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amanrao/Desktop/"/>
    </mc:Choice>
  </mc:AlternateContent>
  <xr:revisionPtr revIDLastSave="0" documentId="13_ncr:1_{6528BE0B-FE60-C744-90EA-BF91FACBE76D}" xr6:coauthVersionLast="47" xr6:coauthVersionMax="47" xr10:uidLastSave="{00000000-0000-0000-0000-000000000000}"/>
  <bookViews>
    <workbookView xWindow="0" yWindow="760" windowWidth="29400" windowHeight="17240" activeTab="2" xr2:uid="{74167220-0E01-0840-AAE6-D27C0563D982}"/>
  </bookViews>
  <sheets>
    <sheet name="hiring_analysis_5549" sheetId="1" r:id="rId1"/>
    <sheet name="Pivot table" sheetId="5" r:id="rId2"/>
    <sheet name="dashboard" sheetId="4" r:id="rId3"/>
  </sheets>
  <calcPr calcId="191029"/>
  <pivotCaches>
    <pivotCache cacheId="0" r:id="rId4"/>
    <pivotCache cacheId="1" r:id="rId5"/>
    <pivotCache cacheId="2" r:id="rId6"/>
    <pivotCache cacheId="3" r:id="rId7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91" i="5" l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2" i="1"/>
  <c r="A85" i="5"/>
  <c r="H77" i="5"/>
  <c r="H78" i="5"/>
  <c r="H12" i="5"/>
  <c r="H11" i="5"/>
  <c r="H10" i="5"/>
  <c r="B85" i="5" l="1"/>
  <c r="H79" i="5"/>
  <c r="I78" i="5"/>
  <c r="I77" i="5"/>
  <c r="J77" i="5" l="1"/>
  <c r="J78" i="5"/>
  <c r="B22" i="5"/>
  <c r="G39" i="5"/>
  <c r="B39" i="5"/>
  <c r="B20" i="5"/>
  <c r="G41" i="5"/>
  <c r="B19" i="5"/>
  <c r="B15" i="5"/>
  <c r="G42" i="5"/>
  <c r="B21" i="5"/>
  <c r="B18" i="5"/>
  <c r="G40" i="5"/>
  <c r="B17" i="5"/>
  <c r="B16" i="5"/>
  <c r="B23" i="5"/>
  <c r="G43" i="5"/>
  <c r="G44" i="5" l="1"/>
  <c r="C17" i="5"/>
  <c r="C20" i="5"/>
  <c r="H39" i="5"/>
  <c r="H42" i="5"/>
  <c r="C22" i="5"/>
  <c r="C18" i="5"/>
  <c r="B41" i="5"/>
  <c r="C21" i="5"/>
  <c r="B40" i="5"/>
  <c r="C19" i="5"/>
  <c r="H43" i="5"/>
  <c r="B43" i="5"/>
  <c r="C16" i="5"/>
  <c r="H40" i="5"/>
  <c r="B42" i="5"/>
  <c r="C39" i="5"/>
  <c r="C23" i="5"/>
  <c r="H41" i="5"/>
  <c r="C15" i="5"/>
  <c r="I42" i="5" l="1"/>
  <c r="I41" i="5"/>
  <c r="I43" i="5"/>
  <c r="D39" i="5"/>
  <c r="I40" i="5"/>
  <c r="I39" i="5"/>
  <c r="B44" i="5"/>
  <c r="C42" i="5"/>
  <c r="V12" i="5"/>
  <c r="Q24" i="5"/>
  <c r="V6" i="5"/>
  <c r="C41" i="5"/>
  <c r="Q25" i="5"/>
  <c r="C40" i="5"/>
  <c r="Q21" i="5"/>
  <c r="T13" i="5"/>
  <c r="Q22" i="5"/>
  <c r="Q23" i="5"/>
  <c r="T12" i="5"/>
  <c r="T11" i="5"/>
  <c r="C43" i="5"/>
  <c r="D43" i="5" l="1"/>
  <c r="D41" i="5"/>
  <c r="D42" i="5"/>
  <c r="D40" i="5"/>
  <c r="X5" i="5"/>
  <c r="AC5" i="5" s="1"/>
  <c r="Q26" i="5"/>
  <c r="X4" i="5"/>
  <c r="T14" i="5"/>
  <c r="U11" i="5"/>
  <c r="R23" i="5"/>
  <c r="R22" i="5"/>
  <c r="R21" i="5"/>
  <c r="U13" i="5"/>
  <c r="R24" i="5"/>
  <c r="R25" i="5"/>
  <c r="U12" i="5"/>
  <c r="T23" i="5" l="1"/>
  <c r="S25" i="5"/>
  <c r="S24" i="5"/>
  <c r="S21" i="5"/>
  <c r="S22" i="5"/>
  <c r="S23" i="5"/>
  <c r="Y5" i="5"/>
  <c r="AB5" i="5"/>
  <c r="Y4" i="5"/>
  <c r="Z4" i="5"/>
  <c r="AA4" i="5"/>
  <c r="AB4" i="5"/>
  <c r="AC4" i="5"/>
  <c r="AA5" i="5"/>
  <c r="Z5" i="5"/>
</calcChain>
</file>

<file path=xl/sharedStrings.xml><?xml version="1.0" encoding="utf-8"?>
<sst xmlns="http://schemas.openxmlformats.org/spreadsheetml/2006/main" count="53737" uniqueCount="5674">
  <si>
    <t>Candidate_ID</t>
  </si>
  <si>
    <t>Gender</t>
  </si>
  <si>
    <t>Department</t>
  </si>
  <si>
    <t>Position</t>
  </si>
  <si>
    <t>Position_Tier</t>
  </si>
  <si>
    <t>Qualification</t>
  </si>
  <si>
    <t>Source</t>
  </si>
  <si>
    <t>Offer_Status</t>
  </si>
  <si>
    <t>Performance_Score</t>
  </si>
  <si>
    <t>Retention_Status</t>
  </si>
  <si>
    <t>Feedback_Score</t>
  </si>
  <si>
    <t>Work_Location</t>
  </si>
  <si>
    <t>QA22768</t>
  </si>
  <si>
    <t>Male</t>
  </si>
  <si>
    <t>Operations</t>
  </si>
  <si>
    <t>Operations Executive</t>
  </si>
  <si>
    <t>c5</t>
  </si>
  <si>
    <t>Master</t>
  </si>
  <si>
    <t>LinkedIn</t>
  </si>
  <si>
    <t>Hired</t>
  </si>
  <si>
    <t>Retained</t>
  </si>
  <si>
    <t>Head Office</t>
  </si>
  <si>
    <t>CK02501</t>
  </si>
  <si>
    <t>Prefer not to say</t>
  </si>
  <si>
    <t>Service</t>
  </si>
  <si>
    <t>Service Manager</t>
  </si>
  <si>
    <t>i6</t>
  </si>
  <si>
    <t>Bachelor</t>
  </si>
  <si>
    <t>Branch Office</t>
  </si>
  <si>
    <t>QO25808</t>
  </si>
  <si>
    <t>Female</t>
  </si>
  <si>
    <t>c10</t>
  </si>
  <si>
    <t>Degree</t>
  </si>
  <si>
    <t>SI19300</t>
  </si>
  <si>
    <t>Sales</t>
  </si>
  <si>
    <t>Sales Executive</t>
  </si>
  <si>
    <t>i7</t>
  </si>
  <si>
    <t>Job portal</t>
  </si>
  <si>
    <t>Rejected</t>
  </si>
  <si>
    <t>WP87593</t>
  </si>
  <si>
    <t>Marketing</t>
  </si>
  <si>
    <t>Marketing Executive</t>
  </si>
  <si>
    <t>OV68570</t>
  </si>
  <si>
    <t>Service Engineer</t>
  </si>
  <si>
    <t>c9</t>
  </si>
  <si>
    <t>Left</t>
  </si>
  <si>
    <t>FH02126</t>
  </si>
  <si>
    <t>Sales Manager</t>
  </si>
  <si>
    <t>Own website</t>
  </si>
  <si>
    <t>JJ22966</t>
  </si>
  <si>
    <t>b9</t>
  </si>
  <si>
    <t>Recruitment agencies</t>
  </si>
  <si>
    <t>ES13965</t>
  </si>
  <si>
    <t>c8</t>
  </si>
  <si>
    <t>RV72032</t>
  </si>
  <si>
    <t>FY83639</t>
  </si>
  <si>
    <t>Candidate refused</t>
  </si>
  <si>
    <t>LG25258</t>
  </si>
  <si>
    <t>Production</t>
  </si>
  <si>
    <t>Production Manager</t>
  </si>
  <si>
    <t>KF95001</t>
  </si>
  <si>
    <t>i5</t>
  </si>
  <si>
    <t>QU40395</t>
  </si>
  <si>
    <t>Remote</t>
  </si>
  <si>
    <t>ZW07652</t>
  </si>
  <si>
    <t>Operations Manager</t>
  </si>
  <si>
    <t>Doctoral</t>
  </si>
  <si>
    <t>Others</t>
  </si>
  <si>
    <t>QC44982</t>
  </si>
  <si>
    <t>Associate</t>
  </si>
  <si>
    <t>NE98266</t>
  </si>
  <si>
    <t>DT57503</t>
  </si>
  <si>
    <t>AY88308</t>
  </si>
  <si>
    <t>n10</t>
  </si>
  <si>
    <t>YC40771</t>
  </si>
  <si>
    <t>Candidate in process</t>
  </si>
  <si>
    <t>MO28425</t>
  </si>
  <si>
    <t>SF39645</t>
  </si>
  <si>
    <t>i4</t>
  </si>
  <si>
    <t>DF35220</t>
  </si>
  <si>
    <t>General Management</t>
  </si>
  <si>
    <t>General Manager</t>
  </si>
  <si>
    <t>QF98026</t>
  </si>
  <si>
    <t>Finance</t>
  </si>
  <si>
    <t>Financial Analyst</t>
  </si>
  <si>
    <t>FD95478</t>
  </si>
  <si>
    <t>n6</t>
  </si>
  <si>
    <t>EC44476</t>
  </si>
  <si>
    <t>ZC43821</t>
  </si>
  <si>
    <t>LK22948</t>
  </si>
  <si>
    <t>OB98998</t>
  </si>
  <si>
    <t>EM24039</t>
  </si>
  <si>
    <t>GU44995</t>
  </si>
  <si>
    <t>m7</t>
  </si>
  <si>
    <t>SE29557</t>
  </si>
  <si>
    <t>BP58190</t>
  </si>
  <si>
    <t>i1</t>
  </si>
  <si>
    <t>EP62182</t>
  </si>
  <si>
    <t>PQ45592</t>
  </si>
  <si>
    <t>SG36237</t>
  </si>
  <si>
    <t>BL99022</t>
  </si>
  <si>
    <t>YW83187</t>
  </si>
  <si>
    <t>PZ60826</t>
  </si>
  <si>
    <t>YD11526</t>
  </si>
  <si>
    <t>SF62498</t>
  </si>
  <si>
    <t>CL20762</t>
  </si>
  <si>
    <t>n9</t>
  </si>
  <si>
    <t>TO40089</t>
  </si>
  <si>
    <t>OV51138</t>
  </si>
  <si>
    <t>UW82217</t>
  </si>
  <si>
    <t>WK61989</t>
  </si>
  <si>
    <t>Production Engineer</t>
  </si>
  <si>
    <t>VW07398</t>
  </si>
  <si>
    <t>WV27188</t>
  </si>
  <si>
    <t>FV43720</t>
  </si>
  <si>
    <t>FI89263</t>
  </si>
  <si>
    <t>ZN91919</t>
  </si>
  <si>
    <t>Finance Manager</t>
  </si>
  <si>
    <t>GC47365</t>
  </si>
  <si>
    <t>KO27095</t>
  </si>
  <si>
    <t>ST63063</t>
  </si>
  <si>
    <t>IW73344</t>
  </si>
  <si>
    <t>HD49696</t>
  </si>
  <si>
    <t>HO02456</t>
  </si>
  <si>
    <t>ML24971</t>
  </si>
  <si>
    <t>m6</t>
  </si>
  <si>
    <t>CN63876</t>
  </si>
  <si>
    <t>FF02480</t>
  </si>
  <si>
    <t>KQ16426</t>
  </si>
  <si>
    <t>Purchase</t>
  </si>
  <si>
    <t>Purchase Manager</t>
  </si>
  <si>
    <t>AT71419</t>
  </si>
  <si>
    <t>NB28486</t>
  </si>
  <si>
    <t>ZP98675</t>
  </si>
  <si>
    <t>VO87422</t>
  </si>
  <si>
    <t>QT56202</t>
  </si>
  <si>
    <t>HI51267</t>
  </si>
  <si>
    <t>BK54249</t>
  </si>
  <si>
    <t>PS87303</t>
  </si>
  <si>
    <t>TW94756</t>
  </si>
  <si>
    <t>FF40364</t>
  </si>
  <si>
    <t>EM16035</t>
  </si>
  <si>
    <t>AQ14032</t>
  </si>
  <si>
    <t>IT37820</t>
  </si>
  <si>
    <t>AO93676</t>
  </si>
  <si>
    <t>No decision</t>
  </si>
  <si>
    <t>TY10116</t>
  </si>
  <si>
    <t>OF67167</t>
  </si>
  <si>
    <t>CV91036</t>
  </si>
  <si>
    <t>YK70661</t>
  </si>
  <si>
    <t>UW61973</t>
  </si>
  <si>
    <t>LJ53881</t>
  </si>
  <si>
    <t>YQ87479</t>
  </si>
  <si>
    <t>HV54472</t>
  </si>
  <si>
    <t>WV08246</t>
  </si>
  <si>
    <t>JA81273</t>
  </si>
  <si>
    <t>WS20907</t>
  </si>
  <si>
    <t>MT66470</t>
  </si>
  <si>
    <t>FR35454</t>
  </si>
  <si>
    <t>TI72211</t>
  </si>
  <si>
    <t>DN71247</t>
  </si>
  <si>
    <t>ZN21121</t>
  </si>
  <si>
    <t>AN29561</t>
  </si>
  <si>
    <t>WM85441</t>
  </si>
  <si>
    <t>BY48406</t>
  </si>
  <si>
    <t>BD53917</t>
  </si>
  <si>
    <t>PU25448</t>
  </si>
  <si>
    <t>ZH66792</t>
  </si>
  <si>
    <t>FR11004</t>
  </si>
  <si>
    <t>PH27746</t>
  </si>
  <si>
    <t>YU66945</t>
  </si>
  <si>
    <t>QX80137</t>
  </si>
  <si>
    <t>OH16695</t>
  </si>
  <si>
    <t>MC04320</t>
  </si>
  <si>
    <t>ZV59962</t>
  </si>
  <si>
    <t>BT46915</t>
  </si>
  <si>
    <t>QM03368</t>
  </si>
  <si>
    <t>IS29854</t>
  </si>
  <si>
    <t>II94596</t>
  </si>
  <si>
    <t>OK13767</t>
  </si>
  <si>
    <t>FO94619</t>
  </si>
  <si>
    <t>PG15509</t>
  </si>
  <si>
    <t>XL18475</t>
  </si>
  <si>
    <t>HV92539</t>
  </si>
  <si>
    <t>NW82749</t>
  </si>
  <si>
    <t>NV22594</t>
  </si>
  <si>
    <t>DO35543</t>
  </si>
  <si>
    <t>ES52707</t>
  </si>
  <si>
    <t>SV36894</t>
  </si>
  <si>
    <t>AN58845</t>
  </si>
  <si>
    <t>LS46149</t>
  </si>
  <si>
    <t>IS68883</t>
  </si>
  <si>
    <t>IS78006</t>
  </si>
  <si>
    <t>XZ74068</t>
  </si>
  <si>
    <t>LS90723</t>
  </si>
  <si>
    <t>DN57108</t>
  </si>
  <si>
    <t>QG91422</t>
  </si>
  <si>
    <t>AU96143</t>
  </si>
  <si>
    <t>PQ42813</t>
  </si>
  <si>
    <t>MG55929</t>
  </si>
  <si>
    <t>RH56706</t>
  </si>
  <si>
    <t>MX27636</t>
  </si>
  <si>
    <t>QR76869</t>
  </si>
  <si>
    <t>QI45702</t>
  </si>
  <si>
    <t>TE15959</t>
  </si>
  <si>
    <t>Purchase Officer</t>
  </si>
  <si>
    <t>VG84873</t>
  </si>
  <si>
    <t>CZ19879</t>
  </si>
  <si>
    <t>ZU37054</t>
  </si>
  <si>
    <t>RR58912</t>
  </si>
  <si>
    <t>AW59208</t>
  </si>
  <si>
    <t>XH41934</t>
  </si>
  <si>
    <t>CX14679</t>
  </si>
  <si>
    <t>KT14044</t>
  </si>
  <si>
    <t>YA34980</t>
  </si>
  <si>
    <t>RO93311</t>
  </si>
  <si>
    <t>WL66507</t>
  </si>
  <si>
    <t>GD50722</t>
  </si>
  <si>
    <t>WI19081</t>
  </si>
  <si>
    <t>DG16007</t>
  </si>
  <si>
    <t>GI10757</t>
  </si>
  <si>
    <t>MU51590</t>
  </si>
  <si>
    <t>UW54904</t>
  </si>
  <si>
    <t>KR49006</t>
  </si>
  <si>
    <t>BH65395</t>
  </si>
  <si>
    <t>LP07867</t>
  </si>
  <si>
    <t>SF42344</t>
  </si>
  <si>
    <t>CL63190</t>
  </si>
  <si>
    <t>VC07855</t>
  </si>
  <si>
    <t>OI13678</t>
  </si>
  <si>
    <t>SZ63526</t>
  </si>
  <si>
    <t>Human Resource</t>
  </si>
  <si>
    <t>HR Manager</t>
  </si>
  <si>
    <t>FC83758</t>
  </si>
  <si>
    <t>VZ86609</t>
  </si>
  <si>
    <t>VG17330</t>
  </si>
  <si>
    <t>WO41607</t>
  </si>
  <si>
    <t>FK33775</t>
  </si>
  <si>
    <t>CB16626</t>
  </si>
  <si>
    <t>ML27142</t>
  </si>
  <si>
    <t>RM60350</t>
  </si>
  <si>
    <t>HF12307</t>
  </si>
  <si>
    <t>EJ75880</t>
  </si>
  <si>
    <t>WB09855</t>
  </si>
  <si>
    <t>SK10386</t>
  </si>
  <si>
    <t>VX08255</t>
  </si>
  <si>
    <t>KI33151</t>
  </si>
  <si>
    <t>NX37882</t>
  </si>
  <si>
    <t>DF67617</t>
  </si>
  <si>
    <t>MT74956</t>
  </si>
  <si>
    <t>QW61043</t>
  </si>
  <si>
    <t>HB53408</t>
  </si>
  <si>
    <t>BW86545</t>
  </si>
  <si>
    <t>Marketing Manager</t>
  </si>
  <si>
    <t>UX48634</t>
  </si>
  <si>
    <t>DB18375</t>
  </si>
  <si>
    <t>EG44513</t>
  </si>
  <si>
    <t>HK35760</t>
  </si>
  <si>
    <t>CR27698</t>
  </si>
  <si>
    <t>IP13963</t>
  </si>
  <si>
    <t>PY33786</t>
  </si>
  <si>
    <t>VT65643</t>
  </si>
  <si>
    <t>JE29421</t>
  </si>
  <si>
    <t>CV17880</t>
  </si>
  <si>
    <t>IT13187</t>
  </si>
  <si>
    <t>VE44624</t>
  </si>
  <si>
    <t>HT45384</t>
  </si>
  <si>
    <t>VJ99423</t>
  </si>
  <si>
    <t>NZ88126</t>
  </si>
  <si>
    <t>WO18827</t>
  </si>
  <si>
    <t>HX14924</t>
  </si>
  <si>
    <t>JA05293</t>
  </si>
  <si>
    <t>AY86712</t>
  </si>
  <si>
    <t>VS17400</t>
  </si>
  <si>
    <t>GV57512</t>
  </si>
  <si>
    <t>HB47419</t>
  </si>
  <si>
    <t>PA52146</t>
  </si>
  <si>
    <t>GK60905</t>
  </si>
  <si>
    <t>NZ53469</t>
  </si>
  <si>
    <t>GA73767</t>
  </si>
  <si>
    <t>TI05817</t>
  </si>
  <si>
    <t>MS68074</t>
  </si>
  <si>
    <t>HB10959</t>
  </si>
  <si>
    <t>OG71378</t>
  </si>
  <si>
    <t>ID38783</t>
  </si>
  <si>
    <t>ZM49587</t>
  </si>
  <si>
    <t>CP85306</t>
  </si>
  <si>
    <t>HP46308</t>
  </si>
  <si>
    <t>JZ29906</t>
  </si>
  <si>
    <t>JU69167</t>
  </si>
  <si>
    <t>AB73356</t>
  </si>
  <si>
    <t>RY37553</t>
  </si>
  <si>
    <t>QG17435</t>
  </si>
  <si>
    <t>GG49294</t>
  </si>
  <si>
    <t>DW48406</t>
  </si>
  <si>
    <t>VI30588</t>
  </si>
  <si>
    <t>SY67512</t>
  </si>
  <si>
    <t>DU05385</t>
  </si>
  <si>
    <t>PC39757</t>
  </si>
  <si>
    <t>VB96463</t>
  </si>
  <si>
    <t>WU61949</t>
  </si>
  <si>
    <t>BD11373</t>
  </si>
  <si>
    <t>YX82651</t>
  </si>
  <si>
    <t>HN51916</t>
  </si>
  <si>
    <t>SP85800</t>
  </si>
  <si>
    <t>QO67464</t>
  </si>
  <si>
    <t>QH94862</t>
  </si>
  <si>
    <t>BB44263</t>
  </si>
  <si>
    <t>ST89135</t>
  </si>
  <si>
    <t>IM22023</t>
  </si>
  <si>
    <t>PG81353</t>
  </si>
  <si>
    <t>TM54309</t>
  </si>
  <si>
    <t>NZ23048</t>
  </si>
  <si>
    <t>RM58487</t>
  </si>
  <si>
    <t>TJ45150</t>
  </si>
  <si>
    <t>NT29619</t>
  </si>
  <si>
    <t>KU39715</t>
  </si>
  <si>
    <t>NB13446</t>
  </si>
  <si>
    <t>NI61972</t>
  </si>
  <si>
    <t>IV57283</t>
  </si>
  <si>
    <t>RZ57760</t>
  </si>
  <si>
    <t>MZ77575</t>
  </si>
  <si>
    <t>EQ68160</t>
  </si>
  <si>
    <t>YC03164</t>
  </si>
  <si>
    <t>UX87012</t>
  </si>
  <si>
    <t>IR53193</t>
  </si>
  <si>
    <t>JU76661</t>
  </si>
  <si>
    <t>GO29222</t>
  </si>
  <si>
    <t>SI39721</t>
  </si>
  <si>
    <t>RJ98982</t>
  </si>
  <si>
    <t>HS34242</t>
  </si>
  <si>
    <t>OY61652</t>
  </si>
  <si>
    <t>RN60471</t>
  </si>
  <si>
    <t>UA59498</t>
  </si>
  <si>
    <t>MF93690</t>
  </si>
  <si>
    <t>ON79918</t>
  </si>
  <si>
    <t>EX93499</t>
  </si>
  <si>
    <t>YW05192</t>
  </si>
  <si>
    <t>ZO49841</t>
  </si>
  <si>
    <t>CE42177</t>
  </si>
  <si>
    <t>OT18885</t>
  </si>
  <si>
    <t>CR11322</t>
  </si>
  <si>
    <t>GT93706</t>
  </si>
  <si>
    <t>SB13458</t>
  </si>
  <si>
    <t>SI19262</t>
  </si>
  <si>
    <t>DD76454</t>
  </si>
  <si>
    <t>NR22780</t>
  </si>
  <si>
    <t>LS05055</t>
  </si>
  <si>
    <t>OD35125</t>
  </si>
  <si>
    <t>CN84540</t>
  </si>
  <si>
    <t>MU73875</t>
  </si>
  <si>
    <t>BI09909</t>
  </si>
  <si>
    <t>AK77964</t>
  </si>
  <si>
    <t>ZJ89366</t>
  </si>
  <si>
    <t>OQ31557</t>
  </si>
  <si>
    <t>FA02655</t>
  </si>
  <si>
    <t>VG32971</t>
  </si>
  <si>
    <t>VK78021</t>
  </si>
  <si>
    <t>AP70742</t>
  </si>
  <si>
    <t>FW05287</t>
  </si>
  <si>
    <t>IP63316</t>
  </si>
  <si>
    <t>FH09896</t>
  </si>
  <si>
    <t>LM99673</t>
  </si>
  <si>
    <t>KD37483</t>
  </si>
  <si>
    <t>SU95951</t>
  </si>
  <si>
    <t>GF69807</t>
  </si>
  <si>
    <t>EG66817</t>
  </si>
  <si>
    <t>SO48390</t>
  </si>
  <si>
    <t>YZ19426</t>
  </si>
  <si>
    <t>FX57353</t>
  </si>
  <si>
    <t>GN40948</t>
  </si>
  <si>
    <t>XJ45212</t>
  </si>
  <si>
    <t>YP41338</t>
  </si>
  <si>
    <t>MR62896</t>
  </si>
  <si>
    <t>ME71749</t>
  </si>
  <si>
    <t>OQ00896</t>
  </si>
  <si>
    <t>TK82705</t>
  </si>
  <si>
    <t>JQ66440</t>
  </si>
  <si>
    <t>OA52908</t>
  </si>
  <si>
    <t>RU91011</t>
  </si>
  <si>
    <t>NV23345</t>
  </si>
  <si>
    <t>ZF68687</t>
  </si>
  <si>
    <t>CJ50014</t>
  </si>
  <si>
    <t>LU58050</t>
  </si>
  <si>
    <t>FW84009</t>
  </si>
  <si>
    <t>XO09395</t>
  </si>
  <si>
    <t>TS30128</t>
  </si>
  <si>
    <t>KX37197</t>
  </si>
  <si>
    <t>NZ04837</t>
  </si>
  <si>
    <t>YK70294</t>
  </si>
  <si>
    <t>JY46606</t>
  </si>
  <si>
    <t>US01767</t>
  </si>
  <si>
    <t>IC03321</t>
  </si>
  <si>
    <t>EL54030</t>
  </si>
  <si>
    <t>PI32309</t>
  </si>
  <si>
    <t>XZ51313</t>
  </si>
  <si>
    <t>MB44402</t>
  </si>
  <si>
    <t>GQ51139</t>
  </si>
  <si>
    <t>IQ83388</t>
  </si>
  <si>
    <t>ZD39239</t>
  </si>
  <si>
    <t>ZH64523</t>
  </si>
  <si>
    <t>VK15556</t>
  </si>
  <si>
    <t>OY47426</t>
  </si>
  <si>
    <t>VU44626</t>
  </si>
  <si>
    <t>SU09445</t>
  </si>
  <si>
    <t>XR57385</t>
  </si>
  <si>
    <t>QC76360</t>
  </si>
  <si>
    <t>ZR37940</t>
  </si>
  <si>
    <t>GN55543</t>
  </si>
  <si>
    <t>UP53014</t>
  </si>
  <si>
    <t>ZD91342</t>
  </si>
  <si>
    <t>MM46338</t>
  </si>
  <si>
    <t>CW66192</t>
  </si>
  <si>
    <t>EE59241</t>
  </si>
  <si>
    <t>QL06153</t>
  </si>
  <si>
    <t>SF78018</t>
  </si>
  <si>
    <t>EI42856</t>
  </si>
  <si>
    <t>PP53868</t>
  </si>
  <si>
    <t>SH60113</t>
  </si>
  <si>
    <t>ES54131</t>
  </si>
  <si>
    <t>QS69541</t>
  </si>
  <si>
    <t>IL03018</t>
  </si>
  <si>
    <t>ZN46484</t>
  </si>
  <si>
    <t>CA72251</t>
  </si>
  <si>
    <t>LT75117</t>
  </si>
  <si>
    <t>VJ80759</t>
  </si>
  <si>
    <t>CV72943</t>
  </si>
  <si>
    <t>VL97285</t>
  </si>
  <si>
    <t>JS61122</t>
  </si>
  <si>
    <t>BJ25372</t>
  </si>
  <si>
    <t>GW96097</t>
  </si>
  <si>
    <t>XZ81827</t>
  </si>
  <si>
    <t>VT64524</t>
  </si>
  <si>
    <t>LQ80529</t>
  </si>
  <si>
    <t>JY30777</t>
  </si>
  <si>
    <t>LR30524</t>
  </si>
  <si>
    <t>FG83554</t>
  </si>
  <si>
    <t>IR00741</t>
  </si>
  <si>
    <t>WL09261</t>
  </si>
  <si>
    <t>QE92623</t>
  </si>
  <si>
    <t>XE33626</t>
  </si>
  <si>
    <t>SA41260</t>
  </si>
  <si>
    <t>SV94103</t>
  </si>
  <si>
    <t>SC38177</t>
  </si>
  <si>
    <t>DZ15064</t>
  </si>
  <si>
    <t>SQ14680</t>
  </si>
  <si>
    <t>CT53931</t>
  </si>
  <si>
    <t>HC56676</t>
  </si>
  <si>
    <t>WR35572</t>
  </si>
  <si>
    <t>BX94145</t>
  </si>
  <si>
    <t>NZ99185</t>
  </si>
  <si>
    <t>JR79700</t>
  </si>
  <si>
    <t>GB07565</t>
  </si>
  <si>
    <t>KS05623</t>
  </si>
  <si>
    <t>NF85368</t>
  </si>
  <si>
    <t>RB67800</t>
  </si>
  <si>
    <t>LL63771</t>
  </si>
  <si>
    <t>SS19577</t>
  </si>
  <si>
    <t>ED72870</t>
  </si>
  <si>
    <t>UH07504</t>
  </si>
  <si>
    <t>JM53215</t>
  </si>
  <si>
    <t>SF50824</t>
  </si>
  <si>
    <t>JD98597</t>
  </si>
  <si>
    <t>KI47203</t>
  </si>
  <si>
    <t>NX18990</t>
  </si>
  <si>
    <t>MH83502</t>
  </si>
  <si>
    <t>OH64547</t>
  </si>
  <si>
    <t>FX72042</t>
  </si>
  <si>
    <t>JV89068</t>
  </si>
  <si>
    <t>SC52409</t>
  </si>
  <si>
    <t>SC98573</t>
  </si>
  <si>
    <t>ZC01805</t>
  </si>
  <si>
    <t>LZ22387</t>
  </si>
  <si>
    <t>TI20275</t>
  </si>
  <si>
    <t>EE44592</t>
  </si>
  <si>
    <t>IG11686</t>
  </si>
  <si>
    <t>BV30235</t>
  </si>
  <si>
    <t>RG90447</t>
  </si>
  <si>
    <t>GM81089</t>
  </si>
  <si>
    <t>DV36652</t>
  </si>
  <si>
    <t>VA09419</t>
  </si>
  <si>
    <t>VI04158</t>
  </si>
  <si>
    <t>KA61212</t>
  </si>
  <si>
    <t>WA62245</t>
  </si>
  <si>
    <t>BH11856</t>
  </si>
  <si>
    <t>UU97354</t>
  </si>
  <si>
    <t>XN31328</t>
  </si>
  <si>
    <t>UB95799</t>
  </si>
  <si>
    <t>CR28909</t>
  </si>
  <si>
    <t>FW73881</t>
  </si>
  <si>
    <t>PU69079</t>
  </si>
  <si>
    <t>OO19843</t>
  </si>
  <si>
    <t>MC22509</t>
  </si>
  <si>
    <t>FD79830</t>
  </si>
  <si>
    <t>PX78893</t>
  </si>
  <si>
    <t>YK13119</t>
  </si>
  <si>
    <t>UY61969</t>
  </si>
  <si>
    <t>UF51361</t>
  </si>
  <si>
    <t>SY93990</t>
  </si>
  <si>
    <t>PX92591</t>
  </si>
  <si>
    <t>TG91807</t>
  </si>
  <si>
    <t>QX42202</t>
  </si>
  <si>
    <t>CA37984</t>
  </si>
  <si>
    <t>JO14866</t>
  </si>
  <si>
    <t>EB82390</t>
  </si>
  <si>
    <t>EJ75805</t>
  </si>
  <si>
    <t>PM09181</t>
  </si>
  <si>
    <t>CF16772</t>
  </si>
  <si>
    <t>HG05813</t>
  </si>
  <si>
    <t>LH66101</t>
  </si>
  <si>
    <t>HC83346</t>
  </si>
  <si>
    <t>CO18342</t>
  </si>
  <si>
    <t>MF20760</t>
  </si>
  <si>
    <t>IO95588</t>
  </si>
  <si>
    <t>KN84840</t>
  </si>
  <si>
    <t>XS59866</t>
  </si>
  <si>
    <t>DT19981</t>
  </si>
  <si>
    <t>LZ49682</t>
  </si>
  <si>
    <t>XX03332</t>
  </si>
  <si>
    <t>LW76544</t>
  </si>
  <si>
    <t>DP79951</t>
  </si>
  <si>
    <t>HN34346</t>
  </si>
  <si>
    <t>AH16608</t>
  </si>
  <si>
    <t>IG79808</t>
  </si>
  <si>
    <t>HH46081</t>
  </si>
  <si>
    <t>ZL82461</t>
  </si>
  <si>
    <t>FV77885</t>
  </si>
  <si>
    <t>EI51880</t>
  </si>
  <si>
    <t>FV82497</t>
  </si>
  <si>
    <t>HV56103</t>
  </si>
  <si>
    <t>PE85318</t>
  </si>
  <si>
    <t>TR23159</t>
  </si>
  <si>
    <t>WQ62407</t>
  </si>
  <si>
    <t>TA96602</t>
  </si>
  <si>
    <t>UH96433</t>
  </si>
  <si>
    <t>GM68315</t>
  </si>
  <si>
    <t>RV36621</t>
  </si>
  <si>
    <t>BZ68278</t>
  </si>
  <si>
    <t>HD78886</t>
  </si>
  <si>
    <t>RR76924</t>
  </si>
  <si>
    <t>KA75172</t>
  </si>
  <si>
    <t>NU96588</t>
  </si>
  <si>
    <t>WE01287</t>
  </si>
  <si>
    <t>ER30373</t>
  </si>
  <si>
    <t>UI22848</t>
  </si>
  <si>
    <t>PY08583</t>
  </si>
  <si>
    <t>HB81245</t>
  </si>
  <si>
    <t>XL37746</t>
  </si>
  <si>
    <t>EQ02717</t>
  </si>
  <si>
    <t>MT06649</t>
  </si>
  <si>
    <t>JA13038</t>
  </si>
  <si>
    <t>HR Specialist</t>
  </si>
  <si>
    <t>ER62631</t>
  </si>
  <si>
    <t>JP18227</t>
  </si>
  <si>
    <t>PI89393</t>
  </si>
  <si>
    <t>EY94271</t>
  </si>
  <si>
    <t>TP13608</t>
  </si>
  <si>
    <t>GN09660</t>
  </si>
  <si>
    <t>RK35416</t>
  </si>
  <si>
    <t>QH66261</t>
  </si>
  <si>
    <t>VC71111</t>
  </si>
  <si>
    <t>FG52720</t>
  </si>
  <si>
    <t>MF93069</t>
  </si>
  <si>
    <t>VR10571</t>
  </si>
  <si>
    <t>GG92401</t>
  </si>
  <si>
    <t>BH83707</t>
  </si>
  <si>
    <t>BW61346</t>
  </si>
  <si>
    <t>WC81492</t>
  </si>
  <si>
    <t>KW76716</t>
  </si>
  <si>
    <t>BY14586</t>
  </si>
  <si>
    <t>EJ30689</t>
  </si>
  <si>
    <t>DX14023</t>
  </si>
  <si>
    <t>SR75596</t>
  </si>
  <si>
    <t>IN70623</t>
  </si>
  <si>
    <t>RK85906</t>
  </si>
  <si>
    <t>EW88042</t>
  </si>
  <si>
    <t>ZB26424</t>
  </si>
  <si>
    <t>UL84146</t>
  </si>
  <si>
    <t>CK50066</t>
  </si>
  <si>
    <t>HN26930</t>
  </si>
  <si>
    <t>FL56467</t>
  </si>
  <si>
    <t>CT23892</t>
  </si>
  <si>
    <t>NS01177</t>
  </si>
  <si>
    <t>CP19347</t>
  </si>
  <si>
    <t>SC49857</t>
  </si>
  <si>
    <t>LR91450</t>
  </si>
  <si>
    <t>YV45915</t>
  </si>
  <si>
    <t>SD36853</t>
  </si>
  <si>
    <t>ZX72994</t>
  </si>
  <si>
    <t>DK77278</t>
  </si>
  <si>
    <t>SY62623</t>
  </si>
  <si>
    <t>RZ69563</t>
  </si>
  <si>
    <t>DJ45647</t>
  </si>
  <si>
    <t>VH88501</t>
  </si>
  <si>
    <t>RF71228</t>
  </si>
  <si>
    <t>RH70818</t>
  </si>
  <si>
    <t>TW75277</t>
  </si>
  <si>
    <t>HR93993</t>
  </si>
  <si>
    <t>OA26788</t>
  </si>
  <si>
    <t>XS67567</t>
  </si>
  <si>
    <t>ZH16115</t>
  </si>
  <si>
    <t>JL51523</t>
  </si>
  <si>
    <t>SE13096</t>
  </si>
  <si>
    <t>RM53732</t>
  </si>
  <si>
    <t>EB54502</t>
  </si>
  <si>
    <t>FI32759</t>
  </si>
  <si>
    <t>VZ06496</t>
  </si>
  <si>
    <t>QY63993</t>
  </si>
  <si>
    <t>OH98384</t>
  </si>
  <si>
    <t>BX15919</t>
  </si>
  <si>
    <t>NA06784</t>
  </si>
  <si>
    <t>CN79769</t>
  </si>
  <si>
    <t>TD43007</t>
  </si>
  <si>
    <t>OO22364</t>
  </si>
  <si>
    <t>AR56675</t>
  </si>
  <si>
    <t>SB91730</t>
  </si>
  <si>
    <t>TL36451</t>
  </si>
  <si>
    <t>KU59169</t>
  </si>
  <si>
    <t>US39551</t>
  </si>
  <si>
    <t>AP59379</t>
  </si>
  <si>
    <t>IK65128</t>
  </si>
  <si>
    <t>FE78899</t>
  </si>
  <si>
    <t>LO20074</t>
  </si>
  <si>
    <t>ID61693</t>
  </si>
  <si>
    <t>LQ35533</t>
  </si>
  <si>
    <t>LA22748</t>
  </si>
  <si>
    <t>DT84335</t>
  </si>
  <si>
    <t>EP88152</t>
  </si>
  <si>
    <t>XB00505</t>
  </si>
  <si>
    <t>KP95594</t>
  </si>
  <si>
    <t>UJ27724</t>
  </si>
  <si>
    <t>NK56886</t>
  </si>
  <si>
    <t>EN41969</t>
  </si>
  <si>
    <t>TM32403</t>
  </si>
  <si>
    <t>BF93440</t>
  </si>
  <si>
    <t>ZI75882</t>
  </si>
  <si>
    <t>OE63685</t>
  </si>
  <si>
    <t>JX53844</t>
  </si>
  <si>
    <t>PN11062</t>
  </si>
  <si>
    <t>EJ71287</t>
  </si>
  <si>
    <t>MM21800</t>
  </si>
  <si>
    <t>OE60502</t>
  </si>
  <si>
    <t>EY55076</t>
  </si>
  <si>
    <t>HC49818</t>
  </si>
  <si>
    <t>PU81627</t>
  </si>
  <si>
    <t>IL52312</t>
  </si>
  <si>
    <t>WN41046</t>
  </si>
  <si>
    <t>BU51416</t>
  </si>
  <si>
    <t>VX76530</t>
  </si>
  <si>
    <t>NF87357</t>
  </si>
  <si>
    <t>TS01428</t>
  </si>
  <si>
    <t>HW41775</t>
  </si>
  <si>
    <t>DA66331</t>
  </si>
  <si>
    <t>QG84326</t>
  </si>
  <si>
    <t>TK74352</t>
  </si>
  <si>
    <t>HI77867</t>
  </si>
  <si>
    <t>LS12435</t>
  </si>
  <si>
    <t>SS19001</t>
  </si>
  <si>
    <t>YL02003</t>
  </si>
  <si>
    <t>ZP57598</t>
  </si>
  <si>
    <t>QL26820</t>
  </si>
  <si>
    <t>PN21020</t>
  </si>
  <si>
    <t>EZ73355</t>
  </si>
  <si>
    <t>TB02893</t>
  </si>
  <si>
    <t>ZH61952</t>
  </si>
  <si>
    <t>KC02989</t>
  </si>
  <si>
    <t>WV56957</t>
  </si>
  <si>
    <t>TY44501</t>
  </si>
  <si>
    <t>BQ96239</t>
  </si>
  <si>
    <t>NA82068</t>
  </si>
  <si>
    <t>BY43829</t>
  </si>
  <si>
    <t>RX41782</t>
  </si>
  <si>
    <t>FG61196</t>
  </si>
  <si>
    <t>RP75046</t>
  </si>
  <si>
    <t>MZ88499</t>
  </si>
  <si>
    <t>HF50745</t>
  </si>
  <si>
    <t>NK61964</t>
  </si>
  <si>
    <t>RA25362</t>
  </si>
  <si>
    <t>OG46342</t>
  </si>
  <si>
    <t>SJ82115</t>
  </si>
  <si>
    <t>FC22431</t>
  </si>
  <si>
    <t>YD81498</t>
  </si>
  <si>
    <t>NS73553</t>
  </si>
  <si>
    <t>RB84643</t>
  </si>
  <si>
    <t>JO92018</t>
  </si>
  <si>
    <t>ZF56173</t>
  </si>
  <si>
    <t>RM78326</t>
  </si>
  <si>
    <t>DE83658</t>
  </si>
  <si>
    <t>BE23226</t>
  </si>
  <si>
    <t>HL83594</t>
  </si>
  <si>
    <t>EA76970</t>
  </si>
  <si>
    <t>EC08503</t>
  </si>
  <si>
    <t>TC21683</t>
  </si>
  <si>
    <t>GH61806</t>
  </si>
  <si>
    <t>WI49524</t>
  </si>
  <si>
    <t>ZS15665</t>
  </si>
  <si>
    <t>NQ33584</t>
  </si>
  <si>
    <t>JG30883</t>
  </si>
  <si>
    <t>MA99404</t>
  </si>
  <si>
    <t>HG03453</t>
  </si>
  <si>
    <t>ET33242</t>
  </si>
  <si>
    <t>TX86278</t>
  </si>
  <si>
    <t>KW12662</t>
  </si>
  <si>
    <t>QE00511</t>
  </si>
  <si>
    <t>GS72143</t>
  </si>
  <si>
    <t>IU94738</t>
  </si>
  <si>
    <t>YB70418</t>
  </si>
  <si>
    <t>VV17274</t>
  </si>
  <si>
    <t>TA47594</t>
  </si>
  <si>
    <t>RI36095</t>
  </si>
  <si>
    <t>GQ18821</t>
  </si>
  <si>
    <t>QI12170</t>
  </si>
  <si>
    <t>BU45301</t>
  </si>
  <si>
    <t>CQ99606</t>
  </si>
  <si>
    <t>SU12977</t>
  </si>
  <si>
    <t>UL16318</t>
  </si>
  <si>
    <t>ML26113</t>
  </si>
  <si>
    <t>TH89501</t>
  </si>
  <si>
    <t>HG30631</t>
  </si>
  <si>
    <t>AW72765</t>
  </si>
  <si>
    <t>KN45636</t>
  </si>
  <si>
    <t>CN08182</t>
  </si>
  <si>
    <t>MC58657</t>
  </si>
  <si>
    <t>GJ60924</t>
  </si>
  <si>
    <t>XC80594</t>
  </si>
  <si>
    <t>JS82003</t>
  </si>
  <si>
    <t>YY07515</t>
  </si>
  <si>
    <t>GQ17416</t>
  </si>
  <si>
    <t>JL68114</t>
  </si>
  <si>
    <t>IE94339</t>
  </si>
  <si>
    <t>IJ74765</t>
  </si>
  <si>
    <t>FT92943</t>
  </si>
  <si>
    <t>SZ55933</t>
  </si>
  <si>
    <t>FW08625</t>
  </si>
  <si>
    <t>OY10313</t>
  </si>
  <si>
    <t>PG80397</t>
  </si>
  <si>
    <t>SU18659</t>
  </si>
  <si>
    <t>PH75007</t>
  </si>
  <si>
    <t>JV48826</t>
  </si>
  <si>
    <t>PA73305</t>
  </si>
  <si>
    <t>DN20734</t>
  </si>
  <si>
    <t>PN22310</t>
  </si>
  <si>
    <t>OB30571</t>
  </si>
  <si>
    <t>DO46167</t>
  </si>
  <si>
    <t>GB73906</t>
  </si>
  <si>
    <t>LJ35039</t>
  </si>
  <si>
    <t>QZ41081</t>
  </si>
  <si>
    <t>JT81099</t>
  </si>
  <si>
    <t>WV06140</t>
  </si>
  <si>
    <t>FN25247</t>
  </si>
  <si>
    <t>DS05601</t>
  </si>
  <si>
    <t>HU60603</t>
  </si>
  <si>
    <t>HW68086</t>
  </si>
  <si>
    <t>GJ90385</t>
  </si>
  <si>
    <t>EN49025</t>
  </si>
  <si>
    <t>IK13362</t>
  </si>
  <si>
    <t>ZN86888</t>
  </si>
  <si>
    <t>AO21860</t>
  </si>
  <si>
    <t>JY66221</t>
  </si>
  <si>
    <t>ZX35215</t>
  </si>
  <si>
    <t>UW37519</t>
  </si>
  <si>
    <t>ZD99359</t>
  </si>
  <si>
    <t>DI87784</t>
  </si>
  <si>
    <t>KL98927</t>
  </si>
  <si>
    <t>CE76252</t>
  </si>
  <si>
    <t>GR36456</t>
  </si>
  <si>
    <t>SJ84110</t>
  </si>
  <si>
    <t>TA24797</t>
  </si>
  <si>
    <t>BY98434</t>
  </si>
  <si>
    <t>GK07336</t>
  </si>
  <si>
    <t>TP58754</t>
  </si>
  <si>
    <t>VB95375</t>
  </si>
  <si>
    <t>NQ02338</t>
  </si>
  <si>
    <t>LK60518</t>
  </si>
  <si>
    <t>LS17961</t>
  </si>
  <si>
    <t>KL15724</t>
  </si>
  <si>
    <t>GR97711</t>
  </si>
  <si>
    <t>LJ53759</t>
  </si>
  <si>
    <t>JJ79561</t>
  </si>
  <si>
    <t>WE74374</t>
  </si>
  <si>
    <t>QD12624</t>
  </si>
  <si>
    <t>WO08254</t>
  </si>
  <si>
    <t>KC62565</t>
  </si>
  <si>
    <t>VB16086</t>
  </si>
  <si>
    <t>VH90416</t>
  </si>
  <si>
    <t>PR57145</t>
  </si>
  <si>
    <t>YC23304</t>
  </si>
  <si>
    <t>OH16255</t>
  </si>
  <si>
    <t>SP17694</t>
  </si>
  <si>
    <t>RY92635</t>
  </si>
  <si>
    <t>ZJ15564</t>
  </si>
  <si>
    <t>EP79006</t>
  </si>
  <si>
    <t>DW79435</t>
  </si>
  <si>
    <t>QA22735</t>
  </si>
  <si>
    <t>IA63760</t>
  </si>
  <si>
    <t>EI36976</t>
  </si>
  <si>
    <t>MQ85374</t>
  </si>
  <si>
    <t>TV27352</t>
  </si>
  <si>
    <t>RU83920</t>
  </si>
  <si>
    <t>ZQ85358</t>
  </si>
  <si>
    <t>TS30442</t>
  </si>
  <si>
    <t>LY23177</t>
  </si>
  <si>
    <t>XL04519</t>
  </si>
  <si>
    <t>TN71889</t>
  </si>
  <si>
    <t>RD74750</t>
  </si>
  <si>
    <t>YR50405</t>
  </si>
  <si>
    <t>RI53831</t>
  </si>
  <si>
    <t>HI41120</t>
  </si>
  <si>
    <t>QN23317</t>
  </si>
  <si>
    <t>HG06341</t>
  </si>
  <si>
    <t>MR10415</t>
  </si>
  <si>
    <t>PV66387</t>
  </si>
  <si>
    <t>RN97418</t>
  </si>
  <si>
    <t>XM46742</t>
  </si>
  <si>
    <t>FW69366</t>
  </si>
  <si>
    <t>UW40434</t>
  </si>
  <si>
    <t>ET61187</t>
  </si>
  <si>
    <t>IQ75446</t>
  </si>
  <si>
    <t>OZ33857</t>
  </si>
  <si>
    <t>LU52609</t>
  </si>
  <si>
    <t>OM54581</t>
  </si>
  <si>
    <t>YB18734</t>
  </si>
  <si>
    <t>RC88960</t>
  </si>
  <si>
    <t>DD53516</t>
  </si>
  <si>
    <t>IO93949</t>
  </si>
  <si>
    <t>IC09412</t>
  </si>
  <si>
    <t>JO07838</t>
  </si>
  <si>
    <t>WG73333</t>
  </si>
  <si>
    <t>OR41398</t>
  </si>
  <si>
    <t>EZ61007</t>
  </si>
  <si>
    <t>ML90644</t>
  </si>
  <si>
    <t>UP41554</t>
  </si>
  <si>
    <t>JE65825</t>
  </si>
  <si>
    <t>KO39571</t>
  </si>
  <si>
    <t>MR17997</t>
  </si>
  <si>
    <t>MC80479</t>
  </si>
  <si>
    <t>CQ73037</t>
  </si>
  <si>
    <t>MN47497</t>
  </si>
  <si>
    <t>HA97750</t>
  </si>
  <si>
    <t>ME09862</t>
  </si>
  <si>
    <t>CN82128</t>
  </si>
  <si>
    <t>AC15148</t>
  </si>
  <si>
    <t>GS47830</t>
  </si>
  <si>
    <t>DY14972</t>
  </si>
  <si>
    <t>LQ27367</t>
  </si>
  <si>
    <t>DE33775</t>
  </si>
  <si>
    <t>JS41809</t>
  </si>
  <si>
    <t>LR96096</t>
  </si>
  <si>
    <t>YL98320</t>
  </si>
  <si>
    <t>RK77751</t>
  </si>
  <si>
    <t>IR15680</t>
  </si>
  <si>
    <t>CC42210</t>
  </si>
  <si>
    <t>CY68967</t>
  </si>
  <si>
    <t>DW16859</t>
  </si>
  <si>
    <t>XS24969</t>
  </si>
  <si>
    <t>HL97310</t>
  </si>
  <si>
    <t>UJ30924</t>
  </si>
  <si>
    <t>MY61417</t>
  </si>
  <si>
    <t>FQ97105</t>
  </si>
  <si>
    <t>GL81696</t>
  </si>
  <si>
    <t>GS95594</t>
  </si>
  <si>
    <t>LV77509</t>
  </si>
  <si>
    <t>VM59364</t>
  </si>
  <si>
    <t>QY05904</t>
  </si>
  <si>
    <t>TQ10316</t>
  </si>
  <si>
    <t>XQ30671</t>
  </si>
  <si>
    <t>FS54053</t>
  </si>
  <si>
    <t>NV49007</t>
  </si>
  <si>
    <t>BD86468</t>
  </si>
  <si>
    <t>DP90164</t>
  </si>
  <si>
    <t>XB71103</t>
  </si>
  <si>
    <t>UL15814</t>
  </si>
  <si>
    <t>UF84896</t>
  </si>
  <si>
    <t>IZ51877</t>
  </si>
  <si>
    <t>PI11465</t>
  </si>
  <si>
    <t>LY00867</t>
  </si>
  <si>
    <t>AM01068</t>
  </si>
  <si>
    <t>KU76265</t>
  </si>
  <si>
    <t>KY60149</t>
  </si>
  <si>
    <t>QU30215</t>
  </si>
  <si>
    <t>CJ75276</t>
  </si>
  <si>
    <t>HF76941</t>
  </si>
  <si>
    <t>RB62438</t>
  </si>
  <si>
    <t>TB79174</t>
  </si>
  <si>
    <t>DX75316</t>
  </si>
  <si>
    <t>IU30783</t>
  </si>
  <si>
    <t>FM48194</t>
  </si>
  <si>
    <t>KD76921</t>
  </si>
  <si>
    <t>RB18413</t>
  </si>
  <si>
    <t>XP76619</t>
  </si>
  <si>
    <t>WC84958</t>
  </si>
  <si>
    <t>HS72358</t>
  </si>
  <si>
    <t>PD50904</t>
  </si>
  <si>
    <t>TA54784</t>
  </si>
  <si>
    <t>GO07912</t>
  </si>
  <si>
    <t>QC43787</t>
  </si>
  <si>
    <t>AL78473</t>
  </si>
  <si>
    <t>MQ80830</t>
  </si>
  <si>
    <t>LH95770</t>
  </si>
  <si>
    <t>WT09681</t>
  </si>
  <si>
    <t>JQ31507</t>
  </si>
  <si>
    <t>FZ21495</t>
  </si>
  <si>
    <t>YF72326</t>
  </si>
  <si>
    <t>HB34517</t>
  </si>
  <si>
    <t>RN26798</t>
  </si>
  <si>
    <t>YB84082</t>
  </si>
  <si>
    <t>YC26485</t>
  </si>
  <si>
    <t>QH95134</t>
  </si>
  <si>
    <t>QH08296</t>
  </si>
  <si>
    <t>KI63568</t>
  </si>
  <si>
    <t>LH17124</t>
  </si>
  <si>
    <t>ZU03419</t>
  </si>
  <si>
    <t>SH98661</t>
  </si>
  <si>
    <t>GB31215</t>
  </si>
  <si>
    <t>AI33513</t>
  </si>
  <si>
    <t>XK41430</t>
  </si>
  <si>
    <t>TZ37429</t>
  </si>
  <si>
    <t>ZO15946</t>
  </si>
  <si>
    <t>TX15348</t>
  </si>
  <si>
    <t>LC06529</t>
  </si>
  <si>
    <t>HA54605</t>
  </si>
  <si>
    <t>FI69931</t>
  </si>
  <si>
    <t>WJ32398</t>
  </si>
  <si>
    <t>CS49828</t>
  </si>
  <si>
    <t>ZL81502</t>
  </si>
  <si>
    <t>MW90970</t>
  </si>
  <si>
    <t>KX45771</t>
  </si>
  <si>
    <t>EJ50883</t>
  </si>
  <si>
    <t>OM00298</t>
  </si>
  <si>
    <t>MQ84462</t>
  </si>
  <si>
    <t>DH90755</t>
  </si>
  <si>
    <t>WQ46155</t>
  </si>
  <si>
    <t>VE03811</t>
  </si>
  <si>
    <t>HK93259</t>
  </si>
  <si>
    <t>NT10758</t>
  </si>
  <si>
    <t>VR36605</t>
  </si>
  <si>
    <t>VA53439</t>
  </si>
  <si>
    <t>CE21868</t>
  </si>
  <si>
    <t>NN57140</t>
  </si>
  <si>
    <t>VY43388</t>
  </si>
  <si>
    <t>PT37082</t>
  </si>
  <si>
    <t>WD21106</t>
  </si>
  <si>
    <t>UC77017</t>
  </si>
  <si>
    <t>NB12067</t>
  </si>
  <si>
    <t>UX29130</t>
  </si>
  <si>
    <t>VY93157</t>
  </si>
  <si>
    <t>GO05021</t>
  </si>
  <si>
    <t>HX59025</t>
  </si>
  <si>
    <t>SJ54913</t>
  </si>
  <si>
    <t>JF21911</t>
  </si>
  <si>
    <t>DT75031</t>
  </si>
  <si>
    <t>HP39452</t>
  </si>
  <si>
    <t>WE08461</t>
  </si>
  <si>
    <t>ZM14601</t>
  </si>
  <si>
    <t>KP19909</t>
  </si>
  <si>
    <t>IP91872</t>
  </si>
  <si>
    <t>SP27644</t>
  </si>
  <si>
    <t>PK42712</t>
  </si>
  <si>
    <t>MQ10006</t>
  </si>
  <si>
    <t>ZJ61600</t>
  </si>
  <si>
    <t>TT72642</t>
  </si>
  <si>
    <t>IW59049</t>
  </si>
  <si>
    <t>JI34058</t>
  </si>
  <si>
    <t>HS41741</t>
  </si>
  <si>
    <t>RR65485</t>
  </si>
  <si>
    <t>KM96393</t>
  </si>
  <si>
    <t>AB83708</t>
  </si>
  <si>
    <t>IC33362</t>
  </si>
  <si>
    <t>QP90330</t>
  </si>
  <si>
    <t>IL85926</t>
  </si>
  <si>
    <t>PZ33581</t>
  </si>
  <si>
    <t>RI57363</t>
  </si>
  <si>
    <t>LM87852</t>
  </si>
  <si>
    <t>BZ42708</t>
  </si>
  <si>
    <t>CI08427</t>
  </si>
  <si>
    <t>QH84524</t>
  </si>
  <si>
    <t>QL71078</t>
  </si>
  <si>
    <t>OF97495</t>
  </si>
  <si>
    <t>PT45653</t>
  </si>
  <si>
    <t>DD63438</t>
  </si>
  <si>
    <t>BF48626</t>
  </si>
  <si>
    <t>KC12845</t>
  </si>
  <si>
    <t>LQ01128</t>
  </si>
  <si>
    <t>RE89408</t>
  </si>
  <si>
    <t>CP89436</t>
  </si>
  <si>
    <t>CY71179</t>
  </si>
  <si>
    <t>NV99282</t>
  </si>
  <si>
    <t>DU35372</t>
  </si>
  <si>
    <t>KD19425</t>
  </si>
  <si>
    <t>MJ93469</t>
  </si>
  <si>
    <t>WY37809</t>
  </si>
  <si>
    <t>PV69672</t>
  </si>
  <si>
    <t>OI93818</t>
  </si>
  <si>
    <t>WK93920</t>
  </si>
  <si>
    <t>VG28968</t>
  </si>
  <si>
    <t>TK08894</t>
  </si>
  <si>
    <t>KV78886</t>
  </si>
  <si>
    <t>NJ68740</t>
  </si>
  <si>
    <t>BQ67146</t>
  </si>
  <si>
    <t>IC15987</t>
  </si>
  <si>
    <t>WR73472</t>
  </si>
  <si>
    <t>RV71418</t>
  </si>
  <si>
    <t>YW29966</t>
  </si>
  <si>
    <t>XZ17144</t>
  </si>
  <si>
    <t>GC39174</t>
  </si>
  <si>
    <t>XL61718</t>
  </si>
  <si>
    <t>UH41869</t>
  </si>
  <si>
    <t>HR44122</t>
  </si>
  <si>
    <t>QX36401</t>
  </si>
  <si>
    <t>IS67772</t>
  </si>
  <si>
    <t>CB32999</t>
  </si>
  <si>
    <t>ZP70263</t>
  </si>
  <si>
    <t>KJ95525</t>
  </si>
  <si>
    <t>YW13511</t>
  </si>
  <si>
    <t>BD88792</t>
  </si>
  <si>
    <t>WP72383</t>
  </si>
  <si>
    <t>ZT18670</t>
  </si>
  <si>
    <t>DF02749</t>
  </si>
  <si>
    <t>YB37448</t>
  </si>
  <si>
    <t>WD08115</t>
  </si>
  <si>
    <t>HX55955</t>
  </si>
  <si>
    <t>KB76806</t>
  </si>
  <si>
    <t>RK59810</t>
  </si>
  <si>
    <t>VR49509</t>
  </si>
  <si>
    <t>RY37795</t>
  </si>
  <si>
    <t>FB63009</t>
  </si>
  <si>
    <t>JK19808</t>
  </si>
  <si>
    <t>EU27614</t>
  </si>
  <si>
    <t>LU36168</t>
  </si>
  <si>
    <t>NM84547</t>
  </si>
  <si>
    <t>VP44034</t>
  </si>
  <si>
    <t>FR14652</t>
  </si>
  <si>
    <t>LX41198</t>
  </si>
  <si>
    <t>NH00014</t>
  </si>
  <si>
    <t>CR52205</t>
  </si>
  <si>
    <t>CR11308</t>
  </si>
  <si>
    <t>HP46629</t>
  </si>
  <si>
    <t>WE17681</t>
  </si>
  <si>
    <t>NA11468</t>
  </si>
  <si>
    <t>ZP46936</t>
  </si>
  <si>
    <t>RK31010</t>
  </si>
  <si>
    <t>ZW26646</t>
  </si>
  <si>
    <t>UE34401</t>
  </si>
  <si>
    <t>DS94852</t>
  </si>
  <si>
    <t>OV00679</t>
  </si>
  <si>
    <t>WT55244</t>
  </si>
  <si>
    <t>PP68475</t>
  </si>
  <si>
    <t>KI08444</t>
  </si>
  <si>
    <t>YJ60213</t>
  </si>
  <si>
    <t>GF93686</t>
  </si>
  <si>
    <t>DH79867</t>
  </si>
  <si>
    <t>UU86276</t>
  </si>
  <si>
    <t>DF61493</t>
  </si>
  <si>
    <t>FB08318</t>
  </si>
  <si>
    <t>XA04612</t>
  </si>
  <si>
    <t>GI30821</t>
  </si>
  <si>
    <t>RN67944</t>
  </si>
  <si>
    <t>VC16798</t>
  </si>
  <si>
    <t>BC68912</t>
  </si>
  <si>
    <t>LN70631</t>
  </si>
  <si>
    <t>WL47283</t>
  </si>
  <si>
    <t>NC37361</t>
  </si>
  <si>
    <t>TK28444</t>
  </si>
  <si>
    <t>WU30108</t>
  </si>
  <si>
    <t>YC39107</t>
  </si>
  <si>
    <t>RQ90676</t>
  </si>
  <si>
    <t>NH46537</t>
  </si>
  <si>
    <t>XA25974</t>
  </si>
  <si>
    <t>FO76687</t>
  </si>
  <si>
    <t>KF30377</t>
  </si>
  <si>
    <t>DZ20557</t>
  </si>
  <si>
    <t>EA75277</t>
  </si>
  <si>
    <t>ZC03630</t>
  </si>
  <si>
    <t>QD27498</t>
  </si>
  <si>
    <t>ZO86553</t>
  </si>
  <si>
    <t>HU76752</t>
  </si>
  <si>
    <t>IP83078</t>
  </si>
  <si>
    <t>CB84435</t>
  </si>
  <si>
    <t>PN32444</t>
  </si>
  <si>
    <t>YM98117</t>
  </si>
  <si>
    <t>DS81247</t>
  </si>
  <si>
    <t>YJ96415</t>
  </si>
  <si>
    <t>BD39347</t>
  </si>
  <si>
    <t>DP08828</t>
  </si>
  <si>
    <t>MD38455</t>
  </si>
  <si>
    <t>XU47675</t>
  </si>
  <si>
    <t>LL48376</t>
  </si>
  <si>
    <t>KG35987</t>
  </si>
  <si>
    <t>QW75775</t>
  </si>
  <si>
    <t>DO16505</t>
  </si>
  <si>
    <t>EM81910</t>
  </si>
  <si>
    <t>UG78486</t>
  </si>
  <si>
    <t>KB80448</t>
  </si>
  <si>
    <t>IG10112</t>
  </si>
  <si>
    <t>CH41630</t>
  </si>
  <si>
    <t>BK34338</t>
  </si>
  <si>
    <t>DF75473</t>
  </si>
  <si>
    <t>CB44442</t>
  </si>
  <si>
    <t>XG96257</t>
  </si>
  <si>
    <t>HK06293</t>
  </si>
  <si>
    <t>ZU54940</t>
  </si>
  <si>
    <t>MV29094</t>
  </si>
  <si>
    <t>PV33655</t>
  </si>
  <si>
    <t>BT53311</t>
  </si>
  <si>
    <t>OH46936</t>
  </si>
  <si>
    <t>IG74293</t>
  </si>
  <si>
    <t>LP06604</t>
  </si>
  <si>
    <t>XR48775</t>
  </si>
  <si>
    <t>UQ00866</t>
  </si>
  <si>
    <t>JV83176</t>
  </si>
  <si>
    <t>AM94202</t>
  </si>
  <si>
    <t>XJ06372</t>
  </si>
  <si>
    <t>MJ29721</t>
  </si>
  <si>
    <t>VK85456</t>
  </si>
  <si>
    <t>OR50102</t>
  </si>
  <si>
    <t>OF57169</t>
  </si>
  <si>
    <t>SN25496</t>
  </si>
  <si>
    <t>YB94926</t>
  </si>
  <si>
    <t>MJ78224</t>
  </si>
  <si>
    <t>LA10507</t>
  </si>
  <si>
    <t>ZL02136</t>
  </si>
  <si>
    <t>CM85632</t>
  </si>
  <si>
    <t>CG30379</t>
  </si>
  <si>
    <t>UQ76500</t>
  </si>
  <si>
    <t>AI80194</t>
  </si>
  <si>
    <t>HQ06523</t>
  </si>
  <si>
    <t>CT25603</t>
  </si>
  <si>
    <t>UW63974</t>
  </si>
  <si>
    <t>IF15071</t>
  </si>
  <si>
    <t>OQ24742</t>
  </si>
  <si>
    <t>UB34973</t>
  </si>
  <si>
    <t>XU13330</t>
  </si>
  <si>
    <t>PR05884</t>
  </si>
  <si>
    <t>FF97366</t>
  </si>
  <si>
    <t>ZP35964</t>
  </si>
  <si>
    <t>EL70202</t>
  </si>
  <si>
    <t>FQ27937</t>
  </si>
  <si>
    <t>FE93001</t>
  </si>
  <si>
    <t>HF57001</t>
  </si>
  <si>
    <t>EX73510</t>
  </si>
  <si>
    <t>VX06371</t>
  </si>
  <si>
    <t>YH28699</t>
  </si>
  <si>
    <t>ZW80197</t>
  </si>
  <si>
    <t>EJ35920</t>
  </si>
  <si>
    <t>QE57307</t>
  </si>
  <si>
    <t>WW98204</t>
  </si>
  <si>
    <t>RB57654</t>
  </si>
  <si>
    <t>MI36742</t>
  </si>
  <si>
    <t>KX50228</t>
  </si>
  <si>
    <t>KH85935</t>
  </si>
  <si>
    <t>DC43546</t>
  </si>
  <si>
    <t>LM48331</t>
  </si>
  <si>
    <t>GQ30856</t>
  </si>
  <si>
    <t>UY00021</t>
  </si>
  <si>
    <t>IH86279</t>
  </si>
  <si>
    <t>ZT79028</t>
  </si>
  <si>
    <t>UK45645</t>
  </si>
  <si>
    <t>TD32745</t>
  </si>
  <si>
    <t>UT74731</t>
  </si>
  <si>
    <t>US24535</t>
  </si>
  <si>
    <t>DY08834</t>
  </si>
  <si>
    <t>RK75307</t>
  </si>
  <si>
    <t>XD93666</t>
  </si>
  <si>
    <t>WZ23511</t>
  </si>
  <si>
    <t>OL80150</t>
  </si>
  <si>
    <t>RM10922</t>
  </si>
  <si>
    <t>RB05184</t>
  </si>
  <si>
    <t>EC54098</t>
  </si>
  <si>
    <t>DF47469</t>
  </si>
  <si>
    <t>PN62010</t>
  </si>
  <si>
    <t>KU59845</t>
  </si>
  <si>
    <t>TH84772</t>
  </si>
  <si>
    <t>PV12874</t>
  </si>
  <si>
    <t>XE53928</t>
  </si>
  <si>
    <t>HQ29672</t>
  </si>
  <si>
    <t>MZ59017</t>
  </si>
  <si>
    <t>IL25406</t>
  </si>
  <si>
    <t>TJ78301</t>
  </si>
  <si>
    <t>XI74052</t>
  </si>
  <si>
    <t>YD88101</t>
  </si>
  <si>
    <t>HN30761</t>
  </si>
  <si>
    <t>JF06268</t>
  </si>
  <si>
    <t>VQ78330</t>
  </si>
  <si>
    <t>AU79320</t>
  </si>
  <si>
    <t>KZ31628</t>
  </si>
  <si>
    <t>UV11413</t>
  </si>
  <si>
    <t>OE25912</t>
  </si>
  <si>
    <t>JE43340</t>
  </si>
  <si>
    <t>VQ30235</t>
  </si>
  <si>
    <t>ZC59819</t>
  </si>
  <si>
    <t>PZ66963</t>
  </si>
  <si>
    <t>QW38436</t>
  </si>
  <si>
    <t>PJ62592</t>
  </si>
  <si>
    <t>QX37760</t>
  </si>
  <si>
    <t>JH12095</t>
  </si>
  <si>
    <t>YT32675</t>
  </si>
  <si>
    <t>ZQ20832</t>
  </si>
  <si>
    <t>OX62676</t>
  </si>
  <si>
    <t>JI40801</t>
  </si>
  <si>
    <t>QD20589</t>
  </si>
  <si>
    <t>GC73721</t>
  </si>
  <si>
    <t>GH46270</t>
  </si>
  <si>
    <t>ZK14577</t>
  </si>
  <si>
    <t>VU03879</t>
  </si>
  <si>
    <t>PD72443</t>
  </si>
  <si>
    <t>PB14110</t>
  </si>
  <si>
    <t>NS49993</t>
  </si>
  <si>
    <t>MQ54093</t>
  </si>
  <si>
    <t>OF42975</t>
  </si>
  <si>
    <t>MR66972</t>
  </si>
  <si>
    <t>AV66662</t>
  </si>
  <si>
    <t>LR26980</t>
  </si>
  <si>
    <t>UQ93595</t>
  </si>
  <si>
    <t>EK82396</t>
  </si>
  <si>
    <t>JI48706</t>
  </si>
  <si>
    <t>UI17933</t>
  </si>
  <si>
    <t>ZV00656</t>
  </si>
  <si>
    <t>TE37119</t>
  </si>
  <si>
    <t>LV10172</t>
  </si>
  <si>
    <t>XK66812</t>
  </si>
  <si>
    <t>JH35461</t>
  </si>
  <si>
    <t>BT05905</t>
  </si>
  <si>
    <t>AP97943</t>
  </si>
  <si>
    <t>LJ89896</t>
  </si>
  <si>
    <t>JB33146</t>
  </si>
  <si>
    <t>SX16826</t>
  </si>
  <si>
    <t>VJ66441</t>
  </si>
  <si>
    <t>ZY80308</t>
  </si>
  <si>
    <t>IL64604</t>
  </si>
  <si>
    <t>YY98972</t>
  </si>
  <si>
    <t>FD55851</t>
  </si>
  <si>
    <t>UH65814</t>
  </si>
  <si>
    <t>DR22760</t>
  </si>
  <si>
    <t>LS19972</t>
  </si>
  <si>
    <t>GM81157</t>
  </si>
  <si>
    <t>CR89766</t>
  </si>
  <si>
    <t>JS73658</t>
  </si>
  <si>
    <t>VF10079</t>
  </si>
  <si>
    <t>TD38950</t>
  </si>
  <si>
    <t>BN89336</t>
  </si>
  <si>
    <t>UN62354</t>
  </si>
  <si>
    <t>DY84461</t>
  </si>
  <si>
    <t>RU75391</t>
  </si>
  <si>
    <t>ZS48473</t>
  </si>
  <si>
    <t>ZI82787</t>
  </si>
  <si>
    <t>BW14396</t>
  </si>
  <si>
    <t>WZ53697</t>
  </si>
  <si>
    <t>KN26183</t>
  </si>
  <si>
    <t>DT58874</t>
  </si>
  <si>
    <t>ED62127</t>
  </si>
  <si>
    <t>TA75691</t>
  </si>
  <si>
    <t>YL89091</t>
  </si>
  <si>
    <t>BZ65964</t>
  </si>
  <si>
    <t>AG46963</t>
  </si>
  <si>
    <t>RU67862</t>
  </si>
  <si>
    <t>QJ10465</t>
  </si>
  <si>
    <t>AO52771</t>
  </si>
  <si>
    <t>MQ45009</t>
  </si>
  <si>
    <t>UE80558</t>
  </si>
  <si>
    <t>MN57717</t>
  </si>
  <si>
    <t>ZX15158</t>
  </si>
  <si>
    <t>DD21580</t>
  </si>
  <si>
    <t>ZN35490</t>
  </si>
  <si>
    <t>HY57645</t>
  </si>
  <si>
    <t>SN93520</t>
  </si>
  <si>
    <t>VG12896</t>
  </si>
  <si>
    <t>FJ16023</t>
  </si>
  <si>
    <t>XK02465</t>
  </si>
  <si>
    <t>BT96136</t>
  </si>
  <si>
    <t>VP41940</t>
  </si>
  <si>
    <t>PC11506</t>
  </si>
  <si>
    <t>JI28203</t>
  </si>
  <si>
    <t>ZJ19173</t>
  </si>
  <si>
    <t>VM57856</t>
  </si>
  <si>
    <t>XE93379</t>
  </si>
  <si>
    <t>NP84105</t>
  </si>
  <si>
    <t>ED37079</t>
  </si>
  <si>
    <t>SG67197</t>
  </si>
  <si>
    <t>NH49883</t>
  </si>
  <si>
    <t>WY43007</t>
  </si>
  <si>
    <t>YE07548</t>
  </si>
  <si>
    <t>ZL57459</t>
  </si>
  <si>
    <t>XS46977</t>
  </si>
  <si>
    <t>ST27988</t>
  </si>
  <si>
    <t>NP69685</t>
  </si>
  <si>
    <t>FB85943</t>
  </si>
  <si>
    <t>JC92571</t>
  </si>
  <si>
    <t>HH27523</t>
  </si>
  <si>
    <t>YQ80464</t>
  </si>
  <si>
    <t>JQ33081</t>
  </si>
  <si>
    <t>JC40511</t>
  </si>
  <si>
    <t>ME62324</t>
  </si>
  <si>
    <t>EV14813</t>
  </si>
  <si>
    <t>LJ81103</t>
  </si>
  <si>
    <t>TX11462</t>
  </si>
  <si>
    <t>KO77378</t>
  </si>
  <si>
    <t>NY83110</t>
  </si>
  <si>
    <t>EN72639</t>
  </si>
  <si>
    <t>TL24721</t>
  </si>
  <si>
    <t>NG78928</t>
  </si>
  <si>
    <t>FS87519</t>
  </si>
  <si>
    <t>PQ21099</t>
  </si>
  <si>
    <t>LQ00436</t>
  </si>
  <si>
    <t>GI45632</t>
  </si>
  <si>
    <t>HJ43000</t>
  </si>
  <si>
    <t>TF49119</t>
  </si>
  <si>
    <t>JH00583</t>
  </si>
  <si>
    <t>TJ75362</t>
  </si>
  <si>
    <t>JX17159</t>
  </si>
  <si>
    <t>RE79053</t>
  </si>
  <si>
    <t>SZ27015</t>
  </si>
  <si>
    <t>GW89984</t>
  </si>
  <si>
    <t>SX04950</t>
  </si>
  <si>
    <t>PS10576</t>
  </si>
  <si>
    <t>TK68917</t>
  </si>
  <si>
    <t>JU42112</t>
  </si>
  <si>
    <t>SW74753</t>
  </si>
  <si>
    <t>FS51020</t>
  </si>
  <si>
    <t>DW92762</t>
  </si>
  <si>
    <t>VN03630</t>
  </si>
  <si>
    <t>SO74630</t>
  </si>
  <si>
    <t>VV29195</t>
  </si>
  <si>
    <t>ZU71736</t>
  </si>
  <si>
    <t>WQ58225</t>
  </si>
  <si>
    <t>VT12739</t>
  </si>
  <si>
    <t>CE18147</t>
  </si>
  <si>
    <t>QA11360</t>
  </si>
  <si>
    <t>BG99157</t>
  </si>
  <si>
    <t>VP30876</t>
  </si>
  <si>
    <t>BG01609</t>
  </si>
  <si>
    <t>YC73724</t>
  </si>
  <si>
    <t>OL13106</t>
  </si>
  <si>
    <t>QD81258</t>
  </si>
  <si>
    <t>DX04162</t>
  </si>
  <si>
    <t>WK88111</t>
  </si>
  <si>
    <t>CY36199</t>
  </si>
  <si>
    <t>XP15561</t>
  </si>
  <si>
    <t>RH83196</t>
  </si>
  <si>
    <t>YV70091</t>
  </si>
  <si>
    <t>RI37740</t>
  </si>
  <si>
    <t>PY20913</t>
  </si>
  <si>
    <t>IL64738</t>
  </si>
  <si>
    <t>RG44558</t>
  </si>
  <si>
    <t>KP45677</t>
  </si>
  <si>
    <t>GA90599</t>
  </si>
  <si>
    <t>BJ88821</t>
  </si>
  <si>
    <t>WZ92801</t>
  </si>
  <si>
    <t>ZS30937</t>
  </si>
  <si>
    <t>RB88030</t>
  </si>
  <si>
    <t>CO81177</t>
  </si>
  <si>
    <t>SH43762</t>
  </si>
  <si>
    <t>EW07508</t>
  </si>
  <si>
    <t>RW58957</t>
  </si>
  <si>
    <t>LE95912</t>
  </si>
  <si>
    <t>QF17588</t>
  </si>
  <si>
    <t>MI68186</t>
  </si>
  <si>
    <t>FC06802</t>
  </si>
  <si>
    <t>OB57356</t>
  </si>
  <si>
    <t>AG95570</t>
  </si>
  <si>
    <t>IY03231</t>
  </si>
  <si>
    <t>TS97047</t>
  </si>
  <si>
    <t>CU15358</t>
  </si>
  <si>
    <t>HD48078</t>
  </si>
  <si>
    <t>UR71957</t>
  </si>
  <si>
    <t>QY37338</t>
  </si>
  <si>
    <t>LX73260</t>
  </si>
  <si>
    <t>DQ48185</t>
  </si>
  <si>
    <t>ZU00391</t>
  </si>
  <si>
    <t>HJ01724</t>
  </si>
  <si>
    <t>GW61150</t>
  </si>
  <si>
    <t>WK89138</t>
  </si>
  <si>
    <t>YJ65286</t>
  </si>
  <si>
    <t>QQ72808</t>
  </si>
  <si>
    <t>HE30340</t>
  </si>
  <si>
    <t>MQ94079</t>
  </si>
  <si>
    <t>XT13394</t>
  </si>
  <si>
    <t>SM20146</t>
  </si>
  <si>
    <t>IA63934</t>
  </si>
  <si>
    <t>MB89626</t>
  </si>
  <si>
    <t>CB42785</t>
  </si>
  <si>
    <t>RG80937</t>
  </si>
  <si>
    <t>EJ44616</t>
  </si>
  <si>
    <t>JS30750</t>
  </si>
  <si>
    <t>RQ39977</t>
  </si>
  <si>
    <t>ID41819</t>
  </si>
  <si>
    <t>KN04814</t>
  </si>
  <si>
    <t>ZC29451</t>
  </si>
  <si>
    <t>JJ99508</t>
  </si>
  <si>
    <t>AX58664</t>
  </si>
  <si>
    <t>KJ55711</t>
  </si>
  <si>
    <t>LE55386</t>
  </si>
  <si>
    <t>LH69898</t>
  </si>
  <si>
    <t>CQ64479</t>
  </si>
  <si>
    <t>CL50242</t>
  </si>
  <si>
    <t>LJ14199</t>
  </si>
  <si>
    <t>KV77032</t>
  </si>
  <si>
    <t>HW28742</t>
  </si>
  <si>
    <t>XK01388</t>
  </si>
  <si>
    <t>PI99291</t>
  </si>
  <si>
    <t>QV85169</t>
  </si>
  <si>
    <t>EX54085</t>
  </si>
  <si>
    <t>QU86259</t>
  </si>
  <si>
    <t>FC46507</t>
  </si>
  <si>
    <t>XC37146</t>
  </si>
  <si>
    <t>JG82527</t>
  </si>
  <si>
    <t>UU62966</t>
  </si>
  <si>
    <t>PC45128</t>
  </si>
  <si>
    <t>CM38340</t>
  </si>
  <si>
    <t>BY06339</t>
  </si>
  <si>
    <t>VE01560</t>
  </si>
  <si>
    <t>ZZ46517</t>
  </si>
  <si>
    <t>YF00518</t>
  </si>
  <si>
    <t>CF32792</t>
  </si>
  <si>
    <t>MY35274</t>
  </si>
  <si>
    <t>NK11682</t>
  </si>
  <si>
    <t>KP73794</t>
  </si>
  <si>
    <t>WL78664</t>
  </si>
  <si>
    <t>OJ60105</t>
  </si>
  <si>
    <t>PH86930</t>
  </si>
  <si>
    <t>EI73063</t>
  </si>
  <si>
    <t>UD30347</t>
  </si>
  <si>
    <t>XO36512</t>
  </si>
  <si>
    <t>PW80847</t>
  </si>
  <si>
    <t>II18494</t>
  </si>
  <si>
    <t>DE33526</t>
  </si>
  <si>
    <t>WZ92848</t>
  </si>
  <si>
    <t>XB60087</t>
  </si>
  <si>
    <t>HT45363</t>
  </si>
  <si>
    <t>SL89136</t>
  </si>
  <si>
    <t>AB01364</t>
  </si>
  <si>
    <t>EE93999</t>
  </si>
  <si>
    <t>WG71903</t>
  </si>
  <si>
    <t>PV21141</t>
  </si>
  <si>
    <t>WT89441</t>
  </si>
  <si>
    <t>NP69372</t>
  </si>
  <si>
    <t>GH05867</t>
  </si>
  <si>
    <t>FC90028</t>
  </si>
  <si>
    <t>EC25587</t>
  </si>
  <si>
    <t>IL15923</t>
  </si>
  <si>
    <t>ZW57121</t>
  </si>
  <si>
    <t>HW61872</t>
  </si>
  <si>
    <t>XE06429</t>
  </si>
  <si>
    <t>CL15502</t>
  </si>
  <si>
    <t>CQ74245</t>
  </si>
  <si>
    <t>NM46692</t>
  </si>
  <si>
    <t>BA20126</t>
  </si>
  <si>
    <t>SK17822</t>
  </si>
  <si>
    <t>UJ25705</t>
  </si>
  <si>
    <t>SM39230</t>
  </si>
  <si>
    <t>EX10431</t>
  </si>
  <si>
    <t>GC68595</t>
  </si>
  <si>
    <t>MG18598</t>
  </si>
  <si>
    <t>NE10374</t>
  </si>
  <si>
    <t>TZ24303</t>
  </si>
  <si>
    <t>SX78951</t>
  </si>
  <si>
    <t>RS09861</t>
  </si>
  <si>
    <t>MG79371</t>
  </si>
  <si>
    <t>YQ98684</t>
  </si>
  <si>
    <t>YN26834</t>
  </si>
  <si>
    <t>ZI05364</t>
  </si>
  <si>
    <t>LZ72946</t>
  </si>
  <si>
    <t>MD96632</t>
  </si>
  <si>
    <t>UA02503</t>
  </si>
  <si>
    <t>LR02328</t>
  </si>
  <si>
    <t>RT10291</t>
  </si>
  <si>
    <t>PC24386</t>
  </si>
  <si>
    <t>KZ02335</t>
  </si>
  <si>
    <t>RI56115</t>
  </si>
  <si>
    <t>HC56538</t>
  </si>
  <si>
    <t>LD43974</t>
  </si>
  <si>
    <t>LK40594</t>
  </si>
  <si>
    <t>TP32515</t>
  </si>
  <si>
    <t>OH73408</t>
  </si>
  <si>
    <t>WL00863</t>
  </si>
  <si>
    <t>CH43076</t>
  </si>
  <si>
    <t>TB21742</t>
  </si>
  <si>
    <t>RW33904</t>
  </si>
  <si>
    <t>RC06102</t>
  </si>
  <si>
    <t>MV40149</t>
  </si>
  <si>
    <t>VV58686</t>
  </si>
  <si>
    <t>LQ18617</t>
  </si>
  <si>
    <t>OM26946</t>
  </si>
  <si>
    <t>KS14404</t>
  </si>
  <si>
    <t>OA36860</t>
  </si>
  <si>
    <t>XZ47293</t>
  </si>
  <si>
    <t>WN37306</t>
  </si>
  <si>
    <t>JS37727</t>
  </si>
  <si>
    <t>HK96346</t>
  </si>
  <si>
    <t>OY75139</t>
  </si>
  <si>
    <t>JQ40810</t>
  </si>
  <si>
    <t>CY47987</t>
  </si>
  <si>
    <t>GX18740</t>
  </si>
  <si>
    <t>PC80768</t>
  </si>
  <si>
    <t>YI63951</t>
  </si>
  <si>
    <t>GL22188</t>
  </si>
  <si>
    <t>EP66288</t>
  </si>
  <si>
    <t>JK50179</t>
  </si>
  <si>
    <t>QM85436</t>
  </si>
  <si>
    <t>OD04300</t>
  </si>
  <si>
    <t>UH12632</t>
  </si>
  <si>
    <t>YX27089</t>
  </si>
  <si>
    <t>BO89530</t>
  </si>
  <si>
    <t>SC49203</t>
  </si>
  <si>
    <t>GI71579</t>
  </si>
  <si>
    <t>RW20997</t>
  </si>
  <si>
    <t>TA99560</t>
  </si>
  <si>
    <t>OY20056</t>
  </si>
  <si>
    <t>LH89007</t>
  </si>
  <si>
    <t>VN86750</t>
  </si>
  <si>
    <t>TS44148</t>
  </si>
  <si>
    <t>ZJ14025</t>
  </si>
  <si>
    <t>FT87590</t>
  </si>
  <si>
    <t>SV01103</t>
  </si>
  <si>
    <t>RG26410</t>
  </si>
  <si>
    <t>GO47392</t>
  </si>
  <si>
    <t>SY72652</t>
  </si>
  <si>
    <t>SN09762</t>
  </si>
  <si>
    <t>FD92723</t>
  </si>
  <si>
    <t>VD96641</t>
  </si>
  <si>
    <t>MA23802</t>
  </si>
  <si>
    <t>PM83021</t>
  </si>
  <si>
    <t>LB35306</t>
  </si>
  <si>
    <t>XX98573</t>
  </si>
  <si>
    <t>VL47701</t>
  </si>
  <si>
    <t>KS68945</t>
  </si>
  <si>
    <t>ON13791</t>
  </si>
  <si>
    <t>AU90253</t>
  </si>
  <si>
    <t>KQ36786</t>
  </si>
  <si>
    <t>DO32144</t>
  </si>
  <si>
    <t>MZ48209</t>
  </si>
  <si>
    <t>HP30172</t>
  </si>
  <si>
    <t>WD61601</t>
  </si>
  <si>
    <t>BR85070</t>
  </si>
  <si>
    <t>SG26837</t>
  </si>
  <si>
    <t>PJ04523</t>
  </si>
  <si>
    <t>JV46813</t>
  </si>
  <si>
    <t>UI46496</t>
  </si>
  <si>
    <t>EB99068</t>
  </si>
  <si>
    <t>NU55328</t>
  </si>
  <si>
    <t>AS39009</t>
  </si>
  <si>
    <t>FN55478</t>
  </si>
  <si>
    <t>NB45428</t>
  </si>
  <si>
    <t>HG27347</t>
  </si>
  <si>
    <t>DG78335</t>
  </si>
  <si>
    <t>XQ64458</t>
  </si>
  <si>
    <t>DN74512</t>
  </si>
  <si>
    <t>HI04956</t>
  </si>
  <si>
    <t>UX80125</t>
  </si>
  <si>
    <t>YT10469</t>
  </si>
  <si>
    <t>DW99345</t>
  </si>
  <si>
    <t>SD88569</t>
  </si>
  <si>
    <t>BT34448</t>
  </si>
  <si>
    <t>HM11799</t>
  </si>
  <si>
    <t>CX53634</t>
  </si>
  <si>
    <t>NP90235</t>
  </si>
  <si>
    <t>XP84331</t>
  </si>
  <si>
    <t>DV79255</t>
  </si>
  <si>
    <t>QC21248</t>
  </si>
  <si>
    <t>HX97961</t>
  </si>
  <si>
    <t>FV70995</t>
  </si>
  <si>
    <t>UA80295</t>
  </si>
  <si>
    <t>TN82178</t>
  </si>
  <si>
    <t>LL28971</t>
  </si>
  <si>
    <t>JC77352</t>
  </si>
  <si>
    <t>QN77394</t>
  </si>
  <si>
    <t>YU38680</t>
  </si>
  <si>
    <t>QA13962</t>
  </si>
  <si>
    <t>DV72189</t>
  </si>
  <si>
    <t>WT00521</t>
  </si>
  <si>
    <t>KG35646</t>
  </si>
  <si>
    <t>EH22473</t>
  </si>
  <si>
    <t>JM01872</t>
  </si>
  <si>
    <t>ZI61431</t>
  </si>
  <si>
    <t>SS74844</t>
  </si>
  <si>
    <t>GH58707</t>
  </si>
  <si>
    <t>GI34392</t>
  </si>
  <si>
    <t>SI83451</t>
  </si>
  <si>
    <t>FQ96360</t>
  </si>
  <si>
    <t>SU07975</t>
  </si>
  <si>
    <t>RN31158</t>
  </si>
  <si>
    <t>FU93279</t>
  </si>
  <si>
    <t>AA91341</t>
  </si>
  <si>
    <t>HF72217</t>
  </si>
  <si>
    <t>RD72007</t>
  </si>
  <si>
    <t>TK08617</t>
  </si>
  <si>
    <t>UF63350</t>
  </si>
  <si>
    <t>HF26420</t>
  </si>
  <si>
    <t>ZO49520</t>
  </si>
  <si>
    <t>MK35129</t>
  </si>
  <si>
    <t>KG35638</t>
  </si>
  <si>
    <t>ZC18421</t>
  </si>
  <si>
    <t>QM75272</t>
  </si>
  <si>
    <t>II13540</t>
  </si>
  <si>
    <t>RT75363</t>
  </si>
  <si>
    <t>SN89016</t>
  </si>
  <si>
    <t>JT17149</t>
  </si>
  <si>
    <t>BL18475</t>
  </si>
  <si>
    <t>KH42965</t>
  </si>
  <si>
    <t>PJ61526</t>
  </si>
  <si>
    <t>SN24997</t>
  </si>
  <si>
    <t>WD58041</t>
  </si>
  <si>
    <t>BZ31653</t>
  </si>
  <si>
    <t>BM13526</t>
  </si>
  <si>
    <t>YH88536</t>
  </si>
  <si>
    <t>KG56017</t>
  </si>
  <si>
    <t>HG17573</t>
  </si>
  <si>
    <t>UP28864</t>
  </si>
  <si>
    <t>EU90811</t>
  </si>
  <si>
    <t>WI80546</t>
  </si>
  <si>
    <t>IN15334</t>
  </si>
  <si>
    <t>IN58899</t>
  </si>
  <si>
    <t>VS85476</t>
  </si>
  <si>
    <t>OL30346</t>
  </si>
  <si>
    <t>SF59931</t>
  </si>
  <si>
    <t>TA45030</t>
  </si>
  <si>
    <t>JG96024</t>
  </si>
  <si>
    <t>BS26988</t>
  </si>
  <si>
    <t>YZ64487</t>
  </si>
  <si>
    <t>UA08178</t>
  </si>
  <si>
    <t>DK80600</t>
  </si>
  <si>
    <t>OZ16088</t>
  </si>
  <si>
    <t>IS95959</t>
  </si>
  <si>
    <t>KV60857</t>
  </si>
  <si>
    <t>CL21517</t>
  </si>
  <si>
    <t>VA23356</t>
  </si>
  <si>
    <t>OM10715</t>
  </si>
  <si>
    <t>ZT72307</t>
  </si>
  <si>
    <t>GV69171</t>
  </si>
  <si>
    <t>BS11321</t>
  </si>
  <si>
    <t>WE26245</t>
  </si>
  <si>
    <t>JQ46808</t>
  </si>
  <si>
    <t>KN27387</t>
  </si>
  <si>
    <t>FS58707</t>
  </si>
  <si>
    <t>GM01611</t>
  </si>
  <si>
    <t>PJ35076</t>
  </si>
  <si>
    <t>WA43619</t>
  </si>
  <si>
    <t>HM10845</t>
  </si>
  <si>
    <t>LK82336</t>
  </si>
  <si>
    <t>HZ87954</t>
  </si>
  <si>
    <t>UY40598</t>
  </si>
  <si>
    <t>ZY19713</t>
  </si>
  <si>
    <t>YZ37841</t>
  </si>
  <si>
    <t>AD83022</t>
  </si>
  <si>
    <t>CG68343</t>
  </si>
  <si>
    <t>MR69687</t>
  </si>
  <si>
    <t>TC17178</t>
  </si>
  <si>
    <t>VS43047</t>
  </si>
  <si>
    <t>PF67338</t>
  </si>
  <si>
    <t>PT96112</t>
  </si>
  <si>
    <t>LI64238</t>
  </si>
  <si>
    <t>AY41684</t>
  </si>
  <si>
    <t>CR18803</t>
  </si>
  <si>
    <t>OJ44947</t>
  </si>
  <si>
    <t>HG66843</t>
  </si>
  <si>
    <t>MI53795</t>
  </si>
  <si>
    <t>JR13951</t>
  </si>
  <si>
    <t>VS40214</t>
  </si>
  <si>
    <t>JX62328</t>
  </si>
  <si>
    <t>OE30365</t>
  </si>
  <si>
    <t>JA72007</t>
  </si>
  <si>
    <t>QL29628</t>
  </si>
  <si>
    <t>VT54031</t>
  </si>
  <si>
    <t>ZQ83909</t>
  </si>
  <si>
    <t>TK09268</t>
  </si>
  <si>
    <t>VL11235</t>
  </si>
  <si>
    <t>WG73474</t>
  </si>
  <si>
    <t>TU26696</t>
  </si>
  <si>
    <t>HK04125</t>
  </si>
  <si>
    <t>ZI20302</t>
  </si>
  <si>
    <t>SV56339</t>
  </si>
  <si>
    <t>AI34472</t>
  </si>
  <si>
    <t>SR20896</t>
  </si>
  <si>
    <t>OI29323</t>
  </si>
  <si>
    <t>RA61349</t>
  </si>
  <si>
    <t>AZ54291</t>
  </si>
  <si>
    <t>PW02951</t>
  </si>
  <si>
    <t>EU74474</t>
  </si>
  <si>
    <t>PI31897</t>
  </si>
  <si>
    <t>IN38448</t>
  </si>
  <si>
    <t>LY12534</t>
  </si>
  <si>
    <t>EX36946</t>
  </si>
  <si>
    <t>QD69579</t>
  </si>
  <si>
    <t>IG54037</t>
  </si>
  <si>
    <t>WR58813</t>
  </si>
  <si>
    <t>WE99328</t>
  </si>
  <si>
    <t>FL26979</t>
  </si>
  <si>
    <t>NC63914</t>
  </si>
  <si>
    <t>ZA06898</t>
  </si>
  <si>
    <t>BK27176</t>
  </si>
  <si>
    <t>NA47238</t>
  </si>
  <si>
    <t>TJ75641</t>
  </si>
  <si>
    <t>DG87114</t>
  </si>
  <si>
    <t>IX72060</t>
  </si>
  <si>
    <t>XM22247</t>
  </si>
  <si>
    <t>SO57122</t>
  </si>
  <si>
    <t>JJ29164</t>
  </si>
  <si>
    <t>LH76123</t>
  </si>
  <si>
    <t>QA23527</t>
  </si>
  <si>
    <t>TZ46131</t>
  </si>
  <si>
    <t>WI38415</t>
  </si>
  <si>
    <t>EX09332</t>
  </si>
  <si>
    <t>HU76349</t>
  </si>
  <si>
    <t>XV87522</t>
  </si>
  <si>
    <t>RK03055</t>
  </si>
  <si>
    <t>TW90522</t>
  </si>
  <si>
    <t>TR62640</t>
  </si>
  <si>
    <t>PO01809</t>
  </si>
  <si>
    <t>NB25545</t>
  </si>
  <si>
    <t>UI61101</t>
  </si>
  <si>
    <t>OF45581</t>
  </si>
  <si>
    <t>XU18640</t>
  </si>
  <si>
    <t>TP41559</t>
  </si>
  <si>
    <t>HW22534</t>
  </si>
  <si>
    <t>ZY43941</t>
  </si>
  <si>
    <t>BL39465</t>
  </si>
  <si>
    <t>EU72535</t>
  </si>
  <si>
    <t>CH65117</t>
  </si>
  <si>
    <t>UW61996</t>
  </si>
  <si>
    <t>UU29483</t>
  </si>
  <si>
    <t>DI37443</t>
  </si>
  <si>
    <t>KT49389</t>
  </si>
  <si>
    <t>TA72723</t>
  </si>
  <si>
    <t>IU35125</t>
  </si>
  <si>
    <t>WC23474</t>
  </si>
  <si>
    <t>ZB66942</t>
  </si>
  <si>
    <t>PJ16239</t>
  </si>
  <si>
    <t>CD73741</t>
  </si>
  <si>
    <t>DH10257</t>
  </si>
  <si>
    <t>GN20707</t>
  </si>
  <si>
    <t>SI89481</t>
  </si>
  <si>
    <t>ML36727</t>
  </si>
  <si>
    <t>AD43405</t>
  </si>
  <si>
    <t>XN04057</t>
  </si>
  <si>
    <t>UM56759</t>
  </si>
  <si>
    <t>UN78096</t>
  </si>
  <si>
    <t>ZT74248</t>
  </si>
  <si>
    <t>TQ06356</t>
  </si>
  <si>
    <t>VL05080</t>
  </si>
  <si>
    <t>FL22634</t>
  </si>
  <si>
    <t>RU53881</t>
  </si>
  <si>
    <t>UF10687</t>
  </si>
  <si>
    <t>OY33223</t>
  </si>
  <si>
    <t>LH92318</t>
  </si>
  <si>
    <t>LV34773</t>
  </si>
  <si>
    <t>LK23801</t>
  </si>
  <si>
    <t>XS17146</t>
  </si>
  <si>
    <t>TI19732</t>
  </si>
  <si>
    <t>CL08483</t>
  </si>
  <si>
    <t>YV48390</t>
  </si>
  <si>
    <t>QK49263</t>
  </si>
  <si>
    <t>DG51167</t>
  </si>
  <si>
    <t>BU86341</t>
  </si>
  <si>
    <t>EY97818</t>
  </si>
  <si>
    <t>CE43692</t>
  </si>
  <si>
    <t>IU38089</t>
  </si>
  <si>
    <t>BJ55108</t>
  </si>
  <si>
    <t>CZ14985</t>
  </si>
  <si>
    <t>DP63491</t>
  </si>
  <si>
    <t>RJ67478</t>
  </si>
  <si>
    <t>FF19200</t>
  </si>
  <si>
    <t>KX12163</t>
  </si>
  <si>
    <t>ZR55871</t>
  </si>
  <si>
    <t>KR59093</t>
  </si>
  <si>
    <t>BF11071</t>
  </si>
  <si>
    <t>IO43685</t>
  </si>
  <si>
    <t>LF65127</t>
  </si>
  <si>
    <t>YI82845</t>
  </si>
  <si>
    <t>RR35036</t>
  </si>
  <si>
    <t>ZD24152</t>
  </si>
  <si>
    <t>WH49085</t>
  </si>
  <si>
    <t>KY91820</t>
  </si>
  <si>
    <t>TJ61858</t>
  </si>
  <si>
    <t>JF95311</t>
  </si>
  <si>
    <t>QQ87196</t>
  </si>
  <si>
    <t>WH99299</t>
  </si>
  <si>
    <t>XM19025</t>
  </si>
  <si>
    <t>IX69041</t>
  </si>
  <si>
    <t>VT89276</t>
  </si>
  <si>
    <t>KF80928</t>
  </si>
  <si>
    <t>DT91467</t>
  </si>
  <si>
    <t>AD31646</t>
  </si>
  <si>
    <t>HD74099</t>
  </si>
  <si>
    <t>IH93814</t>
  </si>
  <si>
    <t>PW67721</t>
  </si>
  <si>
    <t>ZP53868</t>
  </si>
  <si>
    <t>ZK68272</t>
  </si>
  <si>
    <t>GN48901</t>
  </si>
  <si>
    <t>UG45617</t>
  </si>
  <si>
    <t>SO83593</t>
  </si>
  <si>
    <t>PP79517</t>
  </si>
  <si>
    <t>JR94373</t>
  </si>
  <si>
    <t>UW55986</t>
  </si>
  <si>
    <t>UR05090</t>
  </si>
  <si>
    <t>XU78283</t>
  </si>
  <si>
    <t>ZG40492</t>
  </si>
  <si>
    <t>UF75343</t>
  </si>
  <si>
    <t>VV83678</t>
  </si>
  <si>
    <t>FV17634</t>
  </si>
  <si>
    <t>EJ27388</t>
  </si>
  <si>
    <t>TY31597</t>
  </si>
  <si>
    <t>OT53610</t>
  </si>
  <si>
    <t>PW42753</t>
  </si>
  <si>
    <t>XC98825</t>
  </si>
  <si>
    <t>CZ40562</t>
  </si>
  <si>
    <t>MV92262</t>
  </si>
  <si>
    <t>AG06845</t>
  </si>
  <si>
    <t>OK85689</t>
  </si>
  <si>
    <t>TS98239</t>
  </si>
  <si>
    <t>YI39189</t>
  </si>
  <si>
    <t>GN19754</t>
  </si>
  <si>
    <t>IU67765</t>
  </si>
  <si>
    <t>ZM50644</t>
  </si>
  <si>
    <t>YE55038</t>
  </si>
  <si>
    <t>DR07597</t>
  </si>
  <si>
    <t>SM79924</t>
  </si>
  <si>
    <t>NR35891</t>
  </si>
  <si>
    <t>OR30673</t>
  </si>
  <si>
    <t>DZ65772</t>
  </si>
  <si>
    <t>PT11641</t>
  </si>
  <si>
    <t>CY59346</t>
  </si>
  <si>
    <t>DI03784</t>
  </si>
  <si>
    <t>EK29637</t>
  </si>
  <si>
    <t>NA69031</t>
  </si>
  <si>
    <t>ZN03095</t>
  </si>
  <si>
    <t>WY16123</t>
  </si>
  <si>
    <t>WX55878</t>
  </si>
  <si>
    <t>ED80059</t>
  </si>
  <si>
    <t>YU32315</t>
  </si>
  <si>
    <t>XM69999</t>
  </si>
  <si>
    <t>OK41533</t>
  </si>
  <si>
    <t>GV14399</t>
  </si>
  <si>
    <t>VX78056</t>
  </si>
  <si>
    <t>IN55352</t>
  </si>
  <si>
    <t>IL19440</t>
  </si>
  <si>
    <t>AC56397</t>
  </si>
  <si>
    <t>US50935</t>
  </si>
  <si>
    <t>XO67503</t>
  </si>
  <si>
    <t>EZ08875</t>
  </si>
  <si>
    <t>EJ69098</t>
  </si>
  <si>
    <t>SB22609</t>
  </si>
  <si>
    <t>FR90288</t>
  </si>
  <si>
    <t>ZZ83801</t>
  </si>
  <si>
    <t>GR84586</t>
  </si>
  <si>
    <t>FW72644</t>
  </si>
  <si>
    <t>HX84663</t>
  </si>
  <si>
    <t>SL62619</t>
  </si>
  <si>
    <t>ME39269</t>
  </si>
  <si>
    <t>KN25118</t>
  </si>
  <si>
    <t>WY54194</t>
  </si>
  <si>
    <t>CF81782</t>
  </si>
  <si>
    <t>PL15097</t>
  </si>
  <si>
    <t>EF35939</t>
  </si>
  <si>
    <t>XJ26312</t>
  </si>
  <si>
    <t>BE16480</t>
  </si>
  <si>
    <t>GN51906</t>
  </si>
  <si>
    <t>KN61931</t>
  </si>
  <si>
    <t>CG35871</t>
  </si>
  <si>
    <t>FQ50699</t>
  </si>
  <si>
    <t>QH64766</t>
  </si>
  <si>
    <t>IZ49153</t>
  </si>
  <si>
    <t>DQ19983</t>
  </si>
  <si>
    <t>AU14752</t>
  </si>
  <si>
    <t>KV39447</t>
  </si>
  <si>
    <t>LK33372</t>
  </si>
  <si>
    <t>FE18669</t>
  </si>
  <si>
    <t>OT46211</t>
  </si>
  <si>
    <t>QH87602</t>
  </si>
  <si>
    <t>OE35146</t>
  </si>
  <si>
    <t>KR27514</t>
  </si>
  <si>
    <t>UF44819</t>
  </si>
  <si>
    <t>IY67867</t>
  </si>
  <si>
    <t>CA80839</t>
  </si>
  <si>
    <t>FD28395</t>
  </si>
  <si>
    <t>VM72159</t>
  </si>
  <si>
    <t>DK56154</t>
  </si>
  <si>
    <t>ZR99614</t>
  </si>
  <si>
    <t>TD33106</t>
  </si>
  <si>
    <t>VY51899</t>
  </si>
  <si>
    <t>OX98013</t>
  </si>
  <si>
    <t>KD97693</t>
  </si>
  <si>
    <t>SY06708</t>
  </si>
  <si>
    <t>KE81259</t>
  </si>
  <si>
    <t>MX02344</t>
  </si>
  <si>
    <t>BT74051</t>
  </si>
  <si>
    <t>ZQ70393</t>
  </si>
  <si>
    <t>AR63887</t>
  </si>
  <si>
    <t>KI97542</t>
  </si>
  <si>
    <t>XX06351</t>
  </si>
  <si>
    <t>VU10318</t>
  </si>
  <si>
    <t>UW00886</t>
  </si>
  <si>
    <t>EQ84871</t>
  </si>
  <si>
    <t>DS17009</t>
  </si>
  <si>
    <t>AU20035</t>
  </si>
  <si>
    <t>MF96126</t>
  </si>
  <si>
    <t>WB10111</t>
  </si>
  <si>
    <t>OZ67013</t>
  </si>
  <si>
    <t>ZE65652</t>
  </si>
  <si>
    <t>LV75692</t>
  </si>
  <si>
    <t>TB03768</t>
  </si>
  <si>
    <t>CT70705</t>
  </si>
  <si>
    <t>XJ66028</t>
  </si>
  <si>
    <t>LT44739</t>
  </si>
  <si>
    <t>EP03449</t>
  </si>
  <si>
    <t>WZ48417</t>
  </si>
  <si>
    <t>KA13963</t>
  </si>
  <si>
    <t>AU61510</t>
  </si>
  <si>
    <t>KD30339</t>
  </si>
  <si>
    <t>OF47491</t>
  </si>
  <si>
    <t>ZB90342</t>
  </si>
  <si>
    <t>GY84031</t>
  </si>
  <si>
    <t>QR41127</t>
  </si>
  <si>
    <t>UW39044</t>
  </si>
  <si>
    <t>FI28399</t>
  </si>
  <si>
    <t>UO53113</t>
  </si>
  <si>
    <t>QZ25284</t>
  </si>
  <si>
    <t>MA50760</t>
  </si>
  <si>
    <t>MP89247</t>
  </si>
  <si>
    <t>UH18026</t>
  </si>
  <si>
    <t>IV41239</t>
  </si>
  <si>
    <t>PN86951</t>
  </si>
  <si>
    <t>TT17274</t>
  </si>
  <si>
    <t>VA21067</t>
  </si>
  <si>
    <t>CM91655</t>
  </si>
  <si>
    <t>TC22741</t>
  </si>
  <si>
    <t>DY18533</t>
  </si>
  <si>
    <t>SO66338</t>
  </si>
  <si>
    <t>AH55807</t>
  </si>
  <si>
    <t>DB01592</t>
  </si>
  <si>
    <t>TZ34745</t>
  </si>
  <si>
    <t>NQ31884</t>
  </si>
  <si>
    <t>CX22650</t>
  </si>
  <si>
    <t>VF02218</t>
  </si>
  <si>
    <t>NI76074</t>
  </si>
  <si>
    <t>RS50525</t>
  </si>
  <si>
    <t>AS53812</t>
  </si>
  <si>
    <t>NX72551</t>
  </si>
  <si>
    <t>FP33212</t>
  </si>
  <si>
    <t>AP65410</t>
  </si>
  <si>
    <t>UT82578</t>
  </si>
  <si>
    <t>RX83065</t>
  </si>
  <si>
    <t>WG53213</t>
  </si>
  <si>
    <t>MS74379</t>
  </si>
  <si>
    <t>MP76901</t>
  </si>
  <si>
    <t>AA00204</t>
  </si>
  <si>
    <t>SY03697</t>
  </si>
  <si>
    <t>JH62011</t>
  </si>
  <si>
    <t>LY99169</t>
  </si>
  <si>
    <t>UW91174</t>
  </si>
  <si>
    <t>XS20506</t>
  </si>
  <si>
    <t>FK30441</t>
  </si>
  <si>
    <t>AX69877</t>
  </si>
  <si>
    <t>FG69168</t>
  </si>
  <si>
    <t>ZB58577</t>
  </si>
  <si>
    <t>ST20385</t>
  </si>
  <si>
    <t>JX75364</t>
  </si>
  <si>
    <t>PJ97168</t>
  </si>
  <si>
    <t>RK90219</t>
  </si>
  <si>
    <t>QL56839</t>
  </si>
  <si>
    <t>ZD36785</t>
  </si>
  <si>
    <t>ZU83889</t>
  </si>
  <si>
    <t>ON52597</t>
  </si>
  <si>
    <t>RU43839</t>
  </si>
  <si>
    <t>NV23471</t>
  </si>
  <si>
    <t>QL88107</t>
  </si>
  <si>
    <t>NC10924</t>
  </si>
  <si>
    <t>VO08001</t>
  </si>
  <si>
    <t>EU02943</t>
  </si>
  <si>
    <t>KS33245</t>
  </si>
  <si>
    <t>MP04030</t>
  </si>
  <si>
    <t>SW35066</t>
  </si>
  <si>
    <t>JZ40049</t>
  </si>
  <si>
    <t>MO07794</t>
  </si>
  <si>
    <t>TG90378</t>
  </si>
  <si>
    <t>FK01879</t>
  </si>
  <si>
    <t>LN46396</t>
  </si>
  <si>
    <t>BP64921</t>
  </si>
  <si>
    <t>HI11814</t>
  </si>
  <si>
    <t>AU89701</t>
  </si>
  <si>
    <t>IR82479</t>
  </si>
  <si>
    <t>CD79543</t>
  </si>
  <si>
    <t>SA56614</t>
  </si>
  <si>
    <t>HO40293</t>
  </si>
  <si>
    <t>KX98115</t>
  </si>
  <si>
    <t>RL93207</t>
  </si>
  <si>
    <t>EK52117</t>
  </si>
  <si>
    <t>AB71650</t>
  </si>
  <si>
    <t>WD98814</t>
  </si>
  <si>
    <t>MC36581</t>
  </si>
  <si>
    <t>DN80595</t>
  </si>
  <si>
    <t>GT83220</t>
  </si>
  <si>
    <t>LW70693</t>
  </si>
  <si>
    <t>PW71678</t>
  </si>
  <si>
    <t>QT15274</t>
  </si>
  <si>
    <t>AB08163</t>
  </si>
  <si>
    <t>KM89353</t>
  </si>
  <si>
    <t>IY53866</t>
  </si>
  <si>
    <t>YP65404</t>
  </si>
  <si>
    <t>IN62222</t>
  </si>
  <si>
    <t>NI99533</t>
  </si>
  <si>
    <t>VN42467</t>
  </si>
  <si>
    <t>XD72635</t>
  </si>
  <si>
    <t>IU51786</t>
  </si>
  <si>
    <t>FU81642</t>
  </si>
  <si>
    <t>MH55162</t>
  </si>
  <si>
    <t>ZV90199</t>
  </si>
  <si>
    <t>LZ52510</t>
  </si>
  <si>
    <t>LZ54311</t>
  </si>
  <si>
    <t>JU08252</t>
  </si>
  <si>
    <t>UY62850</t>
  </si>
  <si>
    <t>IQ24265</t>
  </si>
  <si>
    <t>GO81532</t>
  </si>
  <si>
    <t>UV26907</t>
  </si>
  <si>
    <t>ZH40824</t>
  </si>
  <si>
    <t>EE21235</t>
  </si>
  <si>
    <t>PK21074</t>
  </si>
  <si>
    <t>TJ63528</t>
  </si>
  <si>
    <t>MU53468</t>
  </si>
  <si>
    <t>PJ76637</t>
  </si>
  <si>
    <t>FI42226</t>
  </si>
  <si>
    <t>MA92648</t>
  </si>
  <si>
    <t>KI34790</t>
  </si>
  <si>
    <t>GF39418</t>
  </si>
  <si>
    <t>QP88937</t>
  </si>
  <si>
    <t>CX06009</t>
  </si>
  <si>
    <t>LH82923</t>
  </si>
  <si>
    <t>NG00679</t>
  </si>
  <si>
    <t>YE59828</t>
  </si>
  <si>
    <t>FS01811</t>
  </si>
  <si>
    <t>MT71920</t>
  </si>
  <si>
    <t>WT50501</t>
  </si>
  <si>
    <t>BE18852</t>
  </si>
  <si>
    <t>GE12670</t>
  </si>
  <si>
    <t>JA47635</t>
  </si>
  <si>
    <t>KN99367</t>
  </si>
  <si>
    <t>TT54548</t>
  </si>
  <si>
    <t>FP32643</t>
  </si>
  <si>
    <t>JI10461</t>
  </si>
  <si>
    <t>WU76320</t>
  </si>
  <si>
    <t>FL44484</t>
  </si>
  <si>
    <t>KB98920</t>
  </si>
  <si>
    <t>MK64535</t>
  </si>
  <si>
    <t>MY84319</t>
  </si>
  <si>
    <t>EZ17202</t>
  </si>
  <si>
    <t>NA47462</t>
  </si>
  <si>
    <t>BN14470</t>
  </si>
  <si>
    <t>US50993</t>
  </si>
  <si>
    <t>RL72190</t>
  </si>
  <si>
    <t>JK03915</t>
  </si>
  <si>
    <t>KV15290</t>
  </si>
  <si>
    <t>BW24049</t>
  </si>
  <si>
    <t>YM04869</t>
  </si>
  <si>
    <t>WY25883</t>
  </si>
  <si>
    <t>RN68568</t>
  </si>
  <si>
    <t>UG84293</t>
  </si>
  <si>
    <t>ZZ05828</t>
  </si>
  <si>
    <t>OV29410</t>
  </si>
  <si>
    <t>OJ74301</t>
  </si>
  <si>
    <t>MY03848</t>
  </si>
  <si>
    <t>EM09128</t>
  </si>
  <si>
    <t>MY54826</t>
  </si>
  <si>
    <t>EE33007</t>
  </si>
  <si>
    <t>AO40986</t>
  </si>
  <si>
    <t>ZA11936</t>
  </si>
  <si>
    <t>VJ50830</t>
  </si>
  <si>
    <t>PZ68113</t>
  </si>
  <si>
    <t>ZC56582</t>
  </si>
  <si>
    <t>BP26606</t>
  </si>
  <si>
    <t>RA86683</t>
  </si>
  <si>
    <t>NH74829</t>
  </si>
  <si>
    <t>II21105</t>
  </si>
  <si>
    <t>DC41076</t>
  </si>
  <si>
    <t>PS41695</t>
  </si>
  <si>
    <t>PY24011</t>
  </si>
  <si>
    <t>BA82146</t>
  </si>
  <si>
    <t>KS31394</t>
  </si>
  <si>
    <t>IX56079</t>
  </si>
  <si>
    <t>KM91826</t>
  </si>
  <si>
    <t>YX74767</t>
  </si>
  <si>
    <t>UJ04852</t>
  </si>
  <si>
    <t>IR75589</t>
  </si>
  <si>
    <t>PP49847</t>
  </si>
  <si>
    <t>OO70346</t>
  </si>
  <si>
    <t>UM89962</t>
  </si>
  <si>
    <t>IP43602</t>
  </si>
  <si>
    <t>XG25094</t>
  </si>
  <si>
    <t>KL98285</t>
  </si>
  <si>
    <t>KN97636</t>
  </si>
  <si>
    <t>BZ26212</t>
  </si>
  <si>
    <t>ZO35260</t>
  </si>
  <si>
    <t>QY01726</t>
  </si>
  <si>
    <t>RK92109</t>
  </si>
  <si>
    <t>IO50988</t>
  </si>
  <si>
    <t>AG77991</t>
  </si>
  <si>
    <t>LD77416</t>
  </si>
  <si>
    <t>HC73319</t>
  </si>
  <si>
    <t>SX69791</t>
  </si>
  <si>
    <t>IN61973</t>
  </si>
  <si>
    <t>IK71582</t>
  </si>
  <si>
    <t>EQ77092</t>
  </si>
  <si>
    <t>RX47361</t>
  </si>
  <si>
    <t>BL03996</t>
  </si>
  <si>
    <t>KV98085</t>
  </si>
  <si>
    <t>OD14973</t>
  </si>
  <si>
    <t>QA83382</t>
  </si>
  <si>
    <t>WB39123</t>
  </si>
  <si>
    <t>DI40503</t>
  </si>
  <si>
    <t>HA93789</t>
  </si>
  <si>
    <t>PW30238</t>
  </si>
  <si>
    <t>EF82285</t>
  </si>
  <si>
    <t>OW85562</t>
  </si>
  <si>
    <t>OH87094</t>
  </si>
  <si>
    <t>RG00951</t>
  </si>
  <si>
    <t>MM35255</t>
  </si>
  <si>
    <t>UC16586</t>
  </si>
  <si>
    <t>AF71985</t>
  </si>
  <si>
    <t>ZA52771</t>
  </si>
  <si>
    <t>OB26153</t>
  </si>
  <si>
    <t>KP92281</t>
  </si>
  <si>
    <t>KQ49412</t>
  </si>
  <si>
    <t>DE61610</t>
  </si>
  <si>
    <t>ZT76129</t>
  </si>
  <si>
    <t>OQ78012</t>
  </si>
  <si>
    <t>DS78346</t>
  </si>
  <si>
    <t>RL26238</t>
  </si>
  <si>
    <t>WR49424</t>
  </si>
  <si>
    <t>EU87521</t>
  </si>
  <si>
    <t>HH17470</t>
  </si>
  <si>
    <t>LH22889</t>
  </si>
  <si>
    <t>HM41763</t>
  </si>
  <si>
    <t>ZO61232</t>
  </si>
  <si>
    <t>CW53409</t>
  </si>
  <si>
    <t>CX22998</t>
  </si>
  <si>
    <t>OY96909</t>
  </si>
  <si>
    <t>IR55011</t>
  </si>
  <si>
    <t>HT28566</t>
  </si>
  <si>
    <t>YO33683</t>
  </si>
  <si>
    <t>WJ75445</t>
  </si>
  <si>
    <t>RC82824</t>
  </si>
  <si>
    <t>ZB69417</t>
  </si>
  <si>
    <t>FC29496</t>
  </si>
  <si>
    <t>XX09602</t>
  </si>
  <si>
    <t>PT92421</t>
  </si>
  <si>
    <t>TS94978</t>
  </si>
  <si>
    <t>CN25069</t>
  </si>
  <si>
    <t>TO17956</t>
  </si>
  <si>
    <t>FV20181</t>
  </si>
  <si>
    <t>HB46077</t>
  </si>
  <si>
    <t>JT78468</t>
  </si>
  <si>
    <t>EJ10184</t>
  </si>
  <si>
    <t>CE04461</t>
  </si>
  <si>
    <t>SS85959</t>
  </si>
  <si>
    <t>PI48562</t>
  </si>
  <si>
    <t>LE84369</t>
  </si>
  <si>
    <t>UV12740</t>
  </si>
  <si>
    <t>PU10758</t>
  </si>
  <si>
    <t>OK67801</t>
  </si>
  <si>
    <t>WU20850</t>
  </si>
  <si>
    <t>OC50258</t>
  </si>
  <si>
    <t>BM81760</t>
  </si>
  <si>
    <t>DL46074</t>
  </si>
  <si>
    <t>RZ30006</t>
  </si>
  <si>
    <t>AV03785</t>
  </si>
  <si>
    <t>CE90753</t>
  </si>
  <si>
    <t>UT67936</t>
  </si>
  <si>
    <t>UN22151</t>
  </si>
  <si>
    <t>RO25718</t>
  </si>
  <si>
    <t>HQ03040</t>
  </si>
  <si>
    <t>PA22333</t>
  </si>
  <si>
    <t>NN45212</t>
  </si>
  <si>
    <t>FI63873</t>
  </si>
  <si>
    <t>BS60248</t>
  </si>
  <si>
    <t>OQ70669</t>
  </si>
  <si>
    <t>YE02013</t>
  </si>
  <si>
    <t>VD55062</t>
  </si>
  <si>
    <t>WE94953</t>
  </si>
  <si>
    <t>TN02106</t>
  </si>
  <si>
    <t>QH15674</t>
  </si>
  <si>
    <t>EG47375</t>
  </si>
  <si>
    <t>FI70882</t>
  </si>
  <si>
    <t>ZK37780</t>
  </si>
  <si>
    <t>KF63629</t>
  </si>
  <si>
    <t>XA03422</t>
  </si>
  <si>
    <t>OV59773</t>
  </si>
  <si>
    <t>ON19394</t>
  </si>
  <si>
    <t>VB60608</t>
  </si>
  <si>
    <t>GX27382</t>
  </si>
  <si>
    <t>IS32110</t>
  </si>
  <si>
    <t>PN77561</t>
  </si>
  <si>
    <t>PQ12432</t>
  </si>
  <si>
    <t>WW79965</t>
  </si>
  <si>
    <t>TI34545</t>
  </si>
  <si>
    <t>WX01890</t>
  </si>
  <si>
    <t>CU11592</t>
  </si>
  <si>
    <t>JM72291</t>
  </si>
  <si>
    <t>SK06237</t>
  </si>
  <si>
    <t>DB30157</t>
  </si>
  <si>
    <t>HO23485</t>
  </si>
  <si>
    <t>TK17965</t>
  </si>
  <si>
    <t>BL34096</t>
  </si>
  <si>
    <t>WH54786</t>
  </si>
  <si>
    <t>UI43470</t>
  </si>
  <si>
    <t>SD17001</t>
  </si>
  <si>
    <t>ZN23808</t>
  </si>
  <si>
    <t>AE43701</t>
  </si>
  <si>
    <t>FX38515</t>
  </si>
  <si>
    <t>MW45969</t>
  </si>
  <si>
    <t>VH91357</t>
  </si>
  <si>
    <t>ZU32897</t>
  </si>
  <si>
    <t>NK26611</t>
  </si>
  <si>
    <t>JR08595</t>
  </si>
  <si>
    <t>BH59742</t>
  </si>
  <si>
    <t>UK55946</t>
  </si>
  <si>
    <t>VW68677</t>
  </si>
  <si>
    <t>RT80517</t>
  </si>
  <si>
    <t>PQ51527</t>
  </si>
  <si>
    <t>XO78981</t>
  </si>
  <si>
    <t>VU27745</t>
  </si>
  <si>
    <t>YB60516</t>
  </si>
  <si>
    <t>LK86125</t>
  </si>
  <si>
    <t>ZF63696</t>
  </si>
  <si>
    <t>XN65082</t>
  </si>
  <si>
    <t>AI46995</t>
  </si>
  <si>
    <t>LA87475</t>
  </si>
  <si>
    <t>DR05536</t>
  </si>
  <si>
    <t>YF58088</t>
  </si>
  <si>
    <t>TU33918</t>
  </si>
  <si>
    <t>UK15782</t>
  </si>
  <si>
    <t>XW81706</t>
  </si>
  <si>
    <t>NP93919</t>
  </si>
  <si>
    <t>KF01688</t>
  </si>
  <si>
    <t>AY30606</t>
  </si>
  <si>
    <t>BT04161</t>
  </si>
  <si>
    <t>PL41722</t>
  </si>
  <si>
    <t>AM42174</t>
  </si>
  <si>
    <t>DK86535</t>
  </si>
  <si>
    <t>CW78999</t>
  </si>
  <si>
    <t>OY07096</t>
  </si>
  <si>
    <t>GZ14019</t>
  </si>
  <si>
    <t>JY29449</t>
  </si>
  <si>
    <t>MF99601</t>
  </si>
  <si>
    <t>JF48934</t>
  </si>
  <si>
    <t>OZ31485</t>
  </si>
  <si>
    <t>HP71508</t>
  </si>
  <si>
    <t>HB84204</t>
  </si>
  <si>
    <t>RV35997</t>
  </si>
  <si>
    <t>MN90868</t>
  </si>
  <si>
    <t>XP81159</t>
  </si>
  <si>
    <t>EO74762</t>
  </si>
  <si>
    <t>LV85881</t>
  </si>
  <si>
    <t>RI02790</t>
  </si>
  <si>
    <t>UP74694</t>
  </si>
  <si>
    <t>SK92471</t>
  </si>
  <si>
    <t>UJ05081</t>
  </si>
  <si>
    <t>QI19660</t>
  </si>
  <si>
    <t>IZ96410</t>
  </si>
  <si>
    <t>QY05334</t>
  </si>
  <si>
    <t>PB57246</t>
  </si>
  <si>
    <t>HO01803</t>
  </si>
  <si>
    <t>AP76595</t>
  </si>
  <si>
    <t>RN21837</t>
  </si>
  <si>
    <t>NQ62454</t>
  </si>
  <si>
    <t>VX64318</t>
  </si>
  <si>
    <t>KK17606</t>
  </si>
  <si>
    <t>HU90694</t>
  </si>
  <si>
    <t>NJ16957</t>
  </si>
  <si>
    <t>EV35477</t>
  </si>
  <si>
    <t>NR06673</t>
  </si>
  <si>
    <t>SW68737</t>
  </si>
  <si>
    <t>IL06181</t>
  </si>
  <si>
    <t>TW21543</t>
  </si>
  <si>
    <t>DV61296</t>
  </si>
  <si>
    <t>TW78295</t>
  </si>
  <si>
    <t>XO14269</t>
  </si>
  <si>
    <t>ET79193</t>
  </si>
  <si>
    <t>ZE92636</t>
  </si>
  <si>
    <t>RC89173</t>
  </si>
  <si>
    <t>AQ59950</t>
  </si>
  <si>
    <t>IM68216</t>
  </si>
  <si>
    <t>DR55914</t>
  </si>
  <si>
    <t>MB57520</t>
  </si>
  <si>
    <t>VF33433</t>
  </si>
  <si>
    <t>CS38848</t>
  </si>
  <si>
    <t>NG48092</t>
  </si>
  <si>
    <t>WS61970</t>
  </si>
  <si>
    <t>JL69154</t>
  </si>
  <si>
    <t>BT14218</t>
  </si>
  <si>
    <t>NW31138</t>
  </si>
  <si>
    <t>VL03757</t>
  </si>
  <si>
    <t>LL21433</t>
  </si>
  <si>
    <t>TR53597</t>
  </si>
  <si>
    <t>IS61199</t>
  </si>
  <si>
    <t>ZV43188</t>
  </si>
  <si>
    <t>BU32629</t>
  </si>
  <si>
    <t>DW88780</t>
  </si>
  <si>
    <t>AI02651</t>
  </si>
  <si>
    <t>CH85359</t>
  </si>
  <si>
    <t>MM89246</t>
  </si>
  <si>
    <t>LY61035</t>
  </si>
  <si>
    <t>TE32958</t>
  </si>
  <si>
    <t>EO87102</t>
  </si>
  <si>
    <t>DV03030</t>
  </si>
  <si>
    <t>CG21740</t>
  </si>
  <si>
    <t>EM50478</t>
  </si>
  <si>
    <t>MI73643</t>
  </si>
  <si>
    <t>WY36576</t>
  </si>
  <si>
    <t>LX57351</t>
  </si>
  <si>
    <t>LD40617</t>
  </si>
  <si>
    <t>SY69993</t>
  </si>
  <si>
    <t>EO56789</t>
  </si>
  <si>
    <t>TU65625</t>
  </si>
  <si>
    <t>GE67258</t>
  </si>
  <si>
    <t>FO34467</t>
  </si>
  <si>
    <t>WF82952</t>
  </si>
  <si>
    <t>GV76714</t>
  </si>
  <si>
    <t>VW41100</t>
  </si>
  <si>
    <t>GX45414</t>
  </si>
  <si>
    <t>XI55921</t>
  </si>
  <si>
    <t>VT07378</t>
  </si>
  <si>
    <t>OE82569</t>
  </si>
  <si>
    <t>XN55327</t>
  </si>
  <si>
    <t>SJ51630</t>
  </si>
  <si>
    <t>VT97223</t>
  </si>
  <si>
    <t>XQ88510</t>
  </si>
  <si>
    <t>VE27880</t>
  </si>
  <si>
    <t>DP77530</t>
  </si>
  <si>
    <t>HM67161</t>
  </si>
  <si>
    <t>AK42509</t>
  </si>
  <si>
    <t>DB11216</t>
  </si>
  <si>
    <t>SL46067</t>
  </si>
  <si>
    <t>CC41117</t>
  </si>
  <si>
    <t>LS69791</t>
  </si>
  <si>
    <t>QS05435</t>
  </si>
  <si>
    <t>RL88717</t>
  </si>
  <si>
    <t>HC27661</t>
  </si>
  <si>
    <t>IA69121</t>
  </si>
  <si>
    <t>VP73978</t>
  </si>
  <si>
    <t>BT68265</t>
  </si>
  <si>
    <t>DS40091</t>
  </si>
  <si>
    <t>HL33339</t>
  </si>
  <si>
    <t>FA98709</t>
  </si>
  <si>
    <t>YK31240</t>
  </si>
  <si>
    <t>PB79480</t>
  </si>
  <si>
    <t>FD26932</t>
  </si>
  <si>
    <t>WV66272</t>
  </si>
  <si>
    <t>GD69449</t>
  </si>
  <si>
    <t>QJ83046</t>
  </si>
  <si>
    <t>ZJ41241</t>
  </si>
  <si>
    <t>VG41577</t>
  </si>
  <si>
    <t>NB09751</t>
  </si>
  <si>
    <t>KT01555</t>
  </si>
  <si>
    <t>VR41079</t>
  </si>
  <si>
    <t>SM10424</t>
  </si>
  <si>
    <t>FC08352</t>
  </si>
  <si>
    <t>HU17051</t>
  </si>
  <si>
    <t>NN34420</t>
  </si>
  <si>
    <t>DA16824</t>
  </si>
  <si>
    <t>VX42438</t>
  </si>
  <si>
    <t>CP58640</t>
  </si>
  <si>
    <t>ZK43357</t>
  </si>
  <si>
    <t>UB56120</t>
  </si>
  <si>
    <t>RP59077</t>
  </si>
  <si>
    <t>WQ20290</t>
  </si>
  <si>
    <t>UB65828</t>
  </si>
  <si>
    <t>VY36966</t>
  </si>
  <si>
    <t>FP68352</t>
  </si>
  <si>
    <t>KJ02204</t>
  </si>
  <si>
    <t>GG13179</t>
  </si>
  <si>
    <t>RP59940</t>
  </si>
  <si>
    <t>SX14960</t>
  </si>
  <si>
    <t>MN85100</t>
  </si>
  <si>
    <t>ER08609</t>
  </si>
  <si>
    <t>YY72675</t>
  </si>
  <si>
    <t>PX74119</t>
  </si>
  <si>
    <t>ZT56995</t>
  </si>
  <si>
    <t>VW99831</t>
  </si>
  <si>
    <t>TL83595</t>
  </si>
  <si>
    <t>LN40182</t>
  </si>
  <si>
    <t>BM40883</t>
  </si>
  <si>
    <t>CP06018</t>
  </si>
  <si>
    <t>RP75491</t>
  </si>
  <si>
    <t>SK96860</t>
  </si>
  <si>
    <t>BJ72774</t>
  </si>
  <si>
    <t>JB86128</t>
  </si>
  <si>
    <t>RO33195</t>
  </si>
  <si>
    <t>WR61689</t>
  </si>
  <si>
    <t>SH63226</t>
  </si>
  <si>
    <t>AL30051</t>
  </si>
  <si>
    <t>DZ37845</t>
  </si>
  <si>
    <t>DN57255</t>
  </si>
  <si>
    <t>NP81249</t>
  </si>
  <si>
    <t>TL54602</t>
  </si>
  <si>
    <t>FV57737</t>
  </si>
  <si>
    <t>PV98712</t>
  </si>
  <si>
    <t>SX39025</t>
  </si>
  <si>
    <t>CI80192</t>
  </si>
  <si>
    <t>HD10301</t>
  </si>
  <si>
    <t>HA54074</t>
  </si>
  <si>
    <t>XT71257</t>
  </si>
  <si>
    <t>QO97845</t>
  </si>
  <si>
    <t>CC25978</t>
  </si>
  <si>
    <t>QX69565</t>
  </si>
  <si>
    <t>UG93649</t>
  </si>
  <si>
    <t>JI80323</t>
  </si>
  <si>
    <t>RC67606</t>
  </si>
  <si>
    <t>MJ63630</t>
  </si>
  <si>
    <t>CR08578</t>
  </si>
  <si>
    <t>FI47152</t>
  </si>
  <si>
    <t>JB40563</t>
  </si>
  <si>
    <t>DN51233</t>
  </si>
  <si>
    <t>WU75440</t>
  </si>
  <si>
    <t>UG07343</t>
  </si>
  <si>
    <t>TI85733</t>
  </si>
  <si>
    <t>FU80183</t>
  </si>
  <si>
    <t>UW78147</t>
  </si>
  <si>
    <t>BK36206</t>
  </si>
  <si>
    <t>RE11297</t>
  </si>
  <si>
    <t>LW64476</t>
  </si>
  <si>
    <t>KC17039</t>
  </si>
  <si>
    <t>NY55307</t>
  </si>
  <si>
    <t>ZA45379</t>
  </si>
  <si>
    <t>DW15947</t>
  </si>
  <si>
    <t>AU49421</t>
  </si>
  <si>
    <t>VB79052</t>
  </si>
  <si>
    <t>TM23537</t>
  </si>
  <si>
    <t>BO96325</t>
  </si>
  <si>
    <t>ID57583</t>
  </si>
  <si>
    <t>TY06433</t>
  </si>
  <si>
    <t>QI11819</t>
  </si>
  <si>
    <t>ES47679</t>
  </si>
  <si>
    <t>RQ80477</t>
  </si>
  <si>
    <t>GH67408</t>
  </si>
  <si>
    <t>OJ10476</t>
  </si>
  <si>
    <t>BW63203</t>
  </si>
  <si>
    <t>QA67275</t>
  </si>
  <si>
    <t>DQ28808</t>
  </si>
  <si>
    <t>WU75734</t>
  </si>
  <si>
    <t>HX83129</t>
  </si>
  <si>
    <t>YG48253</t>
  </si>
  <si>
    <t>BP27506</t>
  </si>
  <si>
    <t>TU62514</t>
  </si>
  <si>
    <t>NR87854</t>
  </si>
  <si>
    <t>PN18609</t>
  </si>
  <si>
    <t>IP14241</t>
  </si>
  <si>
    <t>JA07573</t>
  </si>
  <si>
    <t>GG98651</t>
  </si>
  <si>
    <t>GO19964</t>
  </si>
  <si>
    <t>KV95955</t>
  </si>
  <si>
    <t>BP91180</t>
  </si>
  <si>
    <t>FX06341</t>
  </si>
  <si>
    <t>XN66584</t>
  </si>
  <si>
    <t>KA02372</t>
  </si>
  <si>
    <t>XG59660</t>
  </si>
  <si>
    <t>NB44786</t>
  </si>
  <si>
    <t>FI85870</t>
  </si>
  <si>
    <t>FU08413</t>
  </si>
  <si>
    <t>VY95400</t>
  </si>
  <si>
    <t>RL96400</t>
  </si>
  <si>
    <t>QX20089</t>
  </si>
  <si>
    <t>FH85169</t>
  </si>
  <si>
    <t>PU45077</t>
  </si>
  <si>
    <t>LO21556</t>
  </si>
  <si>
    <t>EP75555</t>
  </si>
  <si>
    <t>QD56670</t>
  </si>
  <si>
    <t>AU43858</t>
  </si>
  <si>
    <t>AP19187</t>
  </si>
  <si>
    <t>JW65810</t>
  </si>
  <si>
    <t>ZO09831</t>
  </si>
  <si>
    <t>BL33944</t>
  </si>
  <si>
    <t>SR12670</t>
  </si>
  <si>
    <t>RV52659</t>
  </si>
  <si>
    <t>LE19354</t>
  </si>
  <si>
    <t>VW92721</t>
  </si>
  <si>
    <t>VJ24837</t>
  </si>
  <si>
    <t>DV18387</t>
  </si>
  <si>
    <t>AT03984</t>
  </si>
  <si>
    <t>YL21841</t>
  </si>
  <si>
    <t>EO37700</t>
  </si>
  <si>
    <t>NY81672</t>
  </si>
  <si>
    <t>DK39973</t>
  </si>
  <si>
    <t>MB35690</t>
  </si>
  <si>
    <t>OZ68818</t>
  </si>
  <si>
    <t>CE08728</t>
  </si>
  <si>
    <t>UB51004</t>
  </si>
  <si>
    <t>IA92790</t>
  </si>
  <si>
    <t>NU53281</t>
  </si>
  <si>
    <t>OM55841</t>
  </si>
  <si>
    <t>GY74797</t>
  </si>
  <si>
    <t>ND48809</t>
  </si>
  <si>
    <t>SB20356</t>
  </si>
  <si>
    <t>FE42977</t>
  </si>
  <si>
    <t>LN82815</t>
  </si>
  <si>
    <t>KH50415</t>
  </si>
  <si>
    <t>ZZ89559</t>
  </si>
  <si>
    <t>IF97684</t>
  </si>
  <si>
    <t>DB34420</t>
  </si>
  <si>
    <t>JQ33321</t>
  </si>
  <si>
    <t>VP53714</t>
  </si>
  <si>
    <t>SS66800</t>
  </si>
  <si>
    <t>CU90903</t>
  </si>
  <si>
    <t>HY60710</t>
  </si>
  <si>
    <t>SJ28960</t>
  </si>
  <si>
    <t>EA01437</t>
  </si>
  <si>
    <t>OW01489</t>
  </si>
  <si>
    <t>CC27189</t>
  </si>
  <si>
    <t>RR26602</t>
  </si>
  <si>
    <t>YM77845</t>
  </si>
  <si>
    <t>YS53027</t>
  </si>
  <si>
    <t>BA39697</t>
  </si>
  <si>
    <t>AR50398</t>
  </si>
  <si>
    <t>LN67056</t>
  </si>
  <si>
    <t>XY93689</t>
  </si>
  <si>
    <t>JT23513</t>
  </si>
  <si>
    <t>BB95563</t>
  </si>
  <si>
    <t>LX80574</t>
  </si>
  <si>
    <t>BS24267</t>
  </si>
  <si>
    <t>YR52593</t>
  </si>
  <si>
    <t>FA43813</t>
  </si>
  <si>
    <t>FQ80232</t>
  </si>
  <si>
    <t>XE15101</t>
  </si>
  <si>
    <t>YS17380</t>
  </si>
  <si>
    <t>TA08463</t>
  </si>
  <si>
    <t>AT59521</t>
  </si>
  <si>
    <t>XC32192</t>
  </si>
  <si>
    <t>RY94795</t>
  </si>
  <si>
    <t>ZL88055</t>
  </si>
  <si>
    <t>LE09268</t>
  </si>
  <si>
    <t>UX13504</t>
  </si>
  <si>
    <t>MA50403</t>
  </si>
  <si>
    <t>ES51490</t>
  </si>
  <si>
    <t>US13975</t>
  </si>
  <si>
    <t>XS65475</t>
  </si>
  <si>
    <t>FJ50537</t>
  </si>
  <si>
    <t>RM70500</t>
  </si>
  <si>
    <t>ZI25862</t>
  </si>
  <si>
    <t>OJ95588</t>
  </si>
  <si>
    <t>HY30051</t>
  </si>
  <si>
    <t>TE05656</t>
  </si>
  <si>
    <t>VF61224</t>
  </si>
  <si>
    <t>HF17514</t>
  </si>
  <si>
    <t>YJ61016</t>
  </si>
  <si>
    <t>AA20962</t>
  </si>
  <si>
    <t>DS48182</t>
  </si>
  <si>
    <t>SB71030</t>
  </si>
  <si>
    <t>GF68372</t>
  </si>
  <si>
    <t>VL39051</t>
  </si>
  <si>
    <t>BA15486</t>
  </si>
  <si>
    <t>TM36817</t>
  </si>
  <si>
    <t>ND72878</t>
  </si>
  <si>
    <t>BK15821</t>
  </si>
  <si>
    <t>MN35388</t>
  </si>
  <si>
    <t>XL78379</t>
  </si>
  <si>
    <t>CN33327</t>
  </si>
  <si>
    <t>GR44966</t>
  </si>
  <si>
    <t>EF40634</t>
  </si>
  <si>
    <t>DE18121</t>
  </si>
  <si>
    <t>FK18366</t>
  </si>
  <si>
    <t>GD68695</t>
  </si>
  <si>
    <t>MZ96791</t>
  </si>
  <si>
    <t>GI80662</t>
  </si>
  <si>
    <t>FI21999</t>
  </si>
  <si>
    <t>ZE30522</t>
  </si>
  <si>
    <t>FV82088</t>
  </si>
  <si>
    <t>NK37347</t>
  </si>
  <si>
    <t>XO23458</t>
  </si>
  <si>
    <t>UG79693</t>
  </si>
  <si>
    <t>GJ48395</t>
  </si>
  <si>
    <t>NZ02203</t>
  </si>
  <si>
    <t>JN95999</t>
  </si>
  <si>
    <t>HC37539</t>
  </si>
  <si>
    <t>OK81824</t>
  </si>
  <si>
    <t>ZD37923</t>
  </si>
  <si>
    <t>YH99652</t>
  </si>
  <si>
    <t>XY83337</t>
  </si>
  <si>
    <t>BO27296</t>
  </si>
  <si>
    <t>AN61989</t>
  </si>
  <si>
    <t>DD35092</t>
  </si>
  <si>
    <t>EJ92849</t>
  </si>
  <si>
    <t>UG86604</t>
  </si>
  <si>
    <t>QE68057</t>
  </si>
  <si>
    <t>WV24454</t>
  </si>
  <si>
    <t>IE41960</t>
  </si>
  <si>
    <t>TS88909</t>
  </si>
  <si>
    <t>JQ60018</t>
  </si>
  <si>
    <t>ED33691</t>
  </si>
  <si>
    <t>AH96197</t>
  </si>
  <si>
    <t>NQ09911</t>
  </si>
  <si>
    <t>QJ17176</t>
  </si>
  <si>
    <t>ES87379</t>
  </si>
  <si>
    <t>JX62216</t>
  </si>
  <si>
    <t>UL61560</t>
  </si>
  <si>
    <t>JM68872</t>
  </si>
  <si>
    <t>FL59400</t>
  </si>
  <si>
    <t>ZB16715</t>
  </si>
  <si>
    <t>EW30410</t>
  </si>
  <si>
    <t>QY92966</t>
  </si>
  <si>
    <t>EC86847</t>
  </si>
  <si>
    <t>GW74371</t>
  </si>
  <si>
    <t>FZ26199</t>
  </si>
  <si>
    <t>NQ72939</t>
  </si>
  <si>
    <t>WO76681</t>
  </si>
  <si>
    <t>YK38692</t>
  </si>
  <si>
    <t>RX28747</t>
  </si>
  <si>
    <t>BQ52641</t>
  </si>
  <si>
    <t>GM38976</t>
  </si>
  <si>
    <t>IA62340</t>
  </si>
  <si>
    <t>UR28430</t>
  </si>
  <si>
    <t>SU03579</t>
  </si>
  <si>
    <t>RJ47059</t>
  </si>
  <si>
    <t>IL09075</t>
  </si>
  <si>
    <t>FI53140</t>
  </si>
  <si>
    <t>DG41066</t>
  </si>
  <si>
    <t>CS03957</t>
  </si>
  <si>
    <t>LY45645</t>
  </si>
  <si>
    <t>NF14406</t>
  </si>
  <si>
    <t>UD66096</t>
  </si>
  <si>
    <t>ZN45389</t>
  </si>
  <si>
    <t>YR96310</t>
  </si>
  <si>
    <t>UI19676</t>
  </si>
  <si>
    <t>ED01087</t>
  </si>
  <si>
    <t>MJ95494</t>
  </si>
  <si>
    <t>SA45336</t>
  </si>
  <si>
    <t>LK55980</t>
  </si>
  <si>
    <t>VK36080</t>
  </si>
  <si>
    <t>KJ64079</t>
  </si>
  <si>
    <t>OQ94166</t>
  </si>
  <si>
    <t>DS22657</t>
  </si>
  <si>
    <t>EJ11422</t>
  </si>
  <si>
    <t>ZW69655</t>
  </si>
  <si>
    <t>IK94423</t>
  </si>
  <si>
    <t>GX97320</t>
  </si>
  <si>
    <t>XP39572</t>
  </si>
  <si>
    <t>SW24288</t>
  </si>
  <si>
    <t>GN66510</t>
  </si>
  <si>
    <t>IK64996</t>
  </si>
  <si>
    <t>NU58221</t>
  </si>
  <si>
    <t>AX51614</t>
  </si>
  <si>
    <t>BI85167</t>
  </si>
  <si>
    <t>JM58120</t>
  </si>
  <si>
    <t>HL39165</t>
  </si>
  <si>
    <t>VD73117</t>
  </si>
  <si>
    <t>LW85515</t>
  </si>
  <si>
    <t>QV95489</t>
  </si>
  <si>
    <t>PY23223</t>
  </si>
  <si>
    <t>KC25382</t>
  </si>
  <si>
    <t>EV16181</t>
  </si>
  <si>
    <t>LE46024</t>
  </si>
  <si>
    <t>PN68388</t>
  </si>
  <si>
    <t>AU96785</t>
  </si>
  <si>
    <t>HT91806</t>
  </si>
  <si>
    <t>MX02938</t>
  </si>
  <si>
    <t>BF78918</t>
  </si>
  <si>
    <t>PH31777</t>
  </si>
  <si>
    <t>TF19621</t>
  </si>
  <si>
    <t>DK92822</t>
  </si>
  <si>
    <t>GM06644</t>
  </si>
  <si>
    <t>YA81467</t>
  </si>
  <si>
    <t>IX02309</t>
  </si>
  <si>
    <t>EG57810</t>
  </si>
  <si>
    <t>HX70549</t>
  </si>
  <si>
    <t>UV79041</t>
  </si>
  <si>
    <t>EU28087</t>
  </si>
  <si>
    <t>XG84719</t>
  </si>
  <si>
    <t>QR32176</t>
  </si>
  <si>
    <t>WY03559</t>
  </si>
  <si>
    <t>ER63801</t>
  </si>
  <si>
    <t>PU56372</t>
  </si>
  <si>
    <t>GN79464</t>
  </si>
  <si>
    <t>UB11005</t>
  </si>
  <si>
    <t>ZB69587</t>
  </si>
  <si>
    <t>BX90884</t>
  </si>
  <si>
    <t>SU95356</t>
  </si>
  <si>
    <t>GJ57811</t>
  </si>
  <si>
    <t>EX97251</t>
  </si>
  <si>
    <t>AW11166</t>
  </si>
  <si>
    <t>GW39970</t>
  </si>
  <si>
    <t>OF92490</t>
  </si>
  <si>
    <t>NN55320</t>
  </si>
  <si>
    <t>EW63536</t>
  </si>
  <si>
    <t>WE64693</t>
  </si>
  <si>
    <t>QF95321</t>
  </si>
  <si>
    <t>XM71314</t>
  </si>
  <si>
    <t>XJ08165</t>
  </si>
  <si>
    <t>YD20997</t>
  </si>
  <si>
    <t>FD37744</t>
  </si>
  <si>
    <t>MS14876</t>
  </si>
  <si>
    <t>YB33256</t>
  </si>
  <si>
    <t>OC21670</t>
  </si>
  <si>
    <t>HN87180</t>
  </si>
  <si>
    <t>WC87326</t>
  </si>
  <si>
    <t>WS58559</t>
  </si>
  <si>
    <t>HA71350</t>
  </si>
  <si>
    <t>IH18071</t>
  </si>
  <si>
    <t>YX46485</t>
  </si>
  <si>
    <t>UY62877</t>
  </si>
  <si>
    <t>DL12167</t>
  </si>
  <si>
    <t>LD01302</t>
  </si>
  <si>
    <t>PN71799</t>
  </si>
  <si>
    <t>OW80848</t>
  </si>
  <si>
    <t>KP92601</t>
  </si>
  <si>
    <t>SC50840</t>
  </si>
  <si>
    <t>RE00975</t>
  </si>
  <si>
    <t>FK80631</t>
  </si>
  <si>
    <t>GN27951</t>
  </si>
  <si>
    <t>KV17704</t>
  </si>
  <si>
    <t>NL87981</t>
  </si>
  <si>
    <t>OX85868</t>
  </si>
  <si>
    <t>FV47568</t>
  </si>
  <si>
    <t>ZX77142</t>
  </si>
  <si>
    <t>OZ19167</t>
  </si>
  <si>
    <t>FF60559</t>
  </si>
  <si>
    <t>JE77047</t>
  </si>
  <si>
    <t>TY09436</t>
  </si>
  <si>
    <t>KQ35085</t>
  </si>
  <si>
    <t>CR27644</t>
  </si>
  <si>
    <t>KL51948</t>
  </si>
  <si>
    <t>QO26169</t>
  </si>
  <si>
    <t>VD33933</t>
  </si>
  <si>
    <t>EW50326</t>
  </si>
  <si>
    <t>PX13666</t>
  </si>
  <si>
    <t>AL21802</t>
  </si>
  <si>
    <t>MT45904</t>
  </si>
  <si>
    <t>QM55536</t>
  </si>
  <si>
    <t>GJ65405</t>
  </si>
  <si>
    <t>UU81424</t>
  </si>
  <si>
    <t>YI35813</t>
  </si>
  <si>
    <t>UN23716</t>
  </si>
  <si>
    <t>UW31891</t>
  </si>
  <si>
    <t>DL32608</t>
  </si>
  <si>
    <t>EN25708</t>
  </si>
  <si>
    <t>OE60465</t>
  </si>
  <si>
    <t>GP48713</t>
  </si>
  <si>
    <t>ZG19790</t>
  </si>
  <si>
    <t>FR77458</t>
  </si>
  <si>
    <t>PQ09325</t>
  </si>
  <si>
    <t>TE45894</t>
  </si>
  <si>
    <t>ON47014</t>
  </si>
  <si>
    <t>KQ01748</t>
  </si>
  <si>
    <t>DG93915</t>
  </si>
  <si>
    <t>BM69598</t>
  </si>
  <si>
    <t>JH01719</t>
  </si>
  <si>
    <t>PL43419</t>
  </si>
  <si>
    <t>EP32664</t>
  </si>
  <si>
    <t>AM43563</t>
  </si>
  <si>
    <t>PP30822</t>
  </si>
  <si>
    <t>AV92721</t>
  </si>
  <si>
    <t>VX07369</t>
  </si>
  <si>
    <t>YB74966</t>
  </si>
  <si>
    <t>ME75523</t>
  </si>
  <si>
    <t>IR51536</t>
  </si>
  <si>
    <t>JS34933</t>
  </si>
  <si>
    <t>CB30803</t>
  </si>
  <si>
    <t>CL34763</t>
  </si>
  <si>
    <t>DL57717</t>
  </si>
  <si>
    <t>LJ38512</t>
  </si>
  <si>
    <t>XF34521</t>
  </si>
  <si>
    <t>FC76269</t>
  </si>
  <si>
    <t>ZL04519</t>
  </si>
  <si>
    <t>BU44084</t>
  </si>
  <si>
    <t>IB14336</t>
  </si>
  <si>
    <t>YS48515</t>
  </si>
  <si>
    <t>CL42847</t>
  </si>
  <si>
    <t>LJ18503</t>
  </si>
  <si>
    <t>FK55864</t>
  </si>
  <si>
    <t>ZI65761</t>
  </si>
  <si>
    <t>NO45529</t>
  </si>
  <si>
    <t>SE75459</t>
  </si>
  <si>
    <t>EH29727</t>
  </si>
  <si>
    <t>XR75458</t>
  </si>
  <si>
    <t>VX37359</t>
  </si>
  <si>
    <t>TV01457</t>
  </si>
  <si>
    <t>PX88825</t>
  </si>
  <si>
    <t>QX40035</t>
  </si>
  <si>
    <t>HZ98772</t>
  </si>
  <si>
    <t>MW53507</t>
  </si>
  <si>
    <t>QF57810</t>
  </si>
  <si>
    <t>GZ45295</t>
  </si>
  <si>
    <t>XA76885</t>
  </si>
  <si>
    <t>VV45318</t>
  </si>
  <si>
    <t>YP27083</t>
  </si>
  <si>
    <t>NT74776</t>
  </si>
  <si>
    <t>FR07125</t>
  </si>
  <si>
    <t>AY58936</t>
  </si>
  <si>
    <t>ID70058</t>
  </si>
  <si>
    <t>UW70382</t>
  </si>
  <si>
    <t>SF03674</t>
  </si>
  <si>
    <t>JK90655</t>
  </si>
  <si>
    <t>OF26765</t>
  </si>
  <si>
    <t>ZZ84394</t>
  </si>
  <si>
    <t>GQ88241</t>
  </si>
  <si>
    <t>JW12360</t>
  </si>
  <si>
    <t>DN24485</t>
  </si>
  <si>
    <t>KT30925</t>
  </si>
  <si>
    <t>JG07401</t>
  </si>
  <si>
    <t>ZM96258</t>
  </si>
  <si>
    <t>XK29906</t>
  </si>
  <si>
    <t>OD90144</t>
  </si>
  <si>
    <t>YN16645</t>
  </si>
  <si>
    <t>PP79550</t>
  </si>
  <si>
    <t>MG79866</t>
  </si>
  <si>
    <t>AE57264</t>
  </si>
  <si>
    <t>HI91787</t>
  </si>
  <si>
    <t>NX14480</t>
  </si>
  <si>
    <t>ZU99778</t>
  </si>
  <si>
    <t>VU70325</t>
  </si>
  <si>
    <t>NB45479</t>
  </si>
  <si>
    <t>FG47480</t>
  </si>
  <si>
    <t>SP61918</t>
  </si>
  <si>
    <t>WZ11121</t>
  </si>
  <si>
    <t>BG61886</t>
  </si>
  <si>
    <t>SJ40700</t>
  </si>
  <si>
    <t>RR82513</t>
  </si>
  <si>
    <t>UV60460</t>
  </si>
  <si>
    <t>QD75457</t>
  </si>
  <si>
    <t>MT98521</t>
  </si>
  <si>
    <t>CM21228</t>
  </si>
  <si>
    <t>QF41801</t>
  </si>
  <si>
    <t>JL62413</t>
  </si>
  <si>
    <t>SE91057</t>
  </si>
  <si>
    <t>GX41519</t>
  </si>
  <si>
    <t>PA46002</t>
  </si>
  <si>
    <t>IU90460</t>
  </si>
  <si>
    <t>TA41153</t>
  </si>
  <si>
    <t>BN86410</t>
  </si>
  <si>
    <t>VI97779</t>
  </si>
  <si>
    <t>CE89402</t>
  </si>
  <si>
    <t>GB98727</t>
  </si>
  <si>
    <t>XE16032</t>
  </si>
  <si>
    <t>PT17975</t>
  </si>
  <si>
    <t>HV74162</t>
  </si>
  <si>
    <t>EQ30940</t>
  </si>
  <si>
    <t>MV70919</t>
  </si>
  <si>
    <t>VJ51015</t>
  </si>
  <si>
    <t>CY59085</t>
  </si>
  <si>
    <t>KT26544</t>
  </si>
  <si>
    <t>LW96149</t>
  </si>
  <si>
    <t>XN24074</t>
  </si>
  <si>
    <t>RZ91028</t>
  </si>
  <si>
    <t>DL04779</t>
  </si>
  <si>
    <t>TY26711</t>
  </si>
  <si>
    <t>IF55290</t>
  </si>
  <si>
    <t>EF94217</t>
  </si>
  <si>
    <t>AB17491</t>
  </si>
  <si>
    <t>AX02200</t>
  </si>
  <si>
    <t>NG27421</t>
  </si>
  <si>
    <t>AN57911</t>
  </si>
  <si>
    <t>UA98376</t>
  </si>
  <si>
    <t>VD49755</t>
  </si>
  <si>
    <t>US76357</t>
  </si>
  <si>
    <t>HZ99854</t>
  </si>
  <si>
    <t>GG09895</t>
  </si>
  <si>
    <t>RG10890</t>
  </si>
  <si>
    <t>CW36532</t>
  </si>
  <si>
    <t>NT93912</t>
  </si>
  <si>
    <t>WA33240</t>
  </si>
  <si>
    <t>IY62578</t>
  </si>
  <si>
    <t>LD00187</t>
  </si>
  <si>
    <t>VS50596</t>
  </si>
  <si>
    <t>NP79181</t>
  </si>
  <si>
    <t>NN02312</t>
  </si>
  <si>
    <t>XQ13929</t>
  </si>
  <si>
    <t>AH10795</t>
  </si>
  <si>
    <t>IO69679</t>
  </si>
  <si>
    <t>IA68104</t>
  </si>
  <si>
    <t>EB40055</t>
  </si>
  <si>
    <t>LA77191</t>
  </si>
  <si>
    <t>TY43162</t>
  </si>
  <si>
    <t>NJ44728</t>
  </si>
  <si>
    <t>XX73793</t>
  </si>
  <si>
    <t>ED49828</t>
  </si>
  <si>
    <t>AQ30476</t>
  </si>
  <si>
    <t>FT41254</t>
  </si>
  <si>
    <t>MK19771</t>
  </si>
  <si>
    <t>LY39587</t>
  </si>
  <si>
    <t>KJ64119</t>
  </si>
  <si>
    <t>YQ49848</t>
  </si>
  <si>
    <t>HQ48656</t>
  </si>
  <si>
    <t>JA91554</t>
  </si>
  <si>
    <t>HD28833</t>
  </si>
  <si>
    <t>KT31107</t>
  </si>
  <si>
    <t>LG73351</t>
  </si>
  <si>
    <t>ZR22871</t>
  </si>
  <si>
    <t>SM15540</t>
  </si>
  <si>
    <t>RG26758</t>
  </si>
  <si>
    <t>US52859</t>
  </si>
  <si>
    <t>KW08891</t>
  </si>
  <si>
    <t>EW36281</t>
  </si>
  <si>
    <t>WD43750</t>
  </si>
  <si>
    <t>YM17839</t>
  </si>
  <si>
    <t>FB61486</t>
  </si>
  <si>
    <t>XB02929</t>
  </si>
  <si>
    <t>MD16754</t>
  </si>
  <si>
    <t>QK71639</t>
  </si>
  <si>
    <t>TY66705</t>
  </si>
  <si>
    <t>CQ86833</t>
  </si>
  <si>
    <t>AD24257</t>
  </si>
  <si>
    <t>AX56850</t>
  </si>
  <si>
    <t>DM77491</t>
  </si>
  <si>
    <t>AR16918</t>
  </si>
  <si>
    <t>RW59241</t>
  </si>
  <si>
    <t>FI24488</t>
  </si>
  <si>
    <t>AU56733</t>
  </si>
  <si>
    <t>WN06627</t>
  </si>
  <si>
    <t>DW91830</t>
  </si>
  <si>
    <t>ZP75826</t>
  </si>
  <si>
    <t>AU63462</t>
  </si>
  <si>
    <t>WX37813</t>
  </si>
  <si>
    <t>TV88309</t>
  </si>
  <si>
    <t>FJ99678</t>
  </si>
  <si>
    <t>EW76685</t>
  </si>
  <si>
    <t>HW52097</t>
  </si>
  <si>
    <t>PV83213</t>
  </si>
  <si>
    <t>BM38532</t>
  </si>
  <si>
    <t>SG69825</t>
  </si>
  <si>
    <t>CI88242</t>
  </si>
  <si>
    <t>ZM85493</t>
  </si>
  <si>
    <t>GI79150</t>
  </si>
  <si>
    <t>LM81574</t>
  </si>
  <si>
    <t>CJ18678</t>
  </si>
  <si>
    <t>MF31747</t>
  </si>
  <si>
    <t>ZU44134</t>
  </si>
  <si>
    <t>AF84387</t>
  </si>
  <si>
    <t>MZ74724</t>
  </si>
  <si>
    <t>HF01488</t>
  </si>
  <si>
    <t>NI41053</t>
  </si>
  <si>
    <t>UK59815</t>
  </si>
  <si>
    <t>HB42063</t>
  </si>
  <si>
    <t>FM08237</t>
  </si>
  <si>
    <t>ZK41625</t>
  </si>
  <si>
    <t>SV64602</t>
  </si>
  <si>
    <t>XN36167</t>
  </si>
  <si>
    <t>UG30587</t>
  </si>
  <si>
    <t>MP79384</t>
  </si>
  <si>
    <t>GA16347</t>
  </si>
  <si>
    <t>NW43240</t>
  </si>
  <si>
    <t>SA85112</t>
  </si>
  <si>
    <t>KV42019</t>
  </si>
  <si>
    <t>DC78864</t>
  </si>
  <si>
    <t>PZ11718</t>
  </si>
  <si>
    <t>JH84501</t>
  </si>
  <si>
    <t>CL52810</t>
  </si>
  <si>
    <t>EK95509</t>
  </si>
  <si>
    <t>GR28058</t>
  </si>
  <si>
    <t>LW79809</t>
  </si>
  <si>
    <t>LU86921</t>
  </si>
  <si>
    <t>EV19321</t>
  </si>
  <si>
    <t>VE24990</t>
  </si>
  <si>
    <t>FO77308</t>
  </si>
  <si>
    <t>QP93626</t>
  </si>
  <si>
    <t>DS94508</t>
  </si>
  <si>
    <t>DK30954</t>
  </si>
  <si>
    <t>DL43318</t>
  </si>
  <si>
    <t>OH95275</t>
  </si>
  <si>
    <t>AS55307</t>
  </si>
  <si>
    <t>ZT80007</t>
  </si>
  <si>
    <t>CY85179</t>
  </si>
  <si>
    <t>UY82025</t>
  </si>
  <si>
    <t>AF83120</t>
  </si>
  <si>
    <t>EJ08983</t>
  </si>
  <si>
    <t>ZC82337</t>
  </si>
  <si>
    <t>XF45556</t>
  </si>
  <si>
    <t>FF71183</t>
  </si>
  <si>
    <t>EL05375</t>
  </si>
  <si>
    <t>QD87708</t>
  </si>
  <si>
    <t>BU73966</t>
  </si>
  <si>
    <t>YD24143</t>
  </si>
  <si>
    <t>JE93586</t>
  </si>
  <si>
    <t>OX39013</t>
  </si>
  <si>
    <t>BF42498</t>
  </si>
  <si>
    <t>HI65921</t>
  </si>
  <si>
    <t>XS84470</t>
  </si>
  <si>
    <t>OE75282</t>
  </si>
  <si>
    <t>ES06833</t>
  </si>
  <si>
    <t>HS15128</t>
  </si>
  <si>
    <t>NL94149</t>
  </si>
  <si>
    <t>JT81057</t>
  </si>
  <si>
    <t>GU39757</t>
  </si>
  <si>
    <t>ZH54468</t>
  </si>
  <si>
    <t>FF21553</t>
  </si>
  <si>
    <t>JQ03769</t>
  </si>
  <si>
    <t>HW35775</t>
  </si>
  <si>
    <t>VO93471</t>
  </si>
  <si>
    <t>UA53151</t>
  </si>
  <si>
    <t>HF78705</t>
  </si>
  <si>
    <t>EE13753</t>
  </si>
  <si>
    <t>UY47945</t>
  </si>
  <si>
    <t>ET86097</t>
  </si>
  <si>
    <t>GH25576</t>
  </si>
  <si>
    <t>RK84132</t>
  </si>
  <si>
    <t>VI89310</t>
  </si>
  <si>
    <t>VQ02070</t>
  </si>
  <si>
    <t>FJ26124</t>
  </si>
  <si>
    <t>CP30099</t>
  </si>
  <si>
    <t>DM03497</t>
  </si>
  <si>
    <t>VB98325</t>
  </si>
  <si>
    <t>YA52120</t>
  </si>
  <si>
    <t>VR86281</t>
  </si>
  <si>
    <t>KA96204</t>
  </si>
  <si>
    <t>DF03829</t>
  </si>
  <si>
    <t>FE48544</t>
  </si>
  <si>
    <t>XA82226</t>
  </si>
  <si>
    <t>BH40335</t>
  </si>
  <si>
    <t>LZ84612</t>
  </si>
  <si>
    <t>EW22370</t>
  </si>
  <si>
    <t>MF37753</t>
  </si>
  <si>
    <t>GO91873</t>
  </si>
  <si>
    <t>FV15061</t>
  </si>
  <si>
    <t>NT26903</t>
  </si>
  <si>
    <t>NI84913</t>
  </si>
  <si>
    <t>HI50752</t>
  </si>
  <si>
    <t>NG43867</t>
  </si>
  <si>
    <t>HL95243</t>
  </si>
  <si>
    <t>JO46882</t>
  </si>
  <si>
    <t>KM63258</t>
  </si>
  <si>
    <t>ZB68035</t>
  </si>
  <si>
    <t>PA04918</t>
  </si>
  <si>
    <t>AN36683</t>
  </si>
  <si>
    <t>HG48082</t>
  </si>
  <si>
    <t>GG45236</t>
  </si>
  <si>
    <t>RA47819</t>
  </si>
  <si>
    <t>EE48967</t>
  </si>
  <si>
    <t>PU46427</t>
  </si>
  <si>
    <t>RV04243</t>
  </si>
  <si>
    <t>VS68543</t>
  </si>
  <si>
    <t>TI93063</t>
  </si>
  <si>
    <t>DV60657</t>
  </si>
  <si>
    <t>TO47031</t>
  </si>
  <si>
    <t>BB75980</t>
  </si>
  <si>
    <t>EV57566</t>
  </si>
  <si>
    <t>ON11179</t>
  </si>
  <si>
    <t>UU20795</t>
  </si>
  <si>
    <t>VI24207</t>
  </si>
  <si>
    <t>PR69079</t>
  </si>
  <si>
    <t>HZ60276</t>
  </si>
  <si>
    <t>KA31684</t>
  </si>
  <si>
    <t>AG61929</t>
  </si>
  <si>
    <t>TH78676</t>
  </si>
  <si>
    <t>VB71480</t>
  </si>
  <si>
    <t>QY22185</t>
  </si>
  <si>
    <t>WT91627</t>
  </si>
  <si>
    <t>XR96009</t>
  </si>
  <si>
    <t>UC05160</t>
  </si>
  <si>
    <t>WF55589</t>
  </si>
  <si>
    <t>BE11956</t>
  </si>
  <si>
    <t>UV83960</t>
  </si>
  <si>
    <t>DN53564</t>
  </si>
  <si>
    <t>HB54515</t>
  </si>
  <si>
    <t>XW14300</t>
  </si>
  <si>
    <t>DA64689</t>
  </si>
  <si>
    <t>KR82283</t>
  </si>
  <si>
    <t>QQ35840</t>
  </si>
  <si>
    <t>ET26626</t>
  </si>
  <si>
    <t>JK00994</t>
  </si>
  <si>
    <t>GE95487</t>
  </si>
  <si>
    <t>GJ70923</t>
  </si>
  <si>
    <t>DT60364</t>
  </si>
  <si>
    <t>NC54396</t>
  </si>
  <si>
    <t>ZW82851</t>
  </si>
  <si>
    <t>JS44527</t>
  </si>
  <si>
    <t>KZ92044</t>
  </si>
  <si>
    <t>UZ45155</t>
  </si>
  <si>
    <t>MX89102</t>
  </si>
  <si>
    <t>PK14604</t>
  </si>
  <si>
    <t>BL95183</t>
  </si>
  <si>
    <t>ZX96196</t>
  </si>
  <si>
    <t>YO27783</t>
  </si>
  <si>
    <t>NS41943</t>
  </si>
  <si>
    <t>GN09888</t>
  </si>
  <si>
    <t>CF51709</t>
  </si>
  <si>
    <t>KA82096</t>
  </si>
  <si>
    <t>YD67077</t>
  </si>
  <si>
    <t>RW87521</t>
  </si>
  <si>
    <t>FV41651</t>
  </si>
  <si>
    <t>PO68317</t>
  </si>
  <si>
    <t>YD93960</t>
  </si>
  <si>
    <t>EI25446</t>
  </si>
  <si>
    <t>UQ29495</t>
  </si>
  <si>
    <t>ZU99093</t>
  </si>
  <si>
    <t>NW06294</t>
  </si>
  <si>
    <t>KC55917</t>
  </si>
  <si>
    <t>XQ78029</t>
  </si>
  <si>
    <t>MD12016</t>
  </si>
  <si>
    <t>IK04460</t>
  </si>
  <si>
    <t>ZJ20569</t>
  </si>
  <si>
    <t>DI68501</t>
  </si>
  <si>
    <t>MF02129</t>
  </si>
  <si>
    <t>HL50244</t>
  </si>
  <si>
    <t>YK12998</t>
  </si>
  <si>
    <t>RM37676</t>
  </si>
  <si>
    <t>ZR89069</t>
  </si>
  <si>
    <t>EN32390</t>
  </si>
  <si>
    <t>VO30377</t>
  </si>
  <si>
    <t>VI82766</t>
  </si>
  <si>
    <t>GR90440</t>
  </si>
  <si>
    <t>AG80381</t>
  </si>
  <si>
    <t>HA76751</t>
  </si>
  <si>
    <t>UA23777</t>
  </si>
  <si>
    <t>BN95396</t>
  </si>
  <si>
    <t>SA45136</t>
  </si>
  <si>
    <t>IZ36722</t>
  </si>
  <si>
    <t>GS10192</t>
  </si>
  <si>
    <t>WN50740</t>
  </si>
  <si>
    <t>SP49506</t>
  </si>
  <si>
    <t>DS08869</t>
  </si>
  <si>
    <t>WC18131</t>
  </si>
  <si>
    <t>IH30131</t>
  </si>
  <si>
    <t>DP42469</t>
  </si>
  <si>
    <t>DI64042</t>
  </si>
  <si>
    <t>SH79058</t>
  </si>
  <si>
    <t>UX80727</t>
  </si>
  <si>
    <t>VO75478</t>
  </si>
  <si>
    <t>ZD42759</t>
  </si>
  <si>
    <t>JZ13731</t>
  </si>
  <si>
    <t>MO42343</t>
  </si>
  <si>
    <t>VK03400</t>
  </si>
  <si>
    <t>TX06205</t>
  </si>
  <si>
    <t>DW55907</t>
  </si>
  <si>
    <t>QD16367</t>
  </si>
  <si>
    <t>LJ45216</t>
  </si>
  <si>
    <t>EK07419</t>
  </si>
  <si>
    <t>JV42389</t>
  </si>
  <si>
    <t>PD37922</t>
  </si>
  <si>
    <t>IN10575</t>
  </si>
  <si>
    <t>JJ28873</t>
  </si>
  <si>
    <t>KW56144</t>
  </si>
  <si>
    <t>IK09488</t>
  </si>
  <si>
    <t>IK42814</t>
  </si>
  <si>
    <t>XA17050</t>
  </si>
  <si>
    <t>JF04660</t>
  </si>
  <si>
    <t>MC43401</t>
  </si>
  <si>
    <t>GB23427</t>
  </si>
  <si>
    <t>ZT30869</t>
  </si>
  <si>
    <t>MB71906</t>
  </si>
  <si>
    <t>NO39984</t>
  </si>
  <si>
    <t>FI85136</t>
  </si>
  <si>
    <t>GR45060</t>
  </si>
  <si>
    <t>EG74475</t>
  </si>
  <si>
    <t>GA65164</t>
  </si>
  <si>
    <t>GE86647</t>
  </si>
  <si>
    <t>DO82089</t>
  </si>
  <si>
    <t>IT89846</t>
  </si>
  <si>
    <t>PE14291</t>
  </si>
  <si>
    <t>SW60215</t>
  </si>
  <si>
    <t>GZ06275</t>
  </si>
  <si>
    <t>HF26658</t>
  </si>
  <si>
    <t>AR33086</t>
  </si>
  <si>
    <t>DK94466</t>
  </si>
  <si>
    <t>FY10879</t>
  </si>
  <si>
    <t>FE74679</t>
  </si>
  <si>
    <t>MM29476</t>
  </si>
  <si>
    <t>AK97080</t>
  </si>
  <si>
    <t>OB30615</t>
  </si>
  <si>
    <t>HQ08672</t>
  </si>
  <si>
    <t>BX26847</t>
  </si>
  <si>
    <t>NL43984</t>
  </si>
  <si>
    <t>EV24863</t>
  </si>
  <si>
    <t>WV49240</t>
  </si>
  <si>
    <t>OG56252</t>
  </si>
  <si>
    <t>PU67878</t>
  </si>
  <si>
    <t>PC57456</t>
  </si>
  <si>
    <t>II85828</t>
  </si>
  <si>
    <t>UL21258</t>
  </si>
  <si>
    <t>CC75956</t>
  </si>
  <si>
    <t>RX32920</t>
  </si>
  <si>
    <t>SE47981</t>
  </si>
  <si>
    <t>FP59938</t>
  </si>
  <si>
    <t>YE34548</t>
  </si>
  <si>
    <t>UN91466</t>
  </si>
  <si>
    <t>BR92306</t>
  </si>
  <si>
    <t>ZF75337</t>
  </si>
  <si>
    <t>ON82065</t>
  </si>
  <si>
    <t>RQ57162</t>
  </si>
  <si>
    <t>AQ91318</t>
  </si>
  <si>
    <t>BW43103</t>
  </si>
  <si>
    <t>XT64249</t>
  </si>
  <si>
    <t>YI73409</t>
  </si>
  <si>
    <t>GL00537</t>
  </si>
  <si>
    <t>KN16343</t>
  </si>
  <si>
    <t>IE88275</t>
  </si>
  <si>
    <t>MH18259</t>
  </si>
  <si>
    <t>ZA78887</t>
  </si>
  <si>
    <t>LY40682</t>
  </si>
  <si>
    <t>XN41730</t>
  </si>
  <si>
    <t>PN06872</t>
  </si>
  <si>
    <t>RA76844</t>
  </si>
  <si>
    <t>VV54831</t>
  </si>
  <si>
    <t>GF32030</t>
  </si>
  <si>
    <t>FT36259</t>
  </si>
  <si>
    <t>OM62203</t>
  </si>
  <si>
    <t>VT06416</t>
  </si>
  <si>
    <t>HQ80209</t>
  </si>
  <si>
    <t>PT32801</t>
  </si>
  <si>
    <t>IB07645</t>
  </si>
  <si>
    <t>LP91354</t>
  </si>
  <si>
    <t>GX51057</t>
  </si>
  <si>
    <t>VI68682</t>
  </si>
  <si>
    <t>OE62947</t>
  </si>
  <si>
    <t>JO77144</t>
  </si>
  <si>
    <t>YF84631</t>
  </si>
  <si>
    <t>PR66395</t>
  </si>
  <si>
    <t>XT45213</t>
  </si>
  <si>
    <t>JI36504</t>
  </si>
  <si>
    <t>DD72445</t>
  </si>
  <si>
    <t>PZ82650</t>
  </si>
  <si>
    <t>VT48876</t>
  </si>
  <si>
    <t>LR58957</t>
  </si>
  <si>
    <t>BU43259</t>
  </si>
  <si>
    <t>WO60425</t>
  </si>
  <si>
    <t>JB40539</t>
  </si>
  <si>
    <t>TQ18225</t>
  </si>
  <si>
    <t>KN89631</t>
  </si>
  <si>
    <t>PR19766</t>
  </si>
  <si>
    <t>IC85157</t>
  </si>
  <si>
    <t>NK67518</t>
  </si>
  <si>
    <t>QM93790</t>
  </si>
  <si>
    <t>DL14153</t>
  </si>
  <si>
    <t>PG27686</t>
  </si>
  <si>
    <t>PL07044</t>
  </si>
  <si>
    <t>PW78913</t>
  </si>
  <si>
    <t>LU47786</t>
  </si>
  <si>
    <t>WC36674</t>
  </si>
  <si>
    <t>XJ65667</t>
  </si>
  <si>
    <t>NS20352</t>
  </si>
  <si>
    <t>ZI34091</t>
  </si>
  <si>
    <t>DF63049</t>
  </si>
  <si>
    <t>CQ39500</t>
  </si>
  <si>
    <t>QW44082</t>
  </si>
  <si>
    <t>ZU63529</t>
  </si>
  <si>
    <t>OH99848</t>
  </si>
  <si>
    <t>YV02132</t>
  </si>
  <si>
    <t>MR83937</t>
  </si>
  <si>
    <t>EX66259</t>
  </si>
  <si>
    <t>UF05059</t>
  </si>
  <si>
    <t>RQ92108</t>
  </si>
  <si>
    <t>TB37557</t>
  </si>
  <si>
    <t>AM22342</t>
  </si>
  <si>
    <t>ED75569</t>
  </si>
  <si>
    <t>MT96443</t>
  </si>
  <si>
    <t>YX06456</t>
  </si>
  <si>
    <t>YX07224</t>
  </si>
  <si>
    <t>SB58244</t>
  </si>
  <si>
    <t>AZ57146</t>
  </si>
  <si>
    <t>ZZ70196</t>
  </si>
  <si>
    <t>ZT56381</t>
  </si>
  <si>
    <t>XK41794</t>
  </si>
  <si>
    <t>YA97928</t>
  </si>
  <si>
    <t>XD81692</t>
  </si>
  <si>
    <t>PB82442</t>
  </si>
  <si>
    <t>KJ70863</t>
  </si>
  <si>
    <t>QH42012</t>
  </si>
  <si>
    <t>WB33381</t>
  </si>
  <si>
    <t>VV13412</t>
  </si>
  <si>
    <t>OU39363</t>
  </si>
  <si>
    <t>PE16388</t>
  </si>
  <si>
    <t>HB28783</t>
  </si>
  <si>
    <t>ZT30729</t>
  </si>
  <si>
    <t>ZU92541</t>
  </si>
  <si>
    <t>XF04222</t>
  </si>
  <si>
    <t>JJ70628</t>
  </si>
  <si>
    <t>DC27455</t>
  </si>
  <si>
    <t>IB80032</t>
  </si>
  <si>
    <t>ML01685</t>
  </si>
  <si>
    <t>BS59020</t>
  </si>
  <si>
    <t>CB24469</t>
  </si>
  <si>
    <t>AU04066</t>
  </si>
  <si>
    <t>IH34066</t>
  </si>
  <si>
    <t>AW86280</t>
  </si>
  <si>
    <t>YE70010</t>
  </si>
  <si>
    <t>YL36990</t>
  </si>
  <si>
    <t>IV17070</t>
  </si>
  <si>
    <t>KA32750</t>
  </si>
  <si>
    <t>ZK82711</t>
  </si>
  <si>
    <t>DA92916</t>
  </si>
  <si>
    <t>BJ60660</t>
  </si>
  <si>
    <t>BT23212</t>
  </si>
  <si>
    <t>EE39717</t>
  </si>
  <si>
    <t>GV42135</t>
  </si>
  <si>
    <t>HU64025</t>
  </si>
  <si>
    <t>LG77534</t>
  </si>
  <si>
    <t>LR68265</t>
  </si>
  <si>
    <t>QE42473</t>
  </si>
  <si>
    <t>EJ93382</t>
  </si>
  <si>
    <t>TK17856</t>
  </si>
  <si>
    <t>KH27328</t>
  </si>
  <si>
    <t>SE87993</t>
  </si>
  <si>
    <t>SR35664</t>
  </si>
  <si>
    <t>TW58712</t>
  </si>
  <si>
    <t>XT39114</t>
  </si>
  <si>
    <t>EL69975</t>
  </si>
  <si>
    <t>FH92554</t>
  </si>
  <si>
    <t>RA73524</t>
  </si>
  <si>
    <t>QQ77700</t>
  </si>
  <si>
    <t>WR51851</t>
  </si>
  <si>
    <t>MA08434</t>
  </si>
  <si>
    <t>EV00544</t>
  </si>
  <si>
    <t>OS51751</t>
  </si>
  <si>
    <t>ZZ31774</t>
  </si>
  <si>
    <t>EQ87963</t>
  </si>
  <si>
    <t>SI49111</t>
  </si>
  <si>
    <t>YW58035</t>
  </si>
  <si>
    <t>NR91673</t>
  </si>
  <si>
    <t>HL64648</t>
  </si>
  <si>
    <t>FI60913</t>
  </si>
  <si>
    <t>UA47525</t>
  </si>
  <si>
    <t>TC22246</t>
  </si>
  <si>
    <t>VR26510</t>
  </si>
  <si>
    <t>OU27984</t>
  </si>
  <si>
    <t>FB25102</t>
  </si>
  <si>
    <t>RP67038</t>
  </si>
  <si>
    <t>EX15889</t>
  </si>
  <si>
    <t>KO09862</t>
  </si>
  <si>
    <t>DY72893</t>
  </si>
  <si>
    <t>GE03004</t>
  </si>
  <si>
    <t>ZC89093</t>
  </si>
  <si>
    <t>CU07042</t>
  </si>
  <si>
    <t>DS53801</t>
  </si>
  <si>
    <t>XR09580</t>
  </si>
  <si>
    <t>CD58214</t>
  </si>
  <si>
    <t>SU69454</t>
  </si>
  <si>
    <t>HL62709</t>
  </si>
  <si>
    <t>MP19152</t>
  </si>
  <si>
    <t>GD38029</t>
  </si>
  <si>
    <t>FB54634</t>
  </si>
  <si>
    <t>GI13743</t>
  </si>
  <si>
    <t>BD34894</t>
  </si>
  <si>
    <t>OS25946</t>
  </si>
  <si>
    <t>NZ59019</t>
  </si>
  <si>
    <t>SI49923</t>
  </si>
  <si>
    <t>NX81601</t>
  </si>
  <si>
    <t>KT33284</t>
  </si>
  <si>
    <t>RC86280</t>
  </si>
  <si>
    <t>VN94107</t>
  </si>
  <si>
    <t>LV80684</t>
  </si>
  <si>
    <t>PR98111</t>
  </si>
  <si>
    <t>ME51371</t>
  </si>
  <si>
    <t>FO15254</t>
  </si>
  <si>
    <t>WN36502</t>
  </si>
  <si>
    <t>BT26137</t>
  </si>
  <si>
    <t>SY30871</t>
  </si>
  <si>
    <t>ZY91659</t>
  </si>
  <si>
    <t>AY26934</t>
  </si>
  <si>
    <t>ZP42158</t>
  </si>
  <si>
    <t>AH69733</t>
  </si>
  <si>
    <t>PW17706</t>
  </si>
  <si>
    <t>HO72810</t>
  </si>
  <si>
    <t>CN56023</t>
  </si>
  <si>
    <t>ZO70945</t>
  </si>
  <si>
    <t>DD26772</t>
  </si>
  <si>
    <t>XG75085</t>
  </si>
  <si>
    <t>YX75375</t>
  </si>
  <si>
    <t>HO78646</t>
  </si>
  <si>
    <t>RJ16500</t>
  </si>
  <si>
    <t>BI42738</t>
  </si>
  <si>
    <t>CI40260</t>
  </si>
  <si>
    <t>PO12024</t>
  </si>
  <si>
    <t>KP68237</t>
  </si>
  <si>
    <t>MX38021</t>
  </si>
  <si>
    <t>TX13000</t>
  </si>
  <si>
    <t>SI73931</t>
  </si>
  <si>
    <t>NI29938</t>
  </si>
  <si>
    <t>OJ11427</t>
  </si>
  <si>
    <t>FD76212</t>
  </si>
  <si>
    <t>CQ91300</t>
  </si>
  <si>
    <t>VP39664</t>
  </si>
  <si>
    <t>CH11134</t>
  </si>
  <si>
    <t>OT93214</t>
  </si>
  <si>
    <t>PM90213</t>
  </si>
  <si>
    <t>AF85537</t>
  </si>
  <si>
    <t>VA14605</t>
  </si>
  <si>
    <t>QF64460</t>
  </si>
  <si>
    <t>QE53018</t>
  </si>
  <si>
    <t>JS24539</t>
  </si>
  <si>
    <t>IS56822</t>
  </si>
  <si>
    <t>US91296</t>
  </si>
  <si>
    <t>MX50327</t>
  </si>
  <si>
    <t>VL71271</t>
  </si>
  <si>
    <t>PX96944</t>
  </si>
  <si>
    <t>LB14841</t>
  </si>
  <si>
    <t>UE07354</t>
  </si>
  <si>
    <t>BS01014</t>
  </si>
  <si>
    <t>OY06443</t>
  </si>
  <si>
    <t>DF45501</t>
  </si>
  <si>
    <t>VN25490</t>
  </si>
  <si>
    <t>HD30074</t>
  </si>
  <si>
    <t>IX55912</t>
  </si>
  <si>
    <t>SF23653</t>
  </si>
  <si>
    <t>PD49716</t>
  </si>
  <si>
    <t>FR45832</t>
  </si>
  <si>
    <t>NB02888</t>
  </si>
  <si>
    <t>EL24888</t>
  </si>
  <si>
    <t>JU49339</t>
  </si>
  <si>
    <t>XM86376</t>
  </si>
  <si>
    <t>ZG42418</t>
  </si>
  <si>
    <t>PS80410</t>
  </si>
  <si>
    <t>KD53531</t>
  </si>
  <si>
    <t>VB41444</t>
  </si>
  <si>
    <t>PG30472</t>
  </si>
  <si>
    <t>WW05386</t>
  </si>
  <si>
    <t>XE72458</t>
  </si>
  <si>
    <t>YS70997</t>
  </si>
  <si>
    <t>MW38264</t>
  </si>
  <si>
    <t>FQ50469</t>
  </si>
  <si>
    <t>ZD24710</t>
  </si>
  <si>
    <t>OS37347</t>
  </si>
  <si>
    <t>AF66878</t>
  </si>
  <si>
    <t>LA01718</t>
  </si>
  <si>
    <t>VX75523</t>
  </si>
  <si>
    <t>GZ52744</t>
  </si>
  <si>
    <t>OA71954</t>
  </si>
  <si>
    <t>SQ63862</t>
  </si>
  <si>
    <t>XX85099</t>
  </si>
  <si>
    <t>HS08167</t>
  </si>
  <si>
    <t>CO20680</t>
  </si>
  <si>
    <t>CI34756</t>
  </si>
  <si>
    <t>SB82556</t>
  </si>
  <si>
    <t>SA20220</t>
  </si>
  <si>
    <t>KX36816</t>
  </si>
  <si>
    <t>CN23351</t>
  </si>
  <si>
    <t>QA95321</t>
  </si>
  <si>
    <t>VL20908</t>
  </si>
  <si>
    <t>UR46662</t>
  </si>
  <si>
    <t>SL15395</t>
  </si>
  <si>
    <t>KC58337</t>
  </si>
  <si>
    <t>NR10878</t>
  </si>
  <si>
    <t>IZ21355</t>
  </si>
  <si>
    <t>KL13322</t>
  </si>
  <si>
    <t>RU52360</t>
  </si>
  <si>
    <t>XS30652</t>
  </si>
  <si>
    <t>LO62870</t>
  </si>
  <si>
    <t>UI18174</t>
  </si>
  <si>
    <t>OQ20370</t>
  </si>
  <si>
    <t>IW32128</t>
  </si>
  <si>
    <t>ME95548</t>
  </si>
  <si>
    <t>VQ72889</t>
  </si>
  <si>
    <t>UM99185</t>
  </si>
  <si>
    <t>DD76917</t>
  </si>
  <si>
    <t>BL00872</t>
  </si>
  <si>
    <t>FR48936</t>
  </si>
  <si>
    <t>WR44787</t>
  </si>
  <si>
    <t>XY65437</t>
  </si>
  <si>
    <t>LU44267</t>
  </si>
  <si>
    <t>JW17063</t>
  </si>
  <si>
    <t>EV21663</t>
  </si>
  <si>
    <t>UQ91857</t>
  </si>
  <si>
    <t>GQ00642</t>
  </si>
  <si>
    <t>BC46193</t>
  </si>
  <si>
    <t>TC07940</t>
  </si>
  <si>
    <t>AK57689</t>
  </si>
  <si>
    <t>PW92357</t>
  </si>
  <si>
    <t>JX61540</t>
  </si>
  <si>
    <t>GG85468</t>
  </si>
  <si>
    <t>RG18094</t>
  </si>
  <si>
    <t>DR41535</t>
  </si>
  <si>
    <t>GX99410</t>
  </si>
  <si>
    <t>VR76030</t>
  </si>
  <si>
    <t>HT73553</t>
  </si>
  <si>
    <t>FD84678</t>
  </si>
  <si>
    <t>SF28893</t>
  </si>
  <si>
    <t>SV20900</t>
  </si>
  <si>
    <t>BV50410</t>
  </si>
  <si>
    <t>YW50592</t>
  </si>
  <si>
    <t>SH38616</t>
  </si>
  <si>
    <t>QF97640</t>
  </si>
  <si>
    <t>UK56581</t>
  </si>
  <si>
    <t>DQ53973</t>
  </si>
  <si>
    <t>LS24037</t>
  </si>
  <si>
    <t>BV90352</t>
  </si>
  <si>
    <t>UG84966</t>
  </si>
  <si>
    <t>HD59714</t>
  </si>
  <si>
    <t>GZ73074</t>
  </si>
  <si>
    <t>MM85481</t>
  </si>
  <si>
    <t>NV29456</t>
  </si>
  <si>
    <t>JC68719</t>
  </si>
  <si>
    <t>EE44560</t>
  </si>
  <si>
    <t>SF60381</t>
  </si>
  <si>
    <t>OQ67902</t>
  </si>
  <si>
    <t>PV51364</t>
  </si>
  <si>
    <t>DI64251</t>
  </si>
  <si>
    <t>OY53999</t>
  </si>
  <si>
    <t>HU19345</t>
  </si>
  <si>
    <t>OY19883</t>
  </si>
  <si>
    <t>CN01950</t>
  </si>
  <si>
    <t>WJ07127</t>
  </si>
  <si>
    <t>EY58340</t>
  </si>
  <si>
    <t>GA11171</t>
  </si>
  <si>
    <t>QB58025</t>
  </si>
  <si>
    <t>ZK63918</t>
  </si>
  <si>
    <t>KF15380</t>
  </si>
  <si>
    <t>YQ01213</t>
  </si>
  <si>
    <t>SD75347</t>
  </si>
  <si>
    <t>QZ63868</t>
  </si>
  <si>
    <t>TH99347</t>
  </si>
  <si>
    <t>MB39733</t>
  </si>
  <si>
    <t>YF30345</t>
  </si>
  <si>
    <t>NV38172</t>
  </si>
  <si>
    <t>FH72935</t>
  </si>
  <si>
    <t>LE44432</t>
  </si>
  <si>
    <t>IE88450</t>
  </si>
  <si>
    <t>NP27676</t>
  </si>
  <si>
    <t>FV22945</t>
  </si>
  <si>
    <t>IN37730</t>
  </si>
  <si>
    <t>ZA12470</t>
  </si>
  <si>
    <t>LH97756</t>
  </si>
  <si>
    <t>LX41936</t>
  </si>
  <si>
    <t>XR90504</t>
  </si>
  <si>
    <t>IZ10160</t>
  </si>
  <si>
    <t>ZA15338</t>
  </si>
  <si>
    <t>DM26622</t>
  </si>
  <si>
    <t>MW71771</t>
  </si>
  <si>
    <t>DR52841</t>
  </si>
  <si>
    <t>LG58316</t>
  </si>
  <si>
    <t>CB32173</t>
  </si>
  <si>
    <t>HY27978</t>
  </si>
  <si>
    <t>QP30693</t>
  </si>
  <si>
    <t>JT24071</t>
  </si>
  <si>
    <t>EV41439</t>
  </si>
  <si>
    <t>DC34977</t>
  </si>
  <si>
    <t>TT21702</t>
  </si>
  <si>
    <t>DZ63060</t>
  </si>
  <si>
    <t>OC82726</t>
  </si>
  <si>
    <t>IB79303</t>
  </si>
  <si>
    <t>QP18974</t>
  </si>
  <si>
    <t>FU99278</t>
  </si>
  <si>
    <t>NO93396</t>
  </si>
  <si>
    <t>QB38438</t>
  </si>
  <si>
    <t>DE71247</t>
  </si>
  <si>
    <t>LM60720</t>
  </si>
  <si>
    <t>HG85762</t>
  </si>
  <si>
    <t>WJ90061</t>
  </si>
  <si>
    <t>ZM16346</t>
  </si>
  <si>
    <t>CR41998</t>
  </si>
  <si>
    <t>XF11460</t>
  </si>
  <si>
    <t>BN26152</t>
  </si>
  <si>
    <t>OB32471</t>
  </si>
  <si>
    <t>AD54063</t>
  </si>
  <si>
    <t>PQ73123</t>
  </si>
  <si>
    <t>AZ07382</t>
  </si>
  <si>
    <t>MP87330</t>
  </si>
  <si>
    <t>PN43272</t>
  </si>
  <si>
    <t>PS24662</t>
  </si>
  <si>
    <t>BS17500</t>
  </si>
  <si>
    <t>GO11071</t>
  </si>
  <si>
    <t>GJ13105</t>
  </si>
  <si>
    <t>OJ20517</t>
  </si>
  <si>
    <t>WR57628</t>
  </si>
  <si>
    <t>GO60942</t>
  </si>
  <si>
    <t>JA75344</t>
  </si>
  <si>
    <t>BA12779</t>
  </si>
  <si>
    <t>XL42377</t>
  </si>
  <si>
    <t>RV31450</t>
  </si>
  <si>
    <t>CU76732</t>
  </si>
  <si>
    <t>JP13386</t>
  </si>
  <si>
    <t>LM24617</t>
  </si>
  <si>
    <t>NK14541</t>
  </si>
  <si>
    <t>KV94203</t>
  </si>
  <si>
    <t>FC58429</t>
  </si>
  <si>
    <t>ED69723</t>
  </si>
  <si>
    <t>BH33422</t>
  </si>
  <si>
    <t>HR04761</t>
  </si>
  <si>
    <t>RJ22697</t>
  </si>
  <si>
    <t>FY20235</t>
  </si>
  <si>
    <t>OP99257</t>
  </si>
  <si>
    <t>GA54664</t>
  </si>
  <si>
    <t>FV75197</t>
  </si>
  <si>
    <t>SY16403</t>
  </si>
  <si>
    <t>FB90765</t>
  </si>
  <si>
    <t>CL11450</t>
  </si>
  <si>
    <t>NL59408</t>
  </si>
  <si>
    <t>IL67768</t>
  </si>
  <si>
    <t>MH66018</t>
  </si>
  <si>
    <t>CD28793</t>
  </si>
  <si>
    <t>TO51994</t>
  </si>
  <si>
    <t>MQ69742</t>
  </si>
  <si>
    <t>ZF05933</t>
  </si>
  <si>
    <t>VT71562</t>
  </si>
  <si>
    <t>XN08287</t>
  </si>
  <si>
    <t>QX05961</t>
  </si>
  <si>
    <t>FV44416</t>
  </si>
  <si>
    <t>EK86418</t>
  </si>
  <si>
    <t>BP52083</t>
  </si>
  <si>
    <t>PB41325</t>
  </si>
  <si>
    <t>IF69825</t>
  </si>
  <si>
    <t>PT14276</t>
  </si>
  <si>
    <t>EX78180</t>
  </si>
  <si>
    <t>PT38079</t>
  </si>
  <si>
    <t>YG44198</t>
  </si>
  <si>
    <t>ZS40635</t>
  </si>
  <si>
    <t>GG87530</t>
  </si>
  <si>
    <t>KU60743</t>
  </si>
  <si>
    <t>RI90563</t>
  </si>
  <si>
    <t>WP46909</t>
  </si>
  <si>
    <t>PW74683</t>
  </si>
  <si>
    <t>YY45029</t>
  </si>
  <si>
    <t>MY44142</t>
  </si>
  <si>
    <t>HA93667</t>
  </si>
  <si>
    <t>YC68828</t>
  </si>
  <si>
    <t>KX12390</t>
  </si>
  <si>
    <t>OQ32298</t>
  </si>
  <si>
    <t>HR61287</t>
  </si>
  <si>
    <t>AP43806</t>
  </si>
  <si>
    <t>NR94265</t>
  </si>
  <si>
    <t>CM15784</t>
  </si>
  <si>
    <t>IV18966</t>
  </si>
  <si>
    <t>NV30970</t>
  </si>
  <si>
    <t>FJ61590</t>
  </si>
  <si>
    <t>YG33594</t>
  </si>
  <si>
    <t>EE32350</t>
  </si>
  <si>
    <t>BV71687</t>
  </si>
  <si>
    <t>UH26104</t>
  </si>
  <si>
    <t>ET21865</t>
  </si>
  <si>
    <t>FG23973</t>
  </si>
  <si>
    <t>XG04881</t>
  </si>
  <si>
    <t>GO36130</t>
  </si>
  <si>
    <t>GI85398</t>
  </si>
  <si>
    <t>QY89689</t>
  </si>
  <si>
    <t>VW24984</t>
  </si>
  <si>
    <t>II08404</t>
  </si>
  <si>
    <t>UN07731</t>
  </si>
  <si>
    <t>NL99764</t>
  </si>
  <si>
    <t>JZ45620</t>
  </si>
  <si>
    <t>SL86884</t>
  </si>
  <si>
    <t>BW69092</t>
  </si>
  <si>
    <t>NU99434</t>
  </si>
  <si>
    <t>JL36074</t>
  </si>
  <si>
    <t>AC42571</t>
  </si>
  <si>
    <t>HF96645</t>
  </si>
  <si>
    <t>AZ93967</t>
  </si>
  <si>
    <t>KS72308</t>
  </si>
  <si>
    <t>TG15085</t>
  </si>
  <si>
    <t>EI43010</t>
  </si>
  <si>
    <t>WW58941</t>
  </si>
  <si>
    <t>JV57672</t>
  </si>
  <si>
    <t>QO74503</t>
  </si>
  <si>
    <t>IJ08007</t>
  </si>
  <si>
    <t>LP60860</t>
  </si>
  <si>
    <t>HX81874</t>
  </si>
  <si>
    <t>NT02319</t>
  </si>
  <si>
    <t>TF32625</t>
  </si>
  <si>
    <t>PT72561</t>
  </si>
  <si>
    <t>FL44894</t>
  </si>
  <si>
    <t>FD42344</t>
  </si>
  <si>
    <t>RX39430</t>
  </si>
  <si>
    <t>PX96824</t>
  </si>
  <si>
    <t>UJ22225</t>
  </si>
  <si>
    <t>IP84428</t>
  </si>
  <si>
    <t>AT23440</t>
  </si>
  <si>
    <t>WA84334</t>
  </si>
  <si>
    <t>FC34270</t>
  </si>
  <si>
    <t>PU60877</t>
  </si>
  <si>
    <t>JJ52222</t>
  </si>
  <si>
    <t>ZU64299</t>
  </si>
  <si>
    <t>WD49696</t>
  </si>
  <si>
    <t>AY20970</t>
  </si>
  <si>
    <t>TV57340</t>
  </si>
  <si>
    <t>RP57890</t>
  </si>
  <si>
    <t>CX57494</t>
  </si>
  <si>
    <t>BS44066</t>
  </si>
  <si>
    <t>NR24536</t>
  </si>
  <si>
    <t>UJ87031</t>
  </si>
  <si>
    <t>KZ50607</t>
  </si>
  <si>
    <t>SR01749</t>
  </si>
  <si>
    <t>WI86649</t>
  </si>
  <si>
    <t>BB08533</t>
  </si>
  <si>
    <t>HW25047</t>
  </si>
  <si>
    <t>IG23116</t>
  </si>
  <si>
    <t>HA88177</t>
  </si>
  <si>
    <t>MF30967</t>
  </si>
  <si>
    <t>KI84329</t>
  </si>
  <si>
    <t>XB60332</t>
  </si>
  <si>
    <t>YK38399</t>
  </si>
  <si>
    <t>UJ11538</t>
  </si>
  <si>
    <t>UB53870</t>
  </si>
  <si>
    <t>EZ93889</t>
  </si>
  <si>
    <t>CL71590</t>
  </si>
  <si>
    <t>FN90877</t>
  </si>
  <si>
    <t>ZY02327</t>
  </si>
  <si>
    <t>ZE91634</t>
  </si>
  <si>
    <t>VZ88710</t>
  </si>
  <si>
    <t>IM10070</t>
  </si>
  <si>
    <t>GI63893</t>
  </si>
  <si>
    <t>BB30407</t>
  </si>
  <si>
    <t>XQ84637</t>
  </si>
  <si>
    <t>IK84739</t>
  </si>
  <si>
    <t>HU71519</t>
  </si>
  <si>
    <t>WP30306</t>
  </si>
  <si>
    <t>TC41636</t>
  </si>
  <si>
    <t>RC07875</t>
  </si>
  <si>
    <t>DR17418</t>
  </si>
  <si>
    <t>YD08361</t>
  </si>
  <si>
    <t>UV53156</t>
  </si>
  <si>
    <t>MU77051</t>
  </si>
  <si>
    <t>UQ96475</t>
  </si>
  <si>
    <t>LS10969</t>
  </si>
  <si>
    <t>GI41859</t>
  </si>
  <si>
    <t>DJ21706</t>
  </si>
  <si>
    <t>NY67165</t>
  </si>
  <si>
    <t>AJ20782</t>
  </si>
  <si>
    <t>KJ34486</t>
  </si>
  <si>
    <t>PI70869</t>
  </si>
  <si>
    <t>PI36203</t>
  </si>
  <si>
    <t>QJ82559</t>
  </si>
  <si>
    <t>LW36968</t>
  </si>
  <si>
    <t>BK94198</t>
  </si>
  <si>
    <t>AC07139</t>
  </si>
  <si>
    <t>MP64876</t>
  </si>
  <si>
    <t>FA37785</t>
  </si>
  <si>
    <t>UT75953</t>
  </si>
  <si>
    <t>PT28792</t>
  </si>
  <si>
    <t>LO58942</t>
  </si>
  <si>
    <t>BO71748</t>
  </si>
  <si>
    <t>GN58578</t>
  </si>
  <si>
    <t>IR18366</t>
  </si>
  <si>
    <t>RW19797</t>
  </si>
  <si>
    <t>CF22453</t>
  </si>
  <si>
    <t>NH94965</t>
  </si>
  <si>
    <t>PK35422</t>
  </si>
  <si>
    <t>IO30329</t>
  </si>
  <si>
    <t>II73697</t>
  </si>
  <si>
    <t>MN42906</t>
  </si>
  <si>
    <t>ZK89431</t>
  </si>
  <si>
    <t>TD64226</t>
  </si>
  <si>
    <t>JI77486</t>
  </si>
  <si>
    <t>LP27909</t>
  </si>
  <si>
    <t>JN18310</t>
  </si>
  <si>
    <t>TI46121</t>
  </si>
  <si>
    <t>HO73613</t>
  </si>
  <si>
    <t>OO52600</t>
  </si>
  <si>
    <t>QN00295</t>
  </si>
  <si>
    <t>BW84275</t>
  </si>
  <si>
    <t>KT13240</t>
  </si>
  <si>
    <t>GE36489</t>
  </si>
  <si>
    <t>VK74032</t>
  </si>
  <si>
    <t>YW25167</t>
  </si>
  <si>
    <t>VJ46683</t>
  </si>
  <si>
    <t>BZ89978</t>
  </si>
  <si>
    <t>QR58648</t>
  </si>
  <si>
    <t>OC11293</t>
  </si>
  <si>
    <t>MN23468</t>
  </si>
  <si>
    <t>VV07551</t>
  </si>
  <si>
    <t>NL30562</t>
  </si>
  <si>
    <t>UP12196</t>
  </si>
  <si>
    <t>ET75664</t>
  </si>
  <si>
    <t>LL33843</t>
  </si>
  <si>
    <t>HP67639</t>
  </si>
  <si>
    <t>LM43459</t>
  </si>
  <si>
    <t>SV26849</t>
  </si>
  <si>
    <t>SH12549</t>
  </si>
  <si>
    <t>RC96487</t>
  </si>
  <si>
    <t>PG68664</t>
  </si>
  <si>
    <t>EY45413</t>
  </si>
  <si>
    <t>QT40583</t>
  </si>
  <si>
    <t>FR18593</t>
  </si>
  <si>
    <t>AU77845</t>
  </si>
  <si>
    <t>VJ56418</t>
  </si>
  <si>
    <t>NX61112</t>
  </si>
  <si>
    <t>TU64342</t>
  </si>
  <si>
    <t>UZ47296</t>
  </si>
  <si>
    <t>MV82257</t>
  </si>
  <si>
    <t>OZ52937</t>
  </si>
  <si>
    <t>AL18103</t>
  </si>
  <si>
    <t>RR01794</t>
  </si>
  <si>
    <t>UH05715</t>
  </si>
  <si>
    <t>IC91738</t>
  </si>
  <si>
    <t>GO75463</t>
  </si>
  <si>
    <t>FL93635</t>
  </si>
  <si>
    <t>KM41520</t>
  </si>
  <si>
    <t>FU87601</t>
  </si>
  <si>
    <t>PX34364</t>
  </si>
  <si>
    <t>WX37747</t>
  </si>
  <si>
    <t>WY29179</t>
  </si>
  <si>
    <t>RR96236</t>
  </si>
  <si>
    <t>VO18593</t>
  </si>
  <si>
    <t>YR27897</t>
  </si>
  <si>
    <t>UD57391</t>
  </si>
  <si>
    <t>VR97126</t>
  </si>
  <si>
    <t>IE39575</t>
  </si>
  <si>
    <t>UD36397</t>
  </si>
  <si>
    <t>LG63323</t>
  </si>
  <si>
    <t>VH91075</t>
  </si>
  <si>
    <t>WX32919</t>
  </si>
  <si>
    <t>RD28615</t>
  </si>
  <si>
    <t>LY43072</t>
  </si>
  <si>
    <t>MC31006</t>
  </si>
  <si>
    <t>GG20011</t>
  </si>
  <si>
    <t>FK15832</t>
  </si>
  <si>
    <t>XB59641</t>
  </si>
  <si>
    <t>OU37346</t>
  </si>
  <si>
    <t>RB49405</t>
  </si>
  <si>
    <t>VK02582</t>
  </si>
  <si>
    <t>FV18672</t>
  </si>
  <si>
    <t>LH50076</t>
  </si>
  <si>
    <t>FR39759</t>
  </si>
  <si>
    <t>ST62189</t>
  </si>
  <si>
    <t>SP61085</t>
  </si>
  <si>
    <t>CK55402</t>
  </si>
  <si>
    <t>DI25631</t>
  </si>
  <si>
    <t>WY40147</t>
  </si>
  <si>
    <t>TO53208</t>
  </si>
  <si>
    <t>YG73252</t>
  </si>
  <si>
    <t>RQ04483</t>
  </si>
  <si>
    <t>CI93263</t>
  </si>
  <si>
    <t>AE00809</t>
  </si>
  <si>
    <t>GC35675</t>
  </si>
  <si>
    <t>AF88444</t>
  </si>
  <si>
    <t>WS13598</t>
  </si>
  <si>
    <t>HD96003</t>
  </si>
  <si>
    <t>OG65323</t>
  </si>
  <si>
    <t>GT48484</t>
  </si>
  <si>
    <t>BK23989</t>
  </si>
  <si>
    <t>UL68864</t>
  </si>
  <si>
    <t>GF15487</t>
  </si>
  <si>
    <t>IT49937</t>
  </si>
  <si>
    <t>HH50384</t>
  </si>
  <si>
    <t>UV59388</t>
  </si>
  <si>
    <t>EB58835</t>
  </si>
  <si>
    <t>XU41149</t>
  </si>
  <si>
    <t>MH42744</t>
  </si>
  <si>
    <t>NU13523</t>
  </si>
  <si>
    <t>YR75626</t>
  </si>
  <si>
    <t>NJ48355</t>
  </si>
  <si>
    <t>XY74214</t>
  </si>
  <si>
    <t>OA74445</t>
  </si>
  <si>
    <t>MT25812</t>
  </si>
  <si>
    <t>ME77460</t>
  </si>
  <si>
    <t>YT91541</t>
  </si>
  <si>
    <t>UK96122</t>
  </si>
  <si>
    <t>RU01692</t>
  </si>
  <si>
    <t>JU88893</t>
  </si>
  <si>
    <t>ZG29331</t>
  </si>
  <si>
    <t>IN37505</t>
  </si>
  <si>
    <t>GS07825</t>
  </si>
  <si>
    <t>VI57319</t>
  </si>
  <si>
    <t>QT50133</t>
  </si>
  <si>
    <t>DU39499</t>
  </si>
  <si>
    <t>JU48956</t>
  </si>
  <si>
    <t>LK60791</t>
  </si>
  <si>
    <t>GB49099</t>
  </si>
  <si>
    <t>OZ99765</t>
  </si>
  <si>
    <t>MN49527</t>
  </si>
  <si>
    <t>BU85718</t>
  </si>
  <si>
    <t>MR33427</t>
  </si>
  <si>
    <t>ON40005</t>
  </si>
  <si>
    <t>IR10676</t>
  </si>
  <si>
    <t>AS42902</t>
  </si>
  <si>
    <t>MD80824</t>
  </si>
  <si>
    <t>WI77346</t>
  </si>
  <si>
    <t>LH82705</t>
  </si>
  <si>
    <t>TH59109</t>
  </si>
  <si>
    <t>NM96256</t>
  </si>
  <si>
    <t>LU83911</t>
  </si>
  <si>
    <t>MG63764</t>
  </si>
  <si>
    <t>CB14684</t>
  </si>
  <si>
    <t>DQ35081</t>
  </si>
  <si>
    <t>SJ27940</t>
  </si>
  <si>
    <t>GQ14319</t>
  </si>
  <si>
    <t>IZ63314</t>
  </si>
  <si>
    <t>FP42107</t>
  </si>
  <si>
    <t>IY38999</t>
  </si>
  <si>
    <t>HV85116</t>
  </si>
  <si>
    <t>NO61699</t>
  </si>
  <si>
    <t>XS29474</t>
  </si>
  <si>
    <t>WG13633</t>
  </si>
  <si>
    <t>XN19343</t>
  </si>
  <si>
    <t>KS38868</t>
  </si>
  <si>
    <t>PO72966</t>
  </si>
  <si>
    <t>DM89675</t>
  </si>
  <si>
    <t>AB64418</t>
  </si>
  <si>
    <t>KS98121</t>
  </si>
  <si>
    <t>AK50772</t>
  </si>
  <si>
    <t>VZ96129</t>
  </si>
  <si>
    <t>CL83929</t>
  </si>
  <si>
    <t>IO78651</t>
  </si>
  <si>
    <t>PF96928</t>
  </si>
  <si>
    <t>EO68963</t>
  </si>
  <si>
    <t>KK67703</t>
  </si>
  <si>
    <t>WA14974</t>
  </si>
  <si>
    <t>UK07155</t>
  </si>
  <si>
    <t>SQ48486</t>
  </si>
  <si>
    <t>HL48736</t>
  </si>
  <si>
    <t>BX12441</t>
  </si>
  <si>
    <t>SB49825</t>
  </si>
  <si>
    <t>QH25528</t>
  </si>
  <si>
    <t>TR87614</t>
  </si>
  <si>
    <t>SI18802</t>
  </si>
  <si>
    <t>AM22860</t>
  </si>
  <si>
    <t>ZL11242</t>
  </si>
  <si>
    <t>QO18123</t>
  </si>
  <si>
    <t>IB02100</t>
  </si>
  <si>
    <t>SJ35489</t>
  </si>
  <si>
    <t>GZ01886</t>
  </si>
  <si>
    <t>YK05188</t>
  </si>
  <si>
    <t>DG80455</t>
  </si>
  <si>
    <t>VV78937</t>
  </si>
  <si>
    <t>SI99968</t>
  </si>
  <si>
    <t>CR83419</t>
  </si>
  <si>
    <t>LF96122</t>
  </si>
  <si>
    <t>VL71868</t>
  </si>
  <si>
    <t>RX72180</t>
  </si>
  <si>
    <t>LB01353</t>
  </si>
  <si>
    <t>VR44836</t>
  </si>
  <si>
    <t>SK95751</t>
  </si>
  <si>
    <t>CH77875</t>
  </si>
  <si>
    <t>MN50507</t>
  </si>
  <si>
    <t>XR32545</t>
  </si>
  <si>
    <t>ST08345</t>
  </si>
  <si>
    <t>ZQ63975</t>
  </si>
  <si>
    <t>EM50971</t>
  </si>
  <si>
    <t>AQ56921</t>
  </si>
  <si>
    <t>FF40577</t>
  </si>
  <si>
    <t>AN04487</t>
  </si>
  <si>
    <t>PZ36325</t>
  </si>
  <si>
    <t>KX24593</t>
  </si>
  <si>
    <t>NK38341</t>
  </si>
  <si>
    <t>LJ06782</t>
  </si>
  <si>
    <t>HY00645</t>
  </si>
  <si>
    <t>DS15947</t>
  </si>
  <si>
    <t>FU74260</t>
  </si>
  <si>
    <t>MO17812</t>
  </si>
  <si>
    <t>MD81613</t>
  </si>
  <si>
    <t>VI00350</t>
  </si>
  <si>
    <t>ZS65528</t>
  </si>
  <si>
    <t>KL54302</t>
  </si>
  <si>
    <t>FU25700</t>
  </si>
  <si>
    <t>CF13994</t>
  </si>
  <si>
    <t>ZH45949</t>
  </si>
  <si>
    <t>KK54106</t>
  </si>
  <si>
    <t>JD17601</t>
  </si>
  <si>
    <t>GD82374</t>
  </si>
  <si>
    <t>WY10350</t>
  </si>
  <si>
    <t>GX81880</t>
  </si>
  <si>
    <t>BK05115</t>
  </si>
  <si>
    <t>MO74653</t>
  </si>
  <si>
    <t>FC13358</t>
  </si>
  <si>
    <t>WH11725</t>
  </si>
  <si>
    <t>GO37244</t>
  </si>
  <si>
    <t>HB98890</t>
  </si>
  <si>
    <t>DR68976</t>
  </si>
  <si>
    <t>GO00297</t>
  </si>
  <si>
    <t>WO78886</t>
  </si>
  <si>
    <t>TW36587</t>
  </si>
  <si>
    <t>KO72920</t>
  </si>
  <si>
    <t>CT51886</t>
  </si>
  <si>
    <t>IY30716</t>
  </si>
  <si>
    <t>LP03030</t>
  </si>
  <si>
    <t>TU89428</t>
  </si>
  <si>
    <t>LF01839</t>
  </si>
  <si>
    <t>HM91395</t>
  </si>
  <si>
    <t>UL22892</t>
  </si>
  <si>
    <t>QP95092</t>
  </si>
  <si>
    <t>CF79216</t>
  </si>
  <si>
    <t>ZB80174</t>
  </si>
  <si>
    <t>GB60492</t>
  </si>
  <si>
    <t>RA05434</t>
  </si>
  <si>
    <t>CI33204</t>
  </si>
  <si>
    <t>YK58365</t>
  </si>
  <si>
    <t>NH20064</t>
  </si>
  <si>
    <t>CZ94474</t>
  </si>
  <si>
    <t>YT24531</t>
  </si>
  <si>
    <t>FZ05184</t>
  </si>
  <si>
    <t>OT89209</t>
  </si>
  <si>
    <t>GH98354</t>
  </si>
  <si>
    <t>FG63547</t>
  </si>
  <si>
    <t>IY29468</t>
  </si>
  <si>
    <t>SJ98736</t>
  </si>
  <si>
    <t>PE69231</t>
  </si>
  <si>
    <t>TM82925</t>
  </si>
  <si>
    <t>HL92479</t>
  </si>
  <si>
    <t>FT53589</t>
  </si>
  <si>
    <t>GQ86340</t>
  </si>
  <si>
    <t>SZ92217</t>
  </si>
  <si>
    <t>XK94351</t>
  </si>
  <si>
    <t>WV41811</t>
  </si>
  <si>
    <t>AS56932</t>
  </si>
  <si>
    <t>HF56412</t>
  </si>
  <si>
    <t>ZQ30852</t>
  </si>
  <si>
    <t>RM80539</t>
  </si>
  <si>
    <t>PD36800</t>
  </si>
  <si>
    <t>YK00098</t>
  </si>
  <si>
    <t>RT03005</t>
  </si>
  <si>
    <t>FG27651</t>
  </si>
  <si>
    <t>CG07561</t>
  </si>
  <si>
    <t>WR35069</t>
  </si>
  <si>
    <t>XV84190</t>
  </si>
  <si>
    <t>GG16946</t>
  </si>
  <si>
    <t>QK93346</t>
  </si>
  <si>
    <t>DB95802</t>
  </si>
  <si>
    <t>CS32406</t>
  </si>
  <si>
    <t>ZF01216</t>
  </si>
  <si>
    <t>PL19608</t>
  </si>
  <si>
    <t>LA22505</t>
  </si>
  <si>
    <t>FE37586</t>
  </si>
  <si>
    <t>KL13642</t>
  </si>
  <si>
    <t>VO81116</t>
  </si>
  <si>
    <t>TG62987</t>
  </si>
  <si>
    <t>LS55880</t>
  </si>
  <si>
    <t>UF02653</t>
  </si>
  <si>
    <t>MC37566</t>
  </si>
  <si>
    <t>UX61446</t>
  </si>
  <si>
    <t>EJ01723</t>
  </si>
  <si>
    <t>GE48930</t>
  </si>
  <si>
    <t>DI25063</t>
  </si>
  <si>
    <t>QO47797</t>
  </si>
  <si>
    <t>FV98335</t>
  </si>
  <si>
    <t>QD72006</t>
  </si>
  <si>
    <t>ZZ42513</t>
  </si>
  <si>
    <t>YM41357</t>
  </si>
  <si>
    <t>EF75390</t>
  </si>
  <si>
    <t>YS51261</t>
  </si>
  <si>
    <t>MZ81186</t>
  </si>
  <si>
    <t>NF14797</t>
  </si>
  <si>
    <t>HJ14068</t>
  </si>
  <si>
    <t>OD48061</t>
  </si>
  <si>
    <t>PL86317</t>
  </si>
  <si>
    <t>II60980</t>
  </si>
  <si>
    <t>CH52141</t>
  </si>
  <si>
    <t>RA49120</t>
  </si>
  <si>
    <t>TN09668</t>
  </si>
  <si>
    <t>QF48597</t>
  </si>
  <si>
    <t>DY06872</t>
  </si>
  <si>
    <t>KX43573</t>
  </si>
  <si>
    <t>GW22293</t>
  </si>
  <si>
    <t>LG40527</t>
  </si>
  <si>
    <t>OC70419</t>
  </si>
  <si>
    <t>VE01033</t>
  </si>
  <si>
    <t>AP86947</t>
  </si>
  <si>
    <t>UD87366</t>
  </si>
  <si>
    <t>DU50559</t>
  </si>
  <si>
    <t>QQ29798</t>
  </si>
  <si>
    <t>HZ13813</t>
  </si>
  <si>
    <t>UC97836</t>
  </si>
  <si>
    <t>VM75100</t>
  </si>
  <si>
    <t>LN02298</t>
  </si>
  <si>
    <t>NU07484</t>
  </si>
  <si>
    <t>UW39192</t>
  </si>
  <si>
    <t>YI62751</t>
  </si>
  <si>
    <t>IU54459</t>
  </si>
  <si>
    <t>CR79727</t>
  </si>
  <si>
    <t>TM94276</t>
  </si>
  <si>
    <t>CK59895</t>
  </si>
  <si>
    <t>XB78691</t>
  </si>
  <si>
    <t>UF75305</t>
  </si>
  <si>
    <t>HL71555</t>
  </si>
  <si>
    <t>QF69297</t>
  </si>
  <si>
    <t>TS57488</t>
  </si>
  <si>
    <t>DC93307</t>
  </si>
  <si>
    <t>WF67868</t>
  </si>
  <si>
    <t>DJ69855</t>
  </si>
  <si>
    <t>CU22532</t>
  </si>
  <si>
    <t>SX00256</t>
  </si>
  <si>
    <t>ZW96224</t>
  </si>
  <si>
    <t>XR83194</t>
  </si>
  <si>
    <t>PV71692</t>
  </si>
  <si>
    <t>GT89139</t>
  </si>
  <si>
    <t>TG59263</t>
  </si>
  <si>
    <t>QS50875</t>
  </si>
  <si>
    <t>LN35263</t>
  </si>
  <si>
    <t>RU04389</t>
  </si>
  <si>
    <t>RM92960</t>
  </si>
  <si>
    <t>RM90961</t>
  </si>
  <si>
    <t>RQ05251</t>
  </si>
  <si>
    <t>FS30945</t>
  </si>
  <si>
    <t>IY37727</t>
  </si>
  <si>
    <t>ZY63143</t>
  </si>
  <si>
    <t>RI16150</t>
  </si>
  <si>
    <t>DD24273</t>
  </si>
  <si>
    <t>AG33690</t>
  </si>
  <si>
    <t>ZA44043</t>
  </si>
  <si>
    <t>YU57711</t>
  </si>
  <si>
    <t>OG60647</t>
  </si>
  <si>
    <t>UV34491</t>
  </si>
  <si>
    <t>DZ66632</t>
  </si>
  <si>
    <t>KS20238</t>
  </si>
  <si>
    <t>II14744</t>
  </si>
  <si>
    <t>MO83721</t>
  </si>
  <si>
    <t>KZ56280</t>
  </si>
  <si>
    <t>NS84368</t>
  </si>
  <si>
    <t>DY85161</t>
  </si>
  <si>
    <t>OJ30170</t>
  </si>
  <si>
    <t>QX07961</t>
  </si>
  <si>
    <t>BP23044</t>
  </si>
  <si>
    <t>EC10667</t>
  </si>
  <si>
    <t>VP68719</t>
  </si>
  <si>
    <t>UP18241</t>
  </si>
  <si>
    <t>XB05856</t>
  </si>
  <si>
    <t>LH40254</t>
  </si>
  <si>
    <t>OX78901</t>
  </si>
  <si>
    <t>ER87009</t>
  </si>
  <si>
    <t>KO02445</t>
  </si>
  <si>
    <t>IT24846</t>
  </si>
  <si>
    <t>AL82169</t>
  </si>
  <si>
    <t>ZE44424</t>
  </si>
  <si>
    <t>XG48623</t>
  </si>
  <si>
    <t>MU04165</t>
  </si>
  <si>
    <t>LX51571</t>
  </si>
  <si>
    <t>UD47772</t>
  </si>
  <si>
    <t>LA14690</t>
  </si>
  <si>
    <t>KS50269</t>
  </si>
  <si>
    <t>KH48861</t>
  </si>
  <si>
    <t>PE11725</t>
  </si>
  <si>
    <t>JZ62870</t>
  </si>
  <si>
    <t>PZ52049</t>
  </si>
  <si>
    <t>DA57481</t>
  </si>
  <si>
    <t>EM67080</t>
  </si>
  <si>
    <t>FL53436</t>
  </si>
  <si>
    <t>QH00909</t>
  </si>
  <si>
    <t>OA60153</t>
  </si>
  <si>
    <t>SA03246</t>
  </si>
  <si>
    <t>YF61091</t>
  </si>
  <si>
    <t>XM97466</t>
  </si>
  <si>
    <t>RW32538</t>
  </si>
  <si>
    <t>ZT27336</t>
  </si>
  <si>
    <t>QT61241</t>
  </si>
  <si>
    <t>UF29780</t>
  </si>
  <si>
    <t>XE47624</t>
  </si>
  <si>
    <t>LT77645</t>
  </si>
  <si>
    <t>TX70537</t>
  </si>
  <si>
    <t>VL50327</t>
  </si>
  <si>
    <t>NC26528</t>
  </si>
  <si>
    <t>IK20323</t>
  </si>
  <si>
    <t>OP41321</t>
  </si>
  <si>
    <t>LP01607</t>
  </si>
  <si>
    <t>JS05445</t>
  </si>
  <si>
    <t>OZ32128</t>
  </si>
  <si>
    <t>KN28466</t>
  </si>
  <si>
    <t>SW07818</t>
  </si>
  <si>
    <t>GJ94908</t>
  </si>
  <si>
    <t>HV85847</t>
  </si>
  <si>
    <t>WS10729</t>
  </si>
  <si>
    <t>GS23012</t>
  </si>
  <si>
    <t>LC79698</t>
  </si>
  <si>
    <t>CL44583</t>
  </si>
  <si>
    <t>DV14949</t>
  </si>
  <si>
    <t>NQ55442</t>
  </si>
  <si>
    <t>IG42021</t>
  </si>
  <si>
    <t>PZ75629</t>
  </si>
  <si>
    <t>XR94639</t>
  </si>
  <si>
    <t>ZP28501</t>
  </si>
  <si>
    <t>HZ22647</t>
  </si>
  <si>
    <t>JD89481</t>
  </si>
  <si>
    <t>DX80946</t>
  </si>
  <si>
    <t>IG03231</t>
  </si>
  <si>
    <t>DQ22246</t>
  </si>
  <si>
    <t>VX79046</t>
  </si>
  <si>
    <t>HL84871</t>
  </si>
  <si>
    <t>QF64854</t>
  </si>
  <si>
    <t>TB30626</t>
  </si>
  <si>
    <t>NN33380</t>
  </si>
  <si>
    <t>YE86119</t>
  </si>
  <si>
    <t>XN54098</t>
  </si>
  <si>
    <t>PK96715</t>
  </si>
  <si>
    <t>ES52830</t>
  </si>
  <si>
    <t>CF68584</t>
  </si>
  <si>
    <t>UT17924</t>
  </si>
  <si>
    <t>JL27975</t>
  </si>
  <si>
    <t>DY77114</t>
  </si>
  <si>
    <t>JA20945</t>
  </si>
  <si>
    <t>VL07462</t>
  </si>
  <si>
    <t>FQ38797</t>
  </si>
  <si>
    <t>MI41688</t>
  </si>
  <si>
    <t>LQ70333</t>
  </si>
  <si>
    <t>PF97268</t>
  </si>
  <si>
    <t>EI94931</t>
  </si>
  <si>
    <t>GT93395</t>
  </si>
  <si>
    <t>SS25494</t>
  </si>
  <si>
    <t>BC49593</t>
  </si>
  <si>
    <t>PQ83623</t>
  </si>
  <si>
    <t>UW30926</t>
  </si>
  <si>
    <t>XT47276</t>
  </si>
  <si>
    <t>BR26346</t>
  </si>
  <si>
    <t>AR41623</t>
  </si>
  <si>
    <t>VR21240</t>
  </si>
  <si>
    <t>OI01729</t>
  </si>
  <si>
    <t>OA17507</t>
  </si>
  <si>
    <t>DF35085</t>
  </si>
  <si>
    <t>ZA69324</t>
  </si>
  <si>
    <t>VF40641</t>
  </si>
  <si>
    <t>TB33663</t>
  </si>
  <si>
    <t>SP83456</t>
  </si>
  <si>
    <t>JJ83663</t>
  </si>
  <si>
    <t>OQ43388</t>
  </si>
  <si>
    <t>XO69618</t>
  </si>
  <si>
    <t>XD99876</t>
  </si>
  <si>
    <t>NU06006</t>
  </si>
  <si>
    <t>EH94730</t>
  </si>
  <si>
    <t>FU64362</t>
  </si>
  <si>
    <t>FN71917</t>
  </si>
  <si>
    <t>RG70198</t>
  </si>
  <si>
    <t>HT12726</t>
  </si>
  <si>
    <t>UA21789</t>
  </si>
  <si>
    <t>JV14357</t>
  </si>
  <si>
    <t>HV62192</t>
  </si>
  <si>
    <t>EH05597</t>
  </si>
  <si>
    <t>FH99253</t>
  </si>
  <si>
    <t>BF76684</t>
  </si>
  <si>
    <t>KE28110</t>
  </si>
  <si>
    <t>EC62020</t>
  </si>
  <si>
    <t>PH06905</t>
  </si>
  <si>
    <t>NB34811</t>
  </si>
  <si>
    <t>OR80161</t>
  </si>
  <si>
    <t>KO82417</t>
  </si>
  <si>
    <t>WQ49976</t>
  </si>
  <si>
    <t>BM06690</t>
  </si>
  <si>
    <t>CN72381</t>
  </si>
  <si>
    <t>SU08292</t>
  </si>
  <si>
    <t>JA42573</t>
  </si>
  <si>
    <t>VM37384</t>
  </si>
  <si>
    <t>FV72386</t>
  </si>
  <si>
    <t>YN06877</t>
  </si>
  <si>
    <t>IX79997</t>
  </si>
  <si>
    <t>OJ70340</t>
  </si>
  <si>
    <t>PH98936</t>
  </si>
  <si>
    <t>WD72401</t>
  </si>
  <si>
    <t>RN00492</t>
  </si>
  <si>
    <t>BK22207</t>
  </si>
  <si>
    <t>IN42665</t>
  </si>
  <si>
    <t>QQ23784</t>
  </si>
  <si>
    <t>DW35665</t>
  </si>
  <si>
    <t>IH38278</t>
  </si>
  <si>
    <t>YU99517</t>
  </si>
  <si>
    <t>LO95435</t>
  </si>
  <si>
    <t>QD20222</t>
  </si>
  <si>
    <t>JI47579</t>
  </si>
  <si>
    <t>GK40024</t>
  </si>
  <si>
    <t>IE43133</t>
  </si>
  <si>
    <t>NC72045</t>
  </si>
  <si>
    <t>SS78051</t>
  </si>
  <si>
    <t>HX88051</t>
  </si>
  <si>
    <t>TA33633</t>
  </si>
  <si>
    <t>GT52528</t>
  </si>
  <si>
    <t>UV24981</t>
  </si>
  <si>
    <t>WR63983</t>
  </si>
  <si>
    <t>KL09809</t>
  </si>
  <si>
    <t>QD41257</t>
  </si>
  <si>
    <t>MG10894</t>
  </si>
  <si>
    <t>WF72370</t>
  </si>
  <si>
    <t>PV60710</t>
  </si>
  <si>
    <t>SO49350</t>
  </si>
  <si>
    <t>KS28702</t>
  </si>
  <si>
    <t>NG28980</t>
  </si>
  <si>
    <t>RE45758</t>
  </si>
  <si>
    <t>DV53274</t>
  </si>
  <si>
    <t>ID07686</t>
  </si>
  <si>
    <t>JL41004</t>
  </si>
  <si>
    <t>YX87092</t>
  </si>
  <si>
    <t>HP76313</t>
  </si>
  <si>
    <t>DK22127</t>
  </si>
  <si>
    <t>PS66000</t>
  </si>
  <si>
    <t>OY17264</t>
  </si>
  <si>
    <t>YT28879</t>
  </si>
  <si>
    <t>HH68176</t>
  </si>
  <si>
    <t>XG77788</t>
  </si>
  <si>
    <t>FF15434</t>
  </si>
  <si>
    <t>MZ12943</t>
  </si>
  <si>
    <t>HL70051</t>
  </si>
  <si>
    <t>SZ88996</t>
  </si>
  <si>
    <t>NP07071</t>
  </si>
  <si>
    <t>ZD34270</t>
  </si>
  <si>
    <t>CP50533</t>
  </si>
  <si>
    <t>TH92775</t>
  </si>
  <si>
    <t>OQ37296</t>
  </si>
  <si>
    <t>ZO87405</t>
  </si>
  <si>
    <t>XQ31917</t>
  </si>
  <si>
    <t>SO09745</t>
  </si>
  <si>
    <t>PP64053</t>
  </si>
  <si>
    <t>SF98630</t>
  </si>
  <si>
    <t>HT61178</t>
  </si>
  <si>
    <t>EZ48780</t>
  </si>
  <si>
    <t>BG50674</t>
  </si>
  <si>
    <t>ST79208</t>
  </si>
  <si>
    <t>US58522</t>
  </si>
  <si>
    <t>ES47589</t>
  </si>
  <si>
    <t>EK04288</t>
  </si>
  <si>
    <t>KL43605</t>
  </si>
  <si>
    <t>EC92438</t>
  </si>
  <si>
    <t>UF31119</t>
  </si>
  <si>
    <t>KZ22839</t>
  </si>
  <si>
    <t>GE99209</t>
  </si>
  <si>
    <t>TZ47277</t>
  </si>
  <si>
    <t>FC51147</t>
  </si>
  <si>
    <t>JD72759</t>
  </si>
  <si>
    <t>BU88394</t>
  </si>
  <si>
    <t>YF42915</t>
  </si>
  <si>
    <t>JK77217</t>
  </si>
  <si>
    <t>WF61720</t>
  </si>
  <si>
    <t>VS87705</t>
  </si>
  <si>
    <t>PD29070</t>
  </si>
  <si>
    <t>FG76658</t>
  </si>
  <si>
    <t>FH37034</t>
  </si>
  <si>
    <t>OX22157</t>
  </si>
  <si>
    <t>QT61953</t>
  </si>
  <si>
    <t>AZ62833</t>
  </si>
  <si>
    <t>VD36526</t>
  </si>
  <si>
    <t>EH37646</t>
  </si>
  <si>
    <t>ZP53271</t>
  </si>
  <si>
    <t>ZF80666</t>
  </si>
  <si>
    <t>XR52260</t>
  </si>
  <si>
    <t>EP35697</t>
  </si>
  <si>
    <t>UR71048</t>
  </si>
  <si>
    <t>TN67449</t>
  </si>
  <si>
    <t>MM88552</t>
  </si>
  <si>
    <t>OJ68051</t>
  </si>
  <si>
    <t>DM11372</t>
  </si>
  <si>
    <t>RH59266</t>
  </si>
  <si>
    <t>XH25374</t>
  </si>
  <si>
    <t>LR30040</t>
  </si>
  <si>
    <t>DW01842</t>
  </si>
  <si>
    <t>RF71764</t>
  </si>
  <si>
    <t>SV17252</t>
  </si>
  <si>
    <t>FZ43750</t>
  </si>
  <si>
    <t>AO47772</t>
  </si>
  <si>
    <t>WE39478</t>
  </si>
  <si>
    <t>QF43390</t>
  </si>
  <si>
    <t>ZU76010</t>
  </si>
  <si>
    <t>KX76391</t>
  </si>
  <si>
    <t>HT87498</t>
  </si>
  <si>
    <t>GM29245</t>
  </si>
  <si>
    <t>BU87190</t>
  </si>
  <si>
    <t>IL90158</t>
  </si>
  <si>
    <t>TL59524</t>
  </si>
  <si>
    <t>GG08565</t>
  </si>
  <si>
    <t>KT02555</t>
  </si>
  <si>
    <t>RH89192</t>
  </si>
  <si>
    <t>WJ55118</t>
  </si>
  <si>
    <t>RK85050</t>
  </si>
  <si>
    <t>II63028</t>
  </si>
  <si>
    <t>FK44756</t>
  </si>
  <si>
    <t>WL11392</t>
  </si>
  <si>
    <t>OR69545</t>
  </si>
  <si>
    <t>YB56081</t>
  </si>
  <si>
    <t>NF21576</t>
  </si>
  <si>
    <t>AV53081</t>
  </si>
  <si>
    <t>IW15180</t>
  </si>
  <si>
    <t>EH34903</t>
  </si>
  <si>
    <t>BT60255</t>
  </si>
  <si>
    <t>EK73835</t>
  </si>
  <si>
    <t>RT58550</t>
  </si>
  <si>
    <t>LR00039</t>
  </si>
  <si>
    <t>PF18957</t>
  </si>
  <si>
    <t>UY34914</t>
  </si>
  <si>
    <t>DP21723</t>
  </si>
  <si>
    <t>ZB88800</t>
  </si>
  <si>
    <t>ZF80945</t>
  </si>
  <si>
    <t>JE45316</t>
  </si>
  <si>
    <t>XZ97776</t>
  </si>
  <si>
    <t>XZ58944</t>
  </si>
  <si>
    <t>CC50658</t>
  </si>
  <si>
    <t>RD66268</t>
  </si>
  <si>
    <t>YF13854</t>
  </si>
  <si>
    <t>SD41126</t>
  </si>
  <si>
    <t>PO67988</t>
  </si>
  <si>
    <t>WS65459</t>
  </si>
  <si>
    <t>JI01024</t>
  </si>
  <si>
    <t>NK21650</t>
  </si>
  <si>
    <t>GU40506</t>
  </si>
  <si>
    <t>XG85243</t>
  </si>
  <si>
    <t>HW04587</t>
  </si>
  <si>
    <t>VX08643</t>
  </si>
  <si>
    <t>LO66936</t>
  </si>
  <si>
    <t>MD90160</t>
  </si>
  <si>
    <t>QL86918</t>
  </si>
  <si>
    <t>RQ24306</t>
  </si>
  <si>
    <t>IB38219</t>
  </si>
  <si>
    <t>KM27839</t>
  </si>
  <si>
    <t>DU61890</t>
  </si>
  <si>
    <t>TK75473</t>
  </si>
  <si>
    <t>NH98567</t>
  </si>
  <si>
    <t>KQ13144</t>
  </si>
  <si>
    <t>RB03992</t>
  </si>
  <si>
    <t>SD11218</t>
  </si>
  <si>
    <t>KA57566</t>
  </si>
  <si>
    <t>WL19070</t>
  </si>
  <si>
    <t>JT21075</t>
  </si>
  <si>
    <t>JK39621</t>
  </si>
  <si>
    <t>DS70018</t>
  </si>
  <si>
    <t>HG77726</t>
  </si>
  <si>
    <t>UH09942</t>
  </si>
  <si>
    <t>SU18485</t>
  </si>
  <si>
    <t>OR37019</t>
  </si>
  <si>
    <t>DC49895</t>
  </si>
  <si>
    <t>NQ98513</t>
  </si>
  <si>
    <t>ZI47742</t>
  </si>
  <si>
    <t>IN42931</t>
  </si>
  <si>
    <t>FS59179</t>
  </si>
  <si>
    <t>VD37133</t>
  </si>
  <si>
    <t>BM55100</t>
  </si>
  <si>
    <t>GI27191</t>
  </si>
  <si>
    <t>ZL43301</t>
  </si>
  <si>
    <t>OM36506</t>
  </si>
  <si>
    <t>BM26873</t>
  </si>
  <si>
    <t>JE37116</t>
  </si>
  <si>
    <t>AV79292</t>
  </si>
  <si>
    <t>QD80935</t>
  </si>
  <si>
    <t>WJ37392</t>
  </si>
  <si>
    <t>PP48632</t>
  </si>
  <si>
    <t>GH54684</t>
  </si>
  <si>
    <t>CT77325</t>
  </si>
  <si>
    <t>MT53540</t>
  </si>
  <si>
    <t>NN84499</t>
  </si>
  <si>
    <t>VD35424</t>
  </si>
  <si>
    <t>ZF19509</t>
  </si>
  <si>
    <t>FE18359</t>
  </si>
  <si>
    <t>LH21397</t>
  </si>
  <si>
    <t>XF34474</t>
  </si>
  <si>
    <t>AA44974</t>
  </si>
  <si>
    <t>AZ37198</t>
  </si>
  <si>
    <t>DZ76159</t>
  </si>
  <si>
    <t>WN85477</t>
  </si>
  <si>
    <t>DG75102</t>
  </si>
  <si>
    <t>UQ94179</t>
  </si>
  <si>
    <t>KZ02321</t>
  </si>
  <si>
    <t>GX23828</t>
  </si>
  <si>
    <t>OC53840</t>
  </si>
  <si>
    <t>ZE03250</t>
  </si>
  <si>
    <t>TA57236</t>
  </si>
  <si>
    <t>NC43339</t>
  </si>
  <si>
    <t>OQ39164</t>
  </si>
  <si>
    <t>TX28163</t>
  </si>
  <si>
    <t>MM45432</t>
  </si>
  <si>
    <t>UL27025</t>
  </si>
  <si>
    <t>PF85967</t>
  </si>
  <si>
    <t>EU81608</t>
  </si>
  <si>
    <t>WC80021</t>
  </si>
  <si>
    <t>IZ31194</t>
  </si>
  <si>
    <t>EB96085</t>
  </si>
  <si>
    <t>KU38887</t>
  </si>
  <si>
    <t>AV96509</t>
  </si>
  <si>
    <t>MN93654</t>
  </si>
  <si>
    <t>GL95301</t>
  </si>
  <si>
    <t>FE36053</t>
  </si>
  <si>
    <t>OZ89646</t>
  </si>
  <si>
    <t>TJ94174</t>
  </si>
  <si>
    <t>AD36096</t>
  </si>
  <si>
    <t>FV78094</t>
  </si>
  <si>
    <t>IN68640</t>
  </si>
  <si>
    <t>YN64959</t>
  </si>
  <si>
    <t>MV95899</t>
  </si>
  <si>
    <t>ZK24124</t>
  </si>
  <si>
    <t>VR87338</t>
  </si>
  <si>
    <t>GI47325</t>
  </si>
  <si>
    <t>GL03672</t>
  </si>
  <si>
    <t>LG30627</t>
  </si>
  <si>
    <t>GM60767</t>
  </si>
  <si>
    <t>PI26304</t>
  </si>
  <si>
    <t>VH80953</t>
  </si>
  <si>
    <t>NF59516</t>
  </si>
  <si>
    <t>GP37098</t>
  </si>
  <si>
    <t>AF29800</t>
  </si>
  <si>
    <t>WF87830</t>
  </si>
  <si>
    <t>TD32564</t>
  </si>
  <si>
    <t>FH32469</t>
  </si>
  <si>
    <t>YK40281</t>
  </si>
  <si>
    <t>MV54157</t>
  </si>
  <si>
    <t>ST28001</t>
  </si>
  <si>
    <t>MB81833</t>
  </si>
  <si>
    <t>ZG84621</t>
  </si>
  <si>
    <t>GV42238</t>
  </si>
  <si>
    <t>JS45808</t>
  </si>
  <si>
    <t>IT61070</t>
  </si>
  <si>
    <t>KN37008</t>
  </si>
  <si>
    <t>SR11183</t>
  </si>
  <si>
    <t>CF11436</t>
  </si>
  <si>
    <t>NH66992</t>
  </si>
  <si>
    <t>KN09594</t>
  </si>
  <si>
    <t>BB84610</t>
  </si>
  <si>
    <t>LB04256</t>
  </si>
  <si>
    <t>LS51028</t>
  </si>
  <si>
    <t>JF93268</t>
  </si>
  <si>
    <t>WQ45618</t>
  </si>
  <si>
    <t>OV26392</t>
  </si>
  <si>
    <t>YL73689</t>
  </si>
  <si>
    <t>ZX56995</t>
  </si>
  <si>
    <t>AZ90630</t>
  </si>
  <si>
    <t>SI46071</t>
  </si>
  <si>
    <t>VQ86563</t>
  </si>
  <si>
    <t>FY81283</t>
  </si>
  <si>
    <t>GA24613</t>
  </si>
  <si>
    <t>UV86211</t>
  </si>
  <si>
    <t>WQ30930</t>
  </si>
  <si>
    <t>DC91098</t>
  </si>
  <si>
    <t>YD93870</t>
  </si>
  <si>
    <t>GZ93572</t>
  </si>
  <si>
    <t>NL86855</t>
  </si>
  <si>
    <t>TH76351</t>
  </si>
  <si>
    <t>WN48151</t>
  </si>
  <si>
    <t>YW58038</t>
  </si>
  <si>
    <t>JM45573</t>
  </si>
  <si>
    <t>IB05578</t>
  </si>
  <si>
    <t>QV25363</t>
  </si>
  <si>
    <t>VT52788</t>
  </si>
  <si>
    <t>TN12422</t>
  </si>
  <si>
    <t>IL85376</t>
  </si>
  <si>
    <t>UY33585</t>
  </si>
  <si>
    <t>SR47374</t>
  </si>
  <si>
    <t>MM38381</t>
  </si>
  <si>
    <t>FL87825</t>
  </si>
  <si>
    <t>QA02339</t>
  </si>
  <si>
    <t>OI64898</t>
  </si>
  <si>
    <t>CL15764</t>
  </si>
  <si>
    <t>EJ29974</t>
  </si>
  <si>
    <t>GT03799</t>
  </si>
  <si>
    <t>MR31023</t>
  </si>
  <si>
    <t>CQ24980</t>
  </si>
  <si>
    <t>HJ57363</t>
  </si>
  <si>
    <t>VY89459</t>
  </si>
  <si>
    <t>FJ96684</t>
  </si>
  <si>
    <t>NO73097</t>
  </si>
  <si>
    <t>CN70243</t>
  </si>
  <si>
    <t>IM31655</t>
  </si>
  <si>
    <t>FO87698</t>
  </si>
  <si>
    <t>RK59895</t>
  </si>
  <si>
    <t>QA03755</t>
  </si>
  <si>
    <t>CJ20406</t>
  </si>
  <si>
    <t>ER22525</t>
  </si>
  <si>
    <t>EA62541</t>
  </si>
  <si>
    <t>RY56529</t>
  </si>
  <si>
    <t>NT44472</t>
  </si>
  <si>
    <t>VD02502</t>
  </si>
  <si>
    <t>TK22742</t>
  </si>
  <si>
    <t>AM57775</t>
  </si>
  <si>
    <t>LG56565</t>
  </si>
  <si>
    <t>LW25356</t>
  </si>
  <si>
    <t>HY36957</t>
  </si>
  <si>
    <t>GV34316</t>
  </si>
  <si>
    <t>AD37789</t>
  </si>
  <si>
    <t>UG93495</t>
  </si>
  <si>
    <t>YD91171</t>
  </si>
  <si>
    <t>RQ96251</t>
  </si>
  <si>
    <t>XF24529</t>
  </si>
  <si>
    <t>RB54385</t>
  </si>
  <si>
    <t>IN02356</t>
  </si>
  <si>
    <t>XI76667</t>
  </si>
  <si>
    <t>JU55083</t>
  </si>
  <si>
    <t>WD37622</t>
  </si>
  <si>
    <t>PF42431</t>
  </si>
  <si>
    <t>ZJ87101</t>
  </si>
  <si>
    <t>ZN44030</t>
  </si>
  <si>
    <t>IQ09390</t>
  </si>
  <si>
    <t>IJ12850</t>
  </si>
  <si>
    <t>CG11158</t>
  </si>
  <si>
    <t>ML72866</t>
  </si>
  <si>
    <t>BH25009</t>
  </si>
  <si>
    <t>UQ08031</t>
  </si>
  <si>
    <t>CG48795</t>
  </si>
  <si>
    <t>TJ53101</t>
  </si>
  <si>
    <t>QL98295</t>
  </si>
  <si>
    <t>FI86487</t>
  </si>
  <si>
    <t>DB05181</t>
  </si>
  <si>
    <t>KP28242</t>
  </si>
  <si>
    <t>LZ12012</t>
  </si>
  <si>
    <t>UE43812</t>
  </si>
  <si>
    <t>CK35414</t>
  </si>
  <si>
    <t>ID41026</t>
  </si>
  <si>
    <t>MB43083</t>
  </si>
  <si>
    <t>TV64440</t>
  </si>
  <si>
    <t>MB01603</t>
  </si>
  <si>
    <t>WP89375</t>
  </si>
  <si>
    <t>FS26357</t>
  </si>
  <si>
    <t>SZ84404</t>
  </si>
  <si>
    <t>HD15023</t>
  </si>
  <si>
    <t>GT76675</t>
  </si>
  <si>
    <t>DA07933</t>
  </si>
  <si>
    <t>NU06133</t>
  </si>
  <si>
    <t>GZ22373</t>
  </si>
  <si>
    <t>HM80881</t>
  </si>
  <si>
    <t>UG44617</t>
  </si>
  <si>
    <t>AZ20837</t>
  </si>
  <si>
    <t>QO68896</t>
  </si>
  <si>
    <t>OM48531</t>
  </si>
  <si>
    <t>JL06479</t>
  </si>
  <si>
    <t>UG70033</t>
  </si>
  <si>
    <t>VC37170</t>
  </si>
  <si>
    <t>PZ36068</t>
  </si>
  <si>
    <t>SB37698</t>
  </si>
  <si>
    <t>VZ32846</t>
  </si>
  <si>
    <t>WZ80210</t>
  </si>
  <si>
    <t>NQ46745</t>
  </si>
  <si>
    <t>VK79867</t>
  </si>
  <si>
    <t>VB55870</t>
  </si>
  <si>
    <t>PY28502</t>
  </si>
  <si>
    <t>OV04011</t>
  </si>
  <si>
    <t>RR53866</t>
  </si>
  <si>
    <t>MV87064</t>
  </si>
  <si>
    <t>SN81546</t>
  </si>
  <si>
    <t>TX30423</t>
  </si>
  <si>
    <t>PK76981</t>
  </si>
  <si>
    <t>JV89329</t>
  </si>
  <si>
    <t>VY67776</t>
  </si>
  <si>
    <t>JB34787</t>
  </si>
  <si>
    <t>KM31117</t>
  </si>
  <si>
    <t>GL94639</t>
  </si>
  <si>
    <t>YR96353</t>
  </si>
  <si>
    <t>PP71100</t>
  </si>
  <si>
    <t>FS84518</t>
  </si>
  <si>
    <t>CC45136</t>
  </si>
  <si>
    <t>FB74233</t>
  </si>
  <si>
    <t>DU74233</t>
  </si>
  <si>
    <t>LE16792</t>
  </si>
  <si>
    <t>NC54852</t>
  </si>
  <si>
    <t>JL51150</t>
  </si>
  <si>
    <t>QN39752</t>
  </si>
  <si>
    <t>SV37639</t>
  </si>
  <si>
    <t>SM48030</t>
  </si>
  <si>
    <t>DH33356</t>
  </si>
  <si>
    <t>BI38191</t>
  </si>
  <si>
    <t>QN71584</t>
  </si>
  <si>
    <t>JK82115</t>
  </si>
  <si>
    <t>XU98533</t>
  </si>
  <si>
    <t>TF96280</t>
  </si>
  <si>
    <t>SA14746</t>
  </si>
  <si>
    <t>JV19087</t>
  </si>
  <si>
    <t>NW66962</t>
  </si>
  <si>
    <t>EW62492</t>
  </si>
  <si>
    <t>HN61348</t>
  </si>
  <si>
    <t>HJ00948</t>
  </si>
  <si>
    <t>WE18334</t>
  </si>
  <si>
    <t>EX98323</t>
  </si>
  <si>
    <t>SE65080</t>
  </si>
  <si>
    <t>LR23998</t>
  </si>
  <si>
    <t>YV26700</t>
  </si>
  <si>
    <t>UY59057</t>
  </si>
  <si>
    <t>CE12701</t>
  </si>
  <si>
    <t>XE64330</t>
  </si>
  <si>
    <t>PL60792</t>
  </si>
  <si>
    <t>ER43813</t>
  </si>
  <si>
    <t>YU09685</t>
  </si>
  <si>
    <t>LP67557</t>
  </si>
  <si>
    <t>EU51886</t>
  </si>
  <si>
    <t>CH59211</t>
  </si>
  <si>
    <t>AC89635</t>
  </si>
  <si>
    <t>ED84198</t>
  </si>
  <si>
    <t>VA48165</t>
  </si>
  <si>
    <t>HH65933</t>
  </si>
  <si>
    <t>HB54952</t>
  </si>
  <si>
    <t>KX36149</t>
  </si>
  <si>
    <t>SO99111</t>
  </si>
  <si>
    <t>RX00311</t>
  </si>
  <si>
    <t>KW78212</t>
  </si>
  <si>
    <t>SA18893</t>
  </si>
  <si>
    <t>YM02701</t>
  </si>
  <si>
    <t>GV72247</t>
  </si>
  <si>
    <t>VM07676</t>
  </si>
  <si>
    <t>QR55694</t>
  </si>
  <si>
    <t>KM05884</t>
  </si>
  <si>
    <t>DB61260</t>
  </si>
  <si>
    <t>VS83068</t>
  </si>
  <si>
    <t>TS49249</t>
  </si>
  <si>
    <t>IE38489</t>
  </si>
  <si>
    <t>PF19477</t>
  </si>
  <si>
    <t>SP31515</t>
  </si>
  <si>
    <t>UN13161</t>
  </si>
  <si>
    <t>VO40870</t>
  </si>
  <si>
    <t>EW39725</t>
  </si>
  <si>
    <t>PP00451</t>
  </si>
  <si>
    <t>CE27738</t>
  </si>
  <si>
    <t>ZZ04059</t>
  </si>
  <si>
    <t>XO66737</t>
  </si>
  <si>
    <t>LN74729</t>
  </si>
  <si>
    <t>VX36857</t>
  </si>
  <si>
    <t>HE95318</t>
  </si>
  <si>
    <t>EA30252</t>
  </si>
  <si>
    <t>RC79054</t>
  </si>
  <si>
    <t>IR98443</t>
  </si>
  <si>
    <t>PY30028</t>
  </si>
  <si>
    <t>XD24787</t>
  </si>
  <si>
    <t>MY07881</t>
  </si>
  <si>
    <t>QO10075</t>
  </si>
  <si>
    <t>QS73867</t>
  </si>
  <si>
    <t>WI18017</t>
  </si>
  <si>
    <t>YL74803</t>
  </si>
  <si>
    <t>VF91054</t>
  </si>
  <si>
    <t>ZB47752</t>
  </si>
  <si>
    <t>VA85507</t>
  </si>
  <si>
    <t>HY76915</t>
  </si>
  <si>
    <t>HS00059</t>
  </si>
  <si>
    <t>BQ44717</t>
  </si>
  <si>
    <t>HP49069</t>
  </si>
  <si>
    <t>HQ62731</t>
  </si>
  <si>
    <t>BJ88230</t>
  </si>
  <si>
    <t>QC13375</t>
  </si>
  <si>
    <t>DS79612</t>
  </si>
  <si>
    <t>YL86103</t>
  </si>
  <si>
    <t>US85795</t>
  </si>
  <si>
    <t>SX84443</t>
  </si>
  <si>
    <t>BN40760</t>
  </si>
  <si>
    <t>ZF46124</t>
  </si>
  <si>
    <t>BJ53745</t>
  </si>
  <si>
    <t>VQ78215</t>
  </si>
  <si>
    <t>RM96770</t>
  </si>
  <si>
    <t>QU34331</t>
  </si>
  <si>
    <t>OT53670</t>
  </si>
  <si>
    <t>XV67546</t>
  </si>
  <si>
    <t>IA45880</t>
  </si>
  <si>
    <t>ZT90346</t>
  </si>
  <si>
    <t>ER36332</t>
  </si>
  <si>
    <t>IH70797</t>
  </si>
  <si>
    <t>RL65595</t>
  </si>
  <si>
    <t>WQ81919</t>
  </si>
  <si>
    <t>TL16907</t>
  </si>
  <si>
    <t>IT01146</t>
  </si>
  <si>
    <t>JM68290</t>
  </si>
  <si>
    <t>SI44522</t>
  </si>
  <si>
    <t>YD28902</t>
  </si>
  <si>
    <t>OM10147</t>
  </si>
  <si>
    <t>GE40227</t>
  </si>
  <si>
    <t>AG33459</t>
  </si>
  <si>
    <t>WR28676</t>
  </si>
  <si>
    <t>BU29845</t>
  </si>
  <si>
    <t>TY52814</t>
  </si>
  <si>
    <t>HN19104</t>
  </si>
  <si>
    <t>ZG28968</t>
  </si>
  <si>
    <t>CU13080</t>
  </si>
  <si>
    <t>GG72718</t>
  </si>
  <si>
    <t>UM08962</t>
  </si>
  <si>
    <t>DC61182</t>
  </si>
  <si>
    <t>QC89600</t>
  </si>
  <si>
    <t>CT62731</t>
  </si>
  <si>
    <t>BR26496</t>
  </si>
  <si>
    <t>YT32217</t>
  </si>
  <si>
    <t>DV16667</t>
  </si>
  <si>
    <t>IT47583</t>
  </si>
  <si>
    <t>FT93941</t>
  </si>
  <si>
    <t>QJ52686</t>
  </si>
  <si>
    <t>ZE11558</t>
  </si>
  <si>
    <t>NS97681</t>
  </si>
  <si>
    <t>NI94046</t>
  </si>
  <si>
    <t>CR88837</t>
  </si>
  <si>
    <t>VX32744</t>
  </si>
  <si>
    <t>HX52504</t>
  </si>
  <si>
    <t>UB05893</t>
  </si>
  <si>
    <t>OD74884</t>
  </si>
  <si>
    <t>PU85986</t>
  </si>
  <si>
    <t>JP10801</t>
  </si>
  <si>
    <t>JV31404</t>
  </si>
  <si>
    <t>OZ88162</t>
  </si>
  <si>
    <t>AO31681</t>
  </si>
  <si>
    <t>MF67236</t>
  </si>
  <si>
    <t>GR65265</t>
  </si>
  <si>
    <t>NY94519</t>
  </si>
  <si>
    <t>LU49573</t>
  </si>
  <si>
    <t>UP73687</t>
  </si>
  <si>
    <t>WE77486</t>
  </si>
  <si>
    <t>WU41289</t>
  </si>
  <si>
    <t>HA29361</t>
  </si>
  <si>
    <t>KM92069</t>
  </si>
  <si>
    <t>HX33052</t>
  </si>
  <si>
    <t>CD00181</t>
  </si>
  <si>
    <t>SE46633</t>
  </si>
  <si>
    <t>UY99494</t>
  </si>
  <si>
    <t>MH22627</t>
  </si>
  <si>
    <t>VZ47149</t>
  </si>
  <si>
    <t>PU50910</t>
  </si>
  <si>
    <t>JM70162</t>
  </si>
  <si>
    <t>ZN95799</t>
  </si>
  <si>
    <t>IW09410</t>
  </si>
  <si>
    <t>EO50408</t>
  </si>
  <si>
    <t>ZB68489</t>
  </si>
  <si>
    <t>CD41997</t>
  </si>
  <si>
    <t>NB91669</t>
  </si>
  <si>
    <t>PV65470</t>
  </si>
  <si>
    <t>BD06489</t>
  </si>
  <si>
    <t>DP72156</t>
  </si>
  <si>
    <t>IK02036</t>
  </si>
  <si>
    <t>UQ79137</t>
  </si>
  <si>
    <t>AE09504</t>
  </si>
  <si>
    <t>AP94097</t>
  </si>
  <si>
    <t>DF04646</t>
  </si>
  <si>
    <t>NU36395</t>
  </si>
  <si>
    <t>OC32849</t>
  </si>
  <si>
    <t>KQ61143</t>
  </si>
  <si>
    <t>OD71392</t>
  </si>
  <si>
    <t>OT30924</t>
  </si>
  <si>
    <t>CW21288</t>
  </si>
  <si>
    <t>XC79784</t>
  </si>
  <si>
    <t>ZL85845</t>
  </si>
  <si>
    <t>VY89546</t>
  </si>
  <si>
    <t>YC38469</t>
  </si>
  <si>
    <t>HC42558</t>
  </si>
  <si>
    <t>FM01581</t>
  </si>
  <si>
    <t>TJ65189</t>
  </si>
  <si>
    <t>ZL04245</t>
  </si>
  <si>
    <t>KB54359</t>
  </si>
  <si>
    <t>XX10979</t>
  </si>
  <si>
    <t>RY19971</t>
  </si>
  <si>
    <t>JX99120</t>
  </si>
  <si>
    <t>UL55712</t>
  </si>
  <si>
    <t>SE73057</t>
  </si>
  <si>
    <t>AW98260</t>
  </si>
  <si>
    <t>YA92898</t>
  </si>
  <si>
    <t>KR15492</t>
  </si>
  <si>
    <t>XP88880</t>
  </si>
  <si>
    <t>MB04902</t>
  </si>
  <si>
    <t>GW00257</t>
  </si>
  <si>
    <t>RZ82346</t>
  </si>
  <si>
    <t>QW35748</t>
  </si>
  <si>
    <t>XX77872</t>
  </si>
  <si>
    <t>JN45254</t>
  </si>
  <si>
    <t>BE58627</t>
  </si>
  <si>
    <t>PN12250</t>
  </si>
  <si>
    <t>EF28858</t>
  </si>
  <si>
    <t>XD50482</t>
  </si>
  <si>
    <t>ZR07927</t>
  </si>
  <si>
    <t>KY43827</t>
  </si>
  <si>
    <t>MS32452</t>
  </si>
  <si>
    <t>CC67364</t>
  </si>
  <si>
    <t>UR48987</t>
  </si>
  <si>
    <t>KW43515</t>
  </si>
  <si>
    <t>TI65389</t>
  </si>
  <si>
    <t>BJ26555</t>
  </si>
  <si>
    <t>NZ42214</t>
  </si>
  <si>
    <t>RO64655</t>
  </si>
  <si>
    <t>UG57208</t>
  </si>
  <si>
    <t>DK92018</t>
  </si>
  <si>
    <t>GB06982</t>
  </si>
  <si>
    <t>VX11820</t>
  </si>
  <si>
    <t>JN35312</t>
  </si>
  <si>
    <t>DK32442</t>
  </si>
  <si>
    <t>LY20455</t>
  </si>
  <si>
    <t>QL96399</t>
  </si>
  <si>
    <t>XL86287</t>
  </si>
  <si>
    <t>OS74245</t>
  </si>
  <si>
    <t>DY30165</t>
  </si>
  <si>
    <t>CV71893</t>
  </si>
  <si>
    <t>MS11865</t>
  </si>
  <si>
    <t>DN31944</t>
  </si>
  <si>
    <t>OV80806</t>
  </si>
  <si>
    <t>YW86076</t>
  </si>
  <si>
    <t>WT88194</t>
  </si>
  <si>
    <t>CD78656</t>
  </si>
  <si>
    <t>XT38874</t>
  </si>
  <si>
    <t>EA34276</t>
  </si>
  <si>
    <t>ZJ52733</t>
  </si>
  <si>
    <t>RC22639</t>
  </si>
  <si>
    <t>PN26808</t>
  </si>
  <si>
    <t>NE90209</t>
  </si>
  <si>
    <t>PT21059</t>
  </si>
  <si>
    <t>OU02092</t>
  </si>
  <si>
    <t>AQ40523</t>
  </si>
  <si>
    <t>RY18464</t>
  </si>
  <si>
    <t>JG34442</t>
  </si>
  <si>
    <t>IO14094</t>
  </si>
  <si>
    <t>CX22771</t>
  </si>
  <si>
    <t>GM01006</t>
  </si>
  <si>
    <t>FG86544</t>
  </si>
  <si>
    <t>WO68588</t>
  </si>
  <si>
    <t>MF85866</t>
  </si>
  <si>
    <t>BL16145</t>
  </si>
  <si>
    <t>OU36021</t>
  </si>
  <si>
    <t>UC91187</t>
  </si>
  <si>
    <t>WS30022</t>
  </si>
  <si>
    <t>KW32217</t>
  </si>
  <si>
    <t>VK01697</t>
  </si>
  <si>
    <t>QM19935</t>
  </si>
  <si>
    <t>IM06999</t>
  </si>
  <si>
    <t>IM09172</t>
  </si>
  <si>
    <t>AP86293</t>
  </si>
  <si>
    <t>TL99823</t>
  </si>
  <si>
    <t>KM53402</t>
  </si>
  <si>
    <t>UQ27837</t>
  </si>
  <si>
    <t>TK82802</t>
  </si>
  <si>
    <t>KF13297</t>
  </si>
  <si>
    <t>VN17936</t>
  </si>
  <si>
    <t>JV35340</t>
  </si>
  <si>
    <t>YX92271</t>
  </si>
  <si>
    <t>OK22101</t>
  </si>
  <si>
    <t>ZD02396</t>
  </si>
  <si>
    <t>VF62300</t>
  </si>
  <si>
    <t>DL21800</t>
  </si>
  <si>
    <t>UE51073</t>
  </si>
  <si>
    <t>TI91163</t>
  </si>
  <si>
    <t>CZ69585</t>
  </si>
  <si>
    <t>AU66810</t>
  </si>
  <si>
    <t>OO29244</t>
  </si>
  <si>
    <t>QB95339</t>
  </si>
  <si>
    <t>JI54609</t>
  </si>
  <si>
    <t>QF41637</t>
  </si>
  <si>
    <t>NI17457</t>
  </si>
  <si>
    <t>JO82914</t>
  </si>
  <si>
    <t>VM63845</t>
  </si>
  <si>
    <t>SS40641</t>
  </si>
  <si>
    <t>RG68941</t>
  </si>
  <si>
    <t>JY27359</t>
  </si>
  <si>
    <t>WK55776</t>
  </si>
  <si>
    <t>YY61969</t>
  </si>
  <si>
    <t>XT67693</t>
  </si>
  <si>
    <t>NL74062</t>
  </si>
  <si>
    <t>WZ26855</t>
  </si>
  <si>
    <t>DP14586</t>
  </si>
  <si>
    <t>UF96766</t>
  </si>
  <si>
    <t>UC61903</t>
  </si>
  <si>
    <t>CT10153</t>
  </si>
  <si>
    <t>FY28666</t>
  </si>
  <si>
    <t>HA50411</t>
  </si>
  <si>
    <t>PL18130</t>
  </si>
  <si>
    <t>WG64635</t>
  </si>
  <si>
    <t>RA01597</t>
  </si>
  <si>
    <t>YJ39279</t>
  </si>
  <si>
    <t>WN22894</t>
  </si>
  <si>
    <t>JB24414</t>
  </si>
  <si>
    <t>QX64119</t>
  </si>
  <si>
    <t>XV06675</t>
  </si>
  <si>
    <t>WO72761</t>
  </si>
  <si>
    <t>FC60367</t>
  </si>
  <si>
    <t>ES51737</t>
  </si>
  <si>
    <t>JJ60120</t>
  </si>
  <si>
    <t>MJ25928</t>
  </si>
  <si>
    <t>MA70418</t>
  </si>
  <si>
    <t>ZM85790</t>
  </si>
  <si>
    <t>II58742</t>
  </si>
  <si>
    <t>AE62489</t>
  </si>
  <si>
    <t>FW26316</t>
  </si>
  <si>
    <t>HB60335</t>
  </si>
  <si>
    <t>NE29424</t>
  </si>
  <si>
    <t>GL47579</t>
  </si>
  <si>
    <t>QK68353</t>
  </si>
  <si>
    <t>SA41169</t>
  </si>
  <si>
    <t>GS55169</t>
  </si>
  <si>
    <t>DJ01824</t>
  </si>
  <si>
    <t>FJ08531</t>
  </si>
  <si>
    <t>BI04729</t>
  </si>
  <si>
    <t>US46238</t>
  </si>
  <si>
    <t>LL54161</t>
  </si>
  <si>
    <t>YU84606</t>
  </si>
  <si>
    <t>OC29559</t>
  </si>
  <si>
    <t>CT88347</t>
  </si>
  <si>
    <t>KL95323</t>
  </si>
  <si>
    <t>AM57430</t>
  </si>
  <si>
    <t>XW47112</t>
  </si>
  <si>
    <t>AS32484</t>
  </si>
  <si>
    <t>RI11635</t>
  </si>
  <si>
    <t>RN55735</t>
  </si>
  <si>
    <t>EL16927</t>
  </si>
  <si>
    <t>SX61908</t>
  </si>
  <si>
    <t>GN61657</t>
  </si>
  <si>
    <t>HH14527</t>
  </si>
  <si>
    <t>KR12074</t>
  </si>
  <si>
    <t>LE94392</t>
  </si>
  <si>
    <t>GI03184</t>
  </si>
  <si>
    <t>FH02803</t>
  </si>
  <si>
    <t>FW91821</t>
  </si>
  <si>
    <t>WO12302</t>
  </si>
  <si>
    <t>JU19632</t>
  </si>
  <si>
    <t>HD04252</t>
  </si>
  <si>
    <t>OM27057</t>
  </si>
  <si>
    <t>EQ32131</t>
  </si>
  <si>
    <t>CZ47612</t>
  </si>
  <si>
    <t>KE55427</t>
  </si>
  <si>
    <t>IQ65475</t>
  </si>
  <si>
    <t>DG04829</t>
  </si>
  <si>
    <t>QU22816</t>
  </si>
  <si>
    <t>GI48131</t>
  </si>
  <si>
    <t>BS02992</t>
  </si>
  <si>
    <t>MQ83120</t>
  </si>
  <si>
    <t>VB24475</t>
  </si>
  <si>
    <t>CA85479</t>
  </si>
  <si>
    <t>PW18095</t>
  </si>
  <si>
    <t>SA34820</t>
  </si>
  <si>
    <t>PC93190</t>
  </si>
  <si>
    <t>BX71919</t>
  </si>
  <si>
    <t>QK98961</t>
  </si>
  <si>
    <t>EO82751</t>
  </si>
  <si>
    <t>AM33669</t>
  </si>
  <si>
    <t>NG00008</t>
  </si>
  <si>
    <t>DK62428</t>
  </si>
  <si>
    <t>XB95178</t>
  </si>
  <si>
    <t>TS54344</t>
  </si>
  <si>
    <t>XX76123</t>
  </si>
  <si>
    <t>MO66583</t>
  </si>
  <si>
    <t>LM70322</t>
  </si>
  <si>
    <t>RC02859</t>
  </si>
  <si>
    <t>IV78576</t>
  </si>
  <si>
    <t>QZ40623</t>
  </si>
  <si>
    <t>MX04870</t>
  </si>
  <si>
    <t>CH36382</t>
  </si>
  <si>
    <t>CA78325</t>
  </si>
  <si>
    <t>ZP24212</t>
  </si>
  <si>
    <t>GU79387</t>
  </si>
  <si>
    <t>KR37428</t>
  </si>
  <si>
    <t>GV73910</t>
  </si>
  <si>
    <t>EI85245</t>
  </si>
  <si>
    <t>QC43114</t>
  </si>
  <si>
    <t>TX65793</t>
  </si>
  <si>
    <t>EU32895</t>
  </si>
  <si>
    <t>BB25240</t>
  </si>
  <si>
    <t>GC50115</t>
  </si>
  <si>
    <t>IX26372</t>
  </si>
  <si>
    <t>YW32120</t>
  </si>
  <si>
    <t>DL12513</t>
  </si>
  <si>
    <t>GG40551</t>
  </si>
  <si>
    <t>DE33686</t>
  </si>
  <si>
    <t>RB19008</t>
  </si>
  <si>
    <t>JZ28825</t>
  </si>
  <si>
    <t>JH53484</t>
  </si>
  <si>
    <t>RR69045</t>
  </si>
  <si>
    <t>BE90247</t>
  </si>
  <si>
    <t>SK97483</t>
  </si>
  <si>
    <t>YJ32602</t>
  </si>
  <si>
    <t>ZC38237</t>
  </si>
  <si>
    <t>CX16532</t>
  </si>
  <si>
    <t>BQ71268</t>
  </si>
  <si>
    <t>FR93637</t>
  </si>
  <si>
    <t>AA30170</t>
  </si>
  <si>
    <t>LS39728</t>
  </si>
  <si>
    <t>ME99429</t>
  </si>
  <si>
    <t>TG16852</t>
  </si>
  <si>
    <t>EH43411</t>
  </si>
  <si>
    <t>AF79524</t>
  </si>
  <si>
    <t>CJ12958</t>
  </si>
  <si>
    <t>PX79369</t>
  </si>
  <si>
    <t>JS60753</t>
  </si>
  <si>
    <t>VR22232</t>
  </si>
  <si>
    <t>PA03318</t>
  </si>
  <si>
    <t>WN43287</t>
  </si>
  <si>
    <t>NM46716</t>
  </si>
  <si>
    <t>JY76741</t>
  </si>
  <si>
    <t>QI01507</t>
  </si>
  <si>
    <t>IB47842</t>
  </si>
  <si>
    <t>WB24227</t>
  </si>
  <si>
    <t>PD60833</t>
  </si>
  <si>
    <t>EI67762</t>
  </si>
  <si>
    <t>DO36599</t>
  </si>
  <si>
    <t>RK85537</t>
  </si>
  <si>
    <t>CI86045</t>
  </si>
  <si>
    <t>PH02922</t>
  </si>
  <si>
    <t>QI83619</t>
  </si>
  <si>
    <t>FP41199</t>
  </si>
  <si>
    <t>NJ60196</t>
  </si>
  <si>
    <t>LO88578</t>
  </si>
  <si>
    <t>PO55869</t>
  </si>
  <si>
    <t>TC42340</t>
  </si>
  <si>
    <t>SK89135</t>
  </si>
  <si>
    <t>CG29125</t>
  </si>
  <si>
    <t>SA42165</t>
  </si>
  <si>
    <t>NL46056</t>
  </si>
  <si>
    <t>FK41143</t>
  </si>
  <si>
    <t>MQ34371</t>
  </si>
  <si>
    <t>PI07887</t>
  </si>
  <si>
    <t>FT40735</t>
  </si>
  <si>
    <t>SH63736</t>
  </si>
  <si>
    <t>FI41570</t>
  </si>
  <si>
    <t>GZ08867</t>
  </si>
  <si>
    <t>IR41039</t>
  </si>
  <si>
    <t>ZW70950</t>
  </si>
  <si>
    <t>MP82332</t>
  </si>
  <si>
    <t>QY31024</t>
  </si>
  <si>
    <t>WP20266</t>
  </si>
  <si>
    <t>SR69023</t>
  </si>
  <si>
    <t>IR61277</t>
  </si>
  <si>
    <t>DR93406</t>
  </si>
  <si>
    <t>BU72355</t>
  </si>
  <si>
    <t>LB77328</t>
  </si>
  <si>
    <t>HO03755</t>
  </si>
  <si>
    <t>NX99015</t>
  </si>
  <si>
    <t>LK52743</t>
  </si>
  <si>
    <t>KJ59978</t>
  </si>
  <si>
    <t>KV66758</t>
  </si>
  <si>
    <t>XY55271</t>
  </si>
  <si>
    <t>WV73484</t>
  </si>
  <si>
    <t>KS25833</t>
  </si>
  <si>
    <t>UY97503</t>
  </si>
  <si>
    <t>JK41956</t>
  </si>
  <si>
    <t>TT97730</t>
  </si>
  <si>
    <t>DU06035</t>
  </si>
  <si>
    <t>IF05594</t>
  </si>
  <si>
    <t>AD99975</t>
  </si>
  <si>
    <t>OY17548</t>
  </si>
  <si>
    <t>LF10627</t>
  </si>
  <si>
    <t>NZ34065</t>
  </si>
  <si>
    <t>SJ63888</t>
  </si>
  <si>
    <t>PM02822</t>
  </si>
  <si>
    <t>KS09924</t>
  </si>
  <si>
    <t>ON72675</t>
  </si>
  <si>
    <t>NN01209</t>
  </si>
  <si>
    <t>UK81245</t>
  </si>
  <si>
    <t>BA30002</t>
  </si>
  <si>
    <t>DI77009</t>
  </si>
  <si>
    <t>RZ94592</t>
  </si>
  <si>
    <t>LT23424</t>
  </si>
  <si>
    <t>OV60611</t>
  </si>
  <si>
    <t>NY30219</t>
  </si>
  <si>
    <t>JD66673</t>
  </si>
  <si>
    <t>BC96133</t>
  </si>
  <si>
    <t>TP15015</t>
  </si>
  <si>
    <t>QT57272</t>
  </si>
  <si>
    <t>OL44806</t>
  </si>
  <si>
    <t>VV59888</t>
  </si>
  <si>
    <t>UV02695</t>
  </si>
  <si>
    <t>NH66001</t>
  </si>
  <si>
    <t>GR52664</t>
  </si>
  <si>
    <t>AK35843</t>
  </si>
  <si>
    <t>IC32818</t>
  </si>
  <si>
    <t>NB44845</t>
  </si>
  <si>
    <t>ZU85678</t>
  </si>
  <si>
    <t>BE99340</t>
  </si>
  <si>
    <t>NT16043</t>
  </si>
  <si>
    <t>MM56256</t>
  </si>
  <si>
    <t>EI74145</t>
  </si>
  <si>
    <t>KY60734</t>
  </si>
  <si>
    <t>TJ79288</t>
  </si>
  <si>
    <t>NZ37695</t>
  </si>
  <si>
    <t>BC59711</t>
  </si>
  <si>
    <t>TM22804</t>
  </si>
  <si>
    <t>HK96048</t>
  </si>
  <si>
    <t>ZA62798</t>
  </si>
  <si>
    <t>FL71454</t>
  </si>
  <si>
    <t>GQ78368</t>
  </si>
  <si>
    <t>UP26817</t>
  </si>
  <si>
    <t>LI38345</t>
  </si>
  <si>
    <t>YD15821</t>
  </si>
  <si>
    <t>HR81015</t>
  </si>
  <si>
    <t>RU76939</t>
  </si>
  <si>
    <t>YG48996</t>
  </si>
  <si>
    <t>AR39477</t>
  </si>
  <si>
    <t>SK09116</t>
  </si>
  <si>
    <t>EO27719</t>
  </si>
  <si>
    <t>FN68781</t>
  </si>
  <si>
    <t>GP80523</t>
  </si>
  <si>
    <t>BO15592</t>
  </si>
  <si>
    <t>GA83229</t>
  </si>
  <si>
    <t>NL16809</t>
  </si>
  <si>
    <t>PT93185</t>
  </si>
  <si>
    <t>SR01735</t>
  </si>
  <si>
    <t>EO93262</t>
  </si>
  <si>
    <t>KR58525</t>
  </si>
  <si>
    <t>WO15624</t>
  </si>
  <si>
    <t>WF23282</t>
  </si>
  <si>
    <t>BM79172</t>
  </si>
  <si>
    <t>FX30828</t>
  </si>
  <si>
    <t>MO64926</t>
  </si>
  <si>
    <t>FZ09090</t>
  </si>
  <si>
    <t>KT49953</t>
  </si>
  <si>
    <t>IB75369</t>
  </si>
  <si>
    <t>YD83710</t>
  </si>
  <si>
    <t>IL07777</t>
  </si>
  <si>
    <t>UE30401</t>
  </si>
  <si>
    <t>GR18697</t>
  </si>
  <si>
    <t>XD30034</t>
  </si>
  <si>
    <t>OI49810</t>
  </si>
  <si>
    <t>JW92875</t>
  </si>
  <si>
    <t>JT80009</t>
  </si>
  <si>
    <t>RT63160</t>
  </si>
  <si>
    <t>IY04423</t>
  </si>
  <si>
    <t>YR74047</t>
  </si>
  <si>
    <t>JT05751</t>
  </si>
  <si>
    <t>TP18199</t>
  </si>
  <si>
    <t>BU15861</t>
  </si>
  <si>
    <t>VW51844</t>
  </si>
  <si>
    <t>IB30791</t>
  </si>
  <si>
    <t>TP26229</t>
  </si>
  <si>
    <t>TJ71231</t>
  </si>
  <si>
    <t>ZO52099</t>
  </si>
  <si>
    <t>ZV43255</t>
  </si>
  <si>
    <t>ET77020</t>
  </si>
  <si>
    <t>KG05685</t>
  </si>
  <si>
    <t>BI09726</t>
  </si>
  <si>
    <t>WR30359</t>
  </si>
  <si>
    <t>ME00225</t>
  </si>
  <si>
    <t>GC01980</t>
  </si>
  <si>
    <t>FG36529</t>
  </si>
  <si>
    <t>KR42223</t>
  </si>
  <si>
    <t>JA13778</t>
  </si>
  <si>
    <t>UG15515</t>
  </si>
  <si>
    <t>FQ38765</t>
  </si>
  <si>
    <t>HH57103</t>
  </si>
  <si>
    <t>UI93645</t>
  </si>
  <si>
    <t>YY27445</t>
  </si>
  <si>
    <t>LD85223</t>
  </si>
  <si>
    <t>GP85722</t>
  </si>
  <si>
    <t>QZ23783</t>
  </si>
  <si>
    <t>NN31888</t>
  </si>
  <si>
    <t>HW02847</t>
  </si>
  <si>
    <t>LI72844</t>
  </si>
  <si>
    <t>HP65456</t>
  </si>
  <si>
    <t>JU93446</t>
  </si>
  <si>
    <t>CY67232</t>
  </si>
  <si>
    <t>XO85957</t>
  </si>
  <si>
    <t>HC69362</t>
  </si>
  <si>
    <t>FM71166</t>
  </si>
  <si>
    <t>NR86495</t>
  </si>
  <si>
    <t>KN14300</t>
  </si>
  <si>
    <t>NI99491</t>
  </si>
  <si>
    <t>DI41851</t>
  </si>
  <si>
    <t>UV14565</t>
  </si>
  <si>
    <t>JQ29564</t>
  </si>
  <si>
    <t>QH73978</t>
  </si>
  <si>
    <t>FS07282</t>
  </si>
  <si>
    <t>NJ44417</t>
  </si>
  <si>
    <t>VG78230</t>
  </si>
  <si>
    <t>TH73028</t>
  </si>
  <si>
    <t>DS37494</t>
  </si>
  <si>
    <t>PN17587</t>
  </si>
  <si>
    <t>HL22975</t>
  </si>
  <si>
    <t>TD81894</t>
  </si>
  <si>
    <t>FK68949</t>
  </si>
  <si>
    <t>NV87992</t>
  </si>
  <si>
    <t>RX98397</t>
  </si>
  <si>
    <t>DQ57641</t>
  </si>
  <si>
    <t>IS06497</t>
  </si>
  <si>
    <t>GZ13701</t>
  </si>
  <si>
    <t>XK34349</t>
  </si>
  <si>
    <t>LZ85761</t>
  </si>
  <si>
    <t>LT34729</t>
  </si>
  <si>
    <t>LO60256</t>
  </si>
  <si>
    <t>MS41884</t>
  </si>
  <si>
    <t>DJ20695</t>
  </si>
  <si>
    <t>II48148</t>
  </si>
  <si>
    <t>JM81664</t>
  </si>
  <si>
    <t>AS17708</t>
  </si>
  <si>
    <t>KB27840</t>
  </si>
  <si>
    <t>DU68734</t>
  </si>
  <si>
    <t>ZH02626</t>
  </si>
  <si>
    <t>QR45221</t>
  </si>
  <si>
    <t>ZT94638</t>
  </si>
  <si>
    <t>GZ03213</t>
  </si>
  <si>
    <t>UW79523</t>
  </si>
  <si>
    <t>JK30076</t>
  </si>
  <si>
    <t>ZA91903</t>
  </si>
  <si>
    <t>MU21195</t>
  </si>
  <si>
    <t>VZ54195</t>
  </si>
  <si>
    <t>PW24063</t>
  </si>
  <si>
    <t>IJ47576</t>
  </si>
  <si>
    <t>JW28230</t>
  </si>
  <si>
    <t>ZL17285</t>
  </si>
  <si>
    <t>AB94112</t>
  </si>
  <si>
    <t>TK60169</t>
  </si>
  <si>
    <t>UG81628</t>
  </si>
  <si>
    <t>LT59026</t>
  </si>
  <si>
    <t>ES05275</t>
  </si>
  <si>
    <t>WR27957</t>
  </si>
  <si>
    <t>WS71141</t>
  </si>
  <si>
    <t>TP00835</t>
  </si>
  <si>
    <t>PW36901</t>
  </si>
  <si>
    <t>AF70957</t>
  </si>
  <si>
    <t>SX39736</t>
  </si>
  <si>
    <t>SR85011</t>
  </si>
  <si>
    <t>GB44301</t>
  </si>
  <si>
    <t>QE92444</t>
  </si>
  <si>
    <t>GN16758</t>
  </si>
  <si>
    <t>KE48687</t>
  </si>
  <si>
    <t>GX75838</t>
  </si>
  <si>
    <t>DG08739</t>
  </si>
  <si>
    <t>JS87348</t>
  </si>
  <si>
    <t>NC09683</t>
  </si>
  <si>
    <t>YO72120</t>
  </si>
  <si>
    <t>KW75371</t>
  </si>
  <si>
    <t>DF41279</t>
  </si>
  <si>
    <t>XK01028</t>
  </si>
  <si>
    <t>JV74335</t>
  </si>
  <si>
    <t>AI55395</t>
  </si>
  <si>
    <t>JQ98645</t>
  </si>
  <si>
    <t>OY11433</t>
  </si>
  <si>
    <t>FJ94146</t>
  </si>
  <si>
    <t>DK28422</t>
  </si>
  <si>
    <t>NP67339</t>
  </si>
  <si>
    <t>VV70978</t>
  </si>
  <si>
    <t>VX08460</t>
  </si>
  <si>
    <t>DH80765</t>
  </si>
  <si>
    <t>GF32086</t>
  </si>
  <si>
    <t>SQ02971</t>
  </si>
  <si>
    <t>NV79868</t>
  </si>
  <si>
    <t>KM74610</t>
  </si>
  <si>
    <t>YC82552</t>
  </si>
  <si>
    <t>MO37647</t>
  </si>
  <si>
    <t>UT61991</t>
  </si>
  <si>
    <t>IP91237</t>
  </si>
  <si>
    <t>MU42431</t>
  </si>
  <si>
    <t>CU53092</t>
  </si>
  <si>
    <t>IZ23553</t>
  </si>
  <si>
    <t>TM88177</t>
  </si>
  <si>
    <t>UH36655</t>
  </si>
  <si>
    <t>JN54485</t>
  </si>
  <si>
    <t>YV61316</t>
  </si>
  <si>
    <t>DZ34877</t>
  </si>
  <si>
    <t>MY49657</t>
  </si>
  <si>
    <t>NT54770</t>
  </si>
  <si>
    <t>FO62695</t>
  </si>
  <si>
    <t>SB73426</t>
  </si>
  <si>
    <t>YB64451</t>
  </si>
  <si>
    <t>RN73829</t>
  </si>
  <si>
    <t>YW65756</t>
  </si>
  <si>
    <t>VU05600</t>
  </si>
  <si>
    <t>TE86533</t>
  </si>
  <si>
    <t>II32570</t>
  </si>
  <si>
    <t>SL67905</t>
  </si>
  <si>
    <t>AG95411</t>
  </si>
  <si>
    <t>EW82969</t>
  </si>
  <si>
    <t>LS12589</t>
  </si>
  <si>
    <t>IL51312</t>
  </si>
  <si>
    <t>XF93946</t>
  </si>
  <si>
    <t>RM29717</t>
  </si>
  <si>
    <t>TN40607</t>
  </si>
  <si>
    <t>PP24466</t>
  </si>
  <si>
    <t>EN94995</t>
  </si>
  <si>
    <t>MG38964</t>
  </si>
  <si>
    <t>RM78747</t>
  </si>
  <si>
    <t>ET34629</t>
  </si>
  <si>
    <t>BD73993</t>
  </si>
  <si>
    <t>DJ57843</t>
  </si>
  <si>
    <t>AZ77616</t>
  </si>
  <si>
    <t>QH43946</t>
  </si>
  <si>
    <t>YE32672</t>
  </si>
  <si>
    <t>KY15194</t>
  </si>
  <si>
    <t>KH28036</t>
  </si>
  <si>
    <t>VK92062</t>
  </si>
  <si>
    <t>DY70630</t>
  </si>
  <si>
    <t>NW98803</t>
  </si>
  <si>
    <t>XC26781</t>
  </si>
  <si>
    <t>YS79663</t>
  </si>
  <si>
    <t>EX87555</t>
  </si>
  <si>
    <t>LM03557</t>
  </si>
  <si>
    <t>MZ69379</t>
  </si>
  <si>
    <t>IS18401</t>
  </si>
  <si>
    <t>GU82151</t>
  </si>
  <si>
    <t>VK12782</t>
  </si>
  <si>
    <t>JM67951</t>
  </si>
  <si>
    <t>QJ73404</t>
  </si>
  <si>
    <t>ZJ51238</t>
  </si>
  <si>
    <t>RI40940</t>
  </si>
  <si>
    <t>RT58197</t>
  </si>
  <si>
    <t>JD85438</t>
  </si>
  <si>
    <t>JX63946</t>
  </si>
  <si>
    <t>WM46341</t>
  </si>
  <si>
    <t>NC09997</t>
  </si>
  <si>
    <t>BO94439</t>
  </si>
  <si>
    <t>JA65630</t>
  </si>
  <si>
    <t>AX56458</t>
  </si>
  <si>
    <t>GM02575</t>
  </si>
  <si>
    <t>LF36339</t>
  </si>
  <si>
    <t>GV47429</t>
  </si>
  <si>
    <t>PW18691</t>
  </si>
  <si>
    <t>CY31428</t>
  </si>
  <si>
    <t>MH33160</t>
  </si>
  <si>
    <t>XA47049</t>
  </si>
  <si>
    <t>OE03549</t>
  </si>
  <si>
    <t>KA57315</t>
  </si>
  <si>
    <t>LH92424</t>
  </si>
  <si>
    <t>NJ42763</t>
  </si>
  <si>
    <t>RJ11659</t>
  </si>
  <si>
    <t>GU63925</t>
  </si>
  <si>
    <t>EM44260</t>
  </si>
  <si>
    <t>FH43908</t>
  </si>
  <si>
    <t>QY78435</t>
  </si>
  <si>
    <t>RW27807</t>
  </si>
  <si>
    <t>XI02743</t>
  </si>
  <si>
    <t>OH35529</t>
  </si>
  <si>
    <t>HD68116</t>
  </si>
  <si>
    <t>GW09423</t>
  </si>
  <si>
    <t>UW39395</t>
  </si>
  <si>
    <t>OO91175</t>
  </si>
  <si>
    <t>XN57346</t>
  </si>
  <si>
    <t>OU79492</t>
  </si>
  <si>
    <t>PM26524</t>
  </si>
  <si>
    <t>KA45489</t>
  </si>
  <si>
    <t>ZU76296</t>
  </si>
  <si>
    <t>LD39879</t>
  </si>
  <si>
    <t>TR04219</t>
  </si>
  <si>
    <t>KD53306</t>
  </si>
  <si>
    <t>RT41435</t>
  </si>
  <si>
    <t>VY94265</t>
  </si>
  <si>
    <t>SP85696</t>
  </si>
  <si>
    <t>HM77683</t>
  </si>
  <si>
    <t>TI61589</t>
  </si>
  <si>
    <t>AL60010</t>
  </si>
  <si>
    <t>PL01132</t>
  </si>
  <si>
    <t>LA94992</t>
  </si>
  <si>
    <t>OV71971</t>
  </si>
  <si>
    <t>CM40865</t>
  </si>
  <si>
    <t>VN50565</t>
  </si>
  <si>
    <t>ZL95141</t>
  </si>
  <si>
    <t>KI49439</t>
  </si>
  <si>
    <t>OL29728</t>
  </si>
  <si>
    <t>IT68463</t>
  </si>
  <si>
    <t>AB38767</t>
  </si>
  <si>
    <t>OA53342</t>
  </si>
  <si>
    <t>MH34151</t>
  </si>
  <si>
    <t>YA23779</t>
  </si>
  <si>
    <t>HG40646</t>
  </si>
  <si>
    <t>CI33422</t>
  </si>
  <si>
    <t>SL60083</t>
  </si>
  <si>
    <t>HY51608</t>
  </si>
  <si>
    <t>OR93632</t>
  </si>
  <si>
    <t>LJ68899</t>
  </si>
  <si>
    <t>FR22211</t>
  </si>
  <si>
    <t>JU90072</t>
  </si>
  <si>
    <t>BT26126</t>
  </si>
  <si>
    <t>UQ74267</t>
  </si>
  <si>
    <t>SG29707</t>
  </si>
  <si>
    <t>WS85741</t>
  </si>
  <si>
    <t>IH63705</t>
  </si>
  <si>
    <t>YF40598</t>
  </si>
  <si>
    <t>ZY91826</t>
  </si>
  <si>
    <t>HP65312</t>
  </si>
  <si>
    <t>GK93213</t>
  </si>
  <si>
    <t>KD45371</t>
  </si>
  <si>
    <t>TX34753</t>
  </si>
  <si>
    <t>HA05571</t>
  </si>
  <si>
    <t>XQ03490</t>
  </si>
  <si>
    <t>HJ90874</t>
  </si>
  <si>
    <t>XI82112</t>
  </si>
  <si>
    <t>ZR56577</t>
  </si>
  <si>
    <t>HZ26871</t>
  </si>
  <si>
    <t>FS40544</t>
  </si>
  <si>
    <t>AE51233</t>
  </si>
  <si>
    <t>EX86082</t>
  </si>
  <si>
    <t>RI27274</t>
  </si>
  <si>
    <t>DJ23301</t>
  </si>
  <si>
    <t>VL10598</t>
  </si>
  <si>
    <t>JB06219</t>
  </si>
  <si>
    <t>JD40456</t>
  </si>
  <si>
    <t>NH89644</t>
  </si>
  <si>
    <t>DE36164</t>
  </si>
  <si>
    <t>YT24121</t>
  </si>
  <si>
    <t>KL94283</t>
  </si>
  <si>
    <t>NN16239</t>
  </si>
  <si>
    <t>QL26926</t>
  </si>
  <si>
    <t>FB43818</t>
  </si>
  <si>
    <t>SW42890</t>
  </si>
  <si>
    <t>RF68621</t>
  </si>
  <si>
    <t>EK97214</t>
  </si>
  <si>
    <t>AG02621</t>
  </si>
  <si>
    <t>RU68003</t>
  </si>
  <si>
    <t>HV14588</t>
  </si>
  <si>
    <t>FN69631</t>
  </si>
  <si>
    <t>CH88550</t>
  </si>
  <si>
    <t>MG03803</t>
  </si>
  <si>
    <t>LN82303</t>
  </si>
  <si>
    <t>YK91184</t>
  </si>
  <si>
    <t>QD99179</t>
  </si>
  <si>
    <t>DY46973</t>
  </si>
  <si>
    <t>YD02088</t>
  </si>
  <si>
    <t>XM63780</t>
  </si>
  <si>
    <t>OP61954</t>
  </si>
  <si>
    <t>JZ25758</t>
  </si>
  <si>
    <t>YC09415</t>
  </si>
  <si>
    <t>ZC21066</t>
  </si>
  <si>
    <t>YA08733</t>
  </si>
  <si>
    <t>BA16228</t>
  </si>
  <si>
    <t>XL55512</t>
  </si>
  <si>
    <t>MN89172</t>
  </si>
  <si>
    <t>DL69302</t>
  </si>
  <si>
    <t>RR59848</t>
  </si>
  <si>
    <t>HQ54364</t>
  </si>
  <si>
    <t>BM68197</t>
  </si>
  <si>
    <t>FK55439</t>
  </si>
  <si>
    <t>QQ29553</t>
  </si>
  <si>
    <t>AT79601</t>
  </si>
  <si>
    <t>LD60235</t>
  </si>
  <si>
    <t>NH21765</t>
  </si>
  <si>
    <t>GD04061</t>
  </si>
  <si>
    <t>XF18498</t>
  </si>
  <si>
    <t>JR29713</t>
  </si>
  <si>
    <t>VF10051</t>
  </si>
  <si>
    <t>CB04653</t>
  </si>
  <si>
    <t>XG31650</t>
  </si>
  <si>
    <t>BX08737</t>
  </si>
  <si>
    <t>UG38933</t>
  </si>
  <si>
    <t>ML32291</t>
  </si>
  <si>
    <t>EY57403</t>
  </si>
  <si>
    <t>IL15934</t>
  </si>
  <si>
    <t>LC30441</t>
  </si>
  <si>
    <t>DM69847</t>
  </si>
  <si>
    <t>TE93496</t>
  </si>
  <si>
    <t>XY57478</t>
  </si>
  <si>
    <t>CZ39027</t>
  </si>
  <si>
    <t>DH83334</t>
  </si>
  <si>
    <t>FX94948</t>
  </si>
  <si>
    <t>SC80453</t>
  </si>
  <si>
    <t>YR54810</t>
  </si>
  <si>
    <t>DZ04800</t>
  </si>
  <si>
    <t>CQ01122</t>
  </si>
  <si>
    <t>CY66402</t>
  </si>
  <si>
    <t>IP38205</t>
  </si>
  <si>
    <t>RW99213</t>
  </si>
  <si>
    <t>BX48121</t>
  </si>
  <si>
    <t>WF71978</t>
  </si>
  <si>
    <t>VG93234</t>
  </si>
  <si>
    <t>HT12868</t>
  </si>
  <si>
    <t>WD00920</t>
  </si>
  <si>
    <t>NY53631</t>
  </si>
  <si>
    <t>HR31844</t>
  </si>
  <si>
    <t>IT29727</t>
  </si>
  <si>
    <t>AA38162</t>
  </si>
  <si>
    <t>ZY12667</t>
  </si>
  <si>
    <t>UQ70456</t>
  </si>
  <si>
    <t>QN56370</t>
  </si>
  <si>
    <t>OT20166</t>
  </si>
  <si>
    <t>ZQ48222</t>
  </si>
  <si>
    <t>ZV84460</t>
  </si>
  <si>
    <t>RN38326</t>
  </si>
  <si>
    <t>VM80972</t>
  </si>
  <si>
    <t>AX13354</t>
  </si>
  <si>
    <t>QT35379</t>
  </si>
  <si>
    <t>AJ91027</t>
  </si>
  <si>
    <t>KN32868</t>
  </si>
  <si>
    <t>HL60328</t>
  </si>
  <si>
    <t>SX69375</t>
  </si>
  <si>
    <t>XP55763</t>
  </si>
  <si>
    <t>UC19845</t>
  </si>
  <si>
    <t>PW18120</t>
  </si>
  <si>
    <t>IM10685</t>
  </si>
  <si>
    <t>IT44669</t>
  </si>
  <si>
    <t>GE74712</t>
  </si>
  <si>
    <t>QG42918</t>
  </si>
  <si>
    <t>SA20582</t>
  </si>
  <si>
    <t>JN07239</t>
  </si>
  <si>
    <t>RZ19728</t>
  </si>
  <si>
    <t>QX85386</t>
  </si>
  <si>
    <t>MP96361</t>
  </si>
  <si>
    <t>FP42709</t>
  </si>
  <si>
    <t>UB50318</t>
  </si>
  <si>
    <t>BR00337</t>
  </si>
  <si>
    <t>BW45988</t>
  </si>
  <si>
    <t>SW11718</t>
  </si>
  <si>
    <t>XO75378</t>
  </si>
  <si>
    <t>BT75281</t>
  </si>
  <si>
    <t>MZ95454</t>
  </si>
  <si>
    <t>EF94951</t>
  </si>
  <si>
    <t>QN68201</t>
  </si>
  <si>
    <t>GY83757</t>
  </si>
  <si>
    <t>UO16947</t>
  </si>
  <si>
    <t>GD22022</t>
  </si>
  <si>
    <t>EV30880</t>
  </si>
  <si>
    <t>IG36512</t>
  </si>
  <si>
    <t>GS67051</t>
  </si>
  <si>
    <t>QG90975</t>
  </si>
  <si>
    <t>MP51343</t>
  </si>
  <si>
    <t>MZ42389</t>
  </si>
  <si>
    <t>FA73480</t>
  </si>
  <si>
    <t>XS29059</t>
  </si>
  <si>
    <t>SS99532</t>
  </si>
  <si>
    <t>PM78204</t>
  </si>
  <si>
    <t>QZ09462</t>
  </si>
  <si>
    <t>KV58829</t>
  </si>
  <si>
    <t>NB10129</t>
  </si>
  <si>
    <t>HH59237</t>
  </si>
  <si>
    <t>IT98563</t>
  </si>
  <si>
    <t>XJ94618</t>
  </si>
  <si>
    <t>ZX70356</t>
  </si>
  <si>
    <t>PW39395</t>
  </si>
  <si>
    <t>OT78589</t>
  </si>
  <si>
    <t>GI37977</t>
  </si>
  <si>
    <t>UV42192</t>
  </si>
  <si>
    <t>YQ99996</t>
  </si>
  <si>
    <t>KU25113</t>
  </si>
  <si>
    <t>MI76090</t>
  </si>
  <si>
    <t>WW08360</t>
  </si>
  <si>
    <t>QA02793</t>
  </si>
  <si>
    <t>NA00207</t>
  </si>
  <si>
    <t>GJ63729</t>
  </si>
  <si>
    <t>VJ30956</t>
  </si>
  <si>
    <t>WK14095</t>
  </si>
  <si>
    <t>SP70518</t>
  </si>
  <si>
    <t>UJ16063</t>
  </si>
  <si>
    <t>IA23089</t>
  </si>
  <si>
    <t>BM04294</t>
  </si>
  <si>
    <t>TS31786</t>
  </si>
  <si>
    <t>RX71254</t>
  </si>
  <si>
    <t>BJ90592</t>
  </si>
  <si>
    <t>PH76672</t>
  </si>
  <si>
    <t>IY51800</t>
  </si>
  <si>
    <t>UG41962</t>
  </si>
  <si>
    <t>MS81573</t>
  </si>
  <si>
    <t>OS28995</t>
  </si>
  <si>
    <t>HX53375</t>
  </si>
  <si>
    <t>XG95627</t>
  </si>
  <si>
    <t>UM09746</t>
  </si>
  <si>
    <t>RM88425</t>
  </si>
  <si>
    <t>IH11051</t>
  </si>
  <si>
    <t>DN44846</t>
  </si>
  <si>
    <t>KB65681</t>
  </si>
  <si>
    <t>VD56248</t>
  </si>
  <si>
    <t>MY07483</t>
  </si>
  <si>
    <t>DQ84777</t>
  </si>
  <si>
    <t>QV40324</t>
  </si>
  <si>
    <t>ZX92348</t>
  </si>
  <si>
    <t>YB99763</t>
  </si>
  <si>
    <t>ZG26768</t>
  </si>
  <si>
    <t>IV13649</t>
  </si>
  <si>
    <t>GT23364</t>
  </si>
  <si>
    <t>YY62869</t>
  </si>
  <si>
    <t>AX39897</t>
  </si>
  <si>
    <t>RE94577</t>
  </si>
  <si>
    <t>MO68495</t>
  </si>
  <si>
    <t>ZV87644</t>
  </si>
  <si>
    <t>GY85714</t>
  </si>
  <si>
    <t>RH56798</t>
  </si>
  <si>
    <t>HR09631</t>
  </si>
  <si>
    <t>JM84514</t>
  </si>
  <si>
    <t>KH95394</t>
  </si>
  <si>
    <t>IW68310</t>
  </si>
  <si>
    <t>KB44061</t>
  </si>
  <si>
    <t>BR00283</t>
  </si>
  <si>
    <t>TA27219</t>
  </si>
  <si>
    <t>OS72250</t>
  </si>
  <si>
    <t>JP36161</t>
  </si>
  <si>
    <t>WK22955</t>
  </si>
  <si>
    <t>ZX29500</t>
  </si>
  <si>
    <t>DV85999</t>
  </si>
  <si>
    <t>PK44515</t>
  </si>
  <si>
    <t>YV52486</t>
  </si>
  <si>
    <t>XH15344</t>
  </si>
  <si>
    <t>HO70287</t>
  </si>
  <si>
    <t>WM17958</t>
  </si>
  <si>
    <t>KJ93146</t>
  </si>
  <si>
    <t>DW63756</t>
  </si>
  <si>
    <t>DY77487</t>
  </si>
  <si>
    <t>WN88015</t>
  </si>
  <si>
    <t>LE42736</t>
  </si>
  <si>
    <t>BA38758</t>
  </si>
  <si>
    <t>YJ17132</t>
  </si>
  <si>
    <t>RB00084</t>
  </si>
  <si>
    <t>CB58264</t>
  </si>
  <si>
    <t>ZE35062</t>
  </si>
  <si>
    <t>JA53960</t>
  </si>
  <si>
    <t>CI33890</t>
  </si>
  <si>
    <t>FB06064</t>
  </si>
  <si>
    <t>OC93989</t>
  </si>
  <si>
    <t>AY77992</t>
  </si>
  <si>
    <t>FV46088</t>
  </si>
  <si>
    <t>CW21189</t>
  </si>
  <si>
    <t>QE89629</t>
  </si>
  <si>
    <t>KF32644</t>
  </si>
  <si>
    <t>EQ89237</t>
  </si>
  <si>
    <t>VV08707</t>
  </si>
  <si>
    <t>YI03201</t>
  </si>
  <si>
    <t>YP99848</t>
  </si>
  <si>
    <t>DK77729</t>
  </si>
  <si>
    <t>Row Labels</t>
  </si>
  <si>
    <t>Grand Total</t>
  </si>
  <si>
    <t>Count of Candidate_ID</t>
  </si>
  <si>
    <t>Column Labels</t>
  </si>
  <si>
    <t>Count of Gender</t>
  </si>
  <si>
    <t>Count of Position_Tier</t>
  </si>
  <si>
    <t>2023</t>
  </si>
  <si>
    <t>2024</t>
  </si>
  <si>
    <t>2025</t>
  </si>
  <si>
    <t>Count of Offer_Status</t>
  </si>
  <si>
    <t>Count of Work_Location</t>
  </si>
  <si>
    <t>Total</t>
  </si>
  <si>
    <t>Average of Performance_Score</t>
  </si>
  <si>
    <t>Average of Feedback_Score</t>
  </si>
  <si>
    <t>Star Rating</t>
  </si>
  <si>
    <t>Rating</t>
  </si>
  <si>
    <t>Count of Source</t>
  </si>
  <si>
    <t>Count of Qualification</t>
  </si>
  <si>
    <t>Application_date</t>
  </si>
  <si>
    <t>Interview_date</t>
  </si>
  <si>
    <t>Finalupdate_date</t>
  </si>
  <si>
    <t>2022</t>
  </si>
  <si>
    <t>(blank)</t>
  </si>
  <si>
    <t>Count of Application_date</t>
  </si>
  <si>
    <t>age</t>
  </si>
  <si>
    <t>Age_Gap</t>
  </si>
  <si>
    <t>22-27</t>
  </si>
  <si>
    <t>28-33</t>
  </si>
  <si>
    <t>34-39</t>
  </si>
  <si>
    <t>40-45</t>
  </si>
  <si>
    <t>46-51</t>
  </si>
  <si>
    <t>52-57</t>
  </si>
  <si>
    <t>Salary offered</t>
  </si>
  <si>
    <t>Count of Retention_Status</t>
  </si>
  <si>
    <t>Average of Salary_Offered</t>
  </si>
  <si>
    <t>Days for Hiring process</t>
  </si>
  <si>
    <t>Average of Days for Hiring process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</si>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</sst>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sz val="12"/>
      <color theme="1"/>
      <name val="AppleGothic Regular"/>
    </font>
    <font>
      <sz val="11"/>
      <color theme="1"/>
      <name val="Consolas"/>
      <family val="2"/>
    </font>
    <font>
      <sz val="11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9" fillId="0" borderId="0" xfId="0" applyFont="1"/>
    <xf numFmtId="0" fontId="18" fillId="0" borderId="0" xfId="0" applyFont="1"/>
    <xf numFmtId="0" fontId="20" fillId="0" borderId="0" xfId="0" applyFont="1"/>
    <xf numFmtId="9" fontId="0" fillId="0" borderId="0" xfId="1" applyFont="1"/>
    <xf numFmtId="9" fontId="0" fillId="0" borderId="0" xfId="0" applyNumberFormat="1"/>
    <xf numFmtId="0" fontId="21" fillId="33" borderId="0" xfId="0" applyFont="1" applyFill="1"/>
    <xf numFmtId="14" fontId="18" fillId="0" borderId="0" xfId="0" applyNumberFormat="1" applyFont="1"/>
    <xf numFmtId="0" fontId="22" fillId="0" borderId="0" xfId="0" applyFont="1"/>
    <xf numFmtId="0" fontId="23" fillId="0" borderId="0" xfId="0" applyFont="1"/>
    <xf numFmtId="0" fontId="0" fillId="0" borderId="0" xfId="0" applyNumberFormat="1"/>
    <xf numFmtId="0" fontId="0" fillId="33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 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F48A"/>
      <color rgb="FFFE5C46"/>
      <color rgb="FFFF9700"/>
      <color rgb="FFECB55F"/>
      <color rgb="FF05AAC9"/>
      <color rgb="FFFBFE00"/>
      <color rgb="FF008097"/>
      <color rgb="FF894D90"/>
      <color rgb="FFFE3E3E"/>
      <color rgb="FF8CC0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microsoft.com/office/2017/10/relationships/person" Target="persons/person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354330708661422E-2"/>
          <c:y val="0.14040907972440944"/>
          <c:w val="0.8016200787401575"/>
          <c:h val="0.75151882381889767"/>
        </c:manualLayout>
      </c:layout>
      <c:pieChart>
        <c:varyColors val="1"/>
        <c:ser>
          <c:idx val="0"/>
          <c:order val="0"/>
          <c:spPr>
            <a:ln w="34925">
              <a:solidFill>
                <a:srgbClr val="1E1E1E"/>
              </a:solidFill>
            </a:ln>
          </c:spPr>
          <c:dPt>
            <c:idx val="0"/>
            <c:bubble3D val="0"/>
            <c:spPr>
              <a:solidFill>
                <a:srgbClr val="ECB560"/>
              </a:solidFill>
              <a:ln w="34925">
                <a:solidFill>
                  <a:schemeClr val="tx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1-184B-E141-B9CA-C4C7FDCADCA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34925">
                <a:solidFill>
                  <a:srgbClr val="1E1E1E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4B-E141-B9CA-C4C7FDCADCAB}"/>
              </c:ext>
            </c:extLst>
          </c:dPt>
          <c:dPt>
            <c:idx val="2"/>
            <c:bubble3D val="0"/>
            <c:spPr>
              <a:solidFill>
                <a:schemeClr val="bg2">
                  <a:lumMod val="50000"/>
                </a:schemeClr>
              </a:solidFill>
              <a:ln w="34925">
                <a:solidFill>
                  <a:srgbClr val="1E1E1E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84B-E141-B9CA-C4C7FDCADCAB}"/>
              </c:ext>
            </c:extLst>
          </c:dPt>
          <c:val>
            <c:numRef>
              <c:f>'Pivot table'!$T$11:$T$13</c:f>
              <c:numCache>
                <c:formatCode>General</c:formatCode>
                <c:ptCount val="3"/>
                <c:pt idx="0">
                  <c:v>4114</c:v>
                </c:pt>
                <c:pt idx="1">
                  <c:v>1141</c:v>
                </c:pt>
                <c:pt idx="2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4B-E141-B9CA-C4C7FDCAD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1E1E1E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652173913043481E-2"/>
          <c:y val="0.1276595744680851"/>
          <c:w val="0.80869565217391304"/>
          <c:h val="0.68794326241134751"/>
        </c:manualLayout>
      </c:layout>
      <c:barChart>
        <c:barDir val="bar"/>
        <c:grouping val="percentStacked"/>
        <c:varyColors val="0"/>
        <c:ser>
          <c:idx val="0"/>
          <c:order val="0"/>
          <c:spPr>
            <a:solidFill>
              <a:srgbClr val="FFD579"/>
            </a:solidFill>
            <a:ln>
              <a:noFill/>
            </a:ln>
            <a:effectLst/>
          </c:spPr>
          <c:invertIfNegative val="0"/>
          <c:val>
            <c:numRef>
              <c:f>'Pivot table'!$R$21</c:f>
              <c:numCache>
                <c:formatCode>0%</c:formatCode>
                <c:ptCount val="1"/>
                <c:pt idx="0">
                  <c:v>4.8477203099657598E-2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0-0D48-BC22-BFB5CE8CB12F}"/>
            </c:ext>
          </c:extLst>
        </c:ser>
        <c:ser>
          <c:idx val="1"/>
          <c:order val="1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'Pivot table'!$S$21</c:f>
              <c:numCache>
                <c:formatCode>0%</c:formatCode>
                <c:ptCount val="1"/>
                <c:pt idx="0">
                  <c:v>0.95152279690034236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E0-0D48-BC22-BFB5CE8CB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6586335"/>
        <c:axId val="1382801584"/>
      </c:barChart>
      <c:catAx>
        <c:axId val="1866586335"/>
        <c:scaling>
          <c:orientation val="minMax"/>
        </c:scaling>
        <c:delete val="1"/>
        <c:axPos val="l"/>
        <c:majorTickMark val="none"/>
        <c:minorTickMark val="none"/>
        <c:tickLblPos val="nextTo"/>
        <c:crossAx val="1382801584"/>
        <c:crosses val="autoZero"/>
        <c:auto val="1"/>
        <c:lblAlgn val="ctr"/>
        <c:lblOffset val="100"/>
        <c:noMultiLvlLbl val="0"/>
      </c:catAx>
      <c:valAx>
        <c:axId val="13828015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866586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692038495188095E-2"/>
          <c:y val="0.19483814523184603"/>
          <c:w val="0.88713429571303593"/>
          <c:h val="0.72128098571011956"/>
        </c:manualLayout>
      </c:layout>
      <c:barChart>
        <c:barDir val="bar"/>
        <c:grouping val="percentStacked"/>
        <c:varyColors val="0"/>
        <c:ser>
          <c:idx val="0"/>
          <c:order val="0"/>
          <c:spPr>
            <a:solidFill>
              <a:srgbClr val="FFD579"/>
            </a:solidFill>
            <a:ln>
              <a:noFill/>
            </a:ln>
            <a:effectLst/>
          </c:spPr>
          <c:invertIfNegative val="0"/>
          <c:val>
            <c:numRef>
              <c:f>'Pivot table'!$R$22</c:f>
              <c:numCache>
                <c:formatCode>0%</c:formatCode>
                <c:ptCount val="1"/>
                <c:pt idx="0">
                  <c:v>6.2714002522977111E-2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A-4D48-B948-B42AFC6209D1}"/>
            </c:ext>
          </c:extLst>
        </c:ser>
        <c:ser>
          <c:idx val="1"/>
          <c:order val="1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'Pivot table'!$S$22</c:f>
              <c:numCache>
                <c:formatCode>0%</c:formatCode>
                <c:ptCount val="1"/>
                <c:pt idx="0">
                  <c:v>0.9372859974770229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9A-4D48-B948-B42AFC620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2613600"/>
        <c:axId val="1660704640"/>
      </c:barChart>
      <c:catAx>
        <c:axId val="472613600"/>
        <c:scaling>
          <c:orientation val="minMax"/>
        </c:scaling>
        <c:delete val="1"/>
        <c:axPos val="l"/>
        <c:majorTickMark val="none"/>
        <c:minorTickMark val="none"/>
        <c:tickLblPos val="nextTo"/>
        <c:crossAx val="1660704640"/>
        <c:crosses val="autoZero"/>
        <c:auto val="1"/>
        <c:lblAlgn val="ctr"/>
        <c:lblOffset val="100"/>
        <c:noMultiLvlLbl val="0"/>
      </c:catAx>
      <c:valAx>
        <c:axId val="16607046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47261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FFD579"/>
            </a:solidFill>
            <a:ln>
              <a:noFill/>
            </a:ln>
            <a:effectLst/>
          </c:spPr>
          <c:invertIfNegative val="0"/>
          <c:val>
            <c:numRef>
              <c:f>'Pivot table'!$R$23</c:f>
              <c:numCache>
                <c:formatCode>0%</c:formatCode>
                <c:ptCount val="1"/>
                <c:pt idx="0">
                  <c:v>0.64966660659578301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F5-DF41-BD64-D703D309C5E3}"/>
            </c:ext>
          </c:extLst>
        </c:ser>
        <c:ser>
          <c:idx val="1"/>
          <c:order val="1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'Pivot table'!$S$23</c:f>
              <c:numCache>
                <c:formatCode>0%</c:formatCode>
                <c:ptCount val="1"/>
                <c:pt idx="0">
                  <c:v>0.35033339340421699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F5-DF41-BD64-D703D309C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0986096"/>
        <c:axId val="1382712736"/>
      </c:barChart>
      <c:catAx>
        <c:axId val="1390986096"/>
        <c:scaling>
          <c:orientation val="minMax"/>
        </c:scaling>
        <c:delete val="1"/>
        <c:axPos val="l"/>
        <c:majorTickMark val="none"/>
        <c:minorTickMark val="none"/>
        <c:tickLblPos val="nextTo"/>
        <c:crossAx val="1382712736"/>
        <c:crosses val="autoZero"/>
        <c:auto val="1"/>
        <c:lblAlgn val="ctr"/>
        <c:lblOffset val="100"/>
        <c:noMultiLvlLbl val="0"/>
      </c:catAx>
      <c:valAx>
        <c:axId val="13827127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39098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FFD579"/>
            </a:solidFill>
            <a:ln>
              <a:noFill/>
            </a:ln>
            <a:effectLst/>
          </c:spPr>
          <c:invertIfNegative val="0"/>
          <c:val>
            <c:numRef>
              <c:f>'Pivot table'!$R$24</c:f>
              <c:numCache>
                <c:formatCode>0%</c:formatCode>
                <c:ptCount val="1"/>
                <c:pt idx="0">
                  <c:v>1.4056586772391421E-2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4-594F-BF82-BC5FE24FDE67}"/>
            </c:ext>
          </c:extLst>
        </c:ser>
        <c:ser>
          <c:idx val="1"/>
          <c:order val="1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'Pivot table'!$S$24</c:f>
              <c:numCache>
                <c:formatCode>0%</c:formatCode>
                <c:ptCount val="1"/>
                <c:pt idx="0">
                  <c:v>0.98594341322760859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44-594F-BF82-BC5FE24FD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4727536"/>
        <c:axId val="1382571664"/>
      </c:barChart>
      <c:catAx>
        <c:axId val="1674727536"/>
        <c:scaling>
          <c:orientation val="minMax"/>
        </c:scaling>
        <c:delete val="1"/>
        <c:axPos val="l"/>
        <c:majorTickMark val="none"/>
        <c:minorTickMark val="none"/>
        <c:tickLblPos val="nextTo"/>
        <c:crossAx val="1382571664"/>
        <c:crosses val="autoZero"/>
        <c:auto val="1"/>
        <c:lblAlgn val="ctr"/>
        <c:lblOffset val="100"/>
        <c:noMultiLvlLbl val="0"/>
      </c:catAx>
      <c:valAx>
        <c:axId val="13825716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67472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FFD579"/>
            </a:solidFill>
            <a:ln>
              <a:noFill/>
            </a:ln>
            <a:effectLst/>
          </c:spPr>
          <c:invertIfNegative val="0"/>
          <c:val>
            <c:numRef>
              <c:f>'Pivot table'!$R$25</c:f>
              <c:numCache>
                <c:formatCode>0%</c:formatCode>
                <c:ptCount val="1"/>
                <c:pt idx="0">
                  <c:v>0.22508560100919084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79-404B-B7C9-529805B07AFD}"/>
            </c:ext>
          </c:extLst>
        </c:ser>
        <c:ser>
          <c:idx val="1"/>
          <c:order val="1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'Pivot table'!$S$25</c:f>
              <c:numCache>
                <c:formatCode>0%</c:formatCode>
                <c:ptCount val="1"/>
                <c:pt idx="0">
                  <c:v>0.77491439899080916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79-404B-B7C9-529805B07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2506160"/>
        <c:axId val="1355024160"/>
      </c:barChart>
      <c:catAx>
        <c:axId val="1672506160"/>
        <c:scaling>
          <c:orientation val="minMax"/>
        </c:scaling>
        <c:delete val="1"/>
        <c:axPos val="l"/>
        <c:majorTickMark val="none"/>
        <c:minorTickMark val="none"/>
        <c:tickLblPos val="nextTo"/>
        <c:crossAx val="1355024160"/>
        <c:crosses val="autoZero"/>
        <c:auto val="1"/>
        <c:lblAlgn val="ctr"/>
        <c:lblOffset val="100"/>
        <c:noMultiLvlLbl val="0"/>
      </c:catAx>
      <c:valAx>
        <c:axId val="135502416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67250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934171175848209E-2"/>
          <c:y val="0"/>
          <c:w val="0.8866970519808085"/>
          <c:h val="0.70820479553010252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FF9457"/>
            </a:solidFill>
            <a:ln>
              <a:noFill/>
            </a:ln>
            <a:effectLst/>
          </c:spPr>
          <c:invertIfNegative val="0"/>
          <c:cat>
            <c:strRef>
              <c:f>'Pivot table'!$A$39:$A$43</c:f>
              <c:strCache>
                <c:ptCount val="5"/>
                <c:pt idx="0">
                  <c:v>Job portal</c:v>
                </c:pt>
                <c:pt idx="1">
                  <c:v>LinkedIn</c:v>
                </c:pt>
                <c:pt idx="2">
                  <c:v>Others</c:v>
                </c:pt>
                <c:pt idx="3">
                  <c:v>Own website</c:v>
                </c:pt>
                <c:pt idx="4">
                  <c:v>Recruitment agencies</c:v>
                </c:pt>
              </c:strCache>
            </c:strRef>
          </c:cat>
          <c:val>
            <c:numRef>
              <c:f>'Pivot table'!$C$39:$C$43</c:f>
              <c:numCache>
                <c:formatCode>0%</c:formatCode>
                <c:ptCount val="5"/>
                <c:pt idx="0">
                  <c:v>0.40295548747522075</c:v>
                </c:pt>
                <c:pt idx="1">
                  <c:v>0.30347810416291221</c:v>
                </c:pt>
                <c:pt idx="2">
                  <c:v>5.2261668769147597E-2</c:v>
                </c:pt>
                <c:pt idx="3">
                  <c:v>0.14398990809154802</c:v>
                </c:pt>
                <c:pt idx="4">
                  <c:v>9.7314831501171387E-2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DD-8542-AAC0-D21A0ADAB82A}"/>
            </c:ext>
          </c:extLst>
        </c:ser>
        <c:ser>
          <c:idx val="1"/>
          <c:order val="1"/>
          <c:spPr>
            <a:solidFill>
              <a:schemeClr val="bg2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'Pivot table'!$A$39:$A$43</c:f>
              <c:strCache>
                <c:ptCount val="5"/>
                <c:pt idx="0">
                  <c:v>Job portal</c:v>
                </c:pt>
                <c:pt idx="1">
                  <c:v>LinkedIn</c:v>
                </c:pt>
                <c:pt idx="2">
                  <c:v>Others</c:v>
                </c:pt>
                <c:pt idx="3">
                  <c:v>Own website</c:v>
                </c:pt>
                <c:pt idx="4">
                  <c:v>Recruitment agencies</c:v>
                </c:pt>
              </c:strCache>
            </c:strRef>
          </c:cat>
          <c:val>
            <c:numRef>
              <c:f>'Pivot table'!$D$39:$D$43</c:f>
              <c:numCache>
                <c:formatCode>0%</c:formatCode>
                <c:ptCount val="5"/>
                <c:pt idx="0">
                  <c:v>0.59704451252477919</c:v>
                </c:pt>
                <c:pt idx="1">
                  <c:v>0.69652189583708779</c:v>
                </c:pt>
                <c:pt idx="2">
                  <c:v>0.94773833123085238</c:v>
                </c:pt>
                <c:pt idx="3">
                  <c:v>0.85601009190845201</c:v>
                </c:pt>
                <c:pt idx="4">
                  <c:v>0.90268516849882863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DD-8542-AAC0-D21A0ADAB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0457856"/>
        <c:axId val="1943627232"/>
      </c:barChart>
      <c:catAx>
        <c:axId val="170045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AppleGothic" pitchFamily="2" charset="-127"/>
                <a:ea typeface="AppleGothic" pitchFamily="2" charset="-127"/>
                <a:cs typeface="+mn-cs"/>
              </a:defRPr>
            </a:pPr>
            <a:endParaRPr lang="en-US"/>
          </a:p>
        </c:txPr>
        <c:crossAx val="1943627232"/>
        <c:crosses val="autoZero"/>
        <c:auto val="1"/>
        <c:lblAlgn val="ctr"/>
        <c:lblOffset val="100"/>
        <c:noMultiLvlLbl val="0"/>
      </c:catAx>
      <c:valAx>
        <c:axId val="1943627232"/>
        <c:scaling>
          <c:orientation val="minMax"/>
        </c:scaling>
        <c:delete val="1"/>
        <c:axPos val="l"/>
        <c:majorGridlines>
          <c:spPr>
            <a:ln w="9525" cap="rnd" cmpd="sng" algn="ctr">
              <a:gradFill flip="none" rotWithShape="1">
                <a:gsLst>
                  <a:gs pos="0">
                    <a:schemeClr val="accent2">
                      <a:lumMod val="0"/>
                      <a:lumOff val="100000"/>
                    </a:schemeClr>
                  </a:gs>
                  <a:gs pos="35000">
                    <a:schemeClr val="accent2">
                      <a:lumMod val="0"/>
                      <a:lumOff val="100000"/>
                    </a:schemeClr>
                  </a:gs>
                  <a:gs pos="100000">
                    <a:schemeClr val="accent2">
                      <a:lumMod val="100000"/>
                    </a:schemeClr>
                  </a:gs>
                </a:gsLst>
                <a:path path="circle">
                  <a:fillToRect l="50000" t="-80000" r="50000" b="180000"/>
                </a:path>
                <a:tileRect/>
              </a:gradFill>
              <a:prstDash val="sysDot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70045785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29946331647712E-3"/>
          <c:y val="5.6762240634524092E-2"/>
          <c:w val="0.9957698818716616"/>
          <c:h val="0.85442377533160807"/>
        </c:manualLayout>
      </c:layout>
      <c:doughnutChart>
        <c:varyColors val="1"/>
        <c:ser>
          <c:idx val="0"/>
          <c:order val="0"/>
          <c:spPr>
            <a:ln>
              <a:solidFill>
                <a:schemeClr val="bg1">
                  <a:lumMod val="95000"/>
                </a:schemeClr>
              </a:solidFill>
            </a:ln>
          </c:spPr>
          <c:dPt>
            <c:idx val="0"/>
            <c:bubble3D val="0"/>
            <c:spPr>
              <a:solidFill>
                <a:srgbClr val="008097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EAF-D045-AEDE-B6B8CA0AA925}"/>
              </c:ext>
            </c:extLst>
          </c:dPt>
          <c:dPt>
            <c:idx val="1"/>
            <c:bubble3D val="0"/>
            <c:spPr>
              <a:solidFill>
                <a:srgbClr val="05AAC9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EAF-D045-AEDE-B6B8CA0AA925}"/>
              </c:ext>
            </c:extLst>
          </c:dPt>
          <c:dPt>
            <c:idx val="2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EAF-D045-AEDE-B6B8CA0AA925}"/>
              </c:ext>
            </c:extLst>
          </c:dPt>
          <c:dPt>
            <c:idx val="3"/>
            <c:bubble3D val="0"/>
            <c:spPr>
              <a:solidFill>
                <a:srgbClr val="8CC03E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EAF-D045-AEDE-B6B8CA0AA925}"/>
              </c:ext>
            </c:extLst>
          </c:dPt>
          <c:dPt>
            <c:idx val="4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EAF-D045-AEDE-B6B8CA0AA925}"/>
              </c:ext>
            </c:extLst>
          </c:dPt>
          <c:dPt>
            <c:idx val="5"/>
            <c:bubble3D val="0"/>
            <c:spPr>
              <a:solidFill>
                <a:srgbClr val="FF9700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EAF-D045-AEDE-B6B8CA0AA925}"/>
              </c:ext>
            </c:extLst>
          </c:dPt>
          <c:dPt>
            <c:idx val="6"/>
            <c:bubble3D val="0"/>
            <c:spPr>
              <a:solidFill>
                <a:srgbClr val="FE5C46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EAF-D045-AEDE-B6B8CA0AA925}"/>
              </c:ext>
            </c:extLst>
          </c:dPt>
          <c:dPt>
            <c:idx val="7"/>
            <c:bubble3D val="0"/>
            <c:spPr>
              <a:solidFill>
                <a:srgbClr val="FE3E3E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EAF-D045-AEDE-B6B8CA0AA925}"/>
              </c:ext>
            </c:extLst>
          </c:dPt>
          <c:dPt>
            <c:idx val="8"/>
            <c:bubble3D val="0"/>
            <c:spPr>
              <a:solidFill>
                <a:srgbClr val="894D90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EAF-D045-AEDE-B6B8CA0AA925}"/>
              </c:ext>
            </c:extLst>
          </c:dPt>
          <c:cat>
            <c:strRef>
              <c:f>'Pivot table'!$A$15:$A$23</c:f>
              <c:strCache>
                <c:ptCount val="9"/>
                <c:pt idx="0">
                  <c:v>Finance</c:v>
                </c:pt>
                <c:pt idx="1">
                  <c:v>General Management</c:v>
                </c:pt>
                <c:pt idx="2">
                  <c:v>Human Resource</c:v>
                </c:pt>
                <c:pt idx="3">
                  <c:v>Marketing</c:v>
                </c:pt>
                <c:pt idx="4">
                  <c:v>Operations</c:v>
                </c:pt>
                <c:pt idx="5">
                  <c:v>Production</c:v>
                </c:pt>
                <c:pt idx="6">
                  <c:v>Purchase</c:v>
                </c:pt>
                <c:pt idx="7">
                  <c:v>Sales</c:v>
                </c:pt>
                <c:pt idx="8">
                  <c:v>Service</c:v>
                </c:pt>
              </c:strCache>
            </c:strRef>
          </c:cat>
          <c:val>
            <c:numRef>
              <c:f>'Pivot table'!$C$15:$C$23</c:f>
              <c:numCache>
                <c:formatCode>0%</c:formatCode>
                <c:ptCount val="9"/>
                <c:pt idx="0">
                  <c:v>3.8024869345828077E-2</c:v>
                </c:pt>
                <c:pt idx="1">
                  <c:v>2.0724454856730943E-2</c:v>
                </c:pt>
                <c:pt idx="2">
                  <c:v>9.1908451973328528E-3</c:v>
                </c:pt>
                <c:pt idx="3">
                  <c:v>5.2802306721931883E-2</c:v>
                </c:pt>
                <c:pt idx="4">
                  <c:v>0.38475400973148316</c:v>
                </c:pt>
                <c:pt idx="5">
                  <c:v>5.0459542259866645E-2</c:v>
                </c:pt>
                <c:pt idx="6">
                  <c:v>5.1901243467291407E-2</c:v>
                </c:pt>
                <c:pt idx="7">
                  <c:v>9.9297170661380427E-2</c:v>
                </c:pt>
                <c:pt idx="8">
                  <c:v>3.8024869345828077E-2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AF-D045-AEDE-B6B8CA0AA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solidFill>
            <a:schemeClr val="tx1">
              <a:lumMod val="85000"/>
              <a:lumOff val="1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FE5C46"/>
            </a:solidFill>
            <a:ln>
              <a:noFill/>
            </a:ln>
            <a:effectLst/>
          </c:spPr>
          <c:invertIfNegative val="0"/>
          <c:val>
            <c:numRef>
              <c:f>'Pivot table'!$H$39</c:f>
              <c:numCache>
                <c:formatCode>0%</c:formatCode>
                <c:ptCount val="1"/>
                <c:pt idx="0">
                  <c:v>9.3890791133537571E-2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1-2B40-920C-63303CD9B6E1}"/>
            </c:ext>
          </c:extLst>
        </c:ser>
        <c:ser>
          <c:idx val="1"/>
          <c:order val="1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table'!$I$39</c:f>
              <c:numCache>
                <c:formatCode>0%</c:formatCode>
                <c:ptCount val="1"/>
                <c:pt idx="0">
                  <c:v>0.9061092088664624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1-2B40-920C-63303CD9B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2958943"/>
        <c:axId val="289853823"/>
      </c:barChart>
      <c:catAx>
        <c:axId val="572958943"/>
        <c:scaling>
          <c:orientation val="minMax"/>
        </c:scaling>
        <c:delete val="1"/>
        <c:axPos val="l"/>
        <c:majorTickMark val="none"/>
        <c:minorTickMark val="none"/>
        <c:tickLblPos val="nextTo"/>
        <c:crossAx val="289853823"/>
        <c:crosses val="autoZero"/>
        <c:auto val="1"/>
        <c:lblAlgn val="ctr"/>
        <c:lblOffset val="100"/>
        <c:noMultiLvlLbl val="0"/>
      </c:catAx>
      <c:valAx>
        <c:axId val="289853823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572958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FE5C46"/>
            </a:solidFill>
            <a:ln>
              <a:noFill/>
            </a:ln>
            <a:effectLst/>
          </c:spPr>
          <c:invertIfNegative val="0"/>
          <c:val>
            <c:numRef>
              <c:f>'Pivot table'!$H$40</c:f>
              <c:numCache>
                <c:formatCode>0%</c:formatCode>
                <c:ptCount val="1"/>
                <c:pt idx="0">
                  <c:v>0.40800144170120745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A1-FC4A-AF44-426AFADB2A07}"/>
            </c:ext>
          </c:extLst>
        </c:ser>
        <c:ser>
          <c:idx val="1"/>
          <c:order val="1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table'!$I$40</c:f>
              <c:numCache>
                <c:formatCode>0%</c:formatCode>
                <c:ptCount val="1"/>
                <c:pt idx="0">
                  <c:v>0.59199855829879255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A1-FC4A-AF44-426AFADB2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667519"/>
        <c:axId val="287932767"/>
      </c:barChart>
      <c:catAx>
        <c:axId val="5156675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87932767"/>
        <c:crosses val="autoZero"/>
        <c:auto val="1"/>
        <c:lblAlgn val="ctr"/>
        <c:lblOffset val="100"/>
        <c:noMultiLvlLbl val="0"/>
      </c:catAx>
      <c:valAx>
        <c:axId val="287932767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51566751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FE5C46"/>
            </a:solidFill>
            <a:ln>
              <a:noFill/>
            </a:ln>
            <a:effectLst/>
          </c:spPr>
          <c:invertIfNegative val="0"/>
          <c:val>
            <c:numRef>
              <c:f>'Pivot table'!$H$41</c:f>
              <c:numCache>
                <c:formatCode>0%</c:formatCode>
                <c:ptCount val="1"/>
                <c:pt idx="0">
                  <c:v>0.15227969003424041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9-7442-AD25-9E4103D798BB}"/>
            </c:ext>
          </c:extLst>
        </c:ser>
        <c:ser>
          <c:idx val="1"/>
          <c:order val="1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table'!$I$41</c:f>
              <c:numCache>
                <c:formatCode>0%</c:formatCode>
                <c:ptCount val="1"/>
                <c:pt idx="0">
                  <c:v>0.84772030996575953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9-7442-AD25-9E4103D79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522399"/>
        <c:axId val="618173663"/>
      </c:barChart>
      <c:catAx>
        <c:axId val="559522399"/>
        <c:scaling>
          <c:orientation val="minMax"/>
        </c:scaling>
        <c:delete val="1"/>
        <c:axPos val="l"/>
        <c:majorTickMark val="none"/>
        <c:minorTickMark val="none"/>
        <c:tickLblPos val="nextTo"/>
        <c:crossAx val="618173663"/>
        <c:crosses val="autoZero"/>
        <c:auto val="1"/>
        <c:lblAlgn val="ctr"/>
        <c:lblOffset val="100"/>
        <c:noMultiLvlLbl val="0"/>
      </c:catAx>
      <c:valAx>
        <c:axId val="618173663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55952239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FE5C46"/>
            </a:solidFill>
            <a:ln>
              <a:noFill/>
            </a:ln>
            <a:effectLst/>
          </c:spPr>
          <c:invertIfNegative val="0"/>
          <c:val>
            <c:numRef>
              <c:f>'Pivot table'!$H$42</c:f>
              <c:numCache>
                <c:formatCode>0%</c:formatCode>
                <c:ptCount val="1"/>
                <c:pt idx="0">
                  <c:v>4.9738691656154264E-2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6-EB4F-A3DA-EC6E68935622}"/>
            </c:ext>
          </c:extLst>
        </c:ser>
        <c:ser>
          <c:idx val="1"/>
          <c:order val="1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table'!$I$42</c:f>
              <c:numCache>
                <c:formatCode>0%</c:formatCode>
                <c:ptCount val="1"/>
                <c:pt idx="0">
                  <c:v>0.9502613083438457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86-EB4F-A3DA-EC6E68935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249167"/>
        <c:axId val="1073526159"/>
      </c:barChart>
      <c:catAx>
        <c:axId val="563249167"/>
        <c:scaling>
          <c:orientation val="minMax"/>
        </c:scaling>
        <c:delete val="1"/>
        <c:axPos val="l"/>
        <c:majorTickMark val="none"/>
        <c:minorTickMark val="none"/>
        <c:tickLblPos val="nextTo"/>
        <c:crossAx val="1073526159"/>
        <c:crosses val="autoZero"/>
        <c:auto val="1"/>
        <c:lblAlgn val="ctr"/>
        <c:lblOffset val="100"/>
        <c:noMultiLvlLbl val="0"/>
      </c:catAx>
      <c:valAx>
        <c:axId val="1073526159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563249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FE5C46"/>
            </a:solidFill>
            <a:ln>
              <a:noFill/>
            </a:ln>
            <a:effectLst/>
          </c:spPr>
          <c:invertIfNegative val="0"/>
          <c:val>
            <c:numRef>
              <c:f>'Pivot table'!$H$43</c:f>
              <c:numCache>
                <c:formatCode>0%</c:formatCode>
                <c:ptCount val="1"/>
                <c:pt idx="0">
                  <c:v>0.29608938547486036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8-7945-B04C-94A79CD54334}"/>
            </c:ext>
          </c:extLst>
        </c:ser>
        <c:ser>
          <c:idx val="1"/>
          <c:order val="1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table'!$I$43</c:f>
              <c:numCache>
                <c:formatCode>0%</c:formatCode>
                <c:ptCount val="1"/>
                <c:pt idx="0">
                  <c:v>0.7039106145251397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98-7945-B04C-94A79CD54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9609151"/>
        <c:axId val="575835967"/>
      </c:barChart>
      <c:catAx>
        <c:axId val="289609151"/>
        <c:scaling>
          <c:orientation val="minMax"/>
        </c:scaling>
        <c:delete val="1"/>
        <c:axPos val="l"/>
        <c:majorTickMark val="none"/>
        <c:minorTickMark val="none"/>
        <c:tickLblPos val="nextTo"/>
        <c:crossAx val="575835967"/>
        <c:crosses val="autoZero"/>
        <c:auto val="1"/>
        <c:lblAlgn val="ctr"/>
        <c:lblOffset val="100"/>
        <c:noMultiLvlLbl val="0"/>
      </c:catAx>
      <c:valAx>
        <c:axId val="575835967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289609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[HiringAnalysisAY.xlsx]Pivot table!PivotTable3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98997">
                <a:schemeClr val="accent6">
                  <a:lumMod val="60000"/>
                  <a:lumOff val="40000"/>
                </a:schemeClr>
              </a:gs>
              <a:gs pos="16000">
                <a:schemeClr val="accent6">
                  <a:lumMod val="5000"/>
                  <a:lumOff val="95000"/>
                </a:schemeClr>
              </a:gs>
              <a:gs pos="60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75000"/>
                </a:schemeClr>
              </a:gs>
              <a:gs pos="100000">
                <a:schemeClr val="accent6">
                  <a:lumMod val="60000"/>
                  <a:lumOff val="40000"/>
                </a:schemeClr>
              </a:gs>
            </a:gsLst>
            <a:lin ang="54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table'!$I$49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98997">
                  <a:schemeClr val="accent6">
                    <a:lumMod val="60000"/>
                    <a:lumOff val="40000"/>
                  </a:schemeClr>
                </a:gs>
                <a:gs pos="16000">
                  <a:schemeClr val="accent6">
                    <a:lumMod val="5000"/>
                    <a:lumOff val="95000"/>
                  </a:schemeClr>
                </a:gs>
                <a:gs pos="60000">
                  <a:schemeClr val="accent6">
                    <a:lumMod val="45000"/>
                    <a:lumOff val="55000"/>
                  </a:schemeClr>
                </a:gs>
                <a:gs pos="100000">
                  <a:schemeClr val="accent6">
                    <a:lumMod val="75000"/>
                  </a:schemeClr>
                </a:gs>
                <a:gs pos="100000">
                  <a:schemeClr val="accent6">
                    <a:lumMod val="60000"/>
                    <a:lumOff val="4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'Pivot table'!$H$50:$H$65</c:f>
              <c:strCache>
                <c:ptCount val="15"/>
                <c:pt idx="0">
                  <c:v>b9</c:v>
                </c:pt>
                <c:pt idx="1">
                  <c:v>c10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'Pivot table'!$I$50:$I$65</c:f>
              <c:numCache>
                <c:formatCode>General</c:formatCode>
                <c:ptCount val="15"/>
                <c:pt idx="0">
                  <c:v>423</c:v>
                </c:pt>
                <c:pt idx="1">
                  <c:v>455</c:v>
                </c:pt>
                <c:pt idx="2">
                  <c:v>456</c:v>
                </c:pt>
                <c:pt idx="3">
                  <c:v>505</c:v>
                </c:pt>
                <c:pt idx="4">
                  <c:v>506</c:v>
                </c:pt>
                <c:pt idx="5">
                  <c:v>458</c:v>
                </c:pt>
                <c:pt idx="6">
                  <c:v>452</c:v>
                </c:pt>
                <c:pt idx="7">
                  <c:v>449</c:v>
                </c:pt>
                <c:pt idx="8">
                  <c:v>498</c:v>
                </c:pt>
                <c:pt idx="9">
                  <c:v>495</c:v>
                </c:pt>
                <c:pt idx="10">
                  <c:v>160</c:v>
                </c:pt>
                <c:pt idx="11">
                  <c:v>145</c:v>
                </c:pt>
                <c:pt idx="12">
                  <c:v>179</c:v>
                </c:pt>
                <c:pt idx="13">
                  <c:v>177</c:v>
                </c:pt>
                <c:pt idx="14">
                  <c:v>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B-0E49-AAFC-98A07D917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6"/>
        <c:overlap val="100"/>
        <c:axId val="556755408"/>
        <c:axId val="556775216"/>
      </c:barChart>
      <c:catAx>
        <c:axId val="55675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6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75216"/>
        <c:crosses val="autoZero"/>
        <c:auto val="1"/>
        <c:lblAlgn val="ctr"/>
        <c:lblOffset val="100"/>
        <c:noMultiLvlLbl val="0"/>
      </c:catAx>
      <c:valAx>
        <c:axId val="55677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50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5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[HiringAnalysisAY.xlsx]Pivot table!PivotTable5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20000"/>
              <a:lumOff val="80000"/>
            </a:schemeClr>
          </a:solidFill>
          <a:ln w="4762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40000"/>
              <a:lumOff val="60000"/>
            </a:schemeClr>
          </a:solidFill>
          <a:ln w="41275" cap="rnd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58784041452458"/>
          <c:y val="7.407407407407407E-2"/>
          <c:w val="0.80264926875060194"/>
          <c:h val="0.84204505686789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table'!$B$70:$B$71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47625">
              <a:noFill/>
            </a:ln>
            <a:effectLst/>
          </c:spPr>
          <c:invertIfNegative val="0"/>
          <c:cat>
            <c:strRef>
              <c:f>'Pivot table'!$A$72:$A$78</c:f>
              <c:strCache>
                <c:ptCount val="6"/>
                <c:pt idx="0">
                  <c:v>22-27</c:v>
                </c:pt>
                <c:pt idx="1">
                  <c:v>28-33</c:v>
                </c:pt>
                <c:pt idx="2">
                  <c:v>34-39</c:v>
                </c:pt>
                <c:pt idx="3">
                  <c:v>40-45</c:v>
                </c:pt>
                <c:pt idx="4">
                  <c:v>46-51</c:v>
                </c:pt>
                <c:pt idx="5">
                  <c:v>52-57</c:v>
                </c:pt>
              </c:strCache>
            </c:strRef>
          </c:cat>
          <c:val>
            <c:numRef>
              <c:f>'Pivot table'!$B$72:$B$78</c:f>
              <c:numCache>
                <c:formatCode>General</c:formatCode>
                <c:ptCount val="6"/>
                <c:pt idx="0">
                  <c:v>643</c:v>
                </c:pt>
                <c:pt idx="1">
                  <c:v>601</c:v>
                </c:pt>
                <c:pt idx="2">
                  <c:v>400</c:v>
                </c:pt>
                <c:pt idx="3">
                  <c:v>89</c:v>
                </c:pt>
                <c:pt idx="4">
                  <c:v>36</c:v>
                </c:pt>
                <c:pt idx="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4-684D-8956-3A43A05E23F3}"/>
            </c:ext>
          </c:extLst>
        </c:ser>
        <c:ser>
          <c:idx val="1"/>
          <c:order val="1"/>
          <c:tx>
            <c:strRef>
              <c:f>'Pivot table'!$C$70:$C$71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 w="41275" cap="rnd">
              <a:noFill/>
            </a:ln>
            <a:effectLst/>
          </c:spPr>
          <c:invertIfNegative val="0"/>
          <c:cat>
            <c:strRef>
              <c:f>'Pivot table'!$A$72:$A$78</c:f>
              <c:strCache>
                <c:ptCount val="6"/>
                <c:pt idx="0">
                  <c:v>22-27</c:v>
                </c:pt>
                <c:pt idx="1">
                  <c:v>28-33</c:v>
                </c:pt>
                <c:pt idx="2">
                  <c:v>34-39</c:v>
                </c:pt>
                <c:pt idx="3">
                  <c:v>40-45</c:v>
                </c:pt>
                <c:pt idx="4">
                  <c:v>46-51</c:v>
                </c:pt>
                <c:pt idx="5">
                  <c:v>52-57</c:v>
                </c:pt>
              </c:strCache>
            </c:strRef>
          </c:cat>
          <c:val>
            <c:numRef>
              <c:f>'Pivot table'!$C$72:$C$78</c:f>
              <c:numCache>
                <c:formatCode>General</c:formatCode>
                <c:ptCount val="6"/>
                <c:pt idx="0">
                  <c:v>1190</c:v>
                </c:pt>
                <c:pt idx="1">
                  <c:v>1055</c:v>
                </c:pt>
                <c:pt idx="2">
                  <c:v>753</c:v>
                </c:pt>
                <c:pt idx="3">
                  <c:v>133</c:v>
                </c:pt>
                <c:pt idx="4">
                  <c:v>59</c:v>
                </c:pt>
                <c:pt idx="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2E-1948-85D6-8665B232A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4"/>
        <c:overlap val="-27"/>
        <c:axId val="1805498927"/>
        <c:axId val="1679743904"/>
      </c:barChart>
      <c:catAx>
        <c:axId val="180549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743904"/>
        <c:crosses val="autoZero"/>
        <c:auto val="1"/>
        <c:lblAlgn val="ctr"/>
        <c:lblOffset val="100"/>
        <c:noMultiLvlLbl val="0"/>
      </c:catAx>
      <c:valAx>
        <c:axId val="167974390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  <a:alpha val="50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498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960390572329398E-2"/>
          <c:y val="2.4464510341879457E-2"/>
          <c:w val="0.80389754743780995"/>
          <c:h val="0.83313536071312189"/>
        </c:manualLayout>
      </c:layout>
      <c:doughnutChart>
        <c:varyColors val="1"/>
        <c:ser>
          <c:idx val="0"/>
          <c:order val="0"/>
          <c:spPr>
            <a:solidFill>
              <a:schemeClr val="bg1"/>
            </a:solidFill>
            <a:ln>
              <a:noFill/>
            </a:ln>
          </c:spPr>
          <c:dPt>
            <c:idx val="0"/>
            <c:bubble3D val="0"/>
            <c:explosion val="3"/>
            <c:spPr>
              <a:pattFill prst="narVert">
                <a:fgClr>
                  <a:schemeClr val="accent6">
                    <a:lumMod val="60000"/>
                    <a:lumOff val="40000"/>
                  </a:schemeClr>
                </a:fgClr>
                <a:bgClr>
                  <a:schemeClr val="accent6">
                    <a:lumMod val="40000"/>
                    <a:lumOff val="60000"/>
                  </a:schemeClr>
                </a:bgClr>
              </a:patt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D7D-8647-8272-C33C7F6CE543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D7D-8647-8272-C33C7F6CE543}"/>
              </c:ext>
            </c:extLst>
          </c:dPt>
          <c:val>
            <c:numRef>
              <c:f>'Pivot table'!$I$78:$J$78</c:f>
              <c:numCache>
                <c:formatCode>0%</c:formatCode>
                <c:ptCount val="2"/>
                <c:pt idx="0">
                  <c:v>0.79195561719833563</c:v>
                </c:pt>
                <c:pt idx="1">
                  <c:v>0.20804438280166437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7D-8647-8272-C33C7F6CE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8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90353585616896"/>
          <c:y val="0.13"/>
          <c:w val="0.77880894909924592"/>
          <c:h val="0.83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explosion val="2"/>
          <c:dPt>
            <c:idx val="0"/>
            <c:bubble3D val="0"/>
            <c:spPr>
              <a:pattFill prst="trellis">
                <a:fgClr>
                  <a:srgbClr val="FE5C46"/>
                </a:fgClr>
                <a:bgClr>
                  <a:srgbClr val="FF0000"/>
                </a:bgClr>
              </a:patt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630-3143-AC18-FF62D4C9AF9D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630-3143-AC18-FF62D4C9AF9D}"/>
              </c:ext>
            </c:extLst>
          </c:dPt>
          <c:val>
            <c:numRef>
              <c:f>'Pivot table'!$I$77:$J$77</c:f>
              <c:numCache>
                <c:formatCode>0%</c:formatCode>
                <c:ptCount val="2"/>
                <c:pt idx="0">
                  <c:v>0.20804438280166435</c:v>
                </c:pt>
                <c:pt idx="1">
                  <c:v>0.79195561719833563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30-3143-AC18-FF62D4C9A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59"/>
        <c:holeSize val="5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[HiringAnalysisAY.xlsx]Pivot table!PivotTable17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F48A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E5C4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table'!$M$49:$M$50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F48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table'!$L$51:$L$63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table'!$M$51:$M$63</c:f>
              <c:numCache>
                <c:formatCode>General</c:formatCode>
                <c:ptCount val="12"/>
                <c:pt idx="0">
                  <c:v>127</c:v>
                </c:pt>
                <c:pt idx="1">
                  <c:v>93</c:v>
                </c:pt>
                <c:pt idx="2">
                  <c:v>132</c:v>
                </c:pt>
                <c:pt idx="3">
                  <c:v>134</c:v>
                </c:pt>
                <c:pt idx="4">
                  <c:v>136</c:v>
                </c:pt>
                <c:pt idx="5">
                  <c:v>143</c:v>
                </c:pt>
                <c:pt idx="6">
                  <c:v>157</c:v>
                </c:pt>
                <c:pt idx="7">
                  <c:v>141</c:v>
                </c:pt>
                <c:pt idx="8">
                  <c:v>124</c:v>
                </c:pt>
                <c:pt idx="9">
                  <c:v>141</c:v>
                </c:pt>
                <c:pt idx="10">
                  <c:v>144</c:v>
                </c:pt>
                <c:pt idx="11">
                  <c:v>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05-D741-8FBD-DA8A60E6C51F}"/>
            </c:ext>
          </c:extLst>
        </c:ser>
        <c:ser>
          <c:idx val="1"/>
          <c:order val="1"/>
          <c:tx>
            <c:strRef>
              <c:f>'Pivot table'!$N$49:$N$50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rgbClr val="FE5C4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table'!$L$51:$L$63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table'!$N$51:$N$63</c:f>
              <c:numCache>
                <c:formatCode>General</c:formatCode>
                <c:ptCount val="12"/>
                <c:pt idx="0">
                  <c:v>130</c:v>
                </c:pt>
                <c:pt idx="1">
                  <c:v>105</c:v>
                </c:pt>
                <c:pt idx="2">
                  <c:v>131</c:v>
                </c:pt>
                <c:pt idx="3">
                  <c:v>134</c:v>
                </c:pt>
                <c:pt idx="4">
                  <c:v>153</c:v>
                </c:pt>
                <c:pt idx="5">
                  <c:v>126</c:v>
                </c:pt>
                <c:pt idx="6">
                  <c:v>141</c:v>
                </c:pt>
                <c:pt idx="7">
                  <c:v>141</c:v>
                </c:pt>
                <c:pt idx="8">
                  <c:v>131</c:v>
                </c:pt>
                <c:pt idx="9">
                  <c:v>146</c:v>
                </c:pt>
                <c:pt idx="10">
                  <c:v>126</c:v>
                </c:pt>
                <c:pt idx="11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105-D741-8FBD-DA8A60E6C51F}"/>
            </c:ext>
          </c:extLst>
        </c:ser>
        <c:ser>
          <c:idx val="2"/>
          <c:order val="2"/>
          <c:tx>
            <c:strRef>
              <c:f>'Pivot table'!$O$49:$O$50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table'!$L$51:$L$63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table'!$O$51:$O$63</c:f>
              <c:numCache>
                <c:formatCode>General</c:formatCode>
                <c:ptCount val="12"/>
                <c:pt idx="0">
                  <c:v>147</c:v>
                </c:pt>
                <c:pt idx="1">
                  <c:v>147</c:v>
                </c:pt>
                <c:pt idx="2">
                  <c:v>140</c:v>
                </c:pt>
                <c:pt idx="3">
                  <c:v>134</c:v>
                </c:pt>
                <c:pt idx="4">
                  <c:v>137</c:v>
                </c:pt>
                <c:pt idx="5">
                  <c:v>125</c:v>
                </c:pt>
                <c:pt idx="6">
                  <c:v>154</c:v>
                </c:pt>
                <c:pt idx="7">
                  <c:v>129</c:v>
                </c:pt>
                <c:pt idx="8">
                  <c:v>138</c:v>
                </c:pt>
                <c:pt idx="9">
                  <c:v>131</c:v>
                </c:pt>
                <c:pt idx="10">
                  <c:v>133</c:v>
                </c:pt>
                <c:pt idx="11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05-D741-8FBD-DA8A60E6C51F}"/>
            </c:ext>
          </c:extLst>
        </c:ser>
        <c:ser>
          <c:idx val="3"/>
          <c:order val="3"/>
          <c:tx>
            <c:strRef>
              <c:f>'Pivot table'!$P$49:$P$50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table'!$L$51:$L$63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table'!$P$51:$P$63</c:f>
              <c:numCache>
                <c:formatCode>General</c:formatCode>
                <c:ptCount val="12"/>
                <c:pt idx="0">
                  <c:v>153</c:v>
                </c:pt>
                <c:pt idx="1">
                  <c:v>149</c:v>
                </c:pt>
                <c:pt idx="2">
                  <c:v>146</c:v>
                </c:pt>
                <c:pt idx="3">
                  <c:v>124</c:v>
                </c:pt>
                <c:pt idx="4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105-D741-8FBD-DA8A60E6C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8747711"/>
        <c:axId val="1098749423"/>
      </c:lineChart>
      <c:catAx>
        <c:axId val="109874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AppleGothic" pitchFamily="2" charset="-127"/>
                <a:ea typeface="AppleGothic" pitchFamily="2" charset="-127"/>
                <a:cs typeface="+mn-cs"/>
              </a:defRPr>
            </a:pPr>
            <a:endParaRPr lang="en-US"/>
          </a:p>
        </c:txPr>
        <c:crossAx val="1098749423"/>
        <c:crosses val="autoZero"/>
        <c:auto val="1"/>
        <c:lblAlgn val="ctr"/>
        <c:lblOffset val="100"/>
        <c:noMultiLvlLbl val="0"/>
      </c:catAx>
      <c:valAx>
        <c:axId val="10987494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  <a:alpha val="47449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prstDash val="sys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ppleGothic" pitchFamily="2" charset="-127"/>
                <a:ea typeface="AppleGothic" pitchFamily="2" charset="-127"/>
                <a:cs typeface="+mn-cs"/>
              </a:defRPr>
            </a:pPr>
            <a:endParaRPr lang="en-US"/>
          </a:p>
        </c:txPr>
        <c:crossAx val="1098747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microsoft.com/office/2007/relationships/hdphoto" Target="../media/hdphoto2.wdp"/><Relationship Id="rId26" Type="http://schemas.openxmlformats.org/officeDocument/2006/relationships/image" Target="../media/image6.png"/><Relationship Id="rId3" Type="http://schemas.openxmlformats.org/officeDocument/2006/relationships/chart" Target="../charts/chart3.xml"/><Relationship Id="rId21" Type="http://schemas.openxmlformats.org/officeDocument/2006/relationships/chart" Target="../charts/chart17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image" Target="../media/image2.png"/><Relationship Id="rId25" Type="http://schemas.openxmlformats.org/officeDocument/2006/relationships/image" Target="../media/image5.png"/><Relationship Id="rId2" Type="http://schemas.openxmlformats.org/officeDocument/2006/relationships/chart" Target="../charts/chart2.xml"/><Relationship Id="rId16" Type="http://schemas.microsoft.com/office/2007/relationships/hdphoto" Target="../media/hdphoto1.wdp"/><Relationship Id="rId20" Type="http://schemas.openxmlformats.org/officeDocument/2006/relationships/chart" Target="../charts/chart16.xml"/><Relationship Id="rId29" Type="http://schemas.openxmlformats.org/officeDocument/2006/relationships/image" Target="../media/image8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microsoft.com/office/2007/relationships/hdphoto" Target="../media/hdphoto3.wdp"/><Relationship Id="rId32" Type="http://schemas.openxmlformats.org/officeDocument/2006/relationships/chart" Target="../charts/chart18.xml"/><Relationship Id="rId5" Type="http://schemas.openxmlformats.org/officeDocument/2006/relationships/chart" Target="../charts/chart5.xml"/><Relationship Id="rId15" Type="http://schemas.openxmlformats.org/officeDocument/2006/relationships/image" Target="../media/image1.png"/><Relationship Id="rId23" Type="http://schemas.openxmlformats.org/officeDocument/2006/relationships/image" Target="../media/image4.png"/><Relationship Id="rId28" Type="http://schemas.openxmlformats.org/officeDocument/2006/relationships/image" Target="../media/image7.png"/><Relationship Id="rId10" Type="http://schemas.openxmlformats.org/officeDocument/2006/relationships/chart" Target="../charts/chart10.xml"/><Relationship Id="rId19" Type="http://schemas.openxmlformats.org/officeDocument/2006/relationships/chart" Target="../charts/chart15.xml"/><Relationship Id="rId31" Type="http://schemas.openxmlformats.org/officeDocument/2006/relationships/image" Target="../media/image10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image" Target="../media/image3.png"/><Relationship Id="rId27" Type="http://schemas.microsoft.com/office/2007/relationships/hdphoto" Target="../media/hdphoto4.wdp"/><Relationship Id="rId30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0</xdr:row>
      <xdr:rowOff>50800</xdr:rowOff>
    </xdr:from>
    <xdr:to>
      <xdr:col>16</xdr:col>
      <xdr:colOff>338667</xdr:colOff>
      <xdr:row>39</xdr:row>
      <xdr:rowOff>152400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1B8BFD6-3A0C-1EFD-C080-0BB450A38DDF}"/>
            </a:ext>
          </a:extLst>
        </xdr:cNvPr>
        <xdr:cNvSpPr/>
      </xdr:nvSpPr>
      <xdr:spPr>
        <a:xfrm>
          <a:off x="63500" y="50800"/>
          <a:ext cx="13533967" cy="8686800"/>
        </a:xfrm>
        <a:prstGeom prst="roundRect">
          <a:avLst>
            <a:gd name="adj" fmla="val 2426"/>
          </a:avLst>
        </a:prstGeom>
        <a:solidFill>
          <a:schemeClr val="tx1">
            <a:lumMod val="95000"/>
            <a:lumOff val="5000"/>
          </a:schemeClr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  <a:latin typeface="Hiragino Maru Gothic ProN W4" panose="020F0400000000000000" pitchFamily="34" charset="-128"/>
            <a:ea typeface="Hiragino Maru Gothic ProN W4" panose="020F0400000000000000" pitchFamily="34" charset="-128"/>
          </a:endParaRPr>
        </a:p>
      </xdr:txBody>
    </xdr:sp>
    <xdr:clientData/>
  </xdr:twoCellAnchor>
  <xdr:twoCellAnchor>
    <xdr:from>
      <xdr:col>0</xdr:col>
      <xdr:colOff>177800</xdr:colOff>
      <xdr:row>24</xdr:row>
      <xdr:rowOff>139700</xdr:rowOff>
    </xdr:from>
    <xdr:to>
      <xdr:col>3</xdr:col>
      <xdr:colOff>444500</xdr:colOff>
      <xdr:row>39</xdr:row>
      <xdr:rowOff>50800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A87D2EA4-04F1-D543-B23B-94E6F7166EC8}"/>
            </a:ext>
          </a:extLst>
        </xdr:cNvPr>
        <xdr:cNvSpPr/>
      </xdr:nvSpPr>
      <xdr:spPr>
        <a:xfrm>
          <a:off x="177800" y="5016500"/>
          <a:ext cx="2743200" cy="2959100"/>
        </a:xfrm>
        <a:prstGeom prst="roundRect">
          <a:avLst>
            <a:gd name="adj" fmla="val 5109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190500</xdr:colOff>
      <xdr:row>10</xdr:row>
      <xdr:rowOff>171235</xdr:rowOff>
    </xdr:from>
    <xdr:to>
      <xdr:col>3</xdr:col>
      <xdr:colOff>444500</xdr:colOff>
      <xdr:row>24</xdr:row>
      <xdr:rowOff>48702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FC716305-CC2A-4D47-97A0-35069589CA96}"/>
            </a:ext>
          </a:extLst>
        </xdr:cNvPr>
        <xdr:cNvSpPr/>
      </xdr:nvSpPr>
      <xdr:spPr>
        <a:xfrm>
          <a:off x="190500" y="2311684"/>
          <a:ext cx="2736921" cy="2874097"/>
        </a:xfrm>
        <a:prstGeom prst="roundRect">
          <a:avLst>
            <a:gd name="adj" fmla="val 11424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513708</xdr:colOff>
      <xdr:row>0</xdr:row>
      <xdr:rowOff>156966</xdr:rowOff>
    </xdr:from>
    <xdr:to>
      <xdr:col>16</xdr:col>
      <xdr:colOff>139699</xdr:colOff>
      <xdr:row>7</xdr:row>
      <xdr:rowOff>50800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689E92E3-B7C5-1042-A980-A960481D9EBD}"/>
            </a:ext>
          </a:extLst>
        </xdr:cNvPr>
        <xdr:cNvSpPr/>
      </xdr:nvSpPr>
      <xdr:spPr>
        <a:xfrm>
          <a:off x="11258764" y="156966"/>
          <a:ext cx="2108913" cy="1392149"/>
        </a:xfrm>
        <a:prstGeom prst="roundRect">
          <a:avLst>
            <a:gd name="adj" fmla="val 10462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139700</xdr:colOff>
      <xdr:row>0</xdr:row>
      <xdr:rowOff>165100</xdr:rowOff>
    </xdr:from>
    <xdr:to>
      <xdr:col>10</xdr:col>
      <xdr:colOff>656404</xdr:colOff>
      <xdr:row>7</xdr:row>
      <xdr:rowOff>50800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B33ECC57-769C-3F4D-9EC2-525F32C5BD38}"/>
            </a:ext>
          </a:extLst>
        </xdr:cNvPr>
        <xdr:cNvSpPr/>
      </xdr:nvSpPr>
      <xdr:spPr>
        <a:xfrm>
          <a:off x="6746554" y="165100"/>
          <a:ext cx="2171985" cy="1384015"/>
        </a:xfrm>
        <a:prstGeom prst="roundRect">
          <a:avLst>
            <a:gd name="adj" fmla="val 10462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139700</xdr:colOff>
      <xdr:row>7</xdr:row>
      <xdr:rowOff>204367</xdr:rowOff>
    </xdr:from>
    <xdr:to>
      <xdr:col>12</xdr:col>
      <xdr:colOff>241300</xdr:colOff>
      <xdr:row>20</xdr:row>
      <xdr:rowOff>84666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9F5ED0DF-F6AC-C34C-9A97-2ECB3B837605}"/>
            </a:ext>
          </a:extLst>
        </xdr:cNvPr>
        <xdr:cNvSpPr/>
      </xdr:nvSpPr>
      <xdr:spPr>
        <a:xfrm>
          <a:off x="6781654" y="1737126"/>
          <a:ext cx="3429876" cy="2726850"/>
        </a:xfrm>
        <a:prstGeom prst="roundRect">
          <a:avLst>
            <a:gd name="adj" fmla="val 7924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393700</xdr:colOff>
      <xdr:row>7</xdr:row>
      <xdr:rowOff>186267</xdr:rowOff>
    </xdr:from>
    <xdr:to>
      <xdr:col>16</xdr:col>
      <xdr:colOff>139700</xdr:colOff>
      <xdr:row>20</xdr:row>
      <xdr:rowOff>177800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6F0FEECF-3323-964A-9575-E32AC5A04EB8}"/>
            </a:ext>
          </a:extLst>
        </xdr:cNvPr>
        <xdr:cNvSpPr/>
      </xdr:nvSpPr>
      <xdr:spPr>
        <a:xfrm>
          <a:off x="10333567" y="1727200"/>
          <a:ext cx="3064933" cy="2853267"/>
        </a:xfrm>
        <a:prstGeom prst="roundRect">
          <a:avLst>
            <a:gd name="adj" fmla="val 633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139700</xdr:colOff>
      <xdr:row>21</xdr:row>
      <xdr:rowOff>139700</xdr:rowOff>
    </xdr:from>
    <xdr:to>
      <xdr:col>12</xdr:col>
      <xdr:colOff>241300</xdr:colOff>
      <xdr:row>39</xdr:row>
      <xdr:rowOff>25400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E82DEB72-151B-3148-ABAC-2B8CE12A2C1C}"/>
            </a:ext>
          </a:extLst>
        </xdr:cNvPr>
        <xdr:cNvSpPr/>
      </xdr:nvSpPr>
      <xdr:spPr>
        <a:xfrm>
          <a:off x="6743700" y="4406900"/>
          <a:ext cx="3403600" cy="3543300"/>
        </a:xfrm>
        <a:prstGeom prst="roundRect">
          <a:avLst>
            <a:gd name="adj" fmla="val 7129"/>
          </a:avLst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596900</xdr:colOff>
      <xdr:row>10</xdr:row>
      <xdr:rowOff>199776</xdr:rowOff>
    </xdr:from>
    <xdr:to>
      <xdr:col>8</xdr:col>
      <xdr:colOff>0</xdr:colOff>
      <xdr:row>24</xdr:row>
      <xdr:rowOff>60778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6BCBFDA0-B5BA-3248-A04C-E164A10D97A5}"/>
            </a:ext>
          </a:extLst>
        </xdr:cNvPr>
        <xdr:cNvSpPr/>
      </xdr:nvSpPr>
      <xdr:spPr>
        <a:xfrm>
          <a:off x="3079821" y="2340225"/>
          <a:ext cx="3527033" cy="2857632"/>
        </a:xfrm>
        <a:prstGeom prst="roundRect">
          <a:avLst>
            <a:gd name="adj" fmla="val 7924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584200</xdr:colOff>
      <xdr:row>24</xdr:row>
      <xdr:rowOff>139700</xdr:rowOff>
    </xdr:from>
    <xdr:to>
      <xdr:col>8</xdr:col>
      <xdr:colOff>38100</xdr:colOff>
      <xdr:row>39</xdr:row>
      <xdr:rowOff>25400</xdr:rowOff>
    </xdr:to>
    <xdr:sp macro="" textlink="">
      <xdr:nvSpPr>
        <xdr:cNvPr id="20" name="Rounded Rectangle 19">
          <a:extLst>
            <a:ext uri="{FF2B5EF4-FFF2-40B4-BE49-F238E27FC236}">
              <a16:creationId xmlns:a16="http://schemas.microsoft.com/office/drawing/2014/main" id="{6747D291-13A4-ED44-9F94-BD80EA212D8C}"/>
            </a:ext>
          </a:extLst>
        </xdr:cNvPr>
        <xdr:cNvSpPr/>
      </xdr:nvSpPr>
      <xdr:spPr>
        <a:xfrm>
          <a:off x="3060700" y="5016500"/>
          <a:ext cx="3581400" cy="2933700"/>
        </a:xfrm>
        <a:prstGeom prst="roundRect">
          <a:avLst>
            <a:gd name="adj" fmla="val 7924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355600</xdr:colOff>
      <xdr:row>30</xdr:row>
      <xdr:rowOff>139700</xdr:rowOff>
    </xdr:from>
    <xdr:to>
      <xdr:col>14</xdr:col>
      <xdr:colOff>152400</xdr:colOff>
      <xdr:row>38</xdr:row>
      <xdr:rowOff>177800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52BF9FC3-7136-3949-8CA4-43CB97051D5F}"/>
            </a:ext>
          </a:extLst>
        </xdr:cNvPr>
        <xdr:cNvSpPr/>
      </xdr:nvSpPr>
      <xdr:spPr>
        <a:xfrm>
          <a:off x="10261600" y="6235700"/>
          <a:ext cx="1447800" cy="1663700"/>
        </a:xfrm>
        <a:prstGeom prst="roundRect">
          <a:avLst>
            <a:gd name="adj" fmla="val 953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304800</xdr:colOff>
      <xdr:row>30</xdr:row>
      <xdr:rowOff>127000</xdr:rowOff>
    </xdr:from>
    <xdr:to>
      <xdr:col>16</xdr:col>
      <xdr:colOff>101600</xdr:colOff>
      <xdr:row>38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35F68C1E-505E-A740-B44A-11BB02EE1A1D}"/>
            </a:ext>
          </a:extLst>
        </xdr:cNvPr>
        <xdr:cNvSpPr/>
      </xdr:nvSpPr>
      <xdr:spPr>
        <a:xfrm>
          <a:off x="11877497" y="6548348"/>
          <a:ext cx="1452081" cy="1750460"/>
        </a:xfrm>
        <a:prstGeom prst="roundRect">
          <a:avLst>
            <a:gd name="adj" fmla="val 953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317500</xdr:colOff>
      <xdr:row>22</xdr:row>
      <xdr:rowOff>101600</xdr:rowOff>
    </xdr:from>
    <xdr:to>
      <xdr:col>16</xdr:col>
      <xdr:colOff>114300</xdr:colOff>
      <xdr:row>30</xdr:row>
      <xdr:rowOff>12700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32C48608-BBB9-BE43-B158-792AB7CBF059}"/>
            </a:ext>
          </a:extLst>
        </xdr:cNvPr>
        <xdr:cNvSpPr/>
      </xdr:nvSpPr>
      <xdr:spPr>
        <a:xfrm>
          <a:off x="11861800" y="4572000"/>
          <a:ext cx="1447800" cy="1536700"/>
        </a:xfrm>
        <a:prstGeom prst="roundRect">
          <a:avLst>
            <a:gd name="adj" fmla="val 9538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oneCellAnchor>
    <xdr:from>
      <xdr:col>14</xdr:col>
      <xdr:colOff>355600</xdr:colOff>
      <xdr:row>22</xdr:row>
      <xdr:rowOff>114300</xdr:rowOff>
    </xdr:from>
    <xdr:ext cx="1003300" cy="710724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2E13D1DF-6E75-7633-C747-425AFF36446B}"/>
            </a:ext>
          </a:extLst>
        </xdr:cNvPr>
        <xdr:cNvSpPr txBox="1"/>
      </xdr:nvSpPr>
      <xdr:spPr>
        <a:xfrm>
          <a:off x="11899900" y="4864100"/>
          <a:ext cx="1003300" cy="7107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400">
              <a:solidFill>
                <a:schemeClr val="bg1"/>
              </a:solidFill>
              <a:latin typeface="Hiragino Maru Gothic ProN W4" panose="020F0400000000000000" pitchFamily="34" charset="-128"/>
              <a:ea typeface="Hiragino Maru Gothic ProN W4" panose="020F0400000000000000" pitchFamily="34" charset="-128"/>
              <a:cs typeface="Sana" pitchFamily="2" charset="-78"/>
            </a:rPr>
            <a:t>Branch</a:t>
          </a:r>
          <a:r>
            <a:rPr lang="en-GB" sz="1400" baseline="0">
              <a:solidFill>
                <a:schemeClr val="bg1"/>
              </a:solidFill>
              <a:latin typeface="Hiragino Maru Gothic ProN W4" panose="020F0400000000000000" pitchFamily="34" charset="-128"/>
              <a:ea typeface="Hiragino Maru Gothic ProN W4" panose="020F0400000000000000" pitchFamily="34" charset="-128"/>
              <a:cs typeface="Sana" pitchFamily="2" charset="-78"/>
            </a:rPr>
            <a:t> </a:t>
          </a:r>
        </a:p>
        <a:p>
          <a:r>
            <a:rPr lang="en-GB" sz="1400" baseline="0">
              <a:solidFill>
                <a:schemeClr val="bg1"/>
              </a:solidFill>
              <a:latin typeface="Hiragino Maru Gothic ProN W4" panose="020F0400000000000000" pitchFamily="34" charset="-128"/>
              <a:ea typeface="Hiragino Maru Gothic ProN W4" panose="020F0400000000000000" pitchFamily="34" charset="-128"/>
              <a:cs typeface="Sana" pitchFamily="2" charset="-78"/>
            </a:rPr>
            <a:t>Office</a:t>
          </a:r>
          <a:endParaRPr lang="en-GB" sz="1400">
            <a:solidFill>
              <a:schemeClr val="bg1"/>
            </a:solidFill>
            <a:latin typeface="Hiragino Maru Gothic ProN W4" panose="020F0400000000000000" pitchFamily="34" charset="-128"/>
            <a:ea typeface="Hiragino Maru Gothic ProN W4" panose="020F0400000000000000" pitchFamily="34" charset="-128"/>
            <a:cs typeface="Sana" pitchFamily="2" charset="-78"/>
          </a:endParaRPr>
        </a:p>
      </xdr:txBody>
    </xdr:sp>
    <xdr:clientData/>
  </xdr:oneCellAnchor>
  <xdr:oneCellAnchor>
    <xdr:from>
      <xdr:col>12</xdr:col>
      <xdr:colOff>419100</xdr:colOff>
      <xdr:row>31</xdr:row>
      <xdr:rowOff>12700</xdr:rowOff>
    </xdr:from>
    <xdr:ext cx="927100" cy="659924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E2640BFB-1A61-F79A-6F63-5AC6944144D7}"/>
            </a:ext>
          </a:extLst>
        </xdr:cNvPr>
        <xdr:cNvSpPr txBox="1"/>
      </xdr:nvSpPr>
      <xdr:spPr>
        <a:xfrm>
          <a:off x="10312400" y="6311900"/>
          <a:ext cx="927100" cy="6599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400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Head</a:t>
          </a:r>
        </a:p>
        <a:p>
          <a:r>
            <a:rPr lang="en-GB" sz="1400" baseline="0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Office</a:t>
          </a:r>
          <a:endParaRPr lang="en-GB" sz="14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14</xdr:col>
      <xdr:colOff>285821</xdr:colOff>
      <xdr:row>30</xdr:row>
      <xdr:rowOff>142698</xdr:rowOff>
    </xdr:from>
    <xdr:ext cx="901700" cy="431638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14263895-716A-5BA5-64FC-DD256DF55517}"/>
            </a:ext>
          </a:extLst>
        </xdr:cNvPr>
        <xdr:cNvSpPr txBox="1"/>
      </xdr:nvSpPr>
      <xdr:spPr>
        <a:xfrm>
          <a:off x="11858518" y="6564046"/>
          <a:ext cx="901700" cy="4316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400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Remote </a:t>
          </a:r>
        </a:p>
      </xdr:txBody>
    </xdr:sp>
    <xdr:clientData/>
  </xdr:oneCellAnchor>
  <xdr:oneCellAnchor>
    <xdr:from>
      <xdr:col>14</xdr:col>
      <xdr:colOff>322352</xdr:colOff>
      <xdr:row>26</xdr:row>
      <xdr:rowOff>20692</xdr:rowOff>
    </xdr:from>
    <xdr:ext cx="1346200" cy="593432"/>
    <xdr:sp macro="" textlink="'Pivot table'!T11">
      <xdr:nvSpPr>
        <xdr:cNvPr id="36" name="TextBox 35">
          <a:extLst>
            <a:ext uri="{FF2B5EF4-FFF2-40B4-BE49-F238E27FC236}">
              <a16:creationId xmlns:a16="http://schemas.microsoft.com/office/drawing/2014/main" id="{B7E73421-4B67-399B-5B4F-0DB3349D9507}"/>
            </a:ext>
          </a:extLst>
        </xdr:cNvPr>
        <xdr:cNvSpPr txBox="1"/>
      </xdr:nvSpPr>
      <xdr:spPr>
        <a:xfrm>
          <a:off x="11895049" y="5585861"/>
          <a:ext cx="1346200" cy="593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2F34D688-FE7A-1145-BB9D-B56F58953364}" type="TxLink">
            <a:rPr lang="en-US" sz="3200" b="1" i="0" u="none" strike="noStrike">
              <a:solidFill>
                <a:schemeClr val="bg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pPr/>
            <a:t>4114</a:t>
          </a:fld>
          <a:endParaRPr lang="en-US" sz="3200" b="1" i="0">
            <a:solidFill>
              <a:schemeClr val="bg1"/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oneCellAnchor>
    <xdr:from>
      <xdr:col>12</xdr:col>
      <xdr:colOff>328773</xdr:colOff>
      <xdr:row>34</xdr:row>
      <xdr:rowOff>100030</xdr:rowOff>
    </xdr:from>
    <xdr:ext cx="1346200" cy="593432"/>
    <xdr:sp macro="" textlink="'Pivot table'!T12">
      <xdr:nvSpPr>
        <xdr:cNvPr id="37" name="TextBox 36">
          <a:extLst>
            <a:ext uri="{FF2B5EF4-FFF2-40B4-BE49-F238E27FC236}">
              <a16:creationId xmlns:a16="http://schemas.microsoft.com/office/drawing/2014/main" id="{B097C696-0B69-E7EE-7389-9EFDC25B985C}"/>
            </a:ext>
          </a:extLst>
        </xdr:cNvPr>
        <xdr:cNvSpPr txBox="1"/>
      </xdr:nvSpPr>
      <xdr:spPr>
        <a:xfrm>
          <a:off x="10246189" y="7377558"/>
          <a:ext cx="1346200" cy="593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524367AD-F249-354A-89DC-FD5FEC235139}" type="TxLink">
            <a:rPr lang="en-US" sz="3200" b="1" i="0" u="none" strike="noStrike">
              <a:solidFill>
                <a:schemeClr val="bg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pPr/>
            <a:t>1141</a:t>
          </a:fld>
          <a:endParaRPr lang="en-US" sz="3200" b="1" i="0">
            <a:solidFill>
              <a:schemeClr val="bg1"/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oneCellAnchor>
    <xdr:from>
      <xdr:col>14</xdr:col>
      <xdr:colOff>341473</xdr:colOff>
      <xdr:row>34</xdr:row>
      <xdr:rowOff>77770</xdr:rowOff>
    </xdr:from>
    <xdr:ext cx="1346200" cy="593432"/>
    <xdr:sp macro="" textlink="'Pivot table'!T13">
      <xdr:nvSpPr>
        <xdr:cNvPr id="38" name="TextBox 37">
          <a:extLst>
            <a:ext uri="{FF2B5EF4-FFF2-40B4-BE49-F238E27FC236}">
              <a16:creationId xmlns:a16="http://schemas.microsoft.com/office/drawing/2014/main" id="{41CF0FBF-9C7D-3AAA-5901-E6C168956401}"/>
            </a:ext>
          </a:extLst>
        </xdr:cNvPr>
        <xdr:cNvSpPr txBox="1"/>
      </xdr:nvSpPr>
      <xdr:spPr>
        <a:xfrm>
          <a:off x="11914170" y="7355298"/>
          <a:ext cx="1346200" cy="593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5FEF2C95-823D-A94D-B876-CE0065526C12}" type="TxLink">
            <a:rPr lang="en-US" sz="3200" b="1" i="0" u="none" strike="noStrike">
              <a:solidFill>
                <a:schemeClr val="bg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pPr/>
            <a:t>294</a:t>
          </a:fld>
          <a:endParaRPr lang="en-US" sz="3200" b="1" i="0">
            <a:solidFill>
              <a:schemeClr val="bg1"/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twoCellAnchor>
    <xdr:from>
      <xdr:col>12</xdr:col>
      <xdr:colOff>393700</xdr:colOff>
      <xdr:row>22</xdr:row>
      <xdr:rowOff>50800</xdr:rowOff>
    </xdr:from>
    <xdr:to>
      <xdr:col>14</xdr:col>
      <xdr:colOff>266700</xdr:colOff>
      <xdr:row>30</xdr:row>
      <xdr:rowOff>50800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18874D8A-3A9C-F446-B82C-06D04BABF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623869</xdr:colOff>
      <xdr:row>28</xdr:row>
      <xdr:rowOff>104883</xdr:rowOff>
    </xdr:from>
    <xdr:to>
      <xdr:col>16</xdr:col>
      <xdr:colOff>39669</xdr:colOff>
      <xdr:row>29</xdr:row>
      <xdr:rowOff>153828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5C88D21E-1F29-34B8-A67A-5F2A5E6FAB58}"/>
            </a:ext>
          </a:extLst>
        </xdr:cNvPr>
        <xdr:cNvSpPr/>
      </xdr:nvSpPr>
      <xdr:spPr>
        <a:xfrm>
          <a:off x="13024206" y="6098141"/>
          <a:ext cx="243441" cy="262990"/>
        </a:xfrm>
        <a:prstGeom prst="ellipse">
          <a:avLst/>
        </a:prstGeom>
        <a:solidFill>
          <a:srgbClr val="FFD579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649269</xdr:colOff>
      <xdr:row>37</xdr:row>
      <xdr:rowOff>49230</xdr:rowOff>
    </xdr:from>
    <xdr:to>
      <xdr:col>14</xdr:col>
      <xdr:colOff>65069</xdr:colOff>
      <xdr:row>38</xdr:row>
      <xdr:rowOff>87330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E749F2BF-A086-FB40-A589-07FAC92EF689}"/>
            </a:ext>
          </a:extLst>
        </xdr:cNvPr>
        <xdr:cNvSpPr/>
      </xdr:nvSpPr>
      <xdr:spPr>
        <a:xfrm>
          <a:off x="11394325" y="7968893"/>
          <a:ext cx="243441" cy="252145"/>
        </a:xfrm>
        <a:prstGeom prst="ellipse">
          <a:avLst/>
        </a:prstGeom>
        <a:solidFill>
          <a:schemeClr val="bg1">
            <a:lumMod val="85000"/>
          </a:schemeClr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617448</xdr:colOff>
      <xdr:row>37</xdr:row>
      <xdr:rowOff>19121</xdr:rowOff>
    </xdr:from>
    <xdr:to>
      <xdr:col>16</xdr:col>
      <xdr:colOff>31107</xdr:colOff>
      <xdr:row>38</xdr:row>
      <xdr:rowOff>57221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9F7CFE31-1DEC-5942-9604-6538AF9C3B19}"/>
            </a:ext>
          </a:extLst>
        </xdr:cNvPr>
        <xdr:cNvSpPr/>
      </xdr:nvSpPr>
      <xdr:spPr>
        <a:xfrm>
          <a:off x="13017785" y="7938784"/>
          <a:ext cx="241300" cy="252145"/>
        </a:xfrm>
        <a:prstGeom prst="ellipse">
          <a:avLst/>
        </a:prstGeom>
        <a:solidFill>
          <a:schemeClr val="bg2">
            <a:lumMod val="50000"/>
          </a:schemeClr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12</xdr:col>
      <xdr:colOff>317499</xdr:colOff>
      <xdr:row>21</xdr:row>
      <xdr:rowOff>12700</xdr:rowOff>
    </xdr:from>
    <xdr:ext cx="3306233" cy="376129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3B6676A1-73BC-189B-9053-7AFF9EAE3E76}"/>
            </a:ext>
          </a:extLst>
        </xdr:cNvPr>
        <xdr:cNvSpPr txBox="1"/>
      </xdr:nvSpPr>
      <xdr:spPr>
        <a:xfrm>
          <a:off x="10257366" y="4635500"/>
          <a:ext cx="3306233" cy="3761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400">
              <a:solidFill>
                <a:srgbClr val="FFD579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Employee Work location Breakdown</a:t>
          </a:r>
        </a:p>
      </xdr:txBody>
    </xdr:sp>
    <xdr:clientData/>
  </xdr:oneCellAnchor>
  <xdr:oneCellAnchor>
    <xdr:from>
      <xdr:col>0</xdr:col>
      <xdr:colOff>241300</xdr:colOff>
      <xdr:row>26</xdr:row>
      <xdr:rowOff>190500</xdr:rowOff>
    </xdr:from>
    <xdr:ext cx="1905000" cy="335605"/>
    <xdr:sp macro="" textlink="'Pivot table'!P21">
      <xdr:nvSpPr>
        <xdr:cNvPr id="45" name="TextBox 44">
          <a:extLst>
            <a:ext uri="{FF2B5EF4-FFF2-40B4-BE49-F238E27FC236}">
              <a16:creationId xmlns:a16="http://schemas.microsoft.com/office/drawing/2014/main" id="{68F55BD3-4743-4EA9-5543-592568BF7089}"/>
            </a:ext>
          </a:extLst>
        </xdr:cNvPr>
        <xdr:cNvSpPr txBox="1"/>
      </xdr:nvSpPr>
      <xdr:spPr>
        <a:xfrm>
          <a:off x="241300" y="5883603"/>
          <a:ext cx="1905000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B793A2FB-EEB2-5249-BF3B-36B7648A505F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Candidate in process</a:t>
          </a:fld>
          <a:endParaRPr lang="en-GB" sz="14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0</xdr:col>
      <xdr:colOff>241300</xdr:colOff>
      <xdr:row>29</xdr:row>
      <xdr:rowOff>38100</xdr:rowOff>
    </xdr:from>
    <xdr:ext cx="1701800" cy="335605"/>
    <xdr:sp macro="" textlink="'Pivot table'!P22">
      <xdr:nvSpPr>
        <xdr:cNvPr id="46" name="TextBox 45">
          <a:extLst>
            <a:ext uri="{FF2B5EF4-FFF2-40B4-BE49-F238E27FC236}">
              <a16:creationId xmlns:a16="http://schemas.microsoft.com/office/drawing/2014/main" id="{29DA482A-8ABF-E8B9-13BC-FA435000EE65}"/>
            </a:ext>
          </a:extLst>
        </xdr:cNvPr>
        <xdr:cNvSpPr txBox="1"/>
      </xdr:nvSpPr>
      <xdr:spPr>
        <a:xfrm>
          <a:off x="241300" y="5930900"/>
          <a:ext cx="1701800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DFA2930F-6BB0-B54D-9F16-75DB4EE9D6EF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Candidate refused</a:t>
          </a:fld>
          <a:endParaRPr lang="en-GB" sz="14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0</xdr:col>
      <xdr:colOff>241300</xdr:colOff>
      <xdr:row>31</xdr:row>
      <xdr:rowOff>63500</xdr:rowOff>
    </xdr:from>
    <xdr:ext cx="1485900" cy="335605"/>
    <xdr:sp macro="" textlink="'Pivot table'!P23">
      <xdr:nvSpPr>
        <xdr:cNvPr id="47" name="TextBox 46">
          <a:extLst>
            <a:ext uri="{FF2B5EF4-FFF2-40B4-BE49-F238E27FC236}">
              <a16:creationId xmlns:a16="http://schemas.microsoft.com/office/drawing/2014/main" id="{27E28F48-7A96-AD46-7F37-4E51C22EFF58}"/>
            </a:ext>
          </a:extLst>
        </xdr:cNvPr>
        <xdr:cNvSpPr txBox="1"/>
      </xdr:nvSpPr>
      <xdr:spPr>
        <a:xfrm>
          <a:off x="241300" y="6362700"/>
          <a:ext cx="1485900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47456C87-28D9-E84F-BE32-634C94EBF775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Hired</a:t>
          </a:fld>
          <a:endParaRPr lang="en-GB" sz="14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0</xdr:col>
      <xdr:colOff>241300</xdr:colOff>
      <xdr:row>33</xdr:row>
      <xdr:rowOff>165100</xdr:rowOff>
    </xdr:from>
    <xdr:ext cx="1485900" cy="335605"/>
    <xdr:sp macro="" textlink="'Pivot table'!P24">
      <xdr:nvSpPr>
        <xdr:cNvPr id="48" name="TextBox 47">
          <a:extLst>
            <a:ext uri="{FF2B5EF4-FFF2-40B4-BE49-F238E27FC236}">
              <a16:creationId xmlns:a16="http://schemas.microsoft.com/office/drawing/2014/main" id="{EC19A4F7-6EE8-64A2-2C98-91E024511412}"/>
            </a:ext>
          </a:extLst>
        </xdr:cNvPr>
        <xdr:cNvSpPr txBox="1"/>
      </xdr:nvSpPr>
      <xdr:spPr>
        <a:xfrm>
          <a:off x="241300" y="6870700"/>
          <a:ext cx="1485900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0DE29A9B-16A4-444B-ABF3-D411DC97DB4B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No decision</a:t>
          </a:fld>
          <a:endParaRPr lang="en-GB" sz="14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0</xdr:col>
      <xdr:colOff>228600</xdr:colOff>
      <xdr:row>36</xdr:row>
      <xdr:rowOff>25400</xdr:rowOff>
    </xdr:from>
    <xdr:ext cx="1689100" cy="335605"/>
    <xdr:sp macro="" textlink="'Pivot table'!P25">
      <xdr:nvSpPr>
        <xdr:cNvPr id="49" name="TextBox 48">
          <a:extLst>
            <a:ext uri="{FF2B5EF4-FFF2-40B4-BE49-F238E27FC236}">
              <a16:creationId xmlns:a16="http://schemas.microsoft.com/office/drawing/2014/main" id="{8B0B2F93-A62F-348E-CFA9-C16C29331CD4}"/>
            </a:ext>
          </a:extLst>
        </xdr:cNvPr>
        <xdr:cNvSpPr txBox="1"/>
      </xdr:nvSpPr>
      <xdr:spPr>
        <a:xfrm>
          <a:off x="228600" y="7340600"/>
          <a:ext cx="1689100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77C18DCA-6728-4C47-BA82-6EDA9700FEAE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Rejected</a:t>
          </a:fld>
          <a:endParaRPr lang="en-GB" sz="14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twoCellAnchor>
    <xdr:from>
      <xdr:col>0</xdr:col>
      <xdr:colOff>101600</xdr:colOff>
      <xdr:row>27</xdr:row>
      <xdr:rowOff>88900</xdr:rowOff>
    </xdr:from>
    <xdr:to>
      <xdr:col>3</xdr:col>
      <xdr:colOff>177800</xdr:colOff>
      <xdr:row>30</xdr:row>
      <xdr:rowOff>69850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7FFD288B-22D9-554F-A33B-E9F9F20E2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177799</xdr:colOff>
      <xdr:row>29</xdr:row>
      <xdr:rowOff>88900</xdr:rowOff>
    </xdr:from>
    <xdr:to>
      <xdr:col>3</xdr:col>
      <xdr:colOff>32123</xdr:colOff>
      <xdr:row>32</xdr:row>
      <xdr:rowOff>76200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ED9EB6CE-B55E-8F4F-9011-BEE3BA872F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190501</xdr:colOff>
      <xdr:row>31</xdr:row>
      <xdr:rowOff>101600</xdr:rowOff>
    </xdr:from>
    <xdr:to>
      <xdr:col>3</xdr:col>
      <xdr:colOff>44823</xdr:colOff>
      <xdr:row>35</xdr:row>
      <xdr:rowOff>6350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33A00593-E30C-144B-8DCE-909695C89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190501</xdr:colOff>
      <xdr:row>34</xdr:row>
      <xdr:rowOff>38100</xdr:rowOff>
    </xdr:from>
    <xdr:to>
      <xdr:col>3</xdr:col>
      <xdr:colOff>38100</xdr:colOff>
      <xdr:row>37</xdr:row>
      <xdr:rowOff>101600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B69EA61F-77B0-3A4A-874C-7DC0B4794C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190501</xdr:colOff>
      <xdr:row>36</xdr:row>
      <xdr:rowOff>114300</xdr:rowOff>
    </xdr:from>
    <xdr:to>
      <xdr:col>3</xdr:col>
      <xdr:colOff>44823</xdr:colOff>
      <xdr:row>39</xdr:row>
      <xdr:rowOff>146049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152F32B6-5BAB-F143-AD52-140A67B8F8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</xdr:col>
      <xdr:colOff>711200</xdr:colOff>
      <xdr:row>27</xdr:row>
      <xdr:rowOff>190500</xdr:rowOff>
    </xdr:from>
    <xdr:ext cx="901700" cy="315279"/>
    <xdr:sp macro="" textlink="'Pivot table'!R21">
      <xdr:nvSpPr>
        <xdr:cNvPr id="55" name="TextBox 54">
          <a:extLst>
            <a:ext uri="{FF2B5EF4-FFF2-40B4-BE49-F238E27FC236}">
              <a16:creationId xmlns:a16="http://schemas.microsoft.com/office/drawing/2014/main" id="{511CE652-BCD7-9BAA-F1BF-E98F8D6DFECE}"/>
            </a:ext>
          </a:extLst>
        </xdr:cNvPr>
        <xdr:cNvSpPr txBox="1"/>
      </xdr:nvSpPr>
      <xdr:spPr>
        <a:xfrm>
          <a:off x="2362200" y="6019800"/>
          <a:ext cx="901700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FBA52C19-2473-DD4F-8719-1201A9E86EA4}" type="TxLink">
            <a:rPr lang="en-US" sz="11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5%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2</xdr:col>
      <xdr:colOff>723900</xdr:colOff>
      <xdr:row>30</xdr:row>
      <xdr:rowOff>50800</xdr:rowOff>
    </xdr:from>
    <xdr:ext cx="901700" cy="315279"/>
    <xdr:sp macro="" textlink="'Pivot table'!R22">
      <xdr:nvSpPr>
        <xdr:cNvPr id="56" name="TextBox 55">
          <a:extLst>
            <a:ext uri="{FF2B5EF4-FFF2-40B4-BE49-F238E27FC236}">
              <a16:creationId xmlns:a16="http://schemas.microsoft.com/office/drawing/2014/main" id="{92D2B343-6522-0AF0-5449-AC091CEE2446}"/>
            </a:ext>
          </a:extLst>
        </xdr:cNvPr>
        <xdr:cNvSpPr txBox="1"/>
      </xdr:nvSpPr>
      <xdr:spPr>
        <a:xfrm>
          <a:off x="2374900" y="6527800"/>
          <a:ext cx="901700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9EC7286F-C1BE-CF4E-B004-598007937FC0}" type="TxLink">
            <a:rPr lang="en-US" sz="11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6%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2</xdr:col>
      <xdr:colOff>698500</xdr:colOff>
      <xdr:row>32</xdr:row>
      <xdr:rowOff>101600</xdr:rowOff>
    </xdr:from>
    <xdr:ext cx="901700" cy="315279"/>
    <xdr:sp macro="" textlink="'Pivot table'!R23">
      <xdr:nvSpPr>
        <xdr:cNvPr id="57" name="TextBox 56">
          <a:extLst>
            <a:ext uri="{FF2B5EF4-FFF2-40B4-BE49-F238E27FC236}">
              <a16:creationId xmlns:a16="http://schemas.microsoft.com/office/drawing/2014/main" id="{2DBDEC8C-753E-25B5-30B8-0ABDF09E7767}"/>
            </a:ext>
          </a:extLst>
        </xdr:cNvPr>
        <xdr:cNvSpPr txBox="1"/>
      </xdr:nvSpPr>
      <xdr:spPr>
        <a:xfrm>
          <a:off x="2349500" y="7010400"/>
          <a:ext cx="901700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8E20AE4E-8D1B-014F-8FDE-F7495779E6AD}" type="TxLink">
            <a:rPr lang="en-US" sz="11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65%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2</xdr:col>
      <xdr:colOff>673100</xdr:colOff>
      <xdr:row>34</xdr:row>
      <xdr:rowOff>190500</xdr:rowOff>
    </xdr:from>
    <xdr:ext cx="901700" cy="315279"/>
    <xdr:sp macro="" textlink="'Pivot table'!R24">
      <xdr:nvSpPr>
        <xdr:cNvPr id="58" name="TextBox 57">
          <a:extLst>
            <a:ext uri="{FF2B5EF4-FFF2-40B4-BE49-F238E27FC236}">
              <a16:creationId xmlns:a16="http://schemas.microsoft.com/office/drawing/2014/main" id="{E8226358-C849-E2DA-8E1C-A7E88185213A}"/>
            </a:ext>
          </a:extLst>
        </xdr:cNvPr>
        <xdr:cNvSpPr txBox="1"/>
      </xdr:nvSpPr>
      <xdr:spPr>
        <a:xfrm>
          <a:off x="2324100" y="7531100"/>
          <a:ext cx="901700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228DAA44-EE92-9D4D-948B-9459D60E9F6C}" type="TxLink">
            <a:rPr lang="en-US" sz="11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1%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2</xdr:col>
      <xdr:colOff>685800</xdr:colOff>
      <xdr:row>37</xdr:row>
      <xdr:rowOff>50800</xdr:rowOff>
    </xdr:from>
    <xdr:ext cx="901700" cy="315279"/>
    <xdr:sp macro="" textlink="'Pivot table'!R25">
      <xdr:nvSpPr>
        <xdr:cNvPr id="59" name="TextBox 58">
          <a:extLst>
            <a:ext uri="{FF2B5EF4-FFF2-40B4-BE49-F238E27FC236}">
              <a16:creationId xmlns:a16="http://schemas.microsoft.com/office/drawing/2014/main" id="{746C3D98-9604-9E57-A7B8-68C98BF715EB}"/>
            </a:ext>
          </a:extLst>
        </xdr:cNvPr>
        <xdr:cNvSpPr txBox="1"/>
      </xdr:nvSpPr>
      <xdr:spPr>
        <a:xfrm>
          <a:off x="2336800" y="8039100"/>
          <a:ext cx="901700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EDF8A04E-C450-2A4B-9AF5-57DF03B1803A}" type="TxLink">
            <a:rPr lang="en-US" sz="11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23%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0</xdr:col>
      <xdr:colOff>188603</xdr:colOff>
      <xdr:row>24</xdr:row>
      <xdr:rowOff>125103</xdr:rowOff>
    </xdr:from>
    <xdr:ext cx="1244600" cy="376193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A3AC5065-2C3A-84A3-C6AF-CD1542263976}"/>
            </a:ext>
          </a:extLst>
        </xdr:cNvPr>
        <xdr:cNvSpPr txBox="1"/>
      </xdr:nvSpPr>
      <xdr:spPr>
        <a:xfrm>
          <a:off x="188603" y="5380275"/>
          <a:ext cx="1244600" cy="3761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400">
              <a:solidFill>
                <a:srgbClr val="FFD579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Hiring </a:t>
          </a:r>
          <a:r>
            <a:rPr lang="en-GB" sz="1400" b="1">
              <a:solidFill>
                <a:srgbClr val="FFD579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Status</a:t>
          </a:r>
          <a:r>
            <a:rPr lang="en-GB" sz="1400" baseline="0">
              <a:solidFill>
                <a:srgbClr val="FFD579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 </a:t>
          </a:r>
          <a:endParaRPr lang="en-GB" sz="1400">
            <a:solidFill>
              <a:srgbClr val="FFD579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0</xdr:col>
      <xdr:colOff>177800</xdr:colOff>
      <xdr:row>25</xdr:row>
      <xdr:rowOff>127000</xdr:rowOff>
    </xdr:from>
    <xdr:ext cx="3086100" cy="315279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91878E71-FBF8-1D96-372F-0D2148B093D9}"/>
            </a:ext>
          </a:extLst>
        </xdr:cNvPr>
        <xdr:cNvSpPr txBox="1"/>
      </xdr:nvSpPr>
      <xdr:spPr>
        <a:xfrm>
          <a:off x="177800" y="5207000"/>
          <a:ext cx="3086100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>
              <a:solidFill>
                <a:schemeClr val="bg2">
                  <a:lumMod val="75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Application</a:t>
          </a:r>
          <a:r>
            <a:rPr lang="en-GB" sz="1100" baseline="0">
              <a:solidFill>
                <a:schemeClr val="bg2">
                  <a:lumMod val="75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 status of cadidates</a:t>
          </a:r>
          <a:endParaRPr lang="en-GB" sz="1100">
            <a:solidFill>
              <a:schemeClr val="bg2">
                <a:lumMod val="75000"/>
              </a:schemeClr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3</xdr:col>
      <xdr:colOff>728717</xdr:colOff>
      <xdr:row>24</xdr:row>
      <xdr:rowOff>139701</xdr:rowOff>
    </xdr:from>
    <xdr:ext cx="1244600" cy="37619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2A7DEAC-8974-91AC-EFFD-3C505EC90913}"/>
            </a:ext>
          </a:extLst>
        </xdr:cNvPr>
        <xdr:cNvSpPr txBox="1"/>
      </xdr:nvSpPr>
      <xdr:spPr>
        <a:xfrm>
          <a:off x="3224924" y="5394873"/>
          <a:ext cx="1244600" cy="3761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400" b="1" baseline="0">
              <a:solidFill>
                <a:schemeClr val="accent2">
                  <a:lumMod val="60000"/>
                  <a:lumOff val="40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Source</a:t>
          </a:r>
          <a:r>
            <a:rPr lang="en-GB" sz="1400" b="1" baseline="0">
              <a:solidFill>
                <a:srgbClr val="FFD579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 </a:t>
          </a:r>
          <a:endParaRPr lang="en-GB" sz="1400" b="1">
            <a:solidFill>
              <a:srgbClr val="FFD579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3</xdr:col>
      <xdr:colOff>732512</xdr:colOff>
      <xdr:row>25</xdr:row>
      <xdr:rowOff>112402</xdr:rowOff>
    </xdr:from>
    <xdr:ext cx="3086100" cy="315279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5C2F5CE-7108-206F-C0D8-DFF7BBBC4477}"/>
            </a:ext>
          </a:extLst>
        </xdr:cNvPr>
        <xdr:cNvSpPr txBox="1"/>
      </xdr:nvSpPr>
      <xdr:spPr>
        <a:xfrm>
          <a:off x="3228719" y="5586540"/>
          <a:ext cx="3086100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>
              <a:solidFill>
                <a:schemeClr val="bg2">
                  <a:lumMod val="75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Source through</a:t>
          </a:r>
          <a:r>
            <a:rPr lang="en-GB" sz="1100" baseline="0">
              <a:solidFill>
                <a:schemeClr val="bg2">
                  <a:lumMod val="75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 which candidate apllied</a:t>
          </a:r>
          <a:endParaRPr lang="en-GB" sz="1100">
            <a:solidFill>
              <a:schemeClr val="bg2">
                <a:lumMod val="75000"/>
              </a:schemeClr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twoCellAnchor>
    <xdr:from>
      <xdr:col>3</xdr:col>
      <xdr:colOff>379541</xdr:colOff>
      <xdr:row>26</xdr:row>
      <xdr:rowOff>124239</xdr:rowOff>
    </xdr:from>
    <xdr:to>
      <xdr:col>8</xdr:col>
      <xdr:colOff>43792</xdr:colOff>
      <xdr:row>41</xdr:row>
      <xdr:rowOff>87586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DD9974A-B3FE-8747-B5DC-8A4A71CE6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3</xdr:col>
      <xdr:colOff>754993</xdr:colOff>
      <xdr:row>26</xdr:row>
      <xdr:rowOff>204370</xdr:rowOff>
    </xdr:from>
    <xdr:ext cx="573398" cy="336336"/>
    <xdr:sp macro="" textlink="'Pivot table'!B39">
      <xdr:nvSpPr>
        <xdr:cNvPr id="18" name="TextBox 17">
          <a:extLst>
            <a:ext uri="{FF2B5EF4-FFF2-40B4-BE49-F238E27FC236}">
              <a16:creationId xmlns:a16="http://schemas.microsoft.com/office/drawing/2014/main" id="{C1E9714C-71B0-5822-25EB-377369C2298B}"/>
            </a:ext>
          </a:extLst>
        </xdr:cNvPr>
        <xdr:cNvSpPr txBox="1"/>
      </xdr:nvSpPr>
      <xdr:spPr>
        <a:xfrm>
          <a:off x="3251200" y="5897473"/>
          <a:ext cx="573398" cy="3363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F8A2F411-2380-6E46-8BD1-06B003FDBECC}" type="TxLink">
            <a:rPr lang="en-US" sz="11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2236</a:t>
          </a:fld>
          <a:endParaRPr lang="en-GB" sz="1100" b="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4</xdr:col>
      <xdr:colOff>667406</xdr:colOff>
      <xdr:row>26</xdr:row>
      <xdr:rowOff>205097</xdr:rowOff>
    </xdr:from>
    <xdr:ext cx="587995" cy="315279"/>
    <xdr:sp macro="" textlink="'Pivot table'!B40">
      <xdr:nvSpPr>
        <xdr:cNvPr id="24" name="TextBox 23">
          <a:extLst>
            <a:ext uri="{FF2B5EF4-FFF2-40B4-BE49-F238E27FC236}">
              <a16:creationId xmlns:a16="http://schemas.microsoft.com/office/drawing/2014/main" id="{4E591A54-5B5C-75E6-FA4C-9868A47744A8}"/>
            </a:ext>
          </a:extLst>
        </xdr:cNvPr>
        <xdr:cNvSpPr txBox="1"/>
      </xdr:nvSpPr>
      <xdr:spPr>
        <a:xfrm>
          <a:off x="3981084" y="5898200"/>
          <a:ext cx="587995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E30947EB-80BC-3C48-9D86-213563223EBC}" type="TxLink">
            <a:rPr lang="en-US" sz="11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1684</a:t>
          </a:fld>
          <a:endParaRPr lang="en-GB" sz="1100" b="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5</xdr:col>
      <xdr:colOff>506832</xdr:colOff>
      <xdr:row>26</xdr:row>
      <xdr:rowOff>190499</xdr:rowOff>
    </xdr:from>
    <xdr:ext cx="485812" cy="315279"/>
    <xdr:sp macro="" textlink="'Pivot table'!B41">
      <xdr:nvSpPr>
        <xdr:cNvPr id="25" name="TextBox 24">
          <a:extLst>
            <a:ext uri="{FF2B5EF4-FFF2-40B4-BE49-F238E27FC236}">
              <a16:creationId xmlns:a16="http://schemas.microsoft.com/office/drawing/2014/main" id="{D4E02272-37BC-760C-95F4-54E9F6BA040B}"/>
            </a:ext>
          </a:extLst>
        </xdr:cNvPr>
        <xdr:cNvSpPr txBox="1"/>
      </xdr:nvSpPr>
      <xdr:spPr>
        <a:xfrm>
          <a:off x="4652579" y="5883602"/>
          <a:ext cx="485812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52DAC2A3-83BA-7B4E-A8EF-F0ECA7769671}" type="TxLink">
            <a:rPr lang="en-US" sz="11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290</a:t>
          </a:fld>
          <a:endParaRPr lang="en-GB" sz="1100" b="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6</xdr:col>
      <xdr:colOff>375452</xdr:colOff>
      <xdr:row>26</xdr:row>
      <xdr:rowOff>205097</xdr:rowOff>
    </xdr:from>
    <xdr:ext cx="485812" cy="315279"/>
    <xdr:sp macro="" textlink="'Pivot table'!B42">
      <xdr:nvSpPr>
        <xdr:cNvPr id="26" name="TextBox 25">
          <a:extLst>
            <a:ext uri="{FF2B5EF4-FFF2-40B4-BE49-F238E27FC236}">
              <a16:creationId xmlns:a16="http://schemas.microsoft.com/office/drawing/2014/main" id="{9976F454-9637-46C3-7265-0D9B8D5B8F8A}"/>
            </a:ext>
          </a:extLst>
        </xdr:cNvPr>
        <xdr:cNvSpPr txBox="1"/>
      </xdr:nvSpPr>
      <xdr:spPr>
        <a:xfrm>
          <a:off x="5353268" y="5898200"/>
          <a:ext cx="485812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ADFD6A52-7272-7B42-B382-4CC9A096FB4F}" type="TxLink">
            <a:rPr lang="en-US" sz="11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799</a:t>
          </a:fld>
          <a:endParaRPr lang="en-GB" sz="1100" b="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7</xdr:col>
      <xdr:colOff>214877</xdr:colOff>
      <xdr:row>26</xdr:row>
      <xdr:rowOff>190499</xdr:rowOff>
    </xdr:from>
    <xdr:ext cx="485812" cy="315279"/>
    <xdr:sp macro="" textlink="'Pivot table'!B43">
      <xdr:nvSpPr>
        <xdr:cNvPr id="27" name="TextBox 26">
          <a:extLst>
            <a:ext uri="{FF2B5EF4-FFF2-40B4-BE49-F238E27FC236}">
              <a16:creationId xmlns:a16="http://schemas.microsoft.com/office/drawing/2014/main" id="{049A4CEC-D49B-64E5-6CE2-2DC85DE8CC9E}"/>
            </a:ext>
          </a:extLst>
        </xdr:cNvPr>
        <xdr:cNvSpPr txBox="1"/>
      </xdr:nvSpPr>
      <xdr:spPr>
        <a:xfrm>
          <a:off x="6024762" y="5883602"/>
          <a:ext cx="485812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62BEDF4A-DDF4-5D4F-A9D2-8D39BC605F0C}" type="TxLink">
            <a:rPr lang="en-US" sz="11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540</a:t>
          </a:fld>
          <a:endParaRPr lang="en-GB" sz="1100" b="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twoCellAnchor>
    <xdr:from>
      <xdr:col>8</xdr:col>
      <xdr:colOff>565149</xdr:colOff>
      <xdr:row>21</xdr:row>
      <xdr:rowOff>190500</xdr:rowOff>
    </xdr:from>
    <xdr:to>
      <xdr:col>11</xdr:col>
      <xdr:colOff>525516</xdr:colOff>
      <xdr:row>33</xdr:row>
      <xdr:rowOff>131379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251D83EF-2E94-394B-A15C-C80237EBE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8</xdr:col>
      <xdr:colOff>338374</xdr:colOff>
      <xdr:row>32</xdr:row>
      <xdr:rowOff>131379</xdr:rowOff>
    </xdr:from>
    <xdr:ext cx="1880477" cy="306551"/>
    <xdr:sp macro="" textlink="'Pivot table'!$A$15">
      <xdr:nvSpPr>
        <xdr:cNvPr id="30" name="TextBox 29">
          <a:extLst>
            <a:ext uri="{FF2B5EF4-FFF2-40B4-BE49-F238E27FC236}">
              <a16:creationId xmlns:a16="http://schemas.microsoft.com/office/drawing/2014/main" id="{9D9A4876-83F1-2E1B-9F6D-B4F6E442AFC1}"/>
            </a:ext>
          </a:extLst>
        </xdr:cNvPr>
        <xdr:cNvSpPr txBox="1"/>
      </xdr:nvSpPr>
      <xdr:spPr>
        <a:xfrm>
          <a:off x="6980328" y="7138276"/>
          <a:ext cx="1880477" cy="306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EE22DC09-7FC4-3A48-9746-456AEF8C4128}" type="TxLink">
            <a:rPr lang="en-US" sz="13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Finance</a:t>
          </a:fld>
          <a:endParaRPr lang="en-GB" sz="13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8</xdr:col>
      <xdr:colOff>309178</xdr:colOff>
      <xdr:row>36</xdr:row>
      <xdr:rowOff>58391</xdr:rowOff>
    </xdr:from>
    <xdr:ext cx="1880477" cy="306551"/>
    <xdr:sp macro="" textlink="'Pivot table'!$A$19">
      <xdr:nvSpPr>
        <xdr:cNvPr id="31" name="TextBox 30">
          <a:extLst>
            <a:ext uri="{FF2B5EF4-FFF2-40B4-BE49-F238E27FC236}">
              <a16:creationId xmlns:a16="http://schemas.microsoft.com/office/drawing/2014/main" id="{E834750D-524E-99C8-D624-2FB91AF09C20}"/>
            </a:ext>
          </a:extLst>
        </xdr:cNvPr>
        <xdr:cNvSpPr txBox="1"/>
      </xdr:nvSpPr>
      <xdr:spPr>
        <a:xfrm>
          <a:off x="6951132" y="7941150"/>
          <a:ext cx="1880477" cy="306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8DC41651-8790-B74B-8F1A-74BF5AE9CBF6}" type="TxLink">
            <a:rPr lang="en-US" sz="13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Operations</a:t>
          </a:fld>
          <a:endParaRPr lang="en-GB" sz="13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8</xdr:col>
      <xdr:colOff>309178</xdr:colOff>
      <xdr:row>37</xdr:row>
      <xdr:rowOff>102185</xdr:rowOff>
    </xdr:from>
    <xdr:ext cx="1880477" cy="306551"/>
    <xdr:sp macro="" textlink="'Pivot table'!$A$16">
      <xdr:nvSpPr>
        <xdr:cNvPr id="33" name="TextBox 32">
          <a:extLst>
            <a:ext uri="{FF2B5EF4-FFF2-40B4-BE49-F238E27FC236}">
              <a16:creationId xmlns:a16="http://schemas.microsoft.com/office/drawing/2014/main" id="{C240D31B-F186-FE36-BA1C-8A8C41DFC8EF}"/>
            </a:ext>
          </a:extLst>
        </xdr:cNvPr>
        <xdr:cNvSpPr txBox="1"/>
      </xdr:nvSpPr>
      <xdr:spPr>
        <a:xfrm>
          <a:off x="6951132" y="8203909"/>
          <a:ext cx="1880477" cy="306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DD5B95D6-4A23-E547-86DF-02A6A5EF8704}" type="TxLink">
            <a:rPr lang="en-US" sz="13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General Management</a:t>
          </a:fld>
          <a:endParaRPr lang="en-GB" sz="13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8</xdr:col>
      <xdr:colOff>338374</xdr:colOff>
      <xdr:row>33</xdr:row>
      <xdr:rowOff>160575</xdr:rowOff>
    </xdr:from>
    <xdr:ext cx="1880477" cy="306551"/>
    <xdr:sp macro="" textlink="'Pivot table'!$A$17">
      <xdr:nvSpPr>
        <xdr:cNvPr id="62" name="TextBox 61">
          <a:extLst>
            <a:ext uri="{FF2B5EF4-FFF2-40B4-BE49-F238E27FC236}">
              <a16:creationId xmlns:a16="http://schemas.microsoft.com/office/drawing/2014/main" id="{AE92ACD1-34D1-7F8A-5F99-41C7BB741D29}"/>
            </a:ext>
          </a:extLst>
        </xdr:cNvPr>
        <xdr:cNvSpPr txBox="1"/>
      </xdr:nvSpPr>
      <xdr:spPr>
        <a:xfrm>
          <a:off x="6980328" y="7386437"/>
          <a:ext cx="1880477" cy="306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A2379916-7517-1544-AA6C-91AA815288D3}" type="TxLink">
            <a:rPr lang="en-US" sz="13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Human Resource</a:t>
          </a:fld>
          <a:endParaRPr lang="en-GB" sz="13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8</xdr:col>
      <xdr:colOff>323777</xdr:colOff>
      <xdr:row>34</xdr:row>
      <xdr:rowOff>218964</xdr:rowOff>
    </xdr:from>
    <xdr:ext cx="1880477" cy="306551"/>
    <xdr:sp macro="" textlink="'Pivot table'!$A$18">
      <xdr:nvSpPr>
        <xdr:cNvPr id="63" name="TextBox 62">
          <a:extLst>
            <a:ext uri="{FF2B5EF4-FFF2-40B4-BE49-F238E27FC236}">
              <a16:creationId xmlns:a16="http://schemas.microsoft.com/office/drawing/2014/main" id="{A389FD0A-FA77-D2E8-2402-D2143D54928D}"/>
            </a:ext>
          </a:extLst>
        </xdr:cNvPr>
        <xdr:cNvSpPr txBox="1"/>
      </xdr:nvSpPr>
      <xdr:spPr>
        <a:xfrm>
          <a:off x="6965731" y="7663792"/>
          <a:ext cx="1880477" cy="306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F5989668-767F-8B45-98B5-0ABD15B5E91B}" type="TxLink">
            <a:rPr lang="en-US" sz="13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Marketing</a:t>
          </a:fld>
          <a:endParaRPr lang="en-GB" sz="13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10</xdr:col>
      <xdr:colOff>484352</xdr:colOff>
      <xdr:row>36</xdr:row>
      <xdr:rowOff>116783</xdr:rowOff>
    </xdr:from>
    <xdr:ext cx="1880477" cy="306551"/>
    <xdr:sp macro="" textlink="'Pivot table'!$A$23">
      <xdr:nvSpPr>
        <xdr:cNvPr id="64" name="TextBox 63">
          <a:extLst>
            <a:ext uri="{FF2B5EF4-FFF2-40B4-BE49-F238E27FC236}">
              <a16:creationId xmlns:a16="http://schemas.microsoft.com/office/drawing/2014/main" id="{FCBBB5B3-2EEF-A050-2B19-19D62EC74FCF}"/>
            </a:ext>
          </a:extLst>
        </xdr:cNvPr>
        <xdr:cNvSpPr txBox="1"/>
      </xdr:nvSpPr>
      <xdr:spPr>
        <a:xfrm>
          <a:off x="8790444" y="7999542"/>
          <a:ext cx="1880477" cy="306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F67EB5C5-A052-C14D-8994-527E6C172EA4}" type="TxLink">
            <a:rPr lang="en-US" sz="13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Service</a:t>
          </a:fld>
          <a:endParaRPr lang="en-GB" sz="13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10</xdr:col>
      <xdr:colOff>484351</xdr:colOff>
      <xdr:row>33</xdr:row>
      <xdr:rowOff>204369</xdr:rowOff>
    </xdr:from>
    <xdr:ext cx="1880477" cy="306551"/>
    <xdr:sp macro="" textlink="'Pivot table'!$A$21">
      <xdr:nvSpPr>
        <xdr:cNvPr id="68" name="TextBox 67">
          <a:extLst>
            <a:ext uri="{FF2B5EF4-FFF2-40B4-BE49-F238E27FC236}">
              <a16:creationId xmlns:a16="http://schemas.microsoft.com/office/drawing/2014/main" id="{A0CD0DE0-B676-7096-BF3A-9C17C4C47BEF}"/>
            </a:ext>
          </a:extLst>
        </xdr:cNvPr>
        <xdr:cNvSpPr txBox="1"/>
      </xdr:nvSpPr>
      <xdr:spPr>
        <a:xfrm>
          <a:off x="8790443" y="7430231"/>
          <a:ext cx="1880477" cy="306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72CB266F-EE33-4C42-A920-321A2ECC206B}" type="TxLink">
            <a:rPr lang="en-US" sz="13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Purchase</a:t>
          </a:fld>
          <a:endParaRPr lang="en-GB" sz="13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10</xdr:col>
      <xdr:colOff>484351</xdr:colOff>
      <xdr:row>35</xdr:row>
      <xdr:rowOff>58390</xdr:rowOff>
    </xdr:from>
    <xdr:ext cx="1880477" cy="306551"/>
    <xdr:sp macro="" textlink="'Pivot table'!$A$22">
      <xdr:nvSpPr>
        <xdr:cNvPr id="69" name="TextBox 68">
          <a:extLst>
            <a:ext uri="{FF2B5EF4-FFF2-40B4-BE49-F238E27FC236}">
              <a16:creationId xmlns:a16="http://schemas.microsoft.com/office/drawing/2014/main" id="{FDACB257-5838-88CA-0BFF-721BB5B4041C}"/>
            </a:ext>
          </a:extLst>
        </xdr:cNvPr>
        <xdr:cNvSpPr txBox="1"/>
      </xdr:nvSpPr>
      <xdr:spPr>
        <a:xfrm>
          <a:off x="8790443" y="7722183"/>
          <a:ext cx="1880477" cy="306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5C663785-9295-FC4B-B015-9D0F3986382A}" type="TxLink">
            <a:rPr lang="en-US" sz="13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Sales</a:t>
          </a:fld>
          <a:endParaRPr lang="en-GB" sz="13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10</xdr:col>
      <xdr:colOff>484351</xdr:colOff>
      <xdr:row>32</xdr:row>
      <xdr:rowOff>160575</xdr:rowOff>
    </xdr:from>
    <xdr:ext cx="1880477" cy="306551"/>
    <xdr:sp macro="" textlink="'Pivot table'!$A$20">
      <xdr:nvSpPr>
        <xdr:cNvPr id="70" name="TextBox 69">
          <a:extLst>
            <a:ext uri="{FF2B5EF4-FFF2-40B4-BE49-F238E27FC236}">
              <a16:creationId xmlns:a16="http://schemas.microsoft.com/office/drawing/2014/main" id="{318DE176-381B-A1FB-D4F1-7ECE12376176}"/>
            </a:ext>
          </a:extLst>
        </xdr:cNvPr>
        <xdr:cNvSpPr txBox="1"/>
      </xdr:nvSpPr>
      <xdr:spPr>
        <a:xfrm>
          <a:off x="8790443" y="7167472"/>
          <a:ext cx="1880477" cy="306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7A209364-A7DB-C348-AF87-0FC39C24E5E9}" type="TxLink">
            <a:rPr lang="en-US" sz="13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Production</a:t>
          </a:fld>
          <a:endParaRPr lang="en-GB" sz="13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twoCellAnchor>
    <xdr:from>
      <xdr:col>8</xdr:col>
      <xdr:colOff>191455</xdr:colOff>
      <xdr:row>32</xdr:row>
      <xdr:rowOff>210880</xdr:rowOff>
    </xdr:from>
    <xdr:to>
      <xdr:col>8</xdr:col>
      <xdr:colOff>366627</xdr:colOff>
      <xdr:row>33</xdr:row>
      <xdr:rowOff>137892</xdr:rowOff>
    </xdr:to>
    <xdr:sp macro="" textlink="">
      <xdr:nvSpPr>
        <xdr:cNvPr id="71" name="Rounded Rectangle 70">
          <a:extLst>
            <a:ext uri="{FF2B5EF4-FFF2-40B4-BE49-F238E27FC236}">
              <a16:creationId xmlns:a16="http://schemas.microsoft.com/office/drawing/2014/main" id="{B1DE990A-14D5-67CA-8A27-07B05687B0E8}"/>
            </a:ext>
          </a:extLst>
        </xdr:cNvPr>
        <xdr:cNvSpPr/>
      </xdr:nvSpPr>
      <xdr:spPr>
        <a:xfrm>
          <a:off x="6795455" y="7088418"/>
          <a:ext cx="175172" cy="141936"/>
        </a:xfrm>
        <a:prstGeom prst="roundRect">
          <a:avLst/>
        </a:prstGeom>
        <a:solidFill>
          <a:srgbClr val="008097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191017</xdr:colOff>
      <xdr:row>34</xdr:row>
      <xdr:rowOff>39043</xdr:rowOff>
    </xdr:from>
    <xdr:to>
      <xdr:col>8</xdr:col>
      <xdr:colOff>366189</xdr:colOff>
      <xdr:row>34</xdr:row>
      <xdr:rowOff>185020</xdr:rowOff>
    </xdr:to>
    <xdr:sp macro="" textlink="">
      <xdr:nvSpPr>
        <xdr:cNvPr id="73" name="Rounded Rectangle 72">
          <a:extLst>
            <a:ext uri="{FF2B5EF4-FFF2-40B4-BE49-F238E27FC236}">
              <a16:creationId xmlns:a16="http://schemas.microsoft.com/office/drawing/2014/main" id="{5702D650-8E73-5B4C-BB28-9FEE7C1234AF}"/>
            </a:ext>
          </a:extLst>
        </xdr:cNvPr>
        <xdr:cNvSpPr/>
      </xdr:nvSpPr>
      <xdr:spPr>
        <a:xfrm>
          <a:off x="6795017" y="7346428"/>
          <a:ext cx="175172" cy="145977"/>
        </a:xfrm>
        <a:prstGeom prst="round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194387</xdr:colOff>
      <xdr:row>35</xdr:row>
      <xdr:rowOff>92607</xdr:rowOff>
    </xdr:from>
    <xdr:to>
      <xdr:col>8</xdr:col>
      <xdr:colOff>369559</xdr:colOff>
      <xdr:row>36</xdr:row>
      <xdr:rowOff>23661</xdr:rowOff>
    </xdr:to>
    <xdr:sp macro="" textlink="">
      <xdr:nvSpPr>
        <xdr:cNvPr id="76" name="Rounded Rectangle 75">
          <a:extLst>
            <a:ext uri="{FF2B5EF4-FFF2-40B4-BE49-F238E27FC236}">
              <a16:creationId xmlns:a16="http://schemas.microsoft.com/office/drawing/2014/main" id="{F3E2F054-485E-BBB6-42E5-4956E3CCEB3B}"/>
            </a:ext>
          </a:extLst>
        </xdr:cNvPr>
        <xdr:cNvSpPr/>
      </xdr:nvSpPr>
      <xdr:spPr>
        <a:xfrm>
          <a:off x="6798387" y="7614915"/>
          <a:ext cx="175172" cy="145977"/>
        </a:xfrm>
        <a:prstGeom prst="roundRect">
          <a:avLst/>
        </a:prstGeom>
        <a:solidFill>
          <a:srgbClr val="FF97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197643</xdr:colOff>
      <xdr:row>36</xdr:row>
      <xdr:rowOff>147966</xdr:rowOff>
    </xdr:from>
    <xdr:to>
      <xdr:col>8</xdr:col>
      <xdr:colOff>372815</xdr:colOff>
      <xdr:row>37</xdr:row>
      <xdr:rowOff>79020</xdr:rowOff>
    </xdr:to>
    <xdr:sp macro="" textlink="">
      <xdr:nvSpPr>
        <xdr:cNvPr id="77" name="Rounded Rectangle 76">
          <a:extLst>
            <a:ext uri="{FF2B5EF4-FFF2-40B4-BE49-F238E27FC236}">
              <a16:creationId xmlns:a16="http://schemas.microsoft.com/office/drawing/2014/main" id="{DA395680-64F9-179F-003D-F4E2A56D167D}"/>
            </a:ext>
          </a:extLst>
        </xdr:cNvPr>
        <xdr:cNvSpPr/>
      </xdr:nvSpPr>
      <xdr:spPr>
        <a:xfrm>
          <a:off x="6801643" y="7885197"/>
          <a:ext cx="175172" cy="14597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200900</xdr:colOff>
      <xdr:row>37</xdr:row>
      <xdr:rowOff>196812</xdr:rowOff>
    </xdr:from>
    <xdr:to>
      <xdr:col>8</xdr:col>
      <xdr:colOff>376072</xdr:colOff>
      <xdr:row>38</xdr:row>
      <xdr:rowOff>127866</xdr:rowOff>
    </xdr:to>
    <xdr:sp macro="" textlink="">
      <xdr:nvSpPr>
        <xdr:cNvPr id="78" name="Rounded Rectangle 77">
          <a:extLst>
            <a:ext uri="{FF2B5EF4-FFF2-40B4-BE49-F238E27FC236}">
              <a16:creationId xmlns:a16="http://schemas.microsoft.com/office/drawing/2014/main" id="{6317D590-FBFD-7267-47F5-6F334EC9550B}"/>
            </a:ext>
          </a:extLst>
        </xdr:cNvPr>
        <xdr:cNvSpPr/>
      </xdr:nvSpPr>
      <xdr:spPr>
        <a:xfrm>
          <a:off x="6804900" y="8148966"/>
          <a:ext cx="175172" cy="145977"/>
        </a:xfrm>
        <a:prstGeom prst="roundRect">
          <a:avLst/>
        </a:prstGeom>
        <a:solidFill>
          <a:srgbClr val="05AAC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298917</xdr:colOff>
      <xdr:row>33</xdr:row>
      <xdr:rowOff>35033</xdr:rowOff>
    </xdr:from>
    <xdr:to>
      <xdr:col>10</xdr:col>
      <xdr:colOff>474089</xdr:colOff>
      <xdr:row>33</xdr:row>
      <xdr:rowOff>176969</xdr:rowOff>
    </xdr:to>
    <xdr:sp macro="" textlink="">
      <xdr:nvSpPr>
        <xdr:cNvPr id="79" name="Rounded Rectangle 78">
          <a:extLst>
            <a:ext uri="{FF2B5EF4-FFF2-40B4-BE49-F238E27FC236}">
              <a16:creationId xmlns:a16="http://schemas.microsoft.com/office/drawing/2014/main" id="{75069251-EEE2-B48E-833E-9C0899F60725}"/>
            </a:ext>
          </a:extLst>
        </xdr:cNvPr>
        <xdr:cNvSpPr/>
      </xdr:nvSpPr>
      <xdr:spPr>
        <a:xfrm>
          <a:off x="8557173" y="7127495"/>
          <a:ext cx="175172" cy="141936"/>
        </a:xfrm>
        <a:prstGeom prst="roundRect">
          <a:avLst/>
        </a:prstGeom>
        <a:solidFill>
          <a:srgbClr val="8CC03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308685</xdr:colOff>
      <xdr:row>34</xdr:row>
      <xdr:rowOff>80623</xdr:rowOff>
    </xdr:from>
    <xdr:to>
      <xdr:col>10</xdr:col>
      <xdr:colOff>483857</xdr:colOff>
      <xdr:row>35</xdr:row>
      <xdr:rowOff>7636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6BF173B8-618C-D214-EB33-223337DBAB47}"/>
            </a:ext>
          </a:extLst>
        </xdr:cNvPr>
        <xdr:cNvSpPr/>
      </xdr:nvSpPr>
      <xdr:spPr>
        <a:xfrm>
          <a:off x="8566941" y="7388008"/>
          <a:ext cx="175172" cy="141936"/>
        </a:xfrm>
        <a:prstGeom prst="roundRect">
          <a:avLst/>
        </a:prstGeom>
        <a:solidFill>
          <a:srgbClr val="FE5C4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315198</xdr:colOff>
      <xdr:row>35</xdr:row>
      <xdr:rowOff>135981</xdr:rowOff>
    </xdr:from>
    <xdr:to>
      <xdr:col>10</xdr:col>
      <xdr:colOff>490370</xdr:colOff>
      <xdr:row>36</xdr:row>
      <xdr:rowOff>62994</xdr:rowOff>
    </xdr:to>
    <xdr:sp macro="" textlink="">
      <xdr:nvSpPr>
        <xdr:cNvPr id="81" name="Rounded Rectangle 80">
          <a:extLst>
            <a:ext uri="{FF2B5EF4-FFF2-40B4-BE49-F238E27FC236}">
              <a16:creationId xmlns:a16="http://schemas.microsoft.com/office/drawing/2014/main" id="{51DB6CF2-6924-4E38-A637-DE77BE5B606A}"/>
            </a:ext>
          </a:extLst>
        </xdr:cNvPr>
        <xdr:cNvSpPr/>
      </xdr:nvSpPr>
      <xdr:spPr>
        <a:xfrm>
          <a:off x="8573454" y="7658289"/>
          <a:ext cx="175172" cy="141936"/>
        </a:xfrm>
        <a:prstGeom prst="roundRect">
          <a:avLst/>
        </a:prstGeom>
        <a:solidFill>
          <a:srgbClr val="FE3E3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318455</xdr:colOff>
      <xdr:row>36</xdr:row>
      <xdr:rowOff>197853</xdr:rowOff>
    </xdr:from>
    <xdr:to>
      <xdr:col>10</xdr:col>
      <xdr:colOff>493627</xdr:colOff>
      <xdr:row>37</xdr:row>
      <xdr:rowOff>124866</xdr:rowOff>
    </xdr:to>
    <xdr:sp macro="" textlink="">
      <xdr:nvSpPr>
        <xdr:cNvPr id="82" name="Rounded Rectangle 81">
          <a:extLst>
            <a:ext uri="{FF2B5EF4-FFF2-40B4-BE49-F238E27FC236}">
              <a16:creationId xmlns:a16="http://schemas.microsoft.com/office/drawing/2014/main" id="{F4513F5B-DAF7-C9AC-18E7-7BA72D050D15}"/>
            </a:ext>
          </a:extLst>
        </xdr:cNvPr>
        <xdr:cNvSpPr/>
      </xdr:nvSpPr>
      <xdr:spPr>
        <a:xfrm>
          <a:off x="8576711" y="7935084"/>
          <a:ext cx="175172" cy="141936"/>
        </a:xfrm>
        <a:prstGeom prst="roundRect">
          <a:avLst/>
        </a:prstGeom>
        <a:solidFill>
          <a:srgbClr val="894D9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8</xdr:col>
      <xdr:colOff>366092</xdr:colOff>
      <xdr:row>27</xdr:row>
      <xdr:rowOff>204305</xdr:rowOff>
    </xdr:from>
    <xdr:ext cx="462169" cy="335605"/>
    <xdr:sp macro="" textlink="'Pivot table'!C18">
      <xdr:nvSpPr>
        <xdr:cNvPr id="83" name="TextBox 82">
          <a:extLst>
            <a:ext uri="{FF2B5EF4-FFF2-40B4-BE49-F238E27FC236}">
              <a16:creationId xmlns:a16="http://schemas.microsoft.com/office/drawing/2014/main" id="{E820FF76-EC41-BAC4-AD8A-D9D9FE6915CF}"/>
            </a:ext>
          </a:extLst>
        </xdr:cNvPr>
        <xdr:cNvSpPr txBox="1"/>
      </xdr:nvSpPr>
      <xdr:spPr>
        <a:xfrm>
          <a:off x="6978375" y="6167783"/>
          <a:ext cx="462169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5A67F398-CAF8-214E-B8D3-2E1A30FDB271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5%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8</xdr:col>
      <xdr:colOff>338483</xdr:colOff>
      <xdr:row>25</xdr:row>
      <xdr:rowOff>135283</xdr:rowOff>
    </xdr:from>
    <xdr:ext cx="462169" cy="335605"/>
    <xdr:sp macro="" textlink="'Pivot table'!C21">
      <xdr:nvSpPr>
        <xdr:cNvPr id="84" name="TextBox 83">
          <a:extLst>
            <a:ext uri="{FF2B5EF4-FFF2-40B4-BE49-F238E27FC236}">
              <a16:creationId xmlns:a16="http://schemas.microsoft.com/office/drawing/2014/main" id="{30557D80-68BC-6A14-0533-419343F9EB9A}"/>
            </a:ext>
          </a:extLst>
        </xdr:cNvPr>
        <xdr:cNvSpPr txBox="1"/>
      </xdr:nvSpPr>
      <xdr:spPr>
        <a:xfrm>
          <a:off x="6950766" y="5657022"/>
          <a:ext cx="462169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0BB6BE24-5147-7549-9E57-C31D16DFE33C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5%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8</xdr:col>
      <xdr:colOff>669788</xdr:colOff>
      <xdr:row>22</xdr:row>
      <xdr:rowOff>80066</xdr:rowOff>
    </xdr:from>
    <xdr:ext cx="572603" cy="335605"/>
    <xdr:sp macro="" textlink="'Pivot table'!C22">
      <xdr:nvSpPr>
        <xdr:cNvPr id="85" name="TextBox 84">
          <a:extLst>
            <a:ext uri="{FF2B5EF4-FFF2-40B4-BE49-F238E27FC236}">
              <a16:creationId xmlns:a16="http://schemas.microsoft.com/office/drawing/2014/main" id="{ED88DB8F-4112-DB2E-6EB9-236E44B376C5}"/>
            </a:ext>
          </a:extLst>
        </xdr:cNvPr>
        <xdr:cNvSpPr txBox="1"/>
      </xdr:nvSpPr>
      <xdr:spPr>
        <a:xfrm>
          <a:off x="7282071" y="4939196"/>
          <a:ext cx="572603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FC6CEDAB-2402-5447-AD5A-6CF5F2F9A991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10%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9</xdr:col>
      <xdr:colOff>545549</xdr:colOff>
      <xdr:row>21</xdr:row>
      <xdr:rowOff>80065</xdr:rowOff>
    </xdr:from>
    <xdr:ext cx="462169" cy="335605"/>
    <xdr:sp macro="" textlink="'Pivot table'!C23">
      <xdr:nvSpPr>
        <xdr:cNvPr id="86" name="TextBox 85">
          <a:extLst>
            <a:ext uri="{FF2B5EF4-FFF2-40B4-BE49-F238E27FC236}">
              <a16:creationId xmlns:a16="http://schemas.microsoft.com/office/drawing/2014/main" id="{3F06EC67-41C3-2DE8-C43B-FE12B52D558E}"/>
            </a:ext>
          </a:extLst>
        </xdr:cNvPr>
        <xdr:cNvSpPr txBox="1"/>
      </xdr:nvSpPr>
      <xdr:spPr>
        <a:xfrm>
          <a:off x="7986092" y="4718326"/>
          <a:ext cx="462169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CCB26CB9-1395-1749-8247-9800BDD22378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4%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10</xdr:col>
      <xdr:colOff>62397</xdr:colOff>
      <xdr:row>21</xdr:row>
      <xdr:rowOff>80065</xdr:rowOff>
    </xdr:from>
    <xdr:ext cx="462169" cy="335605"/>
    <xdr:sp macro="" textlink="'Pivot table'!C15">
      <xdr:nvSpPr>
        <xdr:cNvPr id="87" name="TextBox 86">
          <a:extLst>
            <a:ext uri="{FF2B5EF4-FFF2-40B4-BE49-F238E27FC236}">
              <a16:creationId xmlns:a16="http://schemas.microsoft.com/office/drawing/2014/main" id="{24D06097-AF02-79F5-EEB6-744580DB2BDE}"/>
            </a:ext>
          </a:extLst>
        </xdr:cNvPr>
        <xdr:cNvSpPr txBox="1"/>
      </xdr:nvSpPr>
      <xdr:spPr>
        <a:xfrm>
          <a:off x="8331201" y="4718326"/>
          <a:ext cx="462169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9351142D-C9E2-7C41-818B-754EB7056601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4%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10</xdr:col>
      <xdr:colOff>421310</xdr:colOff>
      <xdr:row>21</xdr:row>
      <xdr:rowOff>135283</xdr:rowOff>
    </xdr:from>
    <xdr:ext cx="462169" cy="335605"/>
    <xdr:sp macro="" textlink="'Pivot table'!C16">
      <xdr:nvSpPr>
        <xdr:cNvPr id="88" name="TextBox 87">
          <a:extLst>
            <a:ext uri="{FF2B5EF4-FFF2-40B4-BE49-F238E27FC236}">
              <a16:creationId xmlns:a16="http://schemas.microsoft.com/office/drawing/2014/main" id="{DBB81D6E-8DE6-DF0A-7A09-313E3EF5AEF3}"/>
            </a:ext>
          </a:extLst>
        </xdr:cNvPr>
        <xdr:cNvSpPr txBox="1"/>
      </xdr:nvSpPr>
      <xdr:spPr>
        <a:xfrm>
          <a:off x="8690114" y="4773544"/>
          <a:ext cx="462169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FDF0D690-3BA4-1A45-BEA3-7D3A1C3E8CB8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2%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10</xdr:col>
      <xdr:colOff>655984</xdr:colOff>
      <xdr:row>22</xdr:row>
      <xdr:rowOff>52458</xdr:rowOff>
    </xdr:from>
    <xdr:ext cx="462169" cy="335605"/>
    <xdr:sp macro="" textlink="'Pivot table'!C17">
      <xdr:nvSpPr>
        <xdr:cNvPr id="89" name="TextBox 88">
          <a:extLst>
            <a:ext uri="{FF2B5EF4-FFF2-40B4-BE49-F238E27FC236}">
              <a16:creationId xmlns:a16="http://schemas.microsoft.com/office/drawing/2014/main" id="{9478C8E8-0B6A-604E-0A11-B93F672F0571}"/>
            </a:ext>
          </a:extLst>
        </xdr:cNvPr>
        <xdr:cNvSpPr txBox="1"/>
      </xdr:nvSpPr>
      <xdr:spPr>
        <a:xfrm>
          <a:off x="8924788" y="4911588"/>
          <a:ext cx="462169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150E20AC-CB2D-754E-9869-351E40C4D98A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1%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11</xdr:col>
      <xdr:colOff>145223</xdr:colOff>
      <xdr:row>23</xdr:row>
      <xdr:rowOff>80067</xdr:rowOff>
    </xdr:from>
    <xdr:ext cx="462169" cy="335605"/>
    <xdr:sp macro="" textlink="'Pivot table'!C20">
      <xdr:nvSpPr>
        <xdr:cNvPr id="90" name="TextBox 89">
          <a:extLst>
            <a:ext uri="{FF2B5EF4-FFF2-40B4-BE49-F238E27FC236}">
              <a16:creationId xmlns:a16="http://schemas.microsoft.com/office/drawing/2014/main" id="{65CC494D-AD0F-ED25-5825-796D40EE849A}"/>
            </a:ext>
          </a:extLst>
        </xdr:cNvPr>
        <xdr:cNvSpPr txBox="1"/>
      </xdr:nvSpPr>
      <xdr:spPr>
        <a:xfrm>
          <a:off x="9242288" y="5160067"/>
          <a:ext cx="462169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D768E757-D54B-4F49-B668-DB2F38CF9A71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5%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11</xdr:col>
      <xdr:colOff>228050</xdr:colOff>
      <xdr:row>29</xdr:row>
      <xdr:rowOff>149088</xdr:rowOff>
    </xdr:from>
    <xdr:ext cx="586407" cy="335605"/>
    <xdr:sp macro="" textlink="'Pivot table'!C19">
      <xdr:nvSpPr>
        <xdr:cNvPr id="92" name="TextBox 91">
          <a:extLst>
            <a:ext uri="{FF2B5EF4-FFF2-40B4-BE49-F238E27FC236}">
              <a16:creationId xmlns:a16="http://schemas.microsoft.com/office/drawing/2014/main" id="{1DD5B4E1-AD99-8D13-9C19-A6349406A9D5}"/>
            </a:ext>
          </a:extLst>
        </xdr:cNvPr>
        <xdr:cNvSpPr txBox="1"/>
      </xdr:nvSpPr>
      <xdr:spPr>
        <a:xfrm>
          <a:off x="9325115" y="6554305"/>
          <a:ext cx="586407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743C7382-763C-9043-A5AE-DB1607450CF1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38%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twoCellAnchor>
    <xdr:from>
      <xdr:col>12</xdr:col>
      <xdr:colOff>440267</xdr:colOff>
      <xdr:row>10</xdr:row>
      <xdr:rowOff>50800</xdr:rowOff>
    </xdr:from>
    <xdr:to>
      <xdr:col>16</xdr:col>
      <xdr:colOff>160867</xdr:colOff>
      <xdr:row>13</xdr:row>
      <xdr:rowOff>52381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71648ADD-96E6-4E44-8A16-9975335AD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440266</xdr:colOff>
      <xdr:row>12</xdr:row>
      <xdr:rowOff>45672</xdr:rowOff>
    </xdr:from>
    <xdr:to>
      <xdr:col>16</xdr:col>
      <xdr:colOff>160866</xdr:colOff>
      <xdr:row>15</xdr:row>
      <xdr:rowOff>46162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0DC8C563-7087-3648-9154-C29B15382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457200</xdr:colOff>
      <xdr:row>14</xdr:row>
      <xdr:rowOff>82110</xdr:rowOff>
    </xdr:from>
    <xdr:to>
      <xdr:col>16</xdr:col>
      <xdr:colOff>177800</xdr:colOff>
      <xdr:row>17</xdr:row>
      <xdr:rowOff>80576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90780AAD-D242-3B4B-A375-E815BCB87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474134</xdr:colOff>
      <xdr:row>16</xdr:row>
      <xdr:rowOff>90586</xdr:rowOff>
    </xdr:from>
    <xdr:to>
      <xdr:col>16</xdr:col>
      <xdr:colOff>194734</xdr:colOff>
      <xdr:row>19</xdr:row>
      <xdr:rowOff>93469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C13B5F5D-5BE3-9440-BF4C-5800F8F0D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474134</xdr:colOff>
      <xdr:row>18</xdr:row>
      <xdr:rowOff>84667</xdr:rowOff>
    </xdr:from>
    <xdr:to>
      <xdr:col>16</xdr:col>
      <xdr:colOff>194734</xdr:colOff>
      <xdr:row>21</xdr:row>
      <xdr:rowOff>101601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193B6039-7B9D-1447-994F-F3AFEFDF9F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oneCellAnchor>
    <xdr:from>
      <xdr:col>12</xdr:col>
      <xdr:colOff>495299</xdr:colOff>
      <xdr:row>14</xdr:row>
      <xdr:rowOff>21167</xdr:rowOff>
    </xdr:from>
    <xdr:ext cx="1905000" cy="335605"/>
    <xdr:sp macro="" textlink="'Pivot table'!F41">
      <xdr:nvSpPr>
        <xdr:cNvPr id="99" name="TextBox 98">
          <a:extLst>
            <a:ext uri="{FF2B5EF4-FFF2-40B4-BE49-F238E27FC236}">
              <a16:creationId xmlns:a16="http://schemas.microsoft.com/office/drawing/2014/main" id="{11AC03DC-97DF-6586-30CD-92ACECD44386}"/>
            </a:ext>
          </a:extLst>
        </xdr:cNvPr>
        <xdr:cNvSpPr txBox="1"/>
      </xdr:nvSpPr>
      <xdr:spPr>
        <a:xfrm>
          <a:off x="10435166" y="3103034"/>
          <a:ext cx="1905000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C20411A8-0668-7D4C-B076-3C8D95E013BE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Degree</a:t>
          </a:fld>
          <a:endParaRPr lang="en-GB" sz="14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12</xdr:col>
      <xdr:colOff>495299</xdr:colOff>
      <xdr:row>9</xdr:row>
      <xdr:rowOff>190500</xdr:rowOff>
    </xdr:from>
    <xdr:ext cx="1905000" cy="335605"/>
    <xdr:sp macro="" textlink="'Pivot table'!F39">
      <xdr:nvSpPr>
        <xdr:cNvPr id="100" name="TextBox 99">
          <a:extLst>
            <a:ext uri="{FF2B5EF4-FFF2-40B4-BE49-F238E27FC236}">
              <a16:creationId xmlns:a16="http://schemas.microsoft.com/office/drawing/2014/main" id="{91F28002-4DAC-17D5-5E77-AD607D663D53}"/>
            </a:ext>
          </a:extLst>
        </xdr:cNvPr>
        <xdr:cNvSpPr txBox="1"/>
      </xdr:nvSpPr>
      <xdr:spPr>
        <a:xfrm>
          <a:off x="10435166" y="2171700"/>
          <a:ext cx="1905000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156D002F-4530-974D-9B98-4B7A02654554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Associate</a:t>
          </a:fld>
          <a:endParaRPr lang="en-GB" sz="14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12</xdr:col>
      <xdr:colOff>512232</xdr:colOff>
      <xdr:row>12</xdr:row>
      <xdr:rowOff>21166</xdr:rowOff>
    </xdr:from>
    <xdr:ext cx="1905000" cy="335605"/>
    <xdr:sp macro="" textlink="'Pivot table'!F40">
      <xdr:nvSpPr>
        <xdr:cNvPr id="101" name="TextBox 100">
          <a:extLst>
            <a:ext uri="{FF2B5EF4-FFF2-40B4-BE49-F238E27FC236}">
              <a16:creationId xmlns:a16="http://schemas.microsoft.com/office/drawing/2014/main" id="{89256BCD-2FB9-4E59-C7DC-200DB8828D1B}"/>
            </a:ext>
          </a:extLst>
        </xdr:cNvPr>
        <xdr:cNvSpPr txBox="1"/>
      </xdr:nvSpPr>
      <xdr:spPr>
        <a:xfrm>
          <a:off x="10452099" y="2662766"/>
          <a:ext cx="1905000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8F628B20-CA42-9B47-B0C7-AF78AF07348B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Bachelor</a:t>
          </a:fld>
          <a:endParaRPr lang="en-GB" sz="14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12</xdr:col>
      <xdr:colOff>512232</xdr:colOff>
      <xdr:row>16</xdr:row>
      <xdr:rowOff>21167</xdr:rowOff>
    </xdr:from>
    <xdr:ext cx="1905000" cy="335605"/>
    <xdr:sp macro="" textlink="'Pivot table'!F42">
      <xdr:nvSpPr>
        <xdr:cNvPr id="102" name="TextBox 101">
          <a:extLst>
            <a:ext uri="{FF2B5EF4-FFF2-40B4-BE49-F238E27FC236}">
              <a16:creationId xmlns:a16="http://schemas.microsoft.com/office/drawing/2014/main" id="{1CF6940A-B7F7-3F95-5A52-39EB002E8865}"/>
            </a:ext>
          </a:extLst>
        </xdr:cNvPr>
        <xdr:cNvSpPr txBox="1"/>
      </xdr:nvSpPr>
      <xdr:spPr>
        <a:xfrm>
          <a:off x="10452099" y="3543300"/>
          <a:ext cx="1905000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08A61EA5-9BE7-D24E-923F-883DA3AD51B2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Doctoral</a:t>
          </a:fld>
          <a:endParaRPr lang="en-GB" sz="14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12</xdr:col>
      <xdr:colOff>512232</xdr:colOff>
      <xdr:row>18</xdr:row>
      <xdr:rowOff>55033</xdr:rowOff>
    </xdr:from>
    <xdr:ext cx="1905000" cy="335605"/>
    <xdr:sp macro="" textlink="'Pivot table'!F43">
      <xdr:nvSpPr>
        <xdr:cNvPr id="103" name="TextBox 102">
          <a:extLst>
            <a:ext uri="{FF2B5EF4-FFF2-40B4-BE49-F238E27FC236}">
              <a16:creationId xmlns:a16="http://schemas.microsoft.com/office/drawing/2014/main" id="{BB6674A5-4E3F-A274-8625-FA94C9D4BFA1}"/>
            </a:ext>
          </a:extLst>
        </xdr:cNvPr>
        <xdr:cNvSpPr txBox="1"/>
      </xdr:nvSpPr>
      <xdr:spPr>
        <a:xfrm>
          <a:off x="10452099" y="4017433"/>
          <a:ext cx="1905000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6064E58F-D983-444F-9179-8AEC536CBEF6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Master</a:t>
          </a:fld>
          <a:endParaRPr lang="en-GB" sz="14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15</xdr:col>
      <xdr:colOff>372534</xdr:colOff>
      <xdr:row>11</xdr:row>
      <xdr:rowOff>4235</xdr:rowOff>
    </xdr:from>
    <xdr:ext cx="901700" cy="335605"/>
    <xdr:sp macro="" textlink="'Pivot table'!H39">
      <xdr:nvSpPr>
        <xdr:cNvPr id="104" name="TextBox 103">
          <a:extLst>
            <a:ext uri="{FF2B5EF4-FFF2-40B4-BE49-F238E27FC236}">
              <a16:creationId xmlns:a16="http://schemas.microsoft.com/office/drawing/2014/main" id="{938D9C6C-3948-05DC-ED96-D53D19B53F12}"/>
            </a:ext>
          </a:extLst>
        </xdr:cNvPr>
        <xdr:cNvSpPr txBox="1"/>
      </xdr:nvSpPr>
      <xdr:spPr>
        <a:xfrm>
          <a:off x="12801601" y="2425702"/>
          <a:ext cx="901700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C9024BA2-4485-5B45-B447-4CC6BAA88D3B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9%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15</xdr:col>
      <xdr:colOff>389467</xdr:colOff>
      <xdr:row>12</xdr:row>
      <xdr:rowOff>190502</xdr:rowOff>
    </xdr:from>
    <xdr:ext cx="901700" cy="335605"/>
    <xdr:sp macro="" textlink="'Pivot table'!H40">
      <xdr:nvSpPr>
        <xdr:cNvPr id="105" name="TextBox 104">
          <a:extLst>
            <a:ext uri="{FF2B5EF4-FFF2-40B4-BE49-F238E27FC236}">
              <a16:creationId xmlns:a16="http://schemas.microsoft.com/office/drawing/2014/main" id="{1AF82450-1BD3-8A59-A546-AA041009B674}"/>
            </a:ext>
          </a:extLst>
        </xdr:cNvPr>
        <xdr:cNvSpPr txBox="1"/>
      </xdr:nvSpPr>
      <xdr:spPr>
        <a:xfrm>
          <a:off x="12818534" y="2832102"/>
          <a:ext cx="901700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E90C155C-90BE-BA45-8E43-03B8FFFA7482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41%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15</xdr:col>
      <xdr:colOff>372534</xdr:colOff>
      <xdr:row>15</xdr:row>
      <xdr:rowOff>38102</xdr:rowOff>
    </xdr:from>
    <xdr:ext cx="901700" cy="335605"/>
    <xdr:sp macro="" textlink="'Pivot table'!H41">
      <xdr:nvSpPr>
        <xdr:cNvPr id="106" name="TextBox 105">
          <a:extLst>
            <a:ext uri="{FF2B5EF4-FFF2-40B4-BE49-F238E27FC236}">
              <a16:creationId xmlns:a16="http://schemas.microsoft.com/office/drawing/2014/main" id="{4777C1C3-9E9A-90DE-F878-C8D7EAB8C268}"/>
            </a:ext>
          </a:extLst>
        </xdr:cNvPr>
        <xdr:cNvSpPr txBox="1"/>
      </xdr:nvSpPr>
      <xdr:spPr>
        <a:xfrm>
          <a:off x="12801601" y="3340102"/>
          <a:ext cx="901700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0AA76A0C-75D8-3D48-A73D-113E03AEDF9A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15%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15</xdr:col>
      <xdr:colOff>372534</xdr:colOff>
      <xdr:row>17</xdr:row>
      <xdr:rowOff>38101</xdr:rowOff>
    </xdr:from>
    <xdr:ext cx="901700" cy="335605"/>
    <xdr:sp macro="" textlink="'Pivot table'!H42">
      <xdr:nvSpPr>
        <xdr:cNvPr id="107" name="TextBox 106">
          <a:extLst>
            <a:ext uri="{FF2B5EF4-FFF2-40B4-BE49-F238E27FC236}">
              <a16:creationId xmlns:a16="http://schemas.microsoft.com/office/drawing/2014/main" id="{41A26FAE-AE2A-B665-F7AD-B123697C24C4}"/>
            </a:ext>
          </a:extLst>
        </xdr:cNvPr>
        <xdr:cNvSpPr txBox="1"/>
      </xdr:nvSpPr>
      <xdr:spPr>
        <a:xfrm>
          <a:off x="12801601" y="3780368"/>
          <a:ext cx="901700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41B823A0-E2D4-2741-A8F8-87E54EC399ED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5%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15</xdr:col>
      <xdr:colOff>389467</xdr:colOff>
      <xdr:row>19</xdr:row>
      <xdr:rowOff>55035</xdr:rowOff>
    </xdr:from>
    <xdr:ext cx="901700" cy="335605"/>
    <xdr:sp macro="" textlink="'Pivot table'!H43">
      <xdr:nvSpPr>
        <xdr:cNvPr id="108" name="TextBox 107">
          <a:extLst>
            <a:ext uri="{FF2B5EF4-FFF2-40B4-BE49-F238E27FC236}">
              <a16:creationId xmlns:a16="http://schemas.microsoft.com/office/drawing/2014/main" id="{5202F37A-1BB1-7A53-319D-2F419176560A}"/>
            </a:ext>
          </a:extLst>
        </xdr:cNvPr>
        <xdr:cNvSpPr txBox="1"/>
      </xdr:nvSpPr>
      <xdr:spPr>
        <a:xfrm>
          <a:off x="12818534" y="4237568"/>
          <a:ext cx="901700" cy="335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2BC01887-187A-C242-BDB6-CBEB4B89D6BA}" type="TxLink">
            <a:rPr lang="en-US" sz="1200" b="0" i="0" u="none" strike="noStrike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pPr/>
            <a:t>30%</a:t>
          </a:fld>
          <a:endParaRPr lang="en-GB" sz="1200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12</xdr:col>
      <xdr:colOff>457783</xdr:colOff>
      <xdr:row>7</xdr:row>
      <xdr:rowOff>190502</xdr:rowOff>
    </xdr:from>
    <xdr:ext cx="2403949" cy="35586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6BBF716D-FB6C-4CDE-1D92-C538096304E0}"/>
            </a:ext>
          </a:extLst>
        </xdr:cNvPr>
        <xdr:cNvSpPr txBox="1"/>
      </xdr:nvSpPr>
      <xdr:spPr>
        <a:xfrm>
          <a:off x="10397650" y="1731435"/>
          <a:ext cx="2403949" cy="35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300" b="1" baseline="0">
              <a:solidFill>
                <a:srgbClr val="FE5C46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Qualification  </a:t>
          </a:r>
          <a:endParaRPr lang="en-GB" sz="1300" b="1">
            <a:solidFill>
              <a:srgbClr val="FE5C46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12</xdr:col>
      <xdr:colOff>461578</xdr:colOff>
      <xdr:row>8</xdr:row>
      <xdr:rowOff>163202</xdr:rowOff>
    </xdr:from>
    <xdr:ext cx="3086100" cy="315279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AF643E4E-5D9D-3724-CF5D-B294DC8E3C02}"/>
            </a:ext>
          </a:extLst>
        </xdr:cNvPr>
        <xdr:cNvSpPr txBox="1"/>
      </xdr:nvSpPr>
      <xdr:spPr>
        <a:xfrm>
          <a:off x="10401445" y="1924269"/>
          <a:ext cx="3086100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GB" sz="1100">
            <a:solidFill>
              <a:schemeClr val="bg2">
                <a:lumMod val="75000"/>
              </a:schemeClr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12</xdr:col>
      <xdr:colOff>461579</xdr:colOff>
      <xdr:row>8</xdr:row>
      <xdr:rowOff>146268</xdr:rowOff>
    </xdr:from>
    <xdr:ext cx="3086100" cy="315279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FEE371D2-C2C2-14D1-ADBC-F6A5AD5C0947}"/>
            </a:ext>
          </a:extLst>
        </xdr:cNvPr>
        <xdr:cNvSpPr txBox="1"/>
      </xdr:nvSpPr>
      <xdr:spPr>
        <a:xfrm>
          <a:off x="10401446" y="1907335"/>
          <a:ext cx="3086100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>
              <a:solidFill>
                <a:schemeClr val="bg2">
                  <a:lumMod val="75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Highest</a:t>
          </a:r>
          <a:r>
            <a:rPr lang="en-GB" sz="1100" baseline="0">
              <a:solidFill>
                <a:schemeClr val="bg2">
                  <a:lumMod val="75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 Qualification of the Candidate</a:t>
          </a:r>
          <a:endParaRPr lang="en-GB" sz="1100">
            <a:solidFill>
              <a:schemeClr val="bg2">
                <a:lumMod val="75000"/>
              </a:schemeClr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8</xdr:col>
      <xdr:colOff>486513</xdr:colOff>
      <xdr:row>20</xdr:row>
      <xdr:rowOff>40765</xdr:rowOff>
    </xdr:from>
    <xdr:ext cx="3132084" cy="376193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228BE14B-F5DF-E9E1-9800-2B16A1E5C29D}"/>
            </a:ext>
          </a:extLst>
        </xdr:cNvPr>
        <xdr:cNvSpPr txBox="1"/>
      </xdr:nvSpPr>
      <xdr:spPr>
        <a:xfrm>
          <a:off x="7093367" y="4321664"/>
          <a:ext cx="3132084" cy="3761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400" b="1" baseline="0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Department-wise </a:t>
          </a:r>
          <a:r>
            <a:rPr lang="en-GB" sz="1200" b="1" baseline="0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Distribution</a:t>
          </a:r>
          <a:r>
            <a:rPr lang="en-GB" sz="1400" b="1" baseline="0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   </a:t>
          </a:r>
          <a:endParaRPr lang="en-GB" sz="1400" b="1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3</xdr:col>
      <xdr:colOff>595004</xdr:colOff>
      <xdr:row>10</xdr:row>
      <xdr:rowOff>208285</xdr:rowOff>
    </xdr:from>
    <xdr:ext cx="2047179" cy="376193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0C63C52-35A3-1678-DD44-541E2B4B0433}"/>
            </a:ext>
          </a:extLst>
        </xdr:cNvPr>
        <xdr:cNvSpPr txBox="1"/>
      </xdr:nvSpPr>
      <xdr:spPr>
        <a:xfrm>
          <a:off x="3077925" y="2348734"/>
          <a:ext cx="2047179" cy="3761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400" b="1">
              <a:solidFill>
                <a:schemeClr val="accent1">
                  <a:lumMod val="60000"/>
                  <a:lumOff val="40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Applications Timeline</a:t>
          </a:r>
        </a:p>
      </xdr:txBody>
    </xdr:sp>
    <xdr:clientData/>
  </xdr:oneCellAnchor>
  <xdr:oneCellAnchor>
    <xdr:from>
      <xdr:col>3</xdr:col>
      <xdr:colOff>586864</xdr:colOff>
      <xdr:row>12</xdr:row>
      <xdr:rowOff>24676</xdr:rowOff>
    </xdr:from>
    <xdr:ext cx="3086100" cy="315279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0FBCCE0-264F-51BD-4043-9D3C81C2C4DC}"/>
            </a:ext>
          </a:extLst>
        </xdr:cNvPr>
        <xdr:cNvSpPr txBox="1"/>
      </xdr:nvSpPr>
      <xdr:spPr>
        <a:xfrm>
          <a:off x="3069785" y="2593215"/>
          <a:ext cx="3086100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>
              <a:solidFill>
                <a:schemeClr val="bg2">
                  <a:lumMod val="75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Application</a:t>
          </a:r>
          <a:r>
            <a:rPr lang="en-GB" sz="1100" baseline="0">
              <a:solidFill>
                <a:schemeClr val="bg2">
                  <a:lumMod val="75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 status of cadidates</a:t>
          </a:r>
          <a:endParaRPr lang="en-GB" sz="1100">
            <a:solidFill>
              <a:schemeClr val="bg2">
                <a:lumMod val="75000"/>
              </a:schemeClr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twoCellAnchor>
    <xdr:from>
      <xdr:col>6</xdr:col>
      <xdr:colOff>267607</xdr:colOff>
      <xdr:row>12</xdr:row>
      <xdr:rowOff>213180</xdr:rowOff>
    </xdr:from>
    <xdr:to>
      <xdr:col>6</xdr:col>
      <xdr:colOff>410935</xdr:colOff>
      <xdr:row>13</xdr:row>
      <xdr:rowOff>129419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95907CF7-6A7B-CF4B-A37A-7F40E9891E58}"/>
            </a:ext>
          </a:extLst>
        </xdr:cNvPr>
        <xdr:cNvSpPr/>
      </xdr:nvSpPr>
      <xdr:spPr>
        <a:xfrm>
          <a:off x="5207000" y="2825751"/>
          <a:ext cx="143328" cy="133954"/>
        </a:xfrm>
        <a:prstGeom prst="ellipse">
          <a:avLst/>
        </a:prstGeom>
        <a:solidFill>
          <a:srgbClr val="FFD579"/>
        </a:solidFill>
        <a:ln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276679</xdr:colOff>
      <xdr:row>14</xdr:row>
      <xdr:rowOff>99787</xdr:rowOff>
    </xdr:from>
    <xdr:to>
      <xdr:col>6</xdr:col>
      <xdr:colOff>420007</xdr:colOff>
      <xdr:row>15</xdr:row>
      <xdr:rowOff>16027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C57A6DA7-04AC-63C6-CC54-349BFEC1A5D3}"/>
            </a:ext>
          </a:extLst>
        </xdr:cNvPr>
        <xdr:cNvSpPr/>
      </xdr:nvSpPr>
      <xdr:spPr>
        <a:xfrm>
          <a:off x="5216072" y="3147787"/>
          <a:ext cx="143328" cy="133954"/>
        </a:xfrm>
        <a:prstGeom prst="ellipse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72571</xdr:colOff>
      <xdr:row>12</xdr:row>
      <xdr:rowOff>185966</xdr:rowOff>
    </xdr:from>
    <xdr:to>
      <xdr:col>7</xdr:col>
      <xdr:colOff>215899</xdr:colOff>
      <xdr:row>13</xdr:row>
      <xdr:rowOff>102205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708FFA73-CF08-0D54-A9EB-D1F46187B64F}"/>
            </a:ext>
          </a:extLst>
        </xdr:cNvPr>
        <xdr:cNvSpPr/>
      </xdr:nvSpPr>
      <xdr:spPr>
        <a:xfrm>
          <a:off x="5837464" y="2798537"/>
          <a:ext cx="143328" cy="133954"/>
        </a:xfrm>
        <a:prstGeom prst="ellipse">
          <a:avLst/>
        </a:prstGeom>
        <a:solidFill>
          <a:srgbClr val="FE5C46"/>
        </a:solidFill>
        <a:ln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81642</xdr:colOff>
      <xdr:row>14</xdr:row>
      <xdr:rowOff>77108</xdr:rowOff>
    </xdr:from>
    <xdr:to>
      <xdr:col>7</xdr:col>
      <xdr:colOff>224970</xdr:colOff>
      <xdr:row>14</xdr:row>
      <xdr:rowOff>211062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F6C54D9D-7A89-105E-0294-D1B80B89597B}"/>
            </a:ext>
          </a:extLst>
        </xdr:cNvPr>
        <xdr:cNvSpPr/>
      </xdr:nvSpPr>
      <xdr:spPr>
        <a:xfrm>
          <a:off x="5846535" y="3125108"/>
          <a:ext cx="143328" cy="133954"/>
        </a:xfrm>
        <a:prstGeom prst="ellipse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6</xdr:col>
      <xdr:colOff>344635</xdr:colOff>
      <xdr:row>12</xdr:row>
      <xdr:rowOff>149898</xdr:rowOff>
    </xdr:from>
    <xdr:ext cx="571580" cy="27469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BCDA5243-05C8-CED4-A838-45B9E0E28804}"/>
            </a:ext>
          </a:extLst>
        </xdr:cNvPr>
        <xdr:cNvSpPr txBox="1"/>
      </xdr:nvSpPr>
      <xdr:spPr>
        <a:xfrm>
          <a:off x="5284028" y="2762469"/>
          <a:ext cx="571580" cy="2746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900" b="1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2022</a:t>
          </a:r>
        </a:p>
      </xdr:txBody>
    </xdr:sp>
    <xdr:clientData/>
  </xdr:oneCellAnchor>
  <xdr:oneCellAnchor>
    <xdr:from>
      <xdr:col>6</xdr:col>
      <xdr:colOff>367313</xdr:colOff>
      <xdr:row>14</xdr:row>
      <xdr:rowOff>18361</xdr:rowOff>
    </xdr:from>
    <xdr:ext cx="571580" cy="27469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5EF0D555-5A15-C3E0-A276-03C55BBEB258}"/>
            </a:ext>
          </a:extLst>
        </xdr:cNvPr>
        <xdr:cNvSpPr txBox="1"/>
      </xdr:nvSpPr>
      <xdr:spPr>
        <a:xfrm>
          <a:off x="5306706" y="3066361"/>
          <a:ext cx="571580" cy="2746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900" b="1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2024</a:t>
          </a:r>
        </a:p>
      </xdr:txBody>
    </xdr:sp>
    <xdr:clientData/>
  </xdr:oneCellAnchor>
  <xdr:oneCellAnchor>
    <xdr:from>
      <xdr:col>7</xdr:col>
      <xdr:colOff>163206</xdr:colOff>
      <xdr:row>14</xdr:row>
      <xdr:rowOff>18361</xdr:rowOff>
    </xdr:from>
    <xdr:ext cx="571580" cy="27469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FD2B1EBB-88B7-4302-C3B4-BEEAE76A1C52}"/>
            </a:ext>
          </a:extLst>
        </xdr:cNvPr>
        <xdr:cNvSpPr txBox="1"/>
      </xdr:nvSpPr>
      <xdr:spPr>
        <a:xfrm>
          <a:off x="5928099" y="3066361"/>
          <a:ext cx="571580" cy="2746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900" b="1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2025</a:t>
          </a:r>
        </a:p>
      </xdr:txBody>
    </xdr:sp>
    <xdr:clientData/>
  </xdr:oneCellAnchor>
  <xdr:oneCellAnchor>
    <xdr:from>
      <xdr:col>7</xdr:col>
      <xdr:colOff>158671</xdr:colOff>
      <xdr:row>12</xdr:row>
      <xdr:rowOff>122684</xdr:rowOff>
    </xdr:from>
    <xdr:ext cx="571580" cy="27469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8094BC0F-27DF-93E6-5E31-11D9149F8FA9}"/>
            </a:ext>
          </a:extLst>
        </xdr:cNvPr>
        <xdr:cNvSpPr txBox="1"/>
      </xdr:nvSpPr>
      <xdr:spPr>
        <a:xfrm>
          <a:off x="5923564" y="2735255"/>
          <a:ext cx="571580" cy="2746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900" b="1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2023</a:t>
          </a:r>
        </a:p>
      </xdr:txBody>
    </xdr:sp>
    <xdr:clientData/>
  </xdr:oneCellAnchor>
  <xdr:twoCellAnchor>
    <xdr:from>
      <xdr:col>8</xdr:col>
      <xdr:colOff>102185</xdr:colOff>
      <xdr:row>10</xdr:row>
      <xdr:rowOff>58390</xdr:rowOff>
    </xdr:from>
    <xdr:to>
      <xdr:col>12</xdr:col>
      <xdr:colOff>291954</xdr:colOff>
      <xdr:row>20</xdr:row>
      <xdr:rowOff>131380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E0BE79FC-CCF8-2144-80C9-303BDCCFA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oneCellAnchor>
    <xdr:from>
      <xdr:col>8</xdr:col>
      <xdr:colOff>215463</xdr:colOff>
      <xdr:row>7</xdr:row>
      <xdr:rowOff>197623</xdr:rowOff>
    </xdr:from>
    <xdr:ext cx="2047179" cy="376193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3F427F0C-663A-0B99-2CF8-8CFE544D57F9}"/>
            </a:ext>
          </a:extLst>
        </xdr:cNvPr>
        <xdr:cNvSpPr txBox="1"/>
      </xdr:nvSpPr>
      <xdr:spPr>
        <a:xfrm>
          <a:off x="6857417" y="1730382"/>
          <a:ext cx="2047179" cy="3761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400" b="1">
              <a:solidFill>
                <a:schemeClr val="accent6">
                  <a:lumMod val="60000"/>
                  <a:lumOff val="40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Position Tier</a:t>
          </a:r>
        </a:p>
      </xdr:txBody>
    </xdr:sp>
    <xdr:clientData/>
  </xdr:oneCellAnchor>
  <xdr:oneCellAnchor>
    <xdr:from>
      <xdr:col>8</xdr:col>
      <xdr:colOff>221592</xdr:colOff>
      <xdr:row>8</xdr:row>
      <xdr:rowOff>170325</xdr:rowOff>
    </xdr:from>
    <xdr:ext cx="3086100" cy="315279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A67E777-921F-DE5A-87E1-AF0B08D6FFAB}"/>
            </a:ext>
          </a:extLst>
        </xdr:cNvPr>
        <xdr:cNvSpPr txBox="1"/>
      </xdr:nvSpPr>
      <xdr:spPr>
        <a:xfrm>
          <a:off x="6828446" y="1882685"/>
          <a:ext cx="3086100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>
              <a:solidFill>
                <a:schemeClr val="bg2">
                  <a:lumMod val="75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Position</a:t>
          </a:r>
          <a:r>
            <a:rPr lang="en-GB" sz="1100" baseline="0">
              <a:solidFill>
                <a:schemeClr val="bg2">
                  <a:lumMod val="75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 of which candidate applied</a:t>
          </a:r>
          <a:endParaRPr lang="en-GB" sz="1100">
            <a:solidFill>
              <a:schemeClr val="bg2">
                <a:lumMod val="75000"/>
              </a:schemeClr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twoCellAnchor>
    <xdr:from>
      <xdr:col>0</xdr:col>
      <xdr:colOff>319356</xdr:colOff>
      <xdr:row>11</xdr:row>
      <xdr:rowOff>51989</xdr:rowOff>
    </xdr:from>
    <xdr:to>
      <xdr:col>0</xdr:col>
      <xdr:colOff>816959</xdr:colOff>
      <xdr:row>13</xdr:row>
      <xdr:rowOff>126257</xdr:rowOff>
    </xdr:to>
    <xdr:sp macro="" textlink="">
      <xdr:nvSpPr>
        <xdr:cNvPr id="119" name="Oval 118">
          <a:extLst>
            <a:ext uri="{FF2B5EF4-FFF2-40B4-BE49-F238E27FC236}">
              <a16:creationId xmlns:a16="http://schemas.microsoft.com/office/drawing/2014/main" id="{F354D1B6-B683-1BEC-BAC0-400DD0DC2787}"/>
            </a:ext>
          </a:extLst>
        </xdr:cNvPr>
        <xdr:cNvSpPr/>
      </xdr:nvSpPr>
      <xdr:spPr>
        <a:xfrm>
          <a:off x="319356" y="2421170"/>
          <a:ext cx="497603" cy="50502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328970</xdr:colOff>
      <xdr:row>11</xdr:row>
      <xdr:rowOff>28809</xdr:rowOff>
    </xdr:from>
    <xdr:to>
      <xdr:col>0</xdr:col>
      <xdr:colOff>818030</xdr:colOff>
      <xdr:row>13</xdr:row>
      <xdr:rowOff>96550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5C53E306-862D-4053-E660-22BB8CD81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28970" y="2397990"/>
          <a:ext cx="489060" cy="498502"/>
        </a:xfrm>
        <a:prstGeom prst="rect">
          <a:avLst/>
        </a:prstGeom>
        <a:noFill/>
      </xdr:spPr>
    </xdr:pic>
    <xdr:clientData/>
  </xdr:twoCellAnchor>
  <xdr:twoCellAnchor>
    <xdr:from>
      <xdr:col>1</xdr:col>
      <xdr:colOff>679679</xdr:colOff>
      <xdr:row>11</xdr:row>
      <xdr:rowOff>55687</xdr:rowOff>
    </xdr:from>
    <xdr:to>
      <xdr:col>2</xdr:col>
      <xdr:colOff>375983</xdr:colOff>
      <xdr:row>13</xdr:row>
      <xdr:rowOff>143809</xdr:rowOff>
    </xdr:to>
    <xdr:sp macro="" textlink="">
      <xdr:nvSpPr>
        <xdr:cNvPr id="121" name="Oval 120">
          <a:extLst>
            <a:ext uri="{FF2B5EF4-FFF2-40B4-BE49-F238E27FC236}">
              <a16:creationId xmlns:a16="http://schemas.microsoft.com/office/drawing/2014/main" id="{66F3976D-A76B-243D-BBAD-D1F288FA0B77}"/>
            </a:ext>
          </a:extLst>
        </xdr:cNvPr>
        <xdr:cNvSpPr/>
      </xdr:nvSpPr>
      <xdr:spPr>
        <a:xfrm>
          <a:off x="1506927" y="2490825"/>
          <a:ext cx="523551" cy="53087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625641</xdr:colOff>
      <xdr:row>11</xdr:row>
      <xdr:rowOff>46608</xdr:rowOff>
    </xdr:from>
    <xdr:to>
      <xdr:col>2</xdr:col>
      <xdr:colOff>419449</xdr:colOff>
      <xdr:row>13</xdr:row>
      <xdr:rowOff>119179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AAD08380-4545-7D0B-F8D5-F246C3BEE9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ackgroundRemoval t="19916" b="81146" l="10000" r="90000"/>
                  </a14:imgEffect>
                </a14:imgLayer>
              </a14:imgProps>
            </a:ext>
          </a:extLst>
        </a:blip>
        <a:srcRect t="12263" b="11200"/>
        <a:stretch>
          <a:fillRect/>
        </a:stretch>
      </xdr:blipFill>
      <xdr:spPr>
        <a:xfrm>
          <a:off x="1452889" y="2481746"/>
          <a:ext cx="621055" cy="515323"/>
        </a:xfrm>
        <a:prstGeom prst="rect">
          <a:avLst/>
        </a:prstGeom>
      </xdr:spPr>
    </xdr:pic>
    <xdr:clientData/>
  </xdr:twoCellAnchor>
  <xdr:oneCellAnchor>
    <xdr:from>
      <xdr:col>0</xdr:col>
      <xdr:colOff>817777</xdr:colOff>
      <xdr:row>11</xdr:row>
      <xdr:rowOff>46605</xdr:rowOff>
    </xdr:from>
    <xdr:ext cx="696902" cy="27985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B69AD237-D3CD-8855-59D9-6BBCC47A1FBA}"/>
            </a:ext>
          </a:extLst>
        </xdr:cNvPr>
        <xdr:cNvSpPr txBox="1"/>
      </xdr:nvSpPr>
      <xdr:spPr>
        <a:xfrm>
          <a:off x="817777" y="2481743"/>
          <a:ext cx="696902" cy="2798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200" b="1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Male</a:t>
          </a:r>
          <a:endParaRPr lang="en-GB" sz="1400" b="1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2</xdr:col>
      <xdr:colOff>386676</xdr:colOff>
      <xdr:row>11</xdr:row>
      <xdr:rowOff>46605</xdr:rowOff>
    </xdr:from>
    <xdr:ext cx="860021" cy="27985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E0063E31-54B0-F31A-AADC-BA7615F21B71}"/>
            </a:ext>
          </a:extLst>
        </xdr:cNvPr>
        <xdr:cNvSpPr txBox="1"/>
      </xdr:nvSpPr>
      <xdr:spPr>
        <a:xfrm>
          <a:off x="2041171" y="2481743"/>
          <a:ext cx="860021" cy="2798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200" b="1">
              <a:solidFill>
                <a:schemeClr val="bg1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Female</a:t>
          </a:r>
          <a:endParaRPr lang="en-GB" sz="1400" b="1">
            <a:solidFill>
              <a:schemeClr val="bg1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0</xdr:col>
      <xdr:colOff>810064</xdr:colOff>
      <xdr:row>12</xdr:row>
      <xdr:rowOff>53316</xdr:rowOff>
    </xdr:from>
    <xdr:ext cx="681312" cy="342851"/>
    <xdr:sp macro="" textlink="'Pivot table'!H11">
      <xdr:nvSpPr>
        <xdr:cNvPr id="126" name="TextBox 125">
          <a:extLst>
            <a:ext uri="{FF2B5EF4-FFF2-40B4-BE49-F238E27FC236}">
              <a16:creationId xmlns:a16="http://schemas.microsoft.com/office/drawing/2014/main" id="{4D89572F-0DBE-BD49-B9AE-46B55E6FBE44}"/>
            </a:ext>
          </a:extLst>
        </xdr:cNvPr>
        <xdr:cNvSpPr txBox="1"/>
      </xdr:nvSpPr>
      <xdr:spPr>
        <a:xfrm>
          <a:off x="810064" y="2709830"/>
          <a:ext cx="681312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6BC77517-1BE7-0644-A41D-57A5DDB1C7BF}" type="TxLink">
            <a:rPr lang="en-US" sz="1600" b="1" i="0" u="none" strike="noStrike">
              <a:solidFill>
                <a:schemeClr val="accent4">
                  <a:lumMod val="40000"/>
                  <a:lumOff val="60000"/>
                </a:schemeClr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pPr/>
            <a:t>3229</a:t>
          </a:fld>
          <a:endParaRPr lang="en-GB" sz="1050" b="1">
            <a:solidFill>
              <a:schemeClr val="accent4">
                <a:lumMod val="40000"/>
                <a:lumOff val="60000"/>
              </a:schemeClr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oneCellAnchor>
    <xdr:from>
      <xdr:col>2</xdr:col>
      <xdr:colOff>390614</xdr:colOff>
      <xdr:row>12</xdr:row>
      <xdr:rowOff>30012</xdr:rowOff>
    </xdr:from>
    <xdr:ext cx="891037" cy="342851"/>
    <xdr:sp macro="" textlink="'Pivot table'!H10">
      <xdr:nvSpPr>
        <xdr:cNvPr id="127" name="TextBox 126">
          <a:extLst>
            <a:ext uri="{FF2B5EF4-FFF2-40B4-BE49-F238E27FC236}">
              <a16:creationId xmlns:a16="http://schemas.microsoft.com/office/drawing/2014/main" id="{77B13DFB-C6F7-7E24-0EBF-1BBAD08CFF4F}"/>
            </a:ext>
          </a:extLst>
        </xdr:cNvPr>
        <xdr:cNvSpPr txBox="1"/>
      </xdr:nvSpPr>
      <xdr:spPr>
        <a:xfrm>
          <a:off x="2045109" y="2686526"/>
          <a:ext cx="891037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2B785828-AE2F-E244-838D-D090285F0B24}" type="TxLink">
            <a:rPr lang="en-US" sz="1600" b="1" i="0" u="none" strike="noStrike">
              <a:solidFill>
                <a:schemeClr val="accent5">
                  <a:lumMod val="20000"/>
                  <a:lumOff val="80000"/>
                </a:schemeClr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pPr/>
            <a:t>1787</a:t>
          </a:fld>
          <a:endParaRPr lang="en-GB" sz="1200" b="1" i="0">
            <a:solidFill>
              <a:schemeClr val="accent5">
                <a:lumMod val="20000"/>
                <a:lumOff val="80000"/>
              </a:schemeClr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twoCellAnchor>
    <xdr:from>
      <xdr:col>0</xdr:col>
      <xdr:colOff>128427</xdr:colOff>
      <xdr:row>13</xdr:row>
      <xdr:rowOff>171236</xdr:rowOff>
    </xdr:from>
    <xdr:to>
      <xdr:col>3</xdr:col>
      <xdr:colOff>485169</xdr:colOff>
      <xdr:row>24</xdr:row>
      <xdr:rowOff>28541</xdr:rowOff>
    </xdr:to>
    <xdr:graphicFrame macro="">
      <xdr:nvGraphicFramePr>
        <xdr:cNvPr id="129" name="Chart 128">
          <a:extLst>
            <a:ext uri="{FF2B5EF4-FFF2-40B4-BE49-F238E27FC236}">
              <a16:creationId xmlns:a16="http://schemas.microsoft.com/office/drawing/2014/main" id="{11DA978E-D5D7-8D48-BB99-ED7F1A10F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191927</xdr:colOff>
      <xdr:row>3</xdr:row>
      <xdr:rowOff>193497</xdr:rowOff>
    </xdr:from>
    <xdr:to>
      <xdr:col>2</xdr:col>
      <xdr:colOff>28539</xdr:colOff>
      <xdr:row>10</xdr:row>
      <xdr:rowOff>79198</xdr:rowOff>
    </xdr:to>
    <xdr:sp macro="" textlink="">
      <xdr:nvSpPr>
        <xdr:cNvPr id="130" name="Rounded Rectangle 129">
          <a:extLst>
            <a:ext uri="{FF2B5EF4-FFF2-40B4-BE49-F238E27FC236}">
              <a16:creationId xmlns:a16="http://schemas.microsoft.com/office/drawing/2014/main" id="{E039F44D-F7E2-DA4B-9357-C825105E06B8}"/>
            </a:ext>
          </a:extLst>
        </xdr:cNvPr>
        <xdr:cNvSpPr/>
      </xdr:nvSpPr>
      <xdr:spPr>
        <a:xfrm>
          <a:off x="191927" y="835632"/>
          <a:ext cx="1491893" cy="1384015"/>
        </a:xfrm>
        <a:prstGeom prst="roundRect">
          <a:avLst>
            <a:gd name="adj" fmla="val 10462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oneCellAnchor>
    <xdr:from>
      <xdr:col>0</xdr:col>
      <xdr:colOff>188603</xdr:colOff>
      <xdr:row>3</xdr:row>
      <xdr:rowOff>167913</xdr:rowOff>
    </xdr:from>
    <xdr:ext cx="1580836" cy="311560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7778B8B9-3E3D-F52E-4F64-5E18DDC1B763}"/>
            </a:ext>
          </a:extLst>
        </xdr:cNvPr>
        <xdr:cNvSpPr txBox="1"/>
      </xdr:nvSpPr>
      <xdr:spPr>
        <a:xfrm>
          <a:off x="188603" y="810048"/>
          <a:ext cx="1580836" cy="311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200" b="1" i="0" baseline="0">
              <a:solidFill>
                <a:srgbClr val="FFD579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t>Total </a:t>
          </a:r>
          <a:r>
            <a:rPr lang="en-GB" sz="1400" b="1" i="0" baseline="0">
              <a:solidFill>
                <a:srgbClr val="FFD579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t>Candidates</a:t>
          </a:r>
          <a:endParaRPr lang="en-GB" sz="1400" b="1" i="0">
            <a:solidFill>
              <a:srgbClr val="FFD579"/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twoCellAnchor>
    <xdr:from>
      <xdr:col>2</xdr:col>
      <xdr:colOff>177657</xdr:colOff>
      <xdr:row>3</xdr:row>
      <xdr:rowOff>207767</xdr:rowOff>
    </xdr:from>
    <xdr:to>
      <xdr:col>4</xdr:col>
      <xdr:colOff>28539</xdr:colOff>
      <xdr:row>10</xdr:row>
      <xdr:rowOff>93468</xdr:rowOff>
    </xdr:to>
    <xdr:sp macro="" textlink="">
      <xdr:nvSpPr>
        <xdr:cNvPr id="135" name="Rounded Rectangle 134">
          <a:extLst>
            <a:ext uri="{FF2B5EF4-FFF2-40B4-BE49-F238E27FC236}">
              <a16:creationId xmlns:a16="http://schemas.microsoft.com/office/drawing/2014/main" id="{2C753FA1-685B-6843-9439-DBD9B32693F0}"/>
            </a:ext>
          </a:extLst>
        </xdr:cNvPr>
        <xdr:cNvSpPr/>
      </xdr:nvSpPr>
      <xdr:spPr>
        <a:xfrm>
          <a:off x="1832938" y="849902"/>
          <a:ext cx="1491893" cy="1384015"/>
        </a:xfrm>
        <a:prstGeom prst="roundRect">
          <a:avLst>
            <a:gd name="adj" fmla="val 10462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177657</xdr:colOff>
      <xdr:row>3</xdr:row>
      <xdr:rowOff>207767</xdr:rowOff>
    </xdr:from>
    <xdr:to>
      <xdr:col>6</xdr:col>
      <xdr:colOff>14269</xdr:colOff>
      <xdr:row>10</xdr:row>
      <xdr:rowOff>93468</xdr:rowOff>
    </xdr:to>
    <xdr:sp macro="" textlink="">
      <xdr:nvSpPr>
        <xdr:cNvPr id="136" name="Rounded Rectangle 135">
          <a:extLst>
            <a:ext uri="{FF2B5EF4-FFF2-40B4-BE49-F238E27FC236}">
              <a16:creationId xmlns:a16="http://schemas.microsoft.com/office/drawing/2014/main" id="{7A0D7FDC-ED24-9DE5-BE77-7FC83E9D554C}"/>
            </a:ext>
          </a:extLst>
        </xdr:cNvPr>
        <xdr:cNvSpPr/>
      </xdr:nvSpPr>
      <xdr:spPr>
        <a:xfrm>
          <a:off x="3473949" y="849902"/>
          <a:ext cx="1491893" cy="1384015"/>
        </a:xfrm>
        <a:prstGeom prst="roundRect">
          <a:avLst>
            <a:gd name="adj" fmla="val 10462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120578</xdr:colOff>
      <xdr:row>4</xdr:row>
      <xdr:rowOff>7991</xdr:rowOff>
    </xdr:from>
    <xdr:to>
      <xdr:col>7</xdr:col>
      <xdr:colOff>784831</xdr:colOff>
      <xdr:row>10</xdr:row>
      <xdr:rowOff>107737</xdr:rowOff>
    </xdr:to>
    <xdr:sp macro="" textlink="">
      <xdr:nvSpPr>
        <xdr:cNvPr id="137" name="Rounded Rectangle 136">
          <a:extLst>
            <a:ext uri="{FF2B5EF4-FFF2-40B4-BE49-F238E27FC236}">
              <a16:creationId xmlns:a16="http://schemas.microsoft.com/office/drawing/2014/main" id="{AD789C6D-93C0-385C-520B-3263A2C6D967}"/>
            </a:ext>
          </a:extLst>
        </xdr:cNvPr>
        <xdr:cNvSpPr/>
      </xdr:nvSpPr>
      <xdr:spPr>
        <a:xfrm>
          <a:off x="5072151" y="864171"/>
          <a:ext cx="1491893" cy="1384015"/>
        </a:xfrm>
        <a:prstGeom prst="roundRect">
          <a:avLst>
            <a:gd name="adj" fmla="val 10462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oneCellAnchor>
    <xdr:from>
      <xdr:col>2</xdr:col>
      <xdr:colOff>388379</xdr:colOff>
      <xdr:row>3</xdr:row>
      <xdr:rowOff>125104</xdr:rowOff>
    </xdr:from>
    <xdr:ext cx="1509487" cy="376129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CDB063F8-D29B-7429-911E-C4B433AC3EB8}"/>
            </a:ext>
          </a:extLst>
        </xdr:cNvPr>
        <xdr:cNvSpPr txBox="1"/>
      </xdr:nvSpPr>
      <xdr:spPr>
        <a:xfrm>
          <a:off x="2043660" y="767239"/>
          <a:ext cx="1509487" cy="3761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400" b="1" baseline="0">
              <a:solidFill>
                <a:schemeClr val="accent6">
                  <a:lumMod val="60000"/>
                  <a:lumOff val="40000"/>
                </a:schemeClr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t>Retained</a:t>
          </a:r>
          <a:r>
            <a:rPr lang="en-GB" sz="1400" baseline="0">
              <a:solidFill>
                <a:schemeClr val="accent6">
                  <a:lumMod val="60000"/>
                  <a:lumOff val="40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 </a:t>
          </a:r>
          <a:endParaRPr lang="en-GB" sz="1400">
            <a:solidFill>
              <a:schemeClr val="accent6">
                <a:lumMod val="60000"/>
                <a:lumOff val="40000"/>
              </a:schemeClr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4</xdr:col>
      <xdr:colOff>673770</xdr:colOff>
      <xdr:row>3</xdr:row>
      <xdr:rowOff>125104</xdr:rowOff>
    </xdr:from>
    <xdr:ext cx="1580836" cy="311560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8880DC6-C390-B39E-0068-1186933280B1}"/>
            </a:ext>
          </a:extLst>
        </xdr:cNvPr>
        <xdr:cNvSpPr txBox="1"/>
      </xdr:nvSpPr>
      <xdr:spPr>
        <a:xfrm>
          <a:off x="3970062" y="767239"/>
          <a:ext cx="1580836" cy="311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400" b="1" i="0" baseline="0">
              <a:solidFill>
                <a:srgbClr val="FE5C46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t>Left</a:t>
          </a:r>
          <a:endParaRPr lang="en-GB" sz="1400" b="1" i="0">
            <a:solidFill>
              <a:srgbClr val="FE5C46"/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oneCellAnchor>
    <xdr:from>
      <xdr:col>6</xdr:col>
      <xdr:colOff>145793</xdr:colOff>
      <xdr:row>3</xdr:row>
      <xdr:rowOff>182183</xdr:rowOff>
    </xdr:from>
    <xdr:ext cx="1580836" cy="311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00196E1C-A4D9-C68C-7DA9-124DC09943C1}"/>
            </a:ext>
          </a:extLst>
        </xdr:cNvPr>
        <xdr:cNvSpPr txBox="1"/>
      </xdr:nvSpPr>
      <xdr:spPr>
        <a:xfrm>
          <a:off x="5097366" y="824318"/>
          <a:ext cx="1580836" cy="311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400" b="1" i="0" baseline="0">
              <a:solidFill>
                <a:srgbClr val="FFF48A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t>Average Salary</a:t>
          </a:r>
          <a:endParaRPr lang="en-GB" sz="1400" b="1" i="0">
            <a:solidFill>
              <a:srgbClr val="FFF48A"/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oneCellAnchor>
    <xdr:from>
      <xdr:col>0</xdr:col>
      <xdr:colOff>404884</xdr:colOff>
      <xdr:row>7</xdr:row>
      <xdr:rowOff>144168</xdr:rowOff>
    </xdr:from>
    <xdr:ext cx="1792644" cy="530723"/>
    <xdr:sp macro="" textlink="'Pivot table'!H12">
      <xdr:nvSpPr>
        <xdr:cNvPr id="144" name="TextBox 143">
          <a:extLst>
            <a:ext uri="{FF2B5EF4-FFF2-40B4-BE49-F238E27FC236}">
              <a16:creationId xmlns:a16="http://schemas.microsoft.com/office/drawing/2014/main" id="{76BD7653-B3CA-7C0C-4B5F-3A0831C4EEBD}"/>
            </a:ext>
          </a:extLst>
        </xdr:cNvPr>
        <xdr:cNvSpPr txBox="1"/>
      </xdr:nvSpPr>
      <xdr:spPr>
        <a:xfrm>
          <a:off x="404884" y="1642483"/>
          <a:ext cx="1792644" cy="53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53F944D4-5BA2-7849-B7F6-86A528EA120E}" type="TxLink">
            <a:rPr lang="en-US" sz="2800" b="1" i="0" u="none" strike="noStrike">
              <a:solidFill>
                <a:schemeClr val="bg1">
                  <a:lumMod val="95000"/>
                </a:schemeClr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pPr/>
            <a:t>5549</a:t>
          </a:fld>
          <a:endParaRPr lang="en-GB" sz="2800" b="1" i="0">
            <a:solidFill>
              <a:schemeClr val="bg1">
                <a:lumMod val="95000"/>
              </a:schemeClr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twoCellAnchor>
    <xdr:from>
      <xdr:col>2</xdr:col>
      <xdr:colOff>242584</xdr:colOff>
      <xdr:row>4</xdr:row>
      <xdr:rowOff>214044</xdr:rowOff>
    </xdr:from>
    <xdr:to>
      <xdr:col>3</xdr:col>
      <xdr:colOff>813370</xdr:colOff>
      <xdr:row>11</xdr:row>
      <xdr:rowOff>28539</xdr:rowOff>
    </xdr:to>
    <xdr:graphicFrame macro="">
      <xdr:nvGraphicFramePr>
        <xdr:cNvPr id="145" name="Chart 144">
          <a:extLst>
            <a:ext uri="{FF2B5EF4-FFF2-40B4-BE49-F238E27FC236}">
              <a16:creationId xmlns:a16="http://schemas.microsoft.com/office/drawing/2014/main" id="{5197C74D-153C-F04E-B4AF-C99B21E8C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</xdr:col>
      <xdr:colOff>299662</xdr:colOff>
      <xdr:row>4</xdr:row>
      <xdr:rowOff>71348</xdr:rowOff>
    </xdr:from>
    <xdr:to>
      <xdr:col>5</xdr:col>
      <xdr:colOff>825498</xdr:colOff>
      <xdr:row>10</xdr:row>
      <xdr:rowOff>71349</xdr:rowOff>
    </xdr:to>
    <xdr:graphicFrame macro="">
      <xdr:nvGraphicFramePr>
        <xdr:cNvPr id="146" name="Chart 145">
          <a:extLst>
            <a:ext uri="{FF2B5EF4-FFF2-40B4-BE49-F238E27FC236}">
              <a16:creationId xmlns:a16="http://schemas.microsoft.com/office/drawing/2014/main" id="{C14FB60F-5EB3-5840-A03F-82A81D614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oneCellAnchor>
    <xdr:from>
      <xdr:col>2</xdr:col>
      <xdr:colOff>547579</xdr:colOff>
      <xdr:row>6</xdr:row>
      <xdr:rowOff>185504</xdr:rowOff>
    </xdr:from>
    <xdr:ext cx="836577" cy="527979"/>
    <xdr:sp macro="" textlink="'Pivot table'!$I$78">
      <xdr:nvSpPr>
        <xdr:cNvPr id="147" name="TextBox 146">
          <a:extLst>
            <a:ext uri="{FF2B5EF4-FFF2-40B4-BE49-F238E27FC236}">
              <a16:creationId xmlns:a16="http://schemas.microsoft.com/office/drawing/2014/main" id="{B4873CDD-5F0E-1EBA-F8C7-20A8559A2559}"/>
            </a:ext>
          </a:extLst>
        </xdr:cNvPr>
        <xdr:cNvSpPr txBox="1"/>
      </xdr:nvSpPr>
      <xdr:spPr>
        <a:xfrm>
          <a:off x="2202860" y="1469774"/>
          <a:ext cx="836577" cy="5279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8EDD62EF-1970-C144-8D83-A714CAD3B9AA}" type="TxLink">
            <a:rPr lang="en-US" sz="2000" b="1" i="0" u="none" strike="noStrike">
              <a:solidFill>
                <a:schemeClr val="bg1">
                  <a:lumMod val="95000"/>
                </a:schemeClr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pPr/>
            <a:t>79%</a:t>
          </a:fld>
          <a:endParaRPr lang="en-GB" sz="2000" b="1" i="0">
            <a:solidFill>
              <a:schemeClr val="bg1">
                <a:lumMod val="95000"/>
              </a:schemeClr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oneCellAnchor>
    <xdr:from>
      <xdr:col>4</xdr:col>
      <xdr:colOff>661738</xdr:colOff>
      <xdr:row>6</xdr:row>
      <xdr:rowOff>156967</xdr:rowOff>
    </xdr:from>
    <xdr:ext cx="765229" cy="385280"/>
    <xdr:sp macro="" textlink="'Pivot table'!J78">
      <xdr:nvSpPr>
        <xdr:cNvPr id="148" name="TextBox 147">
          <a:extLst>
            <a:ext uri="{FF2B5EF4-FFF2-40B4-BE49-F238E27FC236}">
              <a16:creationId xmlns:a16="http://schemas.microsoft.com/office/drawing/2014/main" id="{ED027A29-DC62-F531-D9B7-1691BACFE73D}"/>
            </a:ext>
          </a:extLst>
        </xdr:cNvPr>
        <xdr:cNvSpPr txBox="1"/>
      </xdr:nvSpPr>
      <xdr:spPr>
        <a:xfrm>
          <a:off x="3958030" y="1441237"/>
          <a:ext cx="765229" cy="3852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617107C3-45BC-DB4D-BCD8-7E31EC206A18}" type="TxLink">
            <a:rPr lang="en-US" sz="2000" b="1" i="0" u="none" strike="noStrike">
              <a:solidFill>
                <a:schemeClr val="bg1">
                  <a:lumMod val="95000"/>
                </a:schemeClr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pPr/>
            <a:t>21%</a:t>
          </a:fld>
          <a:endParaRPr lang="en-GB" sz="2000" b="1" i="0">
            <a:solidFill>
              <a:schemeClr val="bg1">
                <a:lumMod val="95000"/>
              </a:schemeClr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oneCellAnchor>
    <xdr:from>
      <xdr:col>6</xdr:col>
      <xdr:colOff>219378</xdr:colOff>
      <xdr:row>7</xdr:row>
      <xdr:rowOff>115628</xdr:rowOff>
    </xdr:from>
    <xdr:ext cx="622532" cy="468141"/>
    <xdr:sp macro="" textlink="'Pivot table'!B85">
      <xdr:nvSpPr>
        <xdr:cNvPr id="149" name="TextBox 148">
          <a:extLst>
            <a:ext uri="{FF2B5EF4-FFF2-40B4-BE49-F238E27FC236}">
              <a16:creationId xmlns:a16="http://schemas.microsoft.com/office/drawing/2014/main" id="{543BCDE8-435C-B358-B1C0-4E93CF27BBDB}"/>
            </a:ext>
          </a:extLst>
        </xdr:cNvPr>
        <xdr:cNvSpPr txBox="1"/>
      </xdr:nvSpPr>
      <xdr:spPr>
        <a:xfrm>
          <a:off x="5170951" y="1613943"/>
          <a:ext cx="622532" cy="468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44F34AD4-49D7-9743-814A-603F081ACBA5}" type="TxLink">
            <a:rPr lang="en-US" sz="2400" b="1" i="0" u="none" strike="noStrike">
              <a:solidFill>
                <a:schemeClr val="bg1">
                  <a:lumMod val="95000"/>
                </a:schemeClr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pPr/>
            <a:t>9.1</a:t>
          </a:fld>
          <a:endParaRPr lang="en-GB" sz="2400" b="1" i="0">
            <a:solidFill>
              <a:schemeClr val="bg1">
                <a:lumMod val="95000"/>
              </a:schemeClr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oneCellAnchor>
    <xdr:from>
      <xdr:col>6</xdr:col>
      <xdr:colOff>699212</xdr:colOff>
      <xdr:row>7</xdr:row>
      <xdr:rowOff>128427</xdr:rowOff>
    </xdr:from>
    <xdr:ext cx="1084493" cy="46814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75DB0769-3B0F-BD96-A7ED-03519C011D83}"/>
            </a:ext>
          </a:extLst>
        </xdr:cNvPr>
        <xdr:cNvSpPr txBox="1"/>
      </xdr:nvSpPr>
      <xdr:spPr>
        <a:xfrm>
          <a:off x="5650785" y="1626742"/>
          <a:ext cx="1084493" cy="468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400" b="1" i="0" u="none" strike="noStrike">
              <a:solidFill>
                <a:schemeClr val="bg1">
                  <a:lumMod val="95000"/>
                </a:schemeClr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t>LPA</a:t>
          </a:r>
          <a:endParaRPr lang="en-US" sz="2000" b="1" i="0" u="none" strike="noStrike">
            <a:solidFill>
              <a:schemeClr val="bg1">
                <a:lumMod val="95000"/>
              </a:schemeClr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twoCellAnchor editAs="oneCell">
    <xdr:from>
      <xdr:col>0</xdr:col>
      <xdr:colOff>457967</xdr:colOff>
      <xdr:row>5</xdr:row>
      <xdr:rowOff>42809</xdr:rowOff>
    </xdr:from>
    <xdr:to>
      <xdr:col>1</xdr:col>
      <xdr:colOff>485169</xdr:colOff>
      <xdr:row>7</xdr:row>
      <xdr:rowOff>100835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4CE98991-BEFA-235D-5A35-1D9AE8FC1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57967" y="1113034"/>
          <a:ext cx="854842" cy="486116"/>
        </a:xfrm>
        <a:prstGeom prst="rect">
          <a:avLst/>
        </a:prstGeom>
      </xdr:spPr>
    </xdr:pic>
    <xdr:clientData/>
  </xdr:twoCellAnchor>
  <xdr:twoCellAnchor editAs="oneCell">
    <xdr:from>
      <xdr:col>6</xdr:col>
      <xdr:colOff>445309</xdr:colOff>
      <xdr:row>4</xdr:row>
      <xdr:rowOff>171236</xdr:rowOff>
    </xdr:from>
    <xdr:to>
      <xdr:col>7</xdr:col>
      <xdr:colOff>285060</xdr:colOff>
      <xdr:row>7</xdr:row>
      <xdr:rowOff>196492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5E598FC-30F8-C693-5654-75A0CF30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96882" y="1027416"/>
          <a:ext cx="667391" cy="667391"/>
        </a:xfrm>
        <a:prstGeom prst="rect">
          <a:avLst/>
        </a:prstGeom>
      </xdr:spPr>
    </xdr:pic>
    <xdr:clientData/>
  </xdr:twoCellAnchor>
  <xdr:twoCellAnchor editAs="oneCell">
    <xdr:from>
      <xdr:col>15</xdr:col>
      <xdr:colOff>292419</xdr:colOff>
      <xdr:row>22</xdr:row>
      <xdr:rowOff>128427</xdr:rowOff>
    </xdr:from>
    <xdr:to>
      <xdr:col>16</xdr:col>
      <xdr:colOff>67496</xdr:colOff>
      <xdr:row>25</xdr:row>
      <xdr:rowOff>82478</xdr:rowOff>
    </xdr:to>
    <xdr:pic>
      <xdr:nvPicPr>
        <xdr:cNvPr id="153" name="Picture 152" descr="Office building - Free business icons">
          <a:extLst>
            <a:ext uri="{FF2B5EF4-FFF2-40B4-BE49-F238E27FC236}">
              <a16:creationId xmlns:a16="http://schemas.microsoft.com/office/drawing/2014/main" id="{F2F70136-9A3F-A210-F65D-059AED823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2756" y="4837416"/>
          <a:ext cx="602718" cy="596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199775</xdr:colOff>
      <xdr:row>30</xdr:row>
      <xdr:rowOff>131253</xdr:rowOff>
    </xdr:from>
    <xdr:to>
      <xdr:col>16</xdr:col>
      <xdr:colOff>152686</xdr:colOff>
      <xdr:row>34</xdr:row>
      <xdr:rowOff>139700</xdr:rowOff>
    </xdr:to>
    <xdr:pic>
      <xdr:nvPicPr>
        <xdr:cNvPr id="157" name="Picture 156" descr="Remote Work Icon Vector Art, Icons, and Graphics for Free Download">
          <a:extLst>
            <a:ext uri="{FF2B5EF4-FFF2-40B4-BE49-F238E27FC236}">
              <a16:creationId xmlns:a16="http://schemas.microsoft.com/office/drawing/2014/main" id="{82FADEE6-1F12-1EA2-DD2B-A75D1FDAC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BEBA8EAE-BF5A-486C-A8C5-ECC9F3942E4B}">
              <a14:imgProps xmlns:a14="http://schemas.microsoft.com/office/drawing/2010/main">
                <a14:imgLayer r:embed="rId27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0112" y="6552601"/>
          <a:ext cx="780552" cy="86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200202</xdr:colOff>
      <xdr:row>30</xdr:row>
      <xdr:rowOff>85617</xdr:rowOff>
    </xdr:from>
    <xdr:to>
      <xdr:col>14</xdr:col>
      <xdr:colOff>183792</xdr:colOff>
      <xdr:row>34</xdr:row>
      <xdr:rowOff>40668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FBCD2382-8B74-B46E-9FC5-1407B1073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945258" y="6506965"/>
          <a:ext cx="811231" cy="811231"/>
        </a:xfrm>
        <a:prstGeom prst="rect">
          <a:avLst/>
        </a:prstGeom>
      </xdr:spPr>
    </xdr:pic>
    <xdr:clientData/>
  </xdr:twoCellAnchor>
  <xdr:oneCellAnchor>
    <xdr:from>
      <xdr:col>0</xdr:col>
      <xdr:colOff>160533</xdr:colOff>
      <xdr:row>0</xdr:row>
      <xdr:rowOff>169667</xdr:rowOff>
    </xdr:from>
    <xdr:ext cx="7159804" cy="546432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1151F3C1-9726-0746-FF8F-8A651C25658B}"/>
            </a:ext>
          </a:extLst>
        </xdr:cNvPr>
        <xdr:cNvSpPr txBox="1"/>
      </xdr:nvSpPr>
      <xdr:spPr>
        <a:xfrm>
          <a:off x="160533" y="169667"/>
          <a:ext cx="7159804" cy="546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2900" b="1" i="0">
              <a:solidFill>
                <a:srgbClr val="ECB55F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t>HIRING PROCESS DATA ANALYSIS</a:t>
          </a:r>
          <a:endParaRPr lang="en-GB" sz="2900" b="1" i="0">
            <a:solidFill>
              <a:srgbClr val="ECB55F"/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twoCellAnchor>
    <xdr:from>
      <xdr:col>10</xdr:col>
      <xdr:colOff>742022</xdr:colOff>
      <xdr:row>0</xdr:row>
      <xdr:rowOff>156967</xdr:rowOff>
    </xdr:from>
    <xdr:to>
      <xdr:col>13</xdr:col>
      <xdr:colOff>396554</xdr:colOff>
      <xdr:row>7</xdr:row>
      <xdr:rowOff>42809</xdr:rowOff>
    </xdr:to>
    <xdr:sp macro="" textlink="">
      <xdr:nvSpPr>
        <xdr:cNvPr id="160" name="Rounded Rectangle 159">
          <a:extLst>
            <a:ext uri="{FF2B5EF4-FFF2-40B4-BE49-F238E27FC236}">
              <a16:creationId xmlns:a16="http://schemas.microsoft.com/office/drawing/2014/main" id="{2EB7969A-E83A-C6ED-5EAC-38AD1C071286}"/>
            </a:ext>
          </a:extLst>
        </xdr:cNvPr>
        <xdr:cNvSpPr/>
      </xdr:nvSpPr>
      <xdr:spPr>
        <a:xfrm>
          <a:off x="9004157" y="156967"/>
          <a:ext cx="2137453" cy="1384157"/>
        </a:xfrm>
        <a:prstGeom prst="roundRect">
          <a:avLst>
            <a:gd name="adj" fmla="val 10462"/>
          </a:avLst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bg1"/>
            </a:solidFill>
          </a:endParaRPr>
        </a:p>
      </xdr:txBody>
    </xdr:sp>
    <xdr:clientData/>
  </xdr:twoCellAnchor>
  <xdr:oneCellAnchor>
    <xdr:from>
      <xdr:col>10</xdr:col>
      <xdr:colOff>714902</xdr:colOff>
      <xdr:row>0</xdr:row>
      <xdr:rowOff>183354</xdr:rowOff>
    </xdr:from>
    <xdr:ext cx="2047179" cy="376193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955F31D6-A509-1415-F2E4-954F25C97D83}"/>
            </a:ext>
          </a:extLst>
        </xdr:cNvPr>
        <xdr:cNvSpPr txBox="1"/>
      </xdr:nvSpPr>
      <xdr:spPr>
        <a:xfrm>
          <a:off x="8977037" y="183354"/>
          <a:ext cx="2047179" cy="3761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400" b="1">
              <a:solidFill>
                <a:srgbClr val="FFF48A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Performance</a:t>
          </a:r>
        </a:p>
      </xdr:txBody>
    </xdr:sp>
    <xdr:clientData/>
  </xdr:oneCellAnchor>
  <xdr:oneCellAnchor>
    <xdr:from>
      <xdr:col>13</xdr:col>
      <xdr:colOff>500857</xdr:colOff>
      <xdr:row>0</xdr:row>
      <xdr:rowOff>211893</xdr:rowOff>
    </xdr:from>
    <xdr:ext cx="2047179" cy="376193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F511FA15-A46B-DA48-BA53-4106A2131A5D}"/>
            </a:ext>
          </a:extLst>
        </xdr:cNvPr>
        <xdr:cNvSpPr txBox="1"/>
      </xdr:nvSpPr>
      <xdr:spPr>
        <a:xfrm>
          <a:off x="11245913" y="211893"/>
          <a:ext cx="2047179" cy="3761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400" b="1">
              <a:solidFill>
                <a:srgbClr val="FF9700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Feedback</a:t>
          </a:r>
        </a:p>
      </xdr:txBody>
    </xdr:sp>
    <xdr:clientData/>
  </xdr:oneCellAnchor>
  <xdr:oneCellAnchor>
    <xdr:from>
      <xdr:col>10</xdr:col>
      <xdr:colOff>721029</xdr:colOff>
      <xdr:row>1</xdr:row>
      <xdr:rowOff>198864</xdr:rowOff>
    </xdr:from>
    <xdr:ext cx="3086100" cy="315279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1BD24A85-B74F-395B-643C-ADF20C7F5639}"/>
            </a:ext>
          </a:extLst>
        </xdr:cNvPr>
        <xdr:cNvSpPr txBox="1"/>
      </xdr:nvSpPr>
      <xdr:spPr>
        <a:xfrm>
          <a:off x="8983164" y="412909"/>
          <a:ext cx="3086100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>
              <a:solidFill>
                <a:schemeClr val="bg2">
                  <a:lumMod val="75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Performance Rating by Recruiter</a:t>
          </a:r>
        </a:p>
      </xdr:txBody>
    </xdr:sp>
    <xdr:clientData/>
  </xdr:oneCellAnchor>
  <xdr:oneCellAnchor>
    <xdr:from>
      <xdr:col>13</xdr:col>
      <xdr:colOff>506985</xdr:colOff>
      <xdr:row>1</xdr:row>
      <xdr:rowOff>213135</xdr:rowOff>
    </xdr:from>
    <xdr:ext cx="3086100" cy="315279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75F3D717-5781-78D3-2383-FD620316DD6F}"/>
            </a:ext>
          </a:extLst>
        </xdr:cNvPr>
        <xdr:cNvSpPr txBox="1"/>
      </xdr:nvSpPr>
      <xdr:spPr>
        <a:xfrm>
          <a:off x="11252041" y="427180"/>
          <a:ext cx="3086100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>
              <a:solidFill>
                <a:schemeClr val="bg2">
                  <a:lumMod val="75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Process Rating</a:t>
          </a:r>
          <a:r>
            <a:rPr lang="en-GB" sz="1100" baseline="0">
              <a:solidFill>
                <a:schemeClr val="bg2">
                  <a:lumMod val="75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 by Candidate</a:t>
          </a:r>
          <a:endParaRPr lang="en-GB" sz="1100">
            <a:solidFill>
              <a:schemeClr val="bg2">
                <a:lumMod val="75000"/>
              </a:schemeClr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10</xdr:col>
      <xdr:colOff>761626</xdr:colOff>
      <xdr:row>2</xdr:row>
      <xdr:rowOff>186978</xdr:rowOff>
    </xdr:from>
    <xdr:ext cx="1321745" cy="593432"/>
    <xdr:sp macro="" textlink="'Pivot table'!X4">
      <xdr:nvSpPr>
        <xdr:cNvPr id="165" name="TextBox 164">
          <a:extLst>
            <a:ext uri="{FF2B5EF4-FFF2-40B4-BE49-F238E27FC236}">
              <a16:creationId xmlns:a16="http://schemas.microsoft.com/office/drawing/2014/main" id="{95CF4B59-2BB1-E5D1-6AE7-DA0C7F357E78}"/>
            </a:ext>
          </a:extLst>
        </xdr:cNvPr>
        <xdr:cNvSpPr txBox="1"/>
      </xdr:nvSpPr>
      <xdr:spPr>
        <a:xfrm>
          <a:off x="9023761" y="615068"/>
          <a:ext cx="1321745" cy="593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3F0DD57C-A71F-A246-ADB9-4FEE4331ADDE}" type="TxLink">
            <a:rPr lang="en-US" sz="3200" b="1" i="0" u="none" strike="noStrike">
              <a:solidFill>
                <a:schemeClr val="bg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pPr/>
            <a:t>4.3</a:t>
          </a:fld>
          <a:endParaRPr lang="en-GB" sz="3200" b="1" i="0">
            <a:solidFill>
              <a:schemeClr val="bg1"/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oneCellAnchor>
    <xdr:from>
      <xdr:col>13</xdr:col>
      <xdr:colOff>504771</xdr:colOff>
      <xdr:row>2</xdr:row>
      <xdr:rowOff>172708</xdr:rowOff>
    </xdr:from>
    <xdr:ext cx="1435903" cy="593432"/>
    <xdr:sp macro="" textlink="'Pivot table'!X5">
      <xdr:nvSpPr>
        <xdr:cNvPr id="166" name="TextBox 165">
          <a:extLst>
            <a:ext uri="{FF2B5EF4-FFF2-40B4-BE49-F238E27FC236}">
              <a16:creationId xmlns:a16="http://schemas.microsoft.com/office/drawing/2014/main" id="{96495340-BC3D-9400-917F-AE42BFEF2A51}"/>
            </a:ext>
          </a:extLst>
        </xdr:cNvPr>
        <xdr:cNvSpPr txBox="1"/>
      </xdr:nvSpPr>
      <xdr:spPr>
        <a:xfrm>
          <a:off x="11249827" y="600798"/>
          <a:ext cx="1435903" cy="593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0C54FFDD-E7F8-5D4F-8D04-B95899BE1467}" type="TxLink">
            <a:rPr lang="en-US" sz="3200" b="1" i="0" u="none" strike="noStrike">
              <a:solidFill>
                <a:schemeClr val="bg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pPr/>
            <a:t>4.1</a:t>
          </a:fld>
          <a:endParaRPr lang="en-GB" sz="3200" b="1" i="0">
            <a:solidFill>
              <a:schemeClr val="bg1"/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twoCellAnchor editAs="oneCell">
    <xdr:from>
      <xdr:col>10</xdr:col>
      <xdr:colOff>766256</xdr:colOff>
      <xdr:row>5</xdr:row>
      <xdr:rowOff>42809</xdr:rowOff>
    </xdr:from>
    <xdr:to>
      <xdr:col>13</xdr:col>
      <xdr:colOff>313932</xdr:colOff>
      <xdr:row>6</xdr:row>
      <xdr:rowOff>199348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B97E0872-58ED-FCB9-D233-D56FAE51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28391" y="1113034"/>
          <a:ext cx="2030597" cy="370584"/>
        </a:xfrm>
        <a:prstGeom prst="rect">
          <a:avLst/>
        </a:prstGeom>
      </xdr:spPr>
    </xdr:pic>
    <xdr:clientData/>
  </xdr:twoCellAnchor>
  <xdr:twoCellAnchor editAs="oneCell">
    <xdr:from>
      <xdr:col>13</xdr:col>
      <xdr:colOff>570786</xdr:colOff>
      <xdr:row>4</xdr:row>
      <xdr:rowOff>142166</xdr:rowOff>
    </xdr:from>
    <xdr:to>
      <xdr:col>15</xdr:col>
      <xdr:colOff>684942</xdr:colOff>
      <xdr:row>7</xdr:row>
      <xdr:rowOff>175714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2B48A9E7-2E66-D861-CC8C-71226493FD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987" t="35947" r="9645" b="31601"/>
        <a:stretch>
          <a:fillRect/>
        </a:stretch>
      </xdr:blipFill>
      <xdr:spPr>
        <a:xfrm>
          <a:off x="11315842" y="998346"/>
          <a:ext cx="1769437" cy="675683"/>
        </a:xfrm>
        <a:prstGeom prst="rect">
          <a:avLst/>
        </a:prstGeom>
      </xdr:spPr>
    </xdr:pic>
    <xdr:clientData/>
  </xdr:twoCellAnchor>
  <xdr:oneCellAnchor>
    <xdr:from>
      <xdr:col>8</xdr:col>
      <xdr:colOff>144115</xdr:colOff>
      <xdr:row>0</xdr:row>
      <xdr:rowOff>169084</xdr:rowOff>
    </xdr:from>
    <xdr:ext cx="2047179" cy="376193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3F63A452-7860-1F6F-761A-B1E6F5AAB41A}"/>
            </a:ext>
          </a:extLst>
        </xdr:cNvPr>
        <xdr:cNvSpPr txBox="1"/>
      </xdr:nvSpPr>
      <xdr:spPr>
        <a:xfrm>
          <a:off x="6750969" y="169084"/>
          <a:ext cx="2047179" cy="3761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400" b="1">
              <a:solidFill>
                <a:srgbClr val="FE5C46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Process</a:t>
          </a:r>
          <a:r>
            <a:rPr lang="en-GB" sz="1400" b="1" baseline="0">
              <a:solidFill>
                <a:srgbClr val="FE5C46"/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 Time</a:t>
          </a:r>
          <a:endParaRPr lang="en-GB" sz="1400" b="1">
            <a:solidFill>
              <a:srgbClr val="FE5C46"/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8</xdr:col>
      <xdr:colOff>135973</xdr:colOff>
      <xdr:row>2</xdr:row>
      <xdr:rowOff>41896</xdr:rowOff>
    </xdr:from>
    <xdr:ext cx="3086100" cy="315279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B5102732-9BD5-D58C-A622-87B575E47036}"/>
            </a:ext>
          </a:extLst>
        </xdr:cNvPr>
        <xdr:cNvSpPr txBox="1"/>
      </xdr:nvSpPr>
      <xdr:spPr>
        <a:xfrm>
          <a:off x="6742827" y="469986"/>
          <a:ext cx="3086100" cy="315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>
              <a:solidFill>
                <a:schemeClr val="bg2">
                  <a:lumMod val="75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No. of Days</a:t>
          </a:r>
          <a:r>
            <a:rPr lang="en-GB" sz="1100" baseline="0">
              <a:solidFill>
                <a:schemeClr val="bg2">
                  <a:lumMod val="75000"/>
                </a:schemeClr>
              </a:solidFill>
              <a:latin typeface="AppleGothic" pitchFamily="2" charset="-127"/>
              <a:ea typeface="AppleGothic" pitchFamily="2" charset="-127"/>
              <a:cs typeface="Sana" pitchFamily="2" charset="-78"/>
            </a:rPr>
            <a:t> taken for Process</a:t>
          </a:r>
          <a:endParaRPr lang="en-GB" sz="1100">
            <a:solidFill>
              <a:schemeClr val="bg2">
                <a:lumMod val="75000"/>
              </a:schemeClr>
            </a:solidFill>
            <a:latin typeface="AppleGothic" pitchFamily="2" charset="-127"/>
            <a:ea typeface="AppleGothic" pitchFamily="2" charset="-127"/>
            <a:cs typeface="Sana" pitchFamily="2" charset="-78"/>
          </a:endParaRPr>
        </a:p>
      </xdr:txBody>
    </xdr:sp>
    <xdr:clientData/>
  </xdr:oneCellAnchor>
  <xdr:oneCellAnchor>
    <xdr:from>
      <xdr:col>8</xdr:col>
      <xdr:colOff>148030</xdr:colOff>
      <xdr:row>3</xdr:row>
      <xdr:rowOff>158438</xdr:rowOff>
    </xdr:from>
    <xdr:ext cx="793767" cy="593432"/>
    <xdr:sp macro="" textlink="'Pivot table'!A91">
      <xdr:nvSpPr>
        <xdr:cNvPr id="173" name="TextBox 172">
          <a:extLst>
            <a:ext uri="{FF2B5EF4-FFF2-40B4-BE49-F238E27FC236}">
              <a16:creationId xmlns:a16="http://schemas.microsoft.com/office/drawing/2014/main" id="{782AE4F9-CA54-F45A-901B-5E185931A4AE}"/>
            </a:ext>
          </a:extLst>
        </xdr:cNvPr>
        <xdr:cNvSpPr txBox="1"/>
      </xdr:nvSpPr>
      <xdr:spPr>
        <a:xfrm>
          <a:off x="6754884" y="800573"/>
          <a:ext cx="793767" cy="593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C0EE5DA6-1796-9849-B255-8784B6D5AD38}" type="TxLink">
            <a:rPr lang="en-US" sz="3200" b="1" i="0" u="none" strike="noStrike">
              <a:solidFill>
                <a:schemeClr val="bg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pPr/>
            <a:t>23</a:t>
          </a:fld>
          <a:endParaRPr lang="en-GB" sz="6600" b="1" i="0">
            <a:solidFill>
              <a:schemeClr val="bg1"/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oneCellAnchor>
    <xdr:from>
      <xdr:col>8</xdr:col>
      <xdr:colOff>670672</xdr:colOff>
      <xdr:row>4</xdr:row>
      <xdr:rowOff>85619</xdr:rowOff>
    </xdr:from>
    <xdr:ext cx="1084493" cy="405496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A88E168F-F03E-2F44-E529-E5BFB27CD6D5}"/>
            </a:ext>
          </a:extLst>
        </xdr:cNvPr>
        <xdr:cNvSpPr txBox="1"/>
      </xdr:nvSpPr>
      <xdr:spPr>
        <a:xfrm>
          <a:off x="7277526" y="941799"/>
          <a:ext cx="1084493" cy="405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 b="1" i="0" u="none" strike="noStrike">
              <a:solidFill>
                <a:schemeClr val="bg1">
                  <a:lumMod val="95000"/>
                </a:schemeClr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t>Days</a:t>
          </a:r>
          <a:endParaRPr lang="en-US" sz="2400" b="1" i="0" u="none" strike="noStrike">
            <a:solidFill>
              <a:schemeClr val="bg1">
                <a:lumMod val="95000"/>
              </a:schemeClr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twoCellAnchor editAs="oneCell">
    <xdr:from>
      <xdr:col>9</xdr:col>
      <xdr:colOff>784832</xdr:colOff>
      <xdr:row>3</xdr:row>
      <xdr:rowOff>156967</xdr:rowOff>
    </xdr:from>
    <xdr:to>
      <xdr:col>10</xdr:col>
      <xdr:colOff>568503</xdr:colOff>
      <xdr:row>6</xdr:row>
      <xdr:rowOff>126144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19D7EA4A-5CC8-AF03-E9D8-C1652A4D6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19326" y="799102"/>
          <a:ext cx="611312" cy="611312"/>
        </a:xfrm>
        <a:prstGeom prst="rect">
          <a:avLst/>
        </a:prstGeom>
      </xdr:spPr>
    </xdr:pic>
    <xdr:clientData/>
  </xdr:twoCellAnchor>
  <xdr:oneCellAnchor>
    <xdr:from>
      <xdr:col>12</xdr:col>
      <xdr:colOff>338483</xdr:colOff>
      <xdr:row>23</xdr:row>
      <xdr:rowOff>63935</xdr:rowOff>
    </xdr:from>
    <xdr:ext cx="560505" cy="280270"/>
    <xdr:sp macro="" textlink="'Pivot table'!U12">
      <xdr:nvSpPr>
        <xdr:cNvPr id="177" name="TextBox 176">
          <a:extLst>
            <a:ext uri="{FF2B5EF4-FFF2-40B4-BE49-F238E27FC236}">
              <a16:creationId xmlns:a16="http://schemas.microsoft.com/office/drawing/2014/main" id="{418112F9-3C0C-4518-F8ED-F74CAF45CCAD}"/>
            </a:ext>
          </a:extLst>
        </xdr:cNvPr>
        <xdr:cNvSpPr txBox="1"/>
      </xdr:nvSpPr>
      <xdr:spPr>
        <a:xfrm>
          <a:off x="10255899" y="4986969"/>
          <a:ext cx="560505" cy="2802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9FD422F9-0845-2546-A748-10F613AE959A}" type="TxLink">
            <a:rPr lang="en-US" sz="1200" b="1" i="0" u="none" strike="noStrike">
              <a:solidFill>
                <a:schemeClr val="bg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pPr/>
            <a:t>21%</a:t>
          </a:fld>
          <a:endParaRPr lang="en-GB" sz="1200" b="1" i="0">
            <a:solidFill>
              <a:schemeClr val="bg1"/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oneCellAnchor>
    <xdr:from>
      <xdr:col>13</xdr:col>
      <xdr:colOff>53090</xdr:colOff>
      <xdr:row>22</xdr:row>
      <xdr:rowOff>49666</xdr:rowOff>
    </xdr:from>
    <xdr:ext cx="560505" cy="280270"/>
    <xdr:sp macro="" textlink="'Pivot table'!U13">
      <xdr:nvSpPr>
        <xdr:cNvPr id="178" name="TextBox 177">
          <a:extLst>
            <a:ext uri="{FF2B5EF4-FFF2-40B4-BE49-F238E27FC236}">
              <a16:creationId xmlns:a16="http://schemas.microsoft.com/office/drawing/2014/main" id="{8DF4E538-1267-3C1E-FCA2-0087DA8A1BA4}"/>
            </a:ext>
          </a:extLst>
        </xdr:cNvPr>
        <xdr:cNvSpPr txBox="1"/>
      </xdr:nvSpPr>
      <xdr:spPr>
        <a:xfrm>
          <a:off x="10798146" y="4758655"/>
          <a:ext cx="560505" cy="2802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12A1FEF8-E83F-754A-8F1A-9867667374B9}" type="TxLink">
            <a:rPr lang="en-US" sz="1200" b="1" i="0" u="none" strike="noStrike">
              <a:solidFill>
                <a:schemeClr val="bg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pPr/>
            <a:t>5%</a:t>
          </a:fld>
          <a:endParaRPr lang="en-GB" sz="1200" b="1" i="0">
            <a:solidFill>
              <a:schemeClr val="bg1"/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oneCellAnchor>
    <xdr:from>
      <xdr:col>13</xdr:col>
      <xdr:colOff>652416</xdr:colOff>
      <xdr:row>27</xdr:row>
      <xdr:rowOff>149553</xdr:rowOff>
    </xdr:from>
    <xdr:ext cx="560505" cy="280270"/>
    <xdr:sp macro="" textlink="'Pivot table'!U11">
      <xdr:nvSpPr>
        <xdr:cNvPr id="179" name="TextBox 178">
          <a:extLst>
            <a:ext uri="{FF2B5EF4-FFF2-40B4-BE49-F238E27FC236}">
              <a16:creationId xmlns:a16="http://schemas.microsoft.com/office/drawing/2014/main" id="{5566ECFC-CBFD-2D95-8457-8C4A8457FDC5}"/>
            </a:ext>
          </a:extLst>
        </xdr:cNvPr>
        <xdr:cNvSpPr txBox="1"/>
      </xdr:nvSpPr>
      <xdr:spPr>
        <a:xfrm>
          <a:off x="11397472" y="5928766"/>
          <a:ext cx="560505" cy="2802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06971361-DF04-C24F-AF39-7B7ADCDBAC06}" type="TxLink">
            <a:rPr lang="en-US" sz="1200" b="1" i="0" u="none" strike="noStrike">
              <a:solidFill>
                <a:schemeClr val="bg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rPr>
            <a:pPr/>
            <a:t>74%</a:t>
          </a:fld>
          <a:endParaRPr lang="en-GB" sz="1200" b="1" i="0">
            <a:solidFill>
              <a:schemeClr val="bg1"/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xdr:txBody>
    </xdr:sp>
    <xdr:clientData/>
  </xdr:oneCellAnchor>
  <xdr:twoCellAnchor>
    <xdr:from>
      <xdr:col>3</xdr:col>
      <xdr:colOff>568361</xdr:colOff>
      <xdr:row>16</xdr:row>
      <xdr:rowOff>28540</xdr:rowOff>
    </xdr:from>
    <xdr:to>
      <xdr:col>8</xdr:col>
      <xdr:colOff>13938</xdr:colOff>
      <xdr:row>24</xdr:row>
      <xdr:rowOff>39057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CBE03-BFAB-474A-A3B2-B1A2EE9C1E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0.0387</cdr:y>
    </cdr:from>
    <cdr:to>
      <cdr:x>1</cdr:x>
      <cdr:y>0.52648</cdr:y>
    </cdr:to>
    <cdr:sp macro="" textlink="">
      <cdr:nvSpPr>
        <cdr:cNvPr id="2" name="TextBox 143">
          <a:extLst xmlns:a="http://schemas.openxmlformats.org/drawingml/2006/main">
            <a:ext uri="{FF2B5EF4-FFF2-40B4-BE49-F238E27FC236}">
              <a16:creationId xmlns:a16="http://schemas.microsoft.com/office/drawing/2014/main" id="{76BD7653-B3CA-7C0C-4B5F-3A0831C4EEBD}"/>
            </a:ext>
          </a:extLst>
        </cdr:cNvPr>
        <cdr:cNvSpPr txBox="1"/>
      </cdr:nvSpPr>
      <cdr:spPr>
        <a:xfrm xmlns:a="http://schemas.openxmlformats.org/drawingml/2006/main">
          <a:off x="50800" y="50800"/>
          <a:ext cx="1792644" cy="64036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GB" sz="3500" b="1" i="0">
            <a:solidFill>
              <a:schemeClr val="bg1">
                <a:lumMod val="95000"/>
              </a:schemeClr>
            </a:solidFill>
            <a:latin typeface="Helvetica Neue" panose="02000503000000020004" pitchFamily="2" charset="0"/>
            <a:ea typeface="Helvetica Neue" panose="02000503000000020004" pitchFamily="2" charset="0"/>
            <a:cs typeface="Helvetica Neue" panose="02000503000000020004" pitchFamily="2" charset="0"/>
          </a:endParaRP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Rao" refreshedDate="45818.912647800928" createdVersion="8" refreshedVersion="8" minRefreshableVersion="3" recordCount="5549" xr:uid="{6D5B67C2-B1EA-D94C-8A10-96A81F914FDA}">
  <cacheSource type="worksheet">
    <worksheetSource ref="A1:Q5550" sheet="hiring_analysis_5549"/>
  </cacheSource>
  <cacheFields count="24">
    <cacheField name="Candidate_ID" numFmtId="0">
      <sharedItems count="5549">
        <s v="QA22768"/>
        <s v="CK02501"/>
        <s v="QO25808"/>
        <s v="SI19300"/>
        <s v="WP87593"/>
        <s v="OV68570"/>
        <s v="FH02126"/>
        <s v="JJ22966"/>
        <s v="ES13965"/>
        <s v="RV72032"/>
        <s v="FY83639"/>
        <s v="LG25258"/>
        <s v="KF95001"/>
        <s v="QU40395"/>
        <s v="ZW07652"/>
        <s v="QC44982"/>
        <s v="NE98266"/>
        <s v="DT57503"/>
        <s v="AY88308"/>
        <s v="YC40771"/>
        <s v="MO28425"/>
        <s v="SF39645"/>
        <s v="DF35220"/>
        <s v="QF98026"/>
        <s v="FD95478"/>
        <s v="EC44476"/>
        <s v="ZC43821"/>
        <s v="LK22948"/>
        <s v="OB98998"/>
        <s v="EM24039"/>
        <s v="GU44995"/>
        <s v="SE29557"/>
        <s v="BP58190"/>
        <s v="EP62182"/>
        <s v="PQ45592"/>
        <s v="SG36237"/>
        <s v="BL99022"/>
        <s v="YW83187"/>
        <s v="PZ60826"/>
        <s v="YD11526"/>
        <s v="SF62498"/>
        <s v="CL20762"/>
        <s v="TO40089"/>
        <s v="OV51138"/>
        <s v="UW82217"/>
        <s v="WK61989"/>
        <s v="VW07398"/>
        <s v="WV27188"/>
        <s v="FV43720"/>
        <s v="FI89263"/>
        <s v="ZN91919"/>
        <s v="GC47365"/>
        <s v="KO27095"/>
        <s v="ST63063"/>
        <s v="IW73344"/>
        <s v="HD49696"/>
        <s v="HO02456"/>
        <s v="ML24971"/>
        <s v="CN63876"/>
        <s v="FF02480"/>
        <s v="KQ16426"/>
        <s v="AT71419"/>
        <s v="NB28486"/>
        <s v="ZP98675"/>
        <s v="VO87422"/>
        <s v="QT56202"/>
        <s v="HI51267"/>
        <s v="BK54249"/>
        <s v="PS87303"/>
        <s v="TW94756"/>
        <s v="FF40364"/>
        <s v="EM16035"/>
        <s v="AQ14032"/>
        <s v="IT37820"/>
        <s v="AO93676"/>
        <s v="TY10116"/>
        <s v="OF67167"/>
        <s v="CV91036"/>
        <s v="YK70661"/>
        <s v="UW61973"/>
        <s v="LJ53881"/>
        <s v="YQ87479"/>
        <s v="HV54472"/>
        <s v="WV08246"/>
        <s v="JA81273"/>
        <s v="WS20907"/>
        <s v="MT66470"/>
        <s v="FR35454"/>
        <s v="TI72211"/>
        <s v="DN71247"/>
        <s v="ZN21121"/>
        <s v="AN29561"/>
        <s v="WM85441"/>
        <s v="BY48406"/>
        <s v="BD53917"/>
        <s v="PU25448"/>
        <s v="ZH66792"/>
        <s v="FR11004"/>
        <s v="PH27746"/>
        <s v="YU66945"/>
        <s v="QX80137"/>
        <s v="OH16695"/>
        <s v="MC04320"/>
        <s v="ZV59962"/>
        <s v="BT46915"/>
        <s v="QM03368"/>
        <s v="IS29854"/>
        <s v="II94596"/>
        <s v="OK13767"/>
        <s v="FO94619"/>
        <s v="PG15509"/>
        <s v="XL18475"/>
        <s v="HV92539"/>
        <s v="NW82749"/>
        <s v="NV22594"/>
        <s v="DO35543"/>
        <s v="ES52707"/>
        <s v="SV36894"/>
        <s v="AN58845"/>
        <s v="LS46149"/>
        <s v="IS68883"/>
        <s v="IS78006"/>
        <s v="XZ74068"/>
        <s v="LS90723"/>
        <s v="DN57108"/>
        <s v="QG91422"/>
        <s v="AU96143"/>
        <s v="PQ42813"/>
        <s v="MG55929"/>
        <s v="RH56706"/>
        <s v="MX27636"/>
        <s v="QR76869"/>
        <s v="QI45702"/>
        <s v="TE15959"/>
        <s v="VG84873"/>
        <s v="CZ19879"/>
        <s v="ZU37054"/>
        <s v="RR58912"/>
        <s v="AW59208"/>
        <s v="XH41934"/>
        <s v="CX14679"/>
        <s v="KT14044"/>
        <s v="YA34980"/>
        <s v="RO93311"/>
        <s v="WL66507"/>
        <s v="GD50722"/>
        <s v="WI19081"/>
        <s v="DG16007"/>
        <s v="GI10757"/>
        <s v="MU51590"/>
        <s v="UW54904"/>
        <s v="KR49006"/>
        <s v="BH65395"/>
        <s v="LP07867"/>
        <s v="SF42344"/>
        <s v="CL63190"/>
        <s v="VC07855"/>
        <s v="OI13678"/>
        <s v="SZ63526"/>
        <s v="FC83758"/>
        <s v="VZ86609"/>
        <s v="VG17330"/>
        <s v="WO41607"/>
        <s v="FK33775"/>
        <s v="CB16626"/>
        <s v="ML27142"/>
        <s v="RM60350"/>
        <s v="HF12307"/>
        <s v="EJ75880"/>
        <s v="WB09855"/>
        <s v="SK10386"/>
        <s v="VX08255"/>
        <s v="KI33151"/>
        <s v="NX37882"/>
        <s v="DF67617"/>
        <s v="MT74956"/>
        <s v="QW61043"/>
        <s v="HB53408"/>
        <s v="BW86545"/>
        <s v="UX48634"/>
        <s v="DB18375"/>
        <s v="EG44513"/>
        <s v="HK35760"/>
        <s v="CR27698"/>
        <s v="IP13963"/>
        <s v="PY33786"/>
        <s v="VT65643"/>
        <s v="JE29421"/>
        <s v="CV17880"/>
        <s v="IT13187"/>
        <s v="VE44624"/>
        <s v="HT45384"/>
        <s v="VJ99423"/>
        <s v="NZ88126"/>
        <s v="WO18827"/>
        <s v="HX14924"/>
        <s v="JA05293"/>
        <s v="AY86712"/>
        <s v="VS17400"/>
        <s v="GV57512"/>
        <s v="HB47419"/>
        <s v="PA52146"/>
        <s v="GK60905"/>
        <s v="NZ53469"/>
        <s v="GA73767"/>
        <s v="TI05817"/>
        <s v="MS68074"/>
        <s v="HB10959"/>
        <s v="OG71378"/>
        <s v="ID38783"/>
        <s v="ZM49587"/>
        <s v="CP85306"/>
        <s v="HP46308"/>
        <s v="JZ29906"/>
        <s v="JU69167"/>
        <s v="AB73356"/>
        <s v="RY37553"/>
        <s v="QG17435"/>
        <s v="GG49294"/>
        <s v="DW48406"/>
        <s v="VI30588"/>
        <s v="SY67512"/>
        <s v="DU05385"/>
        <s v="PC39757"/>
        <s v="VB96463"/>
        <s v="WU61949"/>
        <s v="BD11373"/>
        <s v="YX82651"/>
        <s v="HN51916"/>
        <s v="SP85800"/>
        <s v="QO67464"/>
        <s v="QH94862"/>
        <s v="BB44263"/>
        <s v="ST89135"/>
        <s v="IM22023"/>
        <s v="PG81353"/>
        <s v="TM54309"/>
        <s v="NZ23048"/>
        <s v="RM58487"/>
        <s v="TJ45150"/>
        <s v="NT29619"/>
        <s v="KU39715"/>
        <s v="NB13446"/>
        <s v="NI61972"/>
        <s v="IV57283"/>
        <s v="RZ57760"/>
        <s v="MZ77575"/>
        <s v="EQ68160"/>
        <s v="YC03164"/>
        <s v="UX87012"/>
        <s v="IR53193"/>
        <s v="JU76661"/>
        <s v="GO29222"/>
        <s v="SI39721"/>
        <s v="RJ98982"/>
        <s v="HS34242"/>
        <s v="OY61652"/>
        <s v="RN60471"/>
        <s v="UA59498"/>
        <s v="MF93690"/>
        <s v="ON79918"/>
        <s v="EX93499"/>
        <s v="YW05192"/>
        <s v="ZO49841"/>
        <s v="CE42177"/>
        <s v="OT18885"/>
        <s v="CR11322"/>
        <s v="GT93706"/>
        <s v="SB13458"/>
        <s v="SI19262"/>
        <s v="DD76454"/>
        <s v="NR22780"/>
        <s v="LS05055"/>
        <s v="OD35125"/>
        <s v="CN84540"/>
        <s v="MU73875"/>
        <s v="BI09909"/>
        <s v="AK77964"/>
        <s v="ZJ89366"/>
        <s v="OQ31557"/>
        <s v="FA02655"/>
        <s v="VG32971"/>
        <s v="VK78021"/>
        <s v="AP70742"/>
        <s v="FW05287"/>
        <s v="IP63316"/>
        <s v="FH09896"/>
        <s v="LM99673"/>
        <s v="KD37483"/>
        <s v="SU95951"/>
        <s v="GF69807"/>
        <s v="EG66817"/>
        <s v="SO48390"/>
        <s v="YZ19426"/>
        <s v="FX57353"/>
        <s v="GN40948"/>
        <s v="XJ45212"/>
        <s v="YP41338"/>
        <s v="MR62896"/>
        <s v="ME71749"/>
        <s v="OQ00896"/>
        <s v="TK82705"/>
        <s v="JQ66440"/>
        <s v="OA52908"/>
        <s v="RU91011"/>
        <s v="NV23345"/>
        <s v="ZF68687"/>
        <s v="CJ50014"/>
        <s v="LU58050"/>
        <s v="FW84009"/>
        <s v="XO09395"/>
        <s v="TS30128"/>
        <s v="KX37197"/>
        <s v="NZ04837"/>
        <s v="YK70294"/>
        <s v="JY46606"/>
        <s v="US01767"/>
        <s v="IC03321"/>
        <s v="EL54030"/>
        <s v="PI32309"/>
        <s v="XZ51313"/>
        <s v="MB44402"/>
        <s v="GQ51139"/>
        <s v="IQ83388"/>
        <s v="ZD39239"/>
        <s v="ZH64523"/>
        <s v="VK15556"/>
        <s v="OY47426"/>
        <s v="VU44626"/>
        <s v="SU09445"/>
        <s v="XR57385"/>
        <s v="QC76360"/>
        <s v="ZR37940"/>
        <s v="GN55543"/>
        <s v="UP53014"/>
        <s v="ZD91342"/>
        <s v="MM46338"/>
        <s v="CW66192"/>
        <s v="EE59241"/>
        <s v="QL06153"/>
        <s v="SF78018"/>
        <s v="EI42856"/>
        <s v="PP53868"/>
        <s v="SH60113"/>
        <s v="ES54131"/>
        <s v="QS69541"/>
        <s v="IL03018"/>
        <s v="ZN46484"/>
        <s v="CA72251"/>
        <s v="LT75117"/>
        <s v="VJ80759"/>
        <s v="CV72943"/>
        <s v="VL97285"/>
        <s v="JS61122"/>
        <s v="BJ25372"/>
        <s v="GW96097"/>
        <s v="XZ81827"/>
        <s v="VT64524"/>
        <s v="LQ80529"/>
        <s v="JY30777"/>
        <s v="LR30524"/>
        <s v="FG83554"/>
        <s v="IR00741"/>
        <s v="WL09261"/>
        <s v="QE92623"/>
        <s v="XE33626"/>
        <s v="SA41260"/>
        <s v="SV94103"/>
        <s v="SC38177"/>
        <s v="DZ15064"/>
        <s v="SQ14680"/>
        <s v="CT53931"/>
        <s v="HC56676"/>
        <s v="WR35572"/>
        <s v="BX94145"/>
        <s v="NZ99185"/>
        <s v="JR79700"/>
        <s v="GB07565"/>
        <s v="KS05623"/>
        <s v="NF85368"/>
        <s v="RB67800"/>
        <s v="LL63771"/>
        <s v="SS19577"/>
        <s v="ED72870"/>
        <s v="UH07504"/>
        <s v="JM53215"/>
        <s v="SF50824"/>
        <s v="JD98597"/>
        <s v="KI47203"/>
        <s v="NX18990"/>
        <s v="MH83502"/>
        <s v="OH64547"/>
        <s v="FX72042"/>
        <s v="JV89068"/>
        <s v="SC52409"/>
        <s v="SC98573"/>
        <s v="ZC01805"/>
        <s v="LZ22387"/>
        <s v="TI20275"/>
        <s v="EE44592"/>
        <s v="IG11686"/>
        <s v="BV30235"/>
        <s v="RG90447"/>
        <s v="GM81089"/>
        <s v="DV36652"/>
        <s v="VA09419"/>
        <s v="VI04158"/>
        <s v="KA61212"/>
        <s v="WA62245"/>
        <s v="BH11856"/>
        <s v="UU97354"/>
        <s v="XN31328"/>
        <s v="UB95799"/>
        <s v="CR28909"/>
        <s v="FW73881"/>
        <s v="PU69079"/>
        <s v="OO19843"/>
        <s v="MC22509"/>
        <s v="FD79830"/>
        <s v="PX78893"/>
        <s v="YK13119"/>
        <s v="UY61969"/>
        <s v="UF51361"/>
        <s v="SY93990"/>
        <s v="PX92591"/>
        <s v="TG91807"/>
        <s v="QX42202"/>
        <s v="CA37984"/>
        <s v="JO14866"/>
        <s v="EB82390"/>
        <s v="EJ75805"/>
        <s v="PM09181"/>
        <s v="CF16772"/>
        <s v="HG05813"/>
        <s v="LH66101"/>
        <s v="HC83346"/>
        <s v="CO18342"/>
        <s v="MF20760"/>
        <s v="IO95588"/>
        <s v="KN84840"/>
        <s v="XS59866"/>
        <s v="DT19981"/>
        <s v="LZ49682"/>
        <s v="XX03332"/>
        <s v="LW76544"/>
        <s v="DP79951"/>
        <s v="HN34346"/>
        <s v="AH16608"/>
        <s v="IG79808"/>
        <s v="HH46081"/>
        <s v="ZL82461"/>
        <s v="FV77885"/>
        <s v="EI51880"/>
        <s v="FV82497"/>
        <s v="HV56103"/>
        <s v="PE85318"/>
        <s v="TR23159"/>
        <s v="WQ62407"/>
        <s v="TA96602"/>
        <s v="UH96433"/>
        <s v="GM68315"/>
        <s v="RV36621"/>
        <s v="BZ68278"/>
        <s v="HD78886"/>
        <s v="RR76924"/>
        <s v="KA75172"/>
        <s v="NU96588"/>
        <s v="WE01287"/>
        <s v="ER30373"/>
        <s v="UI22848"/>
        <s v="PY08583"/>
        <s v="HB81245"/>
        <s v="XL37746"/>
        <s v="EQ02717"/>
        <s v="MT06649"/>
        <s v="JA13038"/>
        <s v="ER62631"/>
        <s v="JP18227"/>
        <s v="PI89393"/>
        <s v="EY94271"/>
        <s v="TP13608"/>
        <s v="GN09660"/>
        <s v="RK35416"/>
        <s v="QH66261"/>
        <s v="VC71111"/>
        <s v="FG52720"/>
        <s v="MF93069"/>
        <s v="VR10571"/>
        <s v="GG92401"/>
        <s v="BH83707"/>
        <s v="BW61346"/>
        <s v="WC81492"/>
        <s v="KW76716"/>
        <s v="BY14586"/>
        <s v="EJ30689"/>
        <s v="DX14023"/>
        <s v="SR75596"/>
        <s v="IN70623"/>
        <s v="RK85906"/>
        <s v="EW88042"/>
        <s v="ZB26424"/>
        <s v="UL84146"/>
        <s v="CK50066"/>
        <s v="HN26930"/>
        <s v="FL56467"/>
        <s v="CT23892"/>
        <s v="NS01177"/>
        <s v="CP19347"/>
        <s v="SC49857"/>
        <s v="LR91450"/>
        <s v="YV45915"/>
        <s v="SD36853"/>
        <s v="ZX72994"/>
        <s v="DK77278"/>
        <s v="SY62623"/>
        <s v="RZ69563"/>
        <s v="DJ45647"/>
        <s v="VH88501"/>
        <s v="RF71228"/>
        <s v="RH70818"/>
        <s v="TW75277"/>
        <s v="HR93993"/>
        <s v="OA26788"/>
        <s v="XS67567"/>
        <s v="ZH16115"/>
        <s v="JL51523"/>
        <s v="SE13096"/>
        <s v="RM53732"/>
        <s v="EB54502"/>
        <s v="FI32759"/>
        <s v="VZ06496"/>
        <s v="QY63993"/>
        <s v="OH98384"/>
        <s v="BX15919"/>
        <s v="NA06784"/>
        <s v="CN79769"/>
        <s v="TD43007"/>
        <s v="OO22364"/>
        <s v="AR56675"/>
        <s v="SB91730"/>
        <s v="TL36451"/>
        <s v="KU59169"/>
        <s v="US39551"/>
        <s v="AP59379"/>
        <s v="IK65128"/>
        <s v="FE78899"/>
        <s v="LO20074"/>
        <s v="ID61693"/>
        <s v="LQ35533"/>
        <s v="LA22748"/>
        <s v="DT84335"/>
        <s v="EP88152"/>
        <s v="XB00505"/>
        <s v="KP95594"/>
        <s v="UJ27724"/>
        <s v="NK56886"/>
        <s v="EN41969"/>
        <s v="TM32403"/>
        <s v="BF93440"/>
        <s v="ZI75882"/>
        <s v="OE63685"/>
        <s v="JX53844"/>
        <s v="PN11062"/>
        <s v="EJ71287"/>
        <s v="MM21800"/>
        <s v="OE60502"/>
        <s v="EY55076"/>
        <s v="HC49818"/>
        <s v="PU81627"/>
        <s v="IL52312"/>
        <s v="WN41046"/>
        <s v="BU51416"/>
        <s v="VX76530"/>
        <s v="NF87357"/>
        <s v="TS01428"/>
        <s v="HW41775"/>
        <s v="DA66331"/>
        <s v="QG84326"/>
        <s v="TK74352"/>
        <s v="HI77867"/>
        <s v="LS12435"/>
        <s v="SS19001"/>
        <s v="YL02003"/>
        <s v="ZP57598"/>
        <s v="QL26820"/>
        <s v="PN21020"/>
        <s v="EZ73355"/>
        <s v="TB02893"/>
        <s v="ZH61952"/>
        <s v="KC02989"/>
        <s v="WV56957"/>
        <s v="TY44501"/>
        <s v="BQ96239"/>
        <s v="NA82068"/>
        <s v="BY43829"/>
        <s v="RX41782"/>
        <s v="FG61196"/>
        <s v="RP75046"/>
        <s v="MZ88499"/>
        <s v="HF50745"/>
        <s v="NK61964"/>
        <s v="RA25362"/>
        <s v="OG46342"/>
        <s v="SJ82115"/>
        <s v="FC22431"/>
        <s v="YD81498"/>
        <s v="NS73553"/>
        <s v="RB84643"/>
        <s v="JO92018"/>
        <s v="ZF56173"/>
        <s v="RM78326"/>
        <s v="DE83658"/>
        <s v="BE23226"/>
        <s v="HL83594"/>
        <s v="EA76970"/>
        <s v="EC08503"/>
        <s v="TC21683"/>
        <s v="GH61806"/>
        <s v="WI49524"/>
        <s v="ZS15665"/>
        <s v="NQ33584"/>
        <s v="JG30883"/>
        <s v="MA99404"/>
        <s v="HG03453"/>
        <s v="ET33242"/>
        <s v="TX86278"/>
        <s v="KW12662"/>
        <s v="QE00511"/>
        <s v="GS72143"/>
        <s v="IU94738"/>
        <s v="YB70418"/>
        <s v="VV17274"/>
        <s v="TA47594"/>
        <s v="RI36095"/>
        <s v="GQ18821"/>
        <s v="QI12170"/>
        <s v="BU45301"/>
        <s v="CQ99606"/>
        <s v="SU12977"/>
        <s v="UL16318"/>
        <s v="ML26113"/>
        <s v="TH89501"/>
        <s v="HG30631"/>
        <s v="AW72765"/>
        <s v="KN45636"/>
        <s v="CN08182"/>
        <s v="MC58657"/>
        <s v="GJ60924"/>
        <s v="XC80594"/>
        <s v="JS82003"/>
        <s v="YY07515"/>
        <s v="GQ17416"/>
        <s v="JL68114"/>
        <s v="IE94339"/>
        <s v="IJ74765"/>
        <s v="FT92943"/>
        <s v="SZ55933"/>
        <s v="FW08625"/>
        <s v="OY10313"/>
        <s v="PG80397"/>
        <s v="SU18659"/>
        <s v="PH75007"/>
        <s v="JV48826"/>
        <s v="PA73305"/>
        <s v="DN20734"/>
        <s v="PN22310"/>
        <s v="OB30571"/>
        <s v="DO46167"/>
        <s v="GB73906"/>
        <s v="LJ35039"/>
        <s v="QZ41081"/>
        <s v="JT81099"/>
        <s v="WV06140"/>
        <s v="FN25247"/>
        <s v="DS05601"/>
        <s v="HU60603"/>
        <s v="HW68086"/>
        <s v="GJ90385"/>
        <s v="EN49025"/>
        <s v="IK13362"/>
        <s v="ZN86888"/>
        <s v="AO21860"/>
        <s v="JY66221"/>
        <s v="ZX35215"/>
        <s v="UW37519"/>
        <s v="ZD99359"/>
        <s v="DI87784"/>
        <s v="KL98927"/>
        <s v="CE76252"/>
        <s v="GR36456"/>
        <s v="SJ84110"/>
        <s v="TA24797"/>
        <s v="BY98434"/>
        <s v="GK07336"/>
        <s v="TP58754"/>
        <s v="VB95375"/>
        <s v="NQ02338"/>
        <s v="LK60518"/>
        <s v="LS17961"/>
        <s v="KL15724"/>
        <s v="GR97711"/>
        <s v="LJ53759"/>
        <s v="JJ79561"/>
        <s v="WE74374"/>
        <s v="QD12624"/>
        <s v="WO08254"/>
        <s v="KC62565"/>
        <s v="VB16086"/>
        <s v="VH90416"/>
        <s v="PR57145"/>
        <s v="YC23304"/>
        <s v="OH16255"/>
        <s v="SP17694"/>
        <s v="RY92635"/>
        <s v="ZJ15564"/>
        <s v="EP79006"/>
        <s v="DW79435"/>
        <s v="QA22735"/>
        <s v="IA63760"/>
        <s v="EI36976"/>
        <s v="MQ85374"/>
        <s v="TV27352"/>
        <s v="RU83920"/>
        <s v="ZQ85358"/>
        <s v="TS30442"/>
        <s v="LY23177"/>
        <s v="XL04519"/>
        <s v="TN71889"/>
        <s v="RD74750"/>
        <s v="YR50405"/>
        <s v="RI53831"/>
        <s v="HI41120"/>
        <s v="QN23317"/>
        <s v="HG06341"/>
        <s v="MR10415"/>
        <s v="PV66387"/>
        <s v="RN97418"/>
        <s v="XM46742"/>
        <s v="FW69366"/>
        <s v="UW40434"/>
        <s v="ET61187"/>
        <s v="IQ75446"/>
        <s v="OZ33857"/>
        <s v="LU52609"/>
        <s v="OM54581"/>
        <s v="YB18734"/>
        <s v="RC88960"/>
        <s v="DD53516"/>
        <s v="IO93949"/>
        <s v="IC09412"/>
        <s v="JO07838"/>
        <s v="WG73333"/>
        <s v="OR41398"/>
        <s v="EZ61007"/>
        <s v="ML90644"/>
        <s v="UP41554"/>
        <s v="JE65825"/>
        <s v="KO39571"/>
        <s v="MR17997"/>
        <s v="MC80479"/>
        <s v="CQ73037"/>
        <s v="MN47497"/>
        <s v="HA97750"/>
        <s v="ME09862"/>
        <s v="CN82128"/>
        <s v="AC15148"/>
        <s v="GS47830"/>
        <s v="DY14972"/>
        <s v="LQ27367"/>
        <s v="DE33775"/>
        <s v="JS41809"/>
        <s v="LR96096"/>
        <s v="YL98320"/>
        <s v="RK77751"/>
        <s v="IR15680"/>
        <s v="CC42210"/>
        <s v="CY68967"/>
        <s v="DW16859"/>
        <s v="XS24969"/>
        <s v="HL97310"/>
        <s v="UJ30924"/>
        <s v="MY61417"/>
        <s v="FQ97105"/>
        <s v="GL81696"/>
        <s v="GS95594"/>
        <s v="LV77509"/>
        <s v="VM59364"/>
        <s v="QY05904"/>
        <s v="TQ10316"/>
        <s v="XQ30671"/>
        <s v="FS54053"/>
        <s v="NV49007"/>
        <s v="BD86468"/>
        <s v="DP90164"/>
        <s v="XB71103"/>
        <s v="UL15814"/>
        <s v="UF84896"/>
        <s v="IZ51877"/>
        <s v="PI11465"/>
        <s v="LY00867"/>
        <s v="AM01068"/>
        <s v="KU76265"/>
        <s v="KY60149"/>
        <s v="QU30215"/>
        <s v="CJ75276"/>
        <s v="HF76941"/>
        <s v="RB62438"/>
        <s v="TB79174"/>
        <s v="DX75316"/>
        <s v="IU30783"/>
        <s v="FM48194"/>
        <s v="KD76921"/>
        <s v="RB18413"/>
        <s v="XP76619"/>
        <s v="WC84958"/>
        <s v="HS72358"/>
        <s v="PD50904"/>
        <s v="TA54784"/>
        <s v="GO07912"/>
        <s v="QC43787"/>
        <s v="AL78473"/>
        <s v="MQ80830"/>
        <s v="LH95770"/>
        <s v="WT09681"/>
        <s v="JQ31507"/>
        <s v="FZ21495"/>
        <s v="YF72326"/>
        <s v="HB34517"/>
        <s v="RN26798"/>
        <s v="YB84082"/>
        <s v="YC26485"/>
        <s v="QH95134"/>
        <s v="QH08296"/>
        <s v="KI63568"/>
        <s v="LH17124"/>
        <s v="ZU03419"/>
        <s v="SH98661"/>
        <s v="GB31215"/>
        <s v="AI33513"/>
        <s v="XK41430"/>
        <s v="TZ37429"/>
        <s v="ZO15946"/>
        <s v="TX15348"/>
        <s v="LC06529"/>
        <s v="HA54605"/>
        <s v="FI69931"/>
        <s v="WJ32398"/>
        <s v="CS49828"/>
        <s v="ZL81502"/>
        <s v="MW90970"/>
        <s v="KX45771"/>
        <s v="EJ50883"/>
        <s v="OM00298"/>
        <s v="MQ84462"/>
        <s v="DH90755"/>
        <s v="WQ46155"/>
        <s v="VE03811"/>
        <s v="HK93259"/>
        <s v="NT10758"/>
        <s v="VR36605"/>
        <s v="VA53439"/>
        <s v="CE21868"/>
        <s v="NN57140"/>
        <s v="VY43388"/>
        <s v="PT37082"/>
        <s v="WD21106"/>
        <s v="UC77017"/>
        <s v="NB12067"/>
        <s v="UX29130"/>
        <s v="VY93157"/>
        <s v="GO05021"/>
        <s v="HX59025"/>
        <s v="SJ54913"/>
        <s v="JF21911"/>
        <s v="DT75031"/>
        <s v="HP39452"/>
        <s v="WE08461"/>
        <s v="ZM14601"/>
        <s v="KP19909"/>
        <s v="IP91872"/>
        <s v="SP27644"/>
        <s v="PK42712"/>
        <s v="MQ10006"/>
        <s v="ZJ61600"/>
        <s v="TT72642"/>
        <s v="IW59049"/>
        <s v="JI34058"/>
        <s v="HS41741"/>
        <s v="RR65485"/>
        <s v="KM96393"/>
        <s v="AB83708"/>
        <s v="IC33362"/>
        <s v="QP90330"/>
        <s v="IL85926"/>
        <s v="PZ33581"/>
        <s v="RI57363"/>
        <s v="LM87852"/>
        <s v="BZ42708"/>
        <s v="CI08427"/>
        <s v="QH84524"/>
        <s v="QL71078"/>
        <s v="OF97495"/>
        <s v="PT45653"/>
        <s v="DD63438"/>
        <s v="BF48626"/>
        <s v="KC12845"/>
        <s v="LQ01128"/>
        <s v="RE89408"/>
        <s v="CP89436"/>
        <s v="CY71179"/>
        <s v="NV99282"/>
        <s v="DU35372"/>
        <s v="KD19425"/>
        <s v="MJ93469"/>
        <s v="WY37809"/>
        <s v="PV69672"/>
        <s v="OI93818"/>
        <s v="WK93920"/>
        <s v="VG28968"/>
        <s v="TK08894"/>
        <s v="KV78886"/>
        <s v="NJ68740"/>
        <s v="BQ67146"/>
        <s v="IC15987"/>
        <s v="WR73472"/>
        <s v="RV71418"/>
        <s v="YW29966"/>
        <s v="XZ17144"/>
        <s v="GC39174"/>
        <s v="XL61718"/>
        <s v="UH41869"/>
        <s v="HR44122"/>
        <s v="QX36401"/>
        <s v="IS67772"/>
        <s v="CB32999"/>
        <s v="ZP70263"/>
        <s v="KJ95525"/>
        <s v="YW13511"/>
        <s v="BD88792"/>
        <s v="WP72383"/>
        <s v="ZT18670"/>
        <s v="DF02749"/>
        <s v="YB37448"/>
        <s v="WD08115"/>
        <s v="HX55955"/>
        <s v="KB76806"/>
        <s v="RK59810"/>
        <s v="VR49509"/>
        <s v="RY37795"/>
        <s v="FB63009"/>
        <s v="JK19808"/>
        <s v="EU27614"/>
        <s v="LU36168"/>
        <s v="NM84547"/>
        <s v="VP44034"/>
        <s v="FR14652"/>
        <s v="LX41198"/>
        <s v="NH00014"/>
        <s v="CR52205"/>
        <s v="CR11308"/>
        <s v="HP46629"/>
        <s v="WE17681"/>
        <s v="NA11468"/>
        <s v="ZP46936"/>
        <s v="RK31010"/>
        <s v="ZW26646"/>
        <s v="UE34401"/>
        <s v="DS94852"/>
        <s v="OV00679"/>
        <s v="WT55244"/>
        <s v="PP68475"/>
        <s v="KI08444"/>
        <s v="YJ60213"/>
        <s v="GF93686"/>
        <s v="DH79867"/>
        <s v="UU86276"/>
        <s v="DF61493"/>
        <s v="FB08318"/>
        <s v="XA04612"/>
        <s v="GI30821"/>
        <s v="RN67944"/>
        <s v="VC16798"/>
        <s v="BC68912"/>
        <s v="LN70631"/>
        <s v="WL47283"/>
        <s v="NC37361"/>
        <s v="TK28444"/>
        <s v="WU30108"/>
        <s v="YC39107"/>
        <s v="RQ90676"/>
        <s v="NH46537"/>
        <s v="XA25974"/>
        <s v="FO76687"/>
        <s v="KF30377"/>
        <s v="DZ20557"/>
        <s v="EA75277"/>
        <s v="ZC03630"/>
        <s v="QD27498"/>
        <s v="ZO86553"/>
        <s v="HU76752"/>
        <s v="IP83078"/>
        <s v="CB84435"/>
        <s v="PN32444"/>
        <s v="YM98117"/>
        <s v="DS81247"/>
        <s v="YJ96415"/>
        <s v="BD39347"/>
        <s v="DP08828"/>
        <s v="MD38455"/>
        <s v="XU47675"/>
        <s v="LL48376"/>
        <s v="KG35987"/>
        <s v="QW75775"/>
        <s v="DO16505"/>
        <s v="EM81910"/>
        <s v="UG78486"/>
        <s v="KB80448"/>
        <s v="IG10112"/>
        <s v="CH41630"/>
        <s v="BK34338"/>
        <s v="DF75473"/>
        <s v="CB44442"/>
        <s v="XG96257"/>
        <s v="HK06293"/>
        <s v="ZU54940"/>
        <s v="MV29094"/>
        <s v="PV33655"/>
        <s v="BT53311"/>
        <s v="OH46936"/>
        <s v="IG74293"/>
        <s v="LP06604"/>
        <s v="XR48775"/>
        <s v="UQ00866"/>
        <s v="JV83176"/>
        <s v="AM94202"/>
        <s v="XJ06372"/>
        <s v="MJ29721"/>
        <s v="VK85456"/>
        <s v="OR50102"/>
        <s v="OF57169"/>
        <s v="SN25496"/>
        <s v="YB94926"/>
        <s v="MJ78224"/>
        <s v="LA10507"/>
        <s v="ZL02136"/>
        <s v="CM85632"/>
        <s v="CG30379"/>
        <s v="UQ76500"/>
        <s v="AI80194"/>
        <s v="HQ06523"/>
        <s v="CT25603"/>
        <s v="UW63974"/>
        <s v="IF15071"/>
        <s v="OQ24742"/>
        <s v="UB34973"/>
        <s v="XU13330"/>
        <s v="PR05884"/>
        <s v="FF97366"/>
        <s v="ZP35964"/>
        <s v="EL70202"/>
        <s v="FQ27937"/>
        <s v="FE93001"/>
        <s v="HF57001"/>
        <s v="EX73510"/>
        <s v="VX06371"/>
        <s v="YH28699"/>
        <s v="ZW80197"/>
        <s v="EJ35920"/>
        <s v="QE57307"/>
        <s v="WW98204"/>
        <s v="RB57654"/>
        <s v="MI36742"/>
        <s v="KX50228"/>
        <s v="KH85935"/>
        <s v="DC43546"/>
        <s v="LM48331"/>
        <s v="GQ30856"/>
        <s v="UY00021"/>
        <s v="IH86279"/>
        <s v="ZT79028"/>
        <s v="UK45645"/>
        <s v="TD32745"/>
        <s v="UT74731"/>
        <s v="US24535"/>
        <s v="DY08834"/>
        <s v="RK75307"/>
        <s v="XD93666"/>
        <s v="WZ23511"/>
        <s v="OL80150"/>
        <s v="RM10922"/>
        <s v="RB05184"/>
        <s v="EC54098"/>
        <s v="DF47469"/>
        <s v="PN62010"/>
        <s v="KU59845"/>
        <s v="TH84772"/>
        <s v="PV12874"/>
        <s v="XE53928"/>
        <s v="HQ29672"/>
        <s v="MZ59017"/>
        <s v="IL25406"/>
        <s v="TJ78301"/>
        <s v="XI74052"/>
        <s v="YD88101"/>
        <s v="HN30761"/>
        <s v="JF06268"/>
        <s v="VQ78330"/>
        <s v="AU79320"/>
        <s v="KZ31628"/>
        <s v="UV11413"/>
        <s v="OE25912"/>
        <s v="JE43340"/>
        <s v="VQ30235"/>
        <s v="ZC59819"/>
        <s v="PZ66963"/>
        <s v="QW38436"/>
        <s v="PJ62592"/>
        <s v="QX37760"/>
        <s v="JH12095"/>
        <s v="YT32675"/>
        <s v="ZQ20832"/>
        <s v="OX62676"/>
        <s v="JI40801"/>
        <s v="QD20589"/>
        <s v="GC73721"/>
        <s v="GH46270"/>
        <s v="ZK14577"/>
        <s v="VU03879"/>
        <s v="PD72443"/>
        <s v="PB14110"/>
        <s v="NS49993"/>
        <s v="MQ54093"/>
        <s v="OF42975"/>
        <s v="MR66972"/>
        <s v="AV66662"/>
        <s v="LR26980"/>
        <s v="UQ93595"/>
        <s v="EK82396"/>
        <s v="JI48706"/>
        <s v="UI17933"/>
        <s v="ZV00656"/>
        <s v="TE37119"/>
        <s v="LV10172"/>
        <s v="XK66812"/>
        <s v="JH35461"/>
        <s v="BT05905"/>
        <s v="AP97943"/>
        <s v="LJ89896"/>
        <s v="JB33146"/>
        <s v="SX16826"/>
        <s v="VJ66441"/>
        <s v="ZY80308"/>
        <s v="IL64604"/>
        <s v="YY98972"/>
        <s v="FD55851"/>
        <s v="UH65814"/>
        <s v="DR22760"/>
        <s v="LS19972"/>
        <s v="GM81157"/>
        <s v="CR89766"/>
        <s v="JS73658"/>
        <s v="VF10079"/>
        <s v="TD38950"/>
        <s v="BN89336"/>
        <s v="UN62354"/>
        <s v="DY84461"/>
        <s v="RU75391"/>
        <s v="ZS48473"/>
        <s v="ZI82787"/>
        <s v="BW14396"/>
        <s v="WZ53697"/>
        <s v="KN26183"/>
        <s v="DT58874"/>
        <s v="ED62127"/>
        <s v="TA75691"/>
        <s v="YL89091"/>
        <s v="BZ65964"/>
        <s v="AG46963"/>
        <s v="RU67862"/>
        <s v="QJ10465"/>
        <s v="AO52771"/>
        <s v="MQ45009"/>
        <s v="UE80558"/>
        <s v="MN57717"/>
        <s v="ZX15158"/>
        <s v="DD21580"/>
        <s v="ZN35490"/>
        <s v="HY57645"/>
        <s v="SN93520"/>
        <s v="VG12896"/>
        <s v="FJ16023"/>
        <s v="XK02465"/>
        <s v="BT96136"/>
        <s v="VP41940"/>
        <s v="PC11506"/>
        <s v="JI28203"/>
        <s v="ZJ19173"/>
        <s v="VM57856"/>
        <s v="XE93379"/>
        <s v="NP84105"/>
        <s v="ED37079"/>
        <s v="SG67197"/>
        <s v="NH49883"/>
        <s v="WY43007"/>
        <s v="YE07548"/>
        <s v="ZL57459"/>
        <s v="XS46977"/>
        <s v="ST27988"/>
        <s v="NP69685"/>
        <s v="FB85943"/>
        <s v="JC92571"/>
        <s v="HH27523"/>
        <s v="YQ80464"/>
        <s v="JQ33081"/>
        <s v="JC40511"/>
        <s v="ME62324"/>
        <s v="EV14813"/>
        <s v="LJ81103"/>
        <s v="TX11462"/>
        <s v="KO77378"/>
        <s v="NY83110"/>
        <s v="EN72639"/>
        <s v="TL24721"/>
        <s v="NG78928"/>
        <s v="FS87519"/>
        <s v="PQ21099"/>
        <s v="LQ00436"/>
        <s v="GI45632"/>
        <s v="HJ43000"/>
        <s v="TF49119"/>
        <s v="JH00583"/>
        <s v="TJ75362"/>
        <s v="JX17159"/>
        <s v="RE79053"/>
        <s v="SZ27015"/>
        <s v="GW89984"/>
        <s v="SX04950"/>
        <s v="PS10576"/>
        <s v="TK68917"/>
        <s v="JU42112"/>
        <s v="SW74753"/>
        <s v="FS51020"/>
        <s v="DW92762"/>
        <s v="VN03630"/>
        <s v="SO74630"/>
        <s v="VV29195"/>
        <s v="ZU71736"/>
        <s v="WQ58225"/>
        <s v="VT12739"/>
        <s v="CE18147"/>
        <s v="QA11360"/>
        <s v="BG99157"/>
        <s v="VP30876"/>
        <s v="BG01609"/>
        <s v="YC73724"/>
        <s v="OL13106"/>
        <s v="QD81258"/>
        <s v="DX04162"/>
        <s v="WK88111"/>
        <s v="CY36199"/>
        <s v="XP15561"/>
        <s v="RH83196"/>
        <s v="YV70091"/>
        <s v="RI37740"/>
        <s v="PY20913"/>
        <s v="IL64738"/>
        <s v="RG44558"/>
        <s v="KP45677"/>
        <s v="GA90599"/>
        <s v="BJ88821"/>
        <s v="WZ92801"/>
        <s v="ZS30937"/>
        <s v="RB88030"/>
        <s v="CO81177"/>
        <s v="SH43762"/>
        <s v="EW07508"/>
        <s v="RW58957"/>
        <s v="LE95912"/>
        <s v="QF17588"/>
        <s v="MI68186"/>
        <s v="FC06802"/>
        <s v="OB57356"/>
        <s v="AG95570"/>
        <s v="IY03231"/>
        <s v="TS97047"/>
        <s v="CU15358"/>
        <s v="HD48078"/>
        <s v="UR71957"/>
        <s v="QY37338"/>
        <s v="LX73260"/>
        <s v="DQ48185"/>
        <s v="ZU00391"/>
        <s v="HJ01724"/>
        <s v="GW61150"/>
        <s v="WK89138"/>
        <s v="YJ65286"/>
        <s v="QQ72808"/>
        <s v="HE30340"/>
        <s v="MQ94079"/>
        <s v="XT13394"/>
        <s v="SM20146"/>
        <s v="IA63934"/>
        <s v="MB89626"/>
        <s v="CB42785"/>
        <s v="RG80937"/>
        <s v="EJ44616"/>
        <s v="JS30750"/>
        <s v="RQ39977"/>
        <s v="ID41819"/>
        <s v="KN04814"/>
        <s v="ZC29451"/>
        <s v="JJ99508"/>
        <s v="AX58664"/>
        <s v="KJ55711"/>
        <s v="LE55386"/>
        <s v="LH69898"/>
        <s v="CQ64479"/>
        <s v="CL50242"/>
        <s v="LJ14199"/>
        <s v="KV77032"/>
        <s v="HW28742"/>
        <s v="XK01388"/>
        <s v="PI99291"/>
        <s v="QV85169"/>
        <s v="EX54085"/>
        <s v="QU86259"/>
        <s v="FC46507"/>
        <s v="XC37146"/>
        <s v="JG82527"/>
        <s v="UU62966"/>
        <s v="PC45128"/>
        <s v="CM38340"/>
        <s v="BY06339"/>
        <s v="VE01560"/>
        <s v="ZZ46517"/>
        <s v="YF00518"/>
        <s v="CF32792"/>
        <s v="MY35274"/>
        <s v="NK11682"/>
        <s v="KP73794"/>
        <s v="WL78664"/>
        <s v="OJ60105"/>
        <s v="PH86930"/>
        <s v="EI73063"/>
        <s v="UD30347"/>
        <s v="XO36512"/>
        <s v="PW80847"/>
        <s v="II18494"/>
        <s v="DE33526"/>
        <s v="WZ92848"/>
        <s v="XB60087"/>
        <s v="HT45363"/>
        <s v="SL89136"/>
        <s v="AB01364"/>
        <s v="EE93999"/>
        <s v="WG71903"/>
        <s v="PV21141"/>
        <s v="WT89441"/>
        <s v="NP69372"/>
        <s v="GH05867"/>
        <s v="FC90028"/>
        <s v="EC25587"/>
        <s v="IL15923"/>
        <s v="ZW57121"/>
        <s v="HW61872"/>
        <s v="XE06429"/>
        <s v="CL15502"/>
        <s v="CQ74245"/>
        <s v="NM46692"/>
        <s v="BA20126"/>
        <s v="SK17822"/>
        <s v="UJ25705"/>
        <s v="SM39230"/>
        <s v="EX10431"/>
        <s v="GC68595"/>
        <s v="MG18598"/>
        <s v="NE10374"/>
        <s v="TZ24303"/>
        <s v="SX78951"/>
        <s v="RS09861"/>
        <s v="MG79371"/>
        <s v="YQ98684"/>
        <s v="YN26834"/>
        <s v="ZI05364"/>
        <s v="LZ72946"/>
        <s v="MD96632"/>
        <s v="UA02503"/>
        <s v="LR02328"/>
        <s v="RT10291"/>
        <s v="PC24386"/>
        <s v="KZ02335"/>
        <s v="RI56115"/>
        <s v="HC56538"/>
        <s v="LD43974"/>
        <s v="LK40594"/>
        <s v="TP32515"/>
        <s v="OH73408"/>
        <s v="WL00863"/>
        <s v="CH43076"/>
        <s v="TB21742"/>
        <s v="RW33904"/>
        <s v="RC06102"/>
        <s v="MV40149"/>
        <s v="VV58686"/>
        <s v="LQ18617"/>
        <s v="OM26946"/>
        <s v="KS14404"/>
        <s v="OA36860"/>
        <s v="XZ47293"/>
        <s v="WN37306"/>
        <s v="JS37727"/>
        <s v="HK96346"/>
        <s v="OY75139"/>
        <s v="JQ40810"/>
        <s v="CY47987"/>
        <s v="GX18740"/>
        <s v="PC80768"/>
        <s v="YI63951"/>
        <s v="GL22188"/>
        <s v="EP66288"/>
        <s v="JK50179"/>
        <s v="QM85436"/>
        <s v="OD04300"/>
        <s v="UH12632"/>
        <s v="YX27089"/>
        <s v="BO89530"/>
        <s v="SC49203"/>
        <s v="GI71579"/>
        <s v="RW20997"/>
        <s v="TA99560"/>
        <s v="OY20056"/>
        <s v="LH89007"/>
        <s v="VN86750"/>
        <s v="TS44148"/>
        <s v="ZJ14025"/>
        <s v="FT87590"/>
        <s v="SV01103"/>
        <s v="RG26410"/>
        <s v="GO47392"/>
        <s v="SY72652"/>
        <s v="SN09762"/>
        <s v="FD92723"/>
        <s v="VD96641"/>
        <s v="MA23802"/>
        <s v="PM83021"/>
        <s v="LB35306"/>
        <s v="XX98573"/>
        <s v="VL47701"/>
        <s v="KS68945"/>
        <s v="ON13791"/>
        <s v="AU90253"/>
        <s v="KQ36786"/>
        <s v="DO32144"/>
        <s v="MZ48209"/>
        <s v="HP30172"/>
        <s v="WD61601"/>
        <s v="BR85070"/>
        <s v="SG26837"/>
        <s v="PJ04523"/>
        <s v="JV46813"/>
        <s v="UI46496"/>
        <s v="EB99068"/>
        <s v="NU55328"/>
        <s v="AS39009"/>
        <s v="FN55478"/>
        <s v="NB45428"/>
        <s v="HG27347"/>
        <s v="DG78335"/>
        <s v="XQ64458"/>
        <s v="DN74512"/>
        <s v="HI04956"/>
        <s v="UX80125"/>
        <s v="YT10469"/>
        <s v="DW99345"/>
        <s v="SD88569"/>
        <s v="BT34448"/>
        <s v="HM11799"/>
        <s v="CX53634"/>
        <s v="NP90235"/>
        <s v="XP84331"/>
        <s v="DV79255"/>
        <s v="QC21248"/>
        <s v="HX97961"/>
        <s v="FV70995"/>
        <s v="UA80295"/>
        <s v="TN82178"/>
        <s v="LL28971"/>
        <s v="JC77352"/>
        <s v="QN77394"/>
        <s v="YU38680"/>
        <s v="QA13962"/>
        <s v="DV72189"/>
        <s v="WT00521"/>
        <s v="KG35646"/>
        <s v="EH22473"/>
        <s v="JM01872"/>
        <s v="ZI61431"/>
        <s v="SS74844"/>
        <s v="GH58707"/>
        <s v="GI34392"/>
        <s v="SI83451"/>
        <s v="FQ96360"/>
        <s v="SU07975"/>
        <s v="RN31158"/>
        <s v="FU93279"/>
        <s v="AA91341"/>
        <s v="HF72217"/>
        <s v="RD72007"/>
        <s v="TK08617"/>
        <s v="UF63350"/>
        <s v="HF26420"/>
        <s v="ZO49520"/>
        <s v="MK35129"/>
        <s v="KG35638"/>
        <s v="ZC18421"/>
        <s v="QM75272"/>
        <s v="II13540"/>
        <s v="RT75363"/>
        <s v="SN89016"/>
        <s v="JT17149"/>
        <s v="BL18475"/>
        <s v="KH42965"/>
        <s v="PJ61526"/>
        <s v="SN24997"/>
        <s v="WD58041"/>
        <s v="BZ31653"/>
        <s v="BM13526"/>
        <s v="YH88536"/>
        <s v="KG56017"/>
        <s v="HG17573"/>
        <s v="UP28864"/>
        <s v="EU90811"/>
        <s v="WI80546"/>
        <s v="IN15334"/>
        <s v="IN58899"/>
        <s v="VS85476"/>
        <s v="OL30346"/>
        <s v="SF59931"/>
        <s v="TA45030"/>
        <s v="JG96024"/>
        <s v="BS26988"/>
        <s v="YZ64487"/>
        <s v="UA08178"/>
        <s v="DK80600"/>
        <s v="OZ16088"/>
        <s v="IS95959"/>
        <s v="KV60857"/>
        <s v="CL21517"/>
        <s v="VA23356"/>
        <s v="OM10715"/>
        <s v="ZT72307"/>
        <s v="GV69171"/>
        <s v="BS11321"/>
        <s v="WE26245"/>
        <s v="JQ46808"/>
        <s v="KN27387"/>
        <s v="FS58707"/>
        <s v="GM01611"/>
        <s v="PJ35076"/>
        <s v="WA43619"/>
        <s v="HM10845"/>
        <s v="LK82336"/>
        <s v="HZ87954"/>
        <s v="UY40598"/>
        <s v="ZY19713"/>
        <s v="YZ37841"/>
        <s v="AD83022"/>
        <s v="CG68343"/>
        <s v="MR69687"/>
        <s v="TC17178"/>
        <s v="VS43047"/>
        <s v="PF67338"/>
        <s v="PT96112"/>
        <s v="LI64238"/>
        <s v="AY41684"/>
        <s v="CR18803"/>
        <s v="OJ44947"/>
        <s v="HG66843"/>
        <s v="MI53795"/>
        <s v="JR13951"/>
        <s v="VS40214"/>
        <s v="JX62328"/>
        <s v="OE30365"/>
        <s v="JA72007"/>
        <s v="QL29628"/>
        <s v="VT54031"/>
        <s v="ZQ83909"/>
        <s v="TK09268"/>
        <s v="VL11235"/>
        <s v="WG73474"/>
        <s v="TU26696"/>
        <s v="HK04125"/>
        <s v="ZI20302"/>
        <s v="SV56339"/>
        <s v="AI34472"/>
        <s v="SR20896"/>
        <s v="OI29323"/>
        <s v="RA61349"/>
        <s v="AZ54291"/>
        <s v="PW02951"/>
        <s v="EU74474"/>
        <s v="PI31897"/>
        <s v="IN38448"/>
        <s v="LY12534"/>
        <s v="EX36946"/>
        <s v="QD69579"/>
        <s v="IG54037"/>
        <s v="WR58813"/>
        <s v="WE99328"/>
        <s v="FL26979"/>
        <s v="NC63914"/>
        <s v="ZA06898"/>
        <s v="BK27176"/>
        <s v="NA47238"/>
        <s v="TJ75641"/>
        <s v="DG87114"/>
        <s v="IX72060"/>
        <s v="XM22247"/>
        <s v="SO57122"/>
        <s v="JJ29164"/>
        <s v="LH76123"/>
        <s v="QA23527"/>
        <s v="TZ46131"/>
        <s v="WI38415"/>
        <s v="EX09332"/>
        <s v="HU76349"/>
        <s v="XV87522"/>
        <s v="RK03055"/>
        <s v="TW90522"/>
        <s v="TR62640"/>
        <s v="PO01809"/>
        <s v="NB25545"/>
        <s v="UI61101"/>
        <s v="OF45581"/>
        <s v="XU18640"/>
        <s v="TP41559"/>
        <s v="HW22534"/>
        <s v="ZY43941"/>
        <s v="BL39465"/>
        <s v="EU72535"/>
        <s v="CH65117"/>
        <s v="UW61996"/>
        <s v="UU29483"/>
        <s v="DI37443"/>
        <s v="KT49389"/>
        <s v="TA72723"/>
        <s v="IU35125"/>
        <s v="WC23474"/>
        <s v="ZB66942"/>
        <s v="PJ16239"/>
        <s v="CD73741"/>
        <s v="DH10257"/>
        <s v="GN20707"/>
        <s v="SI89481"/>
        <s v="ML36727"/>
        <s v="AD43405"/>
        <s v="XN04057"/>
        <s v="UM56759"/>
        <s v="UN78096"/>
        <s v="ZT74248"/>
        <s v="TQ06356"/>
        <s v="VL05080"/>
        <s v="FL22634"/>
        <s v="RU53881"/>
        <s v="UF10687"/>
        <s v="OY33223"/>
        <s v="LH92318"/>
        <s v="LV34773"/>
        <s v="LK23801"/>
        <s v="XS17146"/>
        <s v="TI19732"/>
        <s v="CL08483"/>
        <s v="YV48390"/>
        <s v="QK49263"/>
        <s v="DG51167"/>
        <s v="BU86341"/>
        <s v="EY97818"/>
        <s v="CE43692"/>
        <s v="IU38089"/>
        <s v="BJ55108"/>
        <s v="CZ14985"/>
        <s v="DP63491"/>
        <s v="RJ67478"/>
        <s v="FF19200"/>
        <s v="KX12163"/>
        <s v="ZR55871"/>
        <s v="KR59093"/>
        <s v="BF11071"/>
        <s v="IO43685"/>
        <s v="LF65127"/>
        <s v="YI82845"/>
        <s v="RR35036"/>
        <s v="ZD24152"/>
        <s v="WH49085"/>
        <s v="KY91820"/>
        <s v="TJ61858"/>
        <s v="JF95311"/>
        <s v="QQ87196"/>
        <s v="WH99299"/>
        <s v="XM19025"/>
        <s v="IX69041"/>
        <s v="VT89276"/>
        <s v="KF80928"/>
        <s v="DT91467"/>
        <s v="AD31646"/>
        <s v="HD74099"/>
        <s v="IH93814"/>
        <s v="PW67721"/>
        <s v="ZP53868"/>
        <s v="ZK68272"/>
        <s v="GN48901"/>
        <s v="UG45617"/>
        <s v="SO83593"/>
        <s v="PP79517"/>
        <s v="JR94373"/>
        <s v="UW55986"/>
        <s v="UR05090"/>
        <s v="XU78283"/>
        <s v="ZG40492"/>
        <s v="UF75343"/>
        <s v="VV83678"/>
        <s v="FV17634"/>
        <s v="EJ27388"/>
        <s v="TY31597"/>
        <s v="OT53610"/>
        <s v="PW42753"/>
        <s v="XC98825"/>
        <s v="CZ40562"/>
        <s v="MV92262"/>
        <s v="AG06845"/>
        <s v="OK85689"/>
        <s v="TS98239"/>
        <s v="YI39189"/>
        <s v="GN19754"/>
        <s v="IU67765"/>
        <s v="ZM50644"/>
        <s v="YE55038"/>
        <s v="DR07597"/>
        <s v="SM79924"/>
        <s v="NR35891"/>
        <s v="OR30673"/>
        <s v="DZ65772"/>
        <s v="PT11641"/>
        <s v="CY59346"/>
        <s v="DI03784"/>
        <s v="EK29637"/>
        <s v="NA69031"/>
        <s v="ZN03095"/>
        <s v="WY16123"/>
        <s v="WX55878"/>
        <s v="ED80059"/>
        <s v="YU32315"/>
        <s v="XM69999"/>
        <s v="OK41533"/>
        <s v="GV14399"/>
        <s v="VX78056"/>
        <s v="IN55352"/>
        <s v="IL19440"/>
        <s v="AC56397"/>
        <s v="US50935"/>
        <s v="XO67503"/>
        <s v="EZ08875"/>
        <s v="EJ69098"/>
        <s v="SB22609"/>
        <s v="FR90288"/>
        <s v="ZZ83801"/>
        <s v="GR84586"/>
        <s v="FW72644"/>
        <s v="HX84663"/>
        <s v="SL62619"/>
        <s v="ME39269"/>
        <s v="KN25118"/>
        <s v="WY54194"/>
        <s v="CF81782"/>
        <s v="PL15097"/>
        <s v="EF35939"/>
        <s v="XJ26312"/>
        <s v="BE16480"/>
        <s v="GN51906"/>
        <s v="KN61931"/>
        <s v="CG35871"/>
        <s v="FQ50699"/>
        <s v="QH64766"/>
        <s v="IZ49153"/>
        <s v="DQ19983"/>
        <s v="AU14752"/>
        <s v="KV39447"/>
        <s v="LK33372"/>
        <s v="FE18669"/>
        <s v="OT46211"/>
        <s v="QH87602"/>
        <s v="OE35146"/>
        <s v="KR27514"/>
        <s v="UF44819"/>
        <s v="IY67867"/>
        <s v="CA80839"/>
        <s v="FD28395"/>
        <s v="VM72159"/>
        <s v="DK56154"/>
        <s v="ZR99614"/>
        <s v="TD33106"/>
        <s v="VY51899"/>
        <s v="OX98013"/>
        <s v="KD97693"/>
        <s v="SY06708"/>
        <s v="KE81259"/>
        <s v="MX02344"/>
        <s v="BT74051"/>
        <s v="ZQ70393"/>
        <s v="AR63887"/>
        <s v="KI97542"/>
        <s v="XX06351"/>
        <s v="VU10318"/>
        <s v="UW00886"/>
        <s v="EQ84871"/>
        <s v="DS17009"/>
        <s v="AU20035"/>
        <s v="MF96126"/>
        <s v="WB10111"/>
        <s v="OZ67013"/>
        <s v="ZE65652"/>
        <s v="LV75692"/>
        <s v="TB03768"/>
        <s v="CT70705"/>
        <s v="XJ66028"/>
        <s v="LT44739"/>
        <s v="EP03449"/>
        <s v="WZ48417"/>
        <s v="KA13963"/>
        <s v="AU61510"/>
        <s v="KD30339"/>
        <s v="OF47491"/>
        <s v="ZB90342"/>
        <s v="GY84031"/>
        <s v="QR41127"/>
        <s v="UW39044"/>
        <s v="FI28399"/>
        <s v="UO53113"/>
        <s v="QZ25284"/>
        <s v="MA50760"/>
        <s v="MP89247"/>
        <s v="UH18026"/>
        <s v="IV41239"/>
        <s v="PN86951"/>
        <s v="TT17274"/>
        <s v="VA21067"/>
        <s v="CM91655"/>
        <s v="TC22741"/>
        <s v="DY18533"/>
        <s v="SO66338"/>
        <s v="AH55807"/>
        <s v="DB01592"/>
        <s v="TZ34745"/>
        <s v="NQ31884"/>
        <s v="CX22650"/>
        <s v="VF02218"/>
        <s v="NI76074"/>
        <s v="RS50525"/>
        <s v="AS53812"/>
        <s v="NX72551"/>
        <s v="FP33212"/>
        <s v="AP65410"/>
        <s v="UT82578"/>
        <s v="RX83065"/>
        <s v="WG53213"/>
        <s v="MS74379"/>
        <s v="MP76901"/>
        <s v="AA00204"/>
        <s v="SY03697"/>
        <s v="JH62011"/>
        <s v="LY99169"/>
        <s v="UW91174"/>
        <s v="XS20506"/>
        <s v="FK30441"/>
        <s v="AX69877"/>
        <s v="FG69168"/>
        <s v="ZB58577"/>
        <s v="ST20385"/>
        <s v="JX75364"/>
        <s v="PJ97168"/>
        <s v="RK90219"/>
        <s v="QL56839"/>
        <s v="ZD36785"/>
        <s v="ZU83889"/>
        <s v="ON52597"/>
        <s v="RU43839"/>
        <s v="NV23471"/>
        <s v="QL88107"/>
        <s v="NC10924"/>
        <s v="VO08001"/>
        <s v="EU02943"/>
        <s v="KS33245"/>
        <s v="MP04030"/>
        <s v="SW35066"/>
        <s v="JZ40049"/>
        <s v="MO07794"/>
        <s v="TG90378"/>
        <s v="FK01879"/>
        <s v="LN46396"/>
        <s v="BP64921"/>
        <s v="HI11814"/>
        <s v="AU89701"/>
        <s v="IR82479"/>
        <s v="CD79543"/>
        <s v="SA56614"/>
        <s v="HO40293"/>
        <s v="KX98115"/>
        <s v="RL93207"/>
        <s v="EK52117"/>
        <s v="AB71650"/>
        <s v="WD98814"/>
        <s v="MC36581"/>
        <s v="DN80595"/>
        <s v="GT83220"/>
        <s v="LW70693"/>
        <s v="PW71678"/>
        <s v="QT15274"/>
        <s v="AB08163"/>
        <s v="KM89353"/>
        <s v="IY53866"/>
        <s v="YP65404"/>
        <s v="IN62222"/>
        <s v="NI99533"/>
        <s v="VN42467"/>
        <s v="XD72635"/>
        <s v="IU51786"/>
        <s v="FU81642"/>
        <s v="MH55162"/>
        <s v="ZV90199"/>
        <s v="LZ52510"/>
        <s v="LZ54311"/>
        <s v="JU08252"/>
        <s v="UY62850"/>
        <s v="IQ24265"/>
        <s v="GO81532"/>
        <s v="UV26907"/>
        <s v="ZH40824"/>
        <s v="EE21235"/>
        <s v="PK21074"/>
        <s v="TJ63528"/>
        <s v="MU53468"/>
        <s v="PJ76637"/>
        <s v="FI42226"/>
        <s v="MA92648"/>
        <s v="KI34790"/>
        <s v="GF39418"/>
        <s v="QP88937"/>
        <s v="CX06009"/>
        <s v="LH82923"/>
        <s v="NG00679"/>
        <s v="YE59828"/>
        <s v="FS01811"/>
        <s v="MT71920"/>
        <s v="WT50501"/>
        <s v="BE18852"/>
        <s v="GE12670"/>
        <s v="JA47635"/>
        <s v="KN99367"/>
        <s v="TT54548"/>
        <s v="FP32643"/>
        <s v="JI10461"/>
        <s v="WU76320"/>
        <s v="FL44484"/>
        <s v="KB98920"/>
        <s v="MK64535"/>
        <s v="MY84319"/>
        <s v="EZ17202"/>
        <s v="NA47462"/>
        <s v="BN14470"/>
        <s v="US50993"/>
        <s v="RL72190"/>
        <s v="JK03915"/>
        <s v="KV15290"/>
        <s v="BW24049"/>
        <s v="YM04869"/>
        <s v="WY25883"/>
        <s v="RN68568"/>
        <s v="UG84293"/>
        <s v="ZZ05828"/>
        <s v="OV29410"/>
        <s v="OJ74301"/>
        <s v="MY03848"/>
        <s v="EM09128"/>
        <s v="MY54826"/>
        <s v="EE33007"/>
        <s v="AO40986"/>
        <s v="ZA11936"/>
        <s v="VJ50830"/>
        <s v="PZ68113"/>
        <s v="ZC56582"/>
        <s v="BP26606"/>
        <s v="RA86683"/>
        <s v="NH74829"/>
        <s v="II21105"/>
        <s v="DC41076"/>
        <s v="PS41695"/>
        <s v="PY24011"/>
        <s v="BA82146"/>
        <s v="KS31394"/>
        <s v="IX56079"/>
        <s v="KM91826"/>
        <s v="YX74767"/>
        <s v="UJ04852"/>
        <s v="IR75589"/>
        <s v="PP49847"/>
        <s v="OO70346"/>
        <s v="UM89962"/>
        <s v="IP43602"/>
        <s v="XG25094"/>
        <s v="KL98285"/>
        <s v="KN97636"/>
        <s v="BZ26212"/>
        <s v="ZO35260"/>
        <s v="QY01726"/>
        <s v="RK92109"/>
        <s v="IO50988"/>
        <s v="AG77991"/>
        <s v="LD77416"/>
        <s v="HC73319"/>
        <s v="SX69791"/>
        <s v="IN61973"/>
        <s v="IK71582"/>
        <s v="EQ77092"/>
        <s v="RX47361"/>
        <s v="BL03996"/>
        <s v="KV98085"/>
        <s v="OD14973"/>
        <s v="QA83382"/>
        <s v="WB39123"/>
        <s v="DI40503"/>
        <s v="HA93789"/>
        <s v="PW30238"/>
        <s v="EF82285"/>
        <s v="OW85562"/>
        <s v="OH87094"/>
        <s v="RG00951"/>
        <s v="MM35255"/>
        <s v="UC16586"/>
        <s v="AF71985"/>
        <s v="ZA52771"/>
        <s v="OB26153"/>
        <s v="KP92281"/>
        <s v="KQ49412"/>
        <s v="DE61610"/>
        <s v="ZT76129"/>
        <s v="OQ78012"/>
        <s v="DS78346"/>
        <s v="RL26238"/>
        <s v="WR49424"/>
        <s v="EU87521"/>
        <s v="HH17470"/>
        <s v="LH22889"/>
        <s v="HM41763"/>
        <s v="ZO61232"/>
        <s v="CW53409"/>
        <s v="CX22998"/>
        <s v="OY96909"/>
        <s v="IR55011"/>
        <s v="HT28566"/>
        <s v="YO33683"/>
        <s v="WJ75445"/>
        <s v="RC82824"/>
        <s v="ZB69417"/>
        <s v="FC29496"/>
        <s v="XX09602"/>
        <s v="PT92421"/>
        <s v="TS94978"/>
        <s v="CN25069"/>
        <s v="TO17956"/>
        <s v="FV20181"/>
        <s v="HB46077"/>
        <s v="JT78468"/>
        <s v="EJ10184"/>
        <s v="CE04461"/>
        <s v="SS85959"/>
        <s v="PI48562"/>
        <s v="LE84369"/>
        <s v="UV12740"/>
        <s v="PU10758"/>
        <s v="OK67801"/>
        <s v="WU20850"/>
        <s v="OC50258"/>
        <s v="BM81760"/>
        <s v="DL46074"/>
        <s v="RZ30006"/>
        <s v="AV03785"/>
        <s v="CE90753"/>
        <s v="UT67936"/>
        <s v="UN22151"/>
        <s v="RO25718"/>
        <s v="HQ03040"/>
        <s v="PA22333"/>
        <s v="NN45212"/>
        <s v="FI63873"/>
        <s v="BS60248"/>
        <s v="OQ70669"/>
        <s v="YE02013"/>
        <s v="VD55062"/>
        <s v="WE94953"/>
        <s v="TN02106"/>
        <s v="QH15674"/>
        <s v="EG47375"/>
        <s v="FI70882"/>
        <s v="ZK37780"/>
        <s v="KF63629"/>
        <s v="XA03422"/>
        <s v="OV59773"/>
        <s v="ON19394"/>
        <s v="VB60608"/>
        <s v="GX27382"/>
        <s v="IS32110"/>
        <s v="PN77561"/>
        <s v="PQ12432"/>
        <s v="WW79965"/>
        <s v="TI34545"/>
        <s v="WX01890"/>
        <s v="CU11592"/>
        <s v="JM72291"/>
        <s v="SK06237"/>
        <s v="DB30157"/>
        <s v="HO23485"/>
        <s v="TK17965"/>
        <s v="BL34096"/>
        <s v="WH54786"/>
        <s v="UI43470"/>
        <s v="SD17001"/>
        <s v="ZN23808"/>
        <s v="AE43701"/>
        <s v="FX38515"/>
        <s v="MW45969"/>
        <s v="VH91357"/>
        <s v="ZU32897"/>
        <s v="NK26611"/>
        <s v="JR08595"/>
        <s v="BH59742"/>
        <s v="UK55946"/>
        <s v="VW68677"/>
        <s v="RT80517"/>
        <s v="PQ51527"/>
        <s v="XO78981"/>
        <s v="VU27745"/>
        <s v="YB60516"/>
        <s v="LK86125"/>
        <s v="ZF63696"/>
        <s v="XN65082"/>
        <s v="AI46995"/>
        <s v="LA87475"/>
        <s v="DR05536"/>
        <s v="YF58088"/>
        <s v="TU33918"/>
        <s v="UK15782"/>
        <s v="XW81706"/>
        <s v="NP93919"/>
        <s v="KF01688"/>
        <s v="AY30606"/>
        <s v="BT04161"/>
        <s v="PL41722"/>
        <s v="AM42174"/>
        <s v="DK86535"/>
        <s v="CW78999"/>
        <s v="OY07096"/>
        <s v="GZ14019"/>
        <s v="JY29449"/>
        <s v="MF99601"/>
        <s v="JF48934"/>
        <s v="OZ31485"/>
        <s v="HP71508"/>
        <s v="HB84204"/>
        <s v="RV35997"/>
        <s v="MN90868"/>
        <s v="XP81159"/>
        <s v="EO74762"/>
        <s v="LV85881"/>
        <s v="RI02790"/>
        <s v="UP74694"/>
        <s v="SK92471"/>
        <s v="UJ05081"/>
        <s v="QI19660"/>
        <s v="IZ96410"/>
        <s v="QY05334"/>
        <s v="PB57246"/>
        <s v="HO01803"/>
        <s v="AP76595"/>
        <s v="RN21837"/>
        <s v="NQ62454"/>
        <s v="VX64318"/>
        <s v="KK17606"/>
        <s v="HU90694"/>
        <s v="NJ16957"/>
        <s v="EV35477"/>
        <s v="NR06673"/>
        <s v="SW68737"/>
        <s v="IL06181"/>
        <s v="TW21543"/>
        <s v="DV61296"/>
        <s v="TW78295"/>
        <s v="XO14269"/>
        <s v="ET79193"/>
        <s v="ZE92636"/>
        <s v="RC89173"/>
        <s v="AQ59950"/>
        <s v="IM68216"/>
        <s v="DR55914"/>
        <s v="MB57520"/>
        <s v="VF33433"/>
        <s v="CS38848"/>
        <s v="NG48092"/>
        <s v="WS61970"/>
        <s v="JL69154"/>
        <s v="BT14218"/>
        <s v="NW31138"/>
        <s v="VL03757"/>
        <s v="LL21433"/>
        <s v="TR53597"/>
        <s v="IS61199"/>
        <s v="ZV43188"/>
        <s v="BU32629"/>
        <s v="DW88780"/>
        <s v="AI02651"/>
        <s v="CH85359"/>
        <s v="MM89246"/>
        <s v="LY61035"/>
        <s v="TE32958"/>
        <s v="EO87102"/>
        <s v="DV03030"/>
        <s v="CG21740"/>
        <s v="EM50478"/>
        <s v="MI73643"/>
        <s v="WY36576"/>
        <s v="LX57351"/>
        <s v="LD40617"/>
        <s v="SY69993"/>
        <s v="EO56789"/>
        <s v="TU65625"/>
        <s v="GE67258"/>
        <s v="FO34467"/>
        <s v="WF82952"/>
        <s v="GV76714"/>
        <s v="VW41100"/>
        <s v="GX45414"/>
        <s v="XI55921"/>
        <s v="VT07378"/>
        <s v="OE82569"/>
        <s v="XN55327"/>
        <s v="SJ51630"/>
        <s v="VT97223"/>
        <s v="XQ88510"/>
        <s v="VE27880"/>
        <s v="DP77530"/>
        <s v="HM67161"/>
        <s v="AK42509"/>
        <s v="DB11216"/>
        <s v="SL46067"/>
        <s v="CC41117"/>
        <s v="LS69791"/>
        <s v="QS05435"/>
        <s v="RL88717"/>
        <s v="HC27661"/>
        <s v="IA69121"/>
        <s v="VP73978"/>
        <s v="BT68265"/>
        <s v="DS40091"/>
        <s v="HL33339"/>
        <s v="FA98709"/>
        <s v="YK31240"/>
        <s v="PB79480"/>
        <s v="FD26932"/>
        <s v="WV66272"/>
        <s v="GD69449"/>
        <s v="QJ83046"/>
        <s v="ZJ41241"/>
        <s v="VG41577"/>
        <s v="NB09751"/>
        <s v="KT01555"/>
        <s v="VR41079"/>
        <s v="SM10424"/>
        <s v="FC08352"/>
        <s v="HU17051"/>
        <s v="NN34420"/>
        <s v="DA16824"/>
        <s v="VX42438"/>
        <s v="CP58640"/>
        <s v="ZK43357"/>
        <s v="UB56120"/>
        <s v="RP59077"/>
        <s v="WQ20290"/>
        <s v="UB65828"/>
        <s v="VY36966"/>
        <s v="FP68352"/>
        <s v="KJ02204"/>
        <s v="GG13179"/>
        <s v="RP59940"/>
        <s v="SX14960"/>
        <s v="MN85100"/>
        <s v="ER08609"/>
        <s v="YY72675"/>
        <s v="PX74119"/>
        <s v="ZT56995"/>
        <s v="VW99831"/>
        <s v="TL83595"/>
        <s v="LN40182"/>
        <s v="BM40883"/>
        <s v="CP06018"/>
        <s v="RP75491"/>
        <s v="SK96860"/>
        <s v="BJ72774"/>
        <s v="JB86128"/>
        <s v="RO33195"/>
        <s v="WR61689"/>
        <s v="SH63226"/>
        <s v="AL30051"/>
        <s v="DZ37845"/>
        <s v="DN57255"/>
        <s v="NP81249"/>
        <s v="TL54602"/>
        <s v="FV57737"/>
        <s v="PV98712"/>
        <s v="SX39025"/>
        <s v="CI80192"/>
        <s v="HD10301"/>
        <s v="HA54074"/>
        <s v="XT71257"/>
        <s v="QO97845"/>
        <s v="CC25978"/>
        <s v="QX69565"/>
        <s v="UG93649"/>
        <s v="JI80323"/>
        <s v="RC67606"/>
        <s v="MJ63630"/>
        <s v="CR08578"/>
        <s v="FI47152"/>
        <s v="JB40563"/>
        <s v="DN51233"/>
        <s v="WU75440"/>
        <s v="UG07343"/>
        <s v="TI85733"/>
        <s v="FU80183"/>
        <s v="UW78147"/>
        <s v="BK36206"/>
        <s v="RE11297"/>
        <s v="LW64476"/>
        <s v="KC17039"/>
        <s v="NY55307"/>
        <s v="ZA45379"/>
        <s v="DW15947"/>
        <s v="AU49421"/>
        <s v="VB79052"/>
        <s v="TM23537"/>
        <s v="BO96325"/>
        <s v="ID57583"/>
        <s v="TY06433"/>
        <s v="QI11819"/>
        <s v="ES47679"/>
        <s v="RQ80477"/>
        <s v="GH67408"/>
        <s v="OJ10476"/>
        <s v="BW63203"/>
        <s v="QA67275"/>
        <s v="DQ28808"/>
        <s v="WU75734"/>
        <s v="HX83129"/>
        <s v="YG48253"/>
        <s v="BP27506"/>
        <s v="TU62514"/>
        <s v="NR87854"/>
        <s v="PN18609"/>
        <s v="IP14241"/>
        <s v="JA07573"/>
        <s v="GG98651"/>
        <s v="GO19964"/>
        <s v="KV95955"/>
        <s v="BP91180"/>
        <s v="FX06341"/>
        <s v="XN66584"/>
        <s v="KA02372"/>
        <s v="XG59660"/>
        <s v="NB44786"/>
        <s v="FI85870"/>
        <s v="FU08413"/>
        <s v="VY95400"/>
        <s v="RL96400"/>
        <s v="QX20089"/>
        <s v="FH85169"/>
        <s v="PU45077"/>
        <s v="LO21556"/>
        <s v="EP75555"/>
        <s v="QD56670"/>
        <s v="AU43858"/>
        <s v="AP19187"/>
        <s v="JW65810"/>
        <s v="ZO09831"/>
        <s v="BL33944"/>
        <s v="SR12670"/>
        <s v="RV52659"/>
        <s v="LE19354"/>
        <s v="VW92721"/>
        <s v="VJ24837"/>
        <s v="DV18387"/>
        <s v="AT03984"/>
        <s v="YL21841"/>
        <s v="EO37700"/>
        <s v="NY81672"/>
        <s v="DK39973"/>
        <s v="MB35690"/>
        <s v="OZ68818"/>
        <s v="CE08728"/>
        <s v="UB51004"/>
        <s v="IA92790"/>
        <s v="NU53281"/>
        <s v="OM55841"/>
        <s v="GY74797"/>
        <s v="ND48809"/>
        <s v="SB20356"/>
        <s v="FE42977"/>
        <s v="LN82815"/>
        <s v="KH50415"/>
        <s v="ZZ89559"/>
        <s v="IF97684"/>
        <s v="DB34420"/>
        <s v="JQ33321"/>
        <s v="VP53714"/>
        <s v="SS66800"/>
        <s v="CU90903"/>
        <s v="HY60710"/>
        <s v="SJ28960"/>
        <s v="EA01437"/>
        <s v="OW01489"/>
        <s v="CC27189"/>
        <s v="RR26602"/>
        <s v="YM77845"/>
        <s v="YS53027"/>
        <s v="BA39697"/>
        <s v="AR50398"/>
        <s v="LN67056"/>
        <s v="XY93689"/>
        <s v="JT23513"/>
        <s v="BB95563"/>
        <s v="LX80574"/>
        <s v="BS24267"/>
        <s v="YR52593"/>
        <s v="FA43813"/>
        <s v="FQ80232"/>
        <s v="XE15101"/>
        <s v="YS17380"/>
        <s v="TA08463"/>
        <s v="AT59521"/>
        <s v="XC32192"/>
        <s v="RY94795"/>
        <s v="ZL88055"/>
        <s v="LE09268"/>
        <s v="UX13504"/>
        <s v="MA50403"/>
        <s v="ES51490"/>
        <s v="US13975"/>
        <s v="XS65475"/>
        <s v="FJ50537"/>
        <s v="RM70500"/>
        <s v="ZI25862"/>
        <s v="OJ95588"/>
        <s v="HY30051"/>
        <s v="TE05656"/>
        <s v="VF61224"/>
        <s v="HF17514"/>
        <s v="YJ61016"/>
        <s v="AA20962"/>
        <s v="DS48182"/>
        <s v="SB71030"/>
        <s v="GF68372"/>
        <s v="VL39051"/>
        <s v="BA15486"/>
        <s v="TM36817"/>
        <s v="ND72878"/>
        <s v="BK15821"/>
        <s v="MN35388"/>
        <s v="XL78379"/>
        <s v="CN33327"/>
        <s v="GR44966"/>
        <s v="EF40634"/>
        <s v="DE18121"/>
        <s v="FK18366"/>
        <s v="GD68695"/>
        <s v="MZ96791"/>
        <s v="GI80662"/>
        <s v="FI21999"/>
        <s v="ZE30522"/>
        <s v="FV82088"/>
        <s v="NK37347"/>
        <s v="XO23458"/>
        <s v="UG79693"/>
        <s v="GJ48395"/>
        <s v="NZ02203"/>
        <s v="JN95999"/>
        <s v="HC37539"/>
        <s v="OK81824"/>
        <s v="ZD37923"/>
        <s v="YH99652"/>
        <s v="XY83337"/>
        <s v="BO27296"/>
        <s v="AN61989"/>
        <s v="DD35092"/>
        <s v="EJ92849"/>
        <s v="UG86604"/>
        <s v="QE68057"/>
        <s v="WV24454"/>
        <s v="IE41960"/>
        <s v="TS88909"/>
        <s v="JQ60018"/>
        <s v="ED33691"/>
        <s v="AH96197"/>
        <s v="NQ09911"/>
        <s v="QJ17176"/>
        <s v="ES87379"/>
        <s v="JX62216"/>
        <s v="UL61560"/>
        <s v="JM68872"/>
        <s v="FL59400"/>
        <s v="ZB16715"/>
        <s v="EW30410"/>
        <s v="QY92966"/>
        <s v="EC86847"/>
        <s v="GW74371"/>
        <s v="FZ26199"/>
        <s v="NQ72939"/>
        <s v="WO76681"/>
        <s v="YK38692"/>
        <s v="RX28747"/>
        <s v="BQ52641"/>
        <s v="GM38976"/>
        <s v="IA62340"/>
        <s v="UR28430"/>
        <s v="SU03579"/>
        <s v="RJ47059"/>
        <s v="IL09075"/>
        <s v="FI53140"/>
        <s v="DG41066"/>
        <s v="CS03957"/>
        <s v="LY45645"/>
        <s v="NF14406"/>
        <s v="UD66096"/>
        <s v="ZN45389"/>
        <s v="YR96310"/>
        <s v="UI19676"/>
        <s v="ED01087"/>
        <s v="MJ95494"/>
        <s v="SA45336"/>
        <s v="LK55980"/>
        <s v="VK36080"/>
        <s v="KJ64079"/>
        <s v="OQ94166"/>
        <s v="DS22657"/>
        <s v="EJ11422"/>
        <s v="ZW69655"/>
        <s v="IK94423"/>
        <s v="GX97320"/>
        <s v="XP39572"/>
        <s v="SW24288"/>
        <s v="GN66510"/>
        <s v="IK64996"/>
        <s v="NU58221"/>
        <s v="AX51614"/>
        <s v="BI85167"/>
        <s v="JM58120"/>
        <s v="HL39165"/>
        <s v="VD73117"/>
        <s v="LW85515"/>
        <s v="QV95489"/>
        <s v="PY23223"/>
        <s v="KC25382"/>
        <s v="EV16181"/>
        <s v="LE46024"/>
        <s v="PN68388"/>
        <s v="AU96785"/>
        <s v="HT91806"/>
        <s v="MX02938"/>
        <s v="BF78918"/>
        <s v="PH31777"/>
        <s v="TF19621"/>
        <s v="DK92822"/>
        <s v="GM06644"/>
        <s v="YA81467"/>
        <s v="IX02309"/>
        <s v="EG57810"/>
        <s v="HX70549"/>
        <s v="UV79041"/>
        <s v="EU28087"/>
        <s v="XG84719"/>
        <s v="QR32176"/>
        <s v="WY03559"/>
        <s v="ER63801"/>
        <s v="PU56372"/>
        <s v="GN79464"/>
        <s v="UB11005"/>
        <s v="ZB69587"/>
        <s v="BX90884"/>
        <s v="SU95356"/>
        <s v="GJ57811"/>
        <s v="EX97251"/>
        <s v="AW11166"/>
        <s v="GW39970"/>
        <s v="OF92490"/>
        <s v="NN55320"/>
        <s v="EW63536"/>
        <s v="WE64693"/>
        <s v="QF95321"/>
        <s v="XM71314"/>
        <s v="XJ08165"/>
        <s v="YD20997"/>
        <s v="FD37744"/>
        <s v="MS14876"/>
        <s v="YB33256"/>
        <s v="OC21670"/>
        <s v="HN87180"/>
        <s v="WC87326"/>
        <s v="WS58559"/>
        <s v="HA71350"/>
        <s v="IH18071"/>
        <s v="YX46485"/>
        <s v="UY62877"/>
        <s v="DL12167"/>
        <s v="LD01302"/>
        <s v="PN71799"/>
        <s v="OW80848"/>
        <s v="KP92601"/>
        <s v="SC50840"/>
        <s v="RE00975"/>
        <s v="FK80631"/>
        <s v="GN27951"/>
        <s v="KV17704"/>
        <s v="NL87981"/>
        <s v="OX85868"/>
        <s v="FV47568"/>
        <s v="ZX77142"/>
        <s v="OZ19167"/>
        <s v="FF60559"/>
        <s v="JE77047"/>
        <s v="TY09436"/>
        <s v="KQ35085"/>
        <s v="CR27644"/>
        <s v="KL51948"/>
        <s v="QO26169"/>
        <s v="VD33933"/>
        <s v="EW50326"/>
        <s v="PX13666"/>
        <s v="AL21802"/>
        <s v="MT45904"/>
        <s v="QM55536"/>
        <s v="GJ65405"/>
        <s v="UU81424"/>
        <s v="YI35813"/>
        <s v="UN23716"/>
        <s v="UW31891"/>
        <s v="DL32608"/>
        <s v="EN25708"/>
        <s v="OE60465"/>
        <s v="GP48713"/>
        <s v="ZG19790"/>
        <s v="FR77458"/>
        <s v="PQ09325"/>
        <s v="TE45894"/>
        <s v="ON47014"/>
        <s v="KQ01748"/>
        <s v="DG93915"/>
        <s v="BM69598"/>
        <s v="JH01719"/>
        <s v="PL43419"/>
        <s v="EP32664"/>
        <s v="AM43563"/>
        <s v="PP30822"/>
        <s v="AV92721"/>
        <s v="VX07369"/>
        <s v="YB74966"/>
        <s v="ME75523"/>
        <s v="IR51536"/>
        <s v="JS34933"/>
        <s v="CB30803"/>
        <s v="CL34763"/>
        <s v="DL57717"/>
        <s v="LJ38512"/>
        <s v="XF34521"/>
        <s v="FC76269"/>
        <s v="ZL04519"/>
        <s v="BU44084"/>
        <s v="IB14336"/>
        <s v="YS48515"/>
        <s v="CL42847"/>
        <s v="LJ18503"/>
        <s v="FK55864"/>
        <s v="ZI65761"/>
        <s v="NO45529"/>
        <s v="SE75459"/>
        <s v="EH29727"/>
        <s v="XR75458"/>
        <s v="VX37359"/>
        <s v="TV01457"/>
        <s v="PX88825"/>
        <s v="QX40035"/>
        <s v="HZ98772"/>
        <s v="MW53507"/>
        <s v="QF57810"/>
        <s v="GZ45295"/>
        <s v="XA76885"/>
        <s v="VV45318"/>
        <s v="YP27083"/>
        <s v="NT74776"/>
        <s v="FR07125"/>
        <s v="AY58936"/>
        <s v="ID70058"/>
        <s v="UW70382"/>
        <s v="SF03674"/>
        <s v="JK90655"/>
        <s v="OF26765"/>
        <s v="ZZ84394"/>
        <s v="GQ88241"/>
        <s v="JW12360"/>
        <s v="DN24485"/>
        <s v="KT30925"/>
        <s v="JG07401"/>
        <s v="ZM96258"/>
        <s v="XK29906"/>
        <s v="OD90144"/>
        <s v="YN16645"/>
        <s v="PP79550"/>
        <s v="MG79866"/>
        <s v="AE57264"/>
        <s v="HI91787"/>
        <s v="NX14480"/>
        <s v="ZU99778"/>
        <s v="VU70325"/>
        <s v="NB45479"/>
        <s v="FG47480"/>
        <s v="SP61918"/>
        <s v="WZ11121"/>
        <s v="BG61886"/>
        <s v="SJ40700"/>
        <s v="RR82513"/>
        <s v="UV60460"/>
        <s v="QD75457"/>
        <s v="MT98521"/>
        <s v="CM21228"/>
        <s v="QF41801"/>
        <s v="JL62413"/>
        <s v="SE91057"/>
        <s v="GX41519"/>
        <s v="PA46002"/>
        <s v="IU90460"/>
        <s v="TA41153"/>
        <s v="BN86410"/>
        <s v="VI97779"/>
        <s v="CE89402"/>
        <s v="GB98727"/>
        <s v="XE16032"/>
        <s v="PT17975"/>
        <s v="HV74162"/>
        <s v="EQ30940"/>
        <s v="MV70919"/>
        <s v="VJ51015"/>
        <s v="CY59085"/>
        <s v="KT26544"/>
        <s v="LW96149"/>
        <s v="XN24074"/>
        <s v="RZ91028"/>
        <s v="DL04779"/>
        <s v="TY26711"/>
        <s v="IF55290"/>
        <s v="EF94217"/>
        <s v="AB17491"/>
        <s v="AX02200"/>
        <s v="NG27421"/>
        <s v="AN57911"/>
        <s v="UA98376"/>
        <s v="VD49755"/>
        <s v="US76357"/>
        <s v="HZ99854"/>
        <s v="GG09895"/>
        <s v="RG10890"/>
        <s v="CW36532"/>
        <s v="NT93912"/>
        <s v="WA33240"/>
        <s v="IY62578"/>
        <s v="LD00187"/>
        <s v="VS50596"/>
        <s v="NP79181"/>
        <s v="NN02312"/>
        <s v="XQ13929"/>
        <s v="AH10795"/>
        <s v="IO69679"/>
        <s v="IA68104"/>
        <s v="EB40055"/>
        <s v="LA77191"/>
        <s v="TY43162"/>
        <s v="NJ44728"/>
        <s v="XX73793"/>
        <s v="ED49828"/>
        <s v="AQ30476"/>
        <s v="FT41254"/>
        <s v="MK19771"/>
        <s v="LY39587"/>
        <s v="KJ64119"/>
        <s v="YQ49848"/>
        <s v="HQ48656"/>
        <s v="JA91554"/>
        <s v="HD28833"/>
        <s v="KT31107"/>
        <s v="LG73351"/>
        <s v="ZR22871"/>
        <s v="SM15540"/>
        <s v="RG26758"/>
        <s v="US52859"/>
        <s v="KW08891"/>
        <s v="EW36281"/>
        <s v="WD43750"/>
        <s v="YM17839"/>
        <s v="FB61486"/>
        <s v="XB02929"/>
        <s v="MD16754"/>
        <s v="QK71639"/>
        <s v="TY66705"/>
        <s v="CQ86833"/>
        <s v="AD24257"/>
        <s v="AX56850"/>
        <s v="DM77491"/>
        <s v="AR16918"/>
        <s v="RW59241"/>
        <s v="FI24488"/>
        <s v="AU56733"/>
        <s v="WN06627"/>
        <s v="DW91830"/>
        <s v="ZP75826"/>
        <s v="AU63462"/>
        <s v="WX37813"/>
        <s v="TV88309"/>
        <s v="FJ99678"/>
        <s v="EW76685"/>
        <s v="HW52097"/>
        <s v="PV83213"/>
        <s v="BM38532"/>
        <s v="SG69825"/>
        <s v="CI88242"/>
        <s v="ZM85493"/>
        <s v="GI79150"/>
        <s v="LM81574"/>
        <s v="CJ18678"/>
        <s v="MF31747"/>
        <s v="ZU44134"/>
        <s v="AF84387"/>
        <s v="MZ74724"/>
        <s v="HF01488"/>
        <s v="NI41053"/>
        <s v="UK59815"/>
        <s v="HB42063"/>
        <s v="FM08237"/>
        <s v="ZK41625"/>
        <s v="SV64602"/>
        <s v="XN36167"/>
        <s v="UG30587"/>
        <s v="MP79384"/>
        <s v="GA16347"/>
        <s v="NW43240"/>
        <s v="SA85112"/>
        <s v="KV42019"/>
        <s v="DC78864"/>
        <s v="PZ11718"/>
        <s v="JH84501"/>
        <s v="CL52810"/>
        <s v="EK95509"/>
        <s v="GR28058"/>
        <s v="LW79809"/>
        <s v="LU86921"/>
        <s v="EV19321"/>
        <s v="VE24990"/>
        <s v="FO77308"/>
        <s v="QP93626"/>
        <s v="DS94508"/>
        <s v="DK30954"/>
        <s v="DL43318"/>
        <s v="OH95275"/>
        <s v="AS55307"/>
        <s v="ZT80007"/>
        <s v="CY85179"/>
        <s v="UY82025"/>
        <s v="AF83120"/>
        <s v="EJ08983"/>
        <s v="ZC82337"/>
        <s v="XF45556"/>
        <s v="FF71183"/>
        <s v="EL05375"/>
        <s v="QD87708"/>
        <s v="BU73966"/>
        <s v="YD24143"/>
        <s v="JE93586"/>
        <s v="OX39013"/>
        <s v="BF42498"/>
        <s v="HI65921"/>
        <s v="XS84470"/>
        <s v="OE75282"/>
        <s v="ES06833"/>
        <s v="HS15128"/>
        <s v="NL94149"/>
        <s v="JT81057"/>
        <s v="GU39757"/>
        <s v="ZH54468"/>
        <s v="FF21553"/>
        <s v="JQ03769"/>
        <s v="HW35775"/>
        <s v="VO93471"/>
        <s v="UA53151"/>
        <s v="HF78705"/>
        <s v="EE13753"/>
        <s v="UY47945"/>
        <s v="ET86097"/>
        <s v="GH25576"/>
        <s v="RK84132"/>
        <s v="VI89310"/>
        <s v="VQ02070"/>
        <s v="FJ26124"/>
        <s v="CP30099"/>
        <s v="DM03497"/>
        <s v="VB98325"/>
        <s v="YA52120"/>
        <s v="VR86281"/>
        <s v="KA96204"/>
        <s v="DF03829"/>
        <s v="FE48544"/>
        <s v="XA82226"/>
        <s v="BH40335"/>
        <s v="LZ84612"/>
        <s v="EW22370"/>
        <s v="MF37753"/>
        <s v="GO91873"/>
        <s v="FV15061"/>
        <s v="NT26903"/>
        <s v="NI84913"/>
        <s v="HI50752"/>
        <s v="NG43867"/>
        <s v="HL95243"/>
        <s v="JO46882"/>
        <s v="KM63258"/>
        <s v="ZB68035"/>
        <s v="PA04918"/>
        <s v="AN36683"/>
        <s v="HG48082"/>
        <s v="GG45236"/>
        <s v="RA47819"/>
        <s v="EE48967"/>
        <s v="PU46427"/>
        <s v="RV04243"/>
        <s v="VS68543"/>
        <s v="TI93063"/>
        <s v="DV60657"/>
        <s v="TO47031"/>
        <s v="BB75980"/>
        <s v="EV57566"/>
        <s v="ON11179"/>
        <s v="UU20795"/>
        <s v="VI24207"/>
        <s v="PR69079"/>
        <s v="HZ60276"/>
        <s v="KA31684"/>
        <s v="AG61929"/>
        <s v="TH78676"/>
        <s v="VB71480"/>
        <s v="QY22185"/>
        <s v="WT91627"/>
        <s v="XR96009"/>
        <s v="UC05160"/>
        <s v="WF55589"/>
        <s v="BE11956"/>
        <s v="UV83960"/>
        <s v="DN53564"/>
        <s v="HB54515"/>
        <s v="XW14300"/>
        <s v="DA64689"/>
        <s v="KR82283"/>
        <s v="QQ35840"/>
        <s v="ET26626"/>
        <s v="JK00994"/>
        <s v="GE95487"/>
        <s v="GJ70923"/>
        <s v="DT60364"/>
        <s v="NC54396"/>
        <s v="ZW82851"/>
        <s v="JS44527"/>
        <s v="KZ92044"/>
        <s v="UZ45155"/>
        <s v="MX89102"/>
        <s v="PK14604"/>
        <s v="BL95183"/>
        <s v="ZX96196"/>
        <s v="YO27783"/>
        <s v="NS41943"/>
        <s v="GN09888"/>
        <s v="CF51709"/>
        <s v="KA82096"/>
        <s v="YD67077"/>
        <s v="RW87521"/>
        <s v="FV41651"/>
        <s v="PO68317"/>
        <s v="YD93960"/>
        <s v="EI25446"/>
        <s v="UQ29495"/>
        <s v="ZU99093"/>
        <s v="NW06294"/>
        <s v="KC55917"/>
        <s v="XQ78029"/>
        <s v="MD12016"/>
        <s v="IK04460"/>
        <s v="ZJ20569"/>
        <s v="DI68501"/>
        <s v="MF02129"/>
        <s v="HL50244"/>
        <s v="YK12998"/>
        <s v="RM37676"/>
        <s v="ZR89069"/>
        <s v="EN32390"/>
        <s v="VO30377"/>
        <s v="VI82766"/>
        <s v="GR90440"/>
        <s v="AG80381"/>
        <s v="HA76751"/>
        <s v="UA23777"/>
        <s v="BN95396"/>
        <s v="SA45136"/>
        <s v="IZ36722"/>
        <s v="GS10192"/>
        <s v="WN50740"/>
        <s v="SP49506"/>
        <s v="DS08869"/>
        <s v="WC18131"/>
        <s v="IH30131"/>
        <s v="DP42469"/>
        <s v="DI64042"/>
        <s v="SH79058"/>
        <s v="UX80727"/>
        <s v="VO75478"/>
        <s v="ZD42759"/>
        <s v="JZ13731"/>
        <s v="MO42343"/>
        <s v="VK03400"/>
        <s v="TX06205"/>
        <s v="DW55907"/>
        <s v="QD16367"/>
        <s v="LJ45216"/>
        <s v="EK07419"/>
        <s v="JV42389"/>
        <s v="PD37922"/>
        <s v="IN10575"/>
        <s v="JJ28873"/>
        <s v="KW56144"/>
        <s v="IK09488"/>
        <s v="IK42814"/>
        <s v="XA17050"/>
        <s v="JF04660"/>
        <s v="MC43401"/>
        <s v="GB23427"/>
        <s v="ZT30869"/>
        <s v="MB71906"/>
        <s v="NO39984"/>
        <s v="FI85136"/>
        <s v="GR45060"/>
        <s v="EG74475"/>
        <s v="GA65164"/>
        <s v="GE86647"/>
        <s v="DO82089"/>
        <s v="IT89846"/>
        <s v="PE14291"/>
        <s v="SW60215"/>
        <s v="GZ06275"/>
        <s v="HF26658"/>
        <s v="AR33086"/>
        <s v="DK94466"/>
        <s v="FY10879"/>
        <s v="FE74679"/>
        <s v="MM29476"/>
        <s v="AK97080"/>
        <s v="OB30615"/>
        <s v="HQ08672"/>
        <s v="BX26847"/>
        <s v="NL43984"/>
        <s v="EV24863"/>
        <s v="WV49240"/>
        <s v="OG56252"/>
        <s v="PU67878"/>
        <s v="PC57456"/>
        <s v="II85828"/>
        <s v="UL21258"/>
        <s v="CC75956"/>
        <s v="RX32920"/>
        <s v="SE47981"/>
        <s v="FP59938"/>
        <s v="YE34548"/>
        <s v="UN91466"/>
        <s v="BR92306"/>
        <s v="ZF75337"/>
        <s v="ON82065"/>
        <s v="RQ57162"/>
        <s v="AQ91318"/>
        <s v="BW43103"/>
        <s v="XT64249"/>
        <s v="YI73409"/>
        <s v="GL00537"/>
        <s v="KN16343"/>
        <s v="IE88275"/>
        <s v="MH18259"/>
        <s v="ZA78887"/>
        <s v="LY40682"/>
        <s v="XN41730"/>
        <s v="PN06872"/>
        <s v="RA76844"/>
        <s v="VV54831"/>
        <s v="GF32030"/>
        <s v="FT36259"/>
        <s v="OM62203"/>
        <s v="VT06416"/>
        <s v="HQ80209"/>
        <s v="PT32801"/>
        <s v="IB07645"/>
        <s v="LP91354"/>
        <s v="GX51057"/>
        <s v="VI68682"/>
        <s v="OE62947"/>
        <s v="JO77144"/>
        <s v="YF84631"/>
        <s v="PR66395"/>
        <s v="XT45213"/>
        <s v="JI36504"/>
        <s v="DD72445"/>
        <s v="PZ82650"/>
        <s v="VT48876"/>
        <s v="LR58957"/>
        <s v="BU43259"/>
        <s v="WO60425"/>
        <s v="JB40539"/>
        <s v="TQ18225"/>
        <s v="KN89631"/>
        <s v="PR19766"/>
        <s v="IC85157"/>
        <s v="NK67518"/>
        <s v="QM93790"/>
        <s v="DL14153"/>
        <s v="PG27686"/>
        <s v="PL07044"/>
        <s v="PW78913"/>
        <s v="LU47786"/>
        <s v="WC36674"/>
        <s v="XJ65667"/>
        <s v="NS20352"/>
        <s v="ZI34091"/>
        <s v="DF63049"/>
        <s v="CQ39500"/>
        <s v="QW44082"/>
        <s v="ZU63529"/>
        <s v="OH99848"/>
        <s v="YV02132"/>
        <s v="MR83937"/>
        <s v="EX66259"/>
        <s v="UF05059"/>
        <s v="RQ92108"/>
        <s v="TB37557"/>
        <s v="AM22342"/>
        <s v="ED75569"/>
        <s v="MT96443"/>
        <s v="YX06456"/>
        <s v="YX07224"/>
        <s v="SB58244"/>
        <s v="AZ57146"/>
        <s v="ZZ70196"/>
        <s v="ZT56381"/>
        <s v="XK41794"/>
        <s v="YA97928"/>
        <s v="XD81692"/>
        <s v="PB82442"/>
        <s v="KJ70863"/>
        <s v="QH42012"/>
        <s v="WB33381"/>
        <s v="VV13412"/>
        <s v="OU39363"/>
        <s v="PE16388"/>
        <s v="HB28783"/>
        <s v="ZT30729"/>
        <s v="ZU92541"/>
        <s v="XF04222"/>
        <s v="JJ70628"/>
        <s v="DC27455"/>
        <s v="IB80032"/>
        <s v="ML01685"/>
        <s v="BS59020"/>
        <s v="CB24469"/>
        <s v="AU04066"/>
        <s v="IH34066"/>
        <s v="AW86280"/>
        <s v="YE70010"/>
        <s v="YL36990"/>
        <s v="IV17070"/>
        <s v="KA32750"/>
        <s v="ZK82711"/>
        <s v="DA92916"/>
        <s v="BJ60660"/>
        <s v="BT23212"/>
        <s v="EE39717"/>
        <s v="GV42135"/>
        <s v="HU64025"/>
        <s v="LG77534"/>
        <s v="LR68265"/>
        <s v="QE42473"/>
        <s v="EJ93382"/>
        <s v="TK17856"/>
        <s v="KH27328"/>
        <s v="SE87993"/>
        <s v="SR35664"/>
        <s v="TW58712"/>
        <s v="XT39114"/>
        <s v="EL69975"/>
        <s v="FH92554"/>
        <s v="RA73524"/>
        <s v="QQ77700"/>
        <s v="WR51851"/>
        <s v="MA08434"/>
        <s v="EV00544"/>
        <s v="OS51751"/>
        <s v="ZZ31774"/>
        <s v="EQ87963"/>
        <s v="SI49111"/>
        <s v="YW58035"/>
        <s v="NR91673"/>
        <s v="HL64648"/>
        <s v="FI60913"/>
        <s v="UA47525"/>
        <s v="TC22246"/>
        <s v="VR26510"/>
        <s v="OU27984"/>
        <s v="FB25102"/>
        <s v="RP67038"/>
        <s v="EX15889"/>
        <s v="KO09862"/>
        <s v="DY72893"/>
        <s v="GE03004"/>
        <s v="ZC89093"/>
        <s v="CU07042"/>
        <s v="DS53801"/>
        <s v="XR09580"/>
        <s v="CD58214"/>
        <s v="SU69454"/>
        <s v="HL62709"/>
        <s v="MP19152"/>
        <s v="GD38029"/>
        <s v="FB54634"/>
        <s v="GI13743"/>
        <s v="BD34894"/>
        <s v="OS25946"/>
        <s v="NZ59019"/>
        <s v="SI49923"/>
        <s v="NX81601"/>
        <s v="KT33284"/>
        <s v="RC86280"/>
        <s v="VN94107"/>
        <s v="LV80684"/>
        <s v="PR98111"/>
        <s v="ME51371"/>
        <s v="FO15254"/>
        <s v="WN36502"/>
        <s v="BT26137"/>
        <s v="SY30871"/>
        <s v="ZY91659"/>
        <s v="AY26934"/>
        <s v="ZP42158"/>
        <s v="AH69733"/>
        <s v="PW17706"/>
        <s v="HO72810"/>
        <s v="CN56023"/>
        <s v="ZO70945"/>
        <s v="DD26772"/>
        <s v="XG75085"/>
        <s v="YX75375"/>
        <s v="HO78646"/>
        <s v="RJ16500"/>
        <s v="BI42738"/>
        <s v="CI40260"/>
        <s v="PO12024"/>
        <s v="KP68237"/>
        <s v="MX38021"/>
        <s v="TX13000"/>
        <s v="SI73931"/>
        <s v="NI29938"/>
        <s v="OJ11427"/>
        <s v="FD76212"/>
        <s v="CQ91300"/>
        <s v="VP39664"/>
        <s v="CH11134"/>
        <s v="OT93214"/>
        <s v="PM90213"/>
        <s v="AF85537"/>
        <s v="VA14605"/>
        <s v="QF64460"/>
        <s v="QE53018"/>
        <s v="JS24539"/>
        <s v="IS56822"/>
        <s v="US91296"/>
        <s v="MX50327"/>
        <s v="VL71271"/>
        <s v="PX96944"/>
        <s v="LB14841"/>
        <s v="UE07354"/>
        <s v="BS01014"/>
        <s v="OY06443"/>
        <s v="DF45501"/>
        <s v="VN25490"/>
        <s v="HD30074"/>
        <s v="IX55912"/>
        <s v="SF23653"/>
        <s v="PD49716"/>
        <s v="FR45832"/>
        <s v="NB02888"/>
        <s v="EL24888"/>
        <s v="JU49339"/>
        <s v="XM86376"/>
        <s v="ZG42418"/>
        <s v="PS80410"/>
        <s v="KD53531"/>
        <s v="VB41444"/>
        <s v="PG30472"/>
        <s v="WW05386"/>
        <s v="XE72458"/>
        <s v="YS70997"/>
        <s v="MW38264"/>
        <s v="FQ50469"/>
        <s v="ZD24710"/>
        <s v="OS37347"/>
        <s v="AF66878"/>
        <s v="LA01718"/>
        <s v="VX75523"/>
        <s v="GZ52744"/>
        <s v="OA71954"/>
        <s v="SQ63862"/>
        <s v="XX85099"/>
        <s v="HS08167"/>
        <s v="CO20680"/>
        <s v="CI34756"/>
        <s v="SB82556"/>
        <s v="SA20220"/>
        <s v="KX36816"/>
        <s v="CN23351"/>
        <s v="QA95321"/>
        <s v="VL20908"/>
        <s v="UR46662"/>
        <s v="SL15395"/>
        <s v="KC58337"/>
        <s v="NR10878"/>
        <s v="IZ21355"/>
        <s v="KL13322"/>
        <s v="RU52360"/>
        <s v="XS30652"/>
        <s v="LO62870"/>
        <s v="UI18174"/>
        <s v="OQ20370"/>
        <s v="IW32128"/>
        <s v="ME95548"/>
        <s v="VQ72889"/>
        <s v="UM99185"/>
        <s v="DD76917"/>
        <s v="BL00872"/>
        <s v="FR48936"/>
        <s v="WR44787"/>
        <s v="XY65437"/>
        <s v="LU44267"/>
        <s v="JW17063"/>
        <s v="EV21663"/>
        <s v="UQ91857"/>
        <s v="GQ00642"/>
        <s v="BC46193"/>
        <s v="TC07940"/>
        <s v="AK57689"/>
        <s v="PW92357"/>
        <s v="JX61540"/>
        <s v="GG85468"/>
        <s v="RG18094"/>
        <s v="DR41535"/>
        <s v="GX99410"/>
        <s v="VR76030"/>
        <s v="HT73553"/>
        <s v="FD84678"/>
        <s v="SF28893"/>
        <s v="SV20900"/>
        <s v="BV50410"/>
        <s v="YW50592"/>
        <s v="SH38616"/>
        <s v="QF97640"/>
        <s v="UK56581"/>
        <s v="DQ53973"/>
        <s v="LS24037"/>
        <s v="BV90352"/>
        <s v="UG84966"/>
        <s v="HD59714"/>
        <s v="GZ73074"/>
        <s v="MM85481"/>
        <s v="NV29456"/>
        <s v="JC68719"/>
        <s v="EE44560"/>
        <s v="SF60381"/>
        <s v="OQ67902"/>
        <s v="PV51364"/>
        <s v="DI64251"/>
        <s v="OY53999"/>
        <s v="HU19345"/>
        <s v="OY19883"/>
        <s v="CN01950"/>
        <s v="WJ07127"/>
        <s v="EY58340"/>
        <s v="GA11171"/>
        <s v="QB58025"/>
        <s v="ZK63918"/>
        <s v="KF15380"/>
        <s v="YQ01213"/>
        <s v="SD75347"/>
        <s v="QZ63868"/>
        <s v="TH99347"/>
        <s v="MB39733"/>
        <s v="YF30345"/>
        <s v="NV38172"/>
        <s v="FH72935"/>
        <s v="LE44432"/>
        <s v="IE88450"/>
        <s v="NP27676"/>
        <s v="FV22945"/>
        <s v="IN37730"/>
        <s v="ZA12470"/>
        <s v="LH97756"/>
        <s v="LX41936"/>
        <s v="XR90504"/>
        <s v="IZ10160"/>
        <s v="ZA15338"/>
        <s v="DM26622"/>
        <s v="MW71771"/>
        <s v="DR52841"/>
        <s v="LG58316"/>
        <s v="CB32173"/>
        <s v="HY27978"/>
        <s v="QP30693"/>
        <s v="JT24071"/>
        <s v="EV41439"/>
        <s v="DC34977"/>
        <s v="TT21702"/>
        <s v="DZ63060"/>
        <s v="OC82726"/>
        <s v="IB79303"/>
        <s v="QP18974"/>
        <s v="FU99278"/>
        <s v="NO93396"/>
        <s v="QB38438"/>
        <s v="DE71247"/>
        <s v="LM60720"/>
        <s v="HG85762"/>
        <s v="WJ90061"/>
        <s v="ZM16346"/>
        <s v="CR41998"/>
        <s v="XF11460"/>
        <s v="BN26152"/>
        <s v="OB32471"/>
        <s v="AD54063"/>
        <s v="PQ73123"/>
        <s v="AZ07382"/>
        <s v="MP87330"/>
        <s v="PN43272"/>
        <s v="PS24662"/>
        <s v="BS17500"/>
        <s v="GO11071"/>
        <s v="GJ13105"/>
        <s v="OJ20517"/>
        <s v="WR57628"/>
        <s v="GO60942"/>
        <s v="JA75344"/>
        <s v="BA12779"/>
        <s v="XL42377"/>
        <s v="RV31450"/>
        <s v="CU76732"/>
        <s v="JP13386"/>
        <s v="LM24617"/>
        <s v="NK14541"/>
        <s v="KV94203"/>
        <s v="FC58429"/>
        <s v="ED69723"/>
        <s v="BH33422"/>
        <s v="HR04761"/>
        <s v="RJ22697"/>
        <s v="FY20235"/>
        <s v="OP99257"/>
        <s v="GA54664"/>
        <s v="FV75197"/>
        <s v="SY16403"/>
        <s v="FB90765"/>
        <s v="CL11450"/>
        <s v="NL59408"/>
        <s v="IL67768"/>
        <s v="MH66018"/>
        <s v="CD28793"/>
        <s v="TO51994"/>
        <s v="MQ69742"/>
        <s v="ZF05933"/>
        <s v="VT71562"/>
        <s v="XN08287"/>
        <s v="QX05961"/>
        <s v="FV44416"/>
        <s v="EK86418"/>
        <s v="BP52083"/>
        <s v="PB41325"/>
        <s v="IF69825"/>
        <s v="PT14276"/>
        <s v="EX78180"/>
        <s v="PT38079"/>
        <s v="YG44198"/>
        <s v="ZS40635"/>
        <s v="GG87530"/>
        <s v="KU60743"/>
        <s v="RI90563"/>
        <s v="WP46909"/>
        <s v="PW74683"/>
        <s v="YY45029"/>
        <s v="MY44142"/>
        <s v="HA93667"/>
        <s v="YC68828"/>
        <s v="KX12390"/>
        <s v="OQ32298"/>
        <s v="HR61287"/>
        <s v="AP43806"/>
        <s v="NR94265"/>
        <s v="CM15784"/>
        <s v="IV18966"/>
        <s v="NV30970"/>
        <s v="FJ61590"/>
        <s v="YG33594"/>
        <s v="EE32350"/>
        <s v="BV71687"/>
        <s v="UH26104"/>
        <s v="ET21865"/>
        <s v="FG23973"/>
        <s v="XG04881"/>
        <s v="GO36130"/>
        <s v="GI85398"/>
        <s v="QY89689"/>
        <s v="VW24984"/>
        <s v="II08404"/>
        <s v="UN07731"/>
        <s v="NL99764"/>
        <s v="JZ45620"/>
        <s v="SL86884"/>
        <s v="BW69092"/>
        <s v="NU99434"/>
        <s v="JL36074"/>
        <s v="AC42571"/>
        <s v="HF96645"/>
        <s v="AZ93967"/>
        <s v="KS72308"/>
        <s v="TG15085"/>
        <s v="EI43010"/>
        <s v="WW58941"/>
        <s v="JV57672"/>
        <s v="QO74503"/>
        <s v="IJ08007"/>
        <s v="LP60860"/>
        <s v="HX81874"/>
        <s v="NT02319"/>
        <s v="TF32625"/>
        <s v="PT72561"/>
        <s v="FL44894"/>
        <s v="FD42344"/>
        <s v="RX39430"/>
        <s v="PX96824"/>
        <s v="UJ22225"/>
        <s v="IP84428"/>
        <s v="AT23440"/>
        <s v="WA84334"/>
        <s v="FC34270"/>
        <s v="PU60877"/>
        <s v="JJ52222"/>
        <s v="ZU64299"/>
        <s v="WD49696"/>
        <s v="AY20970"/>
        <s v="TV57340"/>
        <s v="RP57890"/>
        <s v="CX57494"/>
        <s v="BS44066"/>
        <s v="NR24536"/>
        <s v="UJ87031"/>
        <s v="KZ50607"/>
        <s v="SR01749"/>
        <s v="WI86649"/>
        <s v="BB08533"/>
        <s v="HW25047"/>
        <s v="IG23116"/>
        <s v="HA88177"/>
        <s v="MF30967"/>
        <s v="KI84329"/>
        <s v="XB60332"/>
        <s v="YK38399"/>
        <s v="UJ11538"/>
        <s v="UB53870"/>
        <s v="EZ93889"/>
        <s v="CL71590"/>
        <s v="FN90877"/>
        <s v="ZY02327"/>
        <s v="ZE91634"/>
        <s v="VZ88710"/>
        <s v="IM10070"/>
        <s v="GI63893"/>
        <s v="BB30407"/>
        <s v="XQ84637"/>
        <s v="IK84739"/>
        <s v="HU71519"/>
        <s v="WP30306"/>
        <s v="TC41636"/>
        <s v="RC07875"/>
        <s v="DR17418"/>
        <s v="YD08361"/>
        <s v="UV53156"/>
        <s v="MU77051"/>
        <s v="UQ96475"/>
        <s v="LS10969"/>
        <s v="GI41859"/>
        <s v="DJ21706"/>
        <s v="NY67165"/>
        <s v="AJ20782"/>
        <s v="KJ34486"/>
        <s v="PI70869"/>
        <s v="PI36203"/>
        <s v="QJ82559"/>
        <s v="LW36968"/>
        <s v="BK94198"/>
        <s v="AC07139"/>
        <s v="MP64876"/>
        <s v="FA37785"/>
        <s v="UT75953"/>
        <s v="PT28792"/>
        <s v="LO58942"/>
        <s v="BO71748"/>
        <s v="GN58578"/>
        <s v="IR18366"/>
        <s v="RW19797"/>
        <s v="CF22453"/>
        <s v="NH94965"/>
        <s v="PK35422"/>
        <s v="IO30329"/>
        <s v="II73697"/>
        <s v="MN42906"/>
        <s v="ZK89431"/>
        <s v="TD64226"/>
        <s v="JI77486"/>
        <s v="LP27909"/>
        <s v="JN18310"/>
        <s v="TI46121"/>
        <s v="HO73613"/>
        <s v="OO52600"/>
        <s v="QN00295"/>
        <s v="BW84275"/>
        <s v="KT13240"/>
        <s v="GE36489"/>
        <s v="VK74032"/>
        <s v="YW25167"/>
        <s v="VJ46683"/>
        <s v="BZ89978"/>
        <s v="QR58648"/>
        <s v="OC11293"/>
        <s v="MN23468"/>
        <s v="VV07551"/>
        <s v="NL30562"/>
        <s v="UP12196"/>
        <s v="ET75664"/>
        <s v="LL33843"/>
        <s v="HP67639"/>
        <s v="LM43459"/>
        <s v="SV26849"/>
        <s v="SH12549"/>
        <s v="RC96487"/>
        <s v="PG68664"/>
        <s v="EY45413"/>
        <s v="QT40583"/>
        <s v="FR18593"/>
        <s v="AU77845"/>
        <s v="VJ56418"/>
        <s v="NX61112"/>
        <s v="TU64342"/>
        <s v="UZ47296"/>
        <s v="MV82257"/>
        <s v="OZ52937"/>
        <s v="AL18103"/>
        <s v="RR01794"/>
        <s v="UH05715"/>
        <s v="IC91738"/>
        <s v="GO75463"/>
        <s v="FL93635"/>
        <s v="KM41520"/>
        <s v="FU87601"/>
        <s v="PX34364"/>
        <s v="WX37747"/>
        <s v="WY29179"/>
        <s v="RR96236"/>
        <s v="VO18593"/>
        <s v="YR27897"/>
        <s v="UD57391"/>
        <s v="VR97126"/>
        <s v="IE39575"/>
        <s v="UD36397"/>
        <s v="LG63323"/>
        <s v="VH91075"/>
        <s v="WX32919"/>
        <s v="RD28615"/>
        <s v="LY43072"/>
        <s v="MC31006"/>
        <s v="GG20011"/>
        <s v="FK15832"/>
        <s v="XB59641"/>
        <s v="OU37346"/>
        <s v="RB49405"/>
        <s v="VK02582"/>
        <s v="FV18672"/>
        <s v="LH50076"/>
        <s v="FR39759"/>
        <s v="ST62189"/>
        <s v="SP61085"/>
        <s v="CK55402"/>
        <s v="DI25631"/>
        <s v="WY40147"/>
        <s v="TO53208"/>
        <s v="YG73252"/>
        <s v="RQ04483"/>
        <s v="CI93263"/>
        <s v="AE00809"/>
        <s v="GC35675"/>
        <s v="AF88444"/>
        <s v="WS13598"/>
        <s v="HD96003"/>
        <s v="OG65323"/>
        <s v="GT48484"/>
        <s v="BK23989"/>
        <s v="UL68864"/>
        <s v="GF15487"/>
        <s v="IT49937"/>
        <s v="HH50384"/>
        <s v="UV59388"/>
        <s v="EB58835"/>
        <s v="XU41149"/>
        <s v="MH42744"/>
        <s v="NU13523"/>
        <s v="YR75626"/>
        <s v="NJ48355"/>
        <s v="XY74214"/>
        <s v="OA74445"/>
        <s v="MT25812"/>
        <s v="ME77460"/>
        <s v="YT91541"/>
        <s v="UK96122"/>
        <s v="RU01692"/>
        <s v="JU88893"/>
        <s v="ZG29331"/>
        <s v="IN37505"/>
        <s v="GS07825"/>
        <s v="VI57319"/>
        <s v="QT50133"/>
        <s v="DU39499"/>
        <s v="JU48956"/>
        <s v="LK60791"/>
        <s v="GB49099"/>
        <s v="OZ99765"/>
        <s v="MN49527"/>
        <s v="BU85718"/>
        <s v="MR33427"/>
        <s v="ON40005"/>
        <s v="IR10676"/>
        <s v="AS42902"/>
        <s v="MD80824"/>
        <s v="WI77346"/>
        <s v="LH82705"/>
        <s v="TH59109"/>
        <s v="NM96256"/>
        <s v="LU83911"/>
        <s v="MG63764"/>
        <s v="CB14684"/>
        <s v="DQ35081"/>
        <s v="SJ27940"/>
        <s v="GQ14319"/>
        <s v="IZ63314"/>
        <s v="FP42107"/>
        <s v="IY38999"/>
        <s v="HV85116"/>
        <s v="NO61699"/>
        <s v="XS29474"/>
        <s v="WG13633"/>
        <s v="XN19343"/>
        <s v="KS38868"/>
        <s v="PO72966"/>
        <s v="DM89675"/>
        <s v="AB64418"/>
        <s v="KS98121"/>
        <s v="AK50772"/>
        <s v="VZ96129"/>
        <s v="CL83929"/>
        <s v="IO78651"/>
        <s v="PF96928"/>
        <s v="EO68963"/>
        <s v="KK67703"/>
        <s v="WA14974"/>
        <s v="UK07155"/>
        <s v="SQ48486"/>
        <s v="HL48736"/>
        <s v="BX12441"/>
        <s v="SB49825"/>
        <s v="QH25528"/>
        <s v="TR87614"/>
        <s v="SI18802"/>
        <s v="AM22860"/>
        <s v="ZL11242"/>
        <s v="QO18123"/>
        <s v="IB02100"/>
        <s v="SJ35489"/>
        <s v="GZ01886"/>
        <s v="YK05188"/>
        <s v="DG80455"/>
        <s v="VV78937"/>
        <s v="SI99968"/>
        <s v="CR83419"/>
        <s v="LF96122"/>
        <s v="VL71868"/>
        <s v="RX72180"/>
        <s v="LB01353"/>
        <s v="VR44836"/>
        <s v="SK95751"/>
        <s v="CH77875"/>
        <s v="MN50507"/>
        <s v="XR32545"/>
        <s v="ST08345"/>
        <s v="ZQ63975"/>
        <s v="EM50971"/>
        <s v="AQ56921"/>
        <s v="FF40577"/>
        <s v="AN04487"/>
        <s v="PZ36325"/>
        <s v="KX24593"/>
        <s v="NK38341"/>
        <s v="LJ06782"/>
        <s v="HY00645"/>
        <s v="DS15947"/>
        <s v="FU74260"/>
        <s v="MO17812"/>
        <s v="MD81613"/>
        <s v="VI00350"/>
        <s v="ZS65528"/>
        <s v="KL54302"/>
        <s v="FU25700"/>
        <s v="CF13994"/>
        <s v="ZH45949"/>
        <s v="KK54106"/>
        <s v="JD17601"/>
        <s v="GD82374"/>
        <s v="WY10350"/>
        <s v="GX81880"/>
        <s v="BK05115"/>
        <s v="MO74653"/>
        <s v="FC13358"/>
        <s v="WH11725"/>
        <s v="GO37244"/>
        <s v="HB98890"/>
        <s v="DR68976"/>
        <s v="GO00297"/>
        <s v="WO78886"/>
        <s v="TW36587"/>
        <s v="KO72920"/>
        <s v="CT51886"/>
        <s v="IY30716"/>
        <s v="LP03030"/>
        <s v="TU89428"/>
        <s v="LF01839"/>
        <s v="HM91395"/>
        <s v="UL22892"/>
        <s v="QP95092"/>
        <s v="CF79216"/>
        <s v="ZB80174"/>
        <s v="GB60492"/>
        <s v="RA05434"/>
        <s v="CI33204"/>
        <s v="YK58365"/>
        <s v="NH20064"/>
        <s v="CZ94474"/>
        <s v="YT24531"/>
        <s v="FZ05184"/>
        <s v="OT89209"/>
        <s v="GH98354"/>
        <s v="FG63547"/>
        <s v="IY29468"/>
        <s v="SJ98736"/>
        <s v="PE69231"/>
        <s v="TM82925"/>
        <s v="HL92479"/>
        <s v="FT53589"/>
        <s v="GQ86340"/>
        <s v="SZ92217"/>
        <s v="XK94351"/>
        <s v="WV41811"/>
        <s v="AS56932"/>
        <s v="HF56412"/>
        <s v="ZQ30852"/>
        <s v="RM80539"/>
        <s v="PD36800"/>
        <s v="YK00098"/>
        <s v="RT03005"/>
        <s v="FG27651"/>
        <s v="CG07561"/>
        <s v="WR35069"/>
        <s v="XV84190"/>
        <s v="GG16946"/>
        <s v="QK93346"/>
        <s v="DB95802"/>
        <s v="CS32406"/>
        <s v="ZF01216"/>
        <s v="PL19608"/>
        <s v="LA22505"/>
        <s v="FE37586"/>
        <s v="KL13642"/>
        <s v="VO81116"/>
        <s v="TG62987"/>
        <s v="LS55880"/>
        <s v="UF02653"/>
        <s v="MC37566"/>
        <s v="UX61446"/>
        <s v="EJ01723"/>
        <s v="GE48930"/>
        <s v="DI25063"/>
        <s v="QO47797"/>
        <s v="FV98335"/>
        <s v="QD72006"/>
        <s v="ZZ42513"/>
        <s v="YM41357"/>
        <s v="EF75390"/>
        <s v="YS51261"/>
        <s v="MZ81186"/>
        <s v="NF14797"/>
        <s v="HJ14068"/>
        <s v="OD48061"/>
        <s v="PL86317"/>
        <s v="II60980"/>
        <s v="CH52141"/>
        <s v="RA49120"/>
        <s v="TN09668"/>
        <s v="QF48597"/>
        <s v="DY06872"/>
        <s v="KX43573"/>
        <s v="GW22293"/>
        <s v="LG40527"/>
        <s v="OC70419"/>
        <s v="VE01033"/>
        <s v="AP86947"/>
        <s v="UD87366"/>
        <s v="DU50559"/>
        <s v="QQ29798"/>
        <s v="HZ13813"/>
        <s v="UC97836"/>
        <s v="VM75100"/>
        <s v="LN02298"/>
        <s v="NU07484"/>
        <s v="UW39192"/>
        <s v="YI62751"/>
        <s v="IU54459"/>
        <s v="CR79727"/>
        <s v="TM94276"/>
        <s v="CK59895"/>
        <s v="XB78691"/>
        <s v="UF75305"/>
        <s v="HL71555"/>
        <s v="QF69297"/>
        <s v="TS57488"/>
        <s v="DC93307"/>
        <s v="WF67868"/>
        <s v="DJ69855"/>
        <s v="CU22532"/>
        <s v="SX00256"/>
        <s v="ZW96224"/>
        <s v="XR83194"/>
        <s v="PV71692"/>
        <s v="GT89139"/>
        <s v="TG59263"/>
        <s v="QS50875"/>
        <s v="LN35263"/>
        <s v="RU04389"/>
        <s v="RM92960"/>
        <s v="RM90961"/>
        <s v="RQ05251"/>
        <s v="FS30945"/>
        <s v="IY37727"/>
        <s v="ZY63143"/>
        <s v="RI16150"/>
        <s v="DD24273"/>
        <s v="AG33690"/>
        <s v="ZA44043"/>
        <s v="YU57711"/>
        <s v="OG60647"/>
        <s v="UV34491"/>
        <s v="DZ66632"/>
        <s v="KS20238"/>
        <s v="II14744"/>
        <s v="MO83721"/>
        <s v="KZ56280"/>
        <s v="NS84368"/>
        <s v="DY85161"/>
        <s v="OJ30170"/>
        <s v="QX07961"/>
        <s v="BP23044"/>
        <s v="EC10667"/>
        <s v="VP68719"/>
        <s v="UP18241"/>
        <s v="XB05856"/>
        <s v="LH40254"/>
        <s v="OX78901"/>
        <s v="ER87009"/>
        <s v="KO02445"/>
        <s v="IT24846"/>
        <s v="AL82169"/>
        <s v="ZE44424"/>
        <s v="XG48623"/>
        <s v="MU04165"/>
        <s v="LX51571"/>
        <s v="UD47772"/>
        <s v="LA14690"/>
        <s v="KS50269"/>
        <s v="KH48861"/>
        <s v="PE11725"/>
        <s v="JZ62870"/>
        <s v="PZ52049"/>
        <s v="DA57481"/>
        <s v="EM67080"/>
        <s v="FL53436"/>
        <s v="QH00909"/>
        <s v="OA60153"/>
        <s v="SA03246"/>
        <s v="YF61091"/>
        <s v="XM97466"/>
        <s v="RW32538"/>
        <s v="ZT27336"/>
        <s v="QT61241"/>
        <s v="UF29780"/>
        <s v="XE47624"/>
        <s v="LT77645"/>
        <s v="TX70537"/>
        <s v="VL50327"/>
        <s v="NC26528"/>
        <s v="IK20323"/>
        <s v="OP41321"/>
        <s v="LP01607"/>
        <s v="JS05445"/>
        <s v="OZ32128"/>
        <s v="KN28466"/>
        <s v="SW07818"/>
        <s v="GJ94908"/>
        <s v="HV85847"/>
        <s v="WS10729"/>
        <s v="GS23012"/>
        <s v="LC79698"/>
        <s v="CL44583"/>
        <s v="DV14949"/>
        <s v="NQ55442"/>
        <s v="IG42021"/>
        <s v="PZ75629"/>
        <s v="XR94639"/>
        <s v="ZP28501"/>
        <s v="HZ22647"/>
        <s v="JD89481"/>
        <s v="DX80946"/>
        <s v="IG03231"/>
        <s v="DQ22246"/>
        <s v="VX79046"/>
        <s v="HL84871"/>
        <s v="QF64854"/>
        <s v="TB30626"/>
        <s v="NN33380"/>
        <s v="YE86119"/>
        <s v="XN54098"/>
        <s v="PK96715"/>
        <s v="ES52830"/>
        <s v="CF68584"/>
        <s v="UT17924"/>
        <s v="JL27975"/>
        <s v="DY77114"/>
        <s v="JA20945"/>
        <s v="VL07462"/>
        <s v="FQ38797"/>
        <s v="MI41688"/>
        <s v="LQ70333"/>
        <s v="PF97268"/>
        <s v="EI94931"/>
        <s v="GT93395"/>
        <s v="SS25494"/>
        <s v="BC49593"/>
        <s v="PQ83623"/>
        <s v="UW30926"/>
        <s v="XT47276"/>
        <s v="BR26346"/>
        <s v="AR41623"/>
        <s v="VR21240"/>
        <s v="OI01729"/>
        <s v="OA17507"/>
        <s v="DF35085"/>
        <s v="ZA69324"/>
        <s v="VF40641"/>
        <s v="TB33663"/>
        <s v="SP83456"/>
        <s v="JJ83663"/>
        <s v="OQ43388"/>
        <s v="XO69618"/>
        <s v="XD99876"/>
        <s v="NU06006"/>
        <s v="EH94730"/>
        <s v="FU64362"/>
        <s v="FN71917"/>
        <s v="RG70198"/>
        <s v="HT12726"/>
        <s v="UA21789"/>
        <s v="JV14357"/>
        <s v="HV62192"/>
        <s v="EH05597"/>
        <s v="FH99253"/>
        <s v="BF76684"/>
        <s v="KE28110"/>
        <s v="EC62020"/>
        <s v="PH06905"/>
        <s v="NB34811"/>
        <s v="OR80161"/>
        <s v="KO82417"/>
        <s v="WQ49976"/>
        <s v="BM06690"/>
        <s v="CN72381"/>
        <s v="SU08292"/>
        <s v="JA42573"/>
        <s v="VM37384"/>
        <s v="FV72386"/>
        <s v="YN06877"/>
        <s v="IX79997"/>
        <s v="OJ70340"/>
        <s v="PH98936"/>
        <s v="WD72401"/>
        <s v="RN00492"/>
        <s v="BK22207"/>
        <s v="IN42665"/>
        <s v="QQ23784"/>
        <s v="DW35665"/>
        <s v="IH38278"/>
        <s v="YU99517"/>
        <s v="LO95435"/>
        <s v="QD20222"/>
        <s v="JI47579"/>
        <s v="GK40024"/>
        <s v="IE43133"/>
        <s v="NC72045"/>
        <s v="SS78051"/>
        <s v="HX88051"/>
        <s v="TA33633"/>
        <s v="GT52528"/>
        <s v="UV24981"/>
        <s v="WR63983"/>
        <s v="KL09809"/>
        <s v="QD41257"/>
        <s v="MG10894"/>
        <s v="WF72370"/>
        <s v="PV60710"/>
        <s v="SO49350"/>
        <s v="KS28702"/>
        <s v="NG28980"/>
        <s v="RE45758"/>
        <s v="DV53274"/>
        <s v="ID07686"/>
        <s v="JL41004"/>
        <s v="YX87092"/>
        <s v="HP76313"/>
        <s v="DK22127"/>
        <s v="PS66000"/>
        <s v="OY17264"/>
        <s v="YT28879"/>
        <s v="HH68176"/>
        <s v="XG77788"/>
        <s v="FF15434"/>
        <s v="MZ12943"/>
        <s v="HL70051"/>
        <s v="SZ88996"/>
        <s v="NP07071"/>
        <s v="ZD34270"/>
        <s v="CP50533"/>
        <s v="TH92775"/>
        <s v="OQ37296"/>
        <s v="ZO87405"/>
        <s v="XQ31917"/>
        <s v="SO09745"/>
        <s v="PP64053"/>
        <s v="SF98630"/>
        <s v="HT61178"/>
        <s v="EZ48780"/>
        <s v="BG50674"/>
        <s v="ST79208"/>
        <s v="US58522"/>
        <s v="ES47589"/>
        <s v="EK04288"/>
        <s v="KL43605"/>
        <s v="EC92438"/>
        <s v="UF31119"/>
        <s v="KZ22839"/>
        <s v="GE99209"/>
        <s v="TZ47277"/>
        <s v="FC51147"/>
        <s v="JD72759"/>
        <s v="BU88394"/>
        <s v="YF42915"/>
        <s v="JK77217"/>
        <s v="WF61720"/>
        <s v="VS87705"/>
        <s v="PD29070"/>
        <s v="FG76658"/>
        <s v="FH37034"/>
        <s v="OX22157"/>
        <s v="QT61953"/>
        <s v="AZ62833"/>
        <s v="VD36526"/>
        <s v="EH37646"/>
        <s v="ZP53271"/>
        <s v="ZF80666"/>
        <s v="XR52260"/>
        <s v="EP35697"/>
        <s v="UR71048"/>
        <s v="TN67449"/>
        <s v="MM88552"/>
        <s v="OJ68051"/>
        <s v="DM11372"/>
        <s v="RH59266"/>
        <s v="XH25374"/>
        <s v="LR30040"/>
        <s v="DW01842"/>
        <s v="RF71764"/>
        <s v="SV17252"/>
        <s v="FZ43750"/>
        <s v="AO47772"/>
        <s v="WE39478"/>
        <s v="QF43390"/>
        <s v="ZU76010"/>
        <s v="KX76391"/>
        <s v="HT87498"/>
        <s v="GM29245"/>
        <s v="BU87190"/>
        <s v="IL90158"/>
        <s v="TL59524"/>
        <s v="GG08565"/>
        <s v="KT02555"/>
        <s v="RH89192"/>
        <s v="WJ55118"/>
        <s v="RK85050"/>
        <s v="II63028"/>
        <s v="FK44756"/>
        <s v="WL11392"/>
        <s v="OR69545"/>
        <s v="YB56081"/>
        <s v="NF21576"/>
        <s v="AV53081"/>
        <s v="IW15180"/>
        <s v="EH34903"/>
        <s v="BT60255"/>
        <s v="EK73835"/>
        <s v="RT58550"/>
        <s v="LR00039"/>
        <s v="PF18957"/>
        <s v="UY34914"/>
        <s v="DP21723"/>
        <s v="ZB88800"/>
        <s v="ZF80945"/>
        <s v="JE45316"/>
        <s v="XZ97776"/>
        <s v="XZ58944"/>
        <s v="CC50658"/>
        <s v="RD66268"/>
        <s v="YF13854"/>
        <s v="SD41126"/>
        <s v="PO67988"/>
        <s v="WS65459"/>
        <s v="JI01024"/>
        <s v="NK21650"/>
        <s v="GU40506"/>
        <s v="XG85243"/>
        <s v="HW04587"/>
        <s v="VX08643"/>
        <s v="LO66936"/>
        <s v="MD90160"/>
        <s v="QL86918"/>
        <s v="RQ24306"/>
        <s v="IB38219"/>
        <s v="KM27839"/>
        <s v="DU61890"/>
        <s v="TK75473"/>
        <s v="NH98567"/>
        <s v="KQ13144"/>
        <s v="RB03992"/>
        <s v="SD11218"/>
        <s v="KA57566"/>
        <s v="WL19070"/>
        <s v="JT21075"/>
        <s v="JK39621"/>
        <s v="DS70018"/>
        <s v="HG77726"/>
        <s v="UH09942"/>
        <s v="SU18485"/>
        <s v="OR37019"/>
        <s v="DC49895"/>
        <s v="NQ98513"/>
        <s v="ZI47742"/>
        <s v="IN42931"/>
        <s v="FS59179"/>
        <s v="VD37133"/>
        <s v="BM55100"/>
        <s v="GI27191"/>
        <s v="ZL43301"/>
        <s v="OM36506"/>
        <s v="BM26873"/>
        <s v="JE37116"/>
        <s v="AV79292"/>
        <s v="QD80935"/>
        <s v="WJ37392"/>
        <s v="PP48632"/>
        <s v="GH54684"/>
        <s v="CT77325"/>
        <s v="MT53540"/>
        <s v="NN84499"/>
        <s v="VD35424"/>
        <s v="ZF19509"/>
        <s v="FE18359"/>
        <s v="LH21397"/>
        <s v="XF34474"/>
        <s v="AA44974"/>
        <s v="AZ37198"/>
        <s v="DZ76159"/>
        <s v="WN85477"/>
        <s v="DG75102"/>
        <s v="UQ94179"/>
        <s v="KZ02321"/>
        <s v="GX23828"/>
        <s v="OC53840"/>
        <s v="ZE03250"/>
        <s v="TA57236"/>
        <s v="NC43339"/>
        <s v="OQ39164"/>
        <s v="TX28163"/>
        <s v="MM45432"/>
        <s v="UL27025"/>
        <s v="PF85967"/>
        <s v="EU81608"/>
        <s v="WC80021"/>
        <s v="IZ31194"/>
        <s v="EB96085"/>
        <s v="KU38887"/>
        <s v="AV96509"/>
        <s v="MN93654"/>
        <s v="GL95301"/>
        <s v="FE36053"/>
        <s v="OZ89646"/>
        <s v="TJ94174"/>
        <s v="AD36096"/>
        <s v="FV78094"/>
        <s v="IN68640"/>
        <s v="YN64959"/>
        <s v="MV95899"/>
        <s v="ZK24124"/>
        <s v="VR87338"/>
        <s v="GI47325"/>
        <s v="GL03672"/>
        <s v="LG30627"/>
        <s v="GM60767"/>
        <s v="PI26304"/>
        <s v="VH80953"/>
        <s v="NF59516"/>
        <s v="GP37098"/>
        <s v="AF29800"/>
        <s v="WF87830"/>
        <s v="TD32564"/>
        <s v="FH32469"/>
        <s v="YK40281"/>
        <s v="MV54157"/>
        <s v="ST28001"/>
        <s v="MB81833"/>
        <s v="ZG84621"/>
        <s v="GV42238"/>
        <s v="JS45808"/>
        <s v="IT61070"/>
        <s v="KN37008"/>
        <s v="SR11183"/>
        <s v="CF11436"/>
        <s v="NH66992"/>
        <s v="KN09594"/>
        <s v="BB84610"/>
        <s v="LB04256"/>
        <s v="LS51028"/>
        <s v="JF93268"/>
        <s v="WQ45618"/>
        <s v="OV26392"/>
        <s v="YL73689"/>
        <s v="ZX56995"/>
        <s v="AZ90630"/>
        <s v="SI46071"/>
        <s v="VQ86563"/>
        <s v="FY81283"/>
        <s v="GA24613"/>
        <s v="UV86211"/>
        <s v="WQ30930"/>
        <s v="DC91098"/>
        <s v="YD93870"/>
        <s v="GZ93572"/>
        <s v="NL86855"/>
        <s v="TH76351"/>
        <s v="WN48151"/>
        <s v="YW58038"/>
        <s v="JM45573"/>
        <s v="IB05578"/>
        <s v="QV25363"/>
        <s v="VT52788"/>
        <s v="TN12422"/>
        <s v="IL85376"/>
        <s v="UY33585"/>
        <s v="SR47374"/>
        <s v="MM38381"/>
        <s v="FL87825"/>
        <s v="QA02339"/>
        <s v="OI64898"/>
        <s v="CL15764"/>
        <s v="EJ29974"/>
        <s v="GT03799"/>
        <s v="MR31023"/>
        <s v="CQ24980"/>
        <s v="HJ57363"/>
        <s v="VY89459"/>
        <s v="FJ96684"/>
        <s v="NO73097"/>
        <s v="CN70243"/>
        <s v="IM31655"/>
        <s v="FO87698"/>
        <s v="RK59895"/>
        <s v="QA03755"/>
        <s v="CJ20406"/>
        <s v="ER22525"/>
        <s v="EA62541"/>
        <s v="RY56529"/>
        <s v="NT44472"/>
        <s v="VD02502"/>
        <s v="TK22742"/>
        <s v="AM57775"/>
        <s v="LG56565"/>
        <s v="LW25356"/>
        <s v="HY36957"/>
        <s v="GV34316"/>
        <s v="AD37789"/>
        <s v="UG93495"/>
        <s v="YD91171"/>
        <s v="RQ96251"/>
        <s v="XF24529"/>
        <s v="RB54385"/>
        <s v="IN02356"/>
        <s v="XI76667"/>
        <s v="JU55083"/>
        <s v="WD37622"/>
        <s v="PF42431"/>
        <s v="ZJ87101"/>
        <s v="ZN44030"/>
        <s v="IQ09390"/>
        <s v="IJ12850"/>
        <s v="CG11158"/>
        <s v="ML72866"/>
        <s v="BH25009"/>
        <s v="UQ08031"/>
        <s v="CG48795"/>
        <s v="TJ53101"/>
        <s v="QL98295"/>
        <s v="FI86487"/>
        <s v="DB05181"/>
        <s v="KP28242"/>
        <s v="LZ12012"/>
        <s v="UE43812"/>
        <s v="CK35414"/>
        <s v="ID41026"/>
        <s v="MB43083"/>
        <s v="TV64440"/>
        <s v="MB01603"/>
        <s v="WP89375"/>
        <s v="FS26357"/>
        <s v="SZ84404"/>
        <s v="HD15023"/>
        <s v="GT76675"/>
        <s v="DA07933"/>
        <s v="NU06133"/>
        <s v="GZ22373"/>
        <s v="HM80881"/>
        <s v="UG44617"/>
        <s v="AZ20837"/>
        <s v="QO68896"/>
        <s v="OM48531"/>
        <s v="JL06479"/>
        <s v="UG70033"/>
        <s v="VC37170"/>
        <s v="PZ36068"/>
        <s v="SB37698"/>
        <s v="VZ32846"/>
        <s v="WZ80210"/>
        <s v="NQ46745"/>
        <s v="VK79867"/>
        <s v="VB55870"/>
        <s v="PY28502"/>
        <s v="OV04011"/>
        <s v="RR53866"/>
        <s v="MV87064"/>
        <s v="SN81546"/>
        <s v="TX30423"/>
        <s v="PK76981"/>
        <s v="JV89329"/>
        <s v="VY67776"/>
        <s v="JB34787"/>
        <s v="KM31117"/>
        <s v="GL94639"/>
        <s v="YR96353"/>
        <s v="PP71100"/>
        <s v="FS84518"/>
        <s v="CC45136"/>
        <s v="FB74233"/>
        <s v="DU74233"/>
        <s v="LE16792"/>
        <s v="NC54852"/>
        <s v="JL51150"/>
        <s v="QN39752"/>
        <s v="SV37639"/>
        <s v="SM48030"/>
        <s v="DH33356"/>
        <s v="BI38191"/>
        <s v="QN71584"/>
        <s v="JK82115"/>
        <s v="XU98533"/>
        <s v="TF96280"/>
        <s v="SA14746"/>
        <s v="JV19087"/>
        <s v="NW66962"/>
        <s v="EW62492"/>
        <s v="HN61348"/>
        <s v="HJ00948"/>
        <s v="WE18334"/>
        <s v="EX98323"/>
        <s v="SE65080"/>
        <s v="LR23998"/>
        <s v="YV26700"/>
        <s v="UY59057"/>
        <s v="CE12701"/>
        <s v="XE64330"/>
        <s v="PL60792"/>
        <s v="ER43813"/>
        <s v="YU09685"/>
        <s v="LP67557"/>
        <s v="EU51886"/>
        <s v="CH59211"/>
        <s v="AC89635"/>
        <s v="ED84198"/>
        <s v="VA48165"/>
        <s v="HH65933"/>
        <s v="HB54952"/>
        <s v="KX36149"/>
        <s v="SO99111"/>
        <s v="RX00311"/>
        <s v="KW78212"/>
        <s v="SA18893"/>
        <s v="YM02701"/>
        <s v="GV72247"/>
        <s v="VM07676"/>
        <s v="QR55694"/>
        <s v="KM05884"/>
        <s v="DB61260"/>
        <s v="VS83068"/>
        <s v="TS49249"/>
        <s v="IE38489"/>
        <s v="PF19477"/>
        <s v="SP31515"/>
        <s v="UN13161"/>
        <s v="VO40870"/>
        <s v="EW39725"/>
        <s v="PP00451"/>
        <s v="CE27738"/>
        <s v="ZZ04059"/>
        <s v="XO66737"/>
        <s v="LN74729"/>
        <s v="VX36857"/>
        <s v="HE95318"/>
        <s v="EA30252"/>
        <s v="RC79054"/>
        <s v="IR98443"/>
        <s v="PY30028"/>
        <s v="XD24787"/>
        <s v="MY07881"/>
        <s v="QO10075"/>
        <s v="QS73867"/>
        <s v="WI18017"/>
        <s v="YL74803"/>
        <s v="VF91054"/>
        <s v="ZB47752"/>
        <s v="VA85507"/>
        <s v="HY76915"/>
        <s v="HS00059"/>
        <s v="BQ44717"/>
        <s v="HP49069"/>
        <s v="HQ62731"/>
        <s v="BJ88230"/>
        <s v="QC13375"/>
        <s v="DS79612"/>
        <s v="YL86103"/>
        <s v="US85795"/>
        <s v="SX84443"/>
        <s v="BN40760"/>
        <s v="ZF46124"/>
        <s v="BJ53745"/>
        <s v="VQ78215"/>
        <s v="RM96770"/>
        <s v="QU34331"/>
        <s v="OT53670"/>
        <s v="XV67546"/>
        <s v="IA45880"/>
        <s v="ZT90346"/>
        <s v="ER36332"/>
        <s v="IH70797"/>
        <s v="RL65595"/>
        <s v="WQ81919"/>
        <s v="TL16907"/>
        <s v="IT01146"/>
        <s v="JM68290"/>
        <s v="SI44522"/>
        <s v="YD28902"/>
        <s v="OM10147"/>
        <s v="GE40227"/>
        <s v="AG33459"/>
        <s v="WR28676"/>
        <s v="BU29845"/>
        <s v="TY52814"/>
        <s v="HN19104"/>
        <s v="ZG28968"/>
        <s v="CU13080"/>
        <s v="GG72718"/>
        <s v="UM08962"/>
        <s v="DC61182"/>
        <s v="QC89600"/>
        <s v="CT62731"/>
        <s v="BR26496"/>
        <s v="YT32217"/>
        <s v="DV16667"/>
        <s v="IT47583"/>
        <s v="FT93941"/>
        <s v="QJ52686"/>
        <s v="ZE11558"/>
        <s v="NS97681"/>
        <s v="NI94046"/>
        <s v="CR88837"/>
        <s v="VX32744"/>
        <s v="HX52504"/>
        <s v="UB05893"/>
        <s v="OD74884"/>
        <s v="PU85986"/>
        <s v="JP10801"/>
        <s v="JV31404"/>
        <s v="OZ88162"/>
        <s v="AO31681"/>
        <s v="MF67236"/>
        <s v="GR65265"/>
        <s v="NY94519"/>
        <s v="LU49573"/>
        <s v="UP73687"/>
        <s v="WE77486"/>
        <s v="WU41289"/>
        <s v="HA29361"/>
        <s v="KM92069"/>
        <s v="HX33052"/>
        <s v="CD00181"/>
        <s v="SE46633"/>
        <s v="UY99494"/>
        <s v="MH22627"/>
        <s v="VZ47149"/>
        <s v="PU50910"/>
        <s v="JM70162"/>
        <s v="ZN95799"/>
        <s v="IW09410"/>
        <s v="EO50408"/>
        <s v="ZB68489"/>
        <s v="CD41997"/>
        <s v="NB91669"/>
        <s v="PV65470"/>
        <s v="BD06489"/>
        <s v="DP72156"/>
        <s v="IK02036"/>
        <s v="UQ79137"/>
        <s v="AE09504"/>
        <s v="AP94097"/>
        <s v="DF04646"/>
        <s v="NU36395"/>
        <s v="OC32849"/>
        <s v="KQ61143"/>
        <s v="OD71392"/>
        <s v="OT30924"/>
        <s v="CW21288"/>
        <s v="XC79784"/>
        <s v="ZL85845"/>
        <s v="VY89546"/>
        <s v="YC38469"/>
        <s v="HC42558"/>
        <s v="FM01581"/>
        <s v="TJ65189"/>
        <s v="ZL04245"/>
        <s v="KB54359"/>
        <s v="XX10979"/>
        <s v="RY19971"/>
        <s v="JX99120"/>
        <s v="UL55712"/>
        <s v="SE73057"/>
        <s v="AW98260"/>
        <s v="YA92898"/>
        <s v="KR15492"/>
        <s v="XP88880"/>
        <s v="MB04902"/>
        <s v="GW00257"/>
        <s v="RZ82346"/>
        <s v="QW35748"/>
        <s v="XX77872"/>
        <s v="JN45254"/>
        <s v="BE58627"/>
        <s v="PN12250"/>
        <s v="EF28858"/>
        <s v="XD50482"/>
        <s v="ZR07927"/>
        <s v="KY43827"/>
        <s v="MS32452"/>
        <s v="CC67364"/>
        <s v="UR48987"/>
        <s v="KW43515"/>
        <s v="TI65389"/>
        <s v="BJ26555"/>
        <s v="NZ42214"/>
        <s v="RO64655"/>
        <s v="UG57208"/>
        <s v="DK92018"/>
        <s v="GB06982"/>
        <s v="VX11820"/>
        <s v="JN35312"/>
        <s v="DK32442"/>
        <s v="LY20455"/>
        <s v="QL96399"/>
        <s v="XL86287"/>
        <s v="OS74245"/>
        <s v="DY30165"/>
        <s v="CV71893"/>
        <s v="MS11865"/>
        <s v="DN31944"/>
        <s v="OV80806"/>
        <s v="YW86076"/>
        <s v="WT88194"/>
        <s v="CD78656"/>
        <s v="XT38874"/>
        <s v="EA34276"/>
        <s v="ZJ52733"/>
        <s v="RC22639"/>
        <s v="PN26808"/>
        <s v="NE90209"/>
        <s v="PT21059"/>
        <s v="OU02092"/>
        <s v="AQ40523"/>
        <s v="RY18464"/>
        <s v="JG34442"/>
        <s v="IO14094"/>
        <s v="CX22771"/>
        <s v="GM01006"/>
        <s v="FG86544"/>
        <s v="WO68588"/>
        <s v="MF85866"/>
        <s v="BL16145"/>
        <s v="OU36021"/>
        <s v="UC91187"/>
        <s v="WS30022"/>
        <s v="KW32217"/>
        <s v="VK01697"/>
        <s v="QM19935"/>
        <s v="IM06999"/>
        <s v="IM09172"/>
        <s v="AP86293"/>
        <s v="TL99823"/>
        <s v="KM53402"/>
        <s v="UQ27837"/>
        <s v="TK82802"/>
        <s v="KF13297"/>
        <s v="VN17936"/>
        <s v="JV35340"/>
        <s v="YX92271"/>
        <s v="OK22101"/>
        <s v="ZD02396"/>
        <s v="VF62300"/>
        <s v="DL21800"/>
        <s v="UE51073"/>
        <s v="TI91163"/>
        <s v="CZ69585"/>
        <s v="AU66810"/>
        <s v="OO29244"/>
        <s v="QB95339"/>
        <s v="JI54609"/>
        <s v="QF41637"/>
        <s v="NI17457"/>
        <s v="JO82914"/>
        <s v="VM63845"/>
        <s v="SS40641"/>
        <s v="RG68941"/>
        <s v="JY27359"/>
        <s v="WK55776"/>
        <s v="YY61969"/>
        <s v="XT67693"/>
        <s v="NL74062"/>
        <s v="WZ26855"/>
        <s v="DP14586"/>
        <s v="UF96766"/>
        <s v="UC61903"/>
        <s v="CT10153"/>
        <s v="FY28666"/>
        <s v="HA50411"/>
        <s v="PL18130"/>
        <s v="WG64635"/>
        <s v="RA01597"/>
        <s v="YJ39279"/>
        <s v="WN22894"/>
        <s v="JB24414"/>
        <s v="QX64119"/>
        <s v="XV06675"/>
        <s v="WO72761"/>
        <s v="FC60367"/>
        <s v="ES51737"/>
        <s v="JJ60120"/>
        <s v="MJ25928"/>
        <s v="MA70418"/>
        <s v="ZM85790"/>
        <s v="II58742"/>
        <s v="AE62489"/>
        <s v="FW26316"/>
        <s v="HB60335"/>
        <s v="NE29424"/>
        <s v="GL47579"/>
        <s v="QK68353"/>
        <s v="SA41169"/>
        <s v="GS55169"/>
        <s v="DJ01824"/>
        <s v="FJ08531"/>
        <s v="BI04729"/>
        <s v="US46238"/>
        <s v="LL54161"/>
        <s v="YU84606"/>
        <s v="OC29559"/>
        <s v="CT88347"/>
        <s v="KL95323"/>
        <s v="AM57430"/>
        <s v="XW47112"/>
        <s v="AS32484"/>
        <s v="RI11635"/>
        <s v="RN55735"/>
        <s v="EL16927"/>
        <s v="SX61908"/>
        <s v="GN61657"/>
        <s v="HH14527"/>
        <s v="KR12074"/>
        <s v="LE94392"/>
        <s v="GI03184"/>
        <s v="FH02803"/>
        <s v="FW91821"/>
        <s v="WO12302"/>
        <s v="JU19632"/>
        <s v="HD04252"/>
        <s v="OM27057"/>
        <s v="EQ32131"/>
        <s v="CZ47612"/>
        <s v="KE55427"/>
        <s v="IQ65475"/>
        <s v="DG04829"/>
        <s v="QU22816"/>
        <s v="GI48131"/>
        <s v="BS02992"/>
        <s v="MQ83120"/>
        <s v="VB24475"/>
        <s v="CA85479"/>
        <s v="PW18095"/>
        <s v="SA34820"/>
        <s v="PC93190"/>
        <s v="BX71919"/>
        <s v="QK98961"/>
        <s v="EO82751"/>
        <s v="AM33669"/>
        <s v="NG00008"/>
        <s v="DK62428"/>
        <s v="XB95178"/>
        <s v="TS54344"/>
        <s v="XX76123"/>
        <s v="MO66583"/>
        <s v="LM70322"/>
        <s v="RC02859"/>
        <s v="IV78576"/>
        <s v="QZ40623"/>
        <s v="MX04870"/>
        <s v="CH36382"/>
        <s v="CA78325"/>
        <s v="ZP24212"/>
        <s v="GU79387"/>
        <s v="KR37428"/>
        <s v="GV73910"/>
        <s v="EI85245"/>
        <s v="QC43114"/>
        <s v="TX65793"/>
        <s v="EU32895"/>
        <s v="BB25240"/>
        <s v="GC50115"/>
        <s v="IX26372"/>
        <s v="YW32120"/>
        <s v="DL12513"/>
        <s v="GG40551"/>
        <s v="DE33686"/>
        <s v="RB19008"/>
        <s v="JZ28825"/>
        <s v="JH53484"/>
        <s v="RR69045"/>
        <s v="BE90247"/>
        <s v="SK97483"/>
        <s v="YJ32602"/>
        <s v="ZC38237"/>
        <s v="CX16532"/>
        <s v="BQ71268"/>
        <s v="FR93637"/>
        <s v="AA30170"/>
        <s v="LS39728"/>
        <s v="ME99429"/>
        <s v="TG16852"/>
        <s v="EH43411"/>
        <s v="AF79524"/>
        <s v="CJ12958"/>
        <s v="PX79369"/>
        <s v="JS60753"/>
        <s v="VR22232"/>
        <s v="PA03318"/>
        <s v="WN43287"/>
        <s v="NM46716"/>
        <s v="JY76741"/>
        <s v="QI01507"/>
        <s v="IB47842"/>
        <s v="WB24227"/>
        <s v="PD60833"/>
        <s v="EI67762"/>
        <s v="DO36599"/>
        <s v="RK85537"/>
        <s v="CI86045"/>
        <s v="PH02922"/>
        <s v="QI83619"/>
        <s v="FP41199"/>
        <s v="NJ60196"/>
        <s v="LO88578"/>
        <s v="PO55869"/>
        <s v="TC42340"/>
        <s v="SK89135"/>
        <s v="CG29125"/>
        <s v="SA42165"/>
        <s v="NL46056"/>
        <s v="FK41143"/>
        <s v="MQ34371"/>
        <s v="PI07887"/>
        <s v="FT40735"/>
        <s v="SH63736"/>
        <s v="FI41570"/>
        <s v="GZ08867"/>
        <s v="IR41039"/>
        <s v="ZW70950"/>
        <s v="MP82332"/>
        <s v="QY31024"/>
        <s v="WP20266"/>
        <s v="SR69023"/>
        <s v="IR61277"/>
        <s v="DR93406"/>
        <s v="BU72355"/>
        <s v="LB77328"/>
        <s v="HO03755"/>
        <s v="NX99015"/>
        <s v="LK52743"/>
        <s v="KJ59978"/>
        <s v="KV66758"/>
        <s v="XY55271"/>
        <s v="WV73484"/>
        <s v="KS25833"/>
        <s v="UY97503"/>
        <s v="JK41956"/>
        <s v="TT97730"/>
        <s v="DU06035"/>
        <s v="IF05594"/>
        <s v="AD99975"/>
        <s v="OY17548"/>
        <s v="LF10627"/>
        <s v="NZ34065"/>
        <s v="SJ63888"/>
        <s v="PM02822"/>
        <s v="KS09924"/>
        <s v="ON72675"/>
        <s v="NN01209"/>
        <s v="UK81245"/>
        <s v="BA30002"/>
        <s v="DI77009"/>
        <s v="RZ94592"/>
        <s v="LT23424"/>
        <s v="OV60611"/>
        <s v="NY30219"/>
        <s v="JD66673"/>
        <s v="BC96133"/>
        <s v="TP15015"/>
        <s v="QT57272"/>
        <s v="OL44806"/>
        <s v="VV59888"/>
        <s v="UV02695"/>
        <s v="NH66001"/>
        <s v="GR52664"/>
        <s v="AK35843"/>
        <s v="IC32818"/>
        <s v="NB44845"/>
        <s v="ZU85678"/>
        <s v="BE99340"/>
        <s v="NT16043"/>
        <s v="MM56256"/>
        <s v="EI74145"/>
        <s v="KY60734"/>
        <s v="TJ79288"/>
        <s v="NZ37695"/>
        <s v="BC59711"/>
        <s v="TM22804"/>
        <s v="HK96048"/>
        <s v="ZA62798"/>
        <s v="FL71454"/>
        <s v="GQ78368"/>
        <s v="UP26817"/>
        <s v="LI38345"/>
        <s v="YD15821"/>
        <s v="HR81015"/>
        <s v="RU76939"/>
        <s v="YG48996"/>
        <s v="AR39477"/>
        <s v="SK09116"/>
        <s v="EO27719"/>
        <s v="FN68781"/>
        <s v="GP80523"/>
        <s v="BO15592"/>
        <s v="GA83229"/>
        <s v="NL16809"/>
        <s v="PT93185"/>
        <s v="SR01735"/>
        <s v="EO93262"/>
        <s v="KR58525"/>
        <s v="WO15624"/>
        <s v="WF23282"/>
        <s v="BM79172"/>
        <s v="FX30828"/>
        <s v="MO64926"/>
        <s v="FZ09090"/>
        <s v="KT49953"/>
        <s v="IB75369"/>
        <s v="YD83710"/>
        <s v="IL07777"/>
        <s v="UE30401"/>
        <s v="GR18697"/>
        <s v="XD30034"/>
        <s v="OI49810"/>
        <s v="JW92875"/>
        <s v="JT80009"/>
        <s v="RT63160"/>
        <s v="IY04423"/>
        <s v="YR74047"/>
        <s v="JT05751"/>
        <s v="TP18199"/>
        <s v="BU15861"/>
        <s v="VW51844"/>
        <s v="IB30791"/>
        <s v="TP26229"/>
        <s v="TJ71231"/>
        <s v="ZO52099"/>
        <s v="ZV43255"/>
        <s v="ET77020"/>
        <s v="KG05685"/>
        <s v="BI09726"/>
        <s v="WR30359"/>
        <s v="ME00225"/>
        <s v="GC01980"/>
        <s v="FG36529"/>
        <s v="KR42223"/>
        <s v="JA13778"/>
        <s v="UG15515"/>
        <s v="FQ38765"/>
        <s v="HH57103"/>
        <s v="UI93645"/>
        <s v="YY27445"/>
        <s v="LD85223"/>
        <s v="GP85722"/>
        <s v="QZ23783"/>
        <s v="NN31888"/>
        <s v="HW02847"/>
        <s v="LI72844"/>
        <s v="HP65456"/>
        <s v="JU93446"/>
        <s v="CY67232"/>
        <s v="XO85957"/>
        <s v="HC69362"/>
        <s v="FM71166"/>
        <s v="NR86495"/>
        <s v="KN14300"/>
        <s v="NI99491"/>
        <s v="DI41851"/>
        <s v="UV14565"/>
        <s v="JQ29564"/>
        <s v="QH73978"/>
        <s v="FS07282"/>
        <s v="NJ44417"/>
        <s v="VG78230"/>
        <s v="TH73028"/>
        <s v="DS37494"/>
        <s v="PN17587"/>
        <s v="HL22975"/>
        <s v="TD81894"/>
        <s v="FK68949"/>
        <s v="NV87992"/>
        <s v="RX98397"/>
        <s v="DQ57641"/>
        <s v="IS06497"/>
        <s v="GZ13701"/>
        <s v="XK34349"/>
        <s v="LZ85761"/>
        <s v="LT34729"/>
        <s v="LO60256"/>
        <s v="MS41884"/>
        <s v="DJ20695"/>
        <s v="II48148"/>
        <s v="JM81664"/>
        <s v="AS17708"/>
        <s v="KB27840"/>
        <s v="DU68734"/>
        <s v="ZH02626"/>
        <s v="QR45221"/>
        <s v="ZT94638"/>
        <s v="GZ03213"/>
        <s v="UW79523"/>
        <s v="JK30076"/>
        <s v="ZA91903"/>
        <s v="MU21195"/>
        <s v="VZ54195"/>
        <s v="PW24063"/>
        <s v="IJ47576"/>
        <s v="JW28230"/>
        <s v="ZL17285"/>
        <s v="AB94112"/>
        <s v="TK60169"/>
        <s v="UG81628"/>
        <s v="LT59026"/>
        <s v="ES05275"/>
        <s v="WR27957"/>
        <s v="WS71141"/>
        <s v="TP00835"/>
        <s v="PW36901"/>
        <s v="AF70957"/>
        <s v="SX39736"/>
        <s v="SR85011"/>
        <s v="GB44301"/>
        <s v="QE92444"/>
        <s v="GN16758"/>
        <s v="KE48687"/>
        <s v="GX75838"/>
        <s v="DG08739"/>
        <s v="JS87348"/>
        <s v="NC09683"/>
        <s v="YO72120"/>
        <s v="KW75371"/>
        <s v="DF41279"/>
        <s v="XK01028"/>
        <s v="JV74335"/>
        <s v="AI55395"/>
        <s v="JQ98645"/>
        <s v="OY11433"/>
        <s v="FJ94146"/>
        <s v="DK28422"/>
        <s v="NP67339"/>
        <s v="VV70978"/>
        <s v="VX08460"/>
        <s v="DH80765"/>
        <s v="GF32086"/>
        <s v="SQ02971"/>
        <s v="NV79868"/>
        <s v="KM74610"/>
        <s v="YC82552"/>
        <s v="MO37647"/>
        <s v="UT61991"/>
        <s v="IP91237"/>
        <s v="MU42431"/>
        <s v="CU53092"/>
        <s v="IZ23553"/>
        <s v="TM88177"/>
        <s v="UH36655"/>
        <s v="JN54485"/>
        <s v="YV61316"/>
        <s v="DZ34877"/>
        <s v="MY49657"/>
        <s v="NT54770"/>
        <s v="FO62695"/>
        <s v="SB73426"/>
        <s v="YB64451"/>
        <s v="RN73829"/>
        <s v="YW65756"/>
        <s v="VU05600"/>
        <s v="TE86533"/>
        <s v="II32570"/>
        <s v="SL67905"/>
        <s v="AG95411"/>
        <s v="EW82969"/>
        <s v="LS12589"/>
        <s v="IL51312"/>
        <s v="XF93946"/>
        <s v="RM29717"/>
        <s v="TN40607"/>
        <s v="PP24466"/>
        <s v="EN94995"/>
        <s v="MG38964"/>
        <s v="RM78747"/>
        <s v="ET34629"/>
        <s v="BD73993"/>
        <s v="DJ57843"/>
        <s v="AZ77616"/>
        <s v="QH43946"/>
        <s v="YE32672"/>
        <s v="KY15194"/>
        <s v="KH28036"/>
        <s v="VK92062"/>
        <s v="DY70630"/>
        <s v="NW98803"/>
        <s v="XC26781"/>
        <s v="YS79663"/>
        <s v="EX87555"/>
        <s v="LM03557"/>
        <s v="MZ69379"/>
        <s v="IS18401"/>
        <s v="GU82151"/>
        <s v="VK12782"/>
        <s v="JM67951"/>
        <s v="QJ73404"/>
        <s v="ZJ51238"/>
        <s v="RI40940"/>
        <s v="RT58197"/>
        <s v="JD85438"/>
        <s v="JX63946"/>
        <s v="WM46341"/>
        <s v="NC09997"/>
        <s v="BO94439"/>
        <s v="JA65630"/>
        <s v="AX56458"/>
        <s v="GM02575"/>
        <s v="LF36339"/>
        <s v="GV47429"/>
        <s v="PW18691"/>
        <s v="CY31428"/>
        <s v="MH33160"/>
        <s v="XA47049"/>
        <s v="OE03549"/>
        <s v="KA57315"/>
        <s v="LH92424"/>
        <s v="NJ42763"/>
        <s v="RJ11659"/>
        <s v="GU63925"/>
        <s v="EM44260"/>
        <s v="FH43908"/>
        <s v="QY78435"/>
        <s v="RW27807"/>
        <s v="XI02743"/>
        <s v="OH35529"/>
        <s v="HD68116"/>
        <s v="GW09423"/>
        <s v="UW39395"/>
        <s v="OO91175"/>
        <s v="XN57346"/>
        <s v="OU79492"/>
        <s v="PM26524"/>
        <s v="KA45489"/>
        <s v="ZU76296"/>
        <s v="LD39879"/>
        <s v="TR04219"/>
        <s v="KD53306"/>
        <s v="RT41435"/>
        <s v="VY94265"/>
        <s v="SP85696"/>
        <s v="HM77683"/>
        <s v="TI61589"/>
        <s v="AL60010"/>
        <s v="PL01132"/>
        <s v="LA94992"/>
        <s v="OV71971"/>
        <s v="CM40865"/>
        <s v="VN50565"/>
        <s v="ZL95141"/>
        <s v="KI49439"/>
        <s v="OL29728"/>
        <s v="IT68463"/>
        <s v="AB38767"/>
        <s v="OA53342"/>
        <s v="MH34151"/>
        <s v="YA23779"/>
        <s v="HG40646"/>
        <s v="CI33422"/>
        <s v="SL60083"/>
        <s v="HY51608"/>
        <s v="OR93632"/>
        <s v="LJ68899"/>
        <s v="FR22211"/>
        <s v="JU90072"/>
        <s v="BT26126"/>
        <s v="UQ74267"/>
        <s v="SG29707"/>
        <s v="WS85741"/>
        <s v="IH63705"/>
        <s v="YF40598"/>
        <s v="ZY91826"/>
        <s v="HP65312"/>
        <s v="GK93213"/>
        <s v="KD45371"/>
        <s v="TX34753"/>
        <s v="HA05571"/>
        <s v="XQ03490"/>
        <s v="HJ90874"/>
        <s v="XI82112"/>
        <s v="ZR56577"/>
        <s v="HZ26871"/>
        <s v="FS40544"/>
        <s v="AE51233"/>
        <s v="EX86082"/>
        <s v="RI27274"/>
        <s v="DJ23301"/>
        <s v="VL10598"/>
        <s v="JB06219"/>
        <s v="JD40456"/>
        <s v="NH89644"/>
        <s v="DE36164"/>
        <s v="YT24121"/>
        <s v="KL94283"/>
        <s v="NN16239"/>
        <s v="QL26926"/>
        <s v="FB43818"/>
        <s v="SW42890"/>
        <s v="RF68621"/>
        <s v="EK97214"/>
        <s v="AG02621"/>
        <s v="RU68003"/>
        <s v="HV14588"/>
        <s v="FN69631"/>
        <s v="CH88550"/>
        <s v="MG03803"/>
        <s v="LN82303"/>
        <s v="YK91184"/>
        <s v="QD99179"/>
        <s v="DY46973"/>
        <s v="YD02088"/>
        <s v="XM63780"/>
        <s v="OP61954"/>
        <s v="JZ25758"/>
        <s v="YC09415"/>
        <s v="ZC21066"/>
        <s v="YA08733"/>
        <s v="BA16228"/>
        <s v="XL55512"/>
        <s v="MN89172"/>
        <s v="DL69302"/>
        <s v="RR59848"/>
        <s v="HQ54364"/>
        <s v="BM68197"/>
        <s v="FK55439"/>
        <s v="QQ29553"/>
        <s v="AT79601"/>
        <s v="LD60235"/>
        <s v="NH21765"/>
        <s v="GD04061"/>
        <s v="XF18498"/>
        <s v="JR29713"/>
        <s v="VF10051"/>
        <s v="CB04653"/>
        <s v="XG31650"/>
        <s v="BX08737"/>
        <s v="UG38933"/>
        <s v="ML32291"/>
        <s v="EY57403"/>
        <s v="IL15934"/>
        <s v="LC30441"/>
        <s v="DM69847"/>
        <s v="TE93496"/>
        <s v="XY57478"/>
        <s v="CZ39027"/>
        <s v="DH83334"/>
        <s v="FX94948"/>
        <s v="SC80453"/>
        <s v="YR54810"/>
        <s v="DZ04800"/>
        <s v="CQ01122"/>
        <s v="CY66402"/>
        <s v="IP38205"/>
        <s v="RW99213"/>
        <s v="BX48121"/>
        <s v="WF71978"/>
        <s v="VG93234"/>
        <s v="HT12868"/>
        <s v="WD00920"/>
        <s v="NY53631"/>
        <s v="HR31844"/>
        <s v="IT29727"/>
        <s v="AA38162"/>
        <s v="ZY12667"/>
        <s v="UQ70456"/>
        <s v="QN56370"/>
        <s v="OT20166"/>
        <s v="ZQ48222"/>
        <s v="ZV84460"/>
        <s v="RN38326"/>
        <s v="VM80972"/>
        <s v="AX13354"/>
        <s v="QT35379"/>
        <s v="AJ91027"/>
        <s v="KN32868"/>
        <s v="HL60328"/>
        <s v="SX69375"/>
        <s v="XP55763"/>
        <s v="UC19845"/>
        <s v="PW18120"/>
        <s v="IM10685"/>
        <s v="IT44669"/>
        <s v="GE74712"/>
        <s v="QG42918"/>
        <s v="SA20582"/>
        <s v="JN07239"/>
        <s v="RZ19728"/>
        <s v="QX85386"/>
        <s v="MP96361"/>
        <s v="FP42709"/>
        <s v="UB50318"/>
        <s v="BR00337"/>
        <s v="BW45988"/>
        <s v="SW11718"/>
        <s v="XO75378"/>
        <s v="BT75281"/>
        <s v="MZ95454"/>
        <s v="EF94951"/>
        <s v="QN68201"/>
        <s v="GY83757"/>
        <s v="UO16947"/>
        <s v="GD22022"/>
        <s v="EV30880"/>
        <s v="IG36512"/>
        <s v="GS67051"/>
        <s v="QG90975"/>
        <s v="MP51343"/>
        <s v="MZ42389"/>
        <s v="FA73480"/>
        <s v="XS29059"/>
        <s v="SS99532"/>
        <s v="PM78204"/>
        <s v="QZ09462"/>
        <s v="KV58829"/>
        <s v="NB10129"/>
        <s v="HH59237"/>
        <s v="IT98563"/>
        <s v="XJ94618"/>
        <s v="ZX70356"/>
        <s v="PW39395"/>
        <s v="OT78589"/>
        <s v="GI37977"/>
        <s v="UV42192"/>
        <s v="YQ99996"/>
        <s v="KU25113"/>
        <s v="MI76090"/>
        <s v="WW08360"/>
        <s v="QA02793"/>
        <s v="NA00207"/>
        <s v="GJ63729"/>
        <s v="VJ30956"/>
        <s v="WK14095"/>
        <s v="SP70518"/>
        <s v="UJ16063"/>
        <s v="IA23089"/>
        <s v="BM04294"/>
        <s v="TS31786"/>
        <s v="RX71254"/>
        <s v="BJ90592"/>
        <s v="PH76672"/>
        <s v="IY51800"/>
        <s v="UG41962"/>
        <s v="MS81573"/>
        <s v="OS28995"/>
        <s v="HX53375"/>
        <s v="XG95627"/>
        <s v="UM09746"/>
        <s v="RM88425"/>
        <s v="IH11051"/>
        <s v="DN44846"/>
        <s v="KB65681"/>
        <s v="VD56248"/>
        <s v="MY07483"/>
        <s v="DQ84777"/>
        <s v="QV40324"/>
        <s v="ZX92348"/>
        <s v="YB99763"/>
        <s v="ZG26768"/>
        <s v="IV13649"/>
        <s v="GT23364"/>
        <s v="YY62869"/>
        <s v="AX39897"/>
        <s v="RE94577"/>
        <s v="MO68495"/>
        <s v="ZV87644"/>
        <s v="GY85714"/>
        <s v="RH56798"/>
        <s v="HR09631"/>
        <s v="JM84514"/>
        <s v="KH95394"/>
        <s v="IW68310"/>
        <s v="KB44061"/>
        <s v="BR00283"/>
        <s v="TA27219"/>
        <s v="OS72250"/>
        <s v="JP36161"/>
        <s v="WK22955"/>
        <s v="ZX29500"/>
        <s v="DV85999"/>
        <s v="PK44515"/>
        <s v="YV52486"/>
        <s v="XH15344"/>
        <s v="HO70287"/>
        <s v="WM17958"/>
        <s v="KJ93146"/>
        <s v="DW63756"/>
        <s v="DY77487"/>
        <s v="WN88015"/>
        <s v="LE42736"/>
        <s v="BA38758"/>
        <s v="YJ17132"/>
        <s v="RB00084"/>
        <s v="CB58264"/>
        <s v="ZE35062"/>
        <s v="JA53960"/>
        <s v="CI33890"/>
        <s v="FB06064"/>
        <s v="OC93989"/>
        <s v="AY77992"/>
        <s v="FV46088"/>
        <s v="CW21189"/>
        <s v="QE89629"/>
        <s v="KF32644"/>
        <s v="EQ89237"/>
        <s v="VV08707"/>
        <s v="YI03201"/>
        <s v="YP99848"/>
        <s v="DK77729"/>
      </sharedItems>
    </cacheField>
    <cacheField name="Gender" numFmtId="0">
      <sharedItems count="3">
        <s v="Male"/>
        <s v="Prefer not to say"/>
        <s v="Female"/>
      </sharedItems>
    </cacheField>
    <cacheField name="Age" numFmtId="0">
      <sharedItems containsSemiMixedTypes="0" containsString="0" containsNumber="1" containsInteger="1" minValue="32" maxValue="38"/>
    </cacheField>
    <cacheField name="Department" numFmtId="0">
      <sharedItems count="9">
        <s v="Operations"/>
        <s v="Service"/>
        <s v="Sales"/>
        <s v="Marketing"/>
        <s v="Production"/>
        <s v="General Management"/>
        <s v="Finance"/>
        <s v="Purchase"/>
        <s v="Human Resource"/>
      </sharedItems>
    </cacheField>
    <cacheField name="Position" numFmtId="0">
      <sharedItems/>
    </cacheField>
    <cacheField name="Position_Tier" numFmtId="0">
      <sharedItems count="15">
        <s v="c5"/>
        <s v="i6"/>
        <s v="c10"/>
        <s v="i7"/>
        <s v="c9"/>
        <s v="b9"/>
        <s v="c8"/>
        <s v="i5"/>
        <s v="n10"/>
        <s v="i4"/>
        <s v="n6"/>
        <s v="m7"/>
        <s v="i1"/>
        <s v="n9"/>
        <s v="m6"/>
      </sharedItems>
    </cacheField>
    <cacheField name="Qualification" numFmtId="0">
      <sharedItems count="5">
        <s v="Master"/>
        <s v="Bachelor"/>
        <s v="Degree"/>
        <s v="Doctoral"/>
        <s v="Associate"/>
      </sharedItems>
    </cacheField>
    <cacheField name="Source" numFmtId="0">
      <sharedItems count="5">
        <s v="LinkedIn"/>
        <s v="Job portal"/>
        <s v="Own website"/>
        <s v="Recruitment agencies"/>
        <s v="Others"/>
      </sharedItems>
    </cacheField>
    <cacheField name="Application_Date" numFmtId="14">
      <sharedItems containsSemiMixedTypes="0" containsNonDate="0" containsDate="1" containsString="0" minDate="2023-01-01T00:00:00" maxDate="2025-01-01T00:00:00" count="573">
        <d v="2023-03-05T00:00:00"/>
        <d v="2023-07-02T00:00:00"/>
        <d v="2024-11-06T00:00:00"/>
        <d v="2023-02-25T00:00:00"/>
        <d v="2023-06-23T00:00:00"/>
        <d v="2023-05-07T00:00:00"/>
        <d v="2023-02-11T00:00:00"/>
        <d v="2023-06-02T00:00:00"/>
        <d v="2023-08-25T00:00:00"/>
        <d v="2023-03-06T00:00:00"/>
        <d v="2023-08-16T00:00:00"/>
        <d v="2023-08-23T00:00:00"/>
        <d v="2023-02-12T00:00:00"/>
        <d v="2024-07-11T00:00:00"/>
        <d v="2023-01-20T00:00:00"/>
        <d v="2023-06-10T00:00:00"/>
        <d v="2023-06-30T00:00:00"/>
        <d v="2023-06-14T00:00:00"/>
        <d v="2023-01-02T00:00:00"/>
        <d v="2024-05-19T00:00:00"/>
        <d v="2024-03-27T00:00:00"/>
        <d v="2023-05-23T00:00:00"/>
        <d v="2023-02-09T00:00:00"/>
        <d v="2024-07-24T00:00:00"/>
        <d v="2024-05-13T00:00:00"/>
        <d v="2023-08-05T00:00:00"/>
        <d v="2023-05-08T00:00:00"/>
        <d v="2023-02-19T00:00:00"/>
        <d v="2023-03-17T00:00:00"/>
        <d v="2023-02-03T00:00:00"/>
        <d v="2023-03-26T00:00:00"/>
        <d v="2024-12-20T00:00:00"/>
        <d v="2023-07-04T00:00:00"/>
        <d v="2023-02-23T00:00:00"/>
        <d v="2023-01-15T00:00:00"/>
        <d v="2023-08-08T00:00:00"/>
        <d v="2023-08-02T00:00:00"/>
        <d v="2023-03-04T00:00:00"/>
        <d v="2023-02-13T00:00:00"/>
        <d v="2023-08-18T00:00:00"/>
        <d v="2023-06-03T00:00:00"/>
        <d v="2023-08-21T00:00:00"/>
        <d v="2024-02-24T00:00:00"/>
        <d v="2023-08-03T00:00:00"/>
        <d v="2023-07-06T00:00:00"/>
        <d v="2024-03-22T00:00:00"/>
        <d v="2024-02-25T00:00:00"/>
        <d v="2024-02-29T00:00:00"/>
        <d v="2023-02-08T00:00:00"/>
        <d v="2024-10-14T00:00:00"/>
        <d v="2023-03-13T00:00:00"/>
        <d v="2024-02-19T00:00:00"/>
        <d v="2023-02-18T00:00:00"/>
        <d v="2023-01-08T00:00:00"/>
        <d v="2023-06-17T00:00:00"/>
        <d v="2024-10-11T00:00:00"/>
        <d v="2024-01-11T00:00:00"/>
        <d v="2024-02-08T00:00:00"/>
        <d v="2023-07-12T00:00:00"/>
        <d v="2023-07-03T00:00:00"/>
        <d v="2023-03-27T00:00:00"/>
        <d v="2023-06-15T00:00:00"/>
        <d v="2024-09-07T00:00:00"/>
        <d v="2024-01-22T00:00:00"/>
        <d v="2023-05-22T00:00:00"/>
        <d v="2023-07-10T00:00:00"/>
        <d v="2024-07-14T00:00:00"/>
        <d v="2023-08-22T00:00:00"/>
        <d v="2023-01-06T00:00:00"/>
        <d v="2024-05-14T00:00:00"/>
        <d v="2023-02-04T00:00:00"/>
        <d v="2023-06-07T00:00:00"/>
        <d v="2023-05-12T00:00:00"/>
        <d v="2023-08-24T00:00:00"/>
        <d v="2023-02-05T00:00:00"/>
        <d v="2024-03-11T00:00:00"/>
        <d v="2023-07-19T00:00:00"/>
        <d v="2023-08-07T00:00:00"/>
        <d v="2023-01-19T00:00:00"/>
        <d v="2023-02-21T00:00:00"/>
        <d v="2024-11-18T00:00:00"/>
        <d v="2023-05-03T00:00:00"/>
        <d v="2023-07-07T00:00:00"/>
        <d v="2024-10-02T00:00:00"/>
        <d v="2024-12-24T00:00:00"/>
        <d v="2023-02-14T00:00:00"/>
        <d v="2024-01-23T00:00:00"/>
        <d v="2024-02-03T00:00:00"/>
        <d v="2023-06-12T00:00:00"/>
        <d v="2023-08-13T00:00:00"/>
        <d v="2024-03-04T00:00:00"/>
        <d v="2023-05-30T00:00:00"/>
        <d v="2023-02-26T00:00:00"/>
        <d v="2024-12-08T00:00:00"/>
        <d v="2023-07-05T00:00:00"/>
        <d v="2023-07-24T00:00:00"/>
        <d v="2023-01-23T00:00:00"/>
        <d v="2024-07-29T00:00:00"/>
        <d v="2024-05-09T00:00:00"/>
        <d v="2024-11-12T00:00:00"/>
        <d v="2023-05-09T00:00:00"/>
        <d v="2023-06-22T00:00:00"/>
        <d v="2023-03-14T00:00:00"/>
        <d v="2023-05-15T00:00:00"/>
        <d v="2023-02-07T00:00:00"/>
        <d v="2024-03-17T00:00:00"/>
        <d v="2023-08-20T00:00:00"/>
        <d v="2024-01-03T00:00:00"/>
        <d v="2023-06-26T00:00:00"/>
        <d v="2023-07-08T00:00:00"/>
        <d v="2023-01-11T00:00:00"/>
        <d v="2024-08-12T00:00:00"/>
        <d v="2023-07-23T00:00:00"/>
        <d v="2023-02-24T00:00:00"/>
        <d v="2023-05-10T00:00:00"/>
        <d v="2023-05-29T00:00:00"/>
        <d v="2023-02-16T00:00:00"/>
        <d v="2024-10-22T00:00:00"/>
        <d v="2023-03-02T00:00:00"/>
        <d v="2024-03-19T00:00:00"/>
        <d v="2023-08-28T00:00:00"/>
        <d v="2023-03-18T00:00:00"/>
        <d v="2023-08-04T00:00:00"/>
        <d v="2023-08-09T00:00:00"/>
        <d v="2024-08-27T00:00:00"/>
        <d v="2023-02-20T00:00:00"/>
        <d v="2023-01-14T00:00:00"/>
        <d v="2023-07-27T00:00:00"/>
        <d v="2023-01-07T00:00:00"/>
        <d v="2023-02-02T00:00:00"/>
        <d v="2023-05-16T00:00:00"/>
        <d v="2023-08-19T00:00:00"/>
        <d v="2024-08-23T00:00:00"/>
        <d v="2023-05-11T00:00:00"/>
        <d v="2023-01-05T00:00:00"/>
        <d v="2024-01-15T00:00:00"/>
        <d v="2023-08-10T00:00:00"/>
        <d v="2024-02-11T00:00:00"/>
        <d v="2023-07-28T00:00:00"/>
        <d v="2023-08-15T00:00:00"/>
        <d v="2024-08-22T00:00:00"/>
        <d v="2023-07-30T00:00:00"/>
        <d v="2023-03-10T00:00:00"/>
        <d v="2023-01-01T00:00:00"/>
        <d v="2023-02-27T00:00:00"/>
        <d v="2024-10-10T00:00:00"/>
        <d v="2024-09-16T00:00:00"/>
        <d v="2023-06-06T00:00:00"/>
        <d v="2023-02-17T00:00:00"/>
        <d v="2023-06-16T00:00:00"/>
        <d v="2023-06-28T00:00:00"/>
        <d v="2023-06-25T00:00:00"/>
        <d v="2024-02-22T00:00:00"/>
        <d v="2023-03-09T00:00:00"/>
        <d v="2023-03-22T00:00:00"/>
        <d v="2023-03-03T00:00:00"/>
        <d v="2023-07-01T00:00:00"/>
        <d v="2024-01-24T00:00:00"/>
        <d v="2024-09-06T00:00:00"/>
        <d v="2023-05-17T00:00:00"/>
        <d v="2023-01-12T00:00:00"/>
        <d v="2023-03-19T00:00:00"/>
        <d v="2023-01-21T00:00:00"/>
        <d v="2023-01-30T00:00:00"/>
        <d v="2023-07-15T00:00:00"/>
        <d v="2024-03-01T00:00:00"/>
        <d v="2023-01-27T00:00:00"/>
        <d v="2023-08-30T00:00:00"/>
        <d v="2023-07-21T00:00:00"/>
        <d v="2024-07-04T00:00:00"/>
        <d v="2023-06-27T00:00:00"/>
        <d v="2024-03-31T00:00:00"/>
        <d v="2024-07-05T00:00:00"/>
        <d v="2023-01-29T00:00:00"/>
        <d v="2023-01-26T00:00:00"/>
        <d v="2023-06-24T00:00:00"/>
        <d v="2023-03-01T00:00:00"/>
        <d v="2023-06-05T00:00:00"/>
        <d v="2023-03-30T00:00:00"/>
        <d v="2023-03-28T00:00:00"/>
        <d v="2023-07-13T00:00:00"/>
        <d v="2023-05-14T00:00:00"/>
        <d v="2023-01-22T00:00:00"/>
        <d v="2023-03-29T00:00:00"/>
        <d v="2024-06-25T00:00:00"/>
        <d v="2024-10-30T00:00:00"/>
        <d v="2023-03-16T00:00:00"/>
        <d v="2024-05-17T00:00:00"/>
        <d v="2023-08-12T00:00:00"/>
        <d v="2024-11-17T00:00:00"/>
        <d v="2024-10-29T00:00:00"/>
        <d v="2023-08-17T00:00:00"/>
        <d v="2024-10-03T00:00:00"/>
        <d v="2023-05-04T00:00:00"/>
        <d v="2024-12-09T00:00:00"/>
        <d v="2023-06-13T00:00:00"/>
        <d v="2023-06-21T00:00:00"/>
        <d v="2023-08-11T00:00:00"/>
        <d v="2024-09-29T00:00:00"/>
        <d v="2023-05-28T00:00:00"/>
        <d v="2023-01-13T00:00:00"/>
        <d v="2024-01-08T00:00:00"/>
        <d v="2023-05-20T00:00:00"/>
        <d v="2024-09-08T00:00:00"/>
        <d v="2023-05-05T00:00:00"/>
        <d v="2023-01-09T00:00:00"/>
        <d v="2024-07-25T00:00:00"/>
        <d v="2024-11-28T00:00:00"/>
        <d v="2024-01-25T00:00:00"/>
        <d v="2023-06-20T00:00:00"/>
        <d v="2023-07-31T00:00:00"/>
        <d v="2023-05-31T00:00:00"/>
        <d v="2024-07-09T00:00:00"/>
        <d v="2024-06-21T00:00:00"/>
        <d v="2023-03-21T00:00:00"/>
        <d v="2023-02-10T00:00:00"/>
        <d v="2024-07-19T00:00:00"/>
        <d v="2024-07-12T00:00:00"/>
        <d v="2024-02-09T00:00:00"/>
        <d v="2024-08-11T00:00:00"/>
        <d v="2024-03-18T00:00:00"/>
        <d v="2023-03-15T00:00:00"/>
        <d v="2024-07-26T00:00:00"/>
        <d v="2024-06-26T00:00:00"/>
        <d v="2023-07-09T00:00:00"/>
        <d v="2023-01-25T00:00:00"/>
        <d v="2024-03-08T00:00:00"/>
        <d v="2024-07-03T00:00:00"/>
        <d v="2023-06-01T00:00:00"/>
        <d v="2024-04-06T00:00:00"/>
        <d v="2024-02-01T00:00:00"/>
        <d v="2023-05-19T00:00:00"/>
        <d v="2024-04-01T00:00:00"/>
        <d v="2023-06-11T00:00:00"/>
        <d v="2024-05-21T00:00:00"/>
        <d v="2023-06-19T00:00:00"/>
        <d v="2024-11-10T00:00:00"/>
        <d v="2024-11-09T00:00:00"/>
        <d v="2024-08-25T00:00:00"/>
        <d v="2024-10-01T00:00:00"/>
        <d v="2024-05-27T00:00:00"/>
        <d v="2023-01-16T00:00:00"/>
        <d v="2024-01-29T00:00:00"/>
        <d v="2024-06-14T00:00:00"/>
        <d v="2023-03-11T00:00:00"/>
        <d v="2023-03-07T00:00:00"/>
        <d v="2024-05-03T00:00:00"/>
        <d v="2023-08-31T00:00:00"/>
        <d v="2023-01-04T00:00:00"/>
        <d v="2023-05-01T00:00:00"/>
        <d v="2023-03-31T00:00:00"/>
        <d v="2023-07-17T00:00:00"/>
        <d v="2023-07-29T00:00:00"/>
        <d v="2024-09-11T00:00:00"/>
        <d v="2024-07-15T00:00:00"/>
        <d v="2024-10-16T00:00:00"/>
        <d v="2024-12-15T00:00:00"/>
        <d v="2024-05-24T00:00:00"/>
        <d v="2023-03-20T00:00:00"/>
        <d v="2023-03-12T00:00:00"/>
        <d v="2023-02-01T00:00:00"/>
        <d v="2024-12-01T00:00:00"/>
        <d v="2024-09-28T00:00:00"/>
        <d v="2024-01-13T00:00:00"/>
        <d v="2023-05-21T00:00:00"/>
        <d v="2024-08-21T00:00:00"/>
        <d v="2024-08-05T00:00:00"/>
        <d v="2023-05-25T00:00:00"/>
        <d v="2023-08-29T00:00:00"/>
        <d v="2024-06-13T00:00:00"/>
        <d v="2024-09-17T00:00:00"/>
        <d v="2024-01-01T00:00:00"/>
        <d v="2024-04-02T00:00:00"/>
        <d v="2024-09-05T00:00:00"/>
        <d v="2024-06-06T00:00:00"/>
        <d v="2024-09-13T00:00:00"/>
        <d v="2024-01-02T00:00:00"/>
        <d v="2024-08-15T00:00:00"/>
        <d v="2024-04-24T00:00:00"/>
        <d v="2024-04-04T00:00:00"/>
        <d v="2024-01-07T00:00:00"/>
        <d v="2024-07-08T00:00:00"/>
        <d v="2023-05-18T00:00:00"/>
        <d v="2023-01-10T00:00:00"/>
        <d v="2024-03-21T00:00:00"/>
        <d v="2023-07-26T00:00:00"/>
        <d v="2023-05-02T00:00:00"/>
        <d v="2023-05-27T00:00:00"/>
        <d v="2023-06-04T00:00:00"/>
        <d v="2024-02-14T00:00:00"/>
        <d v="2023-08-14T00:00:00"/>
        <d v="2023-01-17T00:00:00"/>
        <d v="2024-01-12T00:00:00"/>
        <d v="2024-06-18T00:00:00"/>
        <d v="2024-08-07T00:00:00"/>
        <d v="2023-01-28T00:00:00"/>
        <d v="2024-04-20T00:00:00"/>
        <d v="2024-10-25T00:00:00"/>
        <d v="2023-06-29T00:00:00"/>
        <d v="2024-04-13T00:00:00"/>
        <d v="2024-12-11T00:00:00"/>
        <d v="2024-04-14T00:00:00"/>
        <d v="2024-11-04T00:00:00"/>
        <d v="2024-01-27T00:00:00"/>
        <d v="2023-02-22T00:00:00"/>
        <d v="2024-11-08T00:00:00"/>
        <d v="2024-11-11T00:00:00"/>
        <d v="2023-07-22T00:00:00"/>
        <d v="2024-10-17T00:00:00"/>
        <d v="2024-10-23T00:00:00"/>
        <d v="2024-08-08T00:00:00"/>
        <d v="2024-04-09T00:00:00"/>
        <d v="2024-02-13T00:00:00"/>
        <d v="2024-11-01T00:00:00"/>
        <d v="2024-08-03T00:00:00"/>
        <d v="2023-08-06T00:00:00"/>
        <d v="2023-07-14T00:00:00"/>
        <d v="2023-08-26T00:00:00"/>
        <d v="2024-05-30T00:00:00"/>
        <d v="2024-04-29T00:00:00"/>
        <d v="2024-11-30T00:00:00"/>
        <d v="2024-09-30T00:00:00"/>
        <d v="2024-10-08T00:00:00"/>
        <d v="2024-12-10T00:00:00"/>
        <d v="2024-03-06T00:00:00"/>
        <d v="2024-04-17T00:00:00"/>
        <d v="2024-04-23T00:00:00"/>
        <d v="2023-03-08T00:00:00"/>
        <d v="2024-09-25T00:00:00"/>
        <d v="2023-01-31T00:00:00"/>
        <d v="2024-02-23T00:00:00"/>
        <d v="2024-07-16T00:00:00"/>
        <d v="2024-03-15T00:00:00"/>
        <d v="2024-01-14T00:00:00"/>
        <d v="2023-07-18T00:00:00"/>
        <d v="2023-08-01T00:00:00"/>
        <d v="2024-12-31T00:00:00"/>
        <d v="2023-01-03T00:00:00"/>
        <d v="2024-05-12T00:00:00"/>
        <d v="2023-06-09T00:00:00"/>
        <d v="2024-10-06T00:00:00"/>
        <d v="2024-07-13T00:00:00"/>
        <d v="2024-06-04T00:00:00"/>
        <d v="2024-01-21T00:00:00"/>
        <d v="2024-11-29T00:00:00"/>
        <d v="2024-03-23T00:00:00"/>
        <d v="2023-05-26T00:00:00"/>
        <d v="2023-02-15T00:00:00"/>
        <d v="2024-04-15T00:00:00"/>
        <d v="2024-04-07T00:00:00"/>
        <d v="2024-10-15T00:00:00"/>
        <d v="2023-02-28T00:00:00"/>
        <d v="2024-07-21T00:00:00"/>
        <d v="2024-11-16T00:00:00"/>
        <d v="2023-03-25T00:00:00"/>
        <d v="2024-07-30T00:00:00"/>
        <d v="2024-10-20T00:00:00"/>
        <d v="2023-06-18T00:00:00"/>
        <d v="2024-07-23T00:00:00"/>
        <d v="2024-10-28T00:00:00"/>
        <d v="2024-03-24T00:00:00"/>
        <d v="2024-05-16T00:00:00"/>
        <d v="2023-08-27T00:00:00"/>
        <d v="2024-12-12T00:00:00"/>
        <d v="2023-07-16T00:00:00"/>
        <d v="2024-05-26T00:00:00"/>
        <d v="2023-05-13T00:00:00"/>
        <d v="2024-12-06T00:00:00"/>
        <d v="2024-10-12T00:00:00"/>
        <d v="2024-10-13T00:00:00"/>
        <d v="2024-05-11T00:00:00"/>
        <d v="2024-06-11T00:00:00"/>
        <d v="2023-03-23T00:00:00"/>
        <d v="2024-03-10T00:00:00"/>
        <d v="2024-07-17T00:00:00"/>
        <d v="2024-01-31T00:00:00"/>
        <d v="2023-05-24T00:00:00"/>
        <d v="2024-07-31T00:00:00"/>
        <d v="2024-06-01T00:00:00"/>
        <d v="2023-06-08T00:00:00"/>
        <d v="2024-01-05T00:00:00"/>
        <d v="2024-06-19T00:00:00"/>
        <d v="2024-06-12T00:00:00"/>
        <d v="2024-04-30T00:00:00"/>
        <d v="2023-07-20T00:00:00"/>
        <d v="2024-03-26T00:00:00"/>
        <d v="2024-10-31T00:00:00"/>
        <d v="2024-05-06T00:00:00"/>
        <d v="2024-04-10T00:00:00"/>
        <d v="2024-02-26T00:00:00"/>
        <d v="2024-01-20T00:00:00"/>
        <d v="2024-06-29T00:00:00"/>
        <d v="2024-09-01T00:00:00"/>
        <d v="2024-07-28T00:00:00"/>
        <d v="2023-01-18T00:00:00"/>
        <d v="2024-12-23T00:00:00"/>
        <d v="2024-06-24T00:00:00"/>
        <d v="2023-07-11T00:00:00"/>
        <d v="2024-12-07T00:00:00"/>
        <d v="2024-04-05T00:00:00"/>
        <d v="2023-03-24T00:00:00"/>
        <d v="2023-02-06T00:00:00"/>
        <d v="2024-08-10T00:00:00"/>
        <d v="2024-05-25T00:00:00"/>
        <d v="2024-06-07T00:00:00"/>
        <d v="2024-08-30T00:00:00"/>
        <d v="2024-09-22T00:00:00"/>
        <d v="2024-11-27T00:00:00"/>
        <d v="2023-07-25T00:00:00"/>
        <d v="2024-09-12T00:00:00"/>
        <d v="2024-07-22T00:00:00"/>
        <d v="2024-07-10T00:00:00"/>
        <d v="2023-05-06T00:00:00"/>
        <d v="2024-12-13T00:00:00"/>
        <d v="2024-02-17T00:00:00"/>
        <d v="2024-07-02T00:00:00"/>
        <d v="2024-01-18T00:00:00"/>
        <d v="2024-07-01T00:00:00"/>
        <d v="2024-09-09T00:00:00"/>
        <d v="2024-04-26T00:00:00"/>
        <d v="2024-03-09T00:00:00"/>
        <d v="2024-09-10T00:00:00"/>
        <d v="2024-11-13T00:00:00"/>
        <d v="2024-09-03T00:00:00"/>
        <d v="2024-09-18T00:00:00"/>
        <d v="2024-08-18T00:00:00"/>
        <d v="2024-12-03T00:00:00"/>
        <d v="2024-03-25T00:00:00"/>
        <d v="2024-03-03T00:00:00"/>
        <d v="2024-03-05T00:00:00"/>
        <d v="2024-11-05T00:00:00"/>
        <d v="2024-01-26T00:00:00"/>
        <d v="2023-01-24T00:00:00"/>
        <d v="2024-02-15T00:00:00"/>
        <d v="2024-09-27T00:00:00"/>
        <d v="2024-03-16T00:00:00"/>
        <d v="2024-05-15T00:00:00"/>
        <d v="2024-09-20T00:00:00"/>
        <d v="2024-05-02T00:00:00"/>
        <d v="2024-06-15T00:00:00"/>
        <d v="2024-11-22T00:00:00"/>
        <d v="2024-02-21T00:00:00"/>
        <d v="2024-04-03T00:00:00"/>
        <d v="2024-07-20T00:00:00"/>
        <d v="2024-04-21T00:00:00"/>
        <d v="2024-05-10T00:00:00"/>
        <d v="2024-11-14T00:00:00"/>
        <d v="2024-08-13T00:00:00"/>
        <d v="2024-12-05T00:00:00"/>
        <d v="2024-06-17T00:00:00"/>
        <d v="2024-10-18T00:00:00"/>
        <d v="2024-08-02T00:00:00"/>
        <d v="2024-10-05T00:00:00"/>
        <d v="2024-02-06T00:00:00"/>
        <d v="2024-11-24T00:00:00"/>
        <d v="2024-02-02T00:00:00"/>
        <d v="2024-09-24T00:00:00"/>
        <d v="2024-06-28T00:00:00"/>
        <d v="2024-03-02T00:00:00"/>
        <d v="2024-11-02T00:00:00"/>
        <d v="2024-12-28T00:00:00"/>
        <d v="2024-08-31T00:00:00"/>
        <d v="2024-04-08T00:00:00"/>
        <d v="2024-06-02T00:00:00"/>
        <d v="2024-05-08T00:00:00"/>
        <d v="2024-12-27T00:00:00"/>
        <d v="2024-06-10T00:00:00"/>
        <d v="2024-11-20T00:00:00"/>
        <d v="2024-03-13T00:00:00"/>
        <d v="2024-06-30T00:00:00"/>
        <d v="2024-04-27T00:00:00"/>
        <d v="2024-11-21T00:00:00"/>
        <d v="2024-06-27T00:00:00"/>
        <d v="2024-01-16T00:00:00"/>
        <d v="2024-08-19T00:00:00"/>
        <d v="2024-01-28T00:00:00"/>
        <d v="2024-05-18T00:00:00"/>
        <d v="2024-03-12T00:00:00"/>
        <d v="2024-12-25T00:00:00"/>
        <d v="2024-04-22T00:00:00"/>
        <d v="2024-08-24T00:00:00"/>
        <d v="2024-05-31T00:00:00"/>
        <d v="2024-08-01T00:00:00"/>
        <d v="2024-11-23T00:00:00"/>
        <d v="2024-12-14T00:00:00"/>
        <d v="2024-02-05T00:00:00"/>
        <d v="2024-06-08T00:00:00"/>
        <d v="2024-12-30T00:00:00"/>
        <d v="2024-08-28T00:00:00"/>
        <d v="2024-08-16T00:00:00"/>
        <d v="2024-09-14T00:00:00"/>
        <d v="2024-01-19T00:00:00"/>
        <d v="2024-12-02T00:00:00"/>
        <d v="2024-11-07T00:00:00"/>
        <d v="2024-02-07T00:00:00"/>
        <d v="2024-11-15T00:00:00"/>
        <d v="2024-08-06T00:00:00"/>
        <d v="2024-01-04T00:00:00"/>
        <d v="2024-01-06T00:00:00"/>
        <d v="2024-08-14T00:00:00"/>
        <d v="2024-06-05T00:00:00"/>
        <d v="2024-08-04T00:00:00"/>
        <d v="2024-12-21T00:00:00"/>
        <d v="2024-05-22T00:00:00"/>
        <d v="2024-09-04T00:00:00"/>
        <d v="2024-08-09T00:00:00"/>
        <d v="2024-01-10T00:00:00"/>
        <d v="2024-10-04T00:00:00"/>
        <d v="2024-07-07T00:00:00"/>
        <d v="2024-02-18T00:00:00"/>
        <d v="2024-12-22T00:00:00"/>
        <d v="2024-03-20T00:00:00"/>
        <d v="2024-10-07T00:00:00"/>
        <d v="2024-12-26T00:00:00"/>
        <d v="2024-05-05T00:00:00"/>
        <d v="2024-02-27T00:00:00"/>
        <d v="2024-04-11T00:00:00"/>
        <d v="2024-04-18T00:00:00"/>
        <d v="2024-08-29T00:00:00"/>
        <d v="2024-09-26T00:00:00"/>
        <d v="2024-08-20T00:00:00"/>
        <d v="2024-04-25T00:00:00"/>
        <d v="2024-01-17T00:00:00"/>
        <d v="2024-02-16T00:00:00"/>
        <d v="2024-08-26T00:00:00"/>
        <d v="2024-12-19T00:00:00"/>
        <d v="2024-12-16T00:00:00"/>
        <d v="2024-02-04T00:00:00"/>
        <d v="2024-05-01T00:00:00"/>
        <d v="2024-05-28T00:00:00"/>
        <d v="2024-11-25T00:00:00"/>
        <d v="2024-02-20T00:00:00"/>
        <d v="2024-11-26T00:00:00"/>
        <d v="2024-01-09T00:00:00"/>
        <d v="2024-03-14T00:00:00"/>
        <d v="2024-12-29T00:00:00"/>
        <d v="2024-12-17T00:00:00"/>
        <d v="2024-12-18T00:00:00"/>
        <d v="2024-06-20T00:00:00"/>
        <d v="2024-12-04T00:00:00"/>
        <d v="2024-08-17T00:00:00"/>
        <d v="2024-10-24T00:00:00"/>
        <d v="2024-03-28T00:00:00"/>
        <d v="2024-06-22T00:00:00"/>
        <d v="2024-04-28T00:00:00"/>
        <d v="2024-07-27T00:00:00"/>
        <d v="2024-01-30T00:00:00"/>
        <d v="2024-09-21T00:00:00"/>
        <d v="2024-05-04T00:00:00"/>
        <d v="2024-11-19T00:00:00"/>
        <d v="2024-10-21T00:00:00"/>
        <d v="2024-04-19T00:00:00"/>
        <d v="2024-05-29T00:00:00"/>
        <d v="2024-07-18T00:00:00"/>
        <d v="2024-10-27T00:00:00"/>
        <d v="2024-02-10T00:00:00"/>
        <d v="2024-09-23T00:00:00"/>
        <d v="2024-06-23T00:00:00"/>
        <d v="2024-04-16T00:00:00"/>
        <d v="2024-05-20T00:00:00"/>
        <d v="2024-05-07T00:00:00"/>
        <d v="2024-11-03T00:00:00"/>
        <d v="2024-06-09T00:00:00"/>
        <d v="2024-09-02T00:00:00"/>
        <d v="2024-03-07T00:00:00"/>
        <d v="2024-07-06T00:00:00"/>
        <d v="2024-03-30T00:00:00"/>
        <d v="2024-09-19T00:00:00"/>
        <d v="2024-02-12T00:00:00"/>
        <d v="2024-05-23T00:00:00"/>
        <d v="2024-03-29T00:00:00"/>
        <d v="2024-09-15T00:00:00"/>
        <d v="2024-06-03T00:00:00"/>
      </sharedItems>
      <fieldGroup par="23"/>
    </cacheField>
    <cacheField name="Interview_Date" numFmtId="14">
      <sharedItems containsSemiMixedTypes="0" containsNonDate="0" containsDate="1" containsString="0" minDate="2023-01-04T00:00:00" maxDate="2025-01-14T00:00:00"/>
    </cacheField>
    <cacheField name="Offer_Sent_Date" numFmtId="14">
      <sharedItems containsSemiMixedTypes="0" containsNonDate="0" containsDate="1" containsString="0" minDate="2023-01-06T00:00:00" maxDate="2025-01-21T00:00:00"/>
    </cacheField>
    <cacheField name="Offer_Status" numFmtId="0">
      <sharedItems count="5">
        <s v="Hired"/>
        <s v="Rejected"/>
        <s v="Candidate refused"/>
        <s v="Candidate in process"/>
        <s v="No decision"/>
      </sharedItems>
    </cacheField>
    <cacheField name="Hired_Date" numFmtId="0">
      <sharedItems containsNonDate="0" containsDate="1" containsString="0" containsBlank="1" minDate="2023-01-11T00:00:00" maxDate="2025-01-27T00:00:00" count="566">
        <d v="2023-04-03T00:00:00"/>
        <d v="2023-07-22T00:00:00"/>
        <d v="2024-11-23T00:00:00"/>
        <m/>
        <d v="2023-07-08T00:00:00"/>
        <d v="2023-05-27T00:00:00"/>
        <d v="2023-02-23T00:00:00"/>
        <d v="2023-06-21T00:00:00"/>
        <d v="2023-03-21T00:00:00"/>
        <d v="2023-09-08T00:00:00"/>
        <d v="2023-03-03T00:00:00"/>
        <d v="2024-07-15T00:00:00"/>
        <d v="2023-06-25T00:00:00"/>
        <d v="2023-07-05T00:00:00"/>
        <d v="2023-01-26T00:00:00"/>
        <d v="2023-06-13T00:00:00"/>
        <d v="2023-02-28T00:00:00"/>
        <d v="2024-05-26T00:00:00"/>
        <d v="2023-08-18T00:00:00"/>
        <d v="2023-05-31T00:00:00"/>
        <d v="2023-03-06T00:00:00"/>
        <d v="2023-02-25T00:00:00"/>
        <d v="2023-04-13T00:00:00"/>
        <d v="2025-01-09T00:00:00"/>
        <d v="2023-07-19T00:00:00"/>
        <d v="2023-03-15T00:00:00"/>
        <d v="2023-08-24T00:00:00"/>
        <d v="2023-08-29T00:00:00"/>
        <d v="2023-06-23T00:00:00"/>
        <d v="2023-09-04T00:00:00"/>
        <d v="2024-03-04T00:00:00"/>
        <d v="2024-04-08T00:00:00"/>
        <d v="2023-03-20T00:00:00"/>
        <d v="2024-03-12T00:00:00"/>
        <d v="2024-03-17T00:00:00"/>
        <d v="2023-03-24T00:00:00"/>
        <d v="2023-03-17T00:00:00"/>
        <d v="2023-06-28T00:00:00"/>
        <d v="2024-01-29T00:00:00"/>
        <d v="2023-07-15T00:00:00"/>
        <d v="2023-04-15T00:00:00"/>
        <d v="2023-06-30T00:00:00"/>
        <d v="2024-09-17T00:00:00"/>
        <d v="2024-02-07T00:00:00"/>
        <d v="2023-04-04T00:00:00"/>
        <d v="2023-07-11T00:00:00"/>
        <d v="2023-08-01T00:00:00"/>
        <d v="2023-01-15T00:00:00"/>
        <d v="2024-06-05T00:00:00"/>
        <d v="2023-06-27T00:00:00"/>
        <d v="2023-02-26T00:00:00"/>
        <d v="2023-02-22T00:00:00"/>
        <d v="2023-08-07T00:00:00"/>
        <d v="2023-02-06T00:00:00"/>
        <d v="2023-03-07T00:00:00"/>
        <d v="2023-05-19T00:00:00"/>
        <d v="2024-10-21T00:00:00"/>
        <d v="2023-05-28T00:00:00"/>
        <d v="2023-02-20T00:00:00"/>
        <d v="2024-02-15T00:00:00"/>
        <d v="2024-02-11T00:00:00"/>
        <d v="2023-06-24T00:00:00"/>
        <d v="2023-08-20T00:00:00"/>
        <d v="2024-03-22T00:00:00"/>
        <d v="2023-08-11T00:00:00"/>
        <d v="2023-03-10T00:00:00"/>
        <d v="2024-08-21T00:00:00"/>
        <d v="2023-07-30T00:00:00"/>
        <d v="2024-06-01T00:00:00"/>
        <d v="2023-09-07T00:00:00"/>
        <d v="2024-11-21T00:00:00"/>
        <d v="2023-01-28T00:00:00"/>
        <d v="2023-02-08T00:00:00"/>
        <d v="2023-05-25T00:00:00"/>
        <d v="2023-04-12T00:00:00"/>
        <d v="2023-05-24T00:00:00"/>
        <d v="2023-02-27T00:00:00"/>
        <d v="2023-09-13T00:00:00"/>
        <d v="2023-07-12T00:00:00"/>
        <d v="2024-08-01T00:00:00"/>
        <d v="2023-07-14T00:00:00"/>
        <d v="2023-02-07T00:00:00"/>
        <d v="2023-07-24T00:00:00"/>
        <d v="2023-09-12T00:00:00"/>
        <d v="2024-11-09T00:00:00"/>
        <d v="2024-04-04T00:00:00"/>
        <d v="2023-09-17T00:00:00"/>
        <d v="2023-08-08T00:00:00"/>
        <d v="2023-08-31T00:00:00"/>
        <d v="2023-07-06T00:00:00"/>
        <d v="2023-09-02T00:00:00"/>
        <d v="2023-09-06T00:00:00"/>
        <d v="2023-06-06T00:00:00"/>
        <d v="2023-01-20T00:00:00"/>
        <d v="2023-07-21T00:00:00"/>
        <d v="2023-03-13T00:00:00"/>
        <d v="2024-03-07T00:00:00"/>
        <d v="2023-09-05T00:00:00"/>
        <d v="2023-06-26T00:00:00"/>
        <d v="2023-06-10T00:00:00"/>
        <d v="2023-08-30T00:00:00"/>
        <d v="2023-03-28T00:00:00"/>
        <d v="2023-03-11T00:00:00"/>
        <d v="2023-03-12T00:00:00"/>
        <d v="2023-06-20T00:00:00"/>
        <d v="2023-03-08T00:00:00"/>
        <d v="2023-03-29T00:00:00"/>
        <d v="2023-04-06T00:00:00"/>
        <d v="2023-03-26T00:00:00"/>
        <d v="2023-07-13T00:00:00"/>
        <d v="2023-03-14T00:00:00"/>
        <d v="2024-09-23T00:00:00"/>
        <d v="2023-06-14T00:00:00"/>
        <d v="2023-08-12T00:00:00"/>
        <d v="2023-04-05T00:00:00"/>
        <d v="2023-02-16T00:00:00"/>
        <d v="2023-07-26T00:00:00"/>
        <d v="2023-01-16T00:00:00"/>
        <d v="2023-09-19T00:00:00"/>
        <d v="2023-08-05T00:00:00"/>
        <d v="2023-02-17T00:00:00"/>
        <d v="2023-02-01T00:00:00"/>
        <d v="2024-04-01T00:00:00"/>
        <d v="2023-07-04T00:00:00"/>
        <d v="2024-04-25T00:00:00"/>
        <d v="2023-07-28T00:00:00"/>
        <d v="2023-07-25T00:00:00"/>
        <d v="2023-09-18T00:00:00"/>
        <d v="2023-04-20T00:00:00"/>
        <d v="2023-03-22T00:00:00"/>
        <d v="2023-04-14T00:00:00"/>
        <d v="2023-02-09T00:00:00"/>
        <d v="2023-08-16T00:00:00"/>
        <d v="2024-11-06T00:00:00"/>
        <d v="2023-03-25T00:00:00"/>
        <d v="2023-04-27T00:00:00"/>
        <d v="2023-03-18T00:00:00"/>
        <d v="2024-12-08T00:00:00"/>
        <d v="2023-08-13T00:00:00"/>
        <d v="2023-01-30T00:00:00"/>
        <d v="2023-06-16T00:00:00"/>
        <d v="2024-12-31T00:00:00"/>
        <d v="2023-06-05T00:00:00"/>
        <d v="2023-07-10T00:00:00"/>
        <d v="2023-06-09T00:00:00"/>
        <d v="2023-01-14T00:00:00"/>
        <d v="2023-07-07T00:00:00"/>
        <d v="2023-01-31T00:00:00"/>
        <d v="2023-04-01T00:00:00"/>
        <d v="2024-10-19T00:00:00"/>
        <d v="2023-07-01T00:00:00"/>
        <d v="2024-09-27T00:00:00"/>
        <d v="2023-05-21T00:00:00"/>
        <d v="2023-09-03T00:00:00"/>
        <d v="2023-01-29T00:00:00"/>
        <d v="2024-08-12T00:00:00"/>
        <d v="2024-02-12T00:00:00"/>
        <d v="2023-08-23T00:00:00"/>
        <d v="2023-05-30T00:00:00"/>
        <d v="2023-06-11T00:00:00"/>
        <d v="2024-07-17T00:00:00"/>
        <d v="2023-04-18T00:00:00"/>
        <d v="2023-07-18T00:00:00"/>
        <d v="2023-03-23T00:00:00"/>
        <d v="2024-07-14T00:00:00"/>
        <d v="2023-07-27T00:00:00"/>
        <d v="2023-03-05T00:00:00"/>
        <d v="2023-06-01T00:00:00"/>
        <d v="2024-07-31T00:00:00"/>
        <d v="2024-04-26T00:00:00"/>
        <d v="2023-02-15T00:00:00"/>
        <d v="2023-07-02T00:00:00"/>
        <d v="2023-08-02T00:00:00"/>
        <d v="2024-01-18T00:00:00"/>
        <d v="2023-08-26T00:00:00"/>
        <d v="2024-09-15T00:00:00"/>
        <d v="2023-09-15T00:00:00"/>
        <d v="2023-03-31T00:00:00"/>
        <d v="2023-02-19T00:00:00"/>
        <d v="2023-08-10T00:00:00"/>
        <d v="2024-03-01T00:00:00"/>
        <d v="2023-08-09T00:00:00"/>
        <d v="2024-05-19T00:00:00"/>
        <d v="2023-09-21T00:00:00"/>
        <d v="2023-01-19T00:00:00"/>
        <d v="2023-03-19T00:00:00"/>
        <d v="2024-02-26T00:00:00"/>
        <d v="2023-06-15T00:00:00"/>
        <d v="2023-04-23T00:00:00"/>
        <d v="2023-08-17T00:00:00"/>
        <d v="2023-08-04T00:00:00"/>
        <d v="2024-12-05T00:00:00"/>
        <d v="2024-10-03T00:00:00"/>
        <d v="2023-01-24T00:00:00"/>
        <d v="2024-08-06T00:00:00"/>
        <d v="2024-10-27T00:00:00"/>
        <d v="2024-12-27T00:00:00"/>
        <d v="2024-06-15T00:00:00"/>
        <d v="2023-08-06T00:00:00"/>
        <d v="2023-03-30T00:00:00"/>
        <d v="2023-06-08T00:00:00"/>
        <d v="2023-02-21T00:00:00"/>
        <d v="2024-10-14T00:00:00"/>
        <d v="2024-02-01T00:00:00"/>
        <d v="2023-01-18T00:00:00"/>
        <d v="2024-03-19T00:00:00"/>
        <d v="2023-09-10T00:00:00"/>
        <d v="2023-02-24T00:00:00"/>
        <d v="2024-01-31T00:00:00"/>
        <d v="2023-03-04T00:00:00"/>
        <d v="2024-01-20T00:00:00"/>
        <d v="2024-05-12T00:00:00"/>
        <d v="2023-06-04T00:00:00"/>
        <d v="2023-06-22T00:00:00"/>
        <d v="2024-09-16T00:00:00"/>
        <d v="2023-01-23T00:00:00"/>
        <d v="2023-05-20T00:00:00"/>
        <d v="2023-07-17T00:00:00"/>
        <d v="2023-07-20T00:00:00"/>
        <d v="2023-08-15T00:00:00"/>
        <d v="2023-08-21T00:00:00"/>
        <d v="2023-07-31T00:00:00"/>
        <d v="2023-06-19T00:00:00"/>
        <d v="2023-03-27T00:00:00"/>
        <d v="2023-05-16T00:00:00"/>
        <d v="2023-02-05T00:00:00"/>
        <d v="2023-06-17T00:00:00"/>
        <d v="2023-05-26T00:00:00"/>
        <d v="2024-02-02T00:00:00"/>
        <d v="2023-04-10T00:00:00"/>
        <d v="2023-05-22T00:00:00"/>
        <d v="2024-07-07T00:00:00"/>
        <d v="2024-04-30T00:00:00"/>
        <d v="2023-07-23T00:00:00"/>
        <d v="2024-02-10T00:00:00"/>
        <d v="2025-01-08T00:00:00"/>
        <d v="2024-07-26T00:00:00"/>
        <d v="2023-09-09T00:00:00"/>
        <d v="2023-08-27T00:00:00"/>
        <d v="2024-03-24T00:00:00"/>
        <d v="2024-11-26T00:00:00"/>
        <d v="2023-02-04T00:00:00"/>
        <d v="2024-11-04T00:00:00"/>
        <d v="2023-03-16T00:00:00"/>
        <d v="2024-08-16T00:00:00"/>
        <d v="2023-08-25T00:00:00"/>
        <d v="2024-03-15T00:00:00"/>
        <d v="2023-03-02T00:00:00"/>
        <d v="2023-04-21T00:00:00"/>
        <d v="2024-05-17T00:00:00"/>
        <d v="2023-07-16T00:00:00"/>
        <d v="2024-10-28T00:00:00"/>
        <d v="2023-06-29T00:00:00"/>
        <d v="2023-02-03T00:00:00"/>
        <d v="2023-02-12T00:00:00"/>
        <d v="2023-08-28T00:00:00"/>
        <d v="2024-05-14T00:00:00"/>
        <d v="2024-05-20T00:00:00"/>
        <d v="2023-04-16T00:00:00"/>
        <d v="2024-08-07T00:00:00"/>
        <d v="2023-01-13T00:00:00"/>
        <d v="2024-04-07T00:00:00"/>
        <d v="2023-01-25T00:00:00"/>
        <d v="2023-09-25T00:00:00"/>
        <d v="2024-05-03T00:00:00"/>
        <d v="2023-06-03T00:00:00"/>
        <d v="2024-05-07T00:00:00"/>
        <d v="2024-04-18T00:00:00"/>
        <d v="2024-10-23T00:00:00"/>
        <d v="2023-07-29T00:00:00"/>
        <d v="2023-04-07T00:00:00"/>
        <d v="2023-04-17T00:00:00"/>
        <d v="2024-01-19T00:00:00"/>
        <d v="2023-08-03T00:00:00"/>
        <d v="2024-11-22T00:00:00"/>
        <d v="2023-04-11T00:00:00"/>
        <d v="2024-08-28T00:00:00"/>
        <d v="2023-09-26T00:00:00"/>
        <d v="2024-11-07T00:00:00"/>
        <d v="2023-05-10T00:00:00"/>
        <d v="2024-08-13T00:00:00"/>
        <d v="2024-11-20T00:00:00"/>
        <d v="2024-12-22T00:00:00"/>
        <d v="2023-09-14T00:00:00"/>
        <d v="2024-10-22T00:00:00"/>
        <d v="2024-12-26T00:00:00"/>
        <d v="2023-07-09T00:00:00"/>
        <d v="2023-05-29T00:00:00"/>
        <d v="2024-11-25T00:00:00"/>
        <d v="2024-05-27T00:00:00"/>
        <d v="2024-09-07T00:00:00"/>
        <d v="2023-09-16T00:00:00"/>
        <d v="2023-06-12T00:00:00"/>
        <d v="2024-06-27T00:00:00"/>
        <d v="2023-09-11T00:00:00"/>
        <d v="2023-08-14T00:00:00"/>
        <d v="2024-02-25T00:00:00"/>
        <d v="2023-09-01T00:00:00"/>
        <d v="2024-08-22T00:00:00"/>
        <d v="2023-01-27T00:00:00"/>
        <d v="2024-05-10T00:00:00"/>
        <d v="2023-05-17T00:00:00"/>
        <d v="2023-08-22T00:00:00"/>
        <d v="2023-04-08T00:00:00"/>
        <d v="2024-01-16T00:00:00"/>
        <d v="2023-03-01T00:00:00"/>
        <d v="2024-10-05T00:00:00"/>
        <d v="2024-01-30T00:00:00"/>
        <d v="2023-04-19T00:00:00"/>
        <d v="2024-05-15T00:00:00"/>
        <d v="2024-04-06T00:00:00"/>
        <d v="2024-03-20T00:00:00"/>
        <d v="2023-06-18T00:00:00"/>
        <d v="2024-11-16T00:00:00"/>
        <d v="2023-04-09T00:00:00"/>
        <d v="2024-04-15T00:00:00"/>
        <d v="2024-07-13T00:00:00"/>
        <d v="2024-08-09T00:00:00"/>
        <d v="2024-07-10T00:00:00"/>
        <d v="2024-08-03T00:00:00"/>
        <d v="2025-01-03T00:00:00"/>
        <d v="2024-07-04T00:00:00"/>
        <d v="2023-02-18T00:00:00"/>
        <d v="2024-11-27T00:00:00"/>
        <d v="2024-03-25T00:00:00"/>
        <d v="2024-12-01T00:00:00"/>
        <d v="2023-03-09T00:00:00"/>
        <d v="2024-05-25T00:00:00"/>
        <d v="2024-12-25T00:00:00"/>
        <d v="2024-02-14T00:00:00"/>
        <d v="2024-11-02T00:00:00"/>
        <d v="2024-08-29T00:00:00"/>
        <d v="2024-06-02T00:00:00"/>
        <d v="2023-04-02T00:00:00"/>
        <d v="2023-01-22T00:00:00"/>
        <d v="2024-07-24T00:00:00"/>
        <d v="2024-12-20T00:00:00"/>
        <d v="2024-06-23T00:00:00"/>
        <d v="2023-01-21T00:00:00"/>
        <d v="2024-02-29T00:00:00"/>
        <d v="2024-04-03T00:00:00"/>
        <d v="2024-01-13T00:00:00"/>
        <d v="2024-07-29T00:00:00"/>
        <d v="2023-05-23T00:00:00"/>
        <d v="2024-12-19T00:00:00"/>
        <d v="2024-02-05T00:00:00"/>
        <d v="2023-07-03T00:00:00"/>
        <d v="2024-02-19T00:00:00"/>
        <d v="2024-09-30T00:00:00"/>
        <d v="2024-09-24T00:00:00"/>
        <d v="2024-12-13T00:00:00"/>
        <d v="2024-03-31T00:00:00"/>
        <d v="2024-12-29T00:00:00"/>
        <d v="2024-12-04T00:00:00"/>
        <d v="2024-03-30T00:00:00"/>
        <d v="2024-10-29T00:00:00"/>
        <d v="2023-05-15T00:00:00"/>
        <d v="2024-09-08T00:00:00"/>
        <d v="2023-05-13T00:00:00"/>
        <d v="2024-03-23T00:00:00"/>
        <d v="2024-03-27T00:00:00"/>
        <d v="2024-10-04T00:00:00"/>
        <d v="2023-08-19T00:00:00"/>
        <d v="2024-11-14T00:00:00"/>
        <d v="2024-09-11T00:00:00"/>
        <d v="2023-02-02T00:00:00"/>
        <d v="2024-12-14T00:00:00"/>
        <d v="2023-02-13T00:00:00"/>
        <d v="2024-09-18T00:00:00"/>
        <d v="2024-07-22T00:00:00"/>
        <d v="2024-05-11T00:00:00"/>
        <d v="2024-06-06T00:00:00"/>
        <d v="2024-12-06T00:00:00"/>
        <d v="2024-12-30T00:00:00"/>
        <d v="2024-04-11T00:00:00"/>
        <d v="2024-05-01T00:00:00"/>
        <d v="2024-10-31T00:00:00"/>
        <d v="2024-03-29T00:00:00"/>
        <d v="2023-02-10T00:00:00"/>
        <d v="2023-05-18T00:00:00"/>
        <d v="2024-12-09T00:00:00"/>
        <d v="2024-07-20T00:00:00"/>
        <d v="2024-01-26T00:00:00"/>
        <d v="2024-10-30T00:00:00"/>
        <d v="2023-09-23T00:00:00"/>
        <d v="2024-05-04T00:00:00"/>
        <d v="2024-08-08T00:00:00"/>
        <d v="2023-04-26T00:00:00"/>
        <d v="2023-06-07T00:00:00"/>
        <d v="2024-04-05T00:00:00"/>
        <d v="2024-04-21T00:00:00"/>
        <d v="2024-06-10T00:00:00"/>
        <d v="2024-12-03T00:00:00"/>
        <d v="2024-07-08T00:00:00"/>
        <d v="2024-08-31T00:00:00"/>
        <d v="2024-09-26T00:00:00"/>
        <d v="2024-07-16T00:00:00"/>
        <d v="2023-02-11T00:00:00"/>
        <d v="2024-06-25T00:00:00"/>
        <d v="2024-05-06T00:00:00"/>
        <d v="2024-08-27T00:00:00"/>
        <d v="2024-12-07T00:00:00"/>
        <d v="2024-10-17T00:00:00"/>
        <d v="2024-10-12T00:00:00"/>
        <d v="2024-12-02T00:00:00"/>
        <d v="2024-10-07T00:00:00"/>
        <d v="2024-09-02T00:00:00"/>
        <d v="2023-05-09T00:00:00"/>
        <d v="2024-05-31T00:00:00"/>
        <d v="2024-07-09T00:00:00"/>
        <d v="2024-04-16T00:00:00"/>
        <d v="2024-09-12T00:00:00"/>
        <d v="2024-08-19T00:00:00"/>
        <d v="2024-09-03T00:00:00"/>
        <d v="2024-11-05T00:00:00"/>
        <d v="2024-12-18T00:00:00"/>
        <d v="2024-03-09T00:00:00"/>
        <d v="2024-08-23T00:00:00"/>
        <d v="2024-01-23T00:00:00"/>
        <d v="2024-06-14T00:00:00"/>
        <d v="2025-01-02T00:00:00"/>
        <d v="2024-03-05T00:00:00"/>
        <d v="2024-11-28T00:00:00"/>
        <d v="2024-10-11T00:00:00"/>
        <d v="2024-07-06T00:00:00"/>
        <d v="2024-11-29T00:00:00"/>
        <d v="2024-06-26T00:00:00"/>
        <d v="2024-02-23T00:00:00"/>
        <d v="2023-09-22T00:00:00"/>
        <d v="2024-01-22T00:00:00"/>
        <d v="2024-02-16T00:00:00"/>
        <d v="2024-06-18T00:00:00"/>
        <d v="2024-10-15T00:00:00"/>
        <d v="2024-07-18T00:00:00"/>
        <d v="2024-08-14T00:00:00"/>
        <d v="2024-12-28T00:00:00"/>
        <d v="2023-06-02T00:00:00"/>
        <d v="2024-11-24T00:00:00"/>
        <d v="2023-02-14T00:00:00"/>
        <d v="2024-03-28T00:00:00"/>
        <d v="2024-05-08T00:00:00"/>
        <d v="2024-06-11T00:00:00"/>
        <d v="2024-09-29T00:00:00"/>
        <d v="2024-04-23T00:00:00"/>
        <d v="2024-08-25T00:00:00"/>
        <d v="2024-02-22T00:00:00"/>
        <d v="2024-09-09T00:00:00"/>
        <d v="2023-09-27T00:00:00"/>
        <d v="2024-12-24T00:00:00"/>
        <d v="2024-11-15T00:00:00"/>
        <d v="2024-02-27T00:00:00"/>
        <d v="2024-04-28T00:00:00"/>
        <d v="2024-08-02T00:00:00"/>
        <d v="2024-04-29T00:00:00"/>
        <d v="2024-05-02T00:00:00"/>
        <d v="2023-04-24T00:00:00"/>
        <d v="2024-12-15T00:00:00"/>
        <d v="2024-11-12T00:00:00"/>
        <d v="2024-10-26T00:00:00"/>
        <d v="2025-01-06T00:00:00"/>
        <d v="2024-05-21T00:00:00"/>
        <d v="2024-02-03T00:00:00"/>
        <d v="2023-04-25T00:00:00"/>
        <d v="2024-06-13T00:00:00"/>
        <d v="2025-01-22T00:00:00"/>
        <d v="2024-08-30T00:00:00"/>
        <d v="2024-07-21T00:00:00"/>
        <d v="2024-05-09T00:00:00"/>
        <d v="2024-07-30T00:00:00"/>
        <d v="2024-10-16T00:00:00"/>
        <d v="2023-01-17T00:00:00"/>
        <d v="2024-04-13T00:00:00"/>
        <d v="2024-01-28T00:00:00"/>
        <d v="2024-09-13T00:00:00"/>
        <d v="2024-02-17T00:00:00"/>
        <d v="2024-12-23T00:00:00"/>
        <d v="2024-09-22T00:00:00"/>
        <d v="2024-05-24T00:00:00"/>
        <d v="2023-09-20T00:00:00"/>
        <d v="2024-01-27T00:00:00"/>
        <d v="2024-05-05T00:00:00"/>
        <d v="2024-07-19T00:00:00"/>
        <d v="2024-06-17T00:00:00"/>
        <d v="2024-12-11T00:00:00"/>
        <d v="2024-02-18T00:00:00"/>
        <d v="2024-03-18T00:00:00"/>
        <d v="2024-09-06T00:00:00"/>
        <d v="2024-05-13T00:00:00"/>
        <d v="2024-03-02T00:00:00"/>
        <d v="2024-08-24T00:00:00"/>
        <d v="2024-12-21T00:00:00"/>
        <d v="2024-07-27T00:00:00"/>
        <d v="2023-01-11T00:00:00"/>
        <d v="2024-03-11T00:00:00"/>
        <d v="2024-11-01T00:00:00"/>
        <d v="2023-04-22T00:00:00"/>
        <d v="2024-05-22T00:00:00"/>
        <d v="2024-01-24T00:00:00"/>
        <d v="2024-09-25T00:00:00"/>
        <d v="2024-09-28T00:00:00"/>
        <d v="2024-03-08T00:00:00"/>
        <d v="2024-06-21T00:00:00"/>
        <d v="2024-10-25T00:00:00"/>
        <d v="2024-03-21T00:00:00"/>
        <d v="2024-05-30T00:00:00"/>
        <d v="2024-04-24T00:00:00"/>
        <d v="2024-01-14T00:00:00"/>
        <d v="2024-05-18T00:00:00"/>
        <d v="2024-02-24T00:00:00"/>
        <d v="2024-08-10T00:00:00"/>
        <d v="2024-09-20T00:00:00"/>
        <d v="2024-01-25T00:00:00"/>
        <d v="2024-10-10T00:00:00"/>
        <d v="2024-03-03T00:00:00"/>
        <d v="2024-08-18T00:00:00"/>
        <d v="2024-05-23T00:00:00"/>
        <d v="2024-02-20T00:00:00"/>
        <d v="2024-05-16T00:00:00"/>
        <d v="2025-01-26T00:00:00"/>
        <d v="2025-01-04T00:00:00"/>
        <d v="2024-06-04T00:00:00"/>
        <d v="2024-11-17T00:00:00"/>
        <d v="2024-02-09T00:00:00"/>
        <d v="2024-10-06T00:00:00"/>
        <d v="2023-09-28T00:00:00"/>
        <d v="2024-12-17T00:00:00"/>
        <d v="2024-10-08T00:00:00"/>
        <d v="2024-01-21T00:00:00"/>
        <d v="2025-01-25T00:00:00"/>
        <d v="2024-06-24T00:00:00"/>
        <d v="2024-09-05T00:00:00"/>
        <d v="2024-03-26T00:00:00"/>
        <d v="2025-01-10T00:00:00"/>
        <d v="2024-08-04T00:00:00"/>
        <d v="2023-05-08T00:00:00"/>
        <d v="2024-07-03T00:00:00"/>
        <d v="2024-02-28T00:00:00"/>
        <d v="2024-06-07T00:00:00"/>
        <d v="2024-06-08T00:00:00"/>
        <d v="2024-10-02T00:00:00"/>
        <d v="2024-04-09T00:00:00"/>
        <d v="2024-12-12T00:00:00"/>
        <d v="2024-12-10T00:00:00"/>
        <d v="2025-01-16T00:00:00"/>
        <d v="2024-06-29T00:00:00"/>
        <d v="2024-03-13T00:00:00"/>
        <d v="2024-07-11T00:00:00"/>
        <d v="2025-01-23T00:00:00"/>
        <d v="2024-07-25T00:00:00"/>
        <d v="2024-08-15T00:00:00"/>
        <d v="2024-11-10T00:00:00"/>
        <d v="2024-05-28T00:00:00"/>
        <d v="2024-02-08T00:00:00"/>
        <d v="2024-03-10T00:00:00"/>
        <d v="2025-01-17T00:00:00"/>
        <d v="2024-09-10T00:00:00"/>
        <d v="2024-02-04T00:00:00"/>
        <d v="2023-05-07T00:00:00"/>
        <d v="2025-01-20T00:00:00"/>
        <d v="2024-11-30T00:00:00"/>
        <d v="2024-09-14T00:00:00"/>
        <d v="2024-10-13T00:00:00"/>
        <d v="2024-08-05T00:00:00"/>
        <d v="2024-06-20T00:00:00"/>
        <d v="2025-01-19T00:00:00"/>
        <d v="2024-04-20T00:00:00"/>
      </sharedItems>
      <fieldGroup par="20"/>
    </cacheField>
    <cacheField name="Salary_Offered" numFmtId="0">
      <sharedItems containsString="0" containsBlank="1" containsNumber="1" containsInteger="1" minValue="31550" maxValue="229181"/>
    </cacheField>
    <cacheField name="Performance_Score" numFmtId="0">
      <sharedItems containsString="0" containsBlank="1" containsNumber="1" minValue="3.5" maxValue="5" count="17">
        <n v="4.9000000000000004"/>
        <n v="5"/>
        <n v="4.5999999999999996"/>
        <m/>
        <n v="4.7"/>
        <n v="3.9"/>
        <n v="4.0999999999999996"/>
        <n v="4.3"/>
        <n v="4.8"/>
        <n v="3.6"/>
        <n v="4.2"/>
        <n v="3.7"/>
        <n v="4"/>
        <n v="3.8"/>
        <n v="4.4000000000000004"/>
        <n v="4.5"/>
        <n v="3.5"/>
      </sharedItems>
    </cacheField>
    <cacheField name="Retention_Status" numFmtId="0">
      <sharedItems containsBlank="1"/>
    </cacheField>
    <cacheField name="Feedback_Score" numFmtId="0">
      <sharedItems containsString="0" containsBlank="1" containsNumber="1" containsInteger="1" minValue="1" maxValue="5"/>
    </cacheField>
    <cacheField name="Work_Location" numFmtId="0">
      <sharedItems count="3">
        <s v="Head Office"/>
        <s v="Branch Office"/>
        <s v="Remote"/>
      </sharedItems>
    </cacheField>
    <cacheField name="Months (Hired_Date)" numFmtId="0" databaseField="0">
      <fieldGroup base="12">
        <rangePr groupBy="months" startDate="2023-01-11T00:00:00" endDate="2025-01-27T00:00:00"/>
        <groupItems count="14">
          <s v="&lt;11/01/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7/01/25"/>
        </groupItems>
      </fieldGroup>
    </cacheField>
    <cacheField name="Quarters (Hired_Date)" numFmtId="0" databaseField="0">
      <fieldGroup base="12">
        <rangePr groupBy="quarters" startDate="2023-01-11T00:00:00" endDate="2025-01-27T00:00:00"/>
        <groupItems count="6">
          <s v="&lt;11/01/23"/>
          <s v="Qtr1"/>
          <s v="Qtr2"/>
          <s v="Qtr3"/>
          <s v="Qtr4"/>
          <s v="&gt;27/01/25"/>
        </groupItems>
      </fieldGroup>
    </cacheField>
    <cacheField name="Years (Hired_Date)" numFmtId="0" databaseField="0">
      <fieldGroup base="12">
        <rangePr groupBy="years" startDate="2023-01-11T00:00:00" endDate="2025-01-27T00:00:00"/>
        <groupItems count="5">
          <s v="&lt;11/01/23"/>
          <s v="2023"/>
          <s v="2024"/>
          <s v="2025"/>
          <s v="&gt;27/01/25"/>
        </groupItems>
      </fieldGroup>
    </cacheField>
    <cacheField name="Months (Application_Date)" numFmtId="0" databaseField="0">
      <fieldGroup base="8">
        <rangePr groupBy="months" startDate="2023-01-01T00:00:00" endDate="2025-01-01T00:00:00"/>
        <groupItems count="14">
          <s v="&lt;01/01/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5"/>
        </groupItems>
      </fieldGroup>
    </cacheField>
    <cacheField name="Quarters (Application_Date)" numFmtId="0" databaseField="0">
      <fieldGroup base="8">
        <rangePr groupBy="quarters" startDate="2023-01-01T00:00:00" endDate="2025-01-01T00:00:00"/>
        <groupItems count="6">
          <s v="&lt;01/01/23"/>
          <s v="Qtr1"/>
          <s v="Qtr2"/>
          <s v="Qtr3"/>
          <s v="Qtr4"/>
          <s v="&gt;01/01/25"/>
        </groupItems>
      </fieldGroup>
    </cacheField>
    <cacheField name="Years (Application_Date)" numFmtId="0" databaseField="0">
      <fieldGroup base="8">
        <rangePr groupBy="years" startDate="2023-01-01T00:00:00" endDate="2025-01-01T00:00:00"/>
        <groupItems count="5">
          <s v="&lt;01/01/23"/>
          <s v="2023"/>
          <s v="2024"/>
          <s v="2025"/>
          <s v="&gt;01/01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Rao" refreshedDate="45819.280113078705" createdVersion="8" refreshedVersion="8" minRefreshableVersion="3" recordCount="5550" xr:uid="{967A0109-0B6A-7348-B585-09D4FF2B9382}">
  <cacheSource type="worksheet">
    <worksheetSource ref="A1:R1048576" sheet="hiring_analysis_5549"/>
  </cacheSource>
  <cacheFields count="18">
    <cacheField name="Candidate_ID" numFmtId="0">
      <sharedItems containsBlank="1"/>
    </cacheField>
    <cacheField name="Gender" numFmtId="0">
      <sharedItems containsBlank="1" count="4">
        <s v="Male"/>
        <s v="Prefer not to say"/>
        <s v="Female"/>
        <m/>
      </sharedItems>
    </cacheField>
    <cacheField name="age" numFmtId="0">
      <sharedItems containsString="0" containsBlank="1" containsNumber="1" containsInteger="1" minValue="22" maxValue="55"/>
    </cacheField>
    <cacheField name="Department" numFmtId="0">
      <sharedItems containsBlank="1"/>
    </cacheField>
    <cacheField name="Position" numFmtId="0">
      <sharedItems containsBlank="1"/>
    </cacheField>
    <cacheField name="Position_Tier" numFmtId="0">
      <sharedItems containsBlank="1"/>
    </cacheField>
    <cacheField name="Qualification" numFmtId="0">
      <sharedItems containsBlank="1"/>
    </cacheField>
    <cacheField name="Source" numFmtId="0">
      <sharedItems containsBlank="1"/>
    </cacheField>
    <cacheField name="Application_date" numFmtId="0">
      <sharedItems containsNonDate="0" containsDate="1" containsString="0" containsBlank="1" minDate="2022-01-01T00:00:00" maxDate="2025-06-01T00:00:00"/>
    </cacheField>
    <cacheField name="Interview_date" numFmtId="0">
      <sharedItems containsNonDate="0" containsDate="1" containsString="0" containsBlank="1" minDate="2022-01-14T00:00:00" maxDate="2025-06-18T00:00:00"/>
    </cacheField>
    <cacheField name="Finalupdate_date" numFmtId="0">
      <sharedItems containsNonDate="0" containsDate="1" containsString="0" containsBlank="1" minDate="2022-01-21T00:00:00" maxDate="2025-06-29T00:00:00"/>
    </cacheField>
    <cacheField name="Offer_Status" numFmtId="0">
      <sharedItems containsBlank="1"/>
    </cacheField>
    <cacheField name="Salary_Offered" numFmtId="0">
      <sharedItems containsString="0" containsBlank="1" containsNumber="1" containsInteger="1" minValue="31550" maxValue="229181"/>
    </cacheField>
    <cacheField name="Performance_Score" numFmtId="0">
      <sharedItems containsString="0" containsBlank="1" containsNumber="1" minValue="3.5" maxValue="5"/>
    </cacheField>
    <cacheField name="Retention_Status" numFmtId="0">
      <sharedItems containsBlank="1" count="3">
        <s v="Retained"/>
        <m/>
        <s v="Left"/>
      </sharedItems>
    </cacheField>
    <cacheField name="Feedback_Score" numFmtId="0">
      <sharedItems containsString="0" containsBlank="1" containsNumber="1" containsInteger="1" minValue="1" maxValue="5"/>
    </cacheField>
    <cacheField name="Work_Location" numFmtId="0">
      <sharedItems containsBlank="1"/>
    </cacheField>
    <cacheField name="Age_Gap" numFmtId="0">
      <sharedItems containsBlank="1" count="7">
        <s v="22-27"/>
        <s v="28-33"/>
        <s v="34-39"/>
        <s v="40-45"/>
        <s v="52-57"/>
        <s v="46-5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Rao" refreshedDate="45819.364102314816" createdVersion="8" refreshedVersion="8" minRefreshableVersion="3" recordCount="5550" xr:uid="{05DD80EA-CDBB-434F-8AB7-5D6E77B2B212}">
  <cacheSource type="worksheet">
    <worksheetSource ref="S1:S1048576" sheet="hiring_analysis_5549"/>
  </cacheSource>
  <cacheFields count="1">
    <cacheField name="Days for Hiring process" numFmtId="0">
      <sharedItems containsString="0" containsBlank="1" containsNumber="1" containsInteger="1" minValue="12" maxValue="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Rao" refreshedDate="45819.444593287037" createdVersion="8" refreshedVersion="8" minRefreshableVersion="3" recordCount="5550" xr:uid="{A931B3B2-854E-9648-8A1D-BF2FAD56AB8D}">
  <cacheSource type="worksheet">
    <worksheetSource ref="A1:S1048576" sheet="hiring_analysis_5549"/>
  </cacheSource>
  <cacheFields count="22">
    <cacheField name="Candidate_ID" numFmtId="0">
      <sharedItems containsBlank="1" count="5550">
        <s v="QA22768"/>
        <s v="CK02501"/>
        <s v="QO25808"/>
        <s v="SI19300"/>
        <s v="WP87593"/>
        <s v="OV68570"/>
        <s v="FH02126"/>
        <s v="JJ22966"/>
        <s v="ES13965"/>
        <s v="RV72032"/>
        <s v="FY83639"/>
        <s v="LG25258"/>
        <s v="KF95001"/>
        <s v="QU40395"/>
        <s v="ZW07652"/>
        <s v="QC44982"/>
        <s v="NE98266"/>
        <s v="DT57503"/>
        <s v="AY88308"/>
        <s v="YC40771"/>
        <s v="MO28425"/>
        <s v="SF39645"/>
        <s v="DF35220"/>
        <s v="QF98026"/>
        <s v="FD95478"/>
        <s v="EC44476"/>
        <s v="ZC43821"/>
        <s v="LK22948"/>
        <s v="OB98998"/>
        <s v="EM24039"/>
        <s v="GU44995"/>
        <s v="SE29557"/>
        <s v="BP58190"/>
        <s v="EP62182"/>
        <s v="PQ45592"/>
        <s v="SG36237"/>
        <s v="BL99022"/>
        <s v="YW83187"/>
        <s v="PZ60826"/>
        <s v="YD11526"/>
        <s v="SF62498"/>
        <s v="CL20762"/>
        <s v="TO40089"/>
        <s v="OV51138"/>
        <s v="UW82217"/>
        <s v="WK61989"/>
        <s v="VW07398"/>
        <s v="WV27188"/>
        <s v="FV43720"/>
        <s v="FI89263"/>
        <s v="ZN91919"/>
        <s v="GC47365"/>
        <s v="KO27095"/>
        <s v="ST63063"/>
        <s v="IW73344"/>
        <s v="HD49696"/>
        <s v="HO02456"/>
        <s v="ML24971"/>
        <s v="CN63876"/>
        <s v="FF02480"/>
        <s v="KQ16426"/>
        <s v="AT71419"/>
        <s v="NB28486"/>
        <s v="ZP98675"/>
        <s v="VO87422"/>
        <s v="QT56202"/>
        <s v="HI51267"/>
        <s v="BK54249"/>
        <s v="PS87303"/>
        <s v="TW94756"/>
        <s v="FF40364"/>
        <s v="EM16035"/>
        <s v="AQ14032"/>
        <s v="IT37820"/>
        <s v="AO93676"/>
        <s v="TY10116"/>
        <s v="OF67167"/>
        <s v="CV91036"/>
        <s v="YK70661"/>
        <s v="UW61973"/>
        <s v="LJ53881"/>
        <s v="YQ87479"/>
        <s v="HV54472"/>
        <s v="WV08246"/>
        <s v="JA81273"/>
        <s v="WS20907"/>
        <s v="MT66470"/>
        <s v="FR35454"/>
        <s v="TI72211"/>
        <s v="DN71247"/>
        <s v="ZN21121"/>
        <s v="AN29561"/>
        <s v="WM85441"/>
        <s v="BY48406"/>
        <s v="BD53917"/>
        <s v="PU25448"/>
        <s v="ZH66792"/>
        <s v="FR11004"/>
        <s v="PH27746"/>
        <s v="YU66945"/>
        <s v="QX80137"/>
        <s v="OH16695"/>
        <s v="MC04320"/>
        <s v="ZV59962"/>
        <s v="BT46915"/>
        <s v="QM03368"/>
        <s v="IS29854"/>
        <s v="II94596"/>
        <s v="OK13767"/>
        <s v="FO94619"/>
        <s v="PG15509"/>
        <s v="XL18475"/>
        <s v="HV92539"/>
        <s v="NW82749"/>
        <s v="NV22594"/>
        <s v="DO35543"/>
        <s v="ES52707"/>
        <s v="SV36894"/>
        <s v="AN58845"/>
        <s v="LS46149"/>
        <s v="IS68883"/>
        <s v="IS78006"/>
        <s v="XZ74068"/>
        <s v="LS90723"/>
        <s v="DN57108"/>
        <s v="QG91422"/>
        <s v="AU96143"/>
        <s v="PQ42813"/>
        <s v="MG55929"/>
        <s v="RH56706"/>
        <s v="MX27636"/>
        <s v="QR76869"/>
        <s v="QI45702"/>
        <s v="TE15959"/>
        <s v="VG84873"/>
        <s v="CZ19879"/>
        <s v="ZU37054"/>
        <s v="RR58912"/>
        <s v="AW59208"/>
        <s v="XH41934"/>
        <s v="CX14679"/>
        <s v="KT14044"/>
        <s v="YA34980"/>
        <s v="RO93311"/>
        <s v="WL66507"/>
        <s v="GD50722"/>
        <s v="WI19081"/>
        <s v="DG16007"/>
        <s v="GI10757"/>
        <s v="MU51590"/>
        <s v="UW54904"/>
        <s v="KR49006"/>
        <s v="BH65395"/>
        <s v="LP07867"/>
        <s v="SF42344"/>
        <s v="CL63190"/>
        <s v="VC07855"/>
        <s v="OI13678"/>
        <s v="SZ63526"/>
        <s v="FC83758"/>
        <s v="VZ86609"/>
        <s v="VG17330"/>
        <s v="WO41607"/>
        <s v="FK33775"/>
        <s v="CB16626"/>
        <s v="ML27142"/>
        <s v="RM60350"/>
        <s v="HF12307"/>
        <s v="EJ75880"/>
        <s v="WB09855"/>
        <s v="SK10386"/>
        <s v="VX08255"/>
        <s v="KI33151"/>
        <s v="NX37882"/>
        <s v="DF67617"/>
        <s v="MT74956"/>
        <s v="QW61043"/>
        <s v="HB53408"/>
        <s v="BW86545"/>
        <s v="UX48634"/>
        <s v="DB18375"/>
        <s v="EG44513"/>
        <s v="HK35760"/>
        <s v="CR27698"/>
        <s v="IP13963"/>
        <s v="PY33786"/>
        <s v="VT65643"/>
        <s v="JE29421"/>
        <s v="CV17880"/>
        <s v="IT13187"/>
        <s v="VE44624"/>
        <s v="HT45384"/>
        <s v="VJ99423"/>
        <s v="NZ88126"/>
        <s v="WO18827"/>
        <s v="HX14924"/>
        <s v="JA05293"/>
        <s v="AY86712"/>
        <s v="VS17400"/>
        <s v="GV57512"/>
        <s v="HB47419"/>
        <s v="PA52146"/>
        <s v="GK60905"/>
        <s v="NZ53469"/>
        <s v="GA73767"/>
        <s v="TI05817"/>
        <s v="MS68074"/>
        <s v="HB10959"/>
        <s v="OG71378"/>
        <s v="ID38783"/>
        <s v="ZM49587"/>
        <s v="CP85306"/>
        <s v="HP46308"/>
        <s v="JZ29906"/>
        <s v="JU69167"/>
        <s v="AB73356"/>
        <s v="RY37553"/>
        <s v="QG17435"/>
        <s v="GG49294"/>
        <s v="DW48406"/>
        <s v="VI30588"/>
        <s v="SY67512"/>
        <s v="DU05385"/>
        <s v="PC39757"/>
        <s v="VB96463"/>
        <s v="WU61949"/>
        <s v="BD11373"/>
        <s v="YX82651"/>
        <s v="HN51916"/>
        <s v="SP85800"/>
        <s v="QO67464"/>
        <s v="QH94862"/>
        <s v="BB44263"/>
        <s v="ST89135"/>
        <s v="IM22023"/>
        <s v="PG81353"/>
        <s v="TM54309"/>
        <s v="NZ23048"/>
        <s v="RM58487"/>
        <s v="TJ45150"/>
        <s v="NT29619"/>
        <s v="KU39715"/>
        <s v="NB13446"/>
        <s v="NI61972"/>
        <s v="IV57283"/>
        <s v="RZ57760"/>
        <s v="MZ77575"/>
        <s v="EQ68160"/>
        <s v="YC03164"/>
        <s v="UX87012"/>
        <s v="IR53193"/>
        <s v="JU76661"/>
        <s v="GO29222"/>
        <s v="SI39721"/>
        <s v="RJ98982"/>
        <s v="HS34242"/>
        <s v="OY61652"/>
        <s v="RN60471"/>
        <s v="UA59498"/>
        <s v="MF93690"/>
        <s v="ON79918"/>
        <s v="EX93499"/>
        <s v="YW05192"/>
        <s v="ZO49841"/>
        <s v="CE42177"/>
        <s v="OT18885"/>
        <s v="CR11322"/>
        <s v="GT93706"/>
        <s v="SB13458"/>
        <s v="SI19262"/>
        <s v="DD76454"/>
        <s v="NR22780"/>
        <s v="LS05055"/>
        <s v="OD35125"/>
        <s v="CN84540"/>
        <s v="MU73875"/>
        <s v="BI09909"/>
        <s v="AK77964"/>
        <s v="ZJ89366"/>
        <s v="OQ31557"/>
        <s v="FA02655"/>
        <s v="VG32971"/>
        <s v="VK78021"/>
        <s v="AP70742"/>
        <s v="FW05287"/>
        <s v="IP63316"/>
        <s v="FH09896"/>
        <s v="LM99673"/>
        <s v="KD37483"/>
        <s v="SU95951"/>
        <s v="GF69807"/>
        <s v="EG66817"/>
        <s v="SO48390"/>
        <s v="YZ19426"/>
        <s v="FX57353"/>
        <s v="GN40948"/>
        <s v="XJ45212"/>
        <s v="YP41338"/>
        <s v="MR62896"/>
        <s v="ME71749"/>
        <s v="OQ00896"/>
        <s v="TK82705"/>
        <s v="JQ66440"/>
        <s v="OA52908"/>
        <s v="RU91011"/>
        <s v="NV23345"/>
        <s v="ZF68687"/>
        <s v="CJ50014"/>
        <s v="LU58050"/>
        <s v="FW84009"/>
        <s v="XO09395"/>
        <s v="TS30128"/>
        <s v="KX37197"/>
        <s v="NZ04837"/>
        <s v="YK70294"/>
        <s v="JY46606"/>
        <s v="US01767"/>
        <s v="IC03321"/>
        <s v="EL54030"/>
        <s v="PI32309"/>
        <s v="XZ51313"/>
        <s v="MB44402"/>
        <s v="GQ51139"/>
        <s v="IQ83388"/>
        <s v="ZD39239"/>
        <s v="ZH64523"/>
        <s v="VK15556"/>
        <s v="OY47426"/>
        <s v="VU44626"/>
        <s v="SU09445"/>
        <s v="XR57385"/>
        <s v="QC76360"/>
        <s v="ZR37940"/>
        <s v="GN55543"/>
        <s v="UP53014"/>
        <s v="ZD91342"/>
        <s v="MM46338"/>
        <s v="CW66192"/>
        <s v="EE59241"/>
        <s v="QL06153"/>
        <s v="SF78018"/>
        <s v="EI42856"/>
        <s v="PP53868"/>
        <s v="SH60113"/>
        <s v="ES54131"/>
        <s v="QS69541"/>
        <s v="IL03018"/>
        <s v="ZN46484"/>
        <s v="CA72251"/>
        <s v="LT75117"/>
        <s v="VJ80759"/>
        <s v="CV72943"/>
        <s v="VL97285"/>
        <s v="JS61122"/>
        <s v="BJ25372"/>
        <s v="GW96097"/>
        <s v="XZ81827"/>
        <s v="VT64524"/>
        <s v="LQ80529"/>
        <s v="JY30777"/>
        <s v="LR30524"/>
        <s v="FG83554"/>
        <s v="IR00741"/>
        <s v="WL09261"/>
        <s v="QE92623"/>
        <s v="XE33626"/>
        <s v="SA41260"/>
        <s v="SV94103"/>
        <s v="SC38177"/>
        <s v="DZ15064"/>
        <s v="SQ14680"/>
        <s v="CT53931"/>
        <s v="HC56676"/>
        <s v="WR35572"/>
        <s v="BX94145"/>
        <s v="NZ99185"/>
        <s v="JR79700"/>
        <s v="GB07565"/>
        <s v="KS05623"/>
        <s v="NF85368"/>
        <s v="RB67800"/>
        <s v="LL63771"/>
        <s v="SS19577"/>
        <s v="ED72870"/>
        <s v="UH07504"/>
        <s v="JM53215"/>
        <s v="SF50824"/>
        <s v="JD98597"/>
        <s v="KI47203"/>
        <s v="NX18990"/>
        <s v="MH83502"/>
        <s v="OH64547"/>
        <s v="FX72042"/>
        <s v="JV89068"/>
        <s v="SC52409"/>
        <s v="SC98573"/>
        <s v="ZC01805"/>
        <s v="LZ22387"/>
        <s v="TI20275"/>
        <s v="EE44592"/>
        <s v="IG11686"/>
        <s v="BV30235"/>
        <s v="RG90447"/>
        <s v="GM81089"/>
        <s v="DV36652"/>
        <s v="VA09419"/>
        <s v="VI04158"/>
        <s v="KA61212"/>
        <s v="WA62245"/>
        <s v="BH11856"/>
        <s v="UU97354"/>
        <s v="XN31328"/>
        <s v="UB95799"/>
        <s v="CR28909"/>
        <s v="FW73881"/>
        <s v="PU69079"/>
        <s v="OO19843"/>
        <s v="MC22509"/>
        <s v="FD79830"/>
        <s v="PX78893"/>
        <s v="YK13119"/>
        <s v="UY61969"/>
        <s v="UF51361"/>
        <s v="SY93990"/>
        <s v="PX92591"/>
        <s v="TG91807"/>
        <s v="QX42202"/>
        <s v="CA37984"/>
        <s v="JO14866"/>
        <s v="EB82390"/>
        <s v="EJ75805"/>
        <s v="PM09181"/>
        <s v="CF16772"/>
        <s v="HG05813"/>
        <s v="LH66101"/>
        <s v="HC83346"/>
        <s v="CO18342"/>
        <s v="MF20760"/>
        <s v="IO95588"/>
        <s v="KN84840"/>
        <s v="XS59866"/>
        <s v="DT19981"/>
        <s v="LZ49682"/>
        <s v="XX03332"/>
        <s v="LW76544"/>
        <s v="DP79951"/>
        <s v="HN34346"/>
        <s v="AH16608"/>
        <s v="IG79808"/>
        <s v="HH46081"/>
        <s v="ZL82461"/>
        <s v="FV77885"/>
        <s v="EI51880"/>
        <s v="FV82497"/>
        <s v="HV56103"/>
        <s v="PE85318"/>
        <s v="TR23159"/>
        <s v="WQ62407"/>
        <s v="TA96602"/>
        <s v="UH96433"/>
        <s v="GM68315"/>
        <s v="RV36621"/>
        <s v="BZ68278"/>
        <s v="HD78886"/>
        <s v="RR76924"/>
        <s v="KA75172"/>
        <s v="NU96588"/>
        <s v="WE01287"/>
        <s v="ER30373"/>
        <s v="UI22848"/>
        <s v="PY08583"/>
        <s v="HB81245"/>
        <s v="XL37746"/>
        <s v="EQ02717"/>
        <s v="MT06649"/>
        <s v="JA13038"/>
        <s v="ER62631"/>
        <s v="JP18227"/>
        <s v="PI89393"/>
        <s v="EY94271"/>
        <s v="TP13608"/>
        <s v="GN09660"/>
        <s v="RK35416"/>
        <s v="QH66261"/>
        <s v="VC71111"/>
        <s v="FG52720"/>
        <s v="MF93069"/>
        <s v="VR10571"/>
        <s v="GG92401"/>
        <s v="BH83707"/>
        <s v="BW61346"/>
        <s v="WC81492"/>
        <s v="KW76716"/>
        <s v="BY14586"/>
        <s v="EJ30689"/>
        <s v="DX14023"/>
        <s v="SR75596"/>
        <s v="IN70623"/>
        <s v="RK85906"/>
        <s v="EW88042"/>
        <s v="ZB26424"/>
        <s v="UL84146"/>
        <s v="CK50066"/>
        <s v="HN26930"/>
        <s v="FL56467"/>
        <s v="CT23892"/>
        <s v="NS01177"/>
        <s v="CP19347"/>
        <s v="SC49857"/>
        <s v="LR91450"/>
        <s v="YV45915"/>
        <s v="SD36853"/>
        <s v="ZX72994"/>
        <s v="DK77278"/>
        <s v="SY62623"/>
        <s v="RZ69563"/>
        <s v="DJ45647"/>
        <s v="VH88501"/>
        <s v="RF71228"/>
        <s v="RH70818"/>
        <s v="TW75277"/>
        <s v="HR93993"/>
        <s v="OA26788"/>
        <s v="XS67567"/>
        <s v="ZH16115"/>
        <s v="JL51523"/>
        <s v="SE13096"/>
        <s v="RM53732"/>
        <s v="EB54502"/>
        <s v="FI32759"/>
        <s v="VZ06496"/>
        <s v="QY63993"/>
        <s v="OH98384"/>
        <s v="BX15919"/>
        <s v="NA06784"/>
        <s v="CN79769"/>
        <s v="TD43007"/>
        <s v="OO22364"/>
        <s v="AR56675"/>
        <s v="SB91730"/>
        <s v="TL36451"/>
        <s v="KU59169"/>
        <s v="US39551"/>
        <s v="AP59379"/>
        <s v="IK65128"/>
        <s v="FE78899"/>
        <s v="LO20074"/>
        <s v="ID61693"/>
        <s v="LQ35533"/>
        <s v="LA22748"/>
        <s v="DT84335"/>
        <s v="EP88152"/>
        <s v="XB00505"/>
        <s v="KP95594"/>
        <s v="UJ27724"/>
        <s v="NK56886"/>
        <s v="EN41969"/>
        <s v="TM32403"/>
        <s v="BF93440"/>
        <s v="ZI75882"/>
        <s v="OE63685"/>
        <s v="JX53844"/>
        <s v="PN11062"/>
        <s v="EJ71287"/>
        <s v="MM21800"/>
        <s v="OE60502"/>
        <s v="EY55076"/>
        <s v="HC49818"/>
        <s v="PU81627"/>
        <s v="IL52312"/>
        <s v="WN41046"/>
        <s v="BU51416"/>
        <s v="VX76530"/>
        <s v="NF87357"/>
        <s v="TS01428"/>
        <s v="HW41775"/>
        <s v="DA66331"/>
        <s v="QG84326"/>
        <s v="TK74352"/>
        <s v="HI77867"/>
        <s v="LS12435"/>
        <s v="SS19001"/>
        <s v="YL02003"/>
        <s v="ZP57598"/>
        <s v="QL26820"/>
        <s v="PN21020"/>
        <s v="EZ73355"/>
        <s v="TB02893"/>
        <s v="ZH61952"/>
        <s v="KC02989"/>
        <s v="WV56957"/>
        <s v="TY44501"/>
        <s v="BQ96239"/>
        <s v="NA82068"/>
        <s v="BY43829"/>
        <s v="RX41782"/>
        <s v="FG61196"/>
        <s v="RP75046"/>
        <s v="MZ88499"/>
        <s v="HF50745"/>
        <s v="NK61964"/>
        <s v="RA25362"/>
        <s v="OG46342"/>
        <s v="SJ82115"/>
        <s v="FC22431"/>
        <s v="YD81498"/>
        <s v="NS73553"/>
        <s v="RB84643"/>
        <s v="JO92018"/>
        <s v="ZF56173"/>
        <s v="RM78326"/>
        <s v="DE83658"/>
        <s v="BE23226"/>
        <s v="HL83594"/>
        <s v="EA76970"/>
        <s v="EC08503"/>
        <s v="TC21683"/>
        <s v="GH61806"/>
        <s v="WI49524"/>
        <s v="ZS15665"/>
        <s v="NQ33584"/>
        <s v="JG30883"/>
        <s v="MA99404"/>
        <s v="HG03453"/>
        <s v="ET33242"/>
        <s v="TX86278"/>
        <s v="KW12662"/>
        <s v="QE00511"/>
        <s v="GS72143"/>
        <s v="IU94738"/>
        <s v="YB70418"/>
        <s v="VV17274"/>
        <s v="TA47594"/>
        <s v="RI36095"/>
        <s v="GQ18821"/>
        <s v="QI12170"/>
        <s v="BU45301"/>
        <s v="CQ99606"/>
        <s v="SU12977"/>
        <s v="UL16318"/>
        <s v="ML26113"/>
        <s v="TH89501"/>
        <s v="HG30631"/>
        <s v="AW72765"/>
        <s v="KN45636"/>
        <s v="CN08182"/>
        <s v="MC58657"/>
        <s v="GJ60924"/>
        <s v="XC80594"/>
        <s v="JS82003"/>
        <s v="YY07515"/>
        <s v="GQ17416"/>
        <s v="JL68114"/>
        <s v="IE94339"/>
        <s v="IJ74765"/>
        <s v="FT92943"/>
        <s v="SZ55933"/>
        <s v="FW08625"/>
        <s v="OY10313"/>
        <s v="PG80397"/>
        <s v="SU18659"/>
        <s v="PH75007"/>
        <s v="JV48826"/>
        <s v="PA73305"/>
        <s v="DN20734"/>
        <s v="PN22310"/>
        <s v="OB30571"/>
        <s v="DO46167"/>
        <s v="GB73906"/>
        <s v="LJ35039"/>
        <s v="QZ41081"/>
        <s v="JT81099"/>
        <s v="WV06140"/>
        <s v="FN25247"/>
        <s v="DS05601"/>
        <s v="HU60603"/>
        <s v="HW68086"/>
        <s v="GJ90385"/>
        <s v="EN49025"/>
        <s v="IK13362"/>
        <s v="ZN86888"/>
        <s v="AO21860"/>
        <s v="JY66221"/>
        <s v="ZX35215"/>
        <s v="UW37519"/>
        <s v="ZD99359"/>
        <s v="DI87784"/>
        <s v="KL98927"/>
        <s v="CE76252"/>
        <s v="GR36456"/>
        <s v="SJ84110"/>
        <s v="TA24797"/>
        <s v="BY98434"/>
        <s v="GK07336"/>
        <s v="TP58754"/>
        <s v="VB95375"/>
        <s v="NQ02338"/>
        <s v="LK60518"/>
        <s v="LS17961"/>
        <s v="KL15724"/>
        <s v="GR97711"/>
        <s v="LJ53759"/>
        <s v="JJ79561"/>
        <s v="WE74374"/>
        <s v="QD12624"/>
        <s v="WO08254"/>
        <s v="KC62565"/>
        <s v="VB16086"/>
        <s v="VH90416"/>
        <s v="PR57145"/>
        <s v="YC23304"/>
        <s v="OH16255"/>
        <s v="SP17694"/>
        <s v="RY92635"/>
        <s v="ZJ15564"/>
        <s v="EP79006"/>
        <s v="DW79435"/>
        <s v="QA22735"/>
        <s v="IA63760"/>
        <s v="EI36976"/>
        <s v="MQ85374"/>
        <s v="TV27352"/>
        <s v="RU83920"/>
        <s v="ZQ85358"/>
        <s v="TS30442"/>
        <s v="LY23177"/>
        <s v="XL04519"/>
        <s v="TN71889"/>
        <s v="RD74750"/>
        <s v="YR50405"/>
        <s v="RI53831"/>
        <s v="HI41120"/>
        <s v="QN23317"/>
        <s v="HG06341"/>
        <s v="MR10415"/>
        <s v="PV66387"/>
        <s v="RN97418"/>
        <s v="XM46742"/>
        <s v="FW69366"/>
        <s v="UW40434"/>
        <s v="ET61187"/>
        <s v="IQ75446"/>
        <s v="OZ33857"/>
        <s v="LU52609"/>
        <s v="OM54581"/>
        <s v="YB18734"/>
        <s v="RC88960"/>
        <s v="DD53516"/>
        <s v="IO93949"/>
        <s v="IC09412"/>
        <s v="JO07838"/>
        <s v="WG73333"/>
        <s v="OR41398"/>
        <s v="EZ61007"/>
        <s v="ML90644"/>
        <s v="UP41554"/>
        <s v="JE65825"/>
        <s v="KO39571"/>
        <s v="MR17997"/>
        <s v="MC80479"/>
        <s v="CQ73037"/>
        <s v="MN47497"/>
        <s v="HA97750"/>
        <s v="ME09862"/>
        <s v="CN82128"/>
        <s v="AC15148"/>
        <s v="GS47830"/>
        <s v="DY14972"/>
        <s v="LQ27367"/>
        <s v="DE33775"/>
        <s v="JS41809"/>
        <s v="LR96096"/>
        <s v="YL98320"/>
        <s v="RK77751"/>
        <s v="IR15680"/>
        <s v="CC42210"/>
        <s v="CY68967"/>
        <s v="DW16859"/>
        <s v="XS24969"/>
        <s v="HL97310"/>
        <s v="UJ30924"/>
        <s v="MY61417"/>
        <s v="FQ97105"/>
        <s v="GL81696"/>
        <s v="GS95594"/>
        <s v="LV77509"/>
        <s v="VM59364"/>
        <s v="QY05904"/>
        <s v="TQ10316"/>
        <s v="XQ30671"/>
        <s v="FS54053"/>
        <s v="NV49007"/>
        <s v="BD86468"/>
        <s v="DP90164"/>
        <s v="XB71103"/>
        <s v="UL15814"/>
        <s v="UF84896"/>
        <s v="IZ51877"/>
        <s v="PI11465"/>
        <s v="LY00867"/>
        <s v="AM01068"/>
        <s v="KU76265"/>
        <s v="KY60149"/>
        <s v="QU30215"/>
        <s v="CJ75276"/>
        <s v="HF76941"/>
        <s v="RB62438"/>
        <s v="TB79174"/>
        <s v="DX75316"/>
        <s v="IU30783"/>
        <s v="FM48194"/>
        <s v="KD76921"/>
        <s v="RB18413"/>
        <s v="XP76619"/>
        <s v="WC84958"/>
        <s v="HS72358"/>
        <s v="PD50904"/>
        <s v="TA54784"/>
        <s v="GO07912"/>
        <s v="QC43787"/>
        <s v="AL78473"/>
        <s v="MQ80830"/>
        <s v="LH95770"/>
        <s v="WT09681"/>
        <s v="JQ31507"/>
        <s v="FZ21495"/>
        <s v="YF72326"/>
        <s v="HB34517"/>
        <s v="RN26798"/>
        <s v="YB84082"/>
        <s v="YC26485"/>
        <s v="QH95134"/>
        <s v="QH08296"/>
        <s v="KI63568"/>
        <s v="LH17124"/>
        <s v="ZU03419"/>
        <s v="SH98661"/>
        <s v="GB31215"/>
        <s v="AI33513"/>
        <s v="XK41430"/>
        <s v="TZ37429"/>
        <s v="ZO15946"/>
        <s v="TX15348"/>
        <s v="LC06529"/>
        <s v="HA54605"/>
        <s v="FI69931"/>
        <s v="WJ32398"/>
        <s v="CS49828"/>
        <s v="ZL81502"/>
        <s v="MW90970"/>
        <s v="KX45771"/>
        <s v="EJ50883"/>
        <s v="OM00298"/>
        <s v="MQ84462"/>
        <s v="DH90755"/>
        <s v="WQ46155"/>
        <s v="VE03811"/>
        <s v="HK93259"/>
        <s v="NT10758"/>
        <s v="VR36605"/>
        <s v="VA53439"/>
        <s v="CE21868"/>
        <s v="NN57140"/>
        <s v="VY43388"/>
        <s v="PT37082"/>
        <s v="WD21106"/>
        <s v="UC77017"/>
        <s v="NB12067"/>
        <s v="UX29130"/>
        <s v="VY93157"/>
        <s v="GO05021"/>
        <s v="HX59025"/>
        <s v="SJ54913"/>
        <s v="JF21911"/>
        <s v="DT75031"/>
        <s v="HP39452"/>
        <s v="WE08461"/>
        <s v="ZM14601"/>
        <s v="KP19909"/>
        <s v="IP91872"/>
        <s v="SP27644"/>
        <s v="PK42712"/>
        <s v="MQ10006"/>
        <s v="ZJ61600"/>
        <s v="TT72642"/>
        <s v="IW59049"/>
        <s v="JI34058"/>
        <s v="HS41741"/>
        <s v="RR65485"/>
        <s v="KM96393"/>
        <s v="AB83708"/>
        <s v="IC33362"/>
        <s v="QP90330"/>
        <s v="IL85926"/>
        <s v="PZ33581"/>
        <s v="RI57363"/>
        <s v="LM87852"/>
        <s v="BZ42708"/>
        <s v="CI08427"/>
        <s v="QH84524"/>
        <s v="QL71078"/>
        <s v="OF97495"/>
        <s v="PT45653"/>
        <s v="DD63438"/>
        <s v="BF48626"/>
        <s v="KC12845"/>
        <s v="LQ01128"/>
        <s v="RE89408"/>
        <s v="CP89436"/>
        <s v="CY71179"/>
        <s v="NV99282"/>
        <s v="DU35372"/>
        <s v="KD19425"/>
        <s v="MJ93469"/>
        <s v="WY37809"/>
        <s v="PV69672"/>
        <s v="OI93818"/>
        <s v="WK93920"/>
        <s v="VG28968"/>
        <s v="TK08894"/>
        <s v="KV78886"/>
        <s v="NJ68740"/>
        <s v="BQ67146"/>
        <s v="IC15987"/>
        <s v="WR73472"/>
        <s v="RV71418"/>
        <s v="YW29966"/>
        <s v="XZ17144"/>
        <s v="GC39174"/>
        <s v="XL61718"/>
        <s v="UH41869"/>
        <s v="HR44122"/>
        <s v="QX36401"/>
        <s v="IS67772"/>
        <s v="CB32999"/>
        <s v="ZP70263"/>
        <s v="KJ95525"/>
        <s v="YW13511"/>
        <s v="BD88792"/>
        <s v="WP72383"/>
        <s v="ZT18670"/>
        <s v="DF02749"/>
        <s v="YB37448"/>
        <s v="WD08115"/>
        <s v="HX55955"/>
        <s v="KB76806"/>
        <s v="RK59810"/>
        <s v="VR49509"/>
        <s v="RY37795"/>
        <s v="FB63009"/>
        <s v="JK19808"/>
        <s v="EU27614"/>
        <s v="LU36168"/>
        <s v="NM84547"/>
        <s v="VP44034"/>
        <s v="FR14652"/>
        <s v="LX41198"/>
        <s v="NH00014"/>
        <s v="CR52205"/>
        <s v="CR11308"/>
        <s v="HP46629"/>
        <s v="WE17681"/>
        <s v="NA11468"/>
        <s v="ZP46936"/>
        <s v="RK31010"/>
        <s v="ZW26646"/>
        <s v="UE34401"/>
        <s v="DS94852"/>
        <s v="OV00679"/>
        <s v="WT55244"/>
        <s v="PP68475"/>
        <s v="KI08444"/>
        <s v="YJ60213"/>
        <s v="GF93686"/>
        <s v="DH79867"/>
        <s v="UU86276"/>
        <s v="DF61493"/>
        <s v="FB08318"/>
        <s v="XA04612"/>
        <s v="GI30821"/>
        <s v="RN67944"/>
        <s v="VC16798"/>
        <s v="BC68912"/>
        <s v="LN70631"/>
        <s v="WL47283"/>
        <s v="NC37361"/>
        <s v="TK28444"/>
        <s v="WU30108"/>
        <s v="YC39107"/>
        <s v="RQ90676"/>
        <s v="NH46537"/>
        <s v="XA25974"/>
        <s v="FO76687"/>
        <s v="KF30377"/>
        <s v="DZ20557"/>
        <s v="EA75277"/>
        <s v="ZC03630"/>
        <s v="QD27498"/>
        <s v="ZO86553"/>
        <s v="HU76752"/>
        <s v="IP83078"/>
        <s v="CB84435"/>
        <s v="PN32444"/>
        <s v="YM98117"/>
        <s v="DS81247"/>
        <s v="YJ96415"/>
        <s v="BD39347"/>
        <s v="DP08828"/>
        <s v="MD38455"/>
        <s v="XU47675"/>
        <s v="LL48376"/>
        <s v="KG35987"/>
        <s v="QW75775"/>
        <s v="DO16505"/>
        <s v="EM81910"/>
        <s v="UG78486"/>
        <s v="KB80448"/>
        <s v="IG10112"/>
        <s v="CH41630"/>
        <s v="BK34338"/>
        <s v="DF75473"/>
        <s v="CB44442"/>
        <s v="XG96257"/>
        <s v="HK06293"/>
        <s v="ZU54940"/>
        <s v="MV29094"/>
        <s v="PV33655"/>
        <s v="BT53311"/>
        <s v="OH46936"/>
        <s v="IG74293"/>
        <s v="LP06604"/>
        <s v="XR48775"/>
        <s v="UQ00866"/>
        <s v="JV83176"/>
        <s v="AM94202"/>
        <s v="XJ06372"/>
        <s v="MJ29721"/>
        <s v="VK85456"/>
        <s v="OR50102"/>
        <s v="OF57169"/>
        <s v="SN25496"/>
        <s v="YB94926"/>
        <s v="MJ78224"/>
        <s v="LA10507"/>
        <s v="ZL02136"/>
        <s v="CM85632"/>
        <s v="CG30379"/>
        <s v="UQ76500"/>
        <s v="AI80194"/>
        <s v="HQ06523"/>
        <s v="CT25603"/>
        <s v="UW63974"/>
        <s v="IF15071"/>
        <s v="OQ24742"/>
        <s v="UB34973"/>
        <s v="XU13330"/>
        <s v="PR05884"/>
        <s v="FF97366"/>
        <s v="ZP35964"/>
        <s v="EL70202"/>
        <s v="FQ27937"/>
        <s v="FE93001"/>
        <s v="HF57001"/>
        <s v="EX73510"/>
        <s v="VX06371"/>
        <s v="YH28699"/>
        <s v="ZW80197"/>
        <s v="EJ35920"/>
        <s v="QE57307"/>
        <s v="WW98204"/>
        <s v="RB57654"/>
        <s v="MI36742"/>
        <s v="KX50228"/>
        <s v="KH85935"/>
        <s v="DC43546"/>
        <s v="LM48331"/>
        <s v="GQ30856"/>
        <s v="UY00021"/>
        <s v="IH86279"/>
        <s v="ZT79028"/>
        <s v="UK45645"/>
        <s v="TD32745"/>
        <s v="UT74731"/>
        <s v="US24535"/>
        <s v="DY08834"/>
        <s v="RK75307"/>
        <s v="XD93666"/>
        <s v="WZ23511"/>
        <s v="OL80150"/>
        <s v="RM10922"/>
        <s v="RB05184"/>
        <s v="EC54098"/>
        <s v="DF47469"/>
        <s v="PN62010"/>
        <s v="KU59845"/>
        <s v="TH84772"/>
        <s v="PV12874"/>
        <s v="XE53928"/>
        <s v="HQ29672"/>
        <s v="MZ59017"/>
        <s v="IL25406"/>
        <s v="TJ78301"/>
        <s v="XI74052"/>
        <s v="YD88101"/>
        <s v="HN30761"/>
        <s v="JF06268"/>
        <s v="VQ78330"/>
        <s v="AU79320"/>
        <s v="KZ31628"/>
        <s v="UV11413"/>
        <s v="OE25912"/>
        <s v="JE43340"/>
        <s v="VQ30235"/>
        <s v="ZC59819"/>
        <s v="PZ66963"/>
        <s v="QW38436"/>
        <s v="PJ62592"/>
        <s v="QX37760"/>
        <s v="JH12095"/>
        <s v="YT32675"/>
        <s v="ZQ20832"/>
        <s v="OX62676"/>
        <s v="JI40801"/>
        <s v="QD20589"/>
        <s v="GC73721"/>
        <s v="GH46270"/>
        <s v="ZK14577"/>
        <s v="VU03879"/>
        <s v="PD72443"/>
        <s v="PB14110"/>
        <s v="NS49993"/>
        <s v="MQ54093"/>
        <s v="OF42975"/>
        <s v="MR66972"/>
        <s v="AV66662"/>
        <s v="LR26980"/>
        <s v="UQ93595"/>
        <s v="EK82396"/>
        <s v="JI48706"/>
        <s v="UI17933"/>
        <s v="ZV00656"/>
        <s v="TE37119"/>
        <s v="LV10172"/>
        <s v="XK66812"/>
        <s v="JH35461"/>
        <s v="BT05905"/>
        <s v="AP97943"/>
        <s v="LJ89896"/>
        <s v="JB33146"/>
        <s v="SX16826"/>
        <s v="VJ66441"/>
        <s v="ZY80308"/>
        <s v="IL64604"/>
        <s v="YY98972"/>
        <s v="FD55851"/>
        <s v="UH65814"/>
        <s v="DR22760"/>
        <s v="LS19972"/>
        <s v="GM81157"/>
        <s v="CR89766"/>
        <s v="JS73658"/>
        <s v="VF10079"/>
        <s v="TD38950"/>
        <s v="BN89336"/>
        <s v="UN62354"/>
        <s v="DY84461"/>
        <s v="RU75391"/>
        <s v="ZS48473"/>
        <s v="ZI82787"/>
        <s v="BW14396"/>
        <s v="WZ53697"/>
        <s v="KN26183"/>
        <s v="DT58874"/>
        <s v="ED62127"/>
        <s v="TA75691"/>
        <s v="YL89091"/>
        <s v="BZ65964"/>
        <s v="AG46963"/>
        <s v="RU67862"/>
        <s v="QJ10465"/>
        <s v="AO52771"/>
        <s v="MQ45009"/>
        <s v="UE80558"/>
        <s v="MN57717"/>
        <s v="ZX15158"/>
        <s v="DD21580"/>
        <s v="ZN35490"/>
        <s v="HY57645"/>
        <s v="SN93520"/>
        <s v="VG12896"/>
        <s v="FJ16023"/>
        <s v="XK02465"/>
        <s v="BT96136"/>
        <s v="VP41940"/>
        <s v="PC11506"/>
        <s v="JI28203"/>
        <s v="ZJ19173"/>
        <s v="VM57856"/>
        <s v="XE93379"/>
        <s v="NP84105"/>
        <s v="ED37079"/>
        <s v="SG67197"/>
        <s v="NH49883"/>
        <s v="WY43007"/>
        <s v="YE07548"/>
        <s v="ZL57459"/>
        <s v="XS46977"/>
        <s v="ST27988"/>
        <s v="NP69685"/>
        <s v="FB85943"/>
        <s v="JC92571"/>
        <s v="HH27523"/>
        <s v="YQ80464"/>
        <s v="JQ33081"/>
        <s v="JC40511"/>
        <s v="ME62324"/>
        <s v="EV14813"/>
        <s v="LJ81103"/>
        <s v="TX11462"/>
        <s v="KO77378"/>
        <s v="NY83110"/>
        <s v="EN72639"/>
        <s v="TL24721"/>
        <s v="NG78928"/>
        <s v="FS87519"/>
        <s v="PQ21099"/>
        <s v="LQ00436"/>
        <s v="GI45632"/>
        <s v="HJ43000"/>
        <s v="TF49119"/>
        <s v="JH00583"/>
        <s v="TJ75362"/>
        <s v="JX17159"/>
        <s v="RE79053"/>
        <s v="SZ27015"/>
        <s v="GW89984"/>
        <s v="SX04950"/>
        <s v="PS10576"/>
        <s v="TK68917"/>
        <s v="JU42112"/>
        <s v="SW74753"/>
        <s v="FS51020"/>
        <s v="DW92762"/>
        <s v="VN03630"/>
        <s v="SO74630"/>
        <s v="VV29195"/>
        <s v="ZU71736"/>
        <s v="WQ58225"/>
        <s v="VT12739"/>
        <s v="CE18147"/>
        <s v="QA11360"/>
        <s v="BG99157"/>
        <s v="VP30876"/>
        <s v="BG01609"/>
        <s v="YC73724"/>
        <s v="OL13106"/>
        <s v="QD81258"/>
        <s v="DX04162"/>
        <s v="WK88111"/>
        <s v="CY36199"/>
        <s v="XP15561"/>
        <s v="RH83196"/>
        <s v="YV70091"/>
        <s v="RI37740"/>
        <s v="PY20913"/>
        <s v="IL64738"/>
        <s v="RG44558"/>
        <s v="KP45677"/>
        <s v="GA90599"/>
        <s v="BJ88821"/>
        <s v="WZ92801"/>
        <s v="ZS30937"/>
        <s v="RB88030"/>
        <s v="CO81177"/>
        <s v="SH43762"/>
        <s v="EW07508"/>
        <s v="RW58957"/>
        <s v="LE95912"/>
        <s v="QF17588"/>
        <s v="MI68186"/>
        <s v="FC06802"/>
        <s v="OB57356"/>
        <s v="AG95570"/>
        <s v="IY03231"/>
        <s v="TS97047"/>
        <s v="CU15358"/>
        <s v="HD48078"/>
        <s v="UR71957"/>
        <s v="QY37338"/>
        <s v="LX73260"/>
        <s v="DQ48185"/>
        <s v="ZU00391"/>
        <s v="HJ01724"/>
        <s v="GW61150"/>
        <s v="WK89138"/>
        <s v="YJ65286"/>
        <s v="QQ72808"/>
        <s v="HE30340"/>
        <s v="MQ94079"/>
        <s v="XT13394"/>
        <s v="SM20146"/>
        <s v="IA63934"/>
        <s v="MB89626"/>
        <s v="CB42785"/>
        <s v="RG80937"/>
        <s v="EJ44616"/>
        <s v="JS30750"/>
        <s v="RQ39977"/>
        <s v="ID41819"/>
        <s v="KN04814"/>
        <s v="ZC29451"/>
        <s v="JJ99508"/>
        <s v="AX58664"/>
        <s v="KJ55711"/>
        <s v="LE55386"/>
        <s v="LH69898"/>
        <s v="CQ64479"/>
        <s v="CL50242"/>
        <s v="LJ14199"/>
        <s v="KV77032"/>
        <s v="HW28742"/>
        <s v="XK01388"/>
        <s v="PI99291"/>
        <s v="QV85169"/>
        <s v="EX54085"/>
        <s v="QU86259"/>
        <s v="FC46507"/>
        <s v="XC37146"/>
        <s v="JG82527"/>
        <s v="UU62966"/>
        <s v="PC45128"/>
        <s v="CM38340"/>
        <s v="BY06339"/>
        <s v="VE01560"/>
        <s v="ZZ46517"/>
        <s v="YF00518"/>
        <s v="CF32792"/>
        <s v="MY35274"/>
        <s v="NK11682"/>
        <s v="KP73794"/>
        <s v="WL78664"/>
        <s v="OJ60105"/>
        <s v="PH86930"/>
        <s v="EI73063"/>
        <s v="UD30347"/>
        <s v="XO36512"/>
        <s v="PW80847"/>
        <s v="II18494"/>
        <s v="DE33526"/>
        <s v="WZ92848"/>
        <s v="XB60087"/>
        <s v="HT45363"/>
        <s v="SL89136"/>
        <s v="AB01364"/>
        <s v="EE93999"/>
        <s v="WG71903"/>
        <s v="PV21141"/>
        <s v="WT89441"/>
        <s v="NP69372"/>
        <s v="GH05867"/>
        <s v="FC90028"/>
        <s v="EC25587"/>
        <s v="IL15923"/>
        <s v="ZW57121"/>
        <s v="HW61872"/>
        <s v="XE06429"/>
        <s v="CL15502"/>
        <s v="CQ74245"/>
        <s v="NM46692"/>
        <s v="BA20126"/>
        <s v="SK17822"/>
        <s v="UJ25705"/>
        <s v="SM39230"/>
        <s v="EX10431"/>
        <s v="GC68595"/>
        <s v="MG18598"/>
        <s v="NE10374"/>
        <s v="TZ24303"/>
        <s v="SX78951"/>
        <s v="RS09861"/>
        <s v="MG79371"/>
        <s v="YQ98684"/>
        <s v="YN26834"/>
        <s v="ZI05364"/>
        <s v="LZ72946"/>
        <s v="MD96632"/>
        <s v="UA02503"/>
        <s v="LR02328"/>
        <s v="RT10291"/>
        <s v="PC24386"/>
        <s v="KZ02335"/>
        <s v="RI56115"/>
        <s v="HC56538"/>
        <s v="LD43974"/>
        <s v="LK40594"/>
        <s v="TP32515"/>
        <s v="OH73408"/>
        <s v="WL00863"/>
        <s v="CH43076"/>
        <s v="TB21742"/>
        <s v="RW33904"/>
        <s v="RC06102"/>
        <s v="MV40149"/>
        <s v="VV58686"/>
        <s v="LQ18617"/>
        <s v="OM26946"/>
        <s v="KS14404"/>
        <s v="OA36860"/>
        <s v="XZ47293"/>
        <s v="WN37306"/>
        <s v="JS37727"/>
        <s v="HK96346"/>
        <s v="OY75139"/>
        <s v="JQ40810"/>
        <s v="CY47987"/>
        <s v="GX18740"/>
        <s v="PC80768"/>
        <s v="YI63951"/>
        <s v="GL22188"/>
        <s v="EP66288"/>
        <s v="JK50179"/>
        <s v="QM85436"/>
        <s v="OD04300"/>
        <s v="UH12632"/>
        <s v="YX27089"/>
        <s v="BO89530"/>
        <s v="SC49203"/>
        <s v="GI71579"/>
        <s v="RW20997"/>
        <s v="TA99560"/>
        <s v="OY20056"/>
        <s v="LH89007"/>
        <s v="VN86750"/>
        <s v="TS44148"/>
        <s v="ZJ14025"/>
        <s v="FT87590"/>
        <s v="SV01103"/>
        <s v="RG26410"/>
        <s v="GO47392"/>
        <s v="SY72652"/>
        <s v="SN09762"/>
        <s v="FD92723"/>
        <s v="VD96641"/>
        <s v="MA23802"/>
        <s v="PM83021"/>
        <s v="LB35306"/>
        <s v="XX98573"/>
        <s v="VL47701"/>
        <s v="KS68945"/>
        <s v="ON13791"/>
        <s v="AU90253"/>
        <s v="KQ36786"/>
        <s v="DO32144"/>
        <s v="MZ48209"/>
        <s v="HP30172"/>
        <s v="WD61601"/>
        <s v="BR85070"/>
        <s v="SG26837"/>
        <s v="PJ04523"/>
        <s v="JV46813"/>
        <s v="UI46496"/>
        <s v="EB99068"/>
        <s v="NU55328"/>
        <s v="AS39009"/>
        <s v="FN55478"/>
        <s v="NB45428"/>
        <s v="HG27347"/>
        <s v="DG78335"/>
        <s v="XQ64458"/>
        <s v="DN74512"/>
        <s v="HI04956"/>
        <s v="UX80125"/>
        <s v="YT10469"/>
        <s v="DW99345"/>
        <s v="SD88569"/>
        <s v="BT34448"/>
        <s v="HM11799"/>
        <s v="CX53634"/>
        <s v="NP90235"/>
        <s v="XP84331"/>
        <s v="DV79255"/>
        <s v="QC21248"/>
        <s v="HX97961"/>
        <s v="FV70995"/>
        <s v="UA80295"/>
        <s v="TN82178"/>
        <s v="LL28971"/>
        <s v="JC77352"/>
        <s v="QN77394"/>
        <s v="YU38680"/>
        <s v="QA13962"/>
        <s v="DV72189"/>
        <s v="WT00521"/>
        <s v="KG35646"/>
        <s v="EH22473"/>
        <s v="JM01872"/>
        <s v="ZI61431"/>
        <s v="SS74844"/>
        <s v="GH58707"/>
        <s v="GI34392"/>
        <s v="SI83451"/>
        <s v="FQ96360"/>
        <s v="SU07975"/>
        <s v="RN31158"/>
        <s v="FU93279"/>
        <s v="AA91341"/>
        <s v="HF72217"/>
        <s v="RD72007"/>
        <s v="TK08617"/>
        <s v="UF63350"/>
        <s v="HF26420"/>
        <s v="ZO49520"/>
        <s v="MK35129"/>
        <s v="KG35638"/>
        <s v="ZC18421"/>
        <s v="QM75272"/>
        <s v="II13540"/>
        <s v="RT75363"/>
        <s v="SN89016"/>
        <s v="JT17149"/>
        <s v="BL18475"/>
        <s v="KH42965"/>
        <s v="PJ61526"/>
        <s v="SN24997"/>
        <s v="WD58041"/>
        <s v="BZ31653"/>
        <s v="BM13526"/>
        <s v="YH88536"/>
        <s v="KG56017"/>
        <s v="HG17573"/>
        <s v="UP28864"/>
        <s v="EU90811"/>
        <s v="WI80546"/>
        <s v="IN15334"/>
        <s v="IN58899"/>
        <s v="VS85476"/>
        <s v="OL30346"/>
        <s v="SF59931"/>
        <s v="TA45030"/>
        <s v="JG96024"/>
        <s v="BS26988"/>
        <s v="YZ64487"/>
        <s v="UA08178"/>
        <s v="DK80600"/>
        <s v="OZ16088"/>
        <s v="IS95959"/>
        <s v="KV60857"/>
        <s v="CL21517"/>
        <s v="VA23356"/>
        <s v="OM10715"/>
        <s v="ZT72307"/>
        <s v="GV69171"/>
        <s v="BS11321"/>
        <s v="WE26245"/>
        <s v="JQ46808"/>
        <s v="KN27387"/>
        <s v="FS58707"/>
        <s v="GM01611"/>
        <s v="PJ35076"/>
        <s v="WA43619"/>
        <s v="HM10845"/>
        <s v="LK82336"/>
        <s v="HZ87954"/>
        <s v="UY40598"/>
        <s v="ZY19713"/>
        <s v="YZ37841"/>
        <s v="AD83022"/>
        <s v="CG68343"/>
        <s v="MR69687"/>
        <s v="TC17178"/>
        <s v="VS43047"/>
        <s v="PF67338"/>
        <s v="PT96112"/>
        <s v="LI64238"/>
        <s v="AY41684"/>
        <s v="CR18803"/>
        <s v="OJ44947"/>
        <s v="HG66843"/>
        <s v="MI53795"/>
        <s v="JR13951"/>
        <s v="VS40214"/>
        <s v="JX62328"/>
        <s v="OE30365"/>
        <s v="JA72007"/>
        <s v="QL29628"/>
        <s v="VT54031"/>
        <s v="ZQ83909"/>
        <s v="TK09268"/>
        <s v="VL11235"/>
        <s v="WG73474"/>
        <s v="TU26696"/>
        <s v="HK04125"/>
        <s v="ZI20302"/>
        <s v="SV56339"/>
        <s v="AI34472"/>
        <s v="SR20896"/>
        <s v="OI29323"/>
        <s v="RA61349"/>
        <s v="AZ54291"/>
        <s v="PW02951"/>
        <s v="EU74474"/>
        <s v="PI31897"/>
        <s v="IN38448"/>
        <s v="LY12534"/>
        <s v="EX36946"/>
        <s v="QD69579"/>
        <s v="IG54037"/>
        <s v="WR58813"/>
        <s v="WE99328"/>
        <s v="FL26979"/>
        <s v="NC63914"/>
        <s v="ZA06898"/>
        <s v="BK27176"/>
        <s v="NA47238"/>
        <s v="TJ75641"/>
        <s v="DG87114"/>
        <s v="IX72060"/>
        <s v="XM22247"/>
        <s v="SO57122"/>
        <s v="JJ29164"/>
        <s v="LH76123"/>
        <s v="QA23527"/>
        <s v="TZ46131"/>
        <s v="WI38415"/>
        <s v="EX09332"/>
        <s v="HU76349"/>
        <s v="XV87522"/>
        <s v="RK03055"/>
        <s v="TW90522"/>
        <s v="TR62640"/>
        <s v="PO01809"/>
        <s v="NB25545"/>
        <s v="UI61101"/>
        <s v="OF45581"/>
        <s v="XU18640"/>
        <s v="TP41559"/>
        <s v="HW22534"/>
        <s v="ZY43941"/>
        <s v="BL39465"/>
        <s v="EU72535"/>
        <s v="CH65117"/>
        <s v="UW61996"/>
        <s v="UU29483"/>
        <s v="DI37443"/>
        <s v="KT49389"/>
        <s v="TA72723"/>
        <s v="IU35125"/>
        <s v="WC23474"/>
        <s v="ZB66942"/>
        <s v="PJ16239"/>
        <s v="CD73741"/>
        <s v="DH10257"/>
        <s v="GN20707"/>
        <s v="SI89481"/>
        <s v="ML36727"/>
        <s v="AD43405"/>
        <s v="XN04057"/>
        <s v="UM56759"/>
        <s v="UN78096"/>
        <s v="ZT74248"/>
        <s v="TQ06356"/>
        <s v="VL05080"/>
        <s v="FL22634"/>
        <s v="RU53881"/>
        <s v="UF10687"/>
        <s v="OY33223"/>
        <s v="LH92318"/>
        <s v="LV34773"/>
        <s v="LK23801"/>
        <s v="XS17146"/>
        <s v="TI19732"/>
        <s v="CL08483"/>
        <s v="YV48390"/>
        <s v="QK49263"/>
        <s v="DG51167"/>
        <s v="BU86341"/>
        <s v="EY97818"/>
        <s v="CE43692"/>
        <s v="IU38089"/>
        <s v="BJ55108"/>
        <s v="CZ14985"/>
        <s v="DP63491"/>
        <s v="RJ67478"/>
        <s v="FF19200"/>
        <s v="KX12163"/>
        <s v="ZR55871"/>
        <s v="KR59093"/>
        <s v="BF11071"/>
        <s v="IO43685"/>
        <s v="LF65127"/>
        <s v="YI82845"/>
        <s v="RR35036"/>
        <s v="ZD24152"/>
        <s v="WH49085"/>
        <s v="KY91820"/>
        <s v="TJ61858"/>
        <s v="JF95311"/>
        <s v="QQ87196"/>
        <s v="WH99299"/>
        <s v="XM19025"/>
        <s v="IX69041"/>
        <s v="VT89276"/>
        <s v="KF80928"/>
        <s v="DT91467"/>
        <s v="AD31646"/>
        <s v="HD74099"/>
        <s v="IH93814"/>
        <s v="PW67721"/>
        <s v="ZP53868"/>
        <s v="ZK68272"/>
        <s v="GN48901"/>
        <s v="UG45617"/>
        <s v="SO83593"/>
        <s v="PP79517"/>
        <s v="JR94373"/>
        <s v="UW55986"/>
        <s v="UR05090"/>
        <s v="XU78283"/>
        <s v="ZG40492"/>
        <s v="UF75343"/>
        <s v="VV83678"/>
        <s v="FV17634"/>
        <s v="EJ27388"/>
        <s v="TY31597"/>
        <s v="OT53610"/>
        <s v="PW42753"/>
        <s v="XC98825"/>
        <s v="CZ40562"/>
        <s v="MV92262"/>
        <s v="AG06845"/>
        <s v="OK85689"/>
        <s v="TS98239"/>
        <s v="YI39189"/>
        <s v="GN19754"/>
        <s v="IU67765"/>
        <s v="ZM50644"/>
        <s v="YE55038"/>
        <s v="DR07597"/>
        <s v="SM79924"/>
        <s v="NR35891"/>
        <s v="OR30673"/>
        <s v="DZ65772"/>
        <s v="PT11641"/>
        <s v="CY59346"/>
        <s v="DI03784"/>
        <s v="EK29637"/>
        <s v="NA69031"/>
        <s v="ZN03095"/>
        <s v="WY16123"/>
        <s v="WX55878"/>
        <s v="ED80059"/>
        <s v="YU32315"/>
        <s v="XM69999"/>
        <s v="OK41533"/>
        <s v="GV14399"/>
        <s v="VX78056"/>
        <s v="IN55352"/>
        <s v="IL19440"/>
        <s v="AC56397"/>
        <s v="US50935"/>
        <s v="XO67503"/>
        <s v="EZ08875"/>
        <s v="EJ69098"/>
        <s v="SB22609"/>
        <s v="FR90288"/>
        <s v="ZZ83801"/>
        <s v="GR84586"/>
        <s v="FW72644"/>
        <s v="HX84663"/>
        <s v="SL62619"/>
        <s v="ME39269"/>
        <s v="KN25118"/>
        <s v="WY54194"/>
        <s v="CF81782"/>
        <s v="PL15097"/>
        <s v="EF35939"/>
        <s v="XJ26312"/>
        <s v="BE16480"/>
        <s v="GN51906"/>
        <s v="KN61931"/>
        <s v="CG35871"/>
        <s v="FQ50699"/>
        <s v="QH64766"/>
        <s v="IZ49153"/>
        <s v="DQ19983"/>
        <s v="AU14752"/>
        <s v="KV39447"/>
        <s v="LK33372"/>
        <s v="FE18669"/>
        <s v="OT46211"/>
        <s v="QH87602"/>
        <s v="OE35146"/>
        <s v="KR27514"/>
        <s v="UF44819"/>
        <s v="IY67867"/>
        <s v="CA80839"/>
        <s v="FD28395"/>
        <s v="VM72159"/>
        <s v="DK56154"/>
        <s v="ZR99614"/>
        <s v="TD33106"/>
        <s v="VY51899"/>
        <s v="OX98013"/>
        <s v="KD97693"/>
        <s v="SY06708"/>
        <s v="KE81259"/>
        <s v="MX02344"/>
        <s v="BT74051"/>
        <s v="ZQ70393"/>
        <s v="AR63887"/>
        <s v="KI97542"/>
        <s v="XX06351"/>
        <s v="VU10318"/>
        <s v="UW00886"/>
        <s v="EQ84871"/>
        <s v="DS17009"/>
        <s v="AU20035"/>
        <s v="MF96126"/>
        <s v="WB10111"/>
        <s v="OZ67013"/>
        <s v="ZE65652"/>
        <s v="LV75692"/>
        <s v="TB03768"/>
        <s v="CT70705"/>
        <s v="XJ66028"/>
        <s v="LT44739"/>
        <s v="EP03449"/>
        <s v="WZ48417"/>
        <s v="KA13963"/>
        <s v="AU61510"/>
        <s v="KD30339"/>
        <s v="OF47491"/>
        <s v="ZB90342"/>
        <s v="GY84031"/>
        <s v="QR41127"/>
        <s v="UW39044"/>
        <s v="FI28399"/>
        <s v="UO53113"/>
        <s v="QZ25284"/>
        <s v="MA50760"/>
        <s v="MP89247"/>
        <s v="UH18026"/>
        <s v="IV41239"/>
        <s v="PN86951"/>
        <s v="TT17274"/>
        <s v="VA21067"/>
        <s v="CM91655"/>
        <s v="TC22741"/>
        <s v="DY18533"/>
        <s v="SO66338"/>
        <s v="AH55807"/>
        <s v="DB01592"/>
        <s v="TZ34745"/>
        <s v="NQ31884"/>
        <s v="CX22650"/>
        <s v="VF02218"/>
        <s v="NI76074"/>
        <s v="RS50525"/>
        <s v="AS53812"/>
        <s v="NX72551"/>
        <s v="FP33212"/>
        <s v="AP65410"/>
        <s v="UT82578"/>
        <s v="RX83065"/>
        <s v="WG53213"/>
        <s v="MS74379"/>
        <s v="MP76901"/>
        <s v="AA00204"/>
        <s v="SY03697"/>
        <s v="JH62011"/>
        <s v="LY99169"/>
        <s v="UW91174"/>
        <s v="XS20506"/>
        <s v="FK30441"/>
        <s v="AX69877"/>
        <s v="FG69168"/>
        <s v="ZB58577"/>
        <s v="ST20385"/>
        <s v="JX75364"/>
        <s v="PJ97168"/>
        <s v="RK90219"/>
        <s v="QL56839"/>
        <s v="ZD36785"/>
        <s v="ZU83889"/>
        <s v="ON52597"/>
        <s v="RU43839"/>
        <s v="NV23471"/>
        <s v="QL88107"/>
        <s v="NC10924"/>
        <s v="VO08001"/>
        <s v="EU02943"/>
        <s v="KS33245"/>
        <s v="MP04030"/>
        <s v="SW35066"/>
        <s v="JZ40049"/>
        <s v="MO07794"/>
        <s v="TG90378"/>
        <s v="FK01879"/>
        <s v="LN46396"/>
        <s v="BP64921"/>
        <s v="HI11814"/>
        <s v="AU89701"/>
        <s v="IR82479"/>
        <s v="CD79543"/>
        <s v="SA56614"/>
        <s v="HO40293"/>
        <s v="KX98115"/>
        <s v="RL93207"/>
        <s v="EK52117"/>
        <s v="AB71650"/>
        <s v="WD98814"/>
        <s v="MC36581"/>
        <s v="DN80595"/>
        <s v="GT83220"/>
        <s v="LW70693"/>
        <s v="PW71678"/>
        <s v="QT15274"/>
        <s v="AB08163"/>
        <s v="KM89353"/>
        <s v="IY53866"/>
        <s v="YP65404"/>
        <s v="IN62222"/>
        <s v="NI99533"/>
        <s v="VN42467"/>
        <s v="XD72635"/>
        <s v="IU51786"/>
        <s v="FU81642"/>
        <s v="MH55162"/>
        <s v="ZV90199"/>
        <s v="LZ52510"/>
        <s v="LZ54311"/>
        <s v="JU08252"/>
        <s v="UY62850"/>
        <s v="IQ24265"/>
        <s v="GO81532"/>
        <s v="UV26907"/>
        <s v="ZH40824"/>
        <s v="EE21235"/>
        <s v="PK21074"/>
        <s v="TJ63528"/>
        <s v="MU53468"/>
        <s v="PJ76637"/>
        <s v="FI42226"/>
        <s v="MA92648"/>
        <s v="KI34790"/>
        <s v="GF39418"/>
        <s v="QP88937"/>
        <s v="CX06009"/>
        <s v="LH82923"/>
        <s v="NG00679"/>
        <s v="YE59828"/>
        <s v="FS01811"/>
        <s v="MT71920"/>
        <s v="WT50501"/>
        <s v="BE18852"/>
        <s v="GE12670"/>
        <s v="JA47635"/>
        <s v="KN99367"/>
        <s v="TT54548"/>
        <s v="FP32643"/>
        <s v="JI10461"/>
        <s v="WU76320"/>
        <s v="FL44484"/>
        <s v="KB98920"/>
        <s v="MK64535"/>
        <s v="MY84319"/>
        <s v="EZ17202"/>
        <s v="NA47462"/>
        <s v="BN14470"/>
        <s v="US50993"/>
        <s v="RL72190"/>
        <s v="JK03915"/>
        <s v="KV15290"/>
        <s v="BW24049"/>
        <s v="YM04869"/>
        <s v="WY25883"/>
        <s v="RN68568"/>
        <s v="UG84293"/>
        <s v="ZZ05828"/>
        <s v="OV29410"/>
        <s v="OJ74301"/>
        <s v="MY03848"/>
        <s v="EM09128"/>
        <s v="MY54826"/>
        <s v="EE33007"/>
        <s v="AO40986"/>
        <s v="ZA11936"/>
        <s v="VJ50830"/>
        <s v="PZ68113"/>
        <s v="ZC56582"/>
        <s v="BP26606"/>
        <s v="RA86683"/>
        <s v="NH74829"/>
        <s v="II21105"/>
        <s v="DC41076"/>
        <s v="PS41695"/>
        <s v="PY24011"/>
        <s v="BA82146"/>
        <s v="KS31394"/>
        <s v="IX56079"/>
        <s v="KM91826"/>
        <s v="YX74767"/>
        <s v="UJ04852"/>
        <s v="IR75589"/>
        <s v="PP49847"/>
        <s v="OO70346"/>
        <s v="UM89962"/>
        <s v="IP43602"/>
        <s v="XG25094"/>
        <s v="KL98285"/>
        <s v="KN97636"/>
        <s v="BZ26212"/>
        <s v="ZO35260"/>
        <s v="QY01726"/>
        <s v="RK92109"/>
        <s v="IO50988"/>
        <s v="AG77991"/>
        <s v="LD77416"/>
        <s v="HC73319"/>
        <s v="SX69791"/>
        <s v="IN61973"/>
        <s v="IK71582"/>
        <s v="EQ77092"/>
        <s v="RX47361"/>
        <s v="BL03996"/>
        <s v="KV98085"/>
        <s v="OD14973"/>
        <s v="QA83382"/>
        <s v="WB39123"/>
        <s v="DI40503"/>
        <s v="HA93789"/>
        <s v="PW30238"/>
        <s v="EF82285"/>
        <s v="OW85562"/>
        <s v="OH87094"/>
        <s v="RG00951"/>
        <s v="MM35255"/>
        <s v="UC16586"/>
        <s v="AF71985"/>
        <s v="ZA52771"/>
        <s v="OB26153"/>
        <s v="KP92281"/>
        <s v="KQ49412"/>
        <s v="DE61610"/>
        <s v="ZT76129"/>
        <s v="OQ78012"/>
        <s v="DS78346"/>
        <s v="RL26238"/>
        <s v="WR49424"/>
        <s v="EU87521"/>
        <s v="HH17470"/>
        <s v="LH22889"/>
        <s v="HM41763"/>
        <s v="ZO61232"/>
        <s v="CW53409"/>
        <s v="CX22998"/>
        <s v="OY96909"/>
        <s v="IR55011"/>
        <s v="HT28566"/>
        <s v="YO33683"/>
        <s v="WJ75445"/>
        <s v="RC82824"/>
        <s v="ZB69417"/>
        <s v="FC29496"/>
        <s v="XX09602"/>
        <s v="PT92421"/>
        <s v="TS94978"/>
        <s v="CN25069"/>
        <s v="TO17956"/>
        <s v="FV20181"/>
        <s v="HB46077"/>
        <s v="JT78468"/>
        <s v="EJ10184"/>
        <s v="CE04461"/>
        <s v="SS85959"/>
        <s v="PI48562"/>
        <s v="LE84369"/>
        <s v="UV12740"/>
        <s v="PU10758"/>
        <s v="OK67801"/>
        <s v="WU20850"/>
        <s v="OC50258"/>
        <s v="BM81760"/>
        <s v="DL46074"/>
        <s v="RZ30006"/>
        <s v="AV03785"/>
        <s v="CE90753"/>
        <s v="UT67936"/>
        <s v="UN22151"/>
        <s v="RO25718"/>
        <s v="HQ03040"/>
        <s v="PA22333"/>
        <s v="NN45212"/>
        <s v="FI63873"/>
        <s v="BS60248"/>
        <s v="OQ70669"/>
        <s v="YE02013"/>
        <s v="VD55062"/>
        <s v="WE94953"/>
        <s v="TN02106"/>
        <s v="QH15674"/>
        <s v="EG47375"/>
        <s v="FI70882"/>
        <s v="ZK37780"/>
        <s v="KF63629"/>
        <s v="XA03422"/>
        <s v="OV59773"/>
        <s v="ON19394"/>
        <s v="VB60608"/>
        <s v="GX27382"/>
        <s v="IS32110"/>
        <s v="PN77561"/>
        <s v="PQ12432"/>
        <s v="WW79965"/>
        <s v="TI34545"/>
        <s v="WX01890"/>
        <s v="CU11592"/>
        <s v="JM72291"/>
        <s v="SK06237"/>
        <s v="DB30157"/>
        <s v="HO23485"/>
        <s v="TK17965"/>
        <s v="BL34096"/>
        <s v="WH54786"/>
        <s v="UI43470"/>
        <s v="SD17001"/>
        <s v="ZN23808"/>
        <s v="AE43701"/>
        <s v="FX38515"/>
        <s v="MW45969"/>
        <s v="VH91357"/>
        <s v="ZU32897"/>
        <s v="NK26611"/>
        <s v="JR08595"/>
        <s v="BH59742"/>
        <s v="UK55946"/>
        <s v="VW68677"/>
        <s v="RT80517"/>
        <s v="PQ51527"/>
        <s v="XO78981"/>
        <s v="VU27745"/>
        <s v="YB60516"/>
        <s v="LK86125"/>
        <s v="ZF63696"/>
        <s v="XN65082"/>
        <s v="AI46995"/>
        <s v="LA87475"/>
        <s v="DR05536"/>
        <s v="YF58088"/>
        <s v="TU33918"/>
        <s v="UK15782"/>
        <s v="XW81706"/>
        <s v="NP93919"/>
        <s v="KF01688"/>
        <s v="AY30606"/>
        <s v="BT04161"/>
        <s v="PL41722"/>
        <s v="AM42174"/>
        <s v="DK86535"/>
        <s v="CW78999"/>
        <s v="OY07096"/>
        <s v="GZ14019"/>
        <s v="JY29449"/>
        <s v="MF99601"/>
        <s v="JF48934"/>
        <s v="OZ31485"/>
        <s v="HP71508"/>
        <s v="HB84204"/>
        <s v="RV35997"/>
        <s v="MN90868"/>
        <s v="XP81159"/>
        <s v="EO74762"/>
        <s v="LV85881"/>
        <s v="RI02790"/>
        <s v="UP74694"/>
        <s v="SK92471"/>
        <s v="UJ05081"/>
        <s v="QI19660"/>
        <s v="IZ96410"/>
        <s v="QY05334"/>
        <s v="PB57246"/>
        <s v="HO01803"/>
        <s v="AP76595"/>
        <s v="RN21837"/>
        <s v="NQ62454"/>
        <s v="VX64318"/>
        <s v="KK17606"/>
        <s v="HU90694"/>
        <s v="NJ16957"/>
        <s v="EV35477"/>
        <s v="NR06673"/>
        <s v="SW68737"/>
        <s v="IL06181"/>
        <s v="TW21543"/>
        <s v="DV61296"/>
        <s v="TW78295"/>
        <s v="XO14269"/>
        <s v="ET79193"/>
        <s v="ZE92636"/>
        <s v="RC89173"/>
        <s v="AQ59950"/>
        <s v="IM68216"/>
        <s v="DR55914"/>
        <s v="MB57520"/>
        <s v="VF33433"/>
        <s v="CS38848"/>
        <s v="NG48092"/>
        <s v="WS61970"/>
        <s v="JL69154"/>
        <s v="BT14218"/>
        <s v="NW31138"/>
        <s v="VL03757"/>
        <s v="LL21433"/>
        <s v="TR53597"/>
        <s v="IS61199"/>
        <s v="ZV43188"/>
        <s v="BU32629"/>
        <s v="DW88780"/>
        <s v="AI02651"/>
        <s v="CH85359"/>
        <s v="MM89246"/>
        <s v="LY61035"/>
        <s v="TE32958"/>
        <s v="EO87102"/>
        <s v="DV03030"/>
        <s v="CG21740"/>
        <s v="EM50478"/>
        <s v="MI73643"/>
        <s v="WY36576"/>
        <s v="LX57351"/>
        <s v="LD40617"/>
        <s v="SY69993"/>
        <s v="EO56789"/>
        <s v="TU65625"/>
        <s v="GE67258"/>
        <s v="FO34467"/>
        <s v="WF82952"/>
        <s v="GV76714"/>
        <s v="VW41100"/>
        <s v="GX45414"/>
        <s v="XI55921"/>
        <s v="VT07378"/>
        <s v="OE82569"/>
        <s v="XN55327"/>
        <s v="SJ51630"/>
        <s v="VT97223"/>
        <s v="XQ88510"/>
        <s v="VE27880"/>
        <s v="DP77530"/>
        <s v="HM67161"/>
        <s v="AK42509"/>
        <s v="DB11216"/>
        <s v="SL46067"/>
        <s v="CC41117"/>
        <s v="LS69791"/>
        <s v="QS05435"/>
        <s v="RL88717"/>
        <s v="HC27661"/>
        <s v="IA69121"/>
        <s v="VP73978"/>
        <s v="BT68265"/>
        <s v="DS40091"/>
        <s v="HL33339"/>
        <s v="FA98709"/>
        <s v="YK31240"/>
        <s v="PB79480"/>
        <s v="FD26932"/>
        <s v="WV66272"/>
        <s v="GD69449"/>
        <s v="QJ83046"/>
        <s v="ZJ41241"/>
        <s v="VG41577"/>
        <s v="NB09751"/>
        <s v="KT01555"/>
        <s v="VR41079"/>
        <s v="SM10424"/>
        <s v="FC08352"/>
        <s v="HU17051"/>
        <s v="NN34420"/>
        <s v="DA16824"/>
        <s v="VX42438"/>
        <s v="CP58640"/>
        <s v="ZK43357"/>
        <s v="UB56120"/>
        <s v="RP59077"/>
        <s v="WQ20290"/>
        <s v="UB65828"/>
        <s v="VY36966"/>
        <s v="FP68352"/>
        <s v="KJ02204"/>
        <s v="GG13179"/>
        <s v="RP59940"/>
        <s v="SX14960"/>
        <s v="MN85100"/>
        <s v="ER08609"/>
        <s v="YY72675"/>
        <s v="PX74119"/>
        <s v="ZT56995"/>
        <s v="VW99831"/>
        <s v="TL83595"/>
        <s v="LN40182"/>
        <s v="BM40883"/>
        <s v="CP06018"/>
        <s v="RP75491"/>
        <s v="SK96860"/>
        <s v="BJ72774"/>
        <s v="JB86128"/>
        <s v="RO33195"/>
        <s v="WR61689"/>
        <s v="SH63226"/>
        <s v="AL30051"/>
        <s v="DZ37845"/>
        <s v="DN57255"/>
        <s v="NP81249"/>
        <s v="TL54602"/>
        <s v="FV57737"/>
        <s v="PV98712"/>
        <s v="SX39025"/>
        <s v="CI80192"/>
        <s v="HD10301"/>
        <s v="HA54074"/>
        <s v="XT71257"/>
        <s v="QO97845"/>
        <s v="CC25978"/>
        <s v="QX69565"/>
        <s v="UG93649"/>
        <s v="JI80323"/>
        <s v="RC67606"/>
        <s v="MJ63630"/>
        <s v="CR08578"/>
        <s v="FI47152"/>
        <s v="JB40563"/>
        <s v="DN51233"/>
        <s v="WU75440"/>
        <s v="UG07343"/>
        <s v="TI85733"/>
        <s v="FU80183"/>
        <s v="UW78147"/>
        <s v="BK36206"/>
        <s v="RE11297"/>
        <s v="LW64476"/>
        <s v="KC17039"/>
        <s v="NY55307"/>
        <s v="ZA45379"/>
        <s v="DW15947"/>
        <s v="AU49421"/>
        <s v="VB79052"/>
        <s v="TM23537"/>
        <s v="BO96325"/>
        <s v="ID57583"/>
        <s v="TY06433"/>
        <s v="QI11819"/>
        <s v="ES47679"/>
        <s v="RQ80477"/>
        <s v="GH67408"/>
        <s v="OJ10476"/>
        <s v="BW63203"/>
        <s v="QA67275"/>
        <s v="DQ28808"/>
        <s v="WU75734"/>
        <s v="HX83129"/>
        <s v="YG48253"/>
        <s v="BP27506"/>
        <s v="TU62514"/>
        <s v="NR87854"/>
        <s v="PN18609"/>
        <s v="IP14241"/>
        <s v="JA07573"/>
        <s v="GG98651"/>
        <s v="GO19964"/>
        <s v="KV95955"/>
        <s v="BP91180"/>
        <s v="FX06341"/>
        <s v="XN66584"/>
        <s v="KA02372"/>
        <s v="XG59660"/>
        <s v="NB44786"/>
        <s v="FI85870"/>
        <s v="FU08413"/>
        <s v="VY95400"/>
        <s v="RL96400"/>
        <s v="QX20089"/>
        <s v="FH85169"/>
        <s v="PU45077"/>
        <s v="LO21556"/>
        <s v="EP75555"/>
        <s v="QD56670"/>
        <s v="AU43858"/>
        <s v="AP19187"/>
        <s v="JW65810"/>
        <s v="ZO09831"/>
        <s v="BL33944"/>
        <s v="SR12670"/>
        <s v="RV52659"/>
        <s v="LE19354"/>
        <s v="VW92721"/>
        <s v="VJ24837"/>
        <s v="DV18387"/>
        <s v="AT03984"/>
        <s v="YL21841"/>
        <s v="EO37700"/>
        <s v="NY81672"/>
        <s v="DK39973"/>
        <s v="MB35690"/>
        <s v="OZ68818"/>
        <s v="CE08728"/>
        <s v="UB51004"/>
        <s v="IA92790"/>
        <s v="NU53281"/>
        <s v="OM55841"/>
        <s v="GY74797"/>
        <s v="ND48809"/>
        <s v="SB20356"/>
        <s v="FE42977"/>
        <s v="LN82815"/>
        <s v="KH50415"/>
        <s v="ZZ89559"/>
        <s v="IF97684"/>
        <s v="DB34420"/>
        <s v="JQ33321"/>
        <s v="VP53714"/>
        <s v="SS66800"/>
        <s v="CU90903"/>
        <s v="HY60710"/>
        <s v="SJ28960"/>
        <s v="EA01437"/>
        <s v="OW01489"/>
        <s v="CC27189"/>
        <s v="RR26602"/>
        <s v="YM77845"/>
        <s v="YS53027"/>
        <s v="BA39697"/>
        <s v="AR50398"/>
        <s v="LN67056"/>
        <s v="XY93689"/>
        <s v="JT23513"/>
        <s v="BB95563"/>
        <s v="LX80574"/>
        <s v="BS24267"/>
        <s v="YR52593"/>
        <s v="FA43813"/>
        <s v="FQ80232"/>
        <s v="XE15101"/>
        <s v="YS17380"/>
        <s v="TA08463"/>
        <s v="AT59521"/>
        <s v="XC32192"/>
        <s v="RY94795"/>
        <s v="ZL88055"/>
        <s v="LE09268"/>
        <s v="UX13504"/>
        <s v="MA50403"/>
        <s v="ES51490"/>
        <s v="US13975"/>
        <s v="XS65475"/>
        <s v="FJ50537"/>
        <s v="RM70500"/>
        <s v="ZI25862"/>
        <s v="OJ95588"/>
        <s v="HY30051"/>
        <s v="TE05656"/>
        <s v="VF61224"/>
        <s v="HF17514"/>
        <s v="YJ61016"/>
        <s v="AA20962"/>
        <s v="DS48182"/>
        <s v="SB71030"/>
        <s v="GF68372"/>
        <s v="VL39051"/>
        <s v="BA15486"/>
        <s v="TM36817"/>
        <s v="ND72878"/>
        <s v="BK15821"/>
        <s v="MN35388"/>
        <s v="XL78379"/>
        <s v="CN33327"/>
        <s v="GR44966"/>
        <s v="EF40634"/>
        <s v="DE18121"/>
        <s v="FK18366"/>
        <s v="GD68695"/>
        <s v="MZ96791"/>
        <s v="GI80662"/>
        <s v="FI21999"/>
        <s v="ZE30522"/>
        <s v="FV82088"/>
        <s v="NK37347"/>
        <s v="XO23458"/>
        <s v="UG79693"/>
        <s v="GJ48395"/>
        <s v="NZ02203"/>
        <s v="JN95999"/>
        <s v="HC37539"/>
        <s v="OK81824"/>
        <s v="ZD37923"/>
        <s v="YH99652"/>
        <s v="XY83337"/>
        <s v="BO27296"/>
        <s v="AN61989"/>
        <s v="DD35092"/>
        <s v="EJ92849"/>
        <s v="UG86604"/>
        <s v="QE68057"/>
        <s v="WV24454"/>
        <s v="IE41960"/>
        <s v="TS88909"/>
        <s v="JQ60018"/>
        <s v="ED33691"/>
        <s v="AH96197"/>
        <s v="NQ09911"/>
        <s v="QJ17176"/>
        <s v="ES87379"/>
        <s v="JX62216"/>
        <s v="UL61560"/>
        <s v="JM68872"/>
        <s v="FL59400"/>
        <s v="ZB16715"/>
        <s v="EW30410"/>
        <s v="QY92966"/>
        <s v="EC86847"/>
        <s v="GW74371"/>
        <s v="FZ26199"/>
        <s v="NQ72939"/>
        <s v="WO76681"/>
        <s v="YK38692"/>
        <s v="RX28747"/>
        <s v="BQ52641"/>
        <s v="GM38976"/>
        <s v="IA62340"/>
        <s v="UR28430"/>
        <s v="SU03579"/>
        <s v="RJ47059"/>
        <s v="IL09075"/>
        <s v="FI53140"/>
        <s v="DG41066"/>
        <s v="CS03957"/>
        <s v="LY45645"/>
        <s v="NF14406"/>
        <s v="UD66096"/>
        <s v="ZN45389"/>
        <s v="YR96310"/>
        <s v="UI19676"/>
        <s v="ED01087"/>
        <s v="MJ95494"/>
        <s v="SA45336"/>
        <s v="LK55980"/>
        <s v="VK36080"/>
        <s v="KJ64079"/>
        <s v="OQ94166"/>
        <s v="DS22657"/>
        <s v="EJ11422"/>
        <s v="ZW69655"/>
        <s v="IK94423"/>
        <s v="GX97320"/>
        <s v="XP39572"/>
        <s v="SW24288"/>
        <s v="GN66510"/>
        <s v="IK64996"/>
        <s v="NU58221"/>
        <s v="AX51614"/>
        <s v="BI85167"/>
        <s v="JM58120"/>
        <s v="HL39165"/>
        <s v="VD73117"/>
        <s v="LW85515"/>
        <s v="QV95489"/>
        <s v="PY23223"/>
        <s v="KC25382"/>
        <s v="EV16181"/>
        <s v="LE46024"/>
        <s v="PN68388"/>
        <s v="AU96785"/>
        <s v="HT91806"/>
        <s v="MX02938"/>
        <s v="BF78918"/>
        <s v="PH31777"/>
        <s v="TF19621"/>
        <s v="DK92822"/>
        <s v="GM06644"/>
        <s v="YA81467"/>
        <s v="IX02309"/>
        <s v="EG57810"/>
        <s v="HX70549"/>
        <s v="UV79041"/>
        <s v="EU28087"/>
        <s v="XG84719"/>
        <s v="QR32176"/>
        <s v="WY03559"/>
        <s v="ER63801"/>
        <s v="PU56372"/>
        <s v="GN79464"/>
        <s v="UB11005"/>
        <s v="ZB69587"/>
        <s v="BX90884"/>
        <s v="SU95356"/>
        <s v="GJ57811"/>
        <s v="EX97251"/>
        <s v="AW11166"/>
        <s v="GW39970"/>
        <s v="OF92490"/>
        <s v="NN55320"/>
        <s v="EW63536"/>
        <s v="WE64693"/>
        <s v="QF95321"/>
        <s v="XM71314"/>
        <s v="XJ08165"/>
        <s v="YD20997"/>
        <s v="FD37744"/>
        <s v="MS14876"/>
        <s v="YB33256"/>
        <s v="OC21670"/>
        <s v="HN87180"/>
        <s v="WC87326"/>
        <s v="WS58559"/>
        <s v="HA71350"/>
        <s v="IH18071"/>
        <s v="YX46485"/>
        <s v="UY62877"/>
        <s v="DL12167"/>
        <s v="LD01302"/>
        <s v="PN71799"/>
        <s v="OW80848"/>
        <s v="KP92601"/>
        <s v="SC50840"/>
        <s v="RE00975"/>
        <s v="FK80631"/>
        <s v="GN27951"/>
        <s v="KV17704"/>
        <s v="NL87981"/>
        <s v="OX85868"/>
        <s v="FV47568"/>
        <s v="ZX77142"/>
        <s v="OZ19167"/>
        <s v="FF60559"/>
        <s v="JE77047"/>
        <s v="TY09436"/>
        <s v="KQ35085"/>
        <s v="CR27644"/>
        <s v="KL51948"/>
        <s v="QO26169"/>
        <s v="VD33933"/>
        <s v="EW50326"/>
        <s v="PX13666"/>
        <s v="AL21802"/>
        <s v="MT45904"/>
        <s v="QM55536"/>
        <s v="GJ65405"/>
        <s v="UU81424"/>
        <s v="YI35813"/>
        <s v="UN23716"/>
        <s v="UW31891"/>
        <s v="DL32608"/>
        <s v="EN25708"/>
        <s v="OE60465"/>
        <s v="GP48713"/>
        <s v="ZG19790"/>
        <s v="FR77458"/>
        <s v="PQ09325"/>
        <s v="TE45894"/>
        <s v="ON47014"/>
        <s v="KQ01748"/>
        <s v="DG93915"/>
        <s v="BM69598"/>
        <s v="JH01719"/>
        <s v="PL43419"/>
        <s v="EP32664"/>
        <s v="AM43563"/>
        <s v="PP30822"/>
        <s v="AV92721"/>
        <s v="VX07369"/>
        <s v="YB74966"/>
        <s v="ME75523"/>
        <s v="IR51536"/>
        <s v="JS34933"/>
        <s v="CB30803"/>
        <s v="CL34763"/>
        <s v="DL57717"/>
        <s v="LJ38512"/>
        <s v="XF34521"/>
        <s v="FC76269"/>
        <s v="ZL04519"/>
        <s v="BU44084"/>
        <s v="IB14336"/>
        <s v="YS48515"/>
        <s v="CL42847"/>
        <s v="LJ18503"/>
        <s v="FK55864"/>
        <s v="ZI65761"/>
        <s v="NO45529"/>
        <s v="SE75459"/>
        <s v="EH29727"/>
        <s v="XR75458"/>
        <s v="VX37359"/>
        <s v="TV01457"/>
        <s v="PX88825"/>
        <s v="QX40035"/>
        <s v="HZ98772"/>
        <s v="MW53507"/>
        <s v="QF57810"/>
        <s v="GZ45295"/>
        <s v="XA76885"/>
        <s v="VV45318"/>
        <s v="YP27083"/>
        <s v="NT74776"/>
        <s v="FR07125"/>
        <s v="AY58936"/>
        <s v="ID70058"/>
        <s v="UW70382"/>
        <s v="SF03674"/>
        <s v="JK90655"/>
        <s v="OF26765"/>
        <s v="ZZ84394"/>
        <s v="GQ88241"/>
        <s v="JW12360"/>
        <s v="DN24485"/>
        <s v="KT30925"/>
        <s v="JG07401"/>
        <s v="ZM96258"/>
        <s v="XK29906"/>
        <s v="OD90144"/>
        <s v="YN16645"/>
        <s v="PP79550"/>
        <s v="MG79866"/>
        <s v="AE57264"/>
        <s v="HI91787"/>
        <s v="NX14480"/>
        <s v="ZU99778"/>
        <s v="VU70325"/>
        <s v="NB45479"/>
        <s v="FG47480"/>
        <s v="SP61918"/>
        <s v="WZ11121"/>
        <s v="BG61886"/>
        <s v="SJ40700"/>
        <s v="RR82513"/>
        <s v="UV60460"/>
        <s v="QD75457"/>
        <s v="MT98521"/>
        <s v="CM21228"/>
        <s v="QF41801"/>
        <s v="JL62413"/>
        <s v="SE91057"/>
        <s v="GX41519"/>
        <s v="PA46002"/>
        <s v="IU90460"/>
        <s v="TA41153"/>
        <s v="BN86410"/>
        <s v="VI97779"/>
        <s v="CE89402"/>
        <s v="GB98727"/>
        <s v="XE16032"/>
        <s v="PT17975"/>
        <s v="HV74162"/>
        <s v="EQ30940"/>
        <s v="MV70919"/>
        <s v="VJ51015"/>
        <s v="CY59085"/>
        <s v="KT26544"/>
        <s v="LW96149"/>
        <s v="XN24074"/>
        <s v="RZ91028"/>
        <s v="DL04779"/>
        <s v="TY26711"/>
        <s v="IF55290"/>
        <s v="EF94217"/>
        <s v="AB17491"/>
        <s v="AX02200"/>
        <s v="NG27421"/>
        <s v="AN57911"/>
        <s v="UA98376"/>
        <s v="VD49755"/>
        <s v="US76357"/>
        <s v="HZ99854"/>
        <s v="GG09895"/>
        <s v="RG10890"/>
        <s v="CW36532"/>
        <s v="NT93912"/>
        <s v="WA33240"/>
        <s v="IY62578"/>
        <s v="LD00187"/>
        <s v="VS50596"/>
        <s v="NP79181"/>
        <s v="NN02312"/>
        <s v="XQ13929"/>
        <s v="AH10795"/>
        <s v="IO69679"/>
        <s v="IA68104"/>
        <s v="EB40055"/>
        <s v="LA77191"/>
        <s v="TY43162"/>
        <s v="NJ44728"/>
        <s v="XX73793"/>
        <s v="ED49828"/>
        <s v="AQ30476"/>
        <s v="FT41254"/>
        <s v="MK19771"/>
        <s v="LY39587"/>
        <s v="KJ64119"/>
        <s v="YQ49848"/>
        <s v="HQ48656"/>
        <s v="JA91554"/>
        <s v="HD28833"/>
        <s v="KT31107"/>
        <s v="LG73351"/>
        <s v="ZR22871"/>
        <s v="SM15540"/>
        <s v="RG26758"/>
        <s v="US52859"/>
        <s v="KW08891"/>
        <s v="EW36281"/>
        <s v="WD43750"/>
        <s v="YM17839"/>
        <s v="FB61486"/>
        <s v="XB02929"/>
        <s v="MD16754"/>
        <s v="QK71639"/>
        <s v="TY66705"/>
        <s v="CQ86833"/>
        <s v="AD24257"/>
        <s v="AX56850"/>
        <s v="DM77491"/>
        <s v="AR16918"/>
        <s v="RW59241"/>
        <s v="FI24488"/>
        <s v="AU56733"/>
        <s v="WN06627"/>
        <s v="DW91830"/>
        <s v="ZP75826"/>
        <s v="AU63462"/>
        <s v="WX37813"/>
        <s v="TV88309"/>
        <s v="FJ99678"/>
        <s v="EW76685"/>
        <s v="HW52097"/>
        <s v="PV83213"/>
        <s v="BM38532"/>
        <s v="SG69825"/>
        <s v="CI88242"/>
        <s v="ZM85493"/>
        <s v="GI79150"/>
        <s v="LM81574"/>
        <s v="CJ18678"/>
        <s v="MF31747"/>
        <s v="ZU44134"/>
        <s v="AF84387"/>
        <s v="MZ74724"/>
        <s v="HF01488"/>
        <s v="NI41053"/>
        <s v="UK59815"/>
        <s v="HB42063"/>
        <s v="FM08237"/>
        <s v="ZK41625"/>
        <s v="SV64602"/>
        <s v="XN36167"/>
        <s v="UG30587"/>
        <s v="MP79384"/>
        <s v="GA16347"/>
        <s v="NW43240"/>
        <s v="SA85112"/>
        <s v="KV42019"/>
        <s v="DC78864"/>
        <s v="PZ11718"/>
        <s v="JH84501"/>
        <s v="CL52810"/>
        <s v="EK95509"/>
        <s v="GR28058"/>
        <s v="LW79809"/>
        <s v="LU86921"/>
        <s v="EV19321"/>
        <s v="VE24990"/>
        <s v="FO77308"/>
        <s v="QP93626"/>
        <s v="DS94508"/>
        <s v="DK30954"/>
        <s v="DL43318"/>
        <s v="OH95275"/>
        <s v="AS55307"/>
        <s v="ZT80007"/>
        <s v="CY85179"/>
        <s v="UY82025"/>
        <s v="AF83120"/>
        <s v="EJ08983"/>
        <s v="ZC82337"/>
        <s v="XF45556"/>
        <s v="FF71183"/>
        <s v="EL05375"/>
        <s v="QD87708"/>
        <s v="BU73966"/>
        <s v="YD24143"/>
        <s v="JE93586"/>
        <s v="OX39013"/>
        <s v="BF42498"/>
        <s v="HI65921"/>
        <s v="XS84470"/>
        <s v="OE75282"/>
        <s v="ES06833"/>
        <s v="HS15128"/>
        <s v="NL94149"/>
        <s v="JT81057"/>
        <s v="GU39757"/>
        <s v="ZH54468"/>
        <s v="FF21553"/>
        <s v="JQ03769"/>
        <s v="HW35775"/>
        <s v="VO93471"/>
        <s v="UA53151"/>
        <s v="HF78705"/>
        <s v="EE13753"/>
        <s v="UY47945"/>
        <s v="ET86097"/>
        <s v="GH25576"/>
        <s v="RK84132"/>
        <s v="VI89310"/>
        <s v="VQ02070"/>
        <s v="FJ26124"/>
        <s v="CP30099"/>
        <s v="DM03497"/>
        <s v="VB98325"/>
        <s v="YA52120"/>
        <s v="VR86281"/>
        <s v="KA96204"/>
        <s v="DF03829"/>
        <s v="FE48544"/>
        <s v="XA82226"/>
        <s v="BH40335"/>
        <s v="LZ84612"/>
        <s v="EW22370"/>
        <s v="MF37753"/>
        <s v="GO91873"/>
        <s v="FV15061"/>
        <s v="NT26903"/>
        <s v="NI84913"/>
        <s v="HI50752"/>
        <s v="NG43867"/>
        <s v="HL95243"/>
        <s v="JO46882"/>
        <s v="KM63258"/>
        <s v="ZB68035"/>
        <s v="PA04918"/>
        <s v="AN36683"/>
        <s v="HG48082"/>
        <s v="GG45236"/>
        <s v="RA47819"/>
        <s v="EE48967"/>
        <s v="PU46427"/>
        <s v="RV04243"/>
        <s v="VS68543"/>
        <s v="TI93063"/>
        <s v="DV60657"/>
        <s v="TO47031"/>
        <s v="BB75980"/>
        <s v="EV57566"/>
        <s v="ON11179"/>
        <s v="UU20795"/>
        <s v="VI24207"/>
        <s v="PR69079"/>
        <s v="HZ60276"/>
        <s v="KA31684"/>
        <s v="AG61929"/>
        <s v="TH78676"/>
        <s v="VB71480"/>
        <s v="QY22185"/>
        <s v="WT91627"/>
        <s v="XR96009"/>
        <s v="UC05160"/>
        <s v="WF55589"/>
        <s v="BE11956"/>
        <s v="UV83960"/>
        <s v="DN53564"/>
        <s v="HB54515"/>
        <s v="XW14300"/>
        <s v="DA64689"/>
        <s v="KR82283"/>
        <s v="QQ35840"/>
        <s v="ET26626"/>
        <s v="JK00994"/>
        <s v="GE95487"/>
        <s v="GJ70923"/>
        <s v="DT60364"/>
        <s v="NC54396"/>
        <s v="ZW82851"/>
        <s v="JS44527"/>
        <s v="KZ92044"/>
        <s v="UZ45155"/>
        <s v="MX89102"/>
        <s v="PK14604"/>
        <s v="BL95183"/>
        <s v="ZX96196"/>
        <s v="YO27783"/>
        <s v="NS41943"/>
        <s v="GN09888"/>
        <s v="CF51709"/>
        <s v="KA82096"/>
        <s v="YD67077"/>
        <s v="RW87521"/>
        <s v="FV41651"/>
        <s v="PO68317"/>
        <s v="YD93960"/>
        <s v="EI25446"/>
        <s v="UQ29495"/>
        <s v="ZU99093"/>
        <s v="NW06294"/>
        <s v="KC55917"/>
        <s v="XQ78029"/>
        <s v="MD12016"/>
        <s v="IK04460"/>
        <s v="ZJ20569"/>
        <s v="DI68501"/>
        <s v="MF02129"/>
        <s v="HL50244"/>
        <s v="YK12998"/>
        <s v="RM37676"/>
        <s v="ZR89069"/>
        <s v="EN32390"/>
        <s v="VO30377"/>
        <s v="VI82766"/>
        <s v="GR90440"/>
        <s v="AG80381"/>
        <s v="HA76751"/>
        <s v="UA23777"/>
        <s v="BN95396"/>
        <s v="SA45136"/>
        <s v="IZ36722"/>
        <s v="GS10192"/>
        <s v="WN50740"/>
        <s v="SP49506"/>
        <s v="DS08869"/>
        <s v="WC18131"/>
        <s v="IH30131"/>
        <s v="DP42469"/>
        <s v="DI64042"/>
        <s v="SH79058"/>
        <s v="UX80727"/>
        <s v="VO75478"/>
        <s v="ZD42759"/>
        <s v="JZ13731"/>
        <s v="MO42343"/>
        <s v="VK03400"/>
        <s v="TX06205"/>
        <s v="DW55907"/>
        <s v="QD16367"/>
        <s v="LJ45216"/>
        <s v="EK07419"/>
        <s v="JV42389"/>
        <s v="PD37922"/>
        <s v="IN10575"/>
        <s v="JJ28873"/>
        <s v="KW56144"/>
        <s v="IK09488"/>
        <s v="IK42814"/>
        <s v="XA17050"/>
        <s v="JF04660"/>
        <s v="MC43401"/>
        <s v="GB23427"/>
        <s v="ZT30869"/>
        <s v="MB71906"/>
        <s v="NO39984"/>
        <s v="FI85136"/>
        <s v="GR45060"/>
        <s v="EG74475"/>
        <s v="GA65164"/>
        <s v="GE86647"/>
        <s v="DO82089"/>
        <s v="IT89846"/>
        <s v="PE14291"/>
        <s v="SW60215"/>
        <s v="GZ06275"/>
        <s v="HF26658"/>
        <s v="AR33086"/>
        <s v="DK94466"/>
        <s v="FY10879"/>
        <s v="FE74679"/>
        <s v="MM29476"/>
        <s v="AK97080"/>
        <s v="OB30615"/>
        <s v="HQ08672"/>
        <s v="BX26847"/>
        <s v="NL43984"/>
        <s v="EV24863"/>
        <s v="WV49240"/>
        <s v="OG56252"/>
        <s v="PU67878"/>
        <s v="PC57456"/>
        <s v="II85828"/>
        <s v="UL21258"/>
        <s v="CC75956"/>
        <s v="RX32920"/>
        <s v="SE47981"/>
        <s v="FP59938"/>
        <s v="YE34548"/>
        <s v="UN91466"/>
        <s v="BR92306"/>
        <s v="ZF75337"/>
        <s v="ON82065"/>
        <s v="RQ57162"/>
        <s v="AQ91318"/>
        <s v="BW43103"/>
        <s v="XT64249"/>
        <s v="YI73409"/>
        <s v="GL00537"/>
        <s v="KN16343"/>
        <s v="IE88275"/>
        <s v="MH18259"/>
        <s v="ZA78887"/>
        <s v="LY40682"/>
        <s v="XN41730"/>
        <s v="PN06872"/>
        <s v="RA76844"/>
        <s v="VV54831"/>
        <s v="GF32030"/>
        <s v="FT36259"/>
        <s v="OM62203"/>
        <s v="VT06416"/>
        <s v="HQ80209"/>
        <s v="PT32801"/>
        <s v="IB07645"/>
        <s v="LP91354"/>
        <s v="GX51057"/>
        <s v="VI68682"/>
        <s v="OE62947"/>
        <s v="JO77144"/>
        <s v="YF84631"/>
        <s v="PR66395"/>
        <s v="XT45213"/>
        <s v="JI36504"/>
        <s v="DD72445"/>
        <s v="PZ82650"/>
        <s v="VT48876"/>
        <s v="LR58957"/>
        <s v="BU43259"/>
        <s v="WO60425"/>
        <s v="JB40539"/>
        <s v="TQ18225"/>
        <s v="KN89631"/>
        <s v="PR19766"/>
        <s v="IC85157"/>
        <s v="NK67518"/>
        <s v="QM93790"/>
        <s v="DL14153"/>
        <s v="PG27686"/>
        <s v="PL07044"/>
        <s v="PW78913"/>
        <s v="LU47786"/>
        <s v="WC36674"/>
        <s v="XJ65667"/>
        <s v="NS20352"/>
        <s v="ZI34091"/>
        <s v="DF63049"/>
        <s v="CQ39500"/>
        <s v="QW44082"/>
        <s v="ZU63529"/>
        <s v="OH99848"/>
        <s v="YV02132"/>
        <s v="MR83937"/>
        <s v="EX66259"/>
        <s v="UF05059"/>
        <s v="RQ92108"/>
        <s v="TB37557"/>
        <s v="AM22342"/>
        <s v="ED75569"/>
        <s v="MT96443"/>
        <s v="YX06456"/>
        <s v="YX07224"/>
        <s v="SB58244"/>
        <s v="AZ57146"/>
        <s v="ZZ70196"/>
        <s v="ZT56381"/>
        <s v="XK41794"/>
        <s v="YA97928"/>
        <s v="XD81692"/>
        <s v="PB82442"/>
        <s v="KJ70863"/>
        <s v="QH42012"/>
        <s v="WB33381"/>
        <s v="VV13412"/>
        <s v="OU39363"/>
        <s v="PE16388"/>
        <s v="HB28783"/>
        <s v="ZT30729"/>
        <s v="ZU92541"/>
        <s v="XF04222"/>
        <s v="JJ70628"/>
        <s v="DC27455"/>
        <s v="IB80032"/>
        <s v="ML01685"/>
        <s v="BS59020"/>
        <s v="CB24469"/>
        <s v="AU04066"/>
        <s v="IH34066"/>
        <s v="AW86280"/>
        <s v="YE70010"/>
        <s v="YL36990"/>
        <s v="IV17070"/>
        <s v="KA32750"/>
        <s v="ZK82711"/>
        <s v="DA92916"/>
        <s v="BJ60660"/>
        <s v="BT23212"/>
        <s v="EE39717"/>
        <s v="GV42135"/>
        <s v="HU64025"/>
        <s v="LG77534"/>
        <s v="LR68265"/>
        <s v="QE42473"/>
        <s v="EJ93382"/>
        <s v="TK17856"/>
        <s v="KH27328"/>
        <s v="SE87993"/>
        <s v="SR35664"/>
        <s v="TW58712"/>
        <s v="XT39114"/>
        <s v="EL69975"/>
        <s v="FH92554"/>
        <s v="RA73524"/>
        <s v="QQ77700"/>
        <s v="WR51851"/>
        <s v="MA08434"/>
        <s v="EV00544"/>
        <s v="OS51751"/>
        <s v="ZZ31774"/>
        <s v="EQ87963"/>
        <s v="SI49111"/>
        <s v="YW58035"/>
        <s v="NR91673"/>
        <s v="HL64648"/>
        <s v="FI60913"/>
        <s v="UA47525"/>
        <s v="TC22246"/>
        <s v="VR26510"/>
        <s v="OU27984"/>
        <s v="FB25102"/>
        <s v="RP67038"/>
        <s v="EX15889"/>
        <s v="KO09862"/>
        <s v="DY72893"/>
        <s v="GE03004"/>
        <s v="ZC89093"/>
        <s v="CU07042"/>
        <s v="DS53801"/>
        <s v="XR09580"/>
        <s v="CD58214"/>
        <s v="SU69454"/>
        <s v="HL62709"/>
        <s v="MP19152"/>
        <s v="GD38029"/>
        <s v="FB54634"/>
        <s v="GI13743"/>
        <s v="BD34894"/>
        <s v="OS25946"/>
        <s v="NZ59019"/>
        <s v="SI49923"/>
        <s v="NX81601"/>
        <s v="KT33284"/>
        <s v="RC86280"/>
        <s v="VN94107"/>
        <s v="LV80684"/>
        <s v="PR98111"/>
        <s v="ME51371"/>
        <s v="FO15254"/>
        <s v="WN36502"/>
        <s v="BT26137"/>
        <s v="SY30871"/>
        <s v="ZY91659"/>
        <s v="AY26934"/>
        <s v="ZP42158"/>
        <s v="AH69733"/>
        <s v="PW17706"/>
        <s v="HO72810"/>
        <s v="CN56023"/>
        <s v="ZO70945"/>
        <s v="DD26772"/>
        <s v="XG75085"/>
        <s v="YX75375"/>
        <s v="HO78646"/>
        <s v="RJ16500"/>
        <s v="BI42738"/>
        <s v="CI40260"/>
        <s v="PO12024"/>
        <s v="KP68237"/>
        <s v="MX38021"/>
        <s v="TX13000"/>
        <s v="SI73931"/>
        <s v="NI29938"/>
        <s v="OJ11427"/>
        <s v="FD76212"/>
        <s v="CQ91300"/>
        <s v="VP39664"/>
        <s v="CH11134"/>
        <s v="OT93214"/>
        <s v="PM90213"/>
        <s v="AF85537"/>
        <s v="VA14605"/>
        <s v="QF64460"/>
        <s v="QE53018"/>
        <s v="JS24539"/>
        <s v="IS56822"/>
        <s v="US91296"/>
        <s v="MX50327"/>
        <s v="VL71271"/>
        <s v="PX96944"/>
        <s v="LB14841"/>
        <s v="UE07354"/>
        <s v="BS01014"/>
        <s v="OY06443"/>
        <s v="DF45501"/>
        <s v="VN25490"/>
        <s v="HD30074"/>
        <s v="IX55912"/>
        <s v="SF23653"/>
        <s v="PD49716"/>
        <s v="FR45832"/>
        <s v="NB02888"/>
        <s v="EL24888"/>
        <s v="JU49339"/>
        <s v="XM86376"/>
        <s v="ZG42418"/>
        <s v="PS80410"/>
        <s v="KD53531"/>
        <s v="VB41444"/>
        <s v="PG30472"/>
        <s v="WW05386"/>
        <s v="XE72458"/>
        <s v="YS70997"/>
        <s v="MW38264"/>
        <s v="FQ50469"/>
        <s v="ZD24710"/>
        <s v="OS37347"/>
        <s v="AF66878"/>
        <s v="LA01718"/>
        <s v="VX75523"/>
        <s v="GZ52744"/>
        <s v="OA71954"/>
        <s v="SQ63862"/>
        <s v="XX85099"/>
        <s v="HS08167"/>
        <s v="CO20680"/>
        <s v="CI34756"/>
        <s v="SB82556"/>
        <s v="SA20220"/>
        <s v="KX36816"/>
        <s v="CN23351"/>
        <s v="QA95321"/>
        <s v="VL20908"/>
        <s v="UR46662"/>
        <s v="SL15395"/>
        <s v="KC58337"/>
        <s v="NR10878"/>
        <s v="IZ21355"/>
        <s v="KL13322"/>
        <s v="RU52360"/>
        <s v="XS30652"/>
        <s v="LO62870"/>
        <s v="UI18174"/>
        <s v="OQ20370"/>
        <s v="IW32128"/>
        <s v="ME95548"/>
        <s v="VQ72889"/>
        <s v="UM99185"/>
        <s v="DD76917"/>
        <s v="BL00872"/>
        <s v="FR48936"/>
        <s v="WR44787"/>
        <s v="XY65437"/>
        <s v="LU44267"/>
        <s v="JW17063"/>
        <s v="EV21663"/>
        <s v="UQ91857"/>
        <s v="GQ00642"/>
        <s v="BC46193"/>
        <s v="TC07940"/>
        <s v="AK57689"/>
        <s v="PW92357"/>
        <s v="JX61540"/>
        <s v="GG85468"/>
        <s v="RG18094"/>
        <s v="DR41535"/>
        <s v="GX99410"/>
        <s v="VR76030"/>
        <s v="HT73553"/>
        <s v="FD84678"/>
        <s v="SF28893"/>
        <s v="SV20900"/>
        <s v="BV50410"/>
        <s v="YW50592"/>
        <s v="SH38616"/>
        <s v="QF97640"/>
        <s v="UK56581"/>
        <s v="DQ53973"/>
        <s v="LS24037"/>
        <s v="BV90352"/>
        <s v="UG84966"/>
        <s v="HD59714"/>
        <s v="GZ73074"/>
        <s v="MM85481"/>
        <s v="NV29456"/>
        <s v="JC68719"/>
        <s v="EE44560"/>
        <s v="SF60381"/>
        <s v="OQ67902"/>
        <s v="PV51364"/>
        <s v="DI64251"/>
        <s v="OY53999"/>
        <s v="HU19345"/>
        <s v="OY19883"/>
        <s v="CN01950"/>
        <s v="WJ07127"/>
        <s v="EY58340"/>
        <s v="GA11171"/>
        <s v="QB58025"/>
        <s v="ZK63918"/>
        <s v="KF15380"/>
        <s v="YQ01213"/>
        <s v="SD75347"/>
        <s v="QZ63868"/>
        <s v="TH99347"/>
        <s v="MB39733"/>
        <s v="YF30345"/>
        <s v="NV38172"/>
        <s v="FH72935"/>
        <s v="LE44432"/>
        <s v="IE88450"/>
        <s v="NP27676"/>
        <s v="FV22945"/>
        <s v="IN37730"/>
        <s v="ZA12470"/>
        <s v="LH97756"/>
        <s v="LX41936"/>
        <s v="XR90504"/>
        <s v="IZ10160"/>
        <s v="ZA15338"/>
        <s v="DM26622"/>
        <s v="MW71771"/>
        <s v="DR52841"/>
        <s v="LG58316"/>
        <s v="CB32173"/>
        <s v="HY27978"/>
        <s v="QP30693"/>
        <s v="JT24071"/>
        <s v="EV41439"/>
        <s v="DC34977"/>
        <s v="TT21702"/>
        <s v="DZ63060"/>
        <s v="OC82726"/>
        <s v="IB79303"/>
        <s v="QP18974"/>
        <s v="FU99278"/>
        <s v="NO93396"/>
        <s v="QB38438"/>
        <s v="DE71247"/>
        <s v="LM60720"/>
        <s v="HG85762"/>
        <s v="WJ90061"/>
        <s v="ZM16346"/>
        <s v="CR41998"/>
        <s v="XF11460"/>
        <s v="BN26152"/>
        <s v="OB32471"/>
        <s v="AD54063"/>
        <s v="PQ73123"/>
        <s v="AZ07382"/>
        <s v="MP87330"/>
        <s v="PN43272"/>
        <s v="PS24662"/>
        <s v="BS17500"/>
        <s v="GO11071"/>
        <s v="GJ13105"/>
        <s v="OJ20517"/>
        <s v="WR57628"/>
        <s v="GO60942"/>
        <s v="JA75344"/>
        <s v="BA12779"/>
        <s v="XL42377"/>
        <s v="RV31450"/>
        <s v="CU76732"/>
        <s v="JP13386"/>
        <s v="LM24617"/>
        <s v="NK14541"/>
        <s v="KV94203"/>
        <s v="FC58429"/>
        <s v="ED69723"/>
        <s v="BH33422"/>
        <s v="HR04761"/>
        <s v="RJ22697"/>
        <s v="FY20235"/>
        <s v="OP99257"/>
        <s v="GA54664"/>
        <s v="FV75197"/>
        <s v="SY16403"/>
        <s v="FB90765"/>
        <s v="CL11450"/>
        <s v="NL59408"/>
        <s v="IL67768"/>
        <s v="MH66018"/>
        <s v="CD28793"/>
        <s v="TO51994"/>
        <s v="MQ69742"/>
        <s v="ZF05933"/>
        <s v="VT71562"/>
        <s v="XN08287"/>
        <s v="QX05961"/>
        <s v="FV44416"/>
        <s v="EK86418"/>
        <s v="BP52083"/>
        <s v="PB41325"/>
        <s v="IF69825"/>
        <s v="PT14276"/>
        <s v="EX78180"/>
        <s v="PT38079"/>
        <s v="YG44198"/>
        <s v="ZS40635"/>
        <s v="GG87530"/>
        <s v="KU60743"/>
        <s v="RI90563"/>
        <s v="WP46909"/>
        <s v="PW74683"/>
        <s v="YY45029"/>
        <s v="MY44142"/>
        <s v="HA93667"/>
        <s v="YC68828"/>
        <s v="KX12390"/>
        <s v="OQ32298"/>
        <s v="HR61287"/>
        <s v="AP43806"/>
        <s v="NR94265"/>
        <s v="CM15784"/>
        <s v="IV18966"/>
        <s v="NV30970"/>
        <s v="FJ61590"/>
        <s v="YG33594"/>
        <s v="EE32350"/>
        <s v="BV71687"/>
        <s v="UH26104"/>
        <s v="ET21865"/>
        <s v="FG23973"/>
        <s v="XG04881"/>
        <s v="GO36130"/>
        <s v="GI85398"/>
        <s v="QY89689"/>
        <s v="VW24984"/>
        <s v="II08404"/>
        <s v="UN07731"/>
        <s v="NL99764"/>
        <s v="JZ45620"/>
        <s v="SL86884"/>
        <s v="BW69092"/>
        <s v="NU99434"/>
        <s v="JL36074"/>
        <s v="AC42571"/>
        <s v="HF96645"/>
        <s v="AZ93967"/>
        <s v="KS72308"/>
        <s v="TG15085"/>
        <s v="EI43010"/>
        <s v="WW58941"/>
        <s v="JV57672"/>
        <s v="QO74503"/>
        <s v="IJ08007"/>
        <s v="LP60860"/>
        <s v="HX81874"/>
        <s v="NT02319"/>
        <s v="TF32625"/>
        <s v="PT72561"/>
        <s v="FL44894"/>
        <s v="FD42344"/>
        <s v="RX39430"/>
        <s v="PX96824"/>
        <s v="UJ22225"/>
        <s v="IP84428"/>
        <s v="AT23440"/>
        <s v="WA84334"/>
        <s v="FC34270"/>
        <s v="PU60877"/>
        <s v="JJ52222"/>
        <s v="ZU64299"/>
        <s v="WD49696"/>
        <s v="AY20970"/>
        <s v="TV57340"/>
        <s v="RP57890"/>
        <s v="CX57494"/>
        <s v="BS44066"/>
        <s v="NR24536"/>
        <s v="UJ87031"/>
        <s v="KZ50607"/>
        <s v="SR01749"/>
        <s v="WI86649"/>
        <s v="BB08533"/>
        <s v="HW25047"/>
        <s v="IG23116"/>
        <s v="HA88177"/>
        <s v="MF30967"/>
        <s v="KI84329"/>
        <s v="XB60332"/>
        <s v="YK38399"/>
        <s v="UJ11538"/>
        <s v="UB53870"/>
        <s v="EZ93889"/>
        <s v="CL71590"/>
        <s v="FN90877"/>
        <s v="ZY02327"/>
        <s v="ZE91634"/>
        <s v="VZ88710"/>
        <s v="IM10070"/>
        <s v="GI63893"/>
        <s v="BB30407"/>
        <s v="XQ84637"/>
        <s v="IK84739"/>
        <s v="HU71519"/>
        <s v="WP30306"/>
        <s v="TC41636"/>
        <s v="RC07875"/>
        <s v="DR17418"/>
        <s v="YD08361"/>
        <s v="UV53156"/>
        <s v="MU77051"/>
        <s v="UQ96475"/>
        <s v="LS10969"/>
        <s v="GI41859"/>
        <s v="DJ21706"/>
        <s v="NY67165"/>
        <s v="AJ20782"/>
        <s v="KJ34486"/>
        <s v="PI70869"/>
        <s v="PI36203"/>
        <s v="QJ82559"/>
        <s v="LW36968"/>
        <s v="BK94198"/>
        <s v="AC07139"/>
        <s v="MP64876"/>
        <s v="FA37785"/>
        <s v="UT75953"/>
        <s v="PT28792"/>
        <s v="LO58942"/>
        <s v="BO71748"/>
        <s v="GN58578"/>
        <s v="IR18366"/>
        <s v="RW19797"/>
        <s v="CF22453"/>
        <s v="NH94965"/>
        <s v="PK35422"/>
        <s v="IO30329"/>
        <s v="II73697"/>
        <s v="MN42906"/>
        <s v="ZK89431"/>
        <s v="TD64226"/>
        <s v="JI77486"/>
        <s v="LP27909"/>
        <s v="JN18310"/>
        <s v="TI46121"/>
        <s v="HO73613"/>
        <s v="OO52600"/>
        <s v="QN00295"/>
        <s v="BW84275"/>
        <s v="KT13240"/>
        <s v="GE36489"/>
        <s v="VK74032"/>
        <s v="YW25167"/>
        <s v="VJ46683"/>
        <s v="BZ89978"/>
        <s v="QR58648"/>
        <s v="OC11293"/>
        <s v="MN23468"/>
        <s v="VV07551"/>
        <s v="NL30562"/>
        <s v="UP12196"/>
        <s v="ET75664"/>
        <s v="LL33843"/>
        <s v="HP67639"/>
        <s v="LM43459"/>
        <s v="SV26849"/>
        <s v="SH12549"/>
        <s v="RC96487"/>
        <s v="PG68664"/>
        <s v="EY45413"/>
        <s v="QT40583"/>
        <s v="FR18593"/>
        <s v="AU77845"/>
        <s v="VJ56418"/>
        <s v="NX61112"/>
        <s v="TU64342"/>
        <s v="UZ47296"/>
        <s v="MV82257"/>
        <s v="OZ52937"/>
        <s v="AL18103"/>
        <s v="RR01794"/>
        <s v="UH05715"/>
        <s v="IC91738"/>
        <s v="GO75463"/>
        <s v="FL93635"/>
        <s v="KM41520"/>
        <s v="FU87601"/>
        <s v="PX34364"/>
        <s v="WX37747"/>
        <s v="WY29179"/>
        <s v="RR96236"/>
        <s v="VO18593"/>
        <s v="YR27897"/>
        <s v="UD57391"/>
        <s v="VR97126"/>
        <s v="IE39575"/>
        <s v="UD36397"/>
        <s v="LG63323"/>
        <s v="VH91075"/>
        <s v="WX32919"/>
        <s v="RD28615"/>
        <s v="LY43072"/>
        <s v="MC31006"/>
        <s v="GG20011"/>
        <s v="FK15832"/>
        <s v="XB59641"/>
        <s v="OU37346"/>
        <s v="RB49405"/>
        <s v="VK02582"/>
        <s v="FV18672"/>
        <s v="LH50076"/>
        <s v="FR39759"/>
        <s v="ST62189"/>
        <s v="SP61085"/>
        <s v="CK55402"/>
        <s v="DI25631"/>
        <s v="WY40147"/>
        <s v="TO53208"/>
        <s v="YG73252"/>
        <s v="RQ04483"/>
        <s v="CI93263"/>
        <s v="AE00809"/>
        <s v="GC35675"/>
        <s v="AF88444"/>
        <s v="WS13598"/>
        <s v="HD96003"/>
        <s v="OG65323"/>
        <s v="GT48484"/>
        <s v="BK23989"/>
        <s v="UL68864"/>
        <s v="GF15487"/>
        <s v="IT49937"/>
        <s v="HH50384"/>
        <s v="UV59388"/>
        <s v="EB58835"/>
        <s v="XU41149"/>
        <s v="MH42744"/>
        <s v="NU13523"/>
        <s v="YR75626"/>
        <s v="NJ48355"/>
        <s v="XY74214"/>
        <s v="OA74445"/>
        <s v="MT25812"/>
        <s v="ME77460"/>
        <s v="YT91541"/>
        <s v="UK96122"/>
        <s v="RU01692"/>
        <s v="JU88893"/>
        <s v="ZG29331"/>
        <s v="IN37505"/>
        <s v="GS07825"/>
        <s v="VI57319"/>
        <s v="QT50133"/>
        <s v="DU39499"/>
        <s v="JU48956"/>
        <s v="LK60791"/>
        <s v="GB49099"/>
        <s v="OZ99765"/>
        <s v="MN49527"/>
        <s v="BU85718"/>
        <s v="MR33427"/>
        <s v="ON40005"/>
        <s v="IR10676"/>
        <s v="AS42902"/>
        <s v="MD80824"/>
        <s v="WI77346"/>
        <s v="LH82705"/>
        <s v="TH59109"/>
        <s v="NM96256"/>
        <s v="LU83911"/>
        <s v="MG63764"/>
        <s v="CB14684"/>
        <s v="DQ35081"/>
        <s v="SJ27940"/>
        <s v="GQ14319"/>
        <s v="IZ63314"/>
        <s v="FP42107"/>
        <s v="IY38999"/>
        <s v="HV85116"/>
        <s v="NO61699"/>
        <s v="XS29474"/>
        <s v="WG13633"/>
        <s v="XN19343"/>
        <s v="KS38868"/>
        <s v="PO72966"/>
        <s v="DM89675"/>
        <s v="AB64418"/>
        <s v="KS98121"/>
        <s v="AK50772"/>
        <s v="VZ96129"/>
        <s v="CL83929"/>
        <s v="IO78651"/>
        <s v="PF96928"/>
        <s v="EO68963"/>
        <s v="KK67703"/>
        <s v="WA14974"/>
        <s v="UK07155"/>
        <s v="SQ48486"/>
        <s v="HL48736"/>
        <s v="BX12441"/>
        <s v="SB49825"/>
        <s v="QH25528"/>
        <s v="TR87614"/>
        <s v="SI18802"/>
        <s v="AM22860"/>
        <s v="ZL11242"/>
        <s v="QO18123"/>
        <s v="IB02100"/>
        <s v="SJ35489"/>
        <s v="GZ01886"/>
        <s v="YK05188"/>
        <s v="DG80455"/>
        <s v="VV78937"/>
        <s v="SI99968"/>
        <s v="CR83419"/>
        <s v="LF96122"/>
        <s v="VL71868"/>
        <s v="RX72180"/>
        <s v="LB01353"/>
        <s v="VR44836"/>
        <s v="SK95751"/>
        <s v="CH77875"/>
        <s v="MN50507"/>
        <s v="XR32545"/>
        <s v="ST08345"/>
        <s v="ZQ63975"/>
        <s v="EM50971"/>
        <s v="AQ56921"/>
        <s v="FF40577"/>
        <s v="AN04487"/>
        <s v="PZ36325"/>
        <s v="KX24593"/>
        <s v="NK38341"/>
        <s v="LJ06782"/>
        <s v="HY00645"/>
        <s v="DS15947"/>
        <s v="FU74260"/>
        <s v="MO17812"/>
        <s v="MD81613"/>
        <s v="VI00350"/>
        <s v="ZS65528"/>
        <s v="KL54302"/>
        <s v="FU25700"/>
        <s v="CF13994"/>
        <s v="ZH45949"/>
        <s v="KK54106"/>
        <s v="JD17601"/>
        <s v="GD82374"/>
        <s v="WY10350"/>
        <s v="GX81880"/>
        <s v="BK05115"/>
        <s v="MO74653"/>
        <s v="FC13358"/>
        <s v="WH11725"/>
        <s v="GO37244"/>
        <s v="HB98890"/>
        <s v="DR68976"/>
        <s v="GO00297"/>
        <s v="WO78886"/>
        <s v="TW36587"/>
        <s v="KO72920"/>
        <s v="CT51886"/>
        <s v="IY30716"/>
        <s v="LP03030"/>
        <s v="TU89428"/>
        <s v="LF01839"/>
        <s v="HM91395"/>
        <s v="UL22892"/>
        <s v="QP95092"/>
        <s v="CF79216"/>
        <s v="ZB80174"/>
        <s v="GB60492"/>
        <s v="RA05434"/>
        <s v="CI33204"/>
        <s v="YK58365"/>
        <s v="NH20064"/>
        <s v="CZ94474"/>
        <s v="YT24531"/>
        <s v="FZ05184"/>
        <s v="OT89209"/>
        <s v="GH98354"/>
        <s v="FG63547"/>
        <s v="IY29468"/>
        <s v="SJ98736"/>
        <s v="PE69231"/>
        <s v="TM82925"/>
        <s v="HL92479"/>
        <s v="FT53589"/>
        <s v="GQ86340"/>
        <s v="SZ92217"/>
        <s v="XK94351"/>
        <s v="WV41811"/>
        <s v="AS56932"/>
        <s v="HF56412"/>
        <s v="ZQ30852"/>
        <s v="RM80539"/>
        <s v="PD36800"/>
        <s v="YK00098"/>
        <s v="RT03005"/>
        <s v="FG27651"/>
        <s v="CG07561"/>
        <s v="WR35069"/>
        <s v="XV84190"/>
        <s v="GG16946"/>
        <s v="QK93346"/>
        <s v="DB95802"/>
        <s v="CS32406"/>
        <s v="ZF01216"/>
        <s v="PL19608"/>
        <s v="LA22505"/>
        <s v="FE37586"/>
        <s v="KL13642"/>
        <s v="VO81116"/>
        <s v="TG62987"/>
        <s v="LS55880"/>
        <s v="UF02653"/>
        <s v="MC37566"/>
        <s v="UX61446"/>
        <s v="EJ01723"/>
        <s v="GE48930"/>
        <s v="DI25063"/>
        <s v="QO47797"/>
        <s v="FV98335"/>
        <s v="QD72006"/>
        <s v="ZZ42513"/>
        <s v="YM41357"/>
        <s v="EF75390"/>
        <s v="YS51261"/>
        <s v="MZ81186"/>
        <s v="NF14797"/>
        <s v="HJ14068"/>
        <s v="OD48061"/>
        <s v="PL86317"/>
        <s v="II60980"/>
        <s v="CH52141"/>
        <s v="RA49120"/>
        <s v="TN09668"/>
        <s v="QF48597"/>
        <s v="DY06872"/>
        <s v="KX43573"/>
        <s v="GW22293"/>
        <s v="LG40527"/>
        <s v="OC70419"/>
        <s v="VE01033"/>
        <s v="AP86947"/>
        <s v="UD87366"/>
        <s v="DU50559"/>
        <s v="QQ29798"/>
        <s v="HZ13813"/>
        <s v="UC97836"/>
        <s v="VM75100"/>
        <s v="LN02298"/>
        <s v="NU07484"/>
        <s v="UW39192"/>
        <s v="YI62751"/>
        <s v="IU54459"/>
        <s v="CR79727"/>
        <s v="TM94276"/>
        <s v="CK59895"/>
        <s v="XB78691"/>
        <s v="UF75305"/>
        <s v="HL71555"/>
        <s v="QF69297"/>
        <s v="TS57488"/>
        <s v="DC93307"/>
        <s v="WF67868"/>
        <s v="DJ69855"/>
        <s v="CU22532"/>
        <s v="SX00256"/>
        <s v="ZW96224"/>
        <s v="XR83194"/>
        <s v="PV71692"/>
        <s v="GT89139"/>
        <s v="TG59263"/>
        <s v="QS50875"/>
        <s v="LN35263"/>
        <s v="RU04389"/>
        <s v="RM92960"/>
        <s v="RM90961"/>
        <s v="RQ05251"/>
        <s v="FS30945"/>
        <s v="IY37727"/>
        <s v="ZY63143"/>
        <s v="RI16150"/>
        <s v="DD24273"/>
        <s v="AG33690"/>
        <s v="ZA44043"/>
        <s v="YU57711"/>
        <s v="OG60647"/>
        <s v="UV34491"/>
        <s v="DZ66632"/>
        <s v="KS20238"/>
        <s v="II14744"/>
        <s v="MO83721"/>
        <s v="KZ56280"/>
        <s v="NS84368"/>
        <s v="DY85161"/>
        <s v="OJ30170"/>
        <s v="QX07961"/>
        <s v="BP23044"/>
        <s v="EC10667"/>
        <s v="VP68719"/>
        <s v="UP18241"/>
        <s v="XB05856"/>
        <s v="LH40254"/>
        <s v="OX78901"/>
        <s v="ER87009"/>
        <s v="KO02445"/>
        <s v="IT24846"/>
        <s v="AL82169"/>
        <s v="ZE44424"/>
        <s v="XG48623"/>
        <s v="MU04165"/>
        <s v="LX51571"/>
        <s v="UD47772"/>
        <s v="LA14690"/>
        <s v="KS50269"/>
        <s v="KH48861"/>
        <s v="PE11725"/>
        <s v="JZ62870"/>
        <s v="PZ52049"/>
        <s v="DA57481"/>
        <s v="EM67080"/>
        <s v="FL53436"/>
        <s v="QH00909"/>
        <s v="OA60153"/>
        <s v="SA03246"/>
        <s v="YF61091"/>
        <s v="XM97466"/>
        <s v="RW32538"/>
        <s v="ZT27336"/>
        <s v="QT61241"/>
        <s v="UF29780"/>
        <s v="XE47624"/>
        <s v="LT77645"/>
        <s v="TX70537"/>
        <s v="VL50327"/>
        <s v="NC26528"/>
        <s v="IK20323"/>
        <s v="OP41321"/>
        <s v="LP01607"/>
        <s v="JS05445"/>
        <s v="OZ32128"/>
        <s v="KN28466"/>
        <s v="SW07818"/>
        <s v="GJ94908"/>
        <s v="HV85847"/>
        <s v="WS10729"/>
        <s v="GS23012"/>
        <s v="LC79698"/>
        <s v="CL44583"/>
        <s v="DV14949"/>
        <s v="NQ55442"/>
        <s v="IG42021"/>
        <s v="PZ75629"/>
        <s v="XR94639"/>
        <s v="ZP28501"/>
        <s v="HZ22647"/>
        <s v="JD89481"/>
        <s v="DX80946"/>
        <s v="IG03231"/>
        <s v="DQ22246"/>
        <s v="VX79046"/>
        <s v="HL84871"/>
        <s v="QF64854"/>
        <s v="TB30626"/>
        <s v="NN33380"/>
        <s v="YE86119"/>
        <s v="XN54098"/>
        <s v="PK96715"/>
        <s v="ES52830"/>
        <s v="CF68584"/>
        <s v="UT17924"/>
        <s v="JL27975"/>
        <s v="DY77114"/>
        <s v="JA20945"/>
        <s v="VL07462"/>
        <s v="FQ38797"/>
        <s v="MI41688"/>
        <s v="LQ70333"/>
        <s v="PF97268"/>
        <s v="EI94931"/>
        <s v="GT93395"/>
        <s v="SS25494"/>
        <s v="BC49593"/>
        <s v="PQ83623"/>
        <s v="UW30926"/>
        <s v="XT47276"/>
        <s v="BR26346"/>
        <s v="AR41623"/>
        <s v="VR21240"/>
        <s v="OI01729"/>
        <s v="OA17507"/>
        <s v="DF35085"/>
        <s v="ZA69324"/>
        <s v="VF40641"/>
        <s v="TB33663"/>
        <s v="SP83456"/>
        <s v="JJ83663"/>
        <s v="OQ43388"/>
        <s v="XO69618"/>
        <s v="XD99876"/>
        <s v="NU06006"/>
        <s v="EH94730"/>
        <s v="FU64362"/>
        <s v="FN71917"/>
        <s v="RG70198"/>
        <s v="HT12726"/>
        <s v="UA21789"/>
        <s v="JV14357"/>
        <s v="HV62192"/>
        <s v="EH05597"/>
        <s v="FH99253"/>
        <s v="BF76684"/>
        <s v="KE28110"/>
        <s v="EC62020"/>
        <s v="PH06905"/>
        <s v="NB34811"/>
        <s v="OR80161"/>
        <s v="KO82417"/>
        <s v="WQ49976"/>
        <s v="BM06690"/>
        <s v="CN72381"/>
        <s v="SU08292"/>
        <s v="JA42573"/>
        <s v="VM37384"/>
        <s v="FV72386"/>
        <s v="YN06877"/>
        <s v="IX79997"/>
        <s v="OJ70340"/>
        <s v="PH98936"/>
        <s v="WD72401"/>
        <s v="RN00492"/>
        <s v="BK22207"/>
        <s v="IN42665"/>
        <s v="QQ23784"/>
        <s v="DW35665"/>
        <s v="IH38278"/>
        <s v="YU99517"/>
        <s v="LO95435"/>
        <s v="QD20222"/>
        <s v="JI47579"/>
        <s v="GK40024"/>
        <s v="IE43133"/>
        <s v="NC72045"/>
        <s v="SS78051"/>
        <s v="HX88051"/>
        <s v="TA33633"/>
        <s v="GT52528"/>
        <s v="UV24981"/>
        <s v="WR63983"/>
        <s v="KL09809"/>
        <s v="QD41257"/>
        <s v="MG10894"/>
        <s v="WF72370"/>
        <s v="PV60710"/>
        <s v="SO49350"/>
        <s v="KS28702"/>
        <s v="NG28980"/>
        <s v="RE45758"/>
        <s v="DV53274"/>
        <s v="ID07686"/>
        <s v="JL41004"/>
        <s v="YX87092"/>
        <s v="HP76313"/>
        <s v="DK22127"/>
        <s v="PS66000"/>
        <s v="OY17264"/>
        <s v="YT28879"/>
        <s v="HH68176"/>
        <s v="XG77788"/>
        <s v="FF15434"/>
        <s v="MZ12943"/>
        <s v="HL70051"/>
        <s v="SZ88996"/>
        <s v="NP07071"/>
        <s v="ZD34270"/>
        <s v="CP50533"/>
        <s v="TH92775"/>
        <s v="OQ37296"/>
        <s v="ZO87405"/>
        <s v="XQ31917"/>
        <s v="SO09745"/>
        <s v="PP64053"/>
        <s v="SF98630"/>
        <s v="HT61178"/>
        <s v="EZ48780"/>
        <s v="BG50674"/>
        <s v="ST79208"/>
        <s v="US58522"/>
        <s v="ES47589"/>
        <s v="EK04288"/>
        <s v="KL43605"/>
        <s v="EC92438"/>
        <s v="UF31119"/>
        <s v="KZ22839"/>
        <s v="GE99209"/>
        <s v="TZ47277"/>
        <s v="FC51147"/>
        <s v="JD72759"/>
        <s v="BU88394"/>
        <s v="YF42915"/>
        <s v="JK77217"/>
        <s v="WF61720"/>
        <s v="VS87705"/>
        <s v="PD29070"/>
        <s v="FG76658"/>
        <s v="FH37034"/>
        <s v="OX22157"/>
        <s v="QT61953"/>
        <s v="AZ62833"/>
        <s v="VD36526"/>
        <s v="EH37646"/>
        <s v="ZP53271"/>
        <s v="ZF80666"/>
        <s v="XR52260"/>
        <s v="EP35697"/>
        <s v="UR71048"/>
        <s v="TN67449"/>
        <s v="MM88552"/>
        <s v="OJ68051"/>
        <s v="DM11372"/>
        <s v="RH59266"/>
        <s v="XH25374"/>
        <s v="LR30040"/>
        <s v="DW01842"/>
        <s v="RF71764"/>
        <s v="SV17252"/>
        <s v="FZ43750"/>
        <s v="AO47772"/>
        <s v="WE39478"/>
        <s v="QF43390"/>
        <s v="ZU76010"/>
        <s v="KX76391"/>
        <s v="HT87498"/>
        <s v="GM29245"/>
        <s v="BU87190"/>
        <s v="IL90158"/>
        <s v="TL59524"/>
        <s v="GG08565"/>
        <s v="KT02555"/>
        <s v="RH89192"/>
        <s v="WJ55118"/>
        <s v="RK85050"/>
        <s v="II63028"/>
        <s v="FK44756"/>
        <s v="WL11392"/>
        <s v="OR69545"/>
        <s v="YB56081"/>
        <s v="NF21576"/>
        <s v="AV53081"/>
        <s v="IW15180"/>
        <s v="EH34903"/>
        <s v="BT60255"/>
        <s v="EK73835"/>
        <s v="RT58550"/>
        <s v="LR00039"/>
        <s v="PF18957"/>
        <s v="UY34914"/>
        <s v="DP21723"/>
        <s v="ZB88800"/>
        <s v="ZF80945"/>
        <s v="JE45316"/>
        <s v="XZ97776"/>
        <s v="XZ58944"/>
        <s v="CC50658"/>
        <s v="RD66268"/>
        <s v="YF13854"/>
        <s v="SD41126"/>
        <s v="PO67988"/>
        <s v="WS65459"/>
        <s v="JI01024"/>
        <s v="NK21650"/>
        <s v="GU40506"/>
        <s v="XG85243"/>
        <s v="HW04587"/>
        <s v="VX08643"/>
        <s v="LO66936"/>
        <s v="MD90160"/>
        <s v="QL86918"/>
        <s v="RQ24306"/>
        <s v="IB38219"/>
        <s v="KM27839"/>
        <s v="DU61890"/>
        <s v="TK75473"/>
        <s v="NH98567"/>
        <s v="KQ13144"/>
        <s v="RB03992"/>
        <s v="SD11218"/>
        <s v="KA57566"/>
        <s v="WL19070"/>
        <s v="JT21075"/>
        <s v="JK39621"/>
        <s v="DS70018"/>
        <s v="HG77726"/>
        <s v="UH09942"/>
        <s v="SU18485"/>
        <s v="OR37019"/>
        <s v="DC49895"/>
        <s v="NQ98513"/>
        <s v="ZI47742"/>
        <s v="IN42931"/>
        <s v="FS59179"/>
        <s v="VD37133"/>
        <s v="BM55100"/>
        <s v="GI27191"/>
        <s v="ZL43301"/>
        <s v="OM36506"/>
        <s v="BM26873"/>
        <s v="JE37116"/>
        <s v="AV79292"/>
        <s v="QD80935"/>
        <s v="WJ37392"/>
        <s v="PP48632"/>
        <s v="GH54684"/>
        <s v="CT77325"/>
        <s v="MT53540"/>
        <s v="NN84499"/>
        <s v="VD35424"/>
        <s v="ZF19509"/>
        <s v="FE18359"/>
        <s v="LH21397"/>
        <s v="XF34474"/>
        <s v="AA44974"/>
        <s v="AZ37198"/>
        <s v="DZ76159"/>
        <s v="WN85477"/>
        <s v="DG75102"/>
        <s v="UQ94179"/>
        <s v="KZ02321"/>
        <s v="GX23828"/>
        <s v="OC53840"/>
        <s v="ZE03250"/>
        <s v="TA57236"/>
        <s v="NC43339"/>
        <s v="OQ39164"/>
        <s v="TX28163"/>
        <s v="MM45432"/>
        <s v="UL27025"/>
        <s v="PF85967"/>
        <s v="EU81608"/>
        <s v="WC80021"/>
        <s v="IZ31194"/>
        <s v="EB96085"/>
        <s v="KU38887"/>
        <s v="AV96509"/>
        <s v="MN93654"/>
        <s v="GL95301"/>
        <s v="FE36053"/>
        <s v="OZ89646"/>
        <s v="TJ94174"/>
        <s v="AD36096"/>
        <s v="FV78094"/>
        <s v="IN68640"/>
        <s v="YN64959"/>
        <s v="MV95899"/>
        <s v="ZK24124"/>
        <s v="VR87338"/>
        <s v="GI47325"/>
        <s v="GL03672"/>
        <s v="LG30627"/>
        <s v="GM60767"/>
        <s v="PI26304"/>
        <s v="VH80953"/>
        <s v="NF59516"/>
        <s v="GP37098"/>
        <s v="AF29800"/>
        <s v="WF87830"/>
        <s v="TD32564"/>
        <s v="FH32469"/>
        <s v="YK40281"/>
        <s v="MV54157"/>
        <s v="ST28001"/>
        <s v="MB81833"/>
        <s v="ZG84621"/>
        <s v="GV42238"/>
        <s v="JS45808"/>
        <s v="IT61070"/>
        <s v="KN37008"/>
        <s v="SR11183"/>
        <s v="CF11436"/>
        <s v="NH66992"/>
        <s v="KN09594"/>
        <s v="BB84610"/>
        <s v="LB04256"/>
        <s v="LS51028"/>
        <s v="JF93268"/>
        <s v="WQ45618"/>
        <s v="OV26392"/>
        <s v="YL73689"/>
        <s v="ZX56995"/>
        <s v="AZ90630"/>
        <s v="SI46071"/>
        <s v="VQ86563"/>
        <s v="FY81283"/>
        <s v="GA24613"/>
        <s v="UV86211"/>
        <s v="WQ30930"/>
        <s v="DC91098"/>
        <s v="YD93870"/>
        <s v="GZ93572"/>
        <s v="NL86855"/>
        <s v="TH76351"/>
        <s v="WN48151"/>
        <s v="YW58038"/>
        <s v="JM45573"/>
        <s v="IB05578"/>
        <s v="QV25363"/>
        <s v="VT52788"/>
        <s v="TN12422"/>
        <s v="IL85376"/>
        <s v="UY33585"/>
        <s v="SR47374"/>
        <s v="MM38381"/>
        <s v="FL87825"/>
        <s v="QA02339"/>
        <s v="OI64898"/>
        <s v="CL15764"/>
        <s v="EJ29974"/>
        <s v="GT03799"/>
        <s v="MR31023"/>
        <s v="CQ24980"/>
        <s v="HJ57363"/>
        <s v="VY89459"/>
        <s v="FJ96684"/>
        <s v="NO73097"/>
        <s v="CN70243"/>
        <s v="IM31655"/>
        <s v="FO87698"/>
        <s v="RK59895"/>
        <s v="QA03755"/>
        <s v="CJ20406"/>
        <s v="ER22525"/>
        <s v="EA62541"/>
        <s v="RY56529"/>
        <s v="NT44472"/>
        <s v="VD02502"/>
        <s v="TK22742"/>
        <s v="AM57775"/>
        <s v="LG56565"/>
        <s v="LW25356"/>
        <s v="HY36957"/>
        <s v="GV34316"/>
        <s v="AD37789"/>
        <s v="UG93495"/>
        <s v="YD91171"/>
        <s v="RQ96251"/>
        <s v="XF24529"/>
        <s v="RB54385"/>
        <s v="IN02356"/>
        <s v="XI76667"/>
        <s v="JU55083"/>
        <s v="WD37622"/>
        <s v="PF42431"/>
        <s v="ZJ87101"/>
        <s v="ZN44030"/>
        <s v="IQ09390"/>
        <s v="IJ12850"/>
        <s v="CG11158"/>
        <s v="ML72866"/>
        <s v="BH25009"/>
        <s v="UQ08031"/>
        <s v="CG48795"/>
        <s v="TJ53101"/>
        <s v="QL98295"/>
        <s v="FI86487"/>
        <s v="DB05181"/>
        <s v="KP28242"/>
        <s v="LZ12012"/>
        <s v="UE43812"/>
        <s v="CK35414"/>
        <s v="ID41026"/>
        <s v="MB43083"/>
        <s v="TV64440"/>
        <s v="MB01603"/>
        <s v="WP89375"/>
        <s v="FS26357"/>
        <s v="SZ84404"/>
        <s v="HD15023"/>
        <s v="GT76675"/>
        <s v="DA07933"/>
        <s v="NU06133"/>
        <s v="GZ22373"/>
        <s v="HM80881"/>
        <s v="UG44617"/>
        <s v="AZ20837"/>
        <s v="QO68896"/>
        <s v="OM48531"/>
        <s v="JL06479"/>
        <s v="UG70033"/>
        <s v="VC37170"/>
        <s v="PZ36068"/>
        <s v="SB37698"/>
        <s v="VZ32846"/>
        <s v="WZ80210"/>
        <s v="NQ46745"/>
        <s v="VK79867"/>
        <s v="VB55870"/>
        <s v="PY28502"/>
        <s v="OV04011"/>
        <s v="RR53866"/>
        <s v="MV87064"/>
        <s v="SN81546"/>
        <s v="TX30423"/>
        <s v="PK76981"/>
        <s v="JV89329"/>
        <s v="VY67776"/>
        <s v="JB34787"/>
        <s v="KM31117"/>
        <s v="GL94639"/>
        <s v="YR96353"/>
        <s v="PP71100"/>
        <s v="FS84518"/>
        <s v="CC45136"/>
        <s v="FB74233"/>
        <s v="DU74233"/>
        <s v="LE16792"/>
        <s v="NC54852"/>
        <s v="JL51150"/>
        <s v="QN39752"/>
        <s v="SV37639"/>
        <s v="SM48030"/>
        <s v="DH33356"/>
        <s v="BI38191"/>
        <s v="QN71584"/>
        <s v="JK82115"/>
        <s v="XU98533"/>
        <s v="TF96280"/>
        <s v="SA14746"/>
        <s v="JV19087"/>
        <s v="NW66962"/>
        <s v="EW62492"/>
        <s v="HN61348"/>
        <s v="HJ00948"/>
        <s v="WE18334"/>
        <s v="EX98323"/>
        <s v="SE65080"/>
        <s v="LR23998"/>
        <s v="YV26700"/>
        <s v="UY59057"/>
        <s v="CE12701"/>
        <s v="XE64330"/>
        <s v="PL60792"/>
        <s v="ER43813"/>
        <s v="YU09685"/>
        <s v="LP67557"/>
        <s v="EU51886"/>
        <s v="CH59211"/>
        <s v="AC89635"/>
        <s v="ED84198"/>
        <s v="VA48165"/>
        <s v="HH65933"/>
        <s v="HB54952"/>
        <s v="KX36149"/>
        <s v="SO99111"/>
        <s v="RX00311"/>
        <s v="KW78212"/>
        <s v="SA18893"/>
        <s v="YM02701"/>
        <s v="GV72247"/>
        <s v="VM07676"/>
        <s v="QR55694"/>
        <s v="KM05884"/>
        <s v="DB61260"/>
        <s v="VS83068"/>
        <s v="TS49249"/>
        <s v="IE38489"/>
        <s v="PF19477"/>
        <s v="SP31515"/>
        <s v="UN13161"/>
        <s v="VO40870"/>
        <s v="EW39725"/>
        <s v="PP00451"/>
        <s v="CE27738"/>
        <s v="ZZ04059"/>
        <s v="XO66737"/>
        <s v="LN74729"/>
        <s v="VX36857"/>
        <s v="HE95318"/>
        <s v="EA30252"/>
        <s v="RC79054"/>
        <s v="IR98443"/>
        <s v="PY30028"/>
        <s v="XD24787"/>
        <s v="MY07881"/>
        <s v="QO10075"/>
        <s v="QS73867"/>
        <s v="WI18017"/>
        <s v="YL74803"/>
        <s v="VF91054"/>
        <s v="ZB47752"/>
        <s v="VA85507"/>
        <s v="HY76915"/>
        <s v="HS00059"/>
        <s v="BQ44717"/>
        <s v="HP49069"/>
        <s v="HQ62731"/>
        <s v="BJ88230"/>
        <s v="QC13375"/>
        <s v="DS79612"/>
        <s v="YL86103"/>
        <s v="US85795"/>
        <s v="SX84443"/>
        <s v="BN40760"/>
        <s v="ZF46124"/>
        <s v="BJ53745"/>
        <s v="VQ78215"/>
        <s v="RM96770"/>
        <s v="QU34331"/>
        <s v="OT53670"/>
        <s v="XV67546"/>
        <s v="IA45880"/>
        <s v="ZT90346"/>
        <s v="ER36332"/>
        <s v="IH70797"/>
        <s v="RL65595"/>
        <s v="WQ81919"/>
        <s v="TL16907"/>
        <s v="IT01146"/>
        <s v="JM68290"/>
        <s v="SI44522"/>
        <s v="YD28902"/>
        <s v="OM10147"/>
        <s v="GE40227"/>
        <s v="AG33459"/>
        <s v="WR28676"/>
        <s v="BU29845"/>
        <s v="TY52814"/>
        <s v="HN19104"/>
        <s v="ZG28968"/>
        <s v="CU13080"/>
        <s v="GG72718"/>
        <s v="UM08962"/>
        <s v="DC61182"/>
        <s v="QC89600"/>
        <s v="CT62731"/>
        <s v="BR26496"/>
        <s v="YT32217"/>
        <s v="DV16667"/>
        <s v="IT47583"/>
        <s v="FT93941"/>
        <s v="QJ52686"/>
        <s v="ZE11558"/>
        <s v="NS97681"/>
        <s v="NI94046"/>
        <s v="CR88837"/>
        <s v="VX32744"/>
        <s v="HX52504"/>
        <s v="UB05893"/>
        <s v="OD74884"/>
        <s v="PU85986"/>
        <s v="JP10801"/>
        <s v="JV31404"/>
        <s v="OZ88162"/>
        <s v="AO31681"/>
        <s v="MF67236"/>
        <s v="GR65265"/>
        <s v="NY94519"/>
        <s v="LU49573"/>
        <s v="UP73687"/>
        <s v="WE77486"/>
        <s v="WU41289"/>
        <s v="HA29361"/>
        <s v="KM92069"/>
        <s v="HX33052"/>
        <s v="CD00181"/>
        <s v="SE46633"/>
        <s v="UY99494"/>
        <s v="MH22627"/>
        <s v="VZ47149"/>
        <s v="PU50910"/>
        <s v="JM70162"/>
        <s v="ZN95799"/>
        <s v="IW09410"/>
        <s v="EO50408"/>
        <s v="ZB68489"/>
        <s v="CD41997"/>
        <s v="NB91669"/>
        <s v="PV65470"/>
        <s v="BD06489"/>
        <s v="DP72156"/>
        <s v="IK02036"/>
        <s v="UQ79137"/>
        <s v="AE09504"/>
        <s v="AP94097"/>
        <s v="DF04646"/>
        <s v="NU36395"/>
        <s v="OC32849"/>
        <s v="KQ61143"/>
        <s v="OD71392"/>
        <s v="OT30924"/>
        <s v="CW21288"/>
        <s v="XC79784"/>
        <s v="ZL85845"/>
        <s v="VY89546"/>
        <s v="YC38469"/>
        <s v="HC42558"/>
        <s v="FM01581"/>
        <s v="TJ65189"/>
        <s v="ZL04245"/>
        <s v="KB54359"/>
        <s v="XX10979"/>
        <s v="RY19971"/>
        <s v="JX99120"/>
        <s v="UL55712"/>
        <s v="SE73057"/>
        <s v="AW98260"/>
        <s v="YA92898"/>
        <s v="KR15492"/>
        <s v="XP88880"/>
        <s v="MB04902"/>
        <s v="GW00257"/>
        <s v="RZ82346"/>
        <s v="QW35748"/>
        <s v="XX77872"/>
        <s v="JN45254"/>
        <s v="BE58627"/>
        <s v="PN12250"/>
        <s v="EF28858"/>
        <s v="XD50482"/>
        <s v="ZR07927"/>
        <s v="KY43827"/>
        <s v="MS32452"/>
        <s v="CC67364"/>
        <s v="UR48987"/>
        <s v="KW43515"/>
        <s v="TI65389"/>
        <s v="BJ26555"/>
        <s v="NZ42214"/>
        <s v="RO64655"/>
        <s v="UG57208"/>
        <s v="DK92018"/>
        <s v="GB06982"/>
        <s v="VX11820"/>
        <s v="JN35312"/>
        <s v="DK32442"/>
        <s v="LY20455"/>
        <s v="QL96399"/>
        <s v="XL86287"/>
        <s v="OS74245"/>
        <s v="DY30165"/>
        <s v="CV71893"/>
        <s v="MS11865"/>
        <s v="DN31944"/>
        <s v="OV80806"/>
        <s v="YW86076"/>
        <s v="WT88194"/>
        <s v="CD78656"/>
        <s v="XT38874"/>
        <s v="EA34276"/>
        <s v="ZJ52733"/>
        <s v="RC22639"/>
        <s v="PN26808"/>
        <s v="NE90209"/>
        <s v="PT21059"/>
        <s v="OU02092"/>
        <s v="AQ40523"/>
        <s v="RY18464"/>
        <s v="JG34442"/>
        <s v="IO14094"/>
        <s v="CX22771"/>
        <s v="GM01006"/>
        <s v="FG86544"/>
        <s v="WO68588"/>
        <s v="MF85866"/>
        <s v="BL16145"/>
        <s v="OU36021"/>
        <s v="UC91187"/>
        <s v="WS30022"/>
        <s v="KW32217"/>
        <s v="VK01697"/>
        <s v="QM19935"/>
        <s v="IM06999"/>
        <s v="IM09172"/>
        <s v="AP86293"/>
        <s v="TL99823"/>
        <s v="KM53402"/>
        <s v="UQ27837"/>
        <s v="TK82802"/>
        <s v="KF13297"/>
        <s v="VN17936"/>
        <s v="JV35340"/>
        <s v="YX92271"/>
        <s v="OK22101"/>
        <s v="ZD02396"/>
        <s v="VF62300"/>
        <s v="DL21800"/>
        <s v="UE51073"/>
        <s v="TI91163"/>
        <s v="CZ69585"/>
        <s v="AU66810"/>
        <s v="OO29244"/>
        <s v="QB95339"/>
        <s v="JI54609"/>
        <s v="QF41637"/>
        <s v="NI17457"/>
        <s v="JO82914"/>
        <s v="VM63845"/>
        <s v="SS40641"/>
        <s v="RG68941"/>
        <s v="JY27359"/>
        <s v="WK55776"/>
        <s v="YY61969"/>
        <s v="XT67693"/>
        <s v="NL74062"/>
        <s v="WZ26855"/>
        <s v="DP14586"/>
        <s v="UF96766"/>
        <s v="UC61903"/>
        <s v="CT10153"/>
        <s v="FY28666"/>
        <s v="HA50411"/>
        <s v="PL18130"/>
        <s v="WG64635"/>
        <s v="RA01597"/>
        <s v="YJ39279"/>
        <s v="WN22894"/>
        <s v="JB24414"/>
        <s v="QX64119"/>
        <s v="XV06675"/>
        <s v="WO72761"/>
        <s v="FC60367"/>
        <s v="ES51737"/>
        <s v="JJ60120"/>
        <s v="MJ25928"/>
        <s v="MA70418"/>
        <s v="ZM85790"/>
        <s v="II58742"/>
        <s v="AE62489"/>
        <s v="FW26316"/>
        <s v="HB60335"/>
        <s v="NE29424"/>
        <s v="GL47579"/>
        <s v="QK68353"/>
        <s v="SA41169"/>
        <s v="GS55169"/>
        <s v="DJ01824"/>
        <s v="FJ08531"/>
        <s v="BI04729"/>
        <s v="US46238"/>
        <s v="LL54161"/>
        <s v="YU84606"/>
        <s v="OC29559"/>
        <s v="CT88347"/>
        <s v="KL95323"/>
        <s v="AM57430"/>
        <s v="XW47112"/>
        <s v="AS32484"/>
        <s v="RI11635"/>
        <s v="RN55735"/>
        <s v="EL16927"/>
        <s v="SX61908"/>
        <s v="GN61657"/>
        <s v="HH14527"/>
        <s v="KR12074"/>
        <s v="LE94392"/>
        <s v="GI03184"/>
        <s v="FH02803"/>
        <s v="FW91821"/>
        <s v="WO12302"/>
        <s v="JU19632"/>
        <s v="HD04252"/>
        <s v="OM27057"/>
        <s v="EQ32131"/>
        <s v="CZ47612"/>
        <s v="KE55427"/>
        <s v="IQ65475"/>
        <s v="DG04829"/>
        <s v="QU22816"/>
        <s v="GI48131"/>
        <s v="BS02992"/>
        <s v="MQ83120"/>
        <s v="VB24475"/>
        <s v="CA85479"/>
        <s v="PW18095"/>
        <s v="SA34820"/>
        <s v="PC93190"/>
        <s v="BX71919"/>
        <s v="QK98961"/>
        <s v="EO82751"/>
        <s v="AM33669"/>
        <s v="NG00008"/>
        <s v="DK62428"/>
        <s v="XB95178"/>
        <s v="TS54344"/>
        <s v="XX76123"/>
        <s v="MO66583"/>
        <s v="LM70322"/>
        <s v="RC02859"/>
        <s v="IV78576"/>
        <s v="QZ40623"/>
        <s v="MX04870"/>
        <s v="CH36382"/>
        <s v="CA78325"/>
        <s v="ZP24212"/>
        <s v="GU79387"/>
        <s v="KR37428"/>
        <s v="GV73910"/>
        <s v="EI85245"/>
        <s v="QC43114"/>
        <s v="TX65793"/>
        <s v="EU32895"/>
        <s v="BB25240"/>
        <s v="GC50115"/>
        <s v="IX26372"/>
        <s v="YW32120"/>
        <s v="DL12513"/>
        <s v="GG40551"/>
        <s v="DE33686"/>
        <s v="RB19008"/>
        <s v="JZ28825"/>
        <s v="JH53484"/>
        <s v="RR69045"/>
        <s v="BE90247"/>
        <s v="SK97483"/>
        <s v="YJ32602"/>
        <s v="ZC38237"/>
        <s v="CX16532"/>
        <s v="BQ71268"/>
        <s v="FR93637"/>
        <s v="AA30170"/>
        <s v="LS39728"/>
        <s v="ME99429"/>
        <s v="TG16852"/>
        <s v="EH43411"/>
        <s v="AF79524"/>
        <s v="CJ12958"/>
        <s v="PX79369"/>
        <s v="JS60753"/>
        <s v="VR22232"/>
        <s v="PA03318"/>
        <s v="WN43287"/>
        <s v="NM46716"/>
        <s v="JY76741"/>
        <s v="QI01507"/>
        <s v="IB47842"/>
        <s v="WB24227"/>
        <s v="PD60833"/>
        <s v="EI67762"/>
        <s v="DO36599"/>
        <s v="RK85537"/>
        <s v="CI86045"/>
        <s v="PH02922"/>
        <s v="QI83619"/>
        <s v="FP41199"/>
        <s v="NJ60196"/>
        <s v="LO88578"/>
        <s v="PO55869"/>
        <s v="TC42340"/>
        <s v="SK89135"/>
        <s v="CG29125"/>
        <s v="SA42165"/>
        <s v="NL46056"/>
        <s v="FK41143"/>
        <s v="MQ34371"/>
        <s v="PI07887"/>
        <s v="FT40735"/>
        <s v="SH63736"/>
        <s v="FI41570"/>
        <s v="GZ08867"/>
        <s v="IR41039"/>
        <s v="ZW70950"/>
        <s v="MP82332"/>
        <s v="QY31024"/>
        <s v="WP20266"/>
        <s v="SR69023"/>
        <s v="IR61277"/>
        <s v="DR93406"/>
        <s v="BU72355"/>
        <s v="LB77328"/>
        <s v="HO03755"/>
        <s v="NX99015"/>
        <s v="LK52743"/>
        <s v="KJ59978"/>
        <s v="KV66758"/>
        <s v="XY55271"/>
        <s v="WV73484"/>
        <s v="KS25833"/>
        <s v="UY97503"/>
        <s v="JK41956"/>
        <s v="TT97730"/>
        <s v="DU06035"/>
        <s v="IF05594"/>
        <s v="AD99975"/>
        <s v="OY17548"/>
        <s v="LF10627"/>
        <s v="NZ34065"/>
        <s v="SJ63888"/>
        <s v="PM02822"/>
        <s v="KS09924"/>
        <s v="ON72675"/>
        <s v="NN01209"/>
        <s v="UK81245"/>
        <s v="BA30002"/>
        <s v="DI77009"/>
        <s v="RZ94592"/>
        <s v="LT23424"/>
        <s v="OV60611"/>
        <s v="NY30219"/>
        <s v="JD66673"/>
        <s v="BC96133"/>
        <s v="TP15015"/>
        <s v="QT57272"/>
        <s v="OL44806"/>
        <s v="VV59888"/>
        <s v="UV02695"/>
        <s v="NH66001"/>
        <s v="GR52664"/>
        <s v="AK35843"/>
        <s v="IC32818"/>
        <s v="NB44845"/>
        <s v="ZU85678"/>
        <s v="BE99340"/>
        <s v="NT16043"/>
        <s v="MM56256"/>
        <s v="EI74145"/>
        <s v="KY60734"/>
        <s v="TJ79288"/>
        <s v="NZ37695"/>
        <s v="BC59711"/>
        <s v="TM22804"/>
        <s v="HK96048"/>
        <s v="ZA62798"/>
        <s v="FL71454"/>
        <s v="GQ78368"/>
        <s v="UP26817"/>
        <s v="LI38345"/>
        <s v="YD15821"/>
        <s v="HR81015"/>
        <s v="RU76939"/>
        <s v="YG48996"/>
        <s v="AR39477"/>
        <s v="SK09116"/>
        <s v="EO27719"/>
        <s v="FN68781"/>
        <s v="GP80523"/>
        <s v="BO15592"/>
        <s v="GA83229"/>
        <s v="NL16809"/>
        <s v="PT93185"/>
        <s v="SR01735"/>
        <s v="EO93262"/>
        <s v="KR58525"/>
        <s v="WO15624"/>
        <s v="WF23282"/>
        <s v="BM79172"/>
        <s v="FX30828"/>
        <s v="MO64926"/>
        <s v="FZ09090"/>
        <s v="KT49953"/>
        <s v="IB75369"/>
        <s v="YD83710"/>
        <s v="IL07777"/>
        <s v="UE30401"/>
        <s v="GR18697"/>
        <s v="XD30034"/>
        <s v="OI49810"/>
        <s v="JW92875"/>
        <s v="JT80009"/>
        <s v="RT63160"/>
        <s v="IY04423"/>
        <s v="YR74047"/>
        <s v="JT05751"/>
        <s v="TP18199"/>
        <s v="BU15861"/>
        <s v="VW51844"/>
        <s v="IB30791"/>
        <s v="TP26229"/>
        <s v="TJ71231"/>
        <s v="ZO52099"/>
        <s v="ZV43255"/>
        <s v="ET77020"/>
        <s v="KG05685"/>
        <s v="BI09726"/>
        <s v="WR30359"/>
        <s v="ME00225"/>
        <s v="GC01980"/>
        <s v="FG36529"/>
        <s v="KR42223"/>
        <s v="JA13778"/>
        <s v="UG15515"/>
        <s v="FQ38765"/>
        <s v="HH57103"/>
        <s v="UI93645"/>
        <s v="YY27445"/>
        <s v="LD85223"/>
        <s v="GP85722"/>
        <s v="QZ23783"/>
        <s v="NN31888"/>
        <s v="HW02847"/>
        <s v="LI72844"/>
        <s v="HP65456"/>
        <s v="JU93446"/>
        <s v="CY67232"/>
        <s v="XO85957"/>
        <s v="HC69362"/>
        <s v="FM71166"/>
        <s v="NR86495"/>
        <s v="KN14300"/>
        <s v="NI99491"/>
        <s v="DI41851"/>
        <s v="UV14565"/>
        <s v="JQ29564"/>
        <s v="QH73978"/>
        <s v="FS07282"/>
        <s v="NJ44417"/>
        <s v="VG78230"/>
        <s v="TH73028"/>
        <s v="DS37494"/>
        <s v="PN17587"/>
        <s v="HL22975"/>
        <s v="TD81894"/>
        <s v="FK68949"/>
        <s v="NV87992"/>
        <s v="RX98397"/>
        <s v="DQ57641"/>
        <s v="IS06497"/>
        <s v="GZ13701"/>
        <s v="XK34349"/>
        <s v="LZ85761"/>
        <s v="LT34729"/>
        <s v="LO60256"/>
        <s v="MS41884"/>
        <s v="DJ20695"/>
        <s v="II48148"/>
        <s v="JM81664"/>
        <s v="AS17708"/>
        <s v="KB27840"/>
        <s v="DU68734"/>
        <s v="ZH02626"/>
        <s v="QR45221"/>
        <s v="ZT94638"/>
        <s v="GZ03213"/>
        <s v="UW79523"/>
        <s v="JK30076"/>
        <s v="ZA91903"/>
        <s v="MU21195"/>
        <s v="VZ54195"/>
        <s v="PW24063"/>
        <s v="IJ47576"/>
        <s v="JW28230"/>
        <s v="ZL17285"/>
        <s v="AB94112"/>
        <s v="TK60169"/>
        <s v="UG81628"/>
        <s v="LT59026"/>
        <s v="ES05275"/>
        <s v="WR27957"/>
        <s v="WS71141"/>
        <s v="TP00835"/>
        <s v="PW36901"/>
        <s v="AF70957"/>
        <s v="SX39736"/>
        <s v="SR85011"/>
        <s v="GB44301"/>
        <s v="QE92444"/>
        <s v="GN16758"/>
        <s v="KE48687"/>
        <s v="GX75838"/>
        <s v="DG08739"/>
        <s v="JS87348"/>
        <s v="NC09683"/>
        <s v="YO72120"/>
        <s v="KW75371"/>
        <s v="DF41279"/>
        <s v="XK01028"/>
        <s v="JV74335"/>
        <s v="AI55395"/>
        <s v="JQ98645"/>
        <s v="OY11433"/>
        <s v="FJ94146"/>
        <s v="DK28422"/>
        <s v="NP67339"/>
        <s v="VV70978"/>
        <s v="VX08460"/>
        <s v="DH80765"/>
        <s v="GF32086"/>
        <s v="SQ02971"/>
        <s v="NV79868"/>
        <s v="KM74610"/>
        <s v="YC82552"/>
        <s v="MO37647"/>
        <s v="UT61991"/>
        <s v="IP91237"/>
        <s v="MU42431"/>
        <s v="CU53092"/>
        <s v="IZ23553"/>
        <s v="TM88177"/>
        <s v="UH36655"/>
        <s v="JN54485"/>
        <s v="YV61316"/>
        <s v="DZ34877"/>
        <s v="MY49657"/>
        <s v="NT54770"/>
        <s v="FO62695"/>
        <s v="SB73426"/>
        <s v="YB64451"/>
        <s v="RN73829"/>
        <s v="YW65756"/>
        <s v="VU05600"/>
        <s v="TE86533"/>
        <s v="II32570"/>
        <s v="SL67905"/>
        <s v="AG95411"/>
        <s v="EW82969"/>
        <s v="LS12589"/>
        <s v="IL51312"/>
        <s v="XF93946"/>
        <s v="RM29717"/>
        <s v="TN40607"/>
        <s v="PP24466"/>
        <s v="EN94995"/>
        <s v="MG38964"/>
        <s v="RM78747"/>
        <s v="ET34629"/>
        <s v="BD73993"/>
        <s v="DJ57843"/>
        <s v="AZ77616"/>
        <s v="QH43946"/>
        <s v="YE32672"/>
        <s v="KY15194"/>
        <s v="KH28036"/>
        <s v="VK92062"/>
        <s v="DY70630"/>
        <s v="NW98803"/>
        <s v="XC26781"/>
        <s v="YS79663"/>
        <s v="EX87555"/>
        <s v="LM03557"/>
        <s v="MZ69379"/>
        <s v="IS18401"/>
        <s v="GU82151"/>
        <s v="VK12782"/>
        <s v="JM67951"/>
        <s v="QJ73404"/>
        <s v="ZJ51238"/>
        <s v="RI40940"/>
        <s v="RT58197"/>
        <s v="JD85438"/>
        <s v="JX63946"/>
        <s v="WM46341"/>
        <s v="NC09997"/>
        <s v="BO94439"/>
        <s v="JA65630"/>
        <s v="AX56458"/>
        <s v="GM02575"/>
        <s v="LF36339"/>
        <s v="GV47429"/>
        <s v="PW18691"/>
        <s v="CY31428"/>
        <s v="MH33160"/>
        <s v="XA47049"/>
        <s v="OE03549"/>
        <s v="KA57315"/>
        <s v="LH92424"/>
        <s v="NJ42763"/>
        <s v="RJ11659"/>
        <s v="GU63925"/>
        <s v="EM44260"/>
        <s v="FH43908"/>
        <s v="QY78435"/>
        <s v="RW27807"/>
        <s v="XI02743"/>
        <s v="OH35529"/>
        <s v="HD68116"/>
        <s v="GW09423"/>
        <s v="UW39395"/>
        <s v="OO91175"/>
        <s v="XN57346"/>
        <s v="OU79492"/>
        <s v="PM26524"/>
        <s v="KA45489"/>
        <s v="ZU76296"/>
        <s v="LD39879"/>
        <s v="TR04219"/>
        <s v="KD53306"/>
        <s v="RT41435"/>
        <s v="VY94265"/>
        <s v="SP85696"/>
        <s v="HM77683"/>
        <s v="TI61589"/>
        <s v="AL60010"/>
        <s v="PL01132"/>
        <s v="LA94992"/>
        <s v="OV71971"/>
        <s v="CM40865"/>
        <s v="VN50565"/>
        <s v="ZL95141"/>
        <s v="KI49439"/>
        <s v="OL29728"/>
        <s v="IT68463"/>
        <s v="AB38767"/>
        <s v="OA53342"/>
        <s v="MH34151"/>
        <s v="YA23779"/>
        <s v="HG40646"/>
        <s v="CI33422"/>
        <s v="SL60083"/>
        <s v="HY51608"/>
        <s v="OR93632"/>
        <s v="LJ68899"/>
        <s v="FR22211"/>
        <s v="JU90072"/>
        <s v="BT26126"/>
        <s v="UQ74267"/>
        <s v="SG29707"/>
        <s v="WS85741"/>
        <s v="IH63705"/>
        <s v="YF40598"/>
        <s v="ZY91826"/>
        <s v="HP65312"/>
        <s v="GK93213"/>
        <s v="KD45371"/>
        <s v="TX34753"/>
        <s v="HA05571"/>
        <s v="XQ03490"/>
        <s v="HJ90874"/>
        <s v="XI82112"/>
        <s v="ZR56577"/>
        <s v="HZ26871"/>
        <s v="FS40544"/>
        <s v="AE51233"/>
        <s v="EX86082"/>
        <s v="RI27274"/>
        <s v="DJ23301"/>
        <s v="VL10598"/>
        <s v="JB06219"/>
        <s v="JD40456"/>
        <s v="NH89644"/>
        <s v="DE36164"/>
        <s v="YT24121"/>
        <s v="KL94283"/>
        <s v="NN16239"/>
        <s v="QL26926"/>
        <s v="FB43818"/>
        <s v="SW42890"/>
        <s v="RF68621"/>
        <s v="EK97214"/>
        <s v="AG02621"/>
        <s v="RU68003"/>
        <s v="HV14588"/>
        <s v="FN69631"/>
        <s v="CH88550"/>
        <s v="MG03803"/>
        <s v="LN82303"/>
        <s v="YK91184"/>
        <s v="QD99179"/>
        <s v="DY46973"/>
        <s v="YD02088"/>
        <s v="XM63780"/>
        <s v="OP61954"/>
        <s v="JZ25758"/>
        <s v="YC09415"/>
        <s v="ZC21066"/>
        <s v="YA08733"/>
        <s v="BA16228"/>
        <s v="XL55512"/>
        <s v="MN89172"/>
        <s v="DL69302"/>
        <s v="RR59848"/>
        <s v="HQ54364"/>
        <s v="BM68197"/>
        <s v="FK55439"/>
        <s v="QQ29553"/>
        <s v="AT79601"/>
        <s v="LD60235"/>
        <s v="NH21765"/>
        <s v="GD04061"/>
        <s v="XF18498"/>
        <s v="JR29713"/>
        <s v="VF10051"/>
        <s v="CB04653"/>
        <s v="XG31650"/>
        <s v="BX08737"/>
        <s v="UG38933"/>
        <s v="ML32291"/>
        <s v="EY57403"/>
        <s v="IL15934"/>
        <s v="LC30441"/>
        <s v="DM69847"/>
        <s v="TE93496"/>
        <s v="XY57478"/>
        <s v="CZ39027"/>
        <s v="DH83334"/>
        <s v="FX94948"/>
        <s v="SC80453"/>
        <s v="YR54810"/>
        <s v="DZ04800"/>
        <s v="CQ01122"/>
        <s v="CY66402"/>
        <s v="IP38205"/>
        <s v="RW99213"/>
        <s v="BX48121"/>
        <s v="WF71978"/>
        <s v="VG93234"/>
        <s v="HT12868"/>
        <s v="WD00920"/>
        <s v="NY53631"/>
        <s v="HR31844"/>
        <s v="IT29727"/>
        <s v="AA38162"/>
        <s v="ZY12667"/>
        <s v="UQ70456"/>
        <s v="QN56370"/>
        <s v="OT20166"/>
        <s v="ZQ48222"/>
        <s v="ZV84460"/>
        <s v="RN38326"/>
        <s v="VM80972"/>
        <s v="AX13354"/>
        <s v="QT35379"/>
        <s v="AJ91027"/>
        <s v="KN32868"/>
        <s v="HL60328"/>
        <s v="SX69375"/>
        <s v="XP55763"/>
        <s v="UC19845"/>
        <s v="PW18120"/>
        <s v="IM10685"/>
        <s v="IT44669"/>
        <s v="GE74712"/>
        <s v="QG42918"/>
        <s v="SA20582"/>
        <s v="JN07239"/>
        <s v="RZ19728"/>
        <s v="QX85386"/>
        <s v="MP96361"/>
        <s v="FP42709"/>
        <s v="UB50318"/>
        <s v="BR00337"/>
        <s v="BW45988"/>
        <s v="SW11718"/>
        <s v="XO75378"/>
        <s v="BT75281"/>
        <s v="MZ95454"/>
        <s v="EF94951"/>
        <s v="QN68201"/>
        <s v="GY83757"/>
        <s v="UO16947"/>
        <s v="GD22022"/>
        <s v="EV30880"/>
        <s v="IG36512"/>
        <s v="GS67051"/>
        <s v="QG90975"/>
        <s v="MP51343"/>
        <s v="MZ42389"/>
        <s v="FA73480"/>
        <s v="XS29059"/>
        <s v="SS99532"/>
        <s v="PM78204"/>
        <s v="QZ09462"/>
        <s v="KV58829"/>
        <s v="NB10129"/>
        <s v="HH59237"/>
        <s v="IT98563"/>
        <s v="XJ94618"/>
        <s v="ZX70356"/>
        <s v="PW39395"/>
        <s v="OT78589"/>
        <s v="GI37977"/>
        <s v="UV42192"/>
        <s v="YQ99996"/>
        <s v="KU25113"/>
        <s v="MI76090"/>
        <s v="WW08360"/>
        <s v="QA02793"/>
        <s v="NA00207"/>
        <s v="GJ63729"/>
        <s v="VJ30956"/>
        <s v="WK14095"/>
        <s v="SP70518"/>
        <s v="UJ16063"/>
        <s v="IA23089"/>
        <s v="BM04294"/>
        <s v="TS31786"/>
        <s v="RX71254"/>
        <s v="BJ90592"/>
        <s v="PH76672"/>
        <s v="IY51800"/>
        <s v="UG41962"/>
        <s v="MS81573"/>
        <s v="OS28995"/>
        <s v="HX53375"/>
        <s v="XG95627"/>
        <s v="UM09746"/>
        <s v="RM88425"/>
        <s v="IH11051"/>
        <s v="DN44846"/>
        <s v="KB65681"/>
        <s v="VD56248"/>
        <s v="MY07483"/>
        <s v="DQ84777"/>
        <s v="QV40324"/>
        <s v="ZX92348"/>
        <s v="YB99763"/>
        <s v="ZG26768"/>
        <s v="IV13649"/>
        <s v="GT23364"/>
        <s v="YY62869"/>
        <s v="AX39897"/>
        <s v="RE94577"/>
        <s v="MO68495"/>
        <s v="ZV87644"/>
        <s v="GY85714"/>
        <s v="RH56798"/>
        <s v="HR09631"/>
        <s v="JM84514"/>
        <s v="KH95394"/>
        <s v="IW68310"/>
        <s v="KB44061"/>
        <s v="BR00283"/>
        <s v="TA27219"/>
        <s v="OS72250"/>
        <s v="JP36161"/>
        <s v="WK22955"/>
        <s v="ZX29500"/>
        <s v="DV85999"/>
        <s v="PK44515"/>
        <s v="YV52486"/>
        <s v="XH15344"/>
        <s v="HO70287"/>
        <s v="WM17958"/>
        <s v="KJ93146"/>
        <s v="DW63756"/>
        <s v="DY77487"/>
        <s v="WN88015"/>
        <s v="LE42736"/>
        <s v="BA38758"/>
        <s v="YJ17132"/>
        <s v="RB00084"/>
        <s v="CB58264"/>
        <s v="ZE35062"/>
        <s v="JA53960"/>
        <s v="CI33890"/>
        <s v="FB06064"/>
        <s v="OC93989"/>
        <s v="AY77992"/>
        <s v="FV46088"/>
        <s v="CW21189"/>
        <s v="QE89629"/>
        <s v="KF32644"/>
        <s v="EQ89237"/>
        <s v="VV08707"/>
        <s v="YI03201"/>
        <s v="YP99848"/>
        <s v="DK77729"/>
        <m/>
      </sharedItems>
    </cacheField>
    <cacheField name="Gender" numFmtId="0">
      <sharedItems containsBlank="1" count="4">
        <s v="Male"/>
        <s v="Prefer not to say"/>
        <s v="Female"/>
        <m/>
      </sharedItems>
    </cacheField>
    <cacheField name="age" numFmtId="0">
      <sharedItems containsString="0" containsBlank="1" containsNumber="1" containsInteger="1" minValue="22" maxValue="55"/>
    </cacheField>
    <cacheField name="Department" numFmtId="0">
      <sharedItems containsBlank="1" count="10">
        <s v="Operations"/>
        <s v="Service"/>
        <s v="Sales"/>
        <s v="Marketing"/>
        <s v="Production"/>
        <s v="General Management"/>
        <s v="Finance"/>
        <s v="Purchase"/>
        <s v="Human Resource"/>
        <m/>
      </sharedItems>
    </cacheField>
    <cacheField name="Position" numFmtId="0">
      <sharedItems containsBlank="1"/>
    </cacheField>
    <cacheField name="Position_Tier" numFmtId="0">
      <sharedItems containsBlank="1" count="16">
        <s v="c5"/>
        <s v="i6"/>
        <s v="c10"/>
        <s v="i7"/>
        <s v="c9"/>
        <s v="b9"/>
        <s v="c8"/>
        <s v="i5"/>
        <s v="n10"/>
        <s v="i4"/>
        <s v="n6"/>
        <s v="m7"/>
        <s v="i1"/>
        <s v="n9"/>
        <s v="m6"/>
        <m/>
      </sharedItems>
    </cacheField>
    <cacheField name="Qualification" numFmtId="0">
      <sharedItems containsBlank="1" count="6">
        <s v="Master"/>
        <s v="Bachelor"/>
        <s v="Degree"/>
        <s v="Doctoral"/>
        <s v="Associate"/>
        <m/>
      </sharedItems>
    </cacheField>
    <cacheField name="Source" numFmtId="0">
      <sharedItems containsBlank="1" count="6">
        <s v="LinkedIn"/>
        <s v="Job portal"/>
        <s v="Own website"/>
        <s v="Recruitment agencies"/>
        <s v="Others"/>
        <m/>
      </sharedItems>
    </cacheField>
    <cacheField name="Application_date" numFmtId="0">
      <sharedItems containsNonDate="0" containsDate="1" containsString="0" containsBlank="1" minDate="2022-01-01T00:00:00" maxDate="2025-06-01T00:00:00" count="1236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2T00:00:00"/>
        <d v="2024-12-13T00:00:00"/>
        <d v="2024-12-14T00:00:00"/>
        <d v="2024-12-15T00:00:00"/>
        <d v="2024-12-16T00:00:00"/>
        <d v="2024-12-17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m/>
      </sharedItems>
      <fieldGroup par="21"/>
    </cacheField>
    <cacheField name="Interview_date" numFmtId="0">
      <sharedItems containsNonDate="0" containsDate="1" containsString="0" containsBlank="1" minDate="2022-01-14T00:00:00" maxDate="2025-06-18T00:00:00" count="1240">
        <d v="2022-01-16T00:00:00"/>
        <d v="2022-01-23T00:00:00"/>
        <d v="2022-01-14T00:00:00"/>
        <d v="2022-01-15T00:00:00"/>
        <d v="2022-01-18T00:00:00"/>
        <d v="2022-01-17T00:00:00"/>
        <d v="2022-01-21T00:00:00"/>
        <d v="2022-01-25T00:00:00"/>
        <d v="2022-01-22T00:00:00"/>
        <d v="2022-01-20T00:00:00"/>
        <d v="2022-01-26T00:00:00"/>
        <d v="2022-01-29T00:00:00"/>
        <d v="2022-01-24T00:00:00"/>
        <d v="2022-01-27T00:00:00"/>
        <d v="2022-01-19T00:00:00"/>
        <d v="2022-02-02T00:00:00"/>
        <d v="2022-02-03T00:00:00"/>
        <d v="2022-02-04T00:00:00"/>
        <d v="2022-02-05T00:00:00"/>
        <d v="2022-01-30T00:00:00"/>
        <d v="2022-01-31T00:00:00"/>
        <d v="2022-02-01T00:00:00"/>
        <d v="2022-02-06T00:00:00"/>
        <d v="2022-02-09T00:00:00"/>
        <d v="2022-02-08T00:00:00"/>
        <d v="2022-01-28T00:00:00"/>
        <d v="2022-02-11T00:00:00"/>
        <d v="2022-02-13T00:00:00"/>
        <d v="2022-02-10T00:00:00"/>
        <d v="2022-02-15T00:00:00"/>
        <d v="2022-02-14T00:00:00"/>
        <d v="2022-02-17T00:00:00"/>
        <d v="2022-02-18T00:00:00"/>
        <d v="2022-02-20T00:00:00"/>
        <d v="2022-02-19T00:00:00"/>
        <d v="2022-02-07T00:00:00"/>
        <d v="2022-02-21T00:00:00"/>
        <d v="2022-02-23T00:00:00"/>
        <d v="2022-02-22T00:00:00"/>
        <d v="2022-02-16T00:00:00"/>
        <d v="2022-02-24T00:00:00"/>
        <d v="2022-02-25T00:00:00"/>
        <d v="2022-02-27T00:00:00"/>
        <d v="2022-02-28T00:00:00"/>
        <d v="2022-03-02T00:00:00"/>
        <d v="2022-02-26T00:00:00"/>
        <d v="2022-03-06T00:00:00"/>
        <d v="2022-03-05T00:00:00"/>
        <d v="2022-03-07T00:00:00"/>
        <d v="2022-03-03T00:00:00"/>
        <d v="2022-03-04T00:00:00"/>
        <d v="2022-03-08T00:00:00"/>
        <d v="2022-03-09T00:00:00"/>
        <d v="2022-03-12T00:00:00"/>
        <d v="2022-03-14T00:00:00"/>
        <d v="2022-03-13T00:00:00"/>
        <d v="2022-03-17T00:00:00"/>
        <d v="2022-03-10T00:00:00"/>
        <d v="2022-03-11T00:00:00"/>
        <d v="2022-03-15T00:00:00"/>
        <d v="2022-03-16T00:00:00"/>
        <d v="2022-03-19T00:00:00"/>
        <d v="2022-03-18T00:00:00"/>
        <d v="2022-03-22T00:00:00"/>
        <d v="2022-03-21T00:00:00"/>
        <d v="2022-03-24T00:00:00"/>
        <d v="2022-03-23T00:00:00"/>
        <d v="2022-03-25T00:00:00"/>
        <d v="2022-03-26T00:00:00"/>
        <d v="2022-03-28T00:00:00"/>
        <d v="2022-03-27T00:00:00"/>
        <d v="2022-03-20T00:00:00"/>
        <d v="2022-03-30T00:00:00"/>
        <d v="2022-04-01T00:00:00"/>
        <d v="2022-04-02T00:00:00"/>
        <d v="2022-04-03T00:00:00"/>
        <d v="2022-03-29T00:00:00"/>
        <d v="2022-04-07T00:00:00"/>
        <d v="2022-04-04T00:00:00"/>
        <d v="2022-04-06T00:00:00"/>
        <d v="2022-04-05T00:00:00"/>
        <d v="2022-03-31T00:00:00"/>
        <d v="2022-04-08T00:00:00"/>
        <d v="2022-04-11T00:00:00"/>
        <d v="2022-04-13T00:00:00"/>
        <d v="2022-04-09T00:00:00"/>
        <d v="2022-04-12T00:00:00"/>
        <d v="2022-04-14T00:00:00"/>
        <d v="2022-04-10T00:00:00"/>
        <d v="2022-04-15T00:00:00"/>
        <d v="2022-04-19T00:00:00"/>
        <d v="2022-04-16T00:00:00"/>
        <d v="2022-04-18T00:00:00"/>
        <d v="2022-04-17T00:00:00"/>
        <d v="2022-04-21T00:00:00"/>
        <d v="2022-04-24T00:00:00"/>
        <d v="2022-04-25T00:00:00"/>
        <d v="2022-04-26T00:00:00"/>
        <d v="2022-04-22T00:00:00"/>
        <d v="2022-04-23T00:00:00"/>
        <d v="2022-04-20T00:00:00"/>
        <d v="2022-05-01T00:00:00"/>
        <d v="2022-04-28T00:00:00"/>
        <d v="2022-04-27T00:00:00"/>
        <d v="2022-04-29T00:00:00"/>
        <d v="2022-05-03T00:00:00"/>
        <d v="2022-05-02T00:00:00"/>
        <d v="2022-05-05T00:00:00"/>
        <d v="2022-05-06T00:00:00"/>
        <d v="2022-05-04T00:00:00"/>
        <d v="2022-05-07T00:00:00"/>
        <d v="2022-04-30T00:00:00"/>
        <d v="2022-05-08T00:00:00"/>
        <d v="2022-05-09T00:00:00"/>
        <d v="2022-05-11T00:00:00"/>
        <d v="2022-05-12T00:00:00"/>
        <d v="2022-05-13T00:00:00"/>
        <d v="2022-05-10T00:00:00"/>
        <d v="2022-05-14T00:00:00"/>
        <d v="2022-05-15T00:00:00"/>
        <d v="2022-05-17T00:00:00"/>
        <d v="2022-05-19T00:00:00"/>
        <d v="2022-05-18T00:00:00"/>
        <d v="2022-05-20T00:00:00"/>
        <d v="2022-05-16T00:00:00"/>
        <d v="2022-05-22T00:00:00"/>
        <d v="2022-05-25T00:00:00"/>
        <d v="2022-05-21T00:00:00"/>
        <d v="2022-05-24T00:00:00"/>
        <d v="2022-05-27T00:00:00"/>
        <d v="2022-05-26T00:00:00"/>
        <d v="2022-05-29T00:00:00"/>
        <d v="2022-05-28T00:00:00"/>
        <d v="2022-05-30T00:00:00"/>
        <d v="2022-05-23T00:00:00"/>
        <d v="2022-06-02T00:00:00"/>
        <d v="2022-05-31T00:00:00"/>
        <d v="2022-06-03T00:00:00"/>
        <d v="2022-06-05T00:00:00"/>
        <d v="2022-06-06T00:00:00"/>
        <d v="2022-06-04T00:00:00"/>
        <d v="2022-06-01T00:00:00"/>
        <d v="2022-06-07T00:00:00"/>
        <d v="2022-06-10T00:00:00"/>
        <d v="2022-06-08T00:00:00"/>
        <d v="2022-06-12T00:00:00"/>
        <d v="2022-06-09T00:00:00"/>
        <d v="2022-06-15T00:00:00"/>
        <d v="2022-06-13T00:00:00"/>
        <d v="2022-06-11T00:00:00"/>
        <d v="2022-06-18T00:00:00"/>
        <d v="2022-06-19T00:00:00"/>
        <d v="2022-06-20T00:00:00"/>
        <d v="2022-06-17T00:00:00"/>
        <d v="2022-06-21T00:00:00"/>
        <d v="2022-06-16T00:00:00"/>
        <d v="2022-06-14T00:00:00"/>
        <d v="2022-06-22T00:00:00"/>
        <d v="2022-06-23T00:00:00"/>
        <d v="2022-06-25T00:00:00"/>
        <d v="2022-06-26T00:00:00"/>
        <d v="2022-06-27T00:00:00"/>
        <d v="2022-07-01T00:00:00"/>
        <d v="2022-06-30T00:00:00"/>
        <d v="2022-07-02T00:00:00"/>
        <d v="2022-06-28T00:00:00"/>
        <d v="2022-07-03T00:00:00"/>
        <d v="2022-06-29T00:00:00"/>
        <d v="2022-07-06T00:00:00"/>
        <d v="2022-07-07T00:00:00"/>
        <d v="2022-07-05T00:00:00"/>
        <d v="2022-07-09T00:00:00"/>
        <d v="2022-07-10T00:00:00"/>
        <d v="2022-07-04T00:00:00"/>
        <d v="2022-07-13T00:00:00"/>
        <d v="2022-07-11T00:00:00"/>
        <d v="2022-07-12T00:00:00"/>
        <d v="2022-07-14T00:00:00"/>
        <d v="2022-07-08T00:00:00"/>
        <d v="2022-07-17T00:00:00"/>
        <d v="2022-07-16T00:00:00"/>
        <d v="2022-07-19T00:00:00"/>
        <d v="2022-07-18T00:00:00"/>
        <d v="2022-07-15T00:00:00"/>
        <d v="2022-07-21T00:00:00"/>
        <d v="2022-07-22T00:00:00"/>
        <d v="2022-07-20T00:00:00"/>
        <d v="2022-07-23T00:00:00"/>
        <d v="2022-07-24T00:00:00"/>
        <d v="2022-07-27T00:00:00"/>
        <d v="2022-07-25T00:00:00"/>
        <d v="2022-07-29T00:00:00"/>
        <d v="2022-07-28T00:00:00"/>
        <d v="2022-07-30T00:00:00"/>
        <d v="2022-08-01T00:00:00"/>
        <d v="2022-07-26T00:00:00"/>
        <d v="2022-07-31T00:00:00"/>
        <d v="2022-08-02T00:00:00"/>
        <d v="2022-08-04T00:00:00"/>
        <d v="2022-08-03T00:00:00"/>
        <d v="2022-08-05T00:00:00"/>
        <d v="2022-08-06T00:00:00"/>
        <d v="2022-08-07T00:00:00"/>
        <d v="2022-08-08T00:00:00"/>
        <d v="2022-08-11T00:00:00"/>
        <d v="2022-08-13T00:00:00"/>
        <d v="2022-08-09T00:00:00"/>
        <d v="2022-08-14T00:00:00"/>
        <d v="2022-08-12T00:00:00"/>
        <d v="2022-08-16T00:00:00"/>
        <d v="2022-08-15T00:00:00"/>
        <d v="2022-08-10T00:00:00"/>
        <d v="2022-08-17T00:00:00"/>
        <d v="2022-08-18T00:00:00"/>
        <d v="2022-08-20T00:00:00"/>
        <d v="2022-08-21T00:00:00"/>
        <d v="2022-08-22T00:00:00"/>
        <d v="2022-08-24T00:00:00"/>
        <d v="2022-08-19T00:00:00"/>
        <d v="2022-08-27T00:00:00"/>
        <d v="2022-08-23T00:00:00"/>
        <d v="2022-08-28T00:00:00"/>
        <d v="2022-08-30T00:00:00"/>
        <d v="2022-08-29T00:00:00"/>
        <d v="2022-09-01T00:00:00"/>
        <d v="2022-08-26T00:00:00"/>
        <d v="2022-08-25T00:00:00"/>
        <d v="2022-09-02T00:00:00"/>
        <d v="2022-09-03T00:00:00"/>
        <d v="2022-08-31T00:00:00"/>
        <d v="2022-09-04T00:00:00"/>
        <d v="2022-09-06T00:00:00"/>
        <d v="2022-09-09T00:00:00"/>
        <d v="2022-09-10T00:00:00"/>
        <d v="2022-09-12T00:00:00"/>
        <d v="2022-09-08T00:00:00"/>
        <d v="2022-09-11T00:00:00"/>
        <d v="2022-09-13T00:00:00"/>
        <d v="2022-09-05T00:00:00"/>
        <d v="2022-09-07T00:00:00"/>
        <d v="2022-09-17T00:00:00"/>
        <d v="2022-09-18T00:00:00"/>
        <d v="2022-09-15T00:00:00"/>
        <d v="2022-09-16T00:00:00"/>
        <d v="2022-09-21T00:00:00"/>
        <d v="2022-09-23T00:00:00"/>
        <d v="2022-09-19T00:00:00"/>
        <d v="2022-09-22T00:00:00"/>
        <d v="2022-09-20T00:00:00"/>
        <d v="2022-09-26T00:00:00"/>
        <d v="2022-09-24T00:00:00"/>
        <d v="2022-09-27T00:00:00"/>
        <d v="2022-09-25T00:00:00"/>
        <d v="2022-09-28T00:00:00"/>
        <d v="2022-09-30T00:00:00"/>
        <d v="2022-09-29T00:00:00"/>
        <d v="2022-10-02T00:00:00"/>
        <d v="2022-10-01T00:00:00"/>
        <d v="2022-10-03T00:00:00"/>
        <d v="2022-10-04T00:00:00"/>
        <d v="2022-10-07T00:00:00"/>
        <d v="2022-10-08T00:00:00"/>
        <d v="2022-10-06T00:00:00"/>
        <d v="2022-10-09T00:00:00"/>
        <d v="2022-10-05T00:00:00"/>
        <d v="2022-10-11T00:00:00"/>
        <d v="2022-10-12T00:00:00"/>
        <d v="2022-10-10T00:00:00"/>
        <d v="2022-10-15T00:00:00"/>
        <d v="2022-10-14T00:00:00"/>
        <d v="2022-10-13T00:00:00"/>
        <d v="2022-10-16T00:00:00"/>
        <d v="2022-10-20T00:00:00"/>
        <d v="2022-10-18T00:00:00"/>
        <d v="2022-10-19T00:00:00"/>
        <d v="2022-10-17T00:00:00"/>
        <d v="2022-10-21T00:00:00"/>
        <d v="2022-10-24T00:00:00"/>
        <d v="2022-10-26T00:00:00"/>
        <d v="2022-10-23T00:00:00"/>
        <d v="2022-10-25T00:00:00"/>
        <d v="2022-10-28T00:00:00"/>
        <d v="2022-10-27T00:00:00"/>
        <d v="2022-10-30T00:00:00"/>
        <d v="2022-10-31T00:00:00"/>
        <d v="2022-10-29T00:00:00"/>
        <d v="2022-11-05T00:00:00"/>
        <d v="2022-11-03T00:00:00"/>
        <d v="2022-11-01T00:00:00"/>
        <d v="2022-11-06T00:00:00"/>
        <d v="2022-11-02T00:00:00"/>
        <d v="2022-11-07T00:00:00"/>
        <d v="2022-11-08T00:00:00"/>
        <d v="2022-11-10T00:00:00"/>
        <d v="2022-11-04T00:00:00"/>
        <d v="2022-11-11T00:00:00"/>
        <d v="2022-11-12T00:00:00"/>
        <d v="2022-11-09T00:00:00"/>
        <d v="2022-11-13T00:00:00"/>
        <d v="2022-11-17T00:00:00"/>
        <d v="2022-11-19T00:00:00"/>
        <d v="2022-11-20T00:00:00"/>
        <d v="2022-11-18T00:00:00"/>
        <d v="2022-11-23T00:00:00"/>
        <d v="2022-11-16T00:00:00"/>
        <d v="2022-11-22T00:00:00"/>
        <d v="2022-11-24T00:00:00"/>
        <d v="2022-11-25T00:00:00"/>
        <d v="2022-11-21T00:00:00"/>
        <d v="2022-11-26T00:00:00"/>
        <d v="2022-11-15T00:00:00"/>
        <d v="2022-11-27T00:00:00"/>
        <d v="2022-11-30T00:00:00"/>
        <d v="2022-11-28T00:00:00"/>
        <d v="2022-11-29T00:00:00"/>
        <d v="2022-12-02T00:00:00"/>
        <d v="2022-12-01T00:00:00"/>
        <d v="2022-12-04T00:00:00"/>
        <d v="2022-12-07T00:00:00"/>
        <d v="2022-12-03T00:00:00"/>
        <d v="2022-12-05T00:00:00"/>
        <d v="2022-12-06T00:00:00"/>
        <d v="2022-12-09T00:00:00"/>
        <d v="2022-12-11T00:00:00"/>
        <d v="2022-12-12T00:00:00"/>
        <d v="2022-12-10T00:00:00"/>
        <d v="2022-12-15T00:00:00"/>
        <d v="2022-12-13T00:00:00"/>
        <d v="2022-12-14T00:00:00"/>
        <d v="2022-12-08T00:00:00"/>
        <d v="2022-12-16T00:00:00"/>
        <d v="2022-12-20T00:00:00"/>
        <d v="2022-12-19T00:00:00"/>
        <d v="2022-12-17T00:00:00"/>
        <d v="2022-12-22T00:00:00"/>
        <d v="2022-12-21T00:00:00"/>
        <d v="2022-12-25T00:00:00"/>
        <d v="2022-12-24T00:00:00"/>
        <d v="2022-12-26T00:00:00"/>
        <d v="2022-12-28T00:00:00"/>
        <d v="2022-12-30T00:00:00"/>
        <d v="2022-12-29T00:00:00"/>
        <d v="2022-12-18T00:00:00"/>
        <d v="2022-12-23T00:00:00"/>
        <d v="2022-12-27T00:00:00"/>
        <d v="2023-01-01T00:00:00"/>
        <d v="2023-01-02T00:00:00"/>
        <d v="2023-01-03T00:00:00"/>
        <d v="2023-01-05T00:00:00"/>
        <d v="2023-01-07T00:00:00"/>
        <d v="2023-01-04T00:00:00"/>
        <d v="2022-12-31T00:00:00"/>
        <d v="2023-01-10T00:00:00"/>
        <d v="2023-01-12T00:00:00"/>
        <d v="2023-01-09T00:00:00"/>
        <d v="2023-01-14T00:00:00"/>
        <d v="2023-01-08T00:00:00"/>
        <d v="2023-01-13T00:00:00"/>
        <d v="2023-01-15T00:00:00"/>
        <d v="2023-01-11T00:00:00"/>
        <d v="2023-01-06T00:00:00"/>
        <d v="2023-01-17T00:00:00"/>
        <d v="2023-01-16T00:00:00"/>
        <d v="2023-01-21T00:00:00"/>
        <d v="2023-01-20T00:00:00"/>
        <d v="2023-01-22T00:00:00"/>
        <d v="2023-01-27T00:00:00"/>
        <d v="2023-01-26T00:00:00"/>
        <d v="2023-01-23T00:00:00"/>
        <d v="2023-01-25T00:00:00"/>
        <d v="2023-01-28T00:00:00"/>
        <d v="2023-01-24T00:00:00"/>
        <d v="2023-01-30T00:00:00"/>
        <d v="2023-01-29T00:00:00"/>
        <d v="2023-02-01T00:00:00"/>
        <d v="2023-01-19T00:00:00"/>
        <d v="2023-02-03T00:00:00"/>
        <d v="2023-02-04T00:00:00"/>
        <d v="2023-02-07T00:00:00"/>
        <d v="2023-02-05T00:00:00"/>
        <d v="2023-02-06T00:00:00"/>
        <d v="2023-01-31T00:00:00"/>
        <d v="2023-02-09T00:00:00"/>
        <d v="2023-02-12T00:00:00"/>
        <d v="2023-02-08T00:00:00"/>
        <d v="2023-02-10T00:00:00"/>
        <d v="2023-02-11T00:00:00"/>
        <d v="2023-02-02T00:00:00"/>
        <d v="2023-02-15T00:00:00"/>
        <d v="2023-02-13T00:00:00"/>
        <d v="2023-02-14T00:00:00"/>
        <d v="2023-02-18T00:00:00"/>
        <d v="2023-02-20T00:00:00"/>
        <d v="2023-02-16T00:00:00"/>
        <d v="2023-02-21T00:00:00"/>
        <d v="2023-02-17T00:00:00"/>
        <d v="2023-02-19T00:00:00"/>
        <d v="2023-02-23T00:00:00"/>
        <d v="2023-02-22T00:00:00"/>
        <d v="2023-02-25T00:00:00"/>
        <d v="2023-02-27T00:00:00"/>
        <d v="2023-02-24T00:00:00"/>
        <d v="2023-03-03T00:00:00"/>
        <d v="2023-03-01T00:00:00"/>
        <d v="2023-02-28T00:00:00"/>
        <d v="2023-03-05T00:00:00"/>
        <d v="2023-03-04T00:00:00"/>
        <d v="2023-02-26T00:00:00"/>
        <d v="2023-03-09T00:00:00"/>
        <d v="2023-03-06T00:00:00"/>
        <d v="2023-03-07T00:00:00"/>
        <d v="2023-03-10T00:00:00"/>
        <d v="2023-03-08T00:00:00"/>
        <d v="2023-03-02T00:00:00"/>
        <d v="2023-03-13T00:00:00"/>
        <d v="2023-03-11T00:00:00"/>
        <d v="2023-03-15T00:00:00"/>
        <d v="2023-03-14T00:00:00"/>
        <d v="2023-03-17T00:00:00"/>
        <d v="2023-03-16T00:00:00"/>
        <d v="2023-03-19T00:00:00"/>
        <d v="2023-03-18T00:00:00"/>
        <d v="2023-03-21T00:00:00"/>
        <d v="2023-03-20T00:00:00"/>
        <d v="2023-03-12T00:00:00"/>
        <d v="2023-03-23T00:00:00"/>
        <d v="2023-03-22T00:00:00"/>
        <d v="2023-03-28T00:00:00"/>
        <d v="2023-03-26T00:00:00"/>
        <d v="2023-03-25T00:00:00"/>
        <d v="2023-03-30T00:00:00"/>
        <d v="2023-03-29T00:00:00"/>
        <d v="2023-03-24T00:00:00"/>
        <d v="2023-03-31T00:00:00"/>
        <d v="2023-03-27T00:00:00"/>
        <d v="2023-04-01T00:00:00"/>
        <d v="2023-04-02T00:00:00"/>
        <d v="2023-04-03T00:00:00"/>
        <d v="2023-04-04T00:00:00"/>
        <d v="2023-04-07T00:00:00"/>
        <d v="2023-04-06T00:00:00"/>
        <d v="2023-04-09T00:00:00"/>
        <d v="2023-04-14T00:00:00"/>
        <d v="2023-04-13T00:00:00"/>
        <d v="2023-04-11T00:00:00"/>
        <d v="2023-04-10T00:00:00"/>
        <d v="2023-04-16T00:00:00"/>
        <d v="2023-04-05T00:00:00"/>
        <d v="2023-04-17T00:00:00"/>
        <d v="2023-04-15T00:00:00"/>
        <d v="2023-04-19T00:00:00"/>
        <d v="2023-04-18T00:00:00"/>
        <d v="2023-04-08T00:00:00"/>
        <d v="2023-04-23T00:00:00"/>
        <d v="2023-04-22T00:00:00"/>
        <d v="2023-04-12T00:00:00"/>
        <d v="2023-04-20T00:00:00"/>
        <d v="2023-04-26T00:00:00"/>
        <d v="2023-04-25T00:00:00"/>
        <d v="2023-04-21T00:00:00"/>
        <d v="2023-04-24T00:00:00"/>
        <d v="2023-04-27T00:00:00"/>
        <d v="2023-04-29T00:00:00"/>
        <d v="2023-04-30T00:00:00"/>
        <d v="2023-05-01T00:00:00"/>
        <d v="2023-05-03T00:00:00"/>
        <d v="2023-05-05T00:00:00"/>
        <d v="2023-04-28T00:00:00"/>
        <d v="2023-05-06T00:00:00"/>
        <d v="2023-05-02T00:00:00"/>
        <d v="2023-05-09T00:00:00"/>
        <d v="2023-05-04T00:00:00"/>
        <d v="2023-05-08T00:00:00"/>
        <d v="2023-05-07T00:00:00"/>
        <d v="2023-05-11T00:00:00"/>
        <d v="2023-05-10T00:00:00"/>
        <d v="2023-05-13T00:00:00"/>
        <d v="2023-05-14T00:00:00"/>
        <d v="2023-05-16T00:00:00"/>
        <d v="2023-05-17T00:00:00"/>
        <d v="2023-05-12T00:00:00"/>
        <d v="2023-05-15T00:00:00"/>
        <d v="2023-05-18T00:00:00"/>
        <d v="2023-05-21T00:00:00"/>
        <d v="2023-05-24T00:00:00"/>
        <d v="2023-05-19T00:00:00"/>
        <d v="2023-05-22T00:00:00"/>
        <d v="2023-05-23T00:00:00"/>
        <d v="2023-05-20T00:00:00"/>
        <d v="2023-05-25T00:00:00"/>
        <d v="2023-05-26T00:00:00"/>
        <d v="2023-05-27T00:00:00"/>
        <d v="2023-05-29T00:00:00"/>
        <d v="2023-05-31T00:00:00"/>
        <d v="2023-06-02T00:00:00"/>
        <d v="2023-06-01T00:00:00"/>
        <d v="2023-05-28T00:00:00"/>
        <d v="2023-06-03T00:00:00"/>
        <d v="2023-06-04T00:00:00"/>
        <d v="2023-05-30T00:00:00"/>
        <d v="2023-06-06T00:00:00"/>
        <d v="2023-06-08T00:00:00"/>
        <d v="2023-06-11T00:00:00"/>
        <d v="2023-06-07T00:00:00"/>
        <d v="2023-06-10T00:00:00"/>
        <d v="2023-06-12T00:00:00"/>
        <d v="2023-06-13T00:00:00"/>
        <d v="2023-06-14T00:00:00"/>
        <d v="2023-06-16T00:00:00"/>
        <d v="2023-06-09T00:00:00"/>
        <d v="2023-06-15T00:00:00"/>
        <d v="2023-06-19T00:00:00"/>
        <d v="2023-06-20T00:00:00"/>
        <d v="2023-06-17T00:00:00"/>
        <d v="2023-06-21T00:00:00"/>
        <d v="2023-06-22T00:00:00"/>
        <d v="2023-06-24T00:00:00"/>
        <d v="2023-06-25T00:00:00"/>
        <d v="2023-06-23T00:00:00"/>
        <d v="2023-06-27T00:00:00"/>
        <d v="2023-06-18T00:00:00"/>
        <d v="2023-06-26T00:00:00"/>
        <d v="2023-07-01T00:00:00"/>
        <d v="2023-06-28T00:00:00"/>
        <d v="2023-07-04T00:00:00"/>
        <d v="2023-07-03T00:00:00"/>
        <d v="2023-06-30T00:00:00"/>
        <d v="2023-07-02T00:00:00"/>
        <d v="2023-07-05T00:00:00"/>
        <d v="2023-07-07T00:00:00"/>
        <d v="2023-06-29T00:00:00"/>
        <d v="2023-07-06T00:00:00"/>
        <d v="2023-07-10T00:00:00"/>
        <d v="2023-07-11T00:00:00"/>
        <d v="2023-07-14T00:00:00"/>
        <d v="2023-07-09T00:00:00"/>
        <d v="2023-07-12T00:00:00"/>
        <d v="2023-07-16T00:00:00"/>
        <d v="2023-07-08T00:00:00"/>
        <d v="2023-07-13T00:00:00"/>
        <d v="2023-07-17T00:00:00"/>
        <d v="2023-07-15T00:00:00"/>
        <d v="2023-07-18T00:00:00"/>
        <d v="2023-07-19T00:00:00"/>
        <d v="2023-07-23T00:00:00"/>
        <d v="2023-07-21T00:00:00"/>
        <d v="2023-07-22T00:00:00"/>
        <d v="2023-07-24T00:00:00"/>
        <d v="2023-07-27T00:00:00"/>
        <d v="2023-07-25T00:00:00"/>
        <d v="2023-07-28T00:00:00"/>
        <d v="2023-07-20T00:00:00"/>
        <d v="2023-07-30T00:00:00"/>
        <d v="2023-07-29T00:00:00"/>
        <d v="2023-07-26T00:00:00"/>
        <d v="2023-08-05T00:00:00"/>
        <d v="2023-08-06T00:00:00"/>
        <d v="2023-08-04T00:00:00"/>
        <d v="2023-07-31T00:00:00"/>
        <d v="2023-08-07T00:00:00"/>
        <d v="2023-08-02T00:00:00"/>
        <d v="2023-08-09T00:00:00"/>
        <d v="2023-08-08T00:00:00"/>
        <d v="2023-08-11T00:00:00"/>
        <d v="2023-08-12T00:00:00"/>
        <d v="2023-08-01T00:00:00"/>
        <d v="2023-08-03T00:00:00"/>
        <d v="2023-08-10T00:00:00"/>
        <d v="2023-08-14T00:00:00"/>
        <d v="2023-08-15T00:00:00"/>
        <d v="2023-08-17T00:00:00"/>
        <d v="2023-08-16T00:00:00"/>
        <d v="2023-08-13T00:00:00"/>
        <d v="2023-08-18T00:00:00"/>
        <d v="2023-08-23T00:00:00"/>
        <d v="2023-08-20T00:00:00"/>
        <d v="2023-08-22T00:00:00"/>
        <d v="2023-08-24T00:00:00"/>
        <d v="2023-08-26T00:00:00"/>
        <d v="2023-08-21T00:00:00"/>
        <d v="2023-08-25T00:00:00"/>
        <d v="2023-08-28T00:00:00"/>
        <d v="2023-08-27T00:00:00"/>
        <d v="2023-08-19T00:00:00"/>
        <d v="2023-08-30T00:00:00"/>
        <d v="2023-08-31T00:00:00"/>
        <d v="2023-09-01T00:00:00"/>
        <d v="2023-09-03T00:00:00"/>
        <d v="2023-08-29T00:00:00"/>
        <d v="2023-09-04T00:00:00"/>
        <d v="2023-09-07T00:00:00"/>
        <d v="2023-09-06T00:00:00"/>
        <d v="2023-09-02T00:00:00"/>
        <d v="2023-09-08T00:00:00"/>
        <d v="2023-09-09T00:00:00"/>
        <d v="2023-09-05T00:00:00"/>
        <d v="2023-09-10T00:00:00"/>
        <d v="2023-09-12T00:00:00"/>
        <d v="2023-09-11T00:00:00"/>
        <d v="2023-09-15T00:00:00"/>
        <d v="2023-09-17T00:00:00"/>
        <d v="2023-09-14T00:00:00"/>
        <d v="2023-09-13T00:00:00"/>
        <d v="2023-09-16T00:00:00"/>
        <d v="2023-09-18T00:00:00"/>
        <d v="2023-09-19T00:00:00"/>
        <d v="2023-09-20T00:00:00"/>
        <d v="2023-09-24T00:00:00"/>
        <d v="2023-09-22T00:00:00"/>
        <d v="2023-09-26T00:00:00"/>
        <d v="2023-09-21T00:00:00"/>
        <d v="2023-09-23T00:00:00"/>
        <d v="2023-09-27T00:00:00"/>
        <d v="2023-09-28T00:00:00"/>
        <d v="2023-09-29T00:00:00"/>
        <d v="2023-10-02T00:00:00"/>
        <d v="2023-10-01T00:00:00"/>
        <d v="2023-10-05T00:00:00"/>
        <d v="2023-09-25T00:00:00"/>
        <d v="2023-10-06T00:00:00"/>
        <d v="2023-10-08T00:00:00"/>
        <d v="2023-10-03T00:00:00"/>
        <d v="2023-10-04T00:00:00"/>
        <d v="2023-10-09T00:00:00"/>
        <d v="2023-10-07T00:00:00"/>
        <d v="2023-10-13T00:00:00"/>
        <d v="2023-09-30T00:00:00"/>
        <d v="2023-10-12T00:00:00"/>
        <d v="2023-10-14T00:00:00"/>
        <d v="2023-10-15T00:00:00"/>
        <d v="2023-10-16T00:00:00"/>
        <d v="2023-10-11T00:00:00"/>
        <d v="2023-10-17T00:00:00"/>
        <d v="2023-10-19T00:00:00"/>
        <d v="2023-10-10T00:00:00"/>
        <d v="2023-10-21T00:00:00"/>
        <d v="2023-10-22T00:00:00"/>
        <d v="2023-10-23T00:00:00"/>
        <d v="2023-10-20T00:00:00"/>
        <d v="2023-10-26T00:00:00"/>
        <d v="2023-10-25T00:00:00"/>
        <d v="2023-10-28T00:00:00"/>
        <d v="2023-10-24T00:00:00"/>
        <d v="2023-10-29T00:00:00"/>
        <d v="2023-10-18T00:00:00"/>
        <d v="2023-10-30T00:00:00"/>
        <d v="2023-10-31T00:00:00"/>
        <d v="2023-10-27T00:00:00"/>
        <d v="2023-11-02T00:00:00"/>
        <d v="2023-11-01T00:00:00"/>
        <d v="2023-11-06T00:00:00"/>
        <d v="2023-11-04T00:00:00"/>
        <d v="2023-11-07T00:00:00"/>
        <d v="2023-11-05T00:00:00"/>
        <d v="2023-11-03T00:00:00"/>
        <d v="2023-11-09T00:00:00"/>
        <d v="2023-11-10T00:00:00"/>
        <d v="2023-11-11T00:00:00"/>
        <d v="2023-11-08T00:00:00"/>
        <d v="2023-11-13T00:00:00"/>
        <d v="2023-11-16T00:00:00"/>
        <d v="2023-11-12T00:00:00"/>
        <d v="2023-11-18T00:00:00"/>
        <d v="2023-11-19T00:00:00"/>
        <d v="2023-11-14T00:00:00"/>
        <d v="2023-11-17T00:00:00"/>
        <d v="2023-11-20T00:00:00"/>
        <d v="2023-11-21T00:00:00"/>
        <d v="2023-11-22T00:00:00"/>
        <d v="2023-11-23T00:00:00"/>
        <d v="2023-11-26T00:00:00"/>
        <d v="2023-11-15T00:00:00"/>
        <d v="2023-11-24T00:00:00"/>
        <d v="2023-11-29T00:00:00"/>
        <d v="2023-11-27T00:00:00"/>
        <d v="2023-11-28T00:00:00"/>
        <d v="2023-11-30T00:00:00"/>
        <d v="2023-11-25T00:00:00"/>
        <d v="2023-12-01T00:00:00"/>
        <d v="2023-12-03T00:00:00"/>
        <d v="2023-12-06T00:00:00"/>
        <d v="2023-12-02T00:00:00"/>
        <d v="2023-12-05T00:00:00"/>
        <d v="2023-12-07T00:00:00"/>
        <d v="2023-12-10T00:00:00"/>
        <d v="2023-12-09T00:00:00"/>
        <d v="2023-12-11T00:00:00"/>
        <d v="2023-12-08T00:00:00"/>
        <d v="2023-12-12T00:00:00"/>
        <d v="2023-12-13T00:00:00"/>
        <d v="2023-12-04T00:00:00"/>
        <d v="2023-12-15T00:00:00"/>
        <d v="2023-12-16T00:00:00"/>
        <d v="2023-12-18T00:00:00"/>
        <d v="2023-12-19T00:00:00"/>
        <d v="2023-12-14T00:00:00"/>
        <d v="2023-12-21T00:00:00"/>
        <d v="2023-12-24T00:00:00"/>
        <d v="2023-12-17T00:00:00"/>
        <d v="2023-12-22T00:00:00"/>
        <d v="2023-12-20T00:00:00"/>
        <d v="2023-12-23T00:00:00"/>
        <d v="2023-12-27T00:00:00"/>
        <d v="2023-12-25T00:00:00"/>
        <d v="2023-12-26T00:00:00"/>
        <d v="2023-12-28T00:00:00"/>
        <d v="2023-12-31T00:00:00"/>
        <d v="2023-12-30T00:00:00"/>
        <d v="2024-01-01T00:00:00"/>
        <d v="2024-01-04T00:00:00"/>
        <d v="2024-01-02T00:00:00"/>
        <d v="2024-01-03T00:00:00"/>
        <d v="2024-01-08T00:00:00"/>
        <d v="2024-01-06T00:00:00"/>
        <d v="2023-12-29T00:00:00"/>
        <d v="2024-01-05T00:00:00"/>
        <d v="2024-01-11T00:00:00"/>
        <d v="2024-01-07T00:00:00"/>
        <d v="2024-01-13T00:00:00"/>
        <d v="2024-01-10T00:00:00"/>
        <d v="2024-01-09T00:00:00"/>
        <d v="2024-01-14T00:00:00"/>
        <d v="2024-01-12T00:00:00"/>
        <d v="2024-01-16T00:00:00"/>
        <d v="2024-01-17T00:00:00"/>
        <d v="2024-01-15T00:00:00"/>
        <d v="2024-01-18T00:00:00"/>
        <d v="2024-01-22T00:00:00"/>
        <d v="2024-01-21T00:00:00"/>
        <d v="2024-01-23T00:00:00"/>
        <d v="2024-01-19T00:00:00"/>
        <d v="2024-01-24T00:00:00"/>
        <d v="2024-01-26T00:00:00"/>
        <d v="2024-01-20T00:00:00"/>
        <d v="2024-01-27T00:00:00"/>
        <d v="2024-01-29T00:00:00"/>
        <d v="2024-01-25T00:00:00"/>
        <d v="2024-01-28T00:00:00"/>
        <d v="2024-01-31T00:00:00"/>
        <d v="2024-02-02T00:00:00"/>
        <d v="2024-01-30T00:00:00"/>
        <d v="2024-02-03T00:00:00"/>
        <d v="2024-02-01T00:00:00"/>
        <d v="2024-02-06T00:00:00"/>
        <d v="2024-02-05T00:00:00"/>
        <d v="2024-02-07T00:00:00"/>
        <d v="2024-02-08T00:00:00"/>
        <d v="2024-02-09T00:00:00"/>
        <d v="2024-02-10T00:00:00"/>
        <d v="2024-02-11T00:00:00"/>
        <d v="2024-02-13T00:00:00"/>
        <d v="2024-02-04T00:00:00"/>
        <d v="2024-02-12T00:00:00"/>
        <d v="2024-02-15T00:00:00"/>
        <d v="2024-02-17T00:00:00"/>
        <d v="2024-02-16T00:00:00"/>
        <d v="2024-02-20T00:00:00"/>
        <d v="2024-02-19T00:00:00"/>
        <d v="2024-02-18T00:00:00"/>
        <d v="2024-02-22T00:00:00"/>
        <d v="2024-02-23T00:00:00"/>
        <d v="2024-02-25T00:00:00"/>
        <d v="2024-02-26T00:00:00"/>
        <d v="2024-02-27T00:00:00"/>
        <d v="2024-02-14T00:00:00"/>
        <d v="2024-02-24T00:00:00"/>
        <d v="2024-02-29T00:00:00"/>
        <d v="2024-02-28T00:00:00"/>
        <d v="2024-03-01T00:00:00"/>
        <d v="2024-03-03T00:00:00"/>
        <d v="2024-02-21T00:00:00"/>
        <d v="2024-03-02T00:00:00"/>
        <d v="2024-03-04T00:00:00"/>
        <d v="2024-03-07T00:00:00"/>
        <d v="2024-03-08T00:00:00"/>
        <d v="2024-03-05T00:00:00"/>
        <d v="2024-03-11T00:00:00"/>
        <d v="2024-03-09T00:00:00"/>
        <d v="2024-03-12T00:00:00"/>
        <d v="2024-03-10T00:00:00"/>
        <d v="2024-03-13T00:00:00"/>
        <d v="2024-03-14T00:00:00"/>
        <d v="2024-03-06T00:00:00"/>
        <d v="2024-03-17T00:00:00"/>
        <d v="2024-03-15T00:00:00"/>
        <d v="2024-03-19T00:00:00"/>
        <d v="2024-03-20T00:00:00"/>
        <d v="2024-03-21T00:00:00"/>
        <d v="2024-03-22T00:00:00"/>
        <d v="2024-03-23T00:00:00"/>
        <d v="2024-03-16T00:00:00"/>
        <d v="2024-03-24T00:00:00"/>
        <d v="2024-03-25T00:00:00"/>
        <d v="2024-03-27T00:00:00"/>
        <d v="2024-03-26T00:00:00"/>
        <d v="2024-03-28T00:00:00"/>
        <d v="2024-03-30T00:00:00"/>
        <d v="2024-04-01T00:00:00"/>
        <d v="2024-03-31T00:00:00"/>
        <d v="2024-03-29T00:00:00"/>
        <d v="2024-04-04T00:00:00"/>
        <d v="2024-04-02T00:00:00"/>
        <d v="2024-04-03T00:00:00"/>
        <d v="2024-04-07T00:00:00"/>
        <d v="2024-04-08T00:00:00"/>
        <d v="2024-04-09T00:00:00"/>
        <d v="2024-04-10T00:00:00"/>
        <d v="2024-04-05T00:00:00"/>
        <d v="2024-04-11T00:00:00"/>
        <d v="2024-04-13T00:00:00"/>
        <d v="2024-04-12T00:00:00"/>
        <d v="2024-04-06T00:00:00"/>
        <d v="2024-04-15T00:00:00"/>
        <d v="2024-04-14T00:00:00"/>
        <d v="2024-04-16T00:00:00"/>
        <d v="2024-04-17T00:00:00"/>
        <d v="2024-04-18T00:00:00"/>
        <d v="2024-04-19T00:00:00"/>
        <d v="2024-04-20T00:00:00"/>
        <d v="2024-04-22T00:00:00"/>
        <d v="2024-04-21T00:00:00"/>
        <d v="2024-04-25T00:00:00"/>
        <d v="2024-04-24T00:00:00"/>
        <d v="2024-04-27T00:00:00"/>
        <d v="2024-04-23T00:00:00"/>
        <d v="2024-04-28T00:00:00"/>
        <d v="2024-04-26T00:00:00"/>
        <d v="2024-05-02T00:00:00"/>
        <d v="2024-04-29T00:00:00"/>
        <d v="2024-05-04T00:00:00"/>
        <d v="2024-05-05T00:00:00"/>
        <d v="2024-04-30T00:00:00"/>
        <d v="2024-05-03T00:00:00"/>
        <d v="2024-05-10T00:00:00"/>
        <d v="2024-05-01T00:00:00"/>
        <d v="2024-05-06T00:00:00"/>
        <d v="2024-05-07T00:00:00"/>
        <d v="2024-05-09T00:00:00"/>
        <d v="2024-05-11T00:00:00"/>
        <d v="2024-05-08T00:00:00"/>
        <d v="2024-05-15T00:00:00"/>
        <d v="2024-05-16T00:00:00"/>
        <d v="2024-05-17T00:00:00"/>
        <d v="2024-05-12T00:00:00"/>
        <d v="2024-05-18T00:00:00"/>
        <d v="2024-05-19T00:00:00"/>
        <d v="2024-05-20T00:00:00"/>
        <d v="2024-05-13T00:00:00"/>
        <d v="2024-05-21T00:00:00"/>
        <d v="2024-05-22T00:00:00"/>
        <d v="2024-05-14T00:00:00"/>
        <d v="2024-05-23T00:00:00"/>
        <d v="2024-05-25T00:00:00"/>
        <d v="2024-05-26T00:00:00"/>
        <d v="2024-05-29T00:00:00"/>
        <d v="2024-05-30T00:00:00"/>
        <d v="2024-05-27T00:00:00"/>
        <d v="2024-05-24T00:00:00"/>
        <d v="2024-05-28T00:00:00"/>
        <d v="2024-06-01T00:00:00"/>
        <d v="2024-05-31T00:00:00"/>
        <d v="2024-06-03T00:00:00"/>
        <d v="2024-06-05T00:00:00"/>
        <d v="2024-06-02T00:00:00"/>
        <d v="2024-06-07T00:00:00"/>
        <d v="2024-06-06T00:00:00"/>
        <d v="2024-06-04T00:00:00"/>
        <d v="2024-06-08T00:00:00"/>
        <d v="2024-06-11T00:00:00"/>
        <d v="2024-06-10T00:00:00"/>
        <d v="2024-06-13T00:00:00"/>
        <d v="2024-06-12T00:00:00"/>
        <d v="2024-06-14T00:00:00"/>
        <d v="2024-06-09T00:00:00"/>
        <d v="2024-06-15T00:00:00"/>
        <d v="2024-06-16T00:00:00"/>
        <d v="2024-06-19T00:00:00"/>
        <d v="2024-06-17T00:00:00"/>
        <d v="2024-06-18T00:00:00"/>
        <d v="2024-06-21T00:00:00"/>
        <d v="2024-06-22T00:00:00"/>
        <d v="2024-06-23T00:00:00"/>
        <d v="2024-06-24T00:00:00"/>
        <d v="2024-06-25T00:00:00"/>
        <d v="2024-06-27T00:00:00"/>
        <d v="2024-06-28T00:00:00"/>
        <d v="2024-06-30T00:00:00"/>
        <d v="2024-06-20T00:00:00"/>
        <d v="2024-07-01T00:00:00"/>
        <d v="2024-06-26T00:00:00"/>
        <d v="2024-07-04T00:00:00"/>
        <d v="2024-07-02T00:00:00"/>
        <d v="2024-06-29T00:00:00"/>
        <d v="2024-07-03T00:00:00"/>
        <d v="2024-07-06T00:00:00"/>
        <d v="2024-07-10T00:00:00"/>
        <d v="2024-07-07T00:00:00"/>
        <d v="2024-07-05T00:00:00"/>
        <d v="2024-07-12T00:00:00"/>
        <d v="2024-07-14T00:00:00"/>
        <d v="2024-07-09T00:00:00"/>
        <d v="2024-07-16T00:00:00"/>
        <d v="2024-07-11T00:00:00"/>
        <d v="2024-07-15T00:00:00"/>
        <d v="2024-07-13T00:00:00"/>
        <d v="2024-07-17T00:00:00"/>
        <d v="2024-07-18T00:00:00"/>
        <d v="2024-07-20T00:00:00"/>
        <d v="2024-07-21T00:00:00"/>
        <d v="2024-07-23T00:00:00"/>
        <d v="2024-07-19T00:00:00"/>
        <d v="2024-07-22T00:00:00"/>
        <d v="2024-07-26T00:00:00"/>
        <d v="2024-07-25T00:00:00"/>
        <d v="2024-07-24T00:00:00"/>
        <d v="2024-07-29T00:00:00"/>
        <d v="2024-07-27T00:00:00"/>
        <d v="2024-07-31T00:00:00"/>
        <d v="2024-07-28T00:00:00"/>
        <d v="2024-07-30T00:00:00"/>
        <d v="2024-08-01T00:00:00"/>
        <d v="2024-08-02T00:00:00"/>
        <d v="2024-08-04T00:00:00"/>
        <d v="2024-08-03T00:00:00"/>
        <d v="2024-08-05T00:00:00"/>
        <d v="2024-08-07T00:00:00"/>
        <d v="2024-08-08T00:00:00"/>
        <d v="2024-08-11T00:00:00"/>
        <d v="2024-08-09T00:00:00"/>
        <d v="2024-08-12T00:00:00"/>
        <d v="2024-08-06T00:00:00"/>
        <d v="2024-08-14T00:00:00"/>
        <d v="2024-08-15T00:00:00"/>
        <d v="2024-08-13T00:00:00"/>
        <d v="2024-08-10T00:00:00"/>
        <d v="2024-08-16T00:00:00"/>
        <d v="2024-08-19T00:00:00"/>
        <d v="2024-08-20T00:00:00"/>
        <d v="2024-08-18T00:00:00"/>
        <d v="2024-08-17T00:00:00"/>
        <d v="2024-08-23T00:00:00"/>
        <d v="2024-08-24T00:00:00"/>
        <d v="2024-08-21T00:00:00"/>
        <d v="2024-08-25T00:00:00"/>
        <d v="2024-08-30T00:00:00"/>
        <d v="2024-08-26T00:00:00"/>
        <d v="2024-08-28T00:00:00"/>
        <d v="2024-08-27T00:00:00"/>
        <d v="2024-09-01T00:00:00"/>
        <d v="2024-08-22T00:00:00"/>
        <d v="2024-08-29T00:00:00"/>
        <d v="2024-09-02T00:00:00"/>
        <d v="2024-08-31T00:00:00"/>
        <d v="2024-09-04T00:00:00"/>
        <d v="2024-09-03T00:00:00"/>
        <d v="2024-09-08T00:00:00"/>
        <d v="2024-09-05T00:00:00"/>
        <d v="2024-09-12T00:00:00"/>
        <d v="2024-09-09T00:00:00"/>
        <d v="2024-09-13T00:00:00"/>
        <d v="2024-09-14T00:00:00"/>
        <d v="2024-09-06T00:00:00"/>
        <d v="2024-09-07T00:00:00"/>
        <d v="2024-09-11T00:00:00"/>
        <d v="2024-09-10T00:00:00"/>
        <d v="2024-09-15T00:00:00"/>
        <d v="2024-09-16T00:00:00"/>
        <d v="2024-09-18T00:00:00"/>
        <d v="2024-09-19T00:00:00"/>
        <d v="2024-09-21T00:00:00"/>
        <d v="2024-09-20T00:00:00"/>
        <d v="2024-09-22T00:00:00"/>
        <d v="2024-09-23T00:00:00"/>
        <d v="2024-09-25T00:00:00"/>
        <d v="2024-09-26T00:00:00"/>
        <d v="2024-09-17T00:00:00"/>
        <d v="2024-09-24T00:00:00"/>
        <d v="2024-09-28T00:00:00"/>
        <d v="2024-09-29T00:00:00"/>
        <d v="2024-09-30T00:00:00"/>
        <d v="2024-10-02T00:00:00"/>
        <d v="2024-10-01T00:00:00"/>
        <d v="2024-09-27T00:00:00"/>
        <d v="2024-10-03T00:00:00"/>
        <d v="2024-10-04T00:00:00"/>
        <d v="2024-10-05T00:00:00"/>
        <d v="2024-10-06T00:00:00"/>
        <d v="2024-10-09T00:00:00"/>
        <d v="2024-10-08T00:00:00"/>
        <d v="2024-10-11T00:00:00"/>
        <d v="2024-10-07T00:00:00"/>
        <d v="2024-10-12T00:00:00"/>
        <d v="2024-10-13T00:00:00"/>
        <d v="2024-10-16T00:00:00"/>
        <d v="2024-10-17T00:00:00"/>
        <d v="2024-10-15T00:00:00"/>
        <d v="2024-10-14T00:00:00"/>
        <d v="2024-10-18T00:00:00"/>
        <d v="2024-10-19T00:00:00"/>
        <d v="2024-10-10T00:00:00"/>
        <d v="2024-10-21T00:00:00"/>
        <d v="2024-10-20T00:00:00"/>
        <d v="2024-10-22T00:00:00"/>
        <d v="2024-10-24T00:00:00"/>
        <d v="2024-10-26T00:00:00"/>
        <d v="2024-10-27T00:00:00"/>
        <d v="2024-10-30T00:00:00"/>
        <d v="2024-10-31T00:00:00"/>
        <d v="2024-10-29T00:00:00"/>
        <d v="2024-11-03T00:00:00"/>
        <d v="2024-11-02T00:00:00"/>
        <d v="2024-10-25T00:00:00"/>
        <d v="2024-10-23T00:00:00"/>
        <d v="2024-11-06T00:00:00"/>
        <d v="2024-10-28T00:00:00"/>
        <d v="2024-11-04T00:00:00"/>
        <d v="2024-11-07T00:00:00"/>
        <d v="2024-11-05T00:00:00"/>
        <d v="2024-11-09T00:00:00"/>
        <d v="2024-11-08T00:00:00"/>
        <d v="2024-11-12T00:00:00"/>
        <d v="2024-11-11T00:00:00"/>
        <d v="2024-11-13T00:00:00"/>
        <d v="2024-11-15T00:00:00"/>
        <d v="2024-11-14T00:00:00"/>
        <d v="2024-11-17T00:00:00"/>
        <d v="2024-11-16T00:00:00"/>
        <d v="2024-11-10T00:00:00"/>
        <d v="2024-11-19T00:00:00"/>
        <d v="2024-11-22T00:00:00"/>
        <d v="2024-11-18T00:00:00"/>
        <d v="2024-11-24T00:00:00"/>
        <d v="2024-11-20T00:00:00"/>
        <d v="2024-11-23T00:00:00"/>
        <d v="2024-11-26T00:00:00"/>
        <d v="2024-11-21T00:00:00"/>
        <d v="2024-11-25T00:00:00"/>
        <d v="2024-11-28T00:00:00"/>
        <d v="2024-11-27T00:00:00"/>
        <d v="2024-12-03T00:00:00"/>
        <d v="2024-12-02T00:00:00"/>
        <d v="2024-11-29T00:00:00"/>
        <d v="2024-11-30T00:00:00"/>
        <d v="2024-12-06T00:00:00"/>
        <d v="2024-12-07T00:00:00"/>
        <d v="2024-12-04T00:00:00"/>
        <d v="2024-12-01T00:00:00"/>
        <d v="2024-12-09T00:00:00"/>
        <d v="2024-12-10T00:00:00"/>
        <d v="2024-12-08T00:00:00"/>
        <d v="2024-12-05T00:00:00"/>
        <d v="2024-12-12T00:00:00"/>
        <d v="2024-12-15T00:00:00"/>
        <d v="2024-12-14T00:00:00"/>
        <d v="2024-12-13T00:00:00"/>
        <d v="2024-12-11T00:00:00"/>
        <d v="2024-12-16T00:00:00"/>
        <d v="2024-12-18T00:00:00"/>
        <d v="2024-12-17T00:00:00"/>
        <d v="2024-12-22T00:00:00"/>
        <d v="2024-12-19T00:00:00"/>
        <d v="2024-12-23T00:00:00"/>
        <d v="2024-12-21T00:00:00"/>
        <d v="2024-12-20T00:00:00"/>
        <d v="2024-12-24T00:00:00"/>
        <d v="2024-12-27T00:00:00"/>
        <d v="2024-12-28T00:00:00"/>
        <d v="2024-12-25T00:00:00"/>
        <d v="2024-12-31T00:00:00"/>
        <d v="2024-12-30T00:00:00"/>
        <d v="2025-01-02T00:00:00"/>
        <d v="2025-01-03T00:00:00"/>
        <d v="2024-12-29T00:00:00"/>
        <d v="2024-12-26T00:00:00"/>
        <d v="2025-01-04T00:00:00"/>
        <d v="2025-01-06T00:00:00"/>
        <d v="2025-01-07T00:00:00"/>
        <d v="2025-01-01T00:00:00"/>
        <d v="2025-01-11T00:00:00"/>
        <d v="2025-01-05T00:00:00"/>
        <d v="2025-01-10T00:00:00"/>
        <d v="2025-01-09T00:00:00"/>
        <d v="2025-01-08T00:00:00"/>
        <d v="2025-01-17T00:00:00"/>
        <d v="2025-01-18T00:00:00"/>
        <d v="2025-01-19T00:00:00"/>
        <d v="2025-01-15T00:00:00"/>
        <d v="2025-01-13T00:00:00"/>
        <d v="2025-01-14T00:00:00"/>
        <d v="2025-01-12T00:00:00"/>
        <d v="2025-01-16T00:00:00"/>
        <d v="2025-01-20T00:00:00"/>
        <d v="2025-01-24T00:00:00"/>
        <d v="2025-01-21T00:00:00"/>
        <d v="2025-01-23T00:00:00"/>
        <d v="2025-01-22T00:00:00"/>
        <d v="2025-01-26T00:00:00"/>
        <d v="2025-01-29T00:00:00"/>
        <d v="2025-01-30T00:00:00"/>
        <d v="2025-01-27T00:00:00"/>
        <d v="2025-01-31T00:00:00"/>
        <d v="2025-02-01T00:00:00"/>
        <d v="2025-01-25T00:00:00"/>
        <d v="2025-02-02T00:00:00"/>
        <d v="2025-02-03T00:00:00"/>
        <d v="2025-02-06T00:00:00"/>
        <d v="2025-02-04T00:00:00"/>
        <d v="2025-02-08T00:00:00"/>
        <d v="2025-01-28T00:00:00"/>
        <d v="2025-02-09T00:00:00"/>
        <d v="2025-02-05T00:00:00"/>
        <d v="2025-02-07T00:00:00"/>
        <d v="2025-02-13T00:00:00"/>
        <d v="2025-02-11T00:00:00"/>
        <d v="2025-02-10T00:00:00"/>
        <d v="2025-02-14T00:00:00"/>
        <d v="2025-02-15T00:00:00"/>
        <d v="2025-02-12T00:00:00"/>
        <d v="2025-02-17T00:00:00"/>
        <d v="2025-02-16T00:00:00"/>
        <d v="2025-02-19T00:00:00"/>
        <d v="2025-02-20T00:00:00"/>
        <d v="2025-02-21T00:00:00"/>
        <d v="2025-02-22T00:00:00"/>
        <d v="2025-02-24T00:00:00"/>
        <d v="2025-02-18T00:00:00"/>
        <d v="2025-02-23T00:00:00"/>
        <d v="2025-02-26T00:00:00"/>
        <d v="2025-02-25T00:00:00"/>
        <d v="2025-03-01T00:00:00"/>
        <d v="2025-03-02T00:00:00"/>
        <d v="2025-02-28T00:00:00"/>
        <d v="2025-02-27T00:00:00"/>
        <d v="2025-03-04T00:00:00"/>
        <d v="2025-03-08T00:00:00"/>
        <d v="2025-03-03T00:00:00"/>
        <d v="2025-03-07T00:00:00"/>
        <d v="2025-03-09T00:00:00"/>
        <d v="2025-03-06T00:00:00"/>
        <d v="2025-03-05T00:00:00"/>
        <d v="2025-03-11T00:00:00"/>
        <d v="2025-03-12T00:00:00"/>
        <d v="2025-03-10T00:00:00"/>
        <d v="2025-03-15T00:00:00"/>
        <d v="2025-03-17T00:00:00"/>
        <d v="2025-03-14T00:00:00"/>
        <d v="2025-03-18T00:00:00"/>
        <d v="2025-03-19T00:00:00"/>
        <d v="2025-03-13T00:00:00"/>
        <d v="2025-03-21T00:00:00"/>
        <d v="2025-03-16T00:00:00"/>
        <d v="2025-03-22T00:00:00"/>
        <d v="2025-03-20T00:00:00"/>
        <d v="2025-03-24T00:00:00"/>
        <d v="2025-03-25T00:00:00"/>
        <d v="2025-03-26T00:00:00"/>
        <d v="2025-03-23T00:00:00"/>
        <d v="2025-03-30T00:00:00"/>
        <d v="2025-03-31T00:00:00"/>
        <d v="2025-03-29T00:00:00"/>
        <d v="2025-04-03T00:00:00"/>
        <d v="2025-04-01T00:00:00"/>
        <d v="2025-03-27T00:00:00"/>
        <d v="2025-03-28T00:00:00"/>
        <d v="2025-04-06T00:00:00"/>
        <d v="2025-04-02T00:00:00"/>
        <d v="2025-04-07T00:00:00"/>
        <d v="2025-04-04T00:00:00"/>
        <d v="2025-04-09T00:00:00"/>
        <d v="2025-04-05T00:00:00"/>
        <d v="2025-04-11T00:00:00"/>
        <d v="2025-04-12T00:00:00"/>
        <d v="2025-04-13T00:00:00"/>
        <d v="2025-04-15T00:00:00"/>
        <d v="2025-04-10T00:00:00"/>
        <d v="2025-04-08T00:00:00"/>
        <d v="2025-04-17T00:00:00"/>
        <d v="2025-04-14T00:00:00"/>
        <d v="2025-04-20T00:00:00"/>
        <d v="2025-04-18T00:00:00"/>
        <d v="2025-04-16T00:00:00"/>
        <d v="2025-04-19T00:00:00"/>
        <d v="2025-04-24T00:00:00"/>
        <d v="2025-04-25T00:00:00"/>
        <d v="2025-04-28T00:00:00"/>
        <d v="2025-04-27T00:00:00"/>
        <d v="2025-04-26T00:00:00"/>
        <d v="2025-04-23T00:00:00"/>
        <d v="2025-04-22T00:00:00"/>
        <d v="2025-04-30T00:00:00"/>
        <d v="2025-04-21T00:00:00"/>
        <d v="2025-05-03T00:00:00"/>
        <d v="2025-05-02T00:00:00"/>
        <d v="2025-05-04T00:00:00"/>
        <d v="2025-05-05T00:00:00"/>
        <d v="2025-05-01T00:00:00"/>
        <d v="2025-04-29T00:00:00"/>
        <d v="2025-05-06T00:00:00"/>
        <d v="2025-05-07T00:00:00"/>
        <d v="2025-05-08T00:00:00"/>
        <d v="2025-05-12T00:00:00"/>
        <d v="2025-05-10T00:00:00"/>
        <d v="2025-05-14T00:00:00"/>
        <d v="2025-05-11T00:00:00"/>
        <d v="2025-05-09T00:00:00"/>
        <d v="2025-05-16T00:00:00"/>
        <d v="2025-05-18T00:00:00"/>
        <d v="2025-05-15T00:00:00"/>
        <d v="2025-05-17T00:00:00"/>
        <d v="2025-05-20T00:00:00"/>
        <d v="2025-05-21T00:00:00"/>
        <d v="2025-05-19T00:00:00"/>
        <d v="2025-05-23T00:00:00"/>
        <d v="2025-05-24T00:00:00"/>
        <d v="2025-05-22T00:00:00"/>
        <d v="2025-05-13T00:00:00"/>
        <d v="2025-05-26T00:00:00"/>
        <d v="2025-05-25T00:00:00"/>
        <d v="2025-05-29T00:00:00"/>
        <d v="2025-05-27T00:00:00"/>
        <d v="2025-05-28T00:00:00"/>
        <d v="2025-05-30T00:00:00"/>
        <d v="2025-06-02T00:00:00"/>
        <d v="2025-05-31T00:00:00"/>
        <d v="2025-06-01T00:00:00"/>
        <d v="2025-06-03T00:00:00"/>
        <d v="2025-06-05T00:00:00"/>
        <d v="2025-06-04T00:00:00"/>
        <d v="2025-06-06T00:00:00"/>
        <d v="2025-06-07T00:00:00"/>
        <d v="2025-06-08T00:00:00"/>
        <d v="2025-06-12T00:00:00"/>
        <d v="2025-06-11T00:00:00"/>
        <d v="2025-06-09T00:00:00"/>
        <d v="2025-06-14T00:00:00"/>
        <d v="2025-06-16T00:00:00"/>
        <d v="2025-06-17T00:00:00"/>
        <d v="2025-06-15T00:00:00"/>
        <d v="2025-06-13T00:00:00"/>
        <m/>
      </sharedItems>
    </cacheField>
    <cacheField name="Finalupdate_date" numFmtId="0">
      <sharedItems containsNonDate="0" containsDate="1" containsString="0" containsBlank="1" minDate="2022-01-21T00:00:00" maxDate="2025-06-29T00:00:00"/>
    </cacheField>
    <cacheField name="Offer_Status" numFmtId="0">
      <sharedItems containsBlank="1" count="6">
        <s v="Hired"/>
        <s v="Rejected"/>
        <s v="Candidate refused"/>
        <s v="Candidate in process"/>
        <s v="No decision"/>
        <m/>
      </sharedItems>
    </cacheField>
    <cacheField name="Salary offered" numFmtId="0">
      <sharedItems containsString="0" containsBlank="1" containsNumber="1" containsInteger="1" minValue="31857" maxValue="229041"/>
    </cacheField>
    <cacheField name="Performance_Score" numFmtId="0">
      <sharedItems containsString="0" containsBlank="1" containsNumber="1" minValue="3.5" maxValue="5"/>
    </cacheField>
    <cacheField name="Retention_Status" numFmtId="0">
      <sharedItems containsBlank="1" count="3">
        <s v="Retained"/>
        <m/>
        <s v="Left"/>
      </sharedItems>
    </cacheField>
    <cacheField name="Feedback_Score" numFmtId="0">
      <sharedItems containsString="0" containsBlank="1" containsNumber="1" containsInteger="1" minValue="1" maxValue="5"/>
    </cacheField>
    <cacheField name="Work_Location" numFmtId="0">
      <sharedItems containsBlank="1" count="4">
        <s v="Head Office"/>
        <s v="Branch Office"/>
        <s v="Remote"/>
        <m/>
      </sharedItems>
    </cacheField>
    <cacheField name="Age_Gap" numFmtId="0">
      <sharedItems containsBlank="1" count="7">
        <s v="22-27"/>
        <s v="28-33"/>
        <s v="34-39"/>
        <s v="40-45"/>
        <s v="52-57"/>
        <s v="46-51"/>
        <m/>
      </sharedItems>
    </cacheField>
    <cacheField name="Days for Hiring process" numFmtId="0">
      <sharedItems containsString="0" containsBlank="1" containsNumber="1" containsInteger="1" minValue="12" maxValue="34"/>
    </cacheField>
    <cacheField name="Months (Application_date)" numFmtId="0" databaseField="0">
      <fieldGroup base="8">
        <rangePr groupBy="months" startDate="2022-01-01T00:00:00" endDate="2025-06-01T00:00:00"/>
        <groupItems count="14">
          <s v="&lt;01/01/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6/25"/>
        </groupItems>
      </fieldGroup>
    </cacheField>
    <cacheField name="Quarters (Application_date)" numFmtId="0" databaseField="0">
      <fieldGroup base="8">
        <rangePr groupBy="quarters" startDate="2022-01-01T00:00:00" endDate="2025-06-01T00:00:00"/>
        <groupItems count="6">
          <s v="&lt;01/01/22"/>
          <s v="Qtr1"/>
          <s v="Qtr2"/>
          <s v="Qtr3"/>
          <s v="Qtr4"/>
          <s v="&gt;01/06/25"/>
        </groupItems>
      </fieldGroup>
    </cacheField>
    <cacheField name="Years (Application_date)" numFmtId="0" databaseField="0">
      <fieldGroup base="8">
        <rangePr groupBy="years" startDate="2022-01-01T00:00:00" endDate="2025-06-01T00:00:00"/>
        <groupItems count="6">
          <s v="&lt;01/01/22"/>
          <s v="2022"/>
          <s v="2023"/>
          <s v="2024"/>
          <s v="2025"/>
          <s v="&gt;01/06/25"/>
        </groupItems>
      </fieldGroup>
    </cacheField>
  </cacheFields>
  <extLst>
    <ext xmlns:x14="http://schemas.microsoft.com/office/spreadsheetml/2009/9/main" uri="{725AE2AE-9491-48be-B2B4-4EB974FC3084}">
      <x14:pivotCacheDefinition pivotCacheId="153635327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49">
  <r>
    <x v="0"/>
    <x v="0"/>
    <n v="37"/>
    <x v="0"/>
    <s v="Operations Executive"/>
    <x v="0"/>
    <x v="0"/>
    <x v="0"/>
    <x v="0"/>
    <d v="2023-03-17T00:00:00"/>
    <d v="2023-03-24T00:00:00"/>
    <x v="0"/>
    <x v="0"/>
    <n v="57296"/>
    <x v="0"/>
    <s v="Retained"/>
    <n v="5"/>
    <x v="0"/>
  </r>
  <r>
    <x v="1"/>
    <x v="1"/>
    <n v="34"/>
    <x v="1"/>
    <s v="Service Manager"/>
    <x v="1"/>
    <x v="1"/>
    <x v="0"/>
    <x v="1"/>
    <d v="2023-07-11T00:00:00"/>
    <d v="2023-07-14T00:00:00"/>
    <x v="0"/>
    <x v="1"/>
    <n v="66190"/>
    <x v="1"/>
    <s v="Retained"/>
    <n v="4"/>
    <x v="1"/>
  </r>
  <r>
    <x v="2"/>
    <x v="2"/>
    <n v="34"/>
    <x v="0"/>
    <s v="Operations Executive"/>
    <x v="2"/>
    <x v="2"/>
    <x v="0"/>
    <x v="2"/>
    <d v="2024-11-17T00:00:00"/>
    <d v="2024-11-20T00:00:00"/>
    <x v="0"/>
    <x v="2"/>
    <n v="88828"/>
    <x v="2"/>
    <s v="Retained"/>
    <n v="3"/>
    <x v="0"/>
  </r>
  <r>
    <x v="3"/>
    <x v="2"/>
    <n v="32"/>
    <x v="2"/>
    <s v="Sales Executive"/>
    <x v="3"/>
    <x v="1"/>
    <x v="1"/>
    <x v="3"/>
    <d v="2023-03-12T00:00:00"/>
    <d v="2023-03-16T00:00:00"/>
    <x v="1"/>
    <x v="3"/>
    <n v="77502"/>
    <x v="3"/>
    <m/>
    <m/>
    <x v="1"/>
  </r>
  <r>
    <x v="4"/>
    <x v="0"/>
    <n v="38"/>
    <x v="3"/>
    <s v="Marketing Executive"/>
    <x v="3"/>
    <x v="2"/>
    <x v="0"/>
    <x v="4"/>
    <d v="2023-07-01T00:00:00"/>
    <d v="2023-07-04T00:00:00"/>
    <x v="0"/>
    <x v="4"/>
    <n v="78338"/>
    <x v="4"/>
    <s v="Retained"/>
    <n v="4"/>
    <x v="0"/>
  </r>
  <r>
    <x v="5"/>
    <x v="0"/>
    <n v="37"/>
    <x v="1"/>
    <s v="Service Engineer"/>
    <x v="4"/>
    <x v="2"/>
    <x v="1"/>
    <x v="5"/>
    <d v="2023-05-22T00:00:00"/>
    <d v="2023-05-22T00:00:00"/>
    <x v="0"/>
    <x v="5"/>
    <n v="87182"/>
    <x v="5"/>
    <s v="Left"/>
    <n v="4"/>
    <x v="1"/>
  </r>
  <r>
    <x v="6"/>
    <x v="0"/>
    <n v="36"/>
    <x v="2"/>
    <s v="Sales Manager"/>
    <x v="3"/>
    <x v="1"/>
    <x v="2"/>
    <x v="6"/>
    <d v="2023-02-15T00:00:00"/>
    <d v="2023-02-22T00:00:00"/>
    <x v="0"/>
    <x v="6"/>
    <n v="78864"/>
    <x v="6"/>
    <s v="Left"/>
    <n v="5"/>
    <x v="1"/>
  </r>
  <r>
    <x v="7"/>
    <x v="2"/>
    <n v="34"/>
    <x v="1"/>
    <s v="Service Manager"/>
    <x v="5"/>
    <x v="1"/>
    <x v="3"/>
    <x v="7"/>
    <d v="2023-06-11T00:00:00"/>
    <d v="2023-06-12T00:00:00"/>
    <x v="0"/>
    <x v="7"/>
    <n v="42476"/>
    <x v="4"/>
    <s v="Retained"/>
    <n v="4"/>
    <x v="1"/>
  </r>
  <r>
    <x v="8"/>
    <x v="2"/>
    <n v="33"/>
    <x v="1"/>
    <s v="Service Engineer"/>
    <x v="6"/>
    <x v="2"/>
    <x v="2"/>
    <x v="8"/>
    <d v="2023-09-06T00:00:00"/>
    <d v="2023-09-08T00:00:00"/>
    <x v="1"/>
    <x v="3"/>
    <m/>
    <x v="3"/>
    <m/>
    <n v="4"/>
    <x v="0"/>
  </r>
  <r>
    <x v="9"/>
    <x v="2"/>
    <n v="32"/>
    <x v="1"/>
    <s v="Service Engineer"/>
    <x v="3"/>
    <x v="1"/>
    <x v="0"/>
    <x v="9"/>
    <d v="2023-03-11T00:00:00"/>
    <d v="2023-03-12T00:00:00"/>
    <x v="0"/>
    <x v="8"/>
    <n v="60329"/>
    <x v="7"/>
    <s v="Retained"/>
    <n v="4"/>
    <x v="1"/>
  </r>
  <r>
    <x v="10"/>
    <x v="0"/>
    <n v="38"/>
    <x v="0"/>
    <s v="Operations Executive"/>
    <x v="1"/>
    <x v="1"/>
    <x v="0"/>
    <x v="10"/>
    <d v="2023-08-20T00:00:00"/>
    <d v="2023-08-22T00:00:00"/>
    <x v="2"/>
    <x v="3"/>
    <n v="55977"/>
    <x v="3"/>
    <m/>
    <n v="4"/>
    <x v="0"/>
  </r>
  <r>
    <x v="11"/>
    <x v="0"/>
    <n v="34"/>
    <x v="4"/>
    <s v="Production Manager"/>
    <x v="5"/>
    <x v="1"/>
    <x v="0"/>
    <x v="11"/>
    <d v="2023-09-02T00:00:00"/>
    <d v="2023-09-03T00:00:00"/>
    <x v="0"/>
    <x v="9"/>
    <n v="57340"/>
    <x v="8"/>
    <s v="Left"/>
    <n v="4"/>
    <x v="0"/>
  </r>
  <r>
    <x v="12"/>
    <x v="2"/>
    <n v="33"/>
    <x v="2"/>
    <s v="Sales Manager"/>
    <x v="7"/>
    <x v="0"/>
    <x v="1"/>
    <x v="12"/>
    <d v="2023-02-20T00:00:00"/>
    <d v="2023-02-26T00:00:00"/>
    <x v="0"/>
    <x v="10"/>
    <n v="47703"/>
    <x v="5"/>
    <s v="Retained"/>
    <n v="3"/>
    <x v="1"/>
  </r>
  <r>
    <x v="13"/>
    <x v="0"/>
    <n v="38"/>
    <x v="1"/>
    <s v="Service Engineer"/>
    <x v="0"/>
    <x v="1"/>
    <x v="1"/>
    <x v="13"/>
    <d v="2024-07-15T00:00:00"/>
    <d v="2024-07-15T00:00:00"/>
    <x v="0"/>
    <x v="11"/>
    <n v="67829"/>
    <x v="9"/>
    <s v="Retained"/>
    <n v="5"/>
    <x v="2"/>
  </r>
  <r>
    <x v="14"/>
    <x v="0"/>
    <n v="38"/>
    <x v="0"/>
    <s v="Operations Manager"/>
    <x v="4"/>
    <x v="3"/>
    <x v="4"/>
    <x v="14"/>
    <d v="2023-01-30T00:00:00"/>
    <d v="2023-02-05T00:00:00"/>
    <x v="1"/>
    <x v="3"/>
    <n v="65496"/>
    <x v="3"/>
    <m/>
    <n v="4"/>
    <x v="0"/>
  </r>
  <r>
    <x v="15"/>
    <x v="0"/>
    <n v="36"/>
    <x v="0"/>
    <s v="Operations Manager"/>
    <x v="1"/>
    <x v="4"/>
    <x v="1"/>
    <x v="15"/>
    <d v="2023-06-14T00:00:00"/>
    <d v="2023-06-17T00:00:00"/>
    <x v="0"/>
    <x v="12"/>
    <n v="73711"/>
    <x v="1"/>
    <s v="Retained"/>
    <n v="1"/>
    <x v="1"/>
  </r>
  <r>
    <x v="16"/>
    <x v="0"/>
    <n v="36"/>
    <x v="0"/>
    <s v="Operations Executive"/>
    <x v="2"/>
    <x v="4"/>
    <x v="0"/>
    <x v="16"/>
    <d v="2023-07-06T00:00:00"/>
    <d v="2023-07-08T00:00:00"/>
    <x v="1"/>
    <x v="3"/>
    <n v="89738"/>
    <x v="3"/>
    <m/>
    <n v="2"/>
    <x v="1"/>
  </r>
  <r>
    <x v="17"/>
    <x v="0"/>
    <n v="37"/>
    <x v="0"/>
    <s v="Operations Manager"/>
    <x v="1"/>
    <x v="1"/>
    <x v="3"/>
    <x v="17"/>
    <d v="2023-06-22T00:00:00"/>
    <d v="2023-06-25T00:00:00"/>
    <x v="0"/>
    <x v="13"/>
    <n v="51479"/>
    <x v="3"/>
    <s v="Retained"/>
    <n v="4"/>
    <x v="0"/>
  </r>
  <r>
    <x v="18"/>
    <x v="2"/>
    <n v="36"/>
    <x v="1"/>
    <s v="Service Engineer"/>
    <x v="8"/>
    <x v="3"/>
    <x v="0"/>
    <x v="18"/>
    <d v="2023-01-16T00:00:00"/>
    <d v="2023-01-17T00:00:00"/>
    <x v="0"/>
    <x v="14"/>
    <n v="154397"/>
    <x v="10"/>
    <s v="Retained"/>
    <m/>
    <x v="1"/>
  </r>
  <r>
    <x v="19"/>
    <x v="0"/>
    <n v="37"/>
    <x v="2"/>
    <s v="Sales Executive"/>
    <x v="5"/>
    <x v="0"/>
    <x v="0"/>
    <x v="19"/>
    <d v="2024-06-01T00:00:00"/>
    <d v="2024-06-07T00:00:00"/>
    <x v="3"/>
    <x v="3"/>
    <n v="55549"/>
    <x v="3"/>
    <m/>
    <n v="5"/>
    <x v="0"/>
  </r>
  <r>
    <x v="20"/>
    <x v="2"/>
    <n v="34"/>
    <x v="1"/>
    <s v="Service Engineer"/>
    <x v="2"/>
    <x v="2"/>
    <x v="2"/>
    <x v="20"/>
    <d v="2024-04-01T00:00:00"/>
    <d v="2024-04-08T00:00:00"/>
    <x v="3"/>
    <x v="3"/>
    <n v="70006"/>
    <x v="3"/>
    <m/>
    <n v="5"/>
    <x v="2"/>
  </r>
  <r>
    <x v="21"/>
    <x v="0"/>
    <n v="38"/>
    <x v="0"/>
    <s v="Operations Executive"/>
    <x v="9"/>
    <x v="0"/>
    <x v="0"/>
    <x v="21"/>
    <d v="2023-06-05T00:00:00"/>
    <d v="2023-06-06T00:00:00"/>
    <x v="0"/>
    <x v="15"/>
    <n v="40400"/>
    <x v="9"/>
    <s v="Retained"/>
    <n v="4"/>
    <x v="1"/>
  </r>
  <r>
    <x v="22"/>
    <x v="0"/>
    <n v="37"/>
    <x v="5"/>
    <s v="General Manager"/>
    <x v="6"/>
    <x v="1"/>
    <x v="2"/>
    <x v="22"/>
    <d v="2023-02-20T00:00:00"/>
    <d v="2023-02-21T00:00:00"/>
    <x v="0"/>
    <x v="16"/>
    <n v="59850"/>
    <x v="3"/>
    <s v="Left"/>
    <n v="4"/>
    <x v="1"/>
  </r>
  <r>
    <x v="23"/>
    <x v="0"/>
    <n v="38"/>
    <x v="6"/>
    <s v="Financial Analyst"/>
    <x v="1"/>
    <x v="4"/>
    <x v="1"/>
    <x v="23"/>
    <d v="2024-07-31T00:00:00"/>
    <d v="2024-07-31T00:00:00"/>
    <x v="3"/>
    <x v="3"/>
    <n v="57038"/>
    <x v="3"/>
    <m/>
    <n v="5"/>
    <x v="1"/>
  </r>
  <r>
    <x v="24"/>
    <x v="0"/>
    <n v="36"/>
    <x v="2"/>
    <s v="Sales Executive"/>
    <x v="10"/>
    <x v="0"/>
    <x v="2"/>
    <x v="24"/>
    <d v="2024-05-21T00:00:00"/>
    <d v="2024-05-21T00:00:00"/>
    <x v="0"/>
    <x v="17"/>
    <n v="156861"/>
    <x v="11"/>
    <s v="Retained"/>
    <n v="4"/>
    <x v="0"/>
  </r>
  <r>
    <x v="25"/>
    <x v="2"/>
    <n v="34"/>
    <x v="1"/>
    <s v="Service Manager"/>
    <x v="4"/>
    <x v="3"/>
    <x v="1"/>
    <x v="25"/>
    <d v="2023-08-12T00:00:00"/>
    <d v="2023-08-14T00:00:00"/>
    <x v="0"/>
    <x v="18"/>
    <n v="63707"/>
    <x v="12"/>
    <s v="Retained"/>
    <n v="5"/>
    <x v="1"/>
  </r>
  <r>
    <x v="26"/>
    <x v="0"/>
    <n v="36"/>
    <x v="1"/>
    <s v="Service Engineer"/>
    <x v="0"/>
    <x v="1"/>
    <x v="1"/>
    <x v="26"/>
    <d v="2023-05-21T00:00:00"/>
    <d v="2023-05-24T00:00:00"/>
    <x v="0"/>
    <x v="19"/>
    <n v="41547"/>
    <x v="9"/>
    <s v="Retained"/>
    <n v="4"/>
    <x v="2"/>
  </r>
  <r>
    <x v="27"/>
    <x v="0"/>
    <n v="37"/>
    <x v="0"/>
    <s v="Operations Executive"/>
    <x v="0"/>
    <x v="3"/>
    <x v="0"/>
    <x v="27"/>
    <d v="2023-03-01T00:00:00"/>
    <d v="2023-03-04T00:00:00"/>
    <x v="0"/>
    <x v="20"/>
    <n v="46151"/>
    <x v="6"/>
    <s v="Retained"/>
    <m/>
    <x v="1"/>
  </r>
  <r>
    <x v="28"/>
    <x v="2"/>
    <n v="33"/>
    <x v="2"/>
    <s v="Sales Manager"/>
    <x v="9"/>
    <x v="1"/>
    <x v="0"/>
    <x v="28"/>
    <d v="2023-03-20T00:00:00"/>
    <d v="2023-03-26T00:00:00"/>
    <x v="0"/>
    <x v="0"/>
    <n v="47408"/>
    <x v="9"/>
    <s v="Retained"/>
    <n v="5"/>
    <x v="1"/>
  </r>
  <r>
    <x v="29"/>
    <x v="0"/>
    <n v="38"/>
    <x v="3"/>
    <s v="Marketing Executive"/>
    <x v="9"/>
    <x v="1"/>
    <x v="2"/>
    <x v="29"/>
    <d v="2023-02-17T00:00:00"/>
    <d v="2023-02-24T00:00:00"/>
    <x v="0"/>
    <x v="21"/>
    <n v="62213"/>
    <x v="11"/>
    <s v="Left"/>
    <n v="3"/>
    <x v="1"/>
  </r>
  <r>
    <x v="30"/>
    <x v="2"/>
    <n v="34"/>
    <x v="1"/>
    <s v="Service Engineer"/>
    <x v="11"/>
    <x v="0"/>
    <x v="1"/>
    <x v="30"/>
    <d v="2023-04-08T00:00:00"/>
    <d v="2023-04-08T00:00:00"/>
    <x v="0"/>
    <x v="22"/>
    <n v="162727"/>
    <x v="4"/>
    <s v="Retained"/>
    <n v="5"/>
    <x v="0"/>
  </r>
  <r>
    <x v="31"/>
    <x v="0"/>
    <n v="36"/>
    <x v="0"/>
    <s v="Operations Manager"/>
    <x v="0"/>
    <x v="0"/>
    <x v="2"/>
    <x v="31"/>
    <d v="2024-12-28T00:00:00"/>
    <d v="2024-12-30T00:00:00"/>
    <x v="0"/>
    <x v="23"/>
    <n v="60990"/>
    <x v="5"/>
    <s v="Retained"/>
    <n v="4"/>
    <x v="1"/>
  </r>
  <r>
    <x v="32"/>
    <x v="0"/>
    <n v="36"/>
    <x v="0"/>
    <s v="Operations Manager"/>
    <x v="12"/>
    <x v="2"/>
    <x v="1"/>
    <x v="32"/>
    <d v="2023-07-07T00:00:00"/>
    <d v="2023-07-12T00:00:00"/>
    <x v="0"/>
    <x v="24"/>
    <n v="41907"/>
    <x v="8"/>
    <s v="Retained"/>
    <n v="4"/>
    <x v="1"/>
  </r>
  <r>
    <x v="33"/>
    <x v="1"/>
    <n v="34"/>
    <x v="0"/>
    <s v="Operations Executive"/>
    <x v="0"/>
    <x v="0"/>
    <x v="3"/>
    <x v="33"/>
    <d v="2023-03-08T00:00:00"/>
    <d v="2023-03-15T00:00:00"/>
    <x v="0"/>
    <x v="25"/>
    <n v="58121"/>
    <x v="11"/>
    <s v="Left"/>
    <n v="5"/>
    <x v="1"/>
  </r>
  <r>
    <x v="34"/>
    <x v="1"/>
    <n v="34"/>
    <x v="0"/>
    <s v="Operations Executive"/>
    <x v="0"/>
    <x v="1"/>
    <x v="0"/>
    <x v="25"/>
    <d v="2023-08-08T00:00:00"/>
    <d v="2023-08-13T00:00:00"/>
    <x v="1"/>
    <x v="3"/>
    <n v="49886"/>
    <x v="3"/>
    <m/>
    <n v="4"/>
    <x v="2"/>
  </r>
  <r>
    <x v="35"/>
    <x v="2"/>
    <n v="34"/>
    <x v="0"/>
    <s v="Operations Manager"/>
    <x v="5"/>
    <x v="0"/>
    <x v="1"/>
    <x v="34"/>
    <d v="2023-01-23T00:00:00"/>
    <d v="2023-01-26T00:00:00"/>
    <x v="1"/>
    <x v="3"/>
    <n v="43720"/>
    <x v="3"/>
    <m/>
    <n v="5"/>
    <x v="1"/>
  </r>
  <r>
    <x v="36"/>
    <x v="0"/>
    <n v="38"/>
    <x v="0"/>
    <s v="Operations Executive"/>
    <x v="6"/>
    <x v="1"/>
    <x v="2"/>
    <x v="35"/>
    <d v="2023-08-23T00:00:00"/>
    <d v="2023-08-28T00:00:00"/>
    <x v="2"/>
    <x v="3"/>
    <n v="63775"/>
    <x v="3"/>
    <m/>
    <n v="5"/>
    <x v="1"/>
  </r>
  <r>
    <x v="37"/>
    <x v="0"/>
    <n v="37"/>
    <x v="0"/>
    <s v="Operations Executive"/>
    <x v="2"/>
    <x v="0"/>
    <x v="3"/>
    <x v="36"/>
    <d v="2023-08-12T00:00:00"/>
    <d v="2023-08-18T00:00:00"/>
    <x v="0"/>
    <x v="26"/>
    <n v="71760"/>
    <x v="7"/>
    <s v="Retained"/>
    <m/>
    <x v="1"/>
  </r>
  <r>
    <x v="38"/>
    <x v="2"/>
    <n v="33"/>
    <x v="0"/>
    <s v="Operations Executive"/>
    <x v="10"/>
    <x v="1"/>
    <x v="3"/>
    <x v="37"/>
    <d v="2023-03-11T00:00:00"/>
    <d v="2023-03-15T00:00:00"/>
    <x v="0"/>
    <x v="8"/>
    <n v="124309"/>
    <x v="11"/>
    <s v="Retained"/>
    <n v="4"/>
    <x v="1"/>
  </r>
  <r>
    <x v="39"/>
    <x v="0"/>
    <n v="37"/>
    <x v="5"/>
    <s v="General Manager"/>
    <x v="1"/>
    <x v="1"/>
    <x v="1"/>
    <x v="38"/>
    <d v="2023-02-26T00:00:00"/>
    <d v="2023-03-02T00:00:00"/>
    <x v="1"/>
    <x v="3"/>
    <n v="51780"/>
    <x v="3"/>
    <m/>
    <n v="4"/>
    <x v="0"/>
  </r>
  <r>
    <x v="40"/>
    <x v="0"/>
    <n v="38"/>
    <x v="0"/>
    <s v="Operations Executive"/>
    <x v="9"/>
    <x v="3"/>
    <x v="0"/>
    <x v="39"/>
    <d v="2023-08-26T00:00:00"/>
    <d v="2023-08-27T00:00:00"/>
    <x v="0"/>
    <x v="27"/>
    <n v="44104"/>
    <x v="6"/>
    <s v="Retained"/>
    <n v="4"/>
    <x v="2"/>
  </r>
  <r>
    <x v="41"/>
    <x v="0"/>
    <n v="38"/>
    <x v="0"/>
    <s v="Operations Manager"/>
    <x v="13"/>
    <x v="1"/>
    <x v="0"/>
    <x v="40"/>
    <d v="2023-06-17T00:00:00"/>
    <d v="2023-06-18T00:00:00"/>
    <x v="0"/>
    <x v="28"/>
    <n v="152710"/>
    <x v="10"/>
    <s v="Retained"/>
    <n v="3"/>
    <x v="1"/>
  </r>
  <r>
    <x v="42"/>
    <x v="0"/>
    <n v="38"/>
    <x v="0"/>
    <s v="Operations Manager"/>
    <x v="6"/>
    <x v="0"/>
    <x v="2"/>
    <x v="41"/>
    <d v="2023-09-01T00:00:00"/>
    <d v="2023-09-04T00:00:00"/>
    <x v="0"/>
    <x v="29"/>
    <n v="70569"/>
    <x v="3"/>
    <s v="Retained"/>
    <n v="4"/>
    <x v="1"/>
  </r>
  <r>
    <x v="43"/>
    <x v="1"/>
    <n v="34"/>
    <x v="1"/>
    <s v="Service Manager"/>
    <x v="13"/>
    <x v="1"/>
    <x v="0"/>
    <x v="42"/>
    <d v="2024-02-27T00:00:00"/>
    <d v="2024-03-03T00:00:00"/>
    <x v="0"/>
    <x v="30"/>
    <n v="193919"/>
    <x v="3"/>
    <s v="Retained"/>
    <n v="5"/>
    <x v="2"/>
  </r>
  <r>
    <x v="44"/>
    <x v="0"/>
    <n v="37"/>
    <x v="2"/>
    <s v="Sales Manager"/>
    <x v="8"/>
    <x v="1"/>
    <x v="0"/>
    <x v="43"/>
    <d v="2023-08-13T00:00:00"/>
    <d v="2023-08-17T00:00:00"/>
    <x v="2"/>
    <x v="3"/>
    <n v="181442"/>
    <x v="3"/>
    <m/>
    <n v="4"/>
    <x v="1"/>
  </r>
  <r>
    <x v="45"/>
    <x v="2"/>
    <n v="34"/>
    <x v="4"/>
    <s v="Production Engineer"/>
    <x v="9"/>
    <x v="0"/>
    <x v="3"/>
    <x v="44"/>
    <d v="2023-07-15T00:00:00"/>
    <d v="2023-07-22T00:00:00"/>
    <x v="1"/>
    <x v="3"/>
    <n v="57794"/>
    <x v="3"/>
    <m/>
    <n v="5"/>
    <x v="1"/>
  </r>
  <r>
    <x v="46"/>
    <x v="0"/>
    <n v="36"/>
    <x v="6"/>
    <s v="Financial Analyst"/>
    <x v="2"/>
    <x v="0"/>
    <x v="3"/>
    <x v="45"/>
    <d v="2024-03-31T00:00:00"/>
    <d v="2024-04-02T00:00:00"/>
    <x v="0"/>
    <x v="31"/>
    <n v="66496"/>
    <x v="3"/>
    <s v="Retained"/>
    <n v="5"/>
    <x v="2"/>
  </r>
  <r>
    <x v="47"/>
    <x v="0"/>
    <n v="38"/>
    <x v="0"/>
    <s v="Operations Manager"/>
    <x v="12"/>
    <x v="0"/>
    <x v="2"/>
    <x v="0"/>
    <d v="2023-03-12T00:00:00"/>
    <d v="2023-03-18T00:00:00"/>
    <x v="0"/>
    <x v="32"/>
    <n v="48202"/>
    <x v="13"/>
    <s v="Retained"/>
    <m/>
    <x v="1"/>
  </r>
  <r>
    <x v="48"/>
    <x v="0"/>
    <n v="38"/>
    <x v="4"/>
    <s v="Production Engineer"/>
    <x v="12"/>
    <x v="4"/>
    <x v="2"/>
    <x v="0"/>
    <d v="2023-03-16T00:00:00"/>
    <d v="2023-03-19T00:00:00"/>
    <x v="0"/>
    <x v="8"/>
    <n v="47372"/>
    <x v="11"/>
    <s v="Retained"/>
    <n v="4"/>
    <x v="1"/>
  </r>
  <r>
    <x v="49"/>
    <x v="0"/>
    <n v="38"/>
    <x v="0"/>
    <s v="Operations Executive"/>
    <x v="12"/>
    <x v="2"/>
    <x v="0"/>
    <x v="46"/>
    <d v="2024-03-06T00:00:00"/>
    <d v="2024-03-12T00:00:00"/>
    <x v="0"/>
    <x v="33"/>
    <n v="48615"/>
    <x v="14"/>
    <s v="Left"/>
    <n v="5"/>
    <x v="0"/>
  </r>
  <r>
    <x v="50"/>
    <x v="1"/>
    <n v="34"/>
    <x v="6"/>
    <s v="Finance Manager"/>
    <x v="2"/>
    <x v="4"/>
    <x v="1"/>
    <x v="47"/>
    <d v="2024-03-11T00:00:00"/>
    <d v="2024-03-13T00:00:00"/>
    <x v="0"/>
    <x v="34"/>
    <n v="78541"/>
    <x v="4"/>
    <s v="Left"/>
    <n v="4"/>
    <x v="1"/>
  </r>
  <r>
    <x v="51"/>
    <x v="2"/>
    <n v="34"/>
    <x v="2"/>
    <s v="Sales Executive"/>
    <x v="12"/>
    <x v="0"/>
    <x v="2"/>
    <x v="48"/>
    <d v="2023-02-15T00:00:00"/>
    <d v="2023-02-19T00:00:00"/>
    <x v="1"/>
    <x v="3"/>
    <n v="44169"/>
    <x v="3"/>
    <m/>
    <n v="4"/>
    <x v="1"/>
  </r>
  <r>
    <x v="52"/>
    <x v="1"/>
    <n v="34"/>
    <x v="0"/>
    <s v="Operations Executive"/>
    <x v="10"/>
    <x v="0"/>
    <x v="0"/>
    <x v="49"/>
    <d v="2024-10-18T00:00:00"/>
    <d v="2024-10-18T00:00:00"/>
    <x v="1"/>
    <x v="3"/>
    <n v="144736"/>
    <x v="3"/>
    <m/>
    <n v="4"/>
    <x v="1"/>
  </r>
  <r>
    <x v="53"/>
    <x v="2"/>
    <n v="34"/>
    <x v="0"/>
    <s v="Operations Manager"/>
    <x v="6"/>
    <x v="0"/>
    <x v="1"/>
    <x v="50"/>
    <d v="2023-03-19T00:00:00"/>
    <d v="2023-03-21T00:00:00"/>
    <x v="0"/>
    <x v="35"/>
    <n v="76679"/>
    <x v="3"/>
    <s v="Retained"/>
    <n v="4"/>
    <x v="1"/>
  </r>
  <r>
    <x v="54"/>
    <x v="2"/>
    <n v="32"/>
    <x v="1"/>
    <s v="Service Manager"/>
    <x v="6"/>
    <x v="2"/>
    <x v="2"/>
    <x v="51"/>
    <d v="2024-03-01T00:00:00"/>
    <d v="2024-03-04T00:00:00"/>
    <x v="1"/>
    <x v="3"/>
    <n v="72205"/>
    <x v="3"/>
    <m/>
    <n v="4"/>
    <x v="0"/>
  </r>
  <r>
    <x v="55"/>
    <x v="1"/>
    <n v="34"/>
    <x v="0"/>
    <s v="Operations Executive"/>
    <x v="4"/>
    <x v="0"/>
    <x v="2"/>
    <x v="52"/>
    <d v="2023-03-03T00:00:00"/>
    <d v="2023-03-07T00:00:00"/>
    <x v="0"/>
    <x v="36"/>
    <n v="88276"/>
    <x v="14"/>
    <s v="Retained"/>
    <n v="4"/>
    <x v="1"/>
  </r>
  <r>
    <x v="56"/>
    <x v="0"/>
    <n v="36"/>
    <x v="0"/>
    <s v="Operations Manager"/>
    <x v="9"/>
    <x v="1"/>
    <x v="3"/>
    <x v="53"/>
    <d v="2023-01-14T00:00:00"/>
    <d v="2023-01-16T00:00:00"/>
    <x v="1"/>
    <x v="3"/>
    <n v="52296"/>
    <x v="3"/>
    <m/>
    <n v="4"/>
    <x v="1"/>
  </r>
  <r>
    <x v="57"/>
    <x v="0"/>
    <n v="38"/>
    <x v="1"/>
    <s v="Service Engineer"/>
    <x v="14"/>
    <x v="1"/>
    <x v="0"/>
    <x v="54"/>
    <d v="2023-06-21T00:00:00"/>
    <d v="2023-06-21T00:00:00"/>
    <x v="0"/>
    <x v="37"/>
    <n v="137889"/>
    <x v="0"/>
    <s v="Left"/>
    <n v="5"/>
    <x v="1"/>
  </r>
  <r>
    <x v="58"/>
    <x v="0"/>
    <n v="37"/>
    <x v="1"/>
    <s v="Service Engineer"/>
    <x v="3"/>
    <x v="1"/>
    <x v="0"/>
    <x v="55"/>
    <d v="2024-10-16T00:00:00"/>
    <d v="2024-10-19T00:00:00"/>
    <x v="1"/>
    <x v="3"/>
    <n v="75408"/>
    <x v="3"/>
    <m/>
    <n v="5"/>
    <x v="1"/>
  </r>
  <r>
    <x v="59"/>
    <x v="0"/>
    <n v="38"/>
    <x v="5"/>
    <s v="General Manager"/>
    <x v="5"/>
    <x v="1"/>
    <x v="3"/>
    <x v="56"/>
    <d v="2024-01-21T00:00:00"/>
    <d v="2024-01-22T00:00:00"/>
    <x v="0"/>
    <x v="38"/>
    <n v="41467"/>
    <x v="11"/>
    <s v="Left"/>
    <m/>
    <x v="1"/>
  </r>
  <r>
    <x v="60"/>
    <x v="0"/>
    <n v="38"/>
    <x v="7"/>
    <s v="Purchase Manager"/>
    <x v="1"/>
    <x v="1"/>
    <x v="1"/>
    <x v="57"/>
    <d v="2024-02-17T00:00:00"/>
    <d v="2024-02-24T00:00:00"/>
    <x v="1"/>
    <x v="3"/>
    <n v="70195"/>
    <x v="3"/>
    <m/>
    <n v="4"/>
    <x v="1"/>
  </r>
  <r>
    <x v="61"/>
    <x v="0"/>
    <n v="38"/>
    <x v="1"/>
    <s v="Service Manager"/>
    <x v="8"/>
    <x v="0"/>
    <x v="2"/>
    <x v="58"/>
    <d v="2023-07-15T00:00:00"/>
    <d v="2023-07-20T00:00:00"/>
    <x v="1"/>
    <x v="3"/>
    <n v="159293"/>
    <x v="3"/>
    <m/>
    <n v="1"/>
    <x v="1"/>
  </r>
  <r>
    <x v="62"/>
    <x v="2"/>
    <n v="33"/>
    <x v="1"/>
    <s v="Service Engineer"/>
    <x v="12"/>
    <x v="1"/>
    <x v="4"/>
    <x v="59"/>
    <d v="2023-07-13T00:00:00"/>
    <d v="2023-07-14T00:00:00"/>
    <x v="0"/>
    <x v="39"/>
    <n v="54849"/>
    <x v="2"/>
    <s v="Retained"/>
    <n v="4"/>
    <x v="1"/>
  </r>
  <r>
    <x v="63"/>
    <x v="0"/>
    <n v="37"/>
    <x v="0"/>
    <s v="Operations Executive"/>
    <x v="12"/>
    <x v="0"/>
    <x v="0"/>
    <x v="60"/>
    <d v="2023-04-07T00:00:00"/>
    <d v="2023-04-11T00:00:00"/>
    <x v="0"/>
    <x v="40"/>
    <n v="53907"/>
    <x v="9"/>
    <s v="Retained"/>
    <n v="5"/>
    <x v="0"/>
  </r>
  <r>
    <x v="64"/>
    <x v="0"/>
    <n v="37"/>
    <x v="0"/>
    <s v="Operations Executive"/>
    <x v="13"/>
    <x v="2"/>
    <x v="4"/>
    <x v="12"/>
    <d v="2023-02-27T00:00:00"/>
    <d v="2023-03-04T00:00:00"/>
    <x v="1"/>
    <x v="3"/>
    <n v="202866"/>
    <x v="3"/>
    <m/>
    <n v="4"/>
    <x v="1"/>
  </r>
  <r>
    <x v="65"/>
    <x v="0"/>
    <n v="36"/>
    <x v="0"/>
    <s v="Operations Executive"/>
    <x v="8"/>
    <x v="1"/>
    <x v="0"/>
    <x v="61"/>
    <d v="2023-06-21T00:00:00"/>
    <d v="2023-06-21T00:00:00"/>
    <x v="0"/>
    <x v="41"/>
    <n v="221041"/>
    <x v="7"/>
    <s v="Retained"/>
    <n v="4"/>
    <x v="1"/>
  </r>
  <r>
    <x v="66"/>
    <x v="0"/>
    <n v="37"/>
    <x v="2"/>
    <s v="Sales Executive"/>
    <x v="4"/>
    <x v="1"/>
    <x v="1"/>
    <x v="62"/>
    <d v="2024-09-13T00:00:00"/>
    <d v="2024-09-13T00:00:00"/>
    <x v="0"/>
    <x v="42"/>
    <n v="76042"/>
    <x v="10"/>
    <s v="Left"/>
    <n v="3"/>
    <x v="1"/>
  </r>
  <r>
    <x v="67"/>
    <x v="2"/>
    <n v="32"/>
    <x v="0"/>
    <s v="Operations Executive"/>
    <x v="6"/>
    <x v="1"/>
    <x v="1"/>
    <x v="63"/>
    <d v="2024-01-30T00:00:00"/>
    <d v="2024-01-30T00:00:00"/>
    <x v="0"/>
    <x v="43"/>
    <n v="57485"/>
    <x v="3"/>
    <s v="Left"/>
    <n v="4"/>
    <x v="1"/>
  </r>
  <r>
    <x v="68"/>
    <x v="0"/>
    <n v="36"/>
    <x v="1"/>
    <s v="Service Engineer"/>
    <x v="2"/>
    <x v="0"/>
    <x v="2"/>
    <x v="50"/>
    <d v="2023-03-25T00:00:00"/>
    <d v="2023-03-28T00:00:00"/>
    <x v="0"/>
    <x v="44"/>
    <n v="87512"/>
    <x v="2"/>
    <s v="Retained"/>
    <n v="3"/>
    <x v="1"/>
  </r>
  <r>
    <x v="69"/>
    <x v="1"/>
    <n v="34"/>
    <x v="1"/>
    <s v="Service Engineer"/>
    <x v="13"/>
    <x v="0"/>
    <x v="1"/>
    <x v="64"/>
    <d v="2023-05-29T00:00:00"/>
    <d v="2023-06-03T00:00:00"/>
    <x v="1"/>
    <x v="3"/>
    <n v="168816"/>
    <x v="3"/>
    <m/>
    <m/>
    <x v="1"/>
  </r>
  <r>
    <x v="70"/>
    <x v="2"/>
    <n v="33"/>
    <x v="4"/>
    <s v="Production Engineer"/>
    <x v="0"/>
    <x v="0"/>
    <x v="0"/>
    <x v="23"/>
    <d v="2024-08-04T00:00:00"/>
    <d v="2024-08-11T00:00:00"/>
    <x v="1"/>
    <x v="3"/>
    <n v="63256"/>
    <x v="3"/>
    <m/>
    <n v="2"/>
    <x v="2"/>
  </r>
  <r>
    <x v="71"/>
    <x v="0"/>
    <n v="37"/>
    <x v="7"/>
    <s v="Purchase Manager"/>
    <x v="11"/>
    <x v="1"/>
    <x v="1"/>
    <x v="1"/>
    <d v="2023-07-07T00:00:00"/>
    <d v="2023-07-09T00:00:00"/>
    <x v="0"/>
    <x v="45"/>
    <n v="140577"/>
    <x v="11"/>
    <s v="Left"/>
    <n v="4"/>
    <x v="1"/>
  </r>
  <r>
    <x v="72"/>
    <x v="0"/>
    <n v="37"/>
    <x v="0"/>
    <s v="Operations Executive"/>
    <x v="6"/>
    <x v="0"/>
    <x v="4"/>
    <x v="43"/>
    <d v="2023-08-16T00:00:00"/>
    <d v="2023-08-22T00:00:00"/>
    <x v="2"/>
    <x v="3"/>
    <n v="69251"/>
    <x v="3"/>
    <m/>
    <n v="4"/>
    <x v="1"/>
  </r>
  <r>
    <x v="73"/>
    <x v="2"/>
    <n v="32"/>
    <x v="3"/>
    <s v="Marketing Executive"/>
    <x v="3"/>
    <x v="2"/>
    <x v="1"/>
    <x v="65"/>
    <d v="2023-07-25T00:00:00"/>
    <d v="2023-07-28T00:00:00"/>
    <x v="0"/>
    <x v="46"/>
    <n v="65328"/>
    <x v="3"/>
    <s v="Retained"/>
    <n v="5"/>
    <x v="1"/>
  </r>
  <r>
    <x v="74"/>
    <x v="2"/>
    <n v="34"/>
    <x v="1"/>
    <s v="Service Manager"/>
    <x v="3"/>
    <x v="1"/>
    <x v="0"/>
    <x v="66"/>
    <d v="2024-07-19T00:00:00"/>
    <d v="2024-07-24T00:00:00"/>
    <x v="4"/>
    <x v="3"/>
    <n v="78781"/>
    <x v="3"/>
    <m/>
    <n v="4"/>
    <x v="1"/>
  </r>
  <r>
    <x v="75"/>
    <x v="2"/>
    <n v="33"/>
    <x v="0"/>
    <s v="Operations Manager"/>
    <x v="6"/>
    <x v="2"/>
    <x v="0"/>
    <x v="6"/>
    <d v="2023-02-18T00:00:00"/>
    <d v="2023-02-21T00:00:00"/>
    <x v="1"/>
    <x v="3"/>
    <n v="71020"/>
    <x v="3"/>
    <m/>
    <n v="4"/>
    <x v="1"/>
  </r>
  <r>
    <x v="76"/>
    <x v="2"/>
    <n v="33"/>
    <x v="0"/>
    <s v="Operations Executive"/>
    <x v="1"/>
    <x v="0"/>
    <x v="2"/>
    <x v="67"/>
    <d v="2023-08-30T00:00:00"/>
    <d v="2023-08-31T00:00:00"/>
    <x v="0"/>
    <x v="9"/>
    <n v="58114"/>
    <x v="3"/>
    <s v="Retained"/>
    <m/>
    <x v="1"/>
  </r>
  <r>
    <x v="77"/>
    <x v="0"/>
    <n v="37"/>
    <x v="3"/>
    <s v="Marketing Executive"/>
    <x v="6"/>
    <x v="1"/>
    <x v="0"/>
    <x v="68"/>
    <d v="2023-01-11T00:00:00"/>
    <d v="2023-01-11T00:00:00"/>
    <x v="0"/>
    <x v="47"/>
    <n v="60591"/>
    <x v="6"/>
    <s v="Retained"/>
    <n v="5"/>
    <x v="1"/>
  </r>
  <r>
    <x v="78"/>
    <x v="0"/>
    <n v="36"/>
    <x v="1"/>
    <s v="Service Manager"/>
    <x v="7"/>
    <x v="0"/>
    <x v="3"/>
    <x v="69"/>
    <d v="2024-05-21T00:00:00"/>
    <d v="2024-05-27T00:00:00"/>
    <x v="0"/>
    <x v="48"/>
    <n v="64545"/>
    <x v="9"/>
    <s v="Retained"/>
    <m/>
    <x v="1"/>
  </r>
  <r>
    <x v="79"/>
    <x v="0"/>
    <n v="36"/>
    <x v="0"/>
    <s v="Operations Executive"/>
    <x v="7"/>
    <x v="1"/>
    <x v="0"/>
    <x v="70"/>
    <d v="2023-02-19T00:00:00"/>
    <d v="2023-02-26T00:00:00"/>
    <x v="0"/>
    <x v="16"/>
    <n v="57775"/>
    <x v="12"/>
    <s v="Left"/>
    <m/>
    <x v="1"/>
  </r>
  <r>
    <x v="80"/>
    <x v="2"/>
    <n v="34"/>
    <x v="1"/>
    <s v="Service Manager"/>
    <x v="6"/>
    <x v="1"/>
    <x v="1"/>
    <x v="36"/>
    <d v="2023-08-17T00:00:00"/>
    <d v="2023-08-20T00:00:00"/>
    <x v="1"/>
    <x v="3"/>
    <n v="82636"/>
    <x v="3"/>
    <m/>
    <n v="4"/>
    <x v="1"/>
  </r>
  <r>
    <x v="81"/>
    <x v="2"/>
    <n v="33"/>
    <x v="0"/>
    <s v="Operations Executive"/>
    <x v="9"/>
    <x v="1"/>
    <x v="0"/>
    <x v="71"/>
    <d v="2023-06-18T00:00:00"/>
    <d v="2023-06-21T00:00:00"/>
    <x v="0"/>
    <x v="49"/>
    <n v="56296"/>
    <x v="4"/>
    <s v="Left"/>
    <m/>
    <x v="1"/>
  </r>
  <r>
    <x v="82"/>
    <x v="0"/>
    <n v="36"/>
    <x v="2"/>
    <s v="Sales Executive"/>
    <x v="5"/>
    <x v="1"/>
    <x v="0"/>
    <x v="72"/>
    <d v="2023-05-23T00:00:00"/>
    <d v="2023-05-26T00:00:00"/>
    <x v="0"/>
    <x v="5"/>
    <n v="37722"/>
    <x v="0"/>
    <s v="Retained"/>
    <n v="5"/>
    <x v="0"/>
  </r>
  <r>
    <x v="83"/>
    <x v="0"/>
    <n v="38"/>
    <x v="0"/>
    <s v="Operations Executive"/>
    <x v="8"/>
    <x v="1"/>
    <x v="0"/>
    <x v="73"/>
    <d v="2023-08-28T00:00:00"/>
    <d v="2023-08-30T00:00:00"/>
    <x v="0"/>
    <x v="29"/>
    <n v="214435"/>
    <x v="11"/>
    <s v="Retained"/>
    <n v="4"/>
    <x v="1"/>
  </r>
  <r>
    <x v="84"/>
    <x v="0"/>
    <n v="37"/>
    <x v="1"/>
    <s v="Service Manager"/>
    <x v="10"/>
    <x v="2"/>
    <x v="2"/>
    <x v="48"/>
    <d v="2023-02-17T00:00:00"/>
    <d v="2023-02-24T00:00:00"/>
    <x v="0"/>
    <x v="50"/>
    <n v="161320"/>
    <x v="5"/>
    <s v="Retained"/>
    <m/>
    <x v="1"/>
  </r>
  <r>
    <x v="85"/>
    <x v="0"/>
    <n v="36"/>
    <x v="1"/>
    <s v="Service Manager"/>
    <x v="6"/>
    <x v="4"/>
    <x v="0"/>
    <x v="74"/>
    <d v="2023-02-08T00:00:00"/>
    <d v="2023-02-14T00:00:00"/>
    <x v="0"/>
    <x v="51"/>
    <n v="70421"/>
    <x v="13"/>
    <s v="Retained"/>
    <n v="4"/>
    <x v="1"/>
  </r>
  <r>
    <x v="86"/>
    <x v="2"/>
    <n v="33"/>
    <x v="0"/>
    <s v="Operations Executive"/>
    <x v="6"/>
    <x v="0"/>
    <x v="1"/>
    <x v="75"/>
    <d v="2024-03-24T00:00:00"/>
    <d v="2024-03-29T00:00:00"/>
    <x v="3"/>
    <x v="3"/>
    <n v="60234"/>
    <x v="3"/>
    <m/>
    <n v="4"/>
    <x v="2"/>
  </r>
  <r>
    <x v="87"/>
    <x v="2"/>
    <n v="33"/>
    <x v="0"/>
    <s v="Operations Executive"/>
    <x v="9"/>
    <x v="0"/>
    <x v="1"/>
    <x v="76"/>
    <d v="2023-07-25T00:00:00"/>
    <d v="2023-07-28T00:00:00"/>
    <x v="0"/>
    <x v="52"/>
    <n v="57747"/>
    <x v="12"/>
    <s v="Left"/>
    <n v="5"/>
    <x v="1"/>
  </r>
  <r>
    <x v="88"/>
    <x v="2"/>
    <n v="32"/>
    <x v="0"/>
    <s v="Operations Executive"/>
    <x v="12"/>
    <x v="3"/>
    <x v="3"/>
    <x v="24"/>
    <d v="2024-05-21T00:00:00"/>
    <d v="2024-05-25T00:00:00"/>
    <x v="1"/>
    <x v="3"/>
    <n v="41848"/>
    <x v="3"/>
    <m/>
    <n v="4"/>
    <x v="1"/>
  </r>
  <r>
    <x v="89"/>
    <x v="0"/>
    <n v="36"/>
    <x v="0"/>
    <s v="Operations Executive"/>
    <x v="9"/>
    <x v="1"/>
    <x v="2"/>
    <x v="77"/>
    <d v="2023-08-22T00:00:00"/>
    <d v="2023-08-22T00:00:00"/>
    <x v="1"/>
    <x v="3"/>
    <n v="42907"/>
    <x v="3"/>
    <m/>
    <n v="4"/>
    <x v="1"/>
  </r>
  <r>
    <x v="90"/>
    <x v="0"/>
    <n v="36"/>
    <x v="1"/>
    <s v="Service Manager"/>
    <x v="8"/>
    <x v="1"/>
    <x v="1"/>
    <x v="78"/>
    <d v="2023-01-25T00:00:00"/>
    <d v="2023-01-27T00:00:00"/>
    <x v="0"/>
    <x v="53"/>
    <n v="215992"/>
    <x v="0"/>
    <s v="Retained"/>
    <n v="4"/>
    <x v="0"/>
  </r>
  <r>
    <x v="91"/>
    <x v="2"/>
    <n v="33"/>
    <x v="6"/>
    <s v="Financial Analyst"/>
    <x v="7"/>
    <x v="0"/>
    <x v="1"/>
    <x v="79"/>
    <d v="2023-02-28T00:00:00"/>
    <d v="2023-03-04T00:00:00"/>
    <x v="0"/>
    <x v="54"/>
    <n v="66211"/>
    <x v="3"/>
    <s v="Retained"/>
    <n v="4"/>
    <x v="1"/>
  </r>
  <r>
    <x v="92"/>
    <x v="2"/>
    <n v="33"/>
    <x v="4"/>
    <s v="Production Manager"/>
    <x v="3"/>
    <x v="0"/>
    <x v="1"/>
    <x v="0"/>
    <d v="2023-03-09T00:00:00"/>
    <d v="2023-03-15T00:00:00"/>
    <x v="0"/>
    <x v="25"/>
    <n v="72813"/>
    <x v="5"/>
    <s v="Retained"/>
    <n v="5"/>
    <x v="0"/>
  </r>
  <r>
    <x v="93"/>
    <x v="0"/>
    <n v="38"/>
    <x v="2"/>
    <s v="Sales Executive"/>
    <x v="0"/>
    <x v="1"/>
    <x v="2"/>
    <x v="80"/>
    <d v="2024-11-28T00:00:00"/>
    <d v="2024-12-04T00:00:00"/>
    <x v="3"/>
    <x v="3"/>
    <n v="57214"/>
    <x v="3"/>
    <m/>
    <m/>
    <x v="1"/>
  </r>
  <r>
    <x v="94"/>
    <x v="2"/>
    <n v="33"/>
    <x v="0"/>
    <s v="Operations Manager"/>
    <x v="7"/>
    <x v="0"/>
    <x v="1"/>
    <x v="81"/>
    <d v="2023-05-12T00:00:00"/>
    <d v="2023-05-14T00:00:00"/>
    <x v="0"/>
    <x v="55"/>
    <n v="66539"/>
    <x v="15"/>
    <s v="Retained"/>
    <n v="4"/>
    <x v="1"/>
  </r>
  <r>
    <x v="95"/>
    <x v="0"/>
    <n v="36"/>
    <x v="0"/>
    <s v="Operations Manager"/>
    <x v="9"/>
    <x v="1"/>
    <x v="0"/>
    <x v="82"/>
    <d v="2023-07-21T00:00:00"/>
    <d v="2023-07-24T00:00:00"/>
    <x v="1"/>
    <x v="3"/>
    <n v="52907"/>
    <x v="3"/>
    <m/>
    <n v="4"/>
    <x v="1"/>
  </r>
  <r>
    <x v="96"/>
    <x v="0"/>
    <n v="37"/>
    <x v="0"/>
    <s v="Operations Executive"/>
    <x v="12"/>
    <x v="0"/>
    <x v="1"/>
    <x v="83"/>
    <d v="2024-10-10T00:00:00"/>
    <d v="2024-10-15T00:00:00"/>
    <x v="0"/>
    <x v="56"/>
    <n v="38564"/>
    <x v="4"/>
    <s v="Retained"/>
    <n v="3"/>
    <x v="1"/>
  </r>
  <r>
    <x v="97"/>
    <x v="0"/>
    <n v="38"/>
    <x v="0"/>
    <s v="Operations Executive"/>
    <x v="0"/>
    <x v="0"/>
    <x v="2"/>
    <x v="26"/>
    <d v="2023-05-15T00:00:00"/>
    <d v="2023-05-20T00:00:00"/>
    <x v="0"/>
    <x v="57"/>
    <n v="53027"/>
    <x v="8"/>
    <s v="Retained"/>
    <n v="3"/>
    <x v="1"/>
  </r>
  <r>
    <x v="98"/>
    <x v="0"/>
    <n v="38"/>
    <x v="0"/>
    <s v="Operations Executive"/>
    <x v="13"/>
    <x v="2"/>
    <x v="1"/>
    <x v="84"/>
    <d v="2025-01-02T00:00:00"/>
    <d v="2025-01-07T00:00:00"/>
    <x v="0"/>
    <x v="23"/>
    <n v="194890"/>
    <x v="2"/>
    <s v="Retained"/>
    <n v="4"/>
    <x v="1"/>
  </r>
  <r>
    <x v="99"/>
    <x v="0"/>
    <n v="36"/>
    <x v="2"/>
    <s v="Sales Executive"/>
    <x v="5"/>
    <x v="4"/>
    <x v="1"/>
    <x v="85"/>
    <d v="2023-02-18T00:00:00"/>
    <d v="2023-02-20T00:00:00"/>
    <x v="0"/>
    <x v="58"/>
    <n v="44608"/>
    <x v="5"/>
    <s v="Retained"/>
    <n v="5"/>
    <x v="2"/>
  </r>
  <r>
    <x v="100"/>
    <x v="0"/>
    <n v="36"/>
    <x v="1"/>
    <s v="Service Engineer"/>
    <x v="0"/>
    <x v="0"/>
    <x v="0"/>
    <x v="86"/>
    <d v="2024-02-07T00:00:00"/>
    <d v="2024-02-07T00:00:00"/>
    <x v="0"/>
    <x v="59"/>
    <n v="47522"/>
    <x v="3"/>
    <s v="Retained"/>
    <n v="5"/>
    <x v="0"/>
  </r>
  <r>
    <x v="101"/>
    <x v="2"/>
    <n v="34"/>
    <x v="0"/>
    <s v="Operations Executive"/>
    <x v="12"/>
    <x v="1"/>
    <x v="0"/>
    <x v="87"/>
    <d v="2024-02-10T00:00:00"/>
    <d v="2024-02-11T00:00:00"/>
    <x v="0"/>
    <x v="60"/>
    <n v="42990"/>
    <x v="0"/>
    <s v="Retained"/>
    <n v="5"/>
    <x v="1"/>
  </r>
  <r>
    <x v="102"/>
    <x v="0"/>
    <n v="38"/>
    <x v="1"/>
    <s v="Service Manager"/>
    <x v="7"/>
    <x v="0"/>
    <x v="2"/>
    <x v="88"/>
    <d v="2023-06-16T00:00:00"/>
    <d v="2023-06-16T00:00:00"/>
    <x v="0"/>
    <x v="61"/>
    <n v="54811"/>
    <x v="4"/>
    <s v="Retained"/>
    <m/>
    <x v="0"/>
  </r>
  <r>
    <x v="103"/>
    <x v="0"/>
    <n v="38"/>
    <x v="2"/>
    <s v="Sales Executive"/>
    <x v="7"/>
    <x v="1"/>
    <x v="1"/>
    <x v="89"/>
    <d v="2023-08-17T00:00:00"/>
    <d v="2023-08-18T00:00:00"/>
    <x v="0"/>
    <x v="62"/>
    <n v="51054"/>
    <x v="2"/>
    <s v="Retained"/>
    <n v="5"/>
    <x v="0"/>
  </r>
  <r>
    <x v="104"/>
    <x v="1"/>
    <n v="34"/>
    <x v="7"/>
    <s v="Purchase Manager"/>
    <x v="7"/>
    <x v="3"/>
    <x v="0"/>
    <x v="90"/>
    <d v="2024-03-17T00:00:00"/>
    <d v="2024-03-22T00:00:00"/>
    <x v="0"/>
    <x v="63"/>
    <n v="61782"/>
    <x v="2"/>
    <s v="Left"/>
    <n v="4"/>
    <x v="1"/>
  </r>
  <r>
    <x v="105"/>
    <x v="0"/>
    <n v="36"/>
    <x v="0"/>
    <s v="Operations Manager"/>
    <x v="1"/>
    <x v="2"/>
    <x v="1"/>
    <x v="91"/>
    <d v="2023-06-14T00:00:00"/>
    <d v="2023-06-18T00:00:00"/>
    <x v="0"/>
    <x v="12"/>
    <n v="51136"/>
    <x v="10"/>
    <s v="Retained"/>
    <n v="4"/>
    <x v="1"/>
  </r>
  <r>
    <x v="106"/>
    <x v="0"/>
    <n v="38"/>
    <x v="1"/>
    <s v="Service Manager"/>
    <x v="1"/>
    <x v="0"/>
    <x v="0"/>
    <x v="92"/>
    <d v="2023-03-10T00:00:00"/>
    <d v="2023-03-14T00:00:00"/>
    <x v="0"/>
    <x v="35"/>
    <n v="69766"/>
    <x v="4"/>
    <s v="Retained"/>
    <n v="4"/>
    <x v="1"/>
  </r>
  <r>
    <x v="107"/>
    <x v="2"/>
    <n v="34"/>
    <x v="0"/>
    <s v="Operations Executive"/>
    <x v="0"/>
    <x v="2"/>
    <x v="1"/>
    <x v="93"/>
    <d v="2024-12-21T00:00:00"/>
    <d v="2024-12-25T00:00:00"/>
    <x v="1"/>
    <x v="3"/>
    <n v="42677"/>
    <x v="3"/>
    <m/>
    <n v="5"/>
    <x v="1"/>
  </r>
  <r>
    <x v="108"/>
    <x v="0"/>
    <n v="36"/>
    <x v="0"/>
    <s v="Operations Executive"/>
    <x v="12"/>
    <x v="0"/>
    <x v="1"/>
    <x v="94"/>
    <d v="2023-07-09T00:00:00"/>
    <d v="2023-07-13T00:00:00"/>
    <x v="1"/>
    <x v="3"/>
    <n v="38191"/>
    <x v="3"/>
    <m/>
    <n v="2"/>
    <x v="1"/>
  </r>
  <r>
    <x v="109"/>
    <x v="0"/>
    <n v="37"/>
    <x v="1"/>
    <s v="Service Engineer"/>
    <x v="7"/>
    <x v="1"/>
    <x v="1"/>
    <x v="95"/>
    <d v="2023-07-27T00:00:00"/>
    <d v="2023-08-03T00:00:00"/>
    <x v="0"/>
    <x v="64"/>
    <n v="56113"/>
    <x v="4"/>
    <s v="Left"/>
    <n v="3"/>
    <x v="1"/>
  </r>
  <r>
    <x v="110"/>
    <x v="0"/>
    <n v="37"/>
    <x v="0"/>
    <s v="Operations Executive"/>
    <x v="12"/>
    <x v="2"/>
    <x v="0"/>
    <x v="33"/>
    <d v="2023-03-08T00:00:00"/>
    <d v="2023-03-10T00:00:00"/>
    <x v="0"/>
    <x v="65"/>
    <n v="43506"/>
    <x v="3"/>
    <s v="Left"/>
    <n v="2"/>
    <x v="1"/>
  </r>
  <r>
    <x v="111"/>
    <x v="0"/>
    <n v="38"/>
    <x v="0"/>
    <s v="Operations Executive"/>
    <x v="5"/>
    <x v="0"/>
    <x v="0"/>
    <x v="96"/>
    <d v="2023-01-27T00:00:00"/>
    <d v="2023-01-27T00:00:00"/>
    <x v="1"/>
    <x v="3"/>
    <n v="55473"/>
    <x v="3"/>
    <m/>
    <m/>
    <x v="1"/>
  </r>
  <r>
    <x v="112"/>
    <x v="1"/>
    <n v="34"/>
    <x v="0"/>
    <s v="Operations Manager"/>
    <x v="1"/>
    <x v="4"/>
    <x v="0"/>
    <x v="97"/>
    <d v="2024-08-05T00:00:00"/>
    <d v="2024-08-12T00:00:00"/>
    <x v="0"/>
    <x v="66"/>
    <n v="53683"/>
    <x v="2"/>
    <s v="Retained"/>
    <n v="4"/>
    <x v="1"/>
  </r>
  <r>
    <x v="113"/>
    <x v="2"/>
    <n v="33"/>
    <x v="0"/>
    <s v="Operations Executive"/>
    <x v="9"/>
    <x v="1"/>
    <x v="0"/>
    <x v="94"/>
    <d v="2023-07-18T00:00:00"/>
    <d v="2023-07-22T00:00:00"/>
    <x v="0"/>
    <x v="67"/>
    <n v="52423"/>
    <x v="0"/>
    <s v="Retained"/>
    <n v="4"/>
    <x v="1"/>
  </r>
  <r>
    <x v="114"/>
    <x v="2"/>
    <n v="33"/>
    <x v="2"/>
    <s v="Sales Executive"/>
    <x v="8"/>
    <x v="2"/>
    <x v="1"/>
    <x v="98"/>
    <d v="2024-05-24T00:00:00"/>
    <d v="2024-05-24T00:00:00"/>
    <x v="0"/>
    <x v="68"/>
    <n v="216931"/>
    <x v="11"/>
    <s v="Retained"/>
    <n v="3"/>
    <x v="1"/>
  </r>
  <r>
    <x v="115"/>
    <x v="2"/>
    <n v="33"/>
    <x v="0"/>
    <s v="Operations Manager"/>
    <x v="13"/>
    <x v="0"/>
    <x v="1"/>
    <x v="41"/>
    <d v="2023-08-31T00:00:00"/>
    <d v="2023-09-05T00:00:00"/>
    <x v="0"/>
    <x v="69"/>
    <n v="162575"/>
    <x v="10"/>
    <s v="Retained"/>
    <n v="5"/>
    <x v="1"/>
  </r>
  <r>
    <x v="116"/>
    <x v="2"/>
    <n v="33"/>
    <x v="1"/>
    <s v="Service Engineer"/>
    <x v="3"/>
    <x v="4"/>
    <x v="1"/>
    <x v="99"/>
    <d v="2024-11-18T00:00:00"/>
    <d v="2024-11-19T00:00:00"/>
    <x v="0"/>
    <x v="70"/>
    <n v="64677"/>
    <x v="13"/>
    <s v="Retained"/>
    <n v="4"/>
    <x v="1"/>
  </r>
  <r>
    <x v="117"/>
    <x v="0"/>
    <n v="38"/>
    <x v="3"/>
    <s v="Marketing Executive"/>
    <x v="14"/>
    <x v="1"/>
    <x v="1"/>
    <x v="92"/>
    <d v="2023-03-10T00:00:00"/>
    <d v="2023-03-17T00:00:00"/>
    <x v="0"/>
    <x v="36"/>
    <n v="129688"/>
    <x v="7"/>
    <s v="Retained"/>
    <m/>
    <x v="1"/>
  </r>
  <r>
    <x v="118"/>
    <x v="2"/>
    <n v="33"/>
    <x v="0"/>
    <s v="Operations Manager"/>
    <x v="3"/>
    <x v="0"/>
    <x v="1"/>
    <x v="68"/>
    <d v="2023-01-19T00:00:00"/>
    <d v="2023-01-19T00:00:00"/>
    <x v="0"/>
    <x v="71"/>
    <n v="70216"/>
    <x v="3"/>
    <s v="Retained"/>
    <n v="3"/>
    <x v="1"/>
  </r>
  <r>
    <x v="119"/>
    <x v="0"/>
    <n v="37"/>
    <x v="0"/>
    <s v="Operations Executive"/>
    <x v="1"/>
    <x v="2"/>
    <x v="1"/>
    <x v="71"/>
    <d v="2023-06-20T00:00:00"/>
    <d v="2023-06-23T00:00:00"/>
    <x v="0"/>
    <x v="12"/>
    <n v="64952"/>
    <x v="7"/>
    <s v="Retained"/>
    <n v="4"/>
    <x v="1"/>
  </r>
  <r>
    <x v="120"/>
    <x v="2"/>
    <n v="32"/>
    <x v="1"/>
    <s v="Service Engineer"/>
    <x v="13"/>
    <x v="0"/>
    <x v="2"/>
    <x v="78"/>
    <d v="2023-02-01T00:00:00"/>
    <d v="2023-02-03T00:00:00"/>
    <x v="0"/>
    <x v="72"/>
    <n v="140746"/>
    <x v="3"/>
    <s v="Left"/>
    <n v="2"/>
    <x v="1"/>
  </r>
  <r>
    <x v="121"/>
    <x v="2"/>
    <n v="34"/>
    <x v="1"/>
    <s v="Service Engineer"/>
    <x v="2"/>
    <x v="1"/>
    <x v="0"/>
    <x v="7"/>
    <d v="2023-06-06T00:00:00"/>
    <d v="2023-06-08T00:00:00"/>
    <x v="1"/>
    <x v="3"/>
    <n v="84778"/>
    <x v="3"/>
    <m/>
    <n v="1"/>
    <x v="1"/>
  </r>
  <r>
    <x v="122"/>
    <x v="0"/>
    <n v="36"/>
    <x v="1"/>
    <s v="Service Manager"/>
    <x v="2"/>
    <x v="0"/>
    <x v="0"/>
    <x v="100"/>
    <d v="2023-05-22T00:00:00"/>
    <d v="2023-05-23T00:00:00"/>
    <x v="0"/>
    <x v="73"/>
    <n v="71673"/>
    <x v="3"/>
    <s v="Retained"/>
    <n v="4"/>
    <x v="1"/>
  </r>
  <r>
    <x v="123"/>
    <x v="0"/>
    <n v="36"/>
    <x v="4"/>
    <s v="Production Engineer"/>
    <x v="13"/>
    <x v="3"/>
    <x v="2"/>
    <x v="101"/>
    <d v="2023-06-27T00:00:00"/>
    <d v="2023-07-04T00:00:00"/>
    <x v="1"/>
    <x v="3"/>
    <n v="173967"/>
    <x v="3"/>
    <m/>
    <n v="5"/>
    <x v="1"/>
  </r>
  <r>
    <x v="124"/>
    <x v="0"/>
    <n v="38"/>
    <x v="1"/>
    <s v="Service Engineer"/>
    <x v="4"/>
    <x v="2"/>
    <x v="4"/>
    <x v="102"/>
    <d v="2023-03-26T00:00:00"/>
    <d v="2023-04-02T00:00:00"/>
    <x v="0"/>
    <x v="74"/>
    <n v="62459"/>
    <x v="10"/>
    <s v="Retained"/>
    <n v="4"/>
    <x v="1"/>
  </r>
  <r>
    <x v="125"/>
    <x v="0"/>
    <n v="37"/>
    <x v="6"/>
    <s v="Financial Analyst"/>
    <x v="2"/>
    <x v="0"/>
    <x v="0"/>
    <x v="60"/>
    <d v="2023-04-07T00:00:00"/>
    <d v="2023-04-12T00:00:00"/>
    <x v="1"/>
    <x v="3"/>
    <n v="62315"/>
    <x v="3"/>
    <m/>
    <m/>
    <x v="0"/>
  </r>
  <r>
    <x v="126"/>
    <x v="2"/>
    <n v="32"/>
    <x v="1"/>
    <s v="Service Engineer"/>
    <x v="8"/>
    <x v="2"/>
    <x v="1"/>
    <x v="9"/>
    <d v="2023-03-19T00:00:00"/>
    <d v="2023-03-19T00:00:00"/>
    <x v="1"/>
    <x v="3"/>
    <n v="184164"/>
    <x v="3"/>
    <m/>
    <n v="4"/>
    <x v="1"/>
  </r>
  <r>
    <x v="127"/>
    <x v="2"/>
    <n v="34"/>
    <x v="5"/>
    <s v="General Manager"/>
    <x v="0"/>
    <x v="0"/>
    <x v="4"/>
    <x v="103"/>
    <d v="2023-05-21T00:00:00"/>
    <d v="2023-05-23T00:00:00"/>
    <x v="0"/>
    <x v="75"/>
    <n v="68961"/>
    <x v="10"/>
    <s v="Left"/>
    <n v="4"/>
    <x v="1"/>
  </r>
  <r>
    <x v="128"/>
    <x v="0"/>
    <n v="37"/>
    <x v="1"/>
    <s v="Service Engineer"/>
    <x v="9"/>
    <x v="3"/>
    <x v="2"/>
    <x v="104"/>
    <d v="2023-02-22T00:00:00"/>
    <d v="2023-02-27T00:00:00"/>
    <x v="0"/>
    <x v="76"/>
    <n v="41035"/>
    <x v="9"/>
    <s v="Retained"/>
    <n v="5"/>
    <x v="1"/>
  </r>
  <r>
    <x v="129"/>
    <x v="0"/>
    <n v="38"/>
    <x v="3"/>
    <s v="Marketing Executive"/>
    <x v="6"/>
    <x v="0"/>
    <x v="2"/>
    <x v="105"/>
    <d v="2024-03-25T00:00:00"/>
    <d v="2024-03-29T00:00:00"/>
    <x v="3"/>
    <x v="3"/>
    <n v="78090"/>
    <x v="3"/>
    <m/>
    <n v="4"/>
    <x v="0"/>
  </r>
  <r>
    <x v="130"/>
    <x v="0"/>
    <n v="36"/>
    <x v="0"/>
    <s v="Operations Executive"/>
    <x v="1"/>
    <x v="1"/>
    <x v="0"/>
    <x v="106"/>
    <d v="2023-08-31T00:00:00"/>
    <d v="2023-09-03T00:00:00"/>
    <x v="0"/>
    <x v="77"/>
    <n v="62164"/>
    <x v="3"/>
    <s v="Retained"/>
    <n v="5"/>
    <x v="1"/>
  </r>
  <r>
    <x v="131"/>
    <x v="0"/>
    <n v="37"/>
    <x v="6"/>
    <s v="Financial Analyst"/>
    <x v="5"/>
    <x v="1"/>
    <x v="0"/>
    <x v="107"/>
    <d v="2024-01-10T00:00:00"/>
    <d v="2024-01-11T00:00:00"/>
    <x v="2"/>
    <x v="3"/>
    <n v="52569"/>
    <x v="3"/>
    <m/>
    <n v="4"/>
    <x v="1"/>
  </r>
  <r>
    <x v="132"/>
    <x v="0"/>
    <n v="37"/>
    <x v="0"/>
    <s v="Operations Executive"/>
    <x v="11"/>
    <x v="1"/>
    <x v="0"/>
    <x v="108"/>
    <d v="2023-07-03T00:00:00"/>
    <d v="2023-07-03T00:00:00"/>
    <x v="0"/>
    <x v="78"/>
    <n v="135424"/>
    <x v="5"/>
    <s v="Left"/>
    <n v="5"/>
    <x v="0"/>
  </r>
  <r>
    <x v="133"/>
    <x v="0"/>
    <n v="38"/>
    <x v="7"/>
    <s v="Purchase Officer"/>
    <x v="9"/>
    <x v="0"/>
    <x v="0"/>
    <x v="66"/>
    <d v="2024-07-25T00:00:00"/>
    <d v="2024-07-28T00:00:00"/>
    <x v="0"/>
    <x v="79"/>
    <n v="56188"/>
    <x v="11"/>
    <s v="Retained"/>
    <n v="5"/>
    <x v="1"/>
  </r>
  <r>
    <x v="134"/>
    <x v="1"/>
    <n v="34"/>
    <x v="0"/>
    <s v="Operations Executive"/>
    <x v="9"/>
    <x v="2"/>
    <x v="1"/>
    <x v="95"/>
    <d v="2023-08-07T00:00:00"/>
    <d v="2023-08-09T00:00:00"/>
    <x v="0"/>
    <x v="64"/>
    <n v="53000"/>
    <x v="13"/>
    <s v="Retained"/>
    <m/>
    <x v="1"/>
  </r>
  <r>
    <x v="135"/>
    <x v="0"/>
    <n v="37"/>
    <x v="1"/>
    <s v="Service Engineer"/>
    <x v="3"/>
    <x v="4"/>
    <x v="2"/>
    <x v="109"/>
    <d v="2023-07-11T00:00:00"/>
    <d v="2023-07-11T00:00:00"/>
    <x v="0"/>
    <x v="80"/>
    <n v="66579"/>
    <x v="5"/>
    <s v="Retained"/>
    <m/>
    <x v="1"/>
  </r>
  <r>
    <x v="136"/>
    <x v="0"/>
    <n v="36"/>
    <x v="1"/>
    <s v="Service Engineer"/>
    <x v="10"/>
    <x v="4"/>
    <x v="3"/>
    <x v="110"/>
    <d v="2023-01-24T00:00:00"/>
    <d v="2023-01-28T00:00:00"/>
    <x v="0"/>
    <x v="81"/>
    <n v="132535"/>
    <x v="5"/>
    <s v="Retained"/>
    <n v="5"/>
    <x v="0"/>
  </r>
  <r>
    <x v="137"/>
    <x v="2"/>
    <n v="32"/>
    <x v="0"/>
    <s v="Operations Manager"/>
    <x v="12"/>
    <x v="1"/>
    <x v="0"/>
    <x v="111"/>
    <d v="2024-08-16T00:00:00"/>
    <d v="2024-08-17T00:00:00"/>
    <x v="3"/>
    <x v="3"/>
    <n v="40947"/>
    <x v="3"/>
    <m/>
    <n v="4"/>
    <x v="1"/>
  </r>
  <r>
    <x v="138"/>
    <x v="0"/>
    <n v="36"/>
    <x v="6"/>
    <s v="Finance Manager"/>
    <x v="0"/>
    <x v="0"/>
    <x v="1"/>
    <x v="112"/>
    <d v="2023-07-28T00:00:00"/>
    <d v="2023-07-28T00:00:00"/>
    <x v="1"/>
    <x v="3"/>
    <n v="53895"/>
    <x v="3"/>
    <m/>
    <n v="4"/>
    <x v="1"/>
  </r>
  <r>
    <x v="139"/>
    <x v="1"/>
    <n v="34"/>
    <x v="0"/>
    <s v="Operations Executive"/>
    <x v="5"/>
    <x v="0"/>
    <x v="0"/>
    <x v="18"/>
    <d v="2023-01-12T00:00:00"/>
    <d v="2023-01-15T00:00:00"/>
    <x v="1"/>
    <x v="3"/>
    <n v="47309"/>
    <x v="3"/>
    <m/>
    <n v="4"/>
    <x v="1"/>
  </r>
  <r>
    <x v="140"/>
    <x v="1"/>
    <n v="34"/>
    <x v="1"/>
    <s v="Service Engineer"/>
    <x v="14"/>
    <x v="1"/>
    <x v="1"/>
    <x v="68"/>
    <d v="2023-01-16T00:00:00"/>
    <d v="2023-01-23T00:00:00"/>
    <x v="0"/>
    <x v="71"/>
    <n v="134844"/>
    <x v="12"/>
    <s v="Retained"/>
    <n v="4"/>
    <x v="1"/>
  </r>
  <r>
    <x v="141"/>
    <x v="0"/>
    <n v="38"/>
    <x v="1"/>
    <s v="Service Engineer"/>
    <x v="2"/>
    <x v="0"/>
    <x v="4"/>
    <x v="113"/>
    <d v="2023-02-28T00:00:00"/>
    <d v="2023-03-02T00:00:00"/>
    <x v="1"/>
    <x v="3"/>
    <n v="80988"/>
    <x v="3"/>
    <m/>
    <n v="5"/>
    <x v="0"/>
  </r>
  <r>
    <x v="142"/>
    <x v="0"/>
    <n v="37"/>
    <x v="2"/>
    <s v="Sales Executive"/>
    <x v="9"/>
    <x v="1"/>
    <x v="0"/>
    <x v="109"/>
    <d v="2023-07-13T00:00:00"/>
    <d v="2023-07-14T00:00:00"/>
    <x v="0"/>
    <x v="82"/>
    <n v="61251"/>
    <x v="9"/>
    <s v="Retained"/>
    <n v="4"/>
    <x v="1"/>
  </r>
  <r>
    <x v="143"/>
    <x v="0"/>
    <n v="37"/>
    <x v="2"/>
    <s v="Sales Executive"/>
    <x v="3"/>
    <x v="1"/>
    <x v="1"/>
    <x v="114"/>
    <d v="2023-05-20T00:00:00"/>
    <d v="2023-05-20T00:00:00"/>
    <x v="0"/>
    <x v="75"/>
    <n v="78558"/>
    <x v="14"/>
    <s v="Retained"/>
    <n v="4"/>
    <x v="1"/>
  </r>
  <r>
    <x v="144"/>
    <x v="0"/>
    <n v="37"/>
    <x v="1"/>
    <s v="Service Engineer"/>
    <x v="6"/>
    <x v="1"/>
    <x v="0"/>
    <x v="73"/>
    <d v="2023-09-03T00:00:00"/>
    <d v="2023-09-05T00:00:00"/>
    <x v="0"/>
    <x v="83"/>
    <n v="67924"/>
    <x v="15"/>
    <s v="Retained"/>
    <n v="5"/>
    <x v="1"/>
  </r>
  <r>
    <x v="145"/>
    <x v="0"/>
    <n v="36"/>
    <x v="2"/>
    <s v="Sales Manager"/>
    <x v="1"/>
    <x v="2"/>
    <x v="2"/>
    <x v="40"/>
    <d v="2023-06-17T00:00:00"/>
    <d v="2023-06-24T00:00:00"/>
    <x v="1"/>
    <x v="3"/>
    <n v="69567"/>
    <x v="3"/>
    <m/>
    <n v="5"/>
    <x v="1"/>
  </r>
  <r>
    <x v="146"/>
    <x v="2"/>
    <n v="33"/>
    <x v="1"/>
    <s v="Service Engineer"/>
    <x v="1"/>
    <x v="0"/>
    <x v="1"/>
    <x v="115"/>
    <d v="2023-06-02T00:00:00"/>
    <d v="2023-06-04T00:00:00"/>
    <x v="0"/>
    <x v="15"/>
    <n v="50575"/>
    <x v="15"/>
    <s v="Retained"/>
    <n v="4"/>
    <x v="1"/>
  </r>
  <r>
    <x v="147"/>
    <x v="0"/>
    <n v="36"/>
    <x v="0"/>
    <s v="Operations Executive"/>
    <x v="9"/>
    <x v="2"/>
    <x v="1"/>
    <x v="113"/>
    <d v="2023-03-04T00:00:00"/>
    <d v="2023-03-09T00:00:00"/>
    <x v="0"/>
    <x v="65"/>
    <n v="55008"/>
    <x v="13"/>
    <s v="Retained"/>
    <n v="4"/>
    <x v="0"/>
  </r>
  <r>
    <x v="148"/>
    <x v="0"/>
    <n v="37"/>
    <x v="2"/>
    <s v="Sales Manager"/>
    <x v="13"/>
    <x v="0"/>
    <x v="0"/>
    <x v="116"/>
    <d v="2023-02-25T00:00:00"/>
    <d v="2023-03-04T00:00:00"/>
    <x v="0"/>
    <x v="54"/>
    <n v="186722"/>
    <x v="15"/>
    <s v="Retained"/>
    <n v="4"/>
    <x v="1"/>
  </r>
  <r>
    <x v="149"/>
    <x v="0"/>
    <n v="36"/>
    <x v="0"/>
    <s v="Operations Executive"/>
    <x v="7"/>
    <x v="1"/>
    <x v="2"/>
    <x v="117"/>
    <d v="2024-11-04T00:00:00"/>
    <d v="2024-11-09T00:00:00"/>
    <x v="0"/>
    <x v="84"/>
    <n v="52393"/>
    <x v="8"/>
    <s v="Left"/>
    <n v="3"/>
    <x v="1"/>
  </r>
  <r>
    <x v="150"/>
    <x v="1"/>
    <n v="34"/>
    <x v="1"/>
    <s v="Service Engineer"/>
    <x v="10"/>
    <x v="1"/>
    <x v="1"/>
    <x v="118"/>
    <d v="2023-03-13T00:00:00"/>
    <d v="2023-03-18T00:00:00"/>
    <x v="0"/>
    <x v="32"/>
    <n v="165669"/>
    <x v="9"/>
    <s v="Retained"/>
    <n v="4"/>
    <x v="0"/>
  </r>
  <r>
    <x v="151"/>
    <x v="0"/>
    <n v="37"/>
    <x v="0"/>
    <s v="Operations Manager"/>
    <x v="7"/>
    <x v="1"/>
    <x v="2"/>
    <x v="119"/>
    <d v="2024-03-27T00:00:00"/>
    <d v="2024-03-28T00:00:00"/>
    <x v="0"/>
    <x v="85"/>
    <n v="48321"/>
    <x v="11"/>
    <s v="Left"/>
    <m/>
    <x v="1"/>
  </r>
  <r>
    <x v="152"/>
    <x v="0"/>
    <n v="38"/>
    <x v="4"/>
    <s v="Production Manager"/>
    <x v="7"/>
    <x v="1"/>
    <x v="0"/>
    <x v="60"/>
    <d v="2023-04-02T00:00:00"/>
    <d v="2023-04-04T00:00:00"/>
    <x v="0"/>
    <x v="22"/>
    <n v="51563"/>
    <x v="9"/>
    <s v="Retained"/>
    <m/>
    <x v="0"/>
  </r>
  <r>
    <x v="153"/>
    <x v="0"/>
    <n v="38"/>
    <x v="1"/>
    <s v="Service Manager"/>
    <x v="11"/>
    <x v="4"/>
    <x v="1"/>
    <x v="120"/>
    <d v="2023-09-09T00:00:00"/>
    <d v="2023-09-15T00:00:00"/>
    <x v="0"/>
    <x v="86"/>
    <n v="167305"/>
    <x v="5"/>
    <s v="Retained"/>
    <n v="4"/>
    <x v="1"/>
  </r>
  <r>
    <x v="154"/>
    <x v="1"/>
    <n v="34"/>
    <x v="6"/>
    <s v="Financial Analyst"/>
    <x v="3"/>
    <x v="0"/>
    <x v="1"/>
    <x v="115"/>
    <d v="2023-06-01T00:00:00"/>
    <d v="2023-06-04T00:00:00"/>
    <x v="0"/>
    <x v="15"/>
    <n v="63135"/>
    <x v="10"/>
    <s v="Retained"/>
    <n v="5"/>
    <x v="2"/>
  </r>
  <r>
    <x v="155"/>
    <x v="0"/>
    <n v="36"/>
    <x v="1"/>
    <s v="Service Engineer"/>
    <x v="13"/>
    <x v="1"/>
    <x v="1"/>
    <x v="121"/>
    <d v="2023-03-30T00:00:00"/>
    <d v="2023-04-06T00:00:00"/>
    <x v="0"/>
    <x v="40"/>
    <n v="174170"/>
    <x v="7"/>
    <s v="Retained"/>
    <n v="4"/>
    <x v="0"/>
  </r>
  <r>
    <x v="156"/>
    <x v="2"/>
    <n v="32"/>
    <x v="0"/>
    <s v="Operations Manager"/>
    <x v="4"/>
    <x v="1"/>
    <x v="3"/>
    <x v="122"/>
    <d v="2023-08-08T00:00:00"/>
    <d v="2023-08-08T00:00:00"/>
    <x v="0"/>
    <x v="87"/>
    <n v="78966"/>
    <x v="9"/>
    <s v="Retained"/>
    <n v="4"/>
    <x v="1"/>
  </r>
  <r>
    <x v="157"/>
    <x v="2"/>
    <n v="33"/>
    <x v="1"/>
    <s v="Service Engineer"/>
    <x v="5"/>
    <x v="0"/>
    <x v="4"/>
    <x v="112"/>
    <d v="2023-08-05T00:00:00"/>
    <d v="2023-08-05T00:00:00"/>
    <x v="0"/>
    <x v="52"/>
    <n v="45040"/>
    <x v="13"/>
    <s v="Left"/>
    <n v="3"/>
    <x v="1"/>
  </r>
  <r>
    <x v="158"/>
    <x v="0"/>
    <n v="37"/>
    <x v="8"/>
    <s v="HR Manager"/>
    <x v="1"/>
    <x v="0"/>
    <x v="1"/>
    <x v="123"/>
    <d v="2023-08-19T00:00:00"/>
    <d v="2023-08-26T00:00:00"/>
    <x v="0"/>
    <x v="88"/>
    <n v="55382"/>
    <x v="10"/>
    <s v="Left"/>
    <n v="5"/>
    <x v="0"/>
  </r>
  <r>
    <x v="159"/>
    <x v="2"/>
    <n v="34"/>
    <x v="7"/>
    <s v="Purchase Officer"/>
    <x v="1"/>
    <x v="0"/>
    <x v="0"/>
    <x v="124"/>
    <d v="2024-09-03T00:00:00"/>
    <d v="2024-09-09T00:00:00"/>
    <x v="1"/>
    <x v="3"/>
    <n v="68522"/>
    <x v="3"/>
    <m/>
    <n v="4"/>
    <x v="1"/>
  </r>
  <r>
    <x v="160"/>
    <x v="0"/>
    <n v="37"/>
    <x v="1"/>
    <s v="Service Engineer"/>
    <x v="3"/>
    <x v="1"/>
    <x v="4"/>
    <x v="125"/>
    <d v="2023-02-27T00:00:00"/>
    <d v="2023-03-02T00:00:00"/>
    <x v="0"/>
    <x v="10"/>
    <n v="62083"/>
    <x v="6"/>
    <s v="Retained"/>
    <n v="5"/>
    <x v="1"/>
  </r>
  <r>
    <x v="161"/>
    <x v="2"/>
    <n v="32"/>
    <x v="0"/>
    <s v="Operations Manager"/>
    <x v="1"/>
    <x v="0"/>
    <x v="0"/>
    <x v="101"/>
    <d v="2023-07-02T00:00:00"/>
    <d v="2023-07-05T00:00:00"/>
    <x v="0"/>
    <x v="13"/>
    <n v="57242"/>
    <x v="12"/>
    <s v="Retained"/>
    <n v="4"/>
    <x v="0"/>
  </r>
  <r>
    <x v="162"/>
    <x v="2"/>
    <n v="32"/>
    <x v="1"/>
    <s v="Service Engineer"/>
    <x v="7"/>
    <x v="1"/>
    <x v="1"/>
    <x v="126"/>
    <d v="2023-01-26T00:00:00"/>
    <d v="2023-01-26T00:00:00"/>
    <x v="0"/>
    <x v="14"/>
    <n v="54895"/>
    <x v="11"/>
    <s v="Left"/>
    <n v="4"/>
    <x v="1"/>
  </r>
  <r>
    <x v="163"/>
    <x v="0"/>
    <n v="36"/>
    <x v="0"/>
    <s v="Operations Executive"/>
    <x v="13"/>
    <x v="2"/>
    <x v="1"/>
    <x v="127"/>
    <d v="2023-08-03T00:00:00"/>
    <d v="2023-08-05T00:00:00"/>
    <x v="1"/>
    <x v="3"/>
    <n v="218721"/>
    <x v="3"/>
    <m/>
    <n v="5"/>
    <x v="0"/>
  </r>
  <r>
    <x v="164"/>
    <x v="0"/>
    <n v="36"/>
    <x v="4"/>
    <s v="Production Engineer"/>
    <x v="9"/>
    <x v="1"/>
    <x v="2"/>
    <x v="128"/>
    <d v="2023-01-10T00:00:00"/>
    <d v="2023-01-12T00:00:00"/>
    <x v="1"/>
    <x v="3"/>
    <n v="50656"/>
    <x v="3"/>
    <m/>
    <n v="5"/>
    <x v="1"/>
  </r>
  <r>
    <x v="165"/>
    <x v="2"/>
    <n v="32"/>
    <x v="0"/>
    <s v="Operations Executive"/>
    <x v="14"/>
    <x v="1"/>
    <x v="0"/>
    <x v="15"/>
    <d v="2023-06-21T00:00:00"/>
    <d v="2023-06-26T00:00:00"/>
    <x v="0"/>
    <x v="89"/>
    <n v="117653"/>
    <x v="14"/>
    <s v="Left"/>
    <n v="5"/>
    <x v="1"/>
  </r>
  <r>
    <x v="166"/>
    <x v="0"/>
    <n v="38"/>
    <x v="1"/>
    <s v="Service Engineer"/>
    <x v="2"/>
    <x v="0"/>
    <x v="0"/>
    <x v="129"/>
    <d v="2023-02-05T00:00:00"/>
    <d v="2023-02-06T00:00:00"/>
    <x v="0"/>
    <x v="72"/>
    <n v="87715"/>
    <x v="10"/>
    <s v="Retained"/>
    <m/>
    <x v="1"/>
  </r>
  <r>
    <x v="167"/>
    <x v="0"/>
    <n v="38"/>
    <x v="0"/>
    <s v="Operations Executive"/>
    <x v="6"/>
    <x v="1"/>
    <x v="0"/>
    <x v="130"/>
    <d v="2023-05-29T00:00:00"/>
    <d v="2023-06-05T00:00:00"/>
    <x v="1"/>
    <x v="3"/>
    <n v="71673"/>
    <x v="3"/>
    <m/>
    <n v="5"/>
    <x v="2"/>
  </r>
  <r>
    <x v="168"/>
    <x v="0"/>
    <n v="36"/>
    <x v="0"/>
    <s v="Operations Executive"/>
    <x v="2"/>
    <x v="0"/>
    <x v="1"/>
    <x v="131"/>
    <d v="2023-08-25T00:00:00"/>
    <d v="2023-08-31T00:00:00"/>
    <x v="0"/>
    <x v="90"/>
    <n v="63558"/>
    <x v="13"/>
    <s v="Left"/>
    <n v="4"/>
    <x v="1"/>
  </r>
  <r>
    <x v="169"/>
    <x v="2"/>
    <n v="33"/>
    <x v="1"/>
    <s v="Service Manager"/>
    <x v="11"/>
    <x v="1"/>
    <x v="1"/>
    <x v="132"/>
    <d v="2024-08-26T00:00:00"/>
    <d v="2024-09-01T00:00:00"/>
    <x v="2"/>
    <x v="3"/>
    <n v="143864"/>
    <x v="3"/>
    <m/>
    <n v="3"/>
    <x v="0"/>
  </r>
  <r>
    <x v="170"/>
    <x v="2"/>
    <n v="32"/>
    <x v="1"/>
    <s v="Service Engineer"/>
    <x v="2"/>
    <x v="1"/>
    <x v="3"/>
    <x v="123"/>
    <d v="2023-08-24T00:00:00"/>
    <d v="2023-08-30T00:00:00"/>
    <x v="0"/>
    <x v="91"/>
    <n v="82688"/>
    <x v="4"/>
    <s v="Retained"/>
    <n v="3"/>
    <x v="1"/>
  </r>
  <r>
    <x v="171"/>
    <x v="0"/>
    <n v="38"/>
    <x v="1"/>
    <s v="Service Manager"/>
    <x v="7"/>
    <x v="4"/>
    <x v="3"/>
    <x v="133"/>
    <d v="2023-05-26T00:00:00"/>
    <d v="2023-05-28T00:00:00"/>
    <x v="0"/>
    <x v="92"/>
    <n v="62429"/>
    <x v="8"/>
    <s v="Retained"/>
    <n v="3"/>
    <x v="1"/>
  </r>
  <r>
    <x v="172"/>
    <x v="0"/>
    <n v="36"/>
    <x v="5"/>
    <s v="General Manager"/>
    <x v="0"/>
    <x v="1"/>
    <x v="0"/>
    <x v="6"/>
    <d v="2023-02-26T00:00:00"/>
    <d v="2023-02-27T00:00:00"/>
    <x v="0"/>
    <x v="54"/>
    <n v="45030"/>
    <x v="5"/>
    <s v="Left"/>
    <n v="5"/>
    <x v="0"/>
  </r>
  <r>
    <x v="173"/>
    <x v="0"/>
    <n v="38"/>
    <x v="1"/>
    <s v="Service Engineer"/>
    <x v="12"/>
    <x v="1"/>
    <x v="1"/>
    <x v="134"/>
    <d v="2023-01-16T00:00:00"/>
    <d v="2023-01-18T00:00:00"/>
    <x v="0"/>
    <x v="93"/>
    <n v="40074"/>
    <x v="10"/>
    <s v="Retained"/>
    <n v="5"/>
    <x v="1"/>
  </r>
  <r>
    <x v="174"/>
    <x v="2"/>
    <n v="34"/>
    <x v="4"/>
    <s v="Production Engineer"/>
    <x v="2"/>
    <x v="1"/>
    <x v="0"/>
    <x v="135"/>
    <d v="2024-01-27T00:00:00"/>
    <d v="2024-02-03T00:00:00"/>
    <x v="2"/>
    <x v="3"/>
    <n v="83099"/>
    <x v="3"/>
    <m/>
    <m/>
    <x v="0"/>
  </r>
  <r>
    <x v="175"/>
    <x v="0"/>
    <n v="36"/>
    <x v="2"/>
    <s v="Sales Executive"/>
    <x v="7"/>
    <x v="4"/>
    <x v="0"/>
    <x v="136"/>
    <d v="2023-08-24T00:00:00"/>
    <d v="2023-08-28T00:00:00"/>
    <x v="0"/>
    <x v="90"/>
    <n v="52001"/>
    <x v="8"/>
    <s v="Retained"/>
    <n v="5"/>
    <x v="0"/>
  </r>
  <r>
    <x v="176"/>
    <x v="2"/>
    <n v="32"/>
    <x v="7"/>
    <s v="Purchase Manager"/>
    <x v="8"/>
    <x v="0"/>
    <x v="0"/>
    <x v="59"/>
    <d v="2023-07-08T00:00:00"/>
    <d v="2023-07-14T00:00:00"/>
    <x v="0"/>
    <x v="94"/>
    <n v="156909"/>
    <x v="13"/>
    <s v="Retained"/>
    <n v="5"/>
    <x v="1"/>
  </r>
  <r>
    <x v="177"/>
    <x v="0"/>
    <n v="37"/>
    <x v="0"/>
    <s v="Operations Manager"/>
    <x v="5"/>
    <x v="3"/>
    <x v="3"/>
    <x v="3"/>
    <d v="2023-03-02T00:00:00"/>
    <d v="2023-03-04T00:00:00"/>
    <x v="0"/>
    <x v="95"/>
    <n v="50961"/>
    <x v="5"/>
    <s v="Retained"/>
    <n v="4"/>
    <x v="1"/>
  </r>
  <r>
    <x v="178"/>
    <x v="1"/>
    <n v="34"/>
    <x v="3"/>
    <s v="Marketing Manager"/>
    <x v="2"/>
    <x v="2"/>
    <x v="1"/>
    <x v="18"/>
    <d v="2023-01-14T00:00:00"/>
    <d v="2023-01-15T00:00:00"/>
    <x v="2"/>
    <x v="3"/>
    <n v="86949"/>
    <x v="3"/>
    <m/>
    <n v="5"/>
    <x v="0"/>
  </r>
  <r>
    <x v="179"/>
    <x v="0"/>
    <n v="38"/>
    <x v="6"/>
    <s v="Financial Analyst"/>
    <x v="1"/>
    <x v="2"/>
    <x v="0"/>
    <x v="137"/>
    <d v="2024-02-24T00:00:00"/>
    <d v="2024-02-27T00:00:00"/>
    <x v="0"/>
    <x v="96"/>
    <n v="59808"/>
    <x v="5"/>
    <s v="Retained"/>
    <m/>
    <x v="0"/>
  </r>
  <r>
    <x v="180"/>
    <x v="0"/>
    <n v="37"/>
    <x v="0"/>
    <s v="Operations Executive"/>
    <x v="3"/>
    <x v="0"/>
    <x v="1"/>
    <x v="138"/>
    <d v="2023-07-31T00:00:00"/>
    <d v="2023-08-03T00:00:00"/>
    <x v="0"/>
    <x v="64"/>
    <n v="70956"/>
    <x v="9"/>
    <s v="Retained"/>
    <n v="4"/>
    <x v="1"/>
  </r>
  <r>
    <x v="181"/>
    <x v="0"/>
    <n v="36"/>
    <x v="0"/>
    <s v="Operations Manager"/>
    <x v="13"/>
    <x v="2"/>
    <x v="0"/>
    <x v="139"/>
    <d v="2023-08-24T00:00:00"/>
    <d v="2023-08-28T00:00:00"/>
    <x v="0"/>
    <x v="97"/>
    <n v="192574"/>
    <x v="15"/>
    <s v="Retained"/>
    <n v="3"/>
    <x v="0"/>
  </r>
  <r>
    <x v="182"/>
    <x v="1"/>
    <n v="34"/>
    <x v="2"/>
    <s v="Sales Manager"/>
    <x v="3"/>
    <x v="0"/>
    <x v="0"/>
    <x v="140"/>
    <d v="2024-08-29T00:00:00"/>
    <d v="2024-09-03T00:00:00"/>
    <x v="1"/>
    <x v="3"/>
    <n v="56190"/>
    <x v="3"/>
    <m/>
    <n v="2"/>
    <x v="2"/>
  </r>
  <r>
    <x v="183"/>
    <x v="2"/>
    <n v="34"/>
    <x v="1"/>
    <s v="Service Manager"/>
    <x v="9"/>
    <x v="2"/>
    <x v="0"/>
    <x v="17"/>
    <d v="2023-06-18T00:00:00"/>
    <d v="2023-06-23T00:00:00"/>
    <x v="0"/>
    <x v="98"/>
    <n v="51211"/>
    <x v="5"/>
    <s v="Retained"/>
    <n v="4"/>
    <x v="0"/>
  </r>
  <r>
    <x v="184"/>
    <x v="0"/>
    <n v="37"/>
    <x v="0"/>
    <s v="Operations Executive"/>
    <x v="2"/>
    <x v="2"/>
    <x v="1"/>
    <x v="25"/>
    <d v="2023-08-17T00:00:00"/>
    <d v="2023-08-19T00:00:00"/>
    <x v="0"/>
    <x v="26"/>
    <n v="78598"/>
    <x v="15"/>
    <s v="Retained"/>
    <n v="4"/>
    <x v="0"/>
  </r>
  <r>
    <x v="185"/>
    <x v="2"/>
    <n v="33"/>
    <x v="3"/>
    <s v="Marketing Manager"/>
    <x v="7"/>
    <x v="0"/>
    <x v="0"/>
    <x v="103"/>
    <d v="2023-05-27T00:00:00"/>
    <d v="2023-06-01T00:00:00"/>
    <x v="0"/>
    <x v="99"/>
    <n v="58988"/>
    <x v="11"/>
    <s v="Left"/>
    <n v="5"/>
    <x v="1"/>
  </r>
  <r>
    <x v="186"/>
    <x v="2"/>
    <n v="33"/>
    <x v="0"/>
    <s v="Operations Executive"/>
    <x v="2"/>
    <x v="1"/>
    <x v="3"/>
    <x v="141"/>
    <d v="2023-08-14T00:00:00"/>
    <d v="2023-08-20T00:00:00"/>
    <x v="0"/>
    <x v="100"/>
    <n v="74662"/>
    <x v="3"/>
    <s v="Left"/>
    <n v="2"/>
    <x v="1"/>
  </r>
  <r>
    <x v="187"/>
    <x v="0"/>
    <n v="36"/>
    <x v="1"/>
    <s v="Service Engineer"/>
    <x v="4"/>
    <x v="0"/>
    <x v="0"/>
    <x v="142"/>
    <d v="2023-03-19T00:00:00"/>
    <d v="2023-03-24T00:00:00"/>
    <x v="0"/>
    <x v="101"/>
    <n v="81757"/>
    <x v="4"/>
    <s v="Retained"/>
    <n v="3"/>
    <x v="2"/>
  </r>
  <r>
    <x v="188"/>
    <x v="0"/>
    <n v="36"/>
    <x v="1"/>
    <s v="Service Engineer"/>
    <x v="10"/>
    <x v="0"/>
    <x v="1"/>
    <x v="41"/>
    <d v="2023-08-29T00:00:00"/>
    <d v="2023-09-04T00:00:00"/>
    <x v="1"/>
    <x v="3"/>
    <n v="167714"/>
    <x v="3"/>
    <m/>
    <n v="4"/>
    <x v="1"/>
  </r>
  <r>
    <x v="189"/>
    <x v="0"/>
    <n v="36"/>
    <x v="1"/>
    <s v="Service Engineer"/>
    <x v="3"/>
    <x v="0"/>
    <x v="2"/>
    <x v="143"/>
    <d v="2023-01-12T00:00:00"/>
    <d v="2023-01-14T00:00:00"/>
    <x v="1"/>
    <x v="3"/>
    <n v="76954"/>
    <x v="3"/>
    <m/>
    <n v="4"/>
    <x v="1"/>
  </r>
  <r>
    <x v="190"/>
    <x v="0"/>
    <n v="38"/>
    <x v="3"/>
    <s v="Marketing Manager"/>
    <x v="3"/>
    <x v="3"/>
    <x v="1"/>
    <x v="107"/>
    <d v="2024-01-17T00:00:00"/>
    <d v="2024-01-18T00:00:00"/>
    <x v="4"/>
    <x v="3"/>
    <n v="79994"/>
    <x v="3"/>
    <m/>
    <n v="4"/>
    <x v="2"/>
  </r>
  <r>
    <x v="191"/>
    <x v="2"/>
    <n v="32"/>
    <x v="0"/>
    <s v="Operations Manager"/>
    <x v="1"/>
    <x v="0"/>
    <x v="1"/>
    <x v="144"/>
    <d v="2023-03-06T00:00:00"/>
    <d v="2023-03-08T00:00:00"/>
    <x v="0"/>
    <x v="102"/>
    <n v="64180"/>
    <x v="12"/>
    <s v="Retained"/>
    <n v="4"/>
    <x v="1"/>
  </r>
  <r>
    <x v="192"/>
    <x v="1"/>
    <n v="34"/>
    <x v="0"/>
    <s v="Operations Manager"/>
    <x v="4"/>
    <x v="1"/>
    <x v="0"/>
    <x v="118"/>
    <d v="2023-03-05T00:00:00"/>
    <d v="2023-03-10T00:00:00"/>
    <x v="0"/>
    <x v="103"/>
    <n v="60488"/>
    <x v="10"/>
    <s v="Retained"/>
    <n v="4"/>
    <x v="1"/>
  </r>
  <r>
    <x v="193"/>
    <x v="2"/>
    <n v="34"/>
    <x v="7"/>
    <s v="Purchase Officer"/>
    <x v="5"/>
    <x v="0"/>
    <x v="1"/>
    <x v="145"/>
    <d v="2024-10-15T00:00:00"/>
    <d v="2024-10-15T00:00:00"/>
    <x v="0"/>
    <x v="56"/>
    <n v="36997"/>
    <x v="4"/>
    <s v="Retained"/>
    <n v="4"/>
    <x v="1"/>
  </r>
  <r>
    <x v="194"/>
    <x v="0"/>
    <n v="37"/>
    <x v="6"/>
    <s v="Financial Analyst"/>
    <x v="4"/>
    <x v="2"/>
    <x v="0"/>
    <x v="7"/>
    <d v="2023-06-16T00:00:00"/>
    <d v="2023-06-20T00:00:00"/>
    <x v="0"/>
    <x v="104"/>
    <n v="72901"/>
    <x v="9"/>
    <s v="Retained"/>
    <n v="2"/>
    <x v="0"/>
  </r>
  <r>
    <x v="195"/>
    <x v="0"/>
    <n v="37"/>
    <x v="4"/>
    <s v="Production Manager"/>
    <x v="2"/>
    <x v="4"/>
    <x v="2"/>
    <x v="96"/>
    <d v="2023-02-04T00:00:00"/>
    <d v="2023-02-08T00:00:00"/>
    <x v="1"/>
    <x v="3"/>
    <n v="78499"/>
    <x v="3"/>
    <m/>
    <n v="4"/>
    <x v="2"/>
  </r>
  <r>
    <x v="196"/>
    <x v="2"/>
    <n v="32"/>
    <x v="1"/>
    <s v="Service Engineer"/>
    <x v="2"/>
    <x v="0"/>
    <x v="1"/>
    <x v="146"/>
    <d v="2024-09-22T00:00:00"/>
    <d v="2024-09-23T00:00:00"/>
    <x v="4"/>
    <x v="3"/>
    <n v="89994"/>
    <x v="3"/>
    <m/>
    <n v="5"/>
    <x v="1"/>
  </r>
  <r>
    <x v="197"/>
    <x v="2"/>
    <n v="33"/>
    <x v="6"/>
    <s v="Finance Manager"/>
    <x v="0"/>
    <x v="1"/>
    <x v="0"/>
    <x v="147"/>
    <d v="2023-06-16T00:00:00"/>
    <d v="2023-06-20T00:00:00"/>
    <x v="1"/>
    <x v="3"/>
    <n v="57962"/>
    <x v="3"/>
    <m/>
    <n v="4"/>
    <x v="1"/>
  </r>
  <r>
    <x v="198"/>
    <x v="2"/>
    <n v="32"/>
    <x v="2"/>
    <s v="Sales Executive"/>
    <x v="12"/>
    <x v="1"/>
    <x v="1"/>
    <x v="148"/>
    <d v="2023-02-26T00:00:00"/>
    <d v="2023-03-05T00:00:00"/>
    <x v="0"/>
    <x v="105"/>
    <n v="57393"/>
    <x v="2"/>
    <s v="Retained"/>
    <m/>
    <x v="1"/>
  </r>
  <r>
    <x v="199"/>
    <x v="2"/>
    <n v="34"/>
    <x v="1"/>
    <s v="Service Engineer"/>
    <x v="8"/>
    <x v="1"/>
    <x v="0"/>
    <x v="149"/>
    <d v="2023-06-23T00:00:00"/>
    <d v="2023-06-28T00:00:00"/>
    <x v="0"/>
    <x v="41"/>
    <n v="178637"/>
    <x v="5"/>
    <s v="Left"/>
    <n v="4"/>
    <x v="0"/>
  </r>
  <r>
    <x v="200"/>
    <x v="2"/>
    <n v="33"/>
    <x v="0"/>
    <s v="Operations Executive"/>
    <x v="0"/>
    <x v="1"/>
    <x v="1"/>
    <x v="150"/>
    <d v="2023-07-06T00:00:00"/>
    <d v="2023-07-09T00:00:00"/>
    <x v="0"/>
    <x v="45"/>
    <n v="47541"/>
    <x v="4"/>
    <s v="Left"/>
    <n v="4"/>
    <x v="1"/>
  </r>
  <r>
    <x v="201"/>
    <x v="0"/>
    <n v="36"/>
    <x v="0"/>
    <s v="Operations Manager"/>
    <x v="8"/>
    <x v="2"/>
    <x v="1"/>
    <x v="151"/>
    <d v="2023-06-30T00:00:00"/>
    <d v="2023-07-07T00:00:00"/>
    <x v="1"/>
    <x v="3"/>
    <n v="189129"/>
    <x v="3"/>
    <m/>
    <n v="4"/>
    <x v="1"/>
  </r>
  <r>
    <x v="202"/>
    <x v="0"/>
    <n v="37"/>
    <x v="7"/>
    <s v="Purchase Officer"/>
    <x v="4"/>
    <x v="1"/>
    <x v="1"/>
    <x v="152"/>
    <d v="2024-03-02T00:00:00"/>
    <d v="2024-03-08T00:00:00"/>
    <x v="3"/>
    <x v="3"/>
    <n v="71924"/>
    <x v="3"/>
    <m/>
    <n v="4"/>
    <x v="1"/>
  </r>
  <r>
    <x v="203"/>
    <x v="2"/>
    <n v="33"/>
    <x v="6"/>
    <s v="Financial Analyst"/>
    <x v="9"/>
    <x v="1"/>
    <x v="1"/>
    <x v="153"/>
    <d v="2023-03-22T00:00:00"/>
    <d v="2023-03-25T00:00:00"/>
    <x v="0"/>
    <x v="106"/>
    <n v="43198"/>
    <x v="5"/>
    <s v="Retained"/>
    <n v="4"/>
    <x v="1"/>
  </r>
  <r>
    <x v="204"/>
    <x v="2"/>
    <n v="32"/>
    <x v="1"/>
    <s v="Service Manager"/>
    <x v="3"/>
    <x v="2"/>
    <x v="1"/>
    <x v="154"/>
    <d v="2023-03-30T00:00:00"/>
    <d v="2023-04-06T00:00:00"/>
    <x v="0"/>
    <x v="107"/>
    <n v="65232"/>
    <x v="7"/>
    <s v="Retained"/>
    <n v="4"/>
    <x v="1"/>
  </r>
  <r>
    <x v="205"/>
    <x v="0"/>
    <n v="37"/>
    <x v="0"/>
    <s v="Operations Executive"/>
    <x v="9"/>
    <x v="0"/>
    <x v="0"/>
    <x v="113"/>
    <d v="2023-03-07T00:00:00"/>
    <d v="2023-03-09T00:00:00"/>
    <x v="1"/>
    <x v="3"/>
    <n v="52513"/>
    <x v="3"/>
    <m/>
    <n v="4"/>
    <x v="1"/>
  </r>
  <r>
    <x v="206"/>
    <x v="0"/>
    <n v="37"/>
    <x v="0"/>
    <s v="Operations Manager"/>
    <x v="2"/>
    <x v="1"/>
    <x v="0"/>
    <x v="155"/>
    <d v="2023-03-13T00:00:00"/>
    <d v="2023-03-18T00:00:00"/>
    <x v="0"/>
    <x v="108"/>
    <n v="75917"/>
    <x v="0"/>
    <s v="Left"/>
    <n v="4"/>
    <x v="1"/>
  </r>
  <r>
    <x v="207"/>
    <x v="2"/>
    <n v="33"/>
    <x v="0"/>
    <s v="Operations Executive"/>
    <x v="3"/>
    <x v="0"/>
    <x v="1"/>
    <x v="156"/>
    <d v="2023-07-06T00:00:00"/>
    <d v="2023-07-12T00:00:00"/>
    <x v="0"/>
    <x v="78"/>
    <n v="74005"/>
    <x v="14"/>
    <s v="Retained"/>
    <n v="1"/>
    <x v="1"/>
  </r>
  <r>
    <x v="208"/>
    <x v="0"/>
    <n v="37"/>
    <x v="0"/>
    <s v="Operations Executive"/>
    <x v="4"/>
    <x v="1"/>
    <x v="1"/>
    <x v="157"/>
    <d v="2024-02-04T00:00:00"/>
    <d v="2024-02-08T00:00:00"/>
    <x v="4"/>
    <x v="3"/>
    <n v="80195"/>
    <x v="3"/>
    <m/>
    <n v="4"/>
    <x v="0"/>
  </r>
  <r>
    <x v="209"/>
    <x v="0"/>
    <n v="38"/>
    <x v="1"/>
    <s v="Service Manager"/>
    <x v="4"/>
    <x v="0"/>
    <x v="0"/>
    <x v="151"/>
    <d v="2023-06-28T00:00:00"/>
    <d v="2023-07-03T00:00:00"/>
    <x v="0"/>
    <x v="109"/>
    <n v="68414"/>
    <x v="4"/>
    <s v="Retained"/>
    <n v="5"/>
    <x v="1"/>
  </r>
  <r>
    <x v="210"/>
    <x v="0"/>
    <n v="37"/>
    <x v="1"/>
    <s v="Service Engineer"/>
    <x v="10"/>
    <x v="2"/>
    <x v="2"/>
    <x v="113"/>
    <d v="2023-03-01T00:00:00"/>
    <d v="2023-03-07T00:00:00"/>
    <x v="0"/>
    <x v="110"/>
    <n v="186748"/>
    <x v="5"/>
    <s v="Retained"/>
    <n v="4"/>
    <x v="0"/>
  </r>
  <r>
    <x v="211"/>
    <x v="2"/>
    <n v="33"/>
    <x v="4"/>
    <s v="Production Engineer"/>
    <x v="5"/>
    <x v="4"/>
    <x v="0"/>
    <x v="158"/>
    <d v="2024-09-12T00:00:00"/>
    <d v="2024-09-16T00:00:00"/>
    <x v="0"/>
    <x v="111"/>
    <n v="50737"/>
    <x v="5"/>
    <s v="Retained"/>
    <n v="5"/>
    <x v="1"/>
  </r>
  <r>
    <x v="212"/>
    <x v="2"/>
    <n v="32"/>
    <x v="1"/>
    <s v="Service Engineer"/>
    <x v="0"/>
    <x v="1"/>
    <x v="4"/>
    <x v="159"/>
    <d v="2023-05-28T00:00:00"/>
    <d v="2023-06-04T00:00:00"/>
    <x v="0"/>
    <x v="112"/>
    <n v="44906"/>
    <x v="3"/>
    <s v="Left"/>
    <m/>
    <x v="1"/>
  </r>
  <r>
    <x v="213"/>
    <x v="0"/>
    <n v="38"/>
    <x v="0"/>
    <s v="Operations Executive"/>
    <x v="4"/>
    <x v="1"/>
    <x v="3"/>
    <x v="138"/>
    <d v="2023-08-06T00:00:00"/>
    <d v="2023-08-12T00:00:00"/>
    <x v="0"/>
    <x v="113"/>
    <n v="79354"/>
    <x v="3"/>
    <s v="Retained"/>
    <n v="5"/>
    <x v="1"/>
  </r>
  <r>
    <x v="214"/>
    <x v="2"/>
    <n v="32"/>
    <x v="1"/>
    <s v="Service Engineer"/>
    <x v="9"/>
    <x v="0"/>
    <x v="1"/>
    <x v="160"/>
    <d v="2023-01-20T00:00:00"/>
    <d v="2023-01-26T00:00:00"/>
    <x v="0"/>
    <x v="14"/>
    <n v="62028"/>
    <x v="3"/>
    <s v="Retained"/>
    <n v="2"/>
    <x v="1"/>
  </r>
  <r>
    <x v="215"/>
    <x v="0"/>
    <n v="36"/>
    <x v="1"/>
    <s v="Service Engineer"/>
    <x v="8"/>
    <x v="1"/>
    <x v="1"/>
    <x v="161"/>
    <d v="2023-03-28T00:00:00"/>
    <d v="2023-04-02T00:00:00"/>
    <x v="0"/>
    <x v="114"/>
    <n v="171627"/>
    <x v="3"/>
    <s v="Left"/>
    <n v="5"/>
    <x v="1"/>
  </r>
  <r>
    <x v="216"/>
    <x v="0"/>
    <n v="36"/>
    <x v="7"/>
    <s v="Purchase Manager"/>
    <x v="6"/>
    <x v="0"/>
    <x v="3"/>
    <x v="162"/>
    <d v="2023-01-26T00:00:00"/>
    <d v="2023-01-31T00:00:00"/>
    <x v="0"/>
    <x v="81"/>
    <n v="56614"/>
    <x v="15"/>
    <s v="Retained"/>
    <n v="4"/>
    <x v="1"/>
  </r>
  <r>
    <x v="217"/>
    <x v="2"/>
    <n v="34"/>
    <x v="5"/>
    <s v="General Manager"/>
    <x v="13"/>
    <x v="1"/>
    <x v="1"/>
    <x v="96"/>
    <d v="2023-02-01T00:00:00"/>
    <d v="2023-02-08T00:00:00"/>
    <x v="0"/>
    <x v="115"/>
    <n v="177520"/>
    <x v="3"/>
    <s v="Retained"/>
    <n v="5"/>
    <x v="1"/>
  </r>
  <r>
    <x v="218"/>
    <x v="2"/>
    <n v="32"/>
    <x v="1"/>
    <s v="Service Manager"/>
    <x v="10"/>
    <x v="0"/>
    <x v="0"/>
    <x v="65"/>
    <d v="2023-07-13T00:00:00"/>
    <d v="2023-07-20T00:00:00"/>
    <x v="0"/>
    <x v="94"/>
    <n v="198041"/>
    <x v="4"/>
    <s v="Retained"/>
    <n v="5"/>
    <x v="1"/>
  </r>
  <r>
    <x v="219"/>
    <x v="2"/>
    <n v="32"/>
    <x v="0"/>
    <s v="Operations Executive"/>
    <x v="3"/>
    <x v="4"/>
    <x v="4"/>
    <x v="163"/>
    <d v="2023-02-02T00:00:00"/>
    <d v="2023-02-02T00:00:00"/>
    <x v="1"/>
    <x v="3"/>
    <n v="62331"/>
    <x v="3"/>
    <m/>
    <n v="3"/>
    <x v="0"/>
  </r>
  <r>
    <x v="220"/>
    <x v="2"/>
    <n v="32"/>
    <x v="7"/>
    <s v="Purchase Officer"/>
    <x v="9"/>
    <x v="3"/>
    <x v="0"/>
    <x v="48"/>
    <d v="2023-02-19T00:00:00"/>
    <d v="2023-02-24T00:00:00"/>
    <x v="1"/>
    <x v="3"/>
    <n v="55513"/>
    <x v="3"/>
    <m/>
    <n v="4"/>
    <x v="1"/>
  </r>
  <r>
    <x v="221"/>
    <x v="0"/>
    <n v="37"/>
    <x v="2"/>
    <s v="Sales Executive"/>
    <x v="4"/>
    <x v="2"/>
    <x v="1"/>
    <x v="164"/>
    <d v="2023-07-18T00:00:00"/>
    <d v="2023-07-19T00:00:00"/>
    <x v="0"/>
    <x v="116"/>
    <n v="68972"/>
    <x v="8"/>
    <s v="Retained"/>
    <n v="2"/>
    <x v="1"/>
  </r>
  <r>
    <x v="222"/>
    <x v="0"/>
    <n v="36"/>
    <x v="4"/>
    <s v="Production Engineer"/>
    <x v="7"/>
    <x v="1"/>
    <x v="2"/>
    <x v="165"/>
    <d v="2024-03-09T00:00:00"/>
    <d v="2024-03-15T00:00:00"/>
    <x v="1"/>
    <x v="3"/>
    <n v="69692"/>
    <x v="3"/>
    <m/>
    <n v="4"/>
    <x v="0"/>
  </r>
  <r>
    <x v="223"/>
    <x v="0"/>
    <n v="38"/>
    <x v="0"/>
    <s v="Operations Executive"/>
    <x v="12"/>
    <x v="0"/>
    <x v="1"/>
    <x v="40"/>
    <d v="2023-06-15T00:00:00"/>
    <d v="2023-06-20T00:00:00"/>
    <x v="0"/>
    <x v="7"/>
    <n v="46103"/>
    <x v="2"/>
    <s v="Left"/>
    <n v="3"/>
    <x v="1"/>
  </r>
  <r>
    <x v="224"/>
    <x v="0"/>
    <n v="38"/>
    <x v="6"/>
    <s v="Financial Analyst"/>
    <x v="1"/>
    <x v="0"/>
    <x v="3"/>
    <x v="166"/>
    <d v="2023-02-07T00:00:00"/>
    <d v="2023-02-07T00:00:00"/>
    <x v="1"/>
    <x v="3"/>
    <n v="70944"/>
    <x v="3"/>
    <m/>
    <n v="4"/>
    <x v="0"/>
  </r>
  <r>
    <x v="225"/>
    <x v="0"/>
    <n v="37"/>
    <x v="0"/>
    <s v="Operations Executive"/>
    <x v="12"/>
    <x v="4"/>
    <x v="1"/>
    <x v="18"/>
    <d v="2023-01-05T00:00:00"/>
    <d v="2023-01-11T00:00:00"/>
    <x v="0"/>
    <x v="117"/>
    <n v="56368"/>
    <x v="12"/>
    <s v="Retained"/>
    <n v="4"/>
    <x v="1"/>
  </r>
  <r>
    <x v="226"/>
    <x v="1"/>
    <n v="34"/>
    <x v="1"/>
    <s v="Service Engineer"/>
    <x v="6"/>
    <x v="4"/>
    <x v="0"/>
    <x v="167"/>
    <d v="2023-09-12T00:00:00"/>
    <d v="2023-09-19T00:00:00"/>
    <x v="0"/>
    <x v="118"/>
    <n v="60456"/>
    <x v="12"/>
    <s v="Left"/>
    <n v="4"/>
    <x v="0"/>
  </r>
  <r>
    <x v="227"/>
    <x v="0"/>
    <n v="38"/>
    <x v="2"/>
    <s v="Sales Executive"/>
    <x v="14"/>
    <x v="3"/>
    <x v="2"/>
    <x v="168"/>
    <d v="2023-07-25T00:00:00"/>
    <d v="2023-07-31T00:00:00"/>
    <x v="1"/>
    <x v="3"/>
    <n v="130181"/>
    <x v="3"/>
    <m/>
    <n v="4"/>
    <x v="1"/>
  </r>
  <r>
    <x v="228"/>
    <x v="2"/>
    <n v="34"/>
    <x v="3"/>
    <s v="Marketing Manager"/>
    <x v="12"/>
    <x v="4"/>
    <x v="1"/>
    <x v="164"/>
    <d v="2023-07-26T00:00:00"/>
    <d v="2023-07-30T00:00:00"/>
    <x v="0"/>
    <x v="119"/>
    <n v="36562"/>
    <x v="0"/>
    <s v="Left"/>
    <n v="4"/>
    <x v="1"/>
  </r>
  <r>
    <x v="229"/>
    <x v="2"/>
    <n v="33"/>
    <x v="1"/>
    <s v="Service Manager"/>
    <x v="13"/>
    <x v="0"/>
    <x v="1"/>
    <x v="14"/>
    <d v="2023-02-04T00:00:00"/>
    <d v="2023-02-09T00:00:00"/>
    <x v="0"/>
    <x v="120"/>
    <n v="208058"/>
    <x v="13"/>
    <s v="Retained"/>
    <n v="4"/>
    <x v="1"/>
  </r>
  <r>
    <x v="230"/>
    <x v="2"/>
    <n v="32"/>
    <x v="0"/>
    <s v="Operations Executive"/>
    <x v="2"/>
    <x v="2"/>
    <x v="1"/>
    <x v="34"/>
    <d v="2023-01-26T00:00:00"/>
    <d v="2023-01-27T00:00:00"/>
    <x v="0"/>
    <x v="121"/>
    <n v="67362"/>
    <x v="3"/>
    <s v="Left"/>
    <n v="5"/>
    <x v="1"/>
  </r>
  <r>
    <x v="231"/>
    <x v="0"/>
    <n v="37"/>
    <x v="0"/>
    <s v="Operations Manager"/>
    <x v="14"/>
    <x v="3"/>
    <x v="0"/>
    <x v="169"/>
    <d v="2024-07-15T00:00:00"/>
    <d v="2024-07-16T00:00:00"/>
    <x v="2"/>
    <x v="3"/>
    <n v="95507"/>
    <x v="3"/>
    <m/>
    <n v="5"/>
    <x v="1"/>
  </r>
  <r>
    <x v="232"/>
    <x v="0"/>
    <n v="36"/>
    <x v="1"/>
    <s v="Service Engineer"/>
    <x v="11"/>
    <x v="0"/>
    <x v="3"/>
    <x v="45"/>
    <d v="2024-03-25T00:00:00"/>
    <d v="2024-03-30T00:00:00"/>
    <x v="0"/>
    <x v="122"/>
    <n v="110520"/>
    <x v="10"/>
    <s v="Retained"/>
    <n v="4"/>
    <x v="0"/>
  </r>
  <r>
    <x v="233"/>
    <x v="0"/>
    <n v="36"/>
    <x v="0"/>
    <s v="Operations Manager"/>
    <x v="1"/>
    <x v="2"/>
    <x v="1"/>
    <x v="170"/>
    <d v="2023-06-30T00:00:00"/>
    <d v="2023-06-30T00:00:00"/>
    <x v="0"/>
    <x v="123"/>
    <n v="72996"/>
    <x v="4"/>
    <s v="Left"/>
    <n v="5"/>
    <x v="1"/>
  </r>
  <r>
    <x v="234"/>
    <x v="0"/>
    <n v="38"/>
    <x v="1"/>
    <s v="Service Engineer"/>
    <x v="4"/>
    <x v="4"/>
    <x v="1"/>
    <x v="171"/>
    <d v="2024-04-14T00:00:00"/>
    <d v="2024-04-19T00:00:00"/>
    <x v="0"/>
    <x v="124"/>
    <n v="80610"/>
    <x v="9"/>
    <s v="Retained"/>
    <n v="4"/>
    <x v="1"/>
  </r>
  <r>
    <x v="235"/>
    <x v="2"/>
    <n v="33"/>
    <x v="1"/>
    <s v="Service Manager"/>
    <x v="6"/>
    <x v="0"/>
    <x v="0"/>
    <x v="122"/>
    <d v="2023-08-10T00:00:00"/>
    <d v="2023-08-12T00:00:00"/>
    <x v="1"/>
    <x v="3"/>
    <n v="83730"/>
    <x v="3"/>
    <m/>
    <n v="3"/>
    <x v="1"/>
  </r>
  <r>
    <x v="236"/>
    <x v="0"/>
    <n v="38"/>
    <x v="1"/>
    <s v="Service Engineer"/>
    <x v="7"/>
    <x v="1"/>
    <x v="1"/>
    <x v="172"/>
    <d v="2024-07-08T00:00:00"/>
    <d v="2024-07-13T00:00:00"/>
    <x v="3"/>
    <x v="3"/>
    <n v="58821"/>
    <x v="3"/>
    <m/>
    <n v="5"/>
    <x v="1"/>
  </r>
  <r>
    <x v="237"/>
    <x v="0"/>
    <n v="38"/>
    <x v="0"/>
    <s v="Operations Executive"/>
    <x v="3"/>
    <x v="1"/>
    <x v="0"/>
    <x v="76"/>
    <d v="2023-07-22T00:00:00"/>
    <d v="2023-07-28T00:00:00"/>
    <x v="0"/>
    <x v="125"/>
    <n v="69669"/>
    <x v="9"/>
    <s v="Retained"/>
    <n v="4"/>
    <x v="1"/>
  </r>
  <r>
    <x v="238"/>
    <x v="2"/>
    <n v="32"/>
    <x v="1"/>
    <s v="Service Engineer"/>
    <x v="6"/>
    <x v="1"/>
    <x v="1"/>
    <x v="1"/>
    <d v="2023-07-10T00:00:00"/>
    <d v="2023-07-17T00:00:00"/>
    <x v="0"/>
    <x v="126"/>
    <n v="67296"/>
    <x v="2"/>
    <s v="Retained"/>
    <n v="5"/>
    <x v="1"/>
  </r>
  <r>
    <x v="239"/>
    <x v="0"/>
    <n v="38"/>
    <x v="0"/>
    <s v="Operations Executive"/>
    <x v="4"/>
    <x v="0"/>
    <x v="0"/>
    <x v="109"/>
    <d v="2023-07-14T00:00:00"/>
    <d v="2023-07-14T00:00:00"/>
    <x v="0"/>
    <x v="1"/>
    <n v="72275"/>
    <x v="9"/>
    <s v="Left"/>
    <n v="5"/>
    <x v="1"/>
  </r>
  <r>
    <x v="240"/>
    <x v="1"/>
    <n v="34"/>
    <x v="3"/>
    <s v="Marketing Executive"/>
    <x v="4"/>
    <x v="0"/>
    <x v="1"/>
    <x v="173"/>
    <d v="2023-02-08T00:00:00"/>
    <d v="2023-02-12T00:00:00"/>
    <x v="0"/>
    <x v="58"/>
    <n v="84361"/>
    <x v="13"/>
    <s v="Retained"/>
    <n v="4"/>
    <x v="1"/>
  </r>
  <r>
    <x v="241"/>
    <x v="1"/>
    <n v="34"/>
    <x v="6"/>
    <s v="Financial Analyst"/>
    <x v="4"/>
    <x v="0"/>
    <x v="1"/>
    <x v="174"/>
    <d v="2023-02-06T00:00:00"/>
    <d v="2023-02-08T00:00:00"/>
    <x v="1"/>
    <x v="3"/>
    <n v="89352"/>
    <x v="3"/>
    <m/>
    <n v="5"/>
    <x v="1"/>
  </r>
  <r>
    <x v="242"/>
    <x v="1"/>
    <n v="34"/>
    <x v="0"/>
    <s v="Operations Manager"/>
    <x v="2"/>
    <x v="0"/>
    <x v="2"/>
    <x v="175"/>
    <d v="2023-06-29T00:00:00"/>
    <d v="2023-07-05T00:00:00"/>
    <x v="0"/>
    <x v="80"/>
    <n v="74314"/>
    <x v="12"/>
    <s v="Retained"/>
    <n v="5"/>
    <x v="1"/>
  </r>
  <r>
    <x v="243"/>
    <x v="0"/>
    <n v="37"/>
    <x v="4"/>
    <s v="Production Engineer"/>
    <x v="1"/>
    <x v="3"/>
    <x v="1"/>
    <x v="176"/>
    <d v="2023-03-12T00:00:00"/>
    <d v="2023-03-16T00:00:00"/>
    <x v="0"/>
    <x v="8"/>
    <n v="67227"/>
    <x v="0"/>
    <s v="Retained"/>
    <m/>
    <x v="0"/>
  </r>
  <r>
    <x v="244"/>
    <x v="0"/>
    <n v="38"/>
    <x v="1"/>
    <s v="Service Engineer"/>
    <x v="6"/>
    <x v="1"/>
    <x v="2"/>
    <x v="8"/>
    <d v="2023-09-03T00:00:00"/>
    <d v="2023-09-09T00:00:00"/>
    <x v="0"/>
    <x v="127"/>
    <n v="79517"/>
    <x v="12"/>
    <s v="Retained"/>
    <n v="3"/>
    <x v="1"/>
  </r>
  <r>
    <x v="245"/>
    <x v="1"/>
    <n v="34"/>
    <x v="4"/>
    <s v="Production Engineer"/>
    <x v="4"/>
    <x v="4"/>
    <x v="2"/>
    <x v="177"/>
    <d v="2023-06-16T00:00:00"/>
    <d v="2023-06-23T00:00:00"/>
    <x v="1"/>
    <x v="3"/>
    <n v="68068"/>
    <x v="3"/>
    <m/>
    <n v="4"/>
    <x v="2"/>
  </r>
  <r>
    <x v="246"/>
    <x v="0"/>
    <n v="38"/>
    <x v="0"/>
    <s v="Operations Manager"/>
    <x v="7"/>
    <x v="1"/>
    <x v="1"/>
    <x v="178"/>
    <d v="2023-04-13T00:00:00"/>
    <d v="2023-04-18T00:00:00"/>
    <x v="0"/>
    <x v="128"/>
    <n v="49297"/>
    <x v="14"/>
    <s v="Retained"/>
    <n v="4"/>
    <x v="1"/>
  </r>
  <r>
    <x v="247"/>
    <x v="1"/>
    <n v="34"/>
    <x v="5"/>
    <s v="General Manager"/>
    <x v="7"/>
    <x v="0"/>
    <x v="3"/>
    <x v="5"/>
    <d v="2023-05-17T00:00:00"/>
    <d v="2023-05-17T00:00:00"/>
    <x v="0"/>
    <x v="5"/>
    <n v="45106"/>
    <x v="2"/>
    <s v="Retained"/>
    <m/>
    <x v="1"/>
  </r>
  <r>
    <x v="248"/>
    <x v="1"/>
    <n v="34"/>
    <x v="3"/>
    <s v="Marketing Manager"/>
    <x v="4"/>
    <x v="0"/>
    <x v="1"/>
    <x v="153"/>
    <d v="2023-03-22T00:00:00"/>
    <d v="2023-03-22T00:00:00"/>
    <x v="0"/>
    <x v="129"/>
    <n v="84983"/>
    <x v="14"/>
    <s v="Retained"/>
    <n v="5"/>
    <x v="1"/>
  </r>
  <r>
    <x v="249"/>
    <x v="2"/>
    <n v="32"/>
    <x v="0"/>
    <s v="Operations Manager"/>
    <x v="8"/>
    <x v="2"/>
    <x v="2"/>
    <x v="179"/>
    <d v="2023-04-02T00:00:00"/>
    <d v="2023-04-06T00:00:00"/>
    <x v="0"/>
    <x v="130"/>
    <n v="158298"/>
    <x v="14"/>
    <s v="Retained"/>
    <n v="5"/>
    <x v="0"/>
  </r>
  <r>
    <x v="250"/>
    <x v="0"/>
    <n v="37"/>
    <x v="0"/>
    <s v="Operations Executive"/>
    <x v="4"/>
    <x v="0"/>
    <x v="0"/>
    <x v="180"/>
    <d v="2023-07-28T00:00:00"/>
    <d v="2023-08-03T00:00:00"/>
    <x v="1"/>
    <x v="3"/>
    <n v="89858"/>
    <x v="3"/>
    <m/>
    <n v="3"/>
    <x v="2"/>
  </r>
  <r>
    <x v="251"/>
    <x v="0"/>
    <n v="38"/>
    <x v="4"/>
    <s v="Production Engineer"/>
    <x v="10"/>
    <x v="1"/>
    <x v="1"/>
    <x v="181"/>
    <d v="2023-05-28T00:00:00"/>
    <d v="2023-06-03T00:00:00"/>
    <x v="2"/>
    <x v="3"/>
    <n v="131358"/>
    <x v="3"/>
    <m/>
    <n v="4"/>
    <x v="1"/>
  </r>
  <r>
    <x v="252"/>
    <x v="2"/>
    <n v="32"/>
    <x v="0"/>
    <s v="Operations Executive"/>
    <x v="0"/>
    <x v="1"/>
    <x v="3"/>
    <x v="182"/>
    <d v="2023-02-04T00:00:00"/>
    <d v="2023-02-04T00:00:00"/>
    <x v="0"/>
    <x v="131"/>
    <n v="43182"/>
    <x v="12"/>
    <s v="Retained"/>
    <m/>
    <x v="1"/>
  </r>
  <r>
    <x v="253"/>
    <x v="0"/>
    <n v="38"/>
    <x v="0"/>
    <s v="Operations Executive"/>
    <x v="7"/>
    <x v="1"/>
    <x v="4"/>
    <x v="183"/>
    <d v="2023-04-11T00:00:00"/>
    <d v="2023-04-17T00:00:00"/>
    <x v="1"/>
    <x v="3"/>
    <n v="58235"/>
    <x v="3"/>
    <m/>
    <n v="4"/>
    <x v="0"/>
  </r>
  <r>
    <x v="254"/>
    <x v="0"/>
    <n v="37"/>
    <x v="7"/>
    <s v="Purchase Officer"/>
    <x v="10"/>
    <x v="0"/>
    <x v="0"/>
    <x v="77"/>
    <d v="2023-08-12T00:00:00"/>
    <d v="2023-08-15T00:00:00"/>
    <x v="0"/>
    <x v="132"/>
    <n v="153194"/>
    <x v="6"/>
    <s v="Left"/>
    <n v="5"/>
    <x v="0"/>
  </r>
  <r>
    <x v="255"/>
    <x v="0"/>
    <n v="38"/>
    <x v="3"/>
    <s v="Marketing Executive"/>
    <x v="6"/>
    <x v="0"/>
    <x v="0"/>
    <x v="68"/>
    <d v="2023-01-09T00:00:00"/>
    <d v="2023-01-11T00:00:00"/>
    <x v="0"/>
    <x v="117"/>
    <n v="66450"/>
    <x v="12"/>
    <s v="Retained"/>
    <n v="4"/>
    <x v="1"/>
  </r>
  <r>
    <x v="256"/>
    <x v="1"/>
    <n v="34"/>
    <x v="7"/>
    <s v="Purchase Officer"/>
    <x v="9"/>
    <x v="0"/>
    <x v="3"/>
    <x v="184"/>
    <d v="2024-07-10T00:00:00"/>
    <d v="2024-07-15T00:00:00"/>
    <x v="4"/>
    <x v="3"/>
    <n v="43756"/>
    <x v="3"/>
    <m/>
    <n v="5"/>
    <x v="0"/>
  </r>
  <r>
    <x v="257"/>
    <x v="2"/>
    <n v="34"/>
    <x v="0"/>
    <s v="Operations Executive"/>
    <x v="0"/>
    <x v="2"/>
    <x v="0"/>
    <x v="185"/>
    <d v="2024-11-05T00:00:00"/>
    <d v="2024-11-05T00:00:00"/>
    <x v="0"/>
    <x v="133"/>
    <n v="61730"/>
    <x v="3"/>
    <s v="Retained"/>
    <n v="4"/>
    <x v="2"/>
  </r>
  <r>
    <x v="258"/>
    <x v="0"/>
    <n v="36"/>
    <x v="0"/>
    <s v="Operations Executive"/>
    <x v="12"/>
    <x v="4"/>
    <x v="1"/>
    <x v="186"/>
    <d v="2023-03-19T00:00:00"/>
    <d v="2023-03-23T00:00:00"/>
    <x v="0"/>
    <x v="134"/>
    <n v="52975"/>
    <x v="5"/>
    <s v="Retained"/>
    <n v="3"/>
    <x v="0"/>
  </r>
  <r>
    <x v="259"/>
    <x v="0"/>
    <n v="38"/>
    <x v="3"/>
    <s v="Marketing Manager"/>
    <x v="5"/>
    <x v="0"/>
    <x v="0"/>
    <x v="187"/>
    <d v="2024-05-27T00:00:00"/>
    <d v="2024-05-28T00:00:00"/>
    <x v="2"/>
    <x v="3"/>
    <n v="36188"/>
    <x v="3"/>
    <m/>
    <n v="4"/>
    <x v="1"/>
  </r>
  <r>
    <x v="260"/>
    <x v="2"/>
    <n v="32"/>
    <x v="1"/>
    <s v="Service Engineer"/>
    <x v="14"/>
    <x v="1"/>
    <x v="2"/>
    <x v="188"/>
    <d v="2023-08-16T00:00:00"/>
    <d v="2023-08-22T00:00:00"/>
    <x v="0"/>
    <x v="26"/>
    <n v="115813"/>
    <x v="15"/>
    <s v="Retained"/>
    <n v="4"/>
    <x v="1"/>
  </r>
  <r>
    <x v="261"/>
    <x v="1"/>
    <n v="34"/>
    <x v="0"/>
    <s v="Operations Manager"/>
    <x v="3"/>
    <x v="2"/>
    <x v="3"/>
    <x v="147"/>
    <d v="2023-06-09T00:00:00"/>
    <d v="2023-06-11T00:00:00"/>
    <x v="1"/>
    <x v="3"/>
    <n v="79671"/>
    <x v="3"/>
    <m/>
    <m/>
    <x v="1"/>
  </r>
  <r>
    <x v="262"/>
    <x v="0"/>
    <n v="37"/>
    <x v="6"/>
    <s v="Financial Analyst"/>
    <x v="8"/>
    <x v="0"/>
    <x v="3"/>
    <x v="178"/>
    <d v="2023-04-10T00:00:00"/>
    <d v="2023-04-17T00:00:00"/>
    <x v="0"/>
    <x v="135"/>
    <n v="229013"/>
    <x v="10"/>
    <s v="Retained"/>
    <n v="4"/>
    <x v="1"/>
  </r>
  <r>
    <x v="263"/>
    <x v="0"/>
    <n v="38"/>
    <x v="1"/>
    <s v="Service Engineer"/>
    <x v="6"/>
    <x v="0"/>
    <x v="1"/>
    <x v="176"/>
    <d v="2023-03-05T00:00:00"/>
    <d v="2023-03-10T00:00:00"/>
    <x v="0"/>
    <x v="136"/>
    <n v="82643"/>
    <x v="6"/>
    <s v="Retained"/>
    <n v="5"/>
    <x v="1"/>
  </r>
  <r>
    <x v="264"/>
    <x v="2"/>
    <n v="33"/>
    <x v="0"/>
    <s v="Operations Executive"/>
    <x v="5"/>
    <x v="0"/>
    <x v="0"/>
    <x v="189"/>
    <d v="2024-12-02T00:00:00"/>
    <d v="2024-12-02T00:00:00"/>
    <x v="0"/>
    <x v="137"/>
    <n v="53430"/>
    <x v="3"/>
    <s v="Left"/>
    <n v="4"/>
    <x v="1"/>
  </r>
  <r>
    <x v="265"/>
    <x v="2"/>
    <n v="33"/>
    <x v="0"/>
    <s v="Operations Manager"/>
    <x v="9"/>
    <x v="0"/>
    <x v="1"/>
    <x v="41"/>
    <d v="2023-08-30T00:00:00"/>
    <d v="2023-09-01T00:00:00"/>
    <x v="0"/>
    <x v="69"/>
    <n v="42690"/>
    <x v="10"/>
    <s v="Retained"/>
    <n v="4"/>
    <x v="1"/>
  </r>
  <r>
    <x v="266"/>
    <x v="2"/>
    <n v="34"/>
    <x v="0"/>
    <s v="Operations Executive"/>
    <x v="2"/>
    <x v="4"/>
    <x v="2"/>
    <x v="77"/>
    <d v="2023-08-19T00:00:00"/>
    <d v="2023-08-19T00:00:00"/>
    <x v="1"/>
    <x v="3"/>
    <n v="76526"/>
    <x v="3"/>
    <m/>
    <m/>
    <x v="1"/>
  </r>
  <r>
    <x v="267"/>
    <x v="2"/>
    <n v="32"/>
    <x v="1"/>
    <s v="Service Manager"/>
    <x v="2"/>
    <x v="3"/>
    <x v="0"/>
    <x v="125"/>
    <d v="2023-03-06T00:00:00"/>
    <d v="2023-03-08T00:00:00"/>
    <x v="0"/>
    <x v="105"/>
    <n v="83427"/>
    <x v="5"/>
    <s v="Left"/>
    <n v="5"/>
    <x v="1"/>
  </r>
  <r>
    <x v="268"/>
    <x v="0"/>
    <n v="37"/>
    <x v="4"/>
    <s v="Production Engineer"/>
    <x v="0"/>
    <x v="4"/>
    <x v="1"/>
    <x v="190"/>
    <d v="2024-11-03T00:00:00"/>
    <d v="2024-11-05T00:00:00"/>
    <x v="3"/>
    <x v="3"/>
    <n v="64987"/>
    <x v="3"/>
    <m/>
    <n v="5"/>
    <x v="0"/>
  </r>
  <r>
    <x v="269"/>
    <x v="0"/>
    <n v="37"/>
    <x v="0"/>
    <s v="Operations Executive"/>
    <x v="9"/>
    <x v="2"/>
    <x v="0"/>
    <x v="43"/>
    <d v="2023-08-08T00:00:00"/>
    <d v="2023-08-13T00:00:00"/>
    <x v="0"/>
    <x v="138"/>
    <n v="55300"/>
    <x v="14"/>
    <s v="Retained"/>
    <n v="3"/>
    <x v="1"/>
  </r>
  <r>
    <x v="270"/>
    <x v="2"/>
    <n v="34"/>
    <x v="7"/>
    <s v="Purchase Manager"/>
    <x v="2"/>
    <x v="4"/>
    <x v="1"/>
    <x v="191"/>
    <d v="2023-08-23T00:00:00"/>
    <d v="2023-08-25T00:00:00"/>
    <x v="1"/>
    <x v="3"/>
    <n v="82495"/>
    <x v="3"/>
    <m/>
    <n v="4"/>
    <x v="2"/>
  </r>
  <r>
    <x v="271"/>
    <x v="2"/>
    <n v="34"/>
    <x v="1"/>
    <s v="Service Engineer"/>
    <x v="10"/>
    <x v="1"/>
    <x v="1"/>
    <x v="142"/>
    <d v="2023-03-24T00:00:00"/>
    <d v="2023-03-25T00:00:00"/>
    <x v="1"/>
    <x v="3"/>
    <n v="127454"/>
    <x v="3"/>
    <m/>
    <n v="5"/>
    <x v="1"/>
  </r>
  <r>
    <x v="272"/>
    <x v="2"/>
    <n v="34"/>
    <x v="3"/>
    <s v="Marketing Manager"/>
    <x v="9"/>
    <x v="2"/>
    <x v="0"/>
    <x v="192"/>
    <d v="2024-10-15T00:00:00"/>
    <d v="2024-10-17T00:00:00"/>
    <x v="3"/>
    <x v="3"/>
    <n v="63380"/>
    <x v="3"/>
    <m/>
    <n v="4"/>
    <x v="1"/>
  </r>
  <r>
    <x v="273"/>
    <x v="1"/>
    <n v="34"/>
    <x v="6"/>
    <s v="Financial Analyst"/>
    <x v="9"/>
    <x v="1"/>
    <x v="2"/>
    <x v="193"/>
    <d v="2023-05-14T00:00:00"/>
    <d v="2023-05-17T00:00:00"/>
    <x v="2"/>
    <x v="3"/>
    <n v="43732"/>
    <x v="3"/>
    <m/>
    <n v="4"/>
    <x v="0"/>
  </r>
  <r>
    <x v="274"/>
    <x v="0"/>
    <n v="38"/>
    <x v="0"/>
    <s v="Operations Executive"/>
    <x v="5"/>
    <x v="2"/>
    <x v="1"/>
    <x v="160"/>
    <d v="2023-01-21T00:00:00"/>
    <d v="2023-01-21T00:00:00"/>
    <x v="0"/>
    <x v="139"/>
    <n v="42733"/>
    <x v="9"/>
    <s v="Retained"/>
    <n v="5"/>
    <x v="1"/>
  </r>
  <r>
    <x v="275"/>
    <x v="0"/>
    <n v="38"/>
    <x v="7"/>
    <s v="Purchase Manager"/>
    <x v="0"/>
    <x v="1"/>
    <x v="1"/>
    <x v="21"/>
    <d v="2023-06-05T00:00:00"/>
    <d v="2023-06-07T00:00:00"/>
    <x v="0"/>
    <x v="140"/>
    <n v="47480"/>
    <x v="12"/>
    <s v="Retained"/>
    <n v="4"/>
    <x v="1"/>
  </r>
  <r>
    <x v="276"/>
    <x v="2"/>
    <n v="34"/>
    <x v="1"/>
    <s v="Service Manager"/>
    <x v="3"/>
    <x v="1"/>
    <x v="1"/>
    <x v="194"/>
    <d v="2024-12-18T00:00:00"/>
    <d v="2024-12-22T00:00:00"/>
    <x v="0"/>
    <x v="141"/>
    <n v="78595"/>
    <x v="7"/>
    <s v="Retained"/>
    <n v="5"/>
    <x v="1"/>
  </r>
  <r>
    <x v="277"/>
    <x v="2"/>
    <n v="32"/>
    <x v="7"/>
    <s v="Purchase Officer"/>
    <x v="4"/>
    <x v="1"/>
    <x v="0"/>
    <x v="35"/>
    <d v="2023-08-13T00:00:00"/>
    <d v="2023-08-17T00:00:00"/>
    <x v="0"/>
    <x v="26"/>
    <n v="85297"/>
    <x v="6"/>
    <s v="Retained"/>
    <n v="4"/>
    <x v="1"/>
  </r>
  <r>
    <x v="278"/>
    <x v="2"/>
    <n v="33"/>
    <x v="7"/>
    <s v="Purchase Manager"/>
    <x v="7"/>
    <x v="0"/>
    <x v="1"/>
    <x v="64"/>
    <d v="2023-05-26T00:00:00"/>
    <d v="2023-06-01T00:00:00"/>
    <x v="0"/>
    <x v="142"/>
    <n v="53786"/>
    <x v="14"/>
    <s v="Retained"/>
    <n v="4"/>
    <x v="0"/>
  </r>
  <r>
    <x v="279"/>
    <x v="2"/>
    <n v="32"/>
    <x v="0"/>
    <s v="Operations Executive"/>
    <x v="1"/>
    <x v="0"/>
    <x v="2"/>
    <x v="195"/>
    <d v="2023-06-21T00:00:00"/>
    <d v="2023-06-23T00:00:00"/>
    <x v="1"/>
    <x v="3"/>
    <n v="50686"/>
    <x v="3"/>
    <m/>
    <n v="1"/>
    <x v="0"/>
  </r>
  <r>
    <x v="280"/>
    <x v="2"/>
    <n v="32"/>
    <x v="0"/>
    <s v="Operations Manager"/>
    <x v="6"/>
    <x v="1"/>
    <x v="3"/>
    <x v="25"/>
    <d v="2023-08-12T00:00:00"/>
    <d v="2023-08-19T00:00:00"/>
    <x v="1"/>
    <x v="3"/>
    <n v="72986"/>
    <x v="3"/>
    <m/>
    <n v="5"/>
    <x v="0"/>
  </r>
  <r>
    <x v="281"/>
    <x v="0"/>
    <n v="38"/>
    <x v="6"/>
    <s v="Financial Analyst"/>
    <x v="6"/>
    <x v="2"/>
    <x v="0"/>
    <x v="196"/>
    <d v="2023-06-25T00:00:00"/>
    <d v="2023-07-01T00:00:00"/>
    <x v="0"/>
    <x v="143"/>
    <n v="67817"/>
    <x v="1"/>
    <s v="Retained"/>
    <n v="5"/>
    <x v="1"/>
  </r>
  <r>
    <x v="282"/>
    <x v="0"/>
    <n v="37"/>
    <x v="1"/>
    <s v="Service Engineer"/>
    <x v="8"/>
    <x v="4"/>
    <x v="2"/>
    <x v="197"/>
    <d v="2023-08-19T00:00:00"/>
    <d v="2023-08-22T00:00:00"/>
    <x v="1"/>
    <x v="3"/>
    <n v="160124"/>
    <x v="3"/>
    <m/>
    <n v="4"/>
    <x v="1"/>
  </r>
  <r>
    <x v="283"/>
    <x v="0"/>
    <n v="36"/>
    <x v="6"/>
    <s v="Financial Analyst"/>
    <x v="14"/>
    <x v="2"/>
    <x v="0"/>
    <x v="159"/>
    <d v="2023-05-31T00:00:00"/>
    <d v="2023-06-05T00:00:00"/>
    <x v="0"/>
    <x v="144"/>
    <n v="127857"/>
    <x v="3"/>
    <s v="Retained"/>
    <m/>
    <x v="1"/>
  </r>
  <r>
    <x v="284"/>
    <x v="0"/>
    <n v="38"/>
    <x v="1"/>
    <s v="Service Engineer"/>
    <x v="10"/>
    <x v="2"/>
    <x v="1"/>
    <x v="53"/>
    <d v="2023-01-12T00:00:00"/>
    <d v="2023-01-13T00:00:00"/>
    <x v="0"/>
    <x v="145"/>
    <n v="128465"/>
    <x v="3"/>
    <s v="Retained"/>
    <n v="5"/>
    <x v="1"/>
  </r>
  <r>
    <x v="285"/>
    <x v="0"/>
    <n v="38"/>
    <x v="1"/>
    <s v="Service Engineer"/>
    <x v="3"/>
    <x v="2"/>
    <x v="1"/>
    <x v="198"/>
    <d v="2024-10-11T00:00:00"/>
    <d v="2024-10-15T00:00:00"/>
    <x v="3"/>
    <x v="3"/>
    <n v="74102"/>
    <x v="3"/>
    <m/>
    <m/>
    <x v="0"/>
  </r>
  <r>
    <x v="286"/>
    <x v="0"/>
    <n v="37"/>
    <x v="3"/>
    <s v="Marketing Executive"/>
    <x v="10"/>
    <x v="4"/>
    <x v="0"/>
    <x v="199"/>
    <d v="2023-06-08T00:00:00"/>
    <d v="2023-06-15T00:00:00"/>
    <x v="0"/>
    <x v="140"/>
    <n v="196783"/>
    <x v="2"/>
    <s v="Retained"/>
    <n v="4"/>
    <x v="2"/>
  </r>
  <r>
    <x v="287"/>
    <x v="0"/>
    <n v="36"/>
    <x v="0"/>
    <s v="Operations Executive"/>
    <x v="9"/>
    <x v="0"/>
    <x v="3"/>
    <x v="4"/>
    <d v="2023-06-26T00:00:00"/>
    <d v="2023-06-30T00:00:00"/>
    <x v="0"/>
    <x v="146"/>
    <n v="59105"/>
    <x v="3"/>
    <s v="Retained"/>
    <n v="4"/>
    <x v="0"/>
  </r>
  <r>
    <x v="288"/>
    <x v="0"/>
    <n v="36"/>
    <x v="0"/>
    <s v="Operations Manager"/>
    <x v="5"/>
    <x v="0"/>
    <x v="3"/>
    <x v="200"/>
    <d v="2023-01-23T00:00:00"/>
    <d v="2023-01-30T00:00:00"/>
    <x v="0"/>
    <x v="147"/>
    <n v="41305"/>
    <x v="5"/>
    <s v="Retained"/>
    <n v="4"/>
    <x v="0"/>
  </r>
  <r>
    <x v="289"/>
    <x v="2"/>
    <n v="32"/>
    <x v="7"/>
    <s v="Purchase Officer"/>
    <x v="3"/>
    <x v="4"/>
    <x v="3"/>
    <x v="201"/>
    <d v="2024-01-11T00:00:00"/>
    <d v="2024-01-12T00:00:00"/>
    <x v="3"/>
    <x v="3"/>
    <n v="78520"/>
    <x v="3"/>
    <m/>
    <n v="5"/>
    <x v="1"/>
  </r>
  <r>
    <x v="290"/>
    <x v="0"/>
    <n v="38"/>
    <x v="0"/>
    <s v="Operations Executive"/>
    <x v="2"/>
    <x v="1"/>
    <x v="4"/>
    <x v="131"/>
    <d v="2023-09-03T00:00:00"/>
    <d v="2023-09-08T00:00:00"/>
    <x v="1"/>
    <x v="3"/>
    <n v="89086"/>
    <x v="3"/>
    <m/>
    <m/>
    <x v="1"/>
  </r>
  <r>
    <x v="291"/>
    <x v="0"/>
    <n v="37"/>
    <x v="0"/>
    <s v="Operations Executive"/>
    <x v="9"/>
    <x v="1"/>
    <x v="1"/>
    <x v="50"/>
    <d v="2023-03-26T00:00:00"/>
    <d v="2023-03-27T00:00:00"/>
    <x v="0"/>
    <x v="148"/>
    <n v="62880"/>
    <x v="16"/>
    <s v="Left"/>
    <n v="5"/>
    <x v="0"/>
  </r>
  <r>
    <x v="292"/>
    <x v="2"/>
    <n v="33"/>
    <x v="0"/>
    <s v="Operations Manager"/>
    <x v="12"/>
    <x v="2"/>
    <x v="1"/>
    <x v="192"/>
    <d v="2024-10-08T00:00:00"/>
    <d v="2024-10-10T00:00:00"/>
    <x v="0"/>
    <x v="149"/>
    <n v="54712"/>
    <x v="11"/>
    <s v="Retained"/>
    <n v="3"/>
    <x v="0"/>
  </r>
  <r>
    <x v="293"/>
    <x v="0"/>
    <n v="36"/>
    <x v="1"/>
    <s v="Service Engineer"/>
    <x v="12"/>
    <x v="1"/>
    <x v="0"/>
    <x v="134"/>
    <d v="2023-01-15T00:00:00"/>
    <d v="2023-01-20T00:00:00"/>
    <x v="0"/>
    <x v="93"/>
    <n v="52504"/>
    <x v="4"/>
    <s v="Retained"/>
    <n v="4"/>
    <x v="1"/>
  </r>
  <r>
    <x v="294"/>
    <x v="0"/>
    <n v="38"/>
    <x v="3"/>
    <s v="Marketing Executive"/>
    <x v="6"/>
    <x v="0"/>
    <x v="0"/>
    <x v="202"/>
    <d v="2023-06-03T00:00:00"/>
    <d v="2023-06-07T00:00:00"/>
    <x v="0"/>
    <x v="99"/>
    <n v="70865"/>
    <x v="3"/>
    <s v="Retained"/>
    <n v="4"/>
    <x v="0"/>
  </r>
  <r>
    <x v="295"/>
    <x v="0"/>
    <n v="36"/>
    <x v="0"/>
    <s v="Operations Executive"/>
    <x v="3"/>
    <x v="1"/>
    <x v="0"/>
    <x v="61"/>
    <d v="2023-06-20T00:00:00"/>
    <d v="2023-06-25T00:00:00"/>
    <x v="0"/>
    <x v="150"/>
    <n v="76516"/>
    <x v="11"/>
    <s v="Retained"/>
    <n v="4"/>
    <x v="1"/>
  </r>
  <r>
    <x v="296"/>
    <x v="2"/>
    <n v="33"/>
    <x v="0"/>
    <s v="Operations Executive"/>
    <x v="3"/>
    <x v="2"/>
    <x v="3"/>
    <x v="203"/>
    <d v="2024-09-20T00:00:00"/>
    <d v="2024-09-23T00:00:00"/>
    <x v="0"/>
    <x v="151"/>
    <n v="58977"/>
    <x v="6"/>
    <s v="Left"/>
    <n v="4"/>
    <x v="1"/>
  </r>
  <r>
    <x v="297"/>
    <x v="0"/>
    <n v="38"/>
    <x v="1"/>
    <s v="Service Engineer"/>
    <x v="9"/>
    <x v="3"/>
    <x v="2"/>
    <x v="30"/>
    <d v="2023-04-08T00:00:00"/>
    <d v="2023-04-13T00:00:00"/>
    <x v="1"/>
    <x v="3"/>
    <n v="44002"/>
    <x v="3"/>
    <m/>
    <n v="4"/>
    <x v="2"/>
  </r>
  <r>
    <x v="298"/>
    <x v="2"/>
    <n v="32"/>
    <x v="1"/>
    <s v="Service Engineer"/>
    <x v="5"/>
    <x v="1"/>
    <x v="0"/>
    <x v="204"/>
    <d v="2023-05-10T00:00:00"/>
    <d v="2023-05-13T00:00:00"/>
    <x v="0"/>
    <x v="152"/>
    <n v="47262"/>
    <x v="2"/>
    <s v="Retained"/>
    <n v="5"/>
    <x v="0"/>
  </r>
  <r>
    <x v="299"/>
    <x v="0"/>
    <n v="36"/>
    <x v="1"/>
    <s v="Service Engineer"/>
    <x v="0"/>
    <x v="1"/>
    <x v="1"/>
    <x v="136"/>
    <d v="2023-08-24T00:00:00"/>
    <d v="2023-08-27T00:00:00"/>
    <x v="0"/>
    <x v="153"/>
    <n v="49458"/>
    <x v="2"/>
    <s v="Left"/>
    <n v="4"/>
    <x v="0"/>
  </r>
  <r>
    <x v="300"/>
    <x v="0"/>
    <n v="38"/>
    <x v="1"/>
    <s v="Service Engineer"/>
    <x v="12"/>
    <x v="1"/>
    <x v="1"/>
    <x v="205"/>
    <d v="2023-01-21T00:00:00"/>
    <d v="2023-01-26T00:00:00"/>
    <x v="0"/>
    <x v="154"/>
    <n v="40527"/>
    <x v="13"/>
    <s v="Retained"/>
    <n v="4"/>
    <x v="1"/>
  </r>
  <r>
    <x v="301"/>
    <x v="0"/>
    <n v="37"/>
    <x v="0"/>
    <s v="Operations Executive"/>
    <x v="6"/>
    <x v="0"/>
    <x v="0"/>
    <x v="206"/>
    <d v="2024-08-01T00:00:00"/>
    <d v="2024-08-05T00:00:00"/>
    <x v="0"/>
    <x v="155"/>
    <n v="75590"/>
    <x v="11"/>
    <s v="Retained"/>
    <n v="5"/>
    <x v="1"/>
  </r>
  <r>
    <x v="302"/>
    <x v="0"/>
    <n v="38"/>
    <x v="2"/>
    <s v="Sales Executive"/>
    <x v="6"/>
    <x v="0"/>
    <x v="4"/>
    <x v="207"/>
    <d v="2024-12-03T00:00:00"/>
    <d v="2024-12-04T00:00:00"/>
    <x v="4"/>
    <x v="3"/>
    <n v="55236"/>
    <x v="3"/>
    <m/>
    <n v="4"/>
    <x v="1"/>
  </r>
  <r>
    <x v="303"/>
    <x v="2"/>
    <n v="32"/>
    <x v="2"/>
    <s v="Sales Executive"/>
    <x v="4"/>
    <x v="0"/>
    <x v="1"/>
    <x v="20"/>
    <d v="2024-04-09T00:00:00"/>
    <d v="2024-04-15T00:00:00"/>
    <x v="1"/>
    <x v="3"/>
    <n v="75414"/>
    <x v="3"/>
    <m/>
    <n v="5"/>
    <x v="1"/>
  </r>
  <r>
    <x v="304"/>
    <x v="2"/>
    <n v="32"/>
    <x v="1"/>
    <s v="Service Manager"/>
    <x v="5"/>
    <x v="1"/>
    <x v="0"/>
    <x v="208"/>
    <d v="2024-02-05T00:00:00"/>
    <d v="2024-02-10T00:00:00"/>
    <x v="0"/>
    <x v="156"/>
    <n v="35793"/>
    <x v="15"/>
    <s v="Retained"/>
    <n v="5"/>
    <x v="1"/>
  </r>
  <r>
    <x v="305"/>
    <x v="1"/>
    <n v="34"/>
    <x v="1"/>
    <s v="Service Manager"/>
    <x v="11"/>
    <x v="0"/>
    <x v="4"/>
    <x v="43"/>
    <d v="2023-08-12T00:00:00"/>
    <d v="2023-08-15T00:00:00"/>
    <x v="0"/>
    <x v="62"/>
    <n v="118593"/>
    <x v="2"/>
    <s v="Retained"/>
    <n v="1"/>
    <x v="1"/>
  </r>
  <r>
    <x v="306"/>
    <x v="0"/>
    <n v="36"/>
    <x v="1"/>
    <s v="Service Engineer"/>
    <x v="1"/>
    <x v="1"/>
    <x v="1"/>
    <x v="112"/>
    <d v="2023-07-29T00:00:00"/>
    <d v="2023-08-03T00:00:00"/>
    <x v="1"/>
    <x v="3"/>
    <n v="64545"/>
    <x v="3"/>
    <m/>
    <m/>
    <x v="1"/>
  </r>
  <r>
    <x v="307"/>
    <x v="0"/>
    <n v="36"/>
    <x v="0"/>
    <s v="Operations Executive"/>
    <x v="0"/>
    <x v="0"/>
    <x v="1"/>
    <x v="209"/>
    <d v="2023-06-28T00:00:00"/>
    <d v="2023-07-03T00:00:00"/>
    <x v="0"/>
    <x v="78"/>
    <n v="50167"/>
    <x v="3"/>
    <s v="Retained"/>
    <n v="4"/>
    <x v="1"/>
  </r>
  <r>
    <x v="308"/>
    <x v="2"/>
    <n v="33"/>
    <x v="0"/>
    <s v="Operations Executive"/>
    <x v="1"/>
    <x v="1"/>
    <x v="0"/>
    <x v="210"/>
    <d v="2023-08-11T00:00:00"/>
    <d v="2023-08-13T00:00:00"/>
    <x v="0"/>
    <x v="157"/>
    <n v="50932"/>
    <x v="5"/>
    <s v="Retained"/>
    <n v="3"/>
    <x v="0"/>
  </r>
  <r>
    <x v="309"/>
    <x v="0"/>
    <n v="37"/>
    <x v="2"/>
    <s v="Sales Executive"/>
    <x v="6"/>
    <x v="0"/>
    <x v="0"/>
    <x v="211"/>
    <d v="2023-06-15T00:00:00"/>
    <d v="2023-06-17T00:00:00"/>
    <x v="1"/>
    <x v="3"/>
    <n v="69440"/>
    <x v="3"/>
    <m/>
    <n v="2"/>
    <x v="1"/>
  </r>
  <r>
    <x v="310"/>
    <x v="0"/>
    <n v="36"/>
    <x v="7"/>
    <s v="Purchase Officer"/>
    <x v="7"/>
    <x v="1"/>
    <x v="3"/>
    <x v="150"/>
    <d v="2023-07-04T00:00:00"/>
    <d v="2023-07-11T00:00:00"/>
    <x v="1"/>
    <x v="3"/>
    <n v="56726"/>
    <x v="3"/>
    <m/>
    <n v="4"/>
    <x v="2"/>
  </r>
  <r>
    <x v="311"/>
    <x v="0"/>
    <n v="37"/>
    <x v="7"/>
    <s v="Purchase Officer"/>
    <x v="7"/>
    <x v="1"/>
    <x v="1"/>
    <x v="26"/>
    <d v="2023-05-15T00:00:00"/>
    <d v="2023-05-20T00:00:00"/>
    <x v="0"/>
    <x v="158"/>
    <n v="47682"/>
    <x v="15"/>
    <s v="Retained"/>
    <n v="5"/>
    <x v="1"/>
  </r>
  <r>
    <x v="312"/>
    <x v="0"/>
    <n v="37"/>
    <x v="1"/>
    <s v="Service Manager"/>
    <x v="9"/>
    <x v="1"/>
    <x v="0"/>
    <x v="115"/>
    <d v="2023-06-10T00:00:00"/>
    <d v="2023-06-11T00:00:00"/>
    <x v="0"/>
    <x v="159"/>
    <n v="45499"/>
    <x v="11"/>
    <s v="Retained"/>
    <n v="4"/>
    <x v="0"/>
  </r>
  <r>
    <x v="313"/>
    <x v="1"/>
    <n v="34"/>
    <x v="0"/>
    <s v="Operations Manager"/>
    <x v="2"/>
    <x v="0"/>
    <x v="1"/>
    <x v="212"/>
    <d v="2024-07-14T00:00:00"/>
    <d v="2024-07-16T00:00:00"/>
    <x v="0"/>
    <x v="160"/>
    <n v="87350"/>
    <x v="6"/>
    <s v="Retained"/>
    <n v="5"/>
    <x v="1"/>
  </r>
  <r>
    <x v="314"/>
    <x v="2"/>
    <n v="33"/>
    <x v="0"/>
    <s v="Operations Executive"/>
    <x v="2"/>
    <x v="0"/>
    <x v="0"/>
    <x v="213"/>
    <d v="2024-07-05T00:00:00"/>
    <d v="2024-07-05T00:00:00"/>
    <x v="3"/>
    <x v="3"/>
    <n v="65453"/>
    <x v="3"/>
    <m/>
    <n v="4"/>
    <x v="1"/>
  </r>
  <r>
    <x v="315"/>
    <x v="2"/>
    <n v="32"/>
    <x v="0"/>
    <s v="Operations Executive"/>
    <x v="3"/>
    <x v="4"/>
    <x v="1"/>
    <x v="214"/>
    <d v="2023-03-30T00:00:00"/>
    <d v="2023-03-30T00:00:00"/>
    <x v="1"/>
    <x v="3"/>
    <n v="72165"/>
    <x v="3"/>
    <m/>
    <n v="5"/>
    <x v="1"/>
  </r>
  <r>
    <x v="316"/>
    <x v="0"/>
    <n v="38"/>
    <x v="0"/>
    <s v="Operations Manager"/>
    <x v="12"/>
    <x v="1"/>
    <x v="2"/>
    <x v="61"/>
    <d v="2023-06-21T00:00:00"/>
    <d v="2023-06-22T00:00:00"/>
    <x v="0"/>
    <x v="61"/>
    <n v="57272"/>
    <x v="16"/>
    <s v="Retained"/>
    <n v="4"/>
    <x v="0"/>
  </r>
  <r>
    <x v="317"/>
    <x v="0"/>
    <n v="38"/>
    <x v="2"/>
    <s v="Sales Manager"/>
    <x v="5"/>
    <x v="1"/>
    <x v="0"/>
    <x v="67"/>
    <d v="2023-09-02T00:00:00"/>
    <d v="2023-09-03T00:00:00"/>
    <x v="0"/>
    <x v="9"/>
    <n v="42282"/>
    <x v="5"/>
    <s v="Left"/>
    <n v="4"/>
    <x v="1"/>
  </r>
  <r>
    <x v="318"/>
    <x v="0"/>
    <n v="38"/>
    <x v="3"/>
    <s v="Marketing Manager"/>
    <x v="2"/>
    <x v="1"/>
    <x v="2"/>
    <x v="214"/>
    <d v="2023-04-02T00:00:00"/>
    <d v="2023-04-09T00:00:00"/>
    <x v="0"/>
    <x v="161"/>
    <n v="87924"/>
    <x v="7"/>
    <s v="Retained"/>
    <n v="4"/>
    <x v="1"/>
  </r>
  <r>
    <x v="319"/>
    <x v="0"/>
    <n v="36"/>
    <x v="0"/>
    <s v="Operations Executive"/>
    <x v="1"/>
    <x v="1"/>
    <x v="0"/>
    <x v="42"/>
    <d v="2024-03-10T00:00:00"/>
    <d v="2024-03-14T00:00:00"/>
    <x v="3"/>
    <x v="3"/>
    <n v="66431"/>
    <x v="3"/>
    <m/>
    <n v="4"/>
    <x v="1"/>
  </r>
  <r>
    <x v="320"/>
    <x v="0"/>
    <n v="37"/>
    <x v="0"/>
    <s v="Operations Executive"/>
    <x v="3"/>
    <x v="1"/>
    <x v="0"/>
    <x v="215"/>
    <d v="2023-02-23T00:00:00"/>
    <d v="2023-03-02T00:00:00"/>
    <x v="0"/>
    <x v="102"/>
    <n v="73537"/>
    <x v="12"/>
    <s v="Retained"/>
    <n v="5"/>
    <x v="1"/>
  </r>
  <r>
    <x v="321"/>
    <x v="2"/>
    <n v="33"/>
    <x v="2"/>
    <s v="Sales Executive"/>
    <x v="0"/>
    <x v="1"/>
    <x v="3"/>
    <x v="130"/>
    <d v="2023-05-27T00:00:00"/>
    <d v="2023-05-30T00:00:00"/>
    <x v="0"/>
    <x v="142"/>
    <n v="61087"/>
    <x v="14"/>
    <s v="Retained"/>
    <n v="5"/>
    <x v="1"/>
  </r>
  <r>
    <x v="322"/>
    <x v="2"/>
    <n v="32"/>
    <x v="3"/>
    <s v="Marketing Executive"/>
    <x v="3"/>
    <x v="0"/>
    <x v="1"/>
    <x v="216"/>
    <d v="2024-07-29T00:00:00"/>
    <d v="2024-07-30T00:00:00"/>
    <x v="1"/>
    <x v="3"/>
    <n v="62165"/>
    <x v="3"/>
    <m/>
    <n v="5"/>
    <x v="1"/>
  </r>
  <r>
    <x v="323"/>
    <x v="0"/>
    <n v="36"/>
    <x v="0"/>
    <s v="Operations Executive"/>
    <x v="6"/>
    <x v="0"/>
    <x v="1"/>
    <x v="108"/>
    <d v="2023-07-09T00:00:00"/>
    <d v="2023-07-10T00:00:00"/>
    <x v="1"/>
    <x v="3"/>
    <n v="80159"/>
    <x v="3"/>
    <m/>
    <n v="3"/>
    <x v="1"/>
  </r>
  <r>
    <x v="324"/>
    <x v="1"/>
    <n v="34"/>
    <x v="0"/>
    <s v="Operations Executive"/>
    <x v="2"/>
    <x v="2"/>
    <x v="0"/>
    <x v="73"/>
    <d v="2023-09-06T00:00:00"/>
    <d v="2023-09-07T00:00:00"/>
    <x v="1"/>
    <x v="3"/>
    <n v="60981"/>
    <x v="3"/>
    <m/>
    <n v="4"/>
    <x v="1"/>
  </r>
  <r>
    <x v="325"/>
    <x v="2"/>
    <n v="34"/>
    <x v="2"/>
    <s v="Sales Manager"/>
    <x v="9"/>
    <x v="1"/>
    <x v="0"/>
    <x v="217"/>
    <d v="2024-07-19T00:00:00"/>
    <d v="2024-07-23T00:00:00"/>
    <x v="3"/>
    <x v="3"/>
    <n v="58336"/>
    <x v="3"/>
    <m/>
    <n v="5"/>
    <x v="1"/>
  </r>
  <r>
    <x v="326"/>
    <x v="0"/>
    <n v="38"/>
    <x v="0"/>
    <s v="Operations Manager"/>
    <x v="7"/>
    <x v="0"/>
    <x v="1"/>
    <x v="218"/>
    <d v="2024-02-21T00:00:00"/>
    <d v="2024-02-27T00:00:00"/>
    <x v="2"/>
    <x v="3"/>
    <n v="48777"/>
    <x v="3"/>
    <m/>
    <m/>
    <x v="1"/>
  </r>
  <r>
    <x v="327"/>
    <x v="2"/>
    <n v="32"/>
    <x v="3"/>
    <s v="Marketing Executive"/>
    <x v="3"/>
    <x v="2"/>
    <x v="0"/>
    <x v="219"/>
    <d v="2024-08-19T00:00:00"/>
    <d v="2024-08-22T00:00:00"/>
    <x v="3"/>
    <x v="3"/>
    <n v="56620"/>
    <x v="3"/>
    <m/>
    <n v="4"/>
    <x v="2"/>
  </r>
  <r>
    <x v="328"/>
    <x v="0"/>
    <n v="38"/>
    <x v="0"/>
    <s v="Operations Manager"/>
    <x v="6"/>
    <x v="1"/>
    <x v="1"/>
    <x v="141"/>
    <d v="2023-08-07T00:00:00"/>
    <d v="2023-08-10T00:00:00"/>
    <x v="1"/>
    <x v="3"/>
    <n v="65459"/>
    <x v="3"/>
    <m/>
    <m/>
    <x v="0"/>
  </r>
  <r>
    <x v="329"/>
    <x v="0"/>
    <n v="37"/>
    <x v="0"/>
    <s v="Operations Executive"/>
    <x v="5"/>
    <x v="2"/>
    <x v="1"/>
    <x v="101"/>
    <d v="2023-07-04T00:00:00"/>
    <d v="2023-07-10T00:00:00"/>
    <x v="0"/>
    <x v="162"/>
    <n v="42826"/>
    <x v="3"/>
    <s v="Retained"/>
    <n v="4"/>
    <x v="0"/>
  </r>
  <r>
    <x v="330"/>
    <x v="0"/>
    <n v="36"/>
    <x v="3"/>
    <s v="Marketing Manager"/>
    <x v="6"/>
    <x v="3"/>
    <x v="1"/>
    <x v="220"/>
    <d v="2024-03-22T00:00:00"/>
    <d v="2024-03-22T00:00:00"/>
    <x v="2"/>
    <x v="3"/>
    <n v="79680"/>
    <x v="3"/>
    <m/>
    <n v="4"/>
    <x v="1"/>
  </r>
  <r>
    <x v="331"/>
    <x v="2"/>
    <n v="32"/>
    <x v="4"/>
    <s v="Production Engineer"/>
    <x v="5"/>
    <x v="4"/>
    <x v="3"/>
    <x v="221"/>
    <d v="2023-03-18T00:00:00"/>
    <d v="2023-03-19T00:00:00"/>
    <x v="0"/>
    <x v="163"/>
    <n v="53896"/>
    <x v="8"/>
    <s v="Retained"/>
    <m/>
    <x v="1"/>
  </r>
  <r>
    <x v="332"/>
    <x v="0"/>
    <n v="37"/>
    <x v="0"/>
    <s v="Operations Executive"/>
    <x v="10"/>
    <x v="0"/>
    <x v="2"/>
    <x v="222"/>
    <d v="2024-08-07T00:00:00"/>
    <d v="2024-08-07T00:00:00"/>
    <x v="1"/>
    <x v="3"/>
    <n v="156187"/>
    <x v="3"/>
    <m/>
    <m/>
    <x v="1"/>
  </r>
  <r>
    <x v="333"/>
    <x v="0"/>
    <n v="37"/>
    <x v="4"/>
    <s v="Production Engineer"/>
    <x v="2"/>
    <x v="0"/>
    <x v="1"/>
    <x v="223"/>
    <d v="2024-07-01T00:00:00"/>
    <d v="2024-07-06T00:00:00"/>
    <x v="0"/>
    <x v="164"/>
    <n v="67332"/>
    <x v="12"/>
    <s v="Retained"/>
    <n v="4"/>
    <x v="1"/>
  </r>
  <r>
    <x v="334"/>
    <x v="0"/>
    <n v="37"/>
    <x v="3"/>
    <s v="Marketing Executive"/>
    <x v="1"/>
    <x v="2"/>
    <x v="1"/>
    <x v="224"/>
    <d v="2023-07-24T00:00:00"/>
    <d v="2023-07-24T00:00:00"/>
    <x v="0"/>
    <x v="165"/>
    <n v="52861"/>
    <x v="3"/>
    <s v="Retained"/>
    <n v="2"/>
    <x v="1"/>
  </r>
  <r>
    <x v="335"/>
    <x v="0"/>
    <n v="38"/>
    <x v="2"/>
    <s v="Sales Executive"/>
    <x v="1"/>
    <x v="1"/>
    <x v="1"/>
    <x v="125"/>
    <d v="2023-03-07T00:00:00"/>
    <d v="2023-03-11T00:00:00"/>
    <x v="0"/>
    <x v="25"/>
    <n v="68237"/>
    <x v="3"/>
    <s v="Left"/>
    <n v="5"/>
    <x v="1"/>
  </r>
  <r>
    <x v="336"/>
    <x v="2"/>
    <n v="32"/>
    <x v="6"/>
    <s v="Financial Analyst"/>
    <x v="4"/>
    <x v="2"/>
    <x v="1"/>
    <x v="225"/>
    <d v="2023-02-08T00:00:00"/>
    <d v="2023-02-13T00:00:00"/>
    <x v="0"/>
    <x v="115"/>
    <n v="62640"/>
    <x v="7"/>
    <s v="Left"/>
    <n v="2"/>
    <x v="0"/>
  </r>
  <r>
    <x v="337"/>
    <x v="2"/>
    <n v="34"/>
    <x v="0"/>
    <s v="Operations Manager"/>
    <x v="12"/>
    <x v="0"/>
    <x v="2"/>
    <x v="27"/>
    <d v="2023-02-25T00:00:00"/>
    <d v="2023-03-03T00:00:00"/>
    <x v="0"/>
    <x v="166"/>
    <n v="36213"/>
    <x v="2"/>
    <s v="Left"/>
    <n v="5"/>
    <x v="1"/>
  </r>
  <r>
    <x v="338"/>
    <x v="0"/>
    <n v="37"/>
    <x v="0"/>
    <s v="Operations Executive"/>
    <x v="2"/>
    <x v="2"/>
    <x v="1"/>
    <x v="39"/>
    <d v="2023-08-24T00:00:00"/>
    <d v="2023-08-25T00:00:00"/>
    <x v="0"/>
    <x v="153"/>
    <n v="60969"/>
    <x v="3"/>
    <s v="Left"/>
    <n v="5"/>
    <x v="1"/>
  </r>
  <r>
    <x v="339"/>
    <x v="0"/>
    <n v="38"/>
    <x v="0"/>
    <s v="Operations Executive"/>
    <x v="4"/>
    <x v="1"/>
    <x v="1"/>
    <x v="5"/>
    <d v="2023-05-15T00:00:00"/>
    <d v="2023-05-22T00:00:00"/>
    <x v="0"/>
    <x v="167"/>
    <n v="75407"/>
    <x v="0"/>
    <s v="Retained"/>
    <m/>
    <x v="1"/>
  </r>
  <r>
    <x v="340"/>
    <x v="0"/>
    <n v="37"/>
    <x v="0"/>
    <s v="Operations Executive"/>
    <x v="6"/>
    <x v="1"/>
    <x v="1"/>
    <x v="226"/>
    <d v="2024-03-16T00:00:00"/>
    <d v="2024-03-20T00:00:00"/>
    <x v="3"/>
    <x v="3"/>
    <n v="61759"/>
    <x v="3"/>
    <m/>
    <n v="5"/>
    <x v="1"/>
  </r>
  <r>
    <x v="341"/>
    <x v="0"/>
    <n v="38"/>
    <x v="3"/>
    <s v="Marketing Executive"/>
    <x v="4"/>
    <x v="0"/>
    <x v="1"/>
    <x v="227"/>
    <d v="2024-07-14T00:00:00"/>
    <d v="2024-07-14T00:00:00"/>
    <x v="4"/>
    <x v="3"/>
    <n v="71725"/>
    <x v="3"/>
    <m/>
    <n v="5"/>
    <x v="1"/>
  </r>
  <r>
    <x v="342"/>
    <x v="0"/>
    <n v="38"/>
    <x v="2"/>
    <s v="Sales Executive"/>
    <x v="3"/>
    <x v="0"/>
    <x v="0"/>
    <x v="228"/>
    <d v="2023-06-12T00:00:00"/>
    <d v="2023-06-12T00:00:00"/>
    <x v="1"/>
    <x v="3"/>
    <n v="68173"/>
    <x v="3"/>
    <m/>
    <n v="4"/>
    <x v="2"/>
  </r>
  <r>
    <x v="343"/>
    <x v="0"/>
    <n v="37"/>
    <x v="7"/>
    <s v="Purchase Manager"/>
    <x v="5"/>
    <x v="1"/>
    <x v="0"/>
    <x v="13"/>
    <d v="2024-07-19T00:00:00"/>
    <d v="2024-07-24T00:00:00"/>
    <x v="0"/>
    <x v="168"/>
    <n v="32696"/>
    <x v="13"/>
    <s v="Left"/>
    <n v="3"/>
    <x v="0"/>
  </r>
  <r>
    <x v="344"/>
    <x v="0"/>
    <n v="38"/>
    <x v="2"/>
    <s v="Sales Executive"/>
    <x v="12"/>
    <x v="0"/>
    <x v="1"/>
    <x v="94"/>
    <d v="2023-07-15T00:00:00"/>
    <d v="2023-07-22T00:00:00"/>
    <x v="0"/>
    <x v="67"/>
    <n v="59832"/>
    <x v="12"/>
    <s v="Retained"/>
    <m/>
    <x v="2"/>
  </r>
  <r>
    <x v="345"/>
    <x v="2"/>
    <n v="32"/>
    <x v="1"/>
    <s v="Service Engineer"/>
    <x v="7"/>
    <x v="1"/>
    <x v="1"/>
    <x v="37"/>
    <d v="2023-03-09T00:00:00"/>
    <d v="2023-03-14T00:00:00"/>
    <x v="0"/>
    <x v="35"/>
    <n v="48949"/>
    <x v="2"/>
    <s v="Retained"/>
    <n v="4"/>
    <x v="1"/>
  </r>
  <r>
    <x v="346"/>
    <x v="2"/>
    <n v="34"/>
    <x v="0"/>
    <s v="Operations Manager"/>
    <x v="2"/>
    <x v="0"/>
    <x v="0"/>
    <x v="229"/>
    <d v="2024-04-17T00:00:00"/>
    <d v="2024-04-20T00:00:00"/>
    <x v="0"/>
    <x v="169"/>
    <n v="89129"/>
    <x v="6"/>
    <s v="Left"/>
    <n v="4"/>
    <x v="1"/>
  </r>
  <r>
    <x v="347"/>
    <x v="0"/>
    <n v="38"/>
    <x v="0"/>
    <s v="Operations Executive"/>
    <x v="5"/>
    <x v="0"/>
    <x v="2"/>
    <x v="78"/>
    <d v="2023-02-01T00:00:00"/>
    <d v="2023-02-05T00:00:00"/>
    <x v="0"/>
    <x v="170"/>
    <n v="59755"/>
    <x v="9"/>
    <s v="Retained"/>
    <n v="4"/>
    <x v="0"/>
  </r>
  <r>
    <x v="348"/>
    <x v="0"/>
    <n v="36"/>
    <x v="0"/>
    <s v="Operations Executive"/>
    <x v="0"/>
    <x v="1"/>
    <x v="1"/>
    <x v="230"/>
    <d v="2024-02-07T00:00:00"/>
    <d v="2024-02-11T00:00:00"/>
    <x v="4"/>
    <x v="3"/>
    <n v="44938"/>
    <x v="3"/>
    <m/>
    <n v="4"/>
    <x v="1"/>
  </r>
  <r>
    <x v="349"/>
    <x v="2"/>
    <n v="33"/>
    <x v="1"/>
    <s v="Service Manager"/>
    <x v="3"/>
    <x v="0"/>
    <x v="1"/>
    <x v="76"/>
    <d v="2023-07-26T00:00:00"/>
    <d v="2023-07-31T00:00:00"/>
    <x v="1"/>
    <x v="3"/>
    <n v="72762"/>
    <x v="3"/>
    <m/>
    <n v="3"/>
    <x v="0"/>
  </r>
  <r>
    <x v="350"/>
    <x v="0"/>
    <n v="36"/>
    <x v="2"/>
    <s v="Sales Executive"/>
    <x v="9"/>
    <x v="1"/>
    <x v="1"/>
    <x v="231"/>
    <d v="2023-05-28T00:00:00"/>
    <d v="2023-06-01T00:00:00"/>
    <x v="1"/>
    <x v="3"/>
    <n v="60535"/>
    <x v="3"/>
    <m/>
    <n v="4"/>
    <x v="2"/>
  </r>
  <r>
    <x v="351"/>
    <x v="2"/>
    <n v="34"/>
    <x v="0"/>
    <s v="Operations Executive"/>
    <x v="6"/>
    <x v="0"/>
    <x v="0"/>
    <x v="232"/>
    <d v="2024-04-14T00:00:00"/>
    <d v="2024-04-16T00:00:00"/>
    <x v="3"/>
    <x v="3"/>
    <n v="73512"/>
    <x v="3"/>
    <m/>
    <m/>
    <x v="1"/>
  </r>
  <r>
    <x v="352"/>
    <x v="2"/>
    <n v="33"/>
    <x v="0"/>
    <s v="Operations Manager"/>
    <x v="4"/>
    <x v="1"/>
    <x v="1"/>
    <x v="233"/>
    <d v="2023-06-17T00:00:00"/>
    <d v="2023-06-18T00:00:00"/>
    <x v="0"/>
    <x v="12"/>
    <n v="72010"/>
    <x v="14"/>
    <s v="Left"/>
    <n v="4"/>
    <x v="1"/>
  </r>
  <r>
    <x v="353"/>
    <x v="0"/>
    <n v="38"/>
    <x v="1"/>
    <s v="Service Engineer"/>
    <x v="10"/>
    <x v="2"/>
    <x v="1"/>
    <x v="234"/>
    <d v="2024-06-03T00:00:00"/>
    <d v="2024-06-03T00:00:00"/>
    <x v="4"/>
    <x v="3"/>
    <n v="194651"/>
    <x v="3"/>
    <m/>
    <m/>
    <x v="1"/>
  </r>
  <r>
    <x v="354"/>
    <x v="0"/>
    <n v="38"/>
    <x v="0"/>
    <s v="Operations Executive"/>
    <x v="7"/>
    <x v="1"/>
    <x v="1"/>
    <x v="149"/>
    <d v="2023-06-27T00:00:00"/>
    <d v="2023-07-01T00:00:00"/>
    <x v="0"/>
    <x v="171"/>
    <n v="63839"/>
    <x v="9"/>
    <s v="Retained"/>
    <n v="4"/>
    <x v="1"/>
  </r>
  <r>
    <x v="355"/>
    <x v="2"/>
    <n v="32"/>
    <x v="3"/>
    <s v="Marketing Manager"/>
    <x v="1"/>
    <x v="0"/>
    <x v="0"/>
    <x v="157"/>
    <d v="2024-02-05T00:00:00"/>
    <d v="2024-02-07T00:00:00"/>
    <x v="0"/>
    <x v="156"/>
    <n v="73792"/>
    <x v="0"/>
    <s v="Retained"/>
    <n v="5"/>
    <x v="0"/>
  </r>
  <r>
    <x v="356"/>
    <x v="0"/>
    <n v="36"/>
    <x v="7"/>
    <s v="Purchase Officer"/>
    <x v="13"/>
    <x v="0"/>
    <x v="1"/>
    <x v="188"/>
    <d v="2023-08-16T00:00:00"/>
    <d v="2023-08-16T00:00:00"/>
    <x v="0"/>
    <x v="62"/>
    <n v="199974"/>
    <x v="10"/>
    <s v="Retained"/>
    <n v="4"/>
    <x v="0"/>
  </r>
  <r>
    <x v="357"/>
    <x v="2"/>
    <n v="33"/>
    <x v="0"/>
    <s v="Operations Executive"/>
    <x v="5"/>
    <x v="1"/>
    <x v="2"/>
    <x v="65"/>
    <d v="2023-07-19T00:00:00"/>
    <d v="2023-07-23T00:00:00"/>
    <x v="0"/>
    <x v="172"/>
    <n v="37355"/>
    <x v="12"/>
    <s v="Retained"/>
    <m/>
    <x v="1"/>
  </r>
  <r>
    <x v="358"/>
    <x v="1"/>
    <n v="34"/>
    <x v="1"/>
    <s v="Service Manager"/>
    <x v="6"/>
    <x v="1"/>
    <x v="0"/>
    <x v="56"/>
    <d v="2024-01-15T00:00:00"/>
    <d v="2024-01-16T00:00:00"/>
    <x v="0"/>
    <x v="173"/>
    <n v="76237"/>
    <x v="3"/>
    <s v="Left"/>
    <n v="5"/>
    <x v="1"/>
  </r>
  <r>
    <x v="359"/>
    <x v="0"/>
    <n v="37"/>
    <x v="0"/>
    <s v="Operations Manager"/>
    <x v="5"/>
    <x v="1"/>
    <x v="0"/>
    <x v="235"/>
    <d v="2023-07-02T00:00:00"/>
    <d v="2023-07-04T00:00:00"/>
    <x v="0"/>
    <x v="109"/>
    <n v="56884"/>
    <x v="14"/>
    <s v="Left"/>
    <n v="4"/>
    <x v="1"/>
  </r>
  <r>
    <x v="360"/>
    <x v="0"/>
    <n v="37"/>
    <x v="4"/>
    <s v="Production Engineer"/>
    <x v="0"/>
    <x v="1"/>
    <x v="0"/>
    <x v="236"/>
    <d v="2024-11-22T00:00:00"/>
    <d v="2024-11-28T00:00:00"/>
    <x v="4"/>
    <x v="3"/>
    <n v="68570"/>
    <x v="3"/>
    <m/>
    <n v="4"/>
    <x v="0"/>
  </r>
  <r>
    <x v="361"/>
    <x v="2"/>
    <n v="34"/>
    <x v="1"/>
    <s v="Service Engineer"/>
    <x v="11"/>
    <x v="0"/>
    <x v="0"/>
    <x v="187"/>
    <d v="2024-05-20T00:00:00"/>
    <d v="2024-05-25T00:00:00"/>
    <x v="3"/>
    <x v="3"/>
    <n v="129880"/>
    <x v="3"/>
    <m/>
    <n v="3"/>
    <x v="1"/>
  </r>
  <r>
    <x v="362"/>
    <x v="0"/>
    <n v="36"/>
    <x v="3"/>
    <s v="Marketing Manager"/>
    <x v="3"/>
    <x v="0"/>
    <x v="4"/>
    <x v="81"/>
    <d v="2023-05-11T00:00:00"/>
    <d v="2023-05-15T00:00:00"/>
    <x v="1"/>
    <x v="3"/>
    <n v="58283"/>
    <x v="3"/>
    <m/>
    <n v="5"/>
    <x v="1"/>
  </r>
  <r>
    <x v="363"/>
    <x v="0"/>
    <n v="36"/>
    <x v="4"/>
    <s v="Production Manager"/>
    <x v="10"/>
    <x v="1"/>
    <x v="2"/>
    <x v="237"/>
    <d v="2024-11-17T00:00:00"/>
    <d v="2024-11-17T00:00:00"/>
    <x v="1"/>
    <x v="3"/>
    <n v="163902"/>
    <x v="3"/>
    <m/>
    <n v="5"/>
    <x v="0"/>
  </r>
  <r>
    <x v="364"/>
    <x v="1"/>
    <n v="34"/>
    <x v="0"/>
    <s v="Operations Executive"/>
    <x v="4"/>
    <x v="0"/>
    <x v="0"/>
    <x v="108"/>
    <d v="2023-07-07T00:00:00"/>
    <d v="2023-07-14T00:00:00"/>
    <x v="1"/>
    <x v="3"/>
    <n v="58446"/>
    <x v="3"/>
    <m/>
    <n v="4"/>
    <x v="1"/>
  </r>
  <r>
    <x v="365"/>
    <x v="0"/>
    <n v="36"/>
    <x v="1"/>
    <s v="Service Engineer"/>
    <x v="3"/>
    <x v="3"/>
    <x v="2"/>
    <x v="50"/>
    <d v="2023-03-23T00:00:00"/>
    <d v="2023-03-30T00:00:00"/>
    <x v="1"/>
    <x v="3"/>
    <n v="71776"/>
    <x v="3"/>
    <m/>
    <n v="4"/>
    <x v="1"/>
  </r>
  <r>
    <x v="366"/>
    <x v="1"/>
    <n v="34"/>
    <x v="2"/>
    <s v="Sales Executive"/>
    <x v="14"/>
    <x v="4"/>
    <x v="0"/>
    <x v="197"/>
    <d v="2023-08-19T00:00:00"/>
    <d v="2023-08-21T00:00:00"/>
    <x v="0"/>
    <x v="174"/>
    <n v="94672"/>
    <x v="3"/>
    <s v="Retained"/>
    <n v="5"/>
    <x v="0"/>
  </r>
  <r>
    <x v="367"/>
    <x v="1"/>
    <n v="34"/>
    <x v="1"/>
    <s v="Service Manager"/>
    <x v="1"/>
    <x v="1"/>
    <x v="1"/>
    <x v="238"/>
    <d v="2024-08-31T00:00:00"/>
    <d v="2024-09-05T00:00:00"/>
    <x v="0"/>
    <x v="175"/>
    <n v="50258"/>
    <x v="14"/>
    <s v="Retained"/>
    <m/>
    <x v="0"/>
  </r>
  <r>
    <x v="368"/>
    <x v="0"/>
    <n v="37"/>
    <x v="6"/>
    <s v="Finance Manager"/>
    <x v="8"/>
    <x v="1"/>
    <x v="1"/>
    <x v="166"/>
    <d v="2023-01-30T00:00:00"/>
    <d v="2023-02-04T00:00:00"/>
    <x v="2"/>
    <x v="3"/>
    <n v="222562"/>
    <x v="3"/>
    <m/>
    <m/>
    <x v="1"/>
  </r>
  <r>
    <x v="369"/>
    <x v="0"/>
    <n v="36"/>
    <x v="0"/>
    <s v="Operations Manager"/>
    <x v="1"/>
    <x v="0"/>
    <x v="1"/>
    <x v="207"/>
    <d v="2024-12-12T00:00:00"/>
    <d v="2024-12-12T00:00:00"/>
    <x v="3"/>
    <x v="3"/>
    <n v="64248"/>
    <x v="3"/>
    <m/>
    <n v="4"/>
    <x v="0"/>
  </r>
  <r>
    <x v="370"/>
    <x v="0"/>
    <n v="36"/>
    <x v="1"/>
    <s v="Service Manager"/>
    <x v="7"/>
    <x v="1"/>
    <x v="1"/>
    <x v="131"/>
    <d v="2023-09-01T00:00:00"/>
    <d v="2023-09-06T00:00:00"/>
    <x v="0"/>
    <x v="176"/>
    <n v="59334"/>
    <x v="3"/>
    <s v="Retained"/>
    <n v="5"/>
    <x v="1"/>
  </r>
  <r>
    <x v="371"/>
    <x v="0"/>
    <n v="36"/>
    <x v="0"/>
    <s v="Operations Executive"/>
    <x v="10"/>
    <x v="1"/>
    <x v="1"/>
    <x v="50"/>
    <d v="2023-03-18T00:00:00"/>
    <d v="2023-03-22T00:00:00"/>
    <x v="0"/>
    <x v="177"/>
    <n v="177980"/>
    <x v="16"/>
    <s v="Retained"/>
    <n v="4"/>
    <x v="1"/>
  </r>
  <r>
    <x v="372"/>
    <x v="0"/>
    <n v="37"/>
    <x v="0"/>
    <s v="Operations Executive"/>
    <x v="4"/>
    <x v="1"/>
    <x v="1"/>
    <x v="59"/>
    <d v="2023-07-15T00:00:00"/>
    <d v="2023-07-16T00:00:00"/>
    <x v="2"/>
    <x v="3"/>
    <n v="58459"/>
    <x v="3"/>
    <m/>
    <n v="3"/>
    <x v="0"/>
  </r>
  <r>
    <x v="373"/>
    <x v="2"/>
    <n v="32"/>
    <x v="0"/>
    <s v="Operations Manager"/>
    <x v="6"/>
    <x v="1"/>
    <x v="4"/>
    <x v="200"/>
    <d v="2023-01-22T00:00:00"/>
    <d v="2023-01-27T00:00:00"/>
    <x v="2"/>
    <x v="3"/>
    <n v="67599"/>
    <x v="3"/>
    <m/>
    <n v="5"/>
    <x v="1"/>
  </r>
  <r>
    <x v="374"/>
    <x v="0"/>
    <n v="37"/>
    <x v="6"/>
    <s v="Finance Manager"/>
    <x v="2"/>
    <x v="0"/>
    <x v="1"/>
    <x v="89"/>
    <d v="2023-08-17T00:00:00"/>
    <d v="2023-08-18T00:00:00"/>
    <x v="0"/>
    <x v="157"/>
    <n v="82150"/>
    <x v="3"/>
    <s v="Retained"/>
    <n v="5"/>
    <x v="1"/>
  </r>
  <r>
    <x v="375"/>
    <x v="0"/>
    <n v="36"/>
    <x v="0"/>
    <s v="Operations Executive"/>
    <x v="5"/>
    <x v="0"/>
    <x v="0"/>
    <x v="239"/>
    <d v="2024-10-08T00:00:00"/>
    <d v="2024-10-08T00:00:00"/>
    <x v="2"/>
    <x v="3"/>
    <n v="56863"/>
    <x v="3"/>
    <m/>
    <n v="3"/>
    <x v="1"/>
  </r>
  <r>
    <x v="376"/>
    <x v="2"/>
    <n v="32"/>
    <x v="4"/>
    <s v="Production Engineer"/>
    <x v="7"/>
    <x v="1"/>
    <x v="3"/>
    <x v="174"/>
    <d v="2023-02-09T00:00:00"/>
    <d v="2023-02-12T00:00:00"/>
    <x v="0"/>
    <x v="178"/>
    <n v="49236"/>
    <x v="12"/>
    <s v="Retained"/>
    <n v="4"/>
    <x v="1"/>
  </r>
  <r>
    <x v="377"/>
    <x v="0"/>
    <n v="36"/>
    <x v="4"/>
    <s v="Production Manager"/>
    <x v="4"/>
    <x v="0"/>
    <x v="0"/>
    <x v="168"/>
    <d v="2023-08-02T00:00:00"/>
    <d v="2023-08-09T00:00:00"/>
    <x v="0"/>
    <x v="179"/>
    <n v="78529"/>
    <x v="1"/>
    <s v="Retained"/>
    <n v="5"/>
    <x v="1"/>
  </r>
  <r>
    <x v="378"/>
    <x v="2"/>
    <n v="33"/>
    <x v="1"/>
    <s v="Service Engineer"/>
    <x v="4"/>
    <x v="0"/>
    <x v="0"/>
    <x v="67"/>
    <d v="2023-09-03T00:00:00"/>
    <d v="2023-09-08T00:00:00"/>
    <x v="0"/>
    <x v="86"/>
    <n v="84422"/>
    <x v="13"/>
    <s v="Retained"/>
    <n v="2"/>
    <x v="2"/>
  </r>
  <r>
    <x v="379"/>
    <x v="0"/>
    <n v="37"/>
    <x v="1"/>
    <s v="Service Engineer"/>
    <x v="5"/>
    <x v="0"/>
    <x v="2"/>
    <x v="240"/>
    <d v="2024-06-09T00:00:00"/>
    <d v="2024-06-16T00:00:00"/>
    <x v="2"/>
    <x v="3"/>
    <n v="51120"/>
    <x v="3"/>
    <m/>
    <n v="4"/>
    <x v="1"/>
  </r>
  <r>
    <x v="380"/>
    <x v="0"/>
    <n v="36"/>
    <x v="2"/>
    <s v="Sales Executive"/>
    <x v="9"/>
    <x v="3"/>
    <x v="1"/>
    <x v="11"/>
    <d v="2023-09-07T00:00:00"/>
    <d v="2023-09-14T00:00:00"/>
    <x v="0"/>
    <x v="127"/>
    <n v="40604"/>
    <x v="3"/>
    <s v="Left"/>
    <m/>
    <x v="0"/>
  </r>
  <r>
    <x v="381"/>
    <x v="2"/>
    <n v="34"/>
    <x v="0"/>
    <s v="Operations Executive"/>
    <x v="3"/>
    <x v="3"/>
    <x v="1"/>
    <x v="241"/>
    <d v="2023-01-19T00:00:00"/>
    <d v="2023-01-19T00:00:00"/>
    <x v="0"/>
    <x v="14"/>
    <n v="61977"/>
    <x v="5"/>
    <s v="Retained"/>
    <n v="4"/>
    <x v="0"/>
  </r>
  <r>
    <x v="382"/>
    <x v="2"/>
    <n v="33"/>
    <x v="1"/>
    <s v="Service Engineer"/>
    <x v="0"/>
    <x v="0"/>
    <x v="2"/>
    <x v="242"/>
    <d v="2024-02-13T00:00:00"/>
    <d v="2024-02-20T00:00:00"/>
    <x v="0"/>
    <x v="180"/>
    <n v="50557"/>
    <x v="3"/>
    <s v="Retained"/>
    <n v="5"/>
    <x v="1"/>
  </r>
  <r>
    <x v="383"/>
    <x v="2"/>
    <n v="33"/>
    <x v="1"/>
    <s v="Service Manager"/>
    <x v="7"/>
    <x v="2"/>
    <x v="1"/>
    <x v="5"/>
    <d v="2023-05-20T00:00:00"/>
    <d v="2023-05-26T00:00:00"/>
    <x v="0"/>
    <x v="142"/>
    <n v="54132"/>
    <x v="16"/>
    <s v="Retained"/>
    <n v="5"/>
    <x v="1"/>
  </r>
  <r>
    <x v="384"/>
    <x v="2"/>
    <n v="32"/>
    <x v="0"/>
    <s v="Operations Executive"/>
    <x v="5"/>
    <x v="1"/>
    <x v="2"/>
    <x v="168"/>
    <d v="2023-08-02T00:00:00"/>
    <d v="2023-08-02T00:00:00"/>
    <x v="0"/>
    <x v="181"/>
    <n v="53479"/>
    <x v="9"/>
    <s v="Retained"/>
    <n v="4"/>
    <x v="1"/>
  </r>
  <r>
    <x v="385"/>
    <x v="2"/>
    <n v="34"/>
    <x v="1"/>
    <s v="Service Engineer"/>
    <x v="2"/>
    <x v="0"/>
    <x v="1"/>
    <x v="143"/>
    <d v="2023-01-08T00:00:00"/>
    <d v="2023-01-14T00:00:00"/>
    <x v="0"/>
    <x v="145"/>
    <n v="61509"/>
    <x v="12"/>
    <s v="Left"/>
    <n v="4"/>
    <x v="1"/>
  </r>
  <r>
    <x v="386"/>
    <x v="0"/>
    <n v="36"/>
    <x v="1"/>
    <s v="Service Engineer"/>
    <x v="11"/>
    <x v="0"/>
    <x v="0"/>
    <x v="219"/>
    <d v="2024-08-15T00:00:00"/>
    <d v="2024-08-16T00:00:00"/>
    <x v="3"/>
    <x v="3"/>
    <n v="150771"/>
    <x v="3"/>
    <m/>
    <n v="4"/>
    <x v="2"/>
  </r>
  <r>
    <x v="387"/>
    <x v="0"/>
    <n v="37"/>
    <x v="1"/>
    <s v="Service Manager"/>
    <x v="9"/>
    <x v="0"/>
    <x v="0"/>
    <x v="235"/>
    <d v="2023-06-28T00:00:00"/>
    <d v="2023-07-04T00:00:00"/>
    <x v="0"/>
    <x v="123"/>
    <n v="48875"/>
    <x v="1"/>
    <s v="Retained"/>
    <n v="5"/>
    <x v="1"/>
  </r>
  <r>
    <x v="388"/>
    <x v="2"/>
    <n v="33"/>
    <x v="0"/>
    <s v="Operations Manager"/>
    <x v="6"/>
    <x v="1"/>
    <x v="4"/>
    <x v="243"/>
    <d v="2024-06-24T00:00:00"/>
    <d v="2024-06-28T00:00:00"/>
    <x v="2"/>
    <x v="3"/>
    <n v="59811"/>
    <x v="3"/>
    <m/>
    <m/>
    <x v="1"/>
  </r>
  <r>
    <x v="389"/>
    <x v="2"/>
    <n v="32"/>
    <x v="1"/>
    <s v="Service Manager"/>
    <x v="3"/>
    <x v="1"/>
    <x v="1"/>
    <x v="244"/>
    <d v="2023-03-23T00:00:00"/>
    <d v="2023-03-24T00:00:00"/>
    <x v="0"/>
    <x v="177"/>
    <n v="79432"/>
    <x v="14"/>
    <s v="Left"/>
    <n v="5"/>
    <x v="1"/>
  </r>
  <r>
    <x v="390"/>
    <x v="1"/>
    <n v="34"/>
    <x v="4"/>
    <s v="Production Manager"/>
    <x v="3"/>
    <x v="1"/>
    <x v="4"/>
    <x v="71"/>
    <d v="2023-06-15T00:00:00"/>
    <d v="2023-06-18T00:00:00"/>
    <x v="1"/>
    <x v="3"/>
    <n v="76401"/>
    <x v="3"/>
    <m/>
    <m/>
    <x v="1"/>
  </r>
  <r>
    <x v="391"/>
    <x v="0"/>
    <n v="36"/>
    <x v="6"/>
    <s v="Financial Analyst"/>
    <x v="7"/>
    <x v="0"/>
    <x v="0"/>
    <x v="245"/>
    <d v="2023-03-20T00:00:00"/>
    <d v="2023-03-25T00:00:00"/>
    <x v="1"/>
    <x v="3"/>
    <n v="62309"/>
    <x v="3"/>
    <m/>
    <n v="4"/>
    <x v="1"/>
  </r>
  <r>
    <x v="392"/>
    <x v="0"/>
    <n v="38"/>
    <x v="0"/>
    <s v="Operations Executive"/>
    <x v="0"/>
    <x v="3"/>
    <x v="0"/>
    <x v="147"/>
    <d v="2023-06-19T00:00:00"/>
    <d v="2023-06-20T00:00:00"/>
    <x v="0"/>
    <x v="7"/>
    <n v="45201"/>
    <x v="9"/>
    <s v="Retained"/>
    <n v="4"/>
    <x v="1"/>
  </r>
  <r>
    <x v="393"/>
    <x v="2"/>
    <n v="34"/>
    <x v="0"/>
    <s v="Operations Executive"/>
    <x v="13"/>
    <x v="1"/>
    <x v="0"/>
    <x v="246"/>
    <d v="2024-05-08T00:00:00"/>
    <d v="2024-05-10T00:00:00"/>
    <x v="0"/>
    <x v="182"/>
    <n v="169126"/>
    <x v="0"/>
    <s v="Retained"/>
    <n v="5"/>
    <x v="1"/>
  </r>
  <r>
    <x v="394"/>
    <x v="0"/>
    <n v="37"/>
    <x v="0"/>
    <s v="Operations Executive"/>
    <x v="1"/>
    <x v="4"/>
    <x v="1"/>
    <x v="102"/>
    <d v="2023-03-27T00:00:00"/>
    <d v="2023-03-31T00:00:00"/>
    <x v="0"/>
    <x v="148"/>
    <n v="61793"/>
    <x v="3"/>
    <s v="Retained"/>
    <n v="5"/>
    <x v="1"/>
  </r>
  <r>
    <x v="395"/>
    <x v="1"/>
    <n v="34"/>
    <x v="2"/>
    <s v="Sales Manager"/>
    <x v="6"/>
    <x v="1"/>
    <x v="2"/>
    <x v="163"/>
    <d v="2023-02-02T00:00:00"/>
    <d v="2023-02-05T00:00:00"/>
    <x v="1"/>
    <x v="3"/>
    <n v="82823"/>
    <x v="3"/>
    <m/>
    <n v="2"/>
    <x v="1"/>
  </r>
  <r>
    <x v="396"/>
    <x v="2"/>
    <n v="34"/>
    <x v="1"/>
    <s v="Service Engineer"/>
    <x v="5"/>
    <x v="4"/>
    <x v="1"/>
    <x v="247"/>
    <d v="2023-09-05T00:00:00"/>
    <d v="2023-09-11T00:00:00"/>
    <x v="0"/>
    <x v="183"/>
    <n v="40671"/>
    <x v="13"/>
    <s v="Left"/>
    <n v="3"/>
    <x v="1"/>
  </r>
  <r>
    <x v="397"/>
    <x v="0"/>
    <n v="38"/>
    <x v="1"/>
    <s v="Service Manager"/>
    <x v="0"/>
    <x v="2"/>
    <x v="1"/>
    <x v="248"/>
    <d v="2023-01-14T00:00:00"/>
    <d v="2023-01-19T00:00:00"/>
    <x v="0"/>
    <x v="184"/>
    <n v="66487"/>
    <x v="12"/>
    <s v="Retained"/>
    <m/>
    <x v="1"/>
  </r>
  <r>
    <x v="398"/>
    <x v="2"/>
    <n v="33"/>
    <x v="1"/>
    <s v="Service Engineer"/>
    <x v="9"/>
    <x v="1"/>
    <x v="2"/>
    <x v="25"/>
    <d v="2023-08-17T00:00:00"/>
    <d v="2023-08-22T00:00:00"/>
    <x v="2"/>
    <x v="3"/>
    <n v="57458"/>
    <x v="3"/>
    <m/>
    <m/>
    <x v="1"/>
  </r>
  <r>
    <x v="399"/>
    <x v="2"/>
    <n v="33"/>
    <x v="1"/>
    <s v="Service Engineer"/>
    <x v="1"/>
    <x v="1"/>
    <x v="3"/>
    <x v="249"/>
    <d v="2023-05-16T00:00:00"/>
    <d v="2023-05-21T00:00:00"/>
    <x v="1"/>
    <x v="3"/>
    <n v="66473"/>
    <x v="3"/>
    <m/>
    <n v="4"/>
    <x v="0"/>
  </r>
  <r>
    <x v="400"/>
    <x v="0"/>
    <n v="37"/>
    <x v="1"/>
    <s v="Service Engineer"/>
    <x v="12"/>
    <x v="1"/>
    <x v="0"/>
    <x v="234"/>
    <d v="2024-06-01T00:00:00"/>
    <d v="2024-06-03T00:00:00"/>
    <x v="3"/>
    <x v="3"/>
    <n v="50900"/>
    <x v="3"/>
    <m/>
    <n v="4"/>
    <x v="1"/>
  </r>
  <r>
    <x v="401"/>
    <x v="1"/>
    <n v="34"/>
    <x v="6"/>
    <s v="Financial Analyst"/>
    <x v="6"/>
    <x v="3"/>
    <x v="0"/>
    <x v="3"/>
    <d v="2023-03-09T00:00:00"/>
    <d v="2023-03-16T00:00:00"/>
    <x v="0"/>
    <x v="185"/>
    <n v="76109"/>
    <x v="0"/>
    <s v="Retained"/>
    <n v="4"/>
    <x v="2"/>
  </r>
  <r>
    <x v="402"/>
    <x v="0"/>
    <n v="37"/>
    <x v="0"/>
    <s v="Operations Executive"/>
    <x v="13"/>
    <x v="0"/>
    <x v="0"/>
    <x v="230"/>
    <d v="2024-02-14T00:00:00"/>
    <d v="2024-02-21T00:00:00"/>
    <x v="0"/>
    <x v="186"/>
    <n v="150314"/>
    <x v="3"/>
    <s v="Left"/>
    <n v="4"/>
    <x v="1"/>
  </r>
  <r>
    <x v="403"/>
    <x v="2"/>
    <n v="32"/>
    <x v="1"/>
    <s v="Service Engineer"/>
    <x v="1"/>
    <x v="0"/>
    <x v="2"/>
    <x v="115"/>
    <d v="2023-06-12T00:00:00"/>
    <d v="2023-06-12T00:00:00"/>
    <x v="0"/>
    <x v="187"/>
    <n v="67620"/>
    <x v="6"/>
    <s v="Retained"/>
    <n v="5"/>
    <x v="0"/>
  </r>
  <r>
    <x v="404"/>
    <x v="0"/>
    <n v="37"/>
    <x v="0"/>
    <s v="Operations Executive"/>
    <x v="7"/>
    <x v="1"/>
    <x v="4"/>
    <x v="250"/>
    <d v="2023-04-14T00:00:00"/>
    <d v="2023-04-20T00:00:00"/>
    <x v="0"/>
    <x v="188"/>
    <n v="68529"/>
    <x v="13"/>
    <s v="Left"/>
    <n v="4"/>
    <x v="1"/>
  </r>
  <r>
    <x v="405"/>
    <x v="2"/>
    <n v="33"/>
    <x v="1"/>
    <s v="Service Engineer"/>
    <x v="1"/>
    <x v="4"/>
    <x v="0"/>
    <x v="215"/>
    <d v="2023-02-14T00:00:00"/>
    <d v="2023-02-16T00:00:00"/>
    <x v="0"/>
    <x v="51"/>
    <n v="63719"/>
    <x v="6"/>
    <s v="Left"/>
    <n v="4"/>
    <x v="1"/>
  </r>
  <r>
    <x v="406"/>
    <x v="0"/>
    <n v="37"/>
    <x v="1"/>
    <s v="Service Engineer"/>
    <x v="5"/>
    <x v="1"/>
    <x v="1"/>
    <x v="207"/>
    <d v="2024-12-05T00:00:00"/>
    <d v="2024-12-07T00:00:00"/>
    <x v="3"/>
    <x v="3"/>
    <n v="40759"/>
    <x v="3"/>
    <m/>
    <n v="3"/>
    <x v="1"/>
  </r>
  <r>
    <x v="407"/>
    <x v="0"/>
    <n v="38"/>
    <x v="0"/>
    <s v="Operations Executive"/>
    <x v="1"/>
    <x v="1"/>
    <x v="1"/>
    <x v="210"/>
    <d v="2023-08-08T00:00:00"/>
    <d v="2023-08-14T00:00:00"/>
    <x v="0"/>
    <x v="189"/>
    <n v="66986"/>
    <x v="5"/>
    <s v="Retained"/>
    <m/>
    <x v="2"/>
  </r>
  <r>
    <x v="408"/>
    <x v="1"/>
    <n v="34"/>
    <x v="2"/>
    <s v="Sales Executive"/>
    <x v="2"/>
    <x v="1"/>
    <x v="1"/>
    <x v="4"/>
    <d v="2023-06-30T00:00:00"/>
    <d v="2023-07-01T00:00:00"/>
    <x v="0"/>
    <x v="89"/>
    <n v="82739"/>
    <x v="11"/>
    <s v="Retained"/>
    <n v="4"/>
    <x v="1"/>
  </r>
  <r>
    <x v="409"/>
    <x v="0"/>
    <n v="37"/>
    <x v="2"/>
    <s v="Sales Executive"/>
    <x v="2"/>
    <x v="0"/>
    <x v="3"/>
    <x v="143"/>
    <d v="2023-01-12T00:00:00"/>
    <d v="2023-01-17T00:00:00"/>
    <x v="1"/>
    <x v="3"/>
    <n v="69255"/>
    <x v="3"/>
    <m/>
    <m/>
    <x v="1"/>
  </r>
  <r>
    <x v="410"/>
    <x v="0"/>
    <n v="36"/>
    <x v="7"/>
    <s v="Purchase Officer"/>
    <x v="4"/>
    <x v="1"/>
    <x v="4"/>
    <x v="142"/>
    <d v="2023-03-14T00:00:00"/>
    <d v="2023-03-20T00:00:00"/>
    <x v="0"/>
    <x v="106"/>
    <n v="59971"/>
    <x v="3"/>
    <s v="Retained"/>
    <n v="4"/>
    <x v="1"/>
  </r>
  <r>
    <x v="411"/>
    <x v="1"/>
    <n v="34"/>
    <x v="3"/>
    <s v="Marketing Executive"/>
    <x v="9"/>
    <x v="0"/>
    <x v="0"/>
    <x v="251"/>
    <d v="2023-08-01T00:00:00"/>
    <d v="2023-08-05T00:00:00"/>
    <x v="1"/>
    <x v="3"/>
    <n v="45758"/>
    <x v="3"/>
    <m/>
    <n v="4"/>
    <x v="1"/>
  </r>
  <r>
    <x v="412"/>
    <x v="1"/>
    <n v="34"/>
    <x v="0"/>
    <s v="Operations Executive"/>
    <x v="4"/>
    <x v="1"/>
    <x v="4"/>
    <x v="252"/>
    <d v="2023-08-02T00:00:00"/>
    <d v="2023-08-02T00:00:00"/>
    <x v="0"/>
    <x v="190"/>
    <n v="60274"/>
    <x v="15"/>
    <s v="Left"/>
    <n v="4"/>
    <x v="1"/>
  </r>
  <r>
    <x v="413"/>
    <x v="0"/>
    <n v="36"/>
    <x v="2"/>
    <s v="Sales Executive"/>
    <x v="6"/>
    <x v="0"/>
    <x v="1"/>
    <x v="189"/>
    <d v="2024-11-28T00:00:00"/>
    <d v="2024-12-04T00:00:00"/>
    <x v="0"/>
    <x v="191"/>
    <n v="59739"/>
    <x v="8"/>
    <s v="Retained"/>
    <n v="4"/>
    <x v="0"/>
  </r>
  <r>
    <x v="414"/>
    <x v="2"/>
    <n v="33"/>
    <x v="0"/>
    <s v="Operations Executive"/>
    <x v="14"/>
    <x v="0"/>
    <x v="0"/>
    <x v="253"/>
    <d v="2024-09-23T00:00:00"/>
    <d v="2024-09-23T00:00:00"/>
    <x v="0"/>
    <x v="192"/>
    <n v="105588"/>
    <x v="13"/>
    <s v="Retained"/>
    <n v="4"/>
    <x v="1"/>
  </r>
  <r>
    <x v="415"/>
    <x v="0"/>
    <n v="36"/>
    <x v="0"/>
    <s v="Operations Executive"/>
    <x v="3"/>
    <x v="1"/>
    <x v="0"/>
    <x v="67"/>
    <d v="2023-08-26T00:00:00"/>
    <d v="2023-08-28T00:00:00"/>
    <x v="0"/>
    <x v="29"/>
    <n v="64231"/>
    <x v="3"/>
    <s v="Retained"/>
    <n v="4"/>
    <x v="1"/>
  </r>
  <r>
    <x v="416"/>
    <x v="0"/>
    <n v="38"/>
    <x v="0"/>
    <s v="Operations Executive"/>
    <x v="0"/>
    <x v="1"/>
    <x v="0"/>
    <x v="134"/>
    <d v="2023-01-15T00:00:00"/>
    <d v="2023-01-22T00:00:00"/>
    <x v="0"/>
    <x v="193"/>
    <n v="58660"/>
    <x v="2"/>
    <s v="Retained"/>
    <n v="5"/>
    <x v="1"/>
  </r>
  <r>
    <x v="417"/>
    <x v="0"/>
    <n v="37"/>
    <x v="0"/>
    <s v="Operations Manager"/>
    <x v="4"/>
    <x v="2"/>
    <x v="0"/>
    <x v="254"/>
    <d v="2024-07-28T00:00:00"/>
    <d v="2024-08-03T00:00:00"/>
    <x v="0"/>
    <x v="194"/>
    <n v="79876"/>
    <x v="15"/>
    <s v="Retained"/>
    <n v="4"/>
    <x v="1"/>
  </r>
  <r>
    <x v="418"/>
    <x v="2"/>
    <n v="32"/>
    <x v="7"/>
    <s v="Purchase Officer"/>
    <x v="12"/>
    <x v="1"/>
    <x v="1"/>
    <x v="177"/>
    <d v="2023-06-10T00:00:00"/>
    <d v="2023-06-11T00:00:00"/>
    <x v="0"/>
    <x v="187"/>
    <n v="36144"/>
    <x v="9"/>
    <s v="Retained"/>
    <m/>
    <x v="1"/>
  </r>
  <r>
    <x v="419"/>
    <x v="2"/>
    <n v="32"/>
    <x v="1"/>
    <s v="Service Engineer"/>
    <x v="4"/>
    <x v="1"/>
    <x v="0"/>
    <x v="255"/>
    <d v="2024-10-27T00:00:00"/>
    <d v="2024-10-27T00:00:00"/>
    <x v="0"/>
    <x v="195"/>
    <n v="77948"/>
    <x v="15"/>
    <s v="Retained"/>
    <n v="4"/>
    <x v="1"/>
  </r>
  <r>
    <x v="420"/>
    <x v="2"/>
    <n v="33"/>
    <x v="6"/>
    <s v="Finance Manager"/>
    <x v="12"/>
    <x v="0"/>
    <x v="0"/>
    <x v="256"/>
    <d v="2024-12-22T00:00:00"/>
    <d v="2024-12-22T00:00:00"/>
    <x v="0"/>
    <x v="196"/>
    <n v="54734"/>
    <x v="12"/>
    <s v="Left"/>
    <m/>
    <x v="1"/>
  </r>
  <r>
    <x v="421"/>
    <x v="2"/>
    <n v="32"/>
    <x v="0"/>
    <s v="Operations Executive"/>
    <x v="11"/>
    <x v="1"/>
    <x v="2"/>
    <x v="228"/>
    <d v="2023-06-09T00:00:00"/>
    <d v="2023-06-11T00:00:00"/>
    <x v="0"/>
    <x v="7"/>
    <n v="126770"/>
    <x v="12"/>
    <s v="Retained"/>
    <m/>
    <x v="0"/>
  </r>
  <r>
    <x v="422"/>
    <x v="0"/>
    <n v="37"/>
    <x v="0"/>
    <s v="Operations Manager"/>
    <x v="10"/>
    <x v="0"/>
    <x v="2"/>
    <x v="16"/>
    <d v="2023-07-15T00:00:00"/>
    <d v="2023-07-18T00:00:00"/>
    <x v="0"/>
    <x v="24"/>
    <n v="185503"/>
    <x v="0"/>
    <s v="Retained"/>
    <n v="5"/>
    <x v="1"/>
  </r>
  <r>
    <x v="423"/>
    <x v="0"/>
    <n v="36"/>
    <x v="0"/>
    <s v="Operations Executive"/>
    <x v="6"/>
    <x v="1"/>
    <x v="1"/>
    <x v="148"/>
    <d v="2023-02-28T00:00:00"/>
    <d v="2023-03-05T00:00:00"/>
    <x v="0"/>
    <x v="65"/>
    <n v="52775"/>
    <x v="1"/>
    <s v="Retained"/>
    <n v="4"/>
    <x v="0"/>
  </r>
  <r>
    <x v="424"/>
    <x v="0"/>
    <n v="38"/>
    <x v="3"/>
    <s v="Marketing Executive"/>
    <x v="11"/>
    <x v="1"/>
    <x v="0"/>
    <x v="76"/>
    <d v="2023-07-26T00:00:00"/>
    <d v="2023-07-27T00:00:00"/>
    <x v="0"/>
    <x v="46"/>
    <n v="151363"/>
    <x v="3"/>
    <s v="Retained"/>
    <n v="3"/>
    <x v="1"/>
  </r>
  <r>
    <x v="425"/>
    <x v="0"/>
    <n v="36"/>
    <x v="0"/>
    <s v="Operations Manager"/>
    <x v="3"/>
    <x v="2"/>
    <x v="1"/>
    <x v="136"/>
    <d v="2023-08-21T00:00:00"/>
    <d v="2023-08-23T00:00:00"/>
    <x v="0"/>
    <x v="88"/>
    <n v="59791"/>
    <x v="9"/>
    <s v="Retained"/>
    <n v="4"/>
    <x v="1"/>
  </r>
  <r>
    <x v="426"/>
    <x v="0"/>
    <n v="36"/>
    <x v="0"/>
    <s v="Operations Executive"/>
    <x v="6"/>
    <x v="1"/>
    <x v="1"/>
    <x v="249"/>
    <d v="2023-05-15T00:00:00"/>
    <d v="2023-05-15T00:00:00"/>
    <x v="1"/>
    <x v="3"/>
    <n v="80398"/>
    <x v="3"/>
    <m/>
    <n v="4"/>
    <x v="1"/>
  </r>
  <r>
    <x v="427"/>
    <x v="2"/>
    <n v="33"/>
    <x v="0"/>
    <s v="Operations Executive"/>
    <x v="5"/>
    <x v="1"/>
    <x v="0"/>
    <x v="147"/>
    <d v="2023-06-16T00:00:00"/>
    <d v="2023-06-20T00:00:00"/>
    <x v="0"/>
    <x v="37"/>
    <n v="36192"/>
    <x v="4"/>
    <s v="Retained"/>
    <n v="4"/>
    <x v="1"/>
  </r>
  <r>
    <x v="428"/>
    <x v="0"/>
    <n v="36"/>
    <x v="3"/>
    <s v="Marketing Executive"/>
    <x v="8"/>
    <x v="2"/>
    <x v="1"/>
    <x v="257"/>
    <d v="2024-05-31T00:00:00"/>
    <d v="2024-06-05T00:00:00"/>
    <x v="0"/>
    <x v="197"/>
    <n v="179596"/>
    <x v="15"/>
    <s v="Retained"/>
    <n v="3"/>
    <x v="1"/>
  </r>
  <r>
    <x v="429"/>
    <x v="0"/>
    <n v="37"/>
    <x v="2"/>
    <s v="Sales Executive"/>
    <x v="14"/>
    <x v="1"/>
    <x v="0"/>
    <x v="176"/>
    <d v="2023-03-13T00:00:00"/>
    <d v="2023-03-19T00:00:00"/>
    <x v="1"/>
    <x v="3"/>
    <n v="111894"/>
    <x v="3"/>
    <m/>
    <n v="4"/>
    <x v="1"/>
  </r>
  <r>
    <x v="430"/>
    <x v="0"/>
    <n v="38"/>
    <x v="1"/>
    <s v="Service Engineer"/>
    <x v="4"/>
    <x v="0"/>
    <x v="1"/>
    <x v="258"/>
    <d v="2023-03-27T00:00:00"/>
    <d v="2023-03-28T00:00:00"/>
    <x v="2"/>
    <x v="3"/>
    <n v="64125"/>
    <x v="3"/>
    <m/>
    <n v="2"/>
    <x v="0"/>
  </r>
  <r>
    <x v="431"/>
    <x v="2"/>
    <n v="33"/>
    <x v="6"/>
    <s v="Financial Analyst"/>
    <x v="1"/>
    <x v="4"/>
    <x v="1"/>
    <x v="5"/>
    <d v="2023-05-10T00:00:00"/>
    <d v="2023-05-15T00:00:00"/>
    <x v="0"/>
    <x v="152"/>
    <n v="62823"/>
    <x v="9"/>
    <s v="Retained"/>
    <n v="3"/>
    <x v="0"/>
  </r>
  <r>
    <x v="432"/>
    <x v="2"/>
    <n v="33"/>
    <x v="0"/>
    <s v="Operations Manager"/>
    <x v="1"/>
    <x v="0"/>
    <x v="0"/>
    <x v="168"/>
    <d v="2023-07-24T00:00:00"/>
    <d v="2023-07-31T00:00:00"/>
    <x v="0"/>
    <x v="198"/>
    <n v="58859"/>
    <x v="12"/>
    <s v="Left"/>
    <n v="4"/>
    <x v="1"/>
  </r>
  <r>
    <x v="433"/>
    <x v="0"/>
    <n v="36"/>
    <x v="6"/>
    <s v="Finance Manager"/>
    <x v="1"/>
    <x v="1"/>
    <x v="1"/>
    <x v="139"/>
    <d v="2023-08-27T00:00:00"/>
    <d v="2023-08-30T00:00:00"/>
    <x v="0"/>
    <x v="90"/>
    <n v="73331"/>
    <x v="3"/>
    <s v="Retained"/>
    <n v="5"/>
    <x v="0"/>
  </r>
  <r>
    <x v="434"/>
    <x v="0"/>
    <n v="38"/>
    <x v="0"/>
    <s v="Operations Executive"/>
    <x v="6"/>
    <x v="0"/>
    <x v="1"/>
    <x v="167"/>
    <d v="2023-09-04T00:00:00"/>
    <d v="2023-09-08T00:00:00"/>
    <x v="1"/>
    <x v="3"/>
    <n v="63745"/>
    <x v="3"/>
    <m/>
    <n v="3"/>
    <x v="1"/>
  </r>
  <r>
    <x v="435"/>
    <x v="2"/>
    <n v="33"/>
    <x v="1"/>
    <s v="Service Manager"/>
    <x v="3"/>
    <x v="1"/>
    <x v="1"/>
    <x v="15"/>
    <d v="2023-06-19T00:00:00"/>
    <d v="2023-06-23T00:00:00"/>
    <x v="0"/>
    <x v="61"/>
    <n v="67502"/>
    <x v="3"/>
    <s v="Retained"/>
    <n v="4"/>
    <x v="2"/>
  </r>
  <r>
    <x v="436"/>
    <x v="0"/>
    <n v="36"/>
    <x v="1"/>
    <s v="Service Engineer"/>
    <x v="12"/>
    <x v="1"/>
    <x v="1"/>
    <x v="259"/>
    <d v="2023-03-17T00:00:00"/>
    <d v="2023-03-20T00:00:00"/>
    <x v="0"/>
    <x v="199"/>
    <n v="37921"/>
    <x v="14"/>
    <s v="Retained"/>
    <n v="2"/>
    <x v="0"/>
  </r>
  <r>
    <x v="437"/>
    <x v="2"/>
    <n v="32"/>
    <x v="0"/>
    <s v="Operations Executive"/>
    <x v="3"/>
    <x v="2"/>
    <x v="1"/>
    <x v="260"/>
    <d v="2023-02-12T00:00:00"/>
    <d v="2023-02-17T00:00:00"/>
    <x v="1"/>
    <x v="3"/>
    <n v="58633"/>
    <x v="3"/>
    <m/>
    <n v="5"/>
    <x v="1"/>
  </r>
  <r>
    <x v="438"/>
    <x v="2"/>
    <n v="33"/>
    <x v="1"/>
    <s v="Service Manager"/>
    <x v="9"/>
    <x v="1"/>
    <x v="1"/>
    <x v="26"/>
    <d v="2023-05-23T00:00:00"/>
    <d v="2023-05-29T00:00:00"/>
    <x v="0"/>
    <x v="200"/>
    <n v="48053"/>
    <x v="3"/>
    <s v="Retained"/>
    <n v="4"/>
    <x v="1"/>
  </r>
  <r>
    <x v="439"/>
    <x v="0"/>
    <n v="36"/>
    <x v="1"/>
    <s v="Service Manager"/>
    <x v="12"/>
    <x v="1"/>
    <x v="0"/>
    <x v="29"/>
    <d v="2023-02-14T00:00:00"/>
    <d v="2023-02-17T00:00:00"/>
    <x v="0"/>
    <x v="201"/>
    <n v="51982"/>
    <x v="14"/>
    <s v="Retained"/>
    <m/>
    <x v="1"/>
  </r>
  <r>
    <x v="440"/>
    <x v="0"/>
    <n v="37"/>
    <x v="1"/>
    <s v="Service Manager"/>
    <x v="1"/>
    <x v="1"/>
    <x v="1"/>
    <x v="118"/>
    <d v="2023-03-11T00:00:00"/>
    <d v="2023-03-14T00:00:00"/>
    <x v="1"/>
    <x v="3"/>
    <n v="67488"/>
    <x v="3"/>
    <m/>
    <n v="4"/>
    <x v="1"/>
  </r>
  <r>
    <x v="441"/>
    <x v="1"/>
    <n v="34"/>
    <x v="1"/>
    <s v="Service Engineer"/>
    <x v="1"/>
    <x v="3"/>
    <x v="1"/>
    <x v="18"/>
    <d v="2023-01-10T00:00:00"/>
    <d v="2023-01-17T00:00:00"/>
    <x v="1"/>
    <x v="3"/>
    <n v="65539"/>
    <x v="3"/>
    <m/>
    <n v="4"/>
    <x v="1"/>
  </r>
  <r>
    <x v="442"/>
    <x v="0"/>
    <n v="37"/>
    <x v="0"/>
    <s v="Operations Executive"/>
    <x v="4"/>
    <x v="1"/>
    <x v="2"/>
    <x v="159"/>
    <d v="2023-05-31T00:00:00"/>
    <d v="2023-06-05T00:00:00"/>
    <x v="0"/>
    <x v="187"/>
    <n v="58786"/>
    <x v="8"/>
    <s v="Retained"/>
    <n v="5"/>
    <x v="0"/>
  </r>
  <r>
    <x v="443"/>
    <x v="0"/>
    <n v="37"/>
    <x v="1"/>
    <s v="Service Manager"/>
    <x v="2"/>
    <x v="1"/>
    <x v="1"/>
    <x v="62"/>
    <d v="2024-09-18T00:00:00"/>
    <d v="2024-09-22T00:00:00"/>
    <x v="3"/>
    <x v="3"/>
    <n v="83180"/>
    <x v="3"/>
    <m/>
    <n v="4"/>
    <x v="1"/>
  </r>
  <r>
    <x v="444"/>
    <x v="2"/>
    <n v="34"/>
    <x v="0"/>
    <s v="Operations Executive"/>
    <x v="0"/>
    <x v="0"/>
    <x v="0"/>
    <x v="261"/>
    <d v="2024-12-04T00:00:00"/>
    <d v="2024-12-05T00:00:00"/>
    <x v="3"/>
    <x v="3"/>
    <n v="50496"/>
    <x v="3"/>
    <m/>
    <m/>
    <x v="1"/>
  </r>
  <r>
    <x v="445"/>
    <x v="1"/>
    <n v="34"/>
    <x v="2"/>
    <s v="Sales Executive"/>
    <x v="14"/>
    <x v="0"/>
    <x v="1"/>
    <x v="262"/>
    <d v="2024-10-08T00:00:00"/>
    <d v="2024-10-11T00:00:00"/>
    <x v="0"/>
    <x v="202"/>
    <n v="120755"/>
    <x v="2"/>
    <s v="Left"/>
    <n v="5"/>
    <x v="0"/>
  </r>
  <r>
    <x v="446"/>
    <x v="1"/>
    <n v="34"/>
    <x v="0"/>
    <s v="Operations Executive"/>
    <x v="3"/>
    <x v="0"/>
    <x v="4"/>
    <x v="221"/>
    <d v="2023-03-28T00:00:00"/>
    <d v="2023-04-04T00:00:00"/>
    <x v="0"/>
    <x v="74"/>
    <n v="58363"/>
    <x v="14"/>
    <s v="Retained"/>
    <m/>
    <x v="1"/>
  </r>
  <r>
    <x v="447"/>
    <x v="2"/>
    <n v="33"/>
    <x v="1"/>
    <s v="Service Manager"/>
    <x v="1"/>
    <x v="4"/>
    <x v="1"/>
    <x v="263"/>
    <d v="2024-01-18T00:00:00"/>
    <d v="2024-01-25T00:00:00"/>
    <x v="0"/>
    <x v="203"/>
    <n v="64170"/>
    <x v="13"/>
    <s v="Retained"/>
    <n v="4"/>
    <x v="1"/>
  </r>
  <r>
    <x v="448"/>
    <x v="0"/>
    <n v="36"/>
    <x v="0"/>
    <s v="Operations Executive"/>
    <x v="13"/>
    <x v="1"/>
    <x v="0"/>
    <x v="264"/>
    <d v="2023-05-24T00:00:00"/>
    <d v="2023-05-24T00:00:00"/>
    <x v="1"/>
    <x v="3"/>
    <n v="161194"/>
    <x v="3"/>
    <m/>
    <n v="4"/>
    <x v="1"/>
  </r>
  <r>
    <x v="449"/>
    <x v="0"/>
    <n v="38"/>
    <x v="0"/>
    <s v="Operations Executive"/>
    <x v="14"/>
    <x v="1"/>
    <x v="1"/>
    <x v="265"/>
    <d v="2024-08-24T00:00:00"/>
    <d v="2024-08-25T00:00:00"/>
    <x v="2"/>
    <x v="3"/>
    <n v="144881"/>
    <x v="3"/>
    <m/>
    <n v="3"/>
    <x v="1"/>
  </r>
  <r>
    <x v="450"/>
    <x v="2"/>
    <n v="32"/>
    <x v="1"/>
    <s v="Service Engineer"/>
    <x v="4"/>
    <x v="1"/>
    <x v="0"/>
    <x v="266"/>
    <d v="2024-08-16T00:00:00"/>
    <d v="2024-08-17T00:00:00"/>
    <x v="1"/>
    <x v="3"/>
    <n v="88220"/>
    <x v="3"/>
    <m/>
    <m/>
    <x v="0"/>
  </r>
  <r>
    <x v="451"/>
    <x v="0"/>
    <n v="38"/>
    <x v="0"/>
    <s v="Operations Executive"/>
    <x v="5"/>
    <x v="0"/>
    <x v="0"/>
    <x v="40"/>
    <d v="2023-06-16T00:00:00"/>
    <d v="2023-06-17T00:00:00"/>
    <x v="2"/>
    <x v="3"/>
    <n v="40681"/>
    <x v="3"/>
    <m/>
    <n v="4"/>
    <x v="1"/>
  </r>
  <r>
    <x v="452"/>
    <x v="0"/>
    <n v="38"/>
    <x v="0"/>
    <s v="Operations Manager"/>
    <x v="9"/>
    <x v="1"/>
    <x v="1"/>
    <x v="148"/>
    <d v="2023-03-02T00:00:00"/>
    <d v="2023-03-03T00:00:00"/>
    <x v="0"/>
    <x v="10"/>
    <n v="56301"/>
    <x v="5"/>
    <s v="Retained"/>
    <n v="4"/>
    <x v="1"/>
  </r>
  <r>
    <x v="453"/>
    <x v="1"/>
    <n v="34"/>
    <x v="7"/>
    <s v="Purchase Officer"/>
    <x v="5"/>
    <x v="2"/>
    <x v="1"/>
    <x v="103"/>
    <d v="2023-05-18T00:00:00"/>
    <d v="2023-05-21T00:00:00"/>
    <x v="0"/>
    <x v="5"/>
    <n v="55512"/>
    <x v="14"/>
    <s v="Retained"/>
    <n v="3"/>
    <x v="2"/>
  </r>
  <r>
    <x v="454"/>
    <x v="0"/>
    <n v="38"/>
    <x v="1"/>
    <s v="Service Engineer"/>
    <x v="5"/>
    <x v="3"/>
    <x v="4"/>
    <x v="267"/>
    <d v="2023-06-02T00:00:00"/>
    <d v="2023-06-05T00:00:00"/>
    <x v="0"/>
    <x v="92"/>
    <n v="43746"/>
    <x v="10"/>
    <s v="Retained"/>
    <n v="4"/>
    <x v="0"/>
  </r>
  <r>
    <x v="455"/>
    <x v="0"/>
    <n v="38"/>
    <x v="3"/>
    <s v="Marketing Executive"/>
    <x v="4"/>
    <x v="1"/>
    <x v="3"/>
    <x v="143"/>
    <d v="2023-01-11T00:00:00"/>
    <d v="2023-01-18T00:00:00"/>
    <x v="0"/>
    <x v="184"/>
    <n v="74814"/>
    <x v="10"/>
    <s v="Left"/>
    <n v="1"/>
    <x v="1"/>
  </r>
  <r>
    <x v="456"/>
    <x v="0"/>
    <n v="36"/>
    <x v="0"/>
    <s v="Operations Executive"/>
    <x v="1"/>
    <x v="3"/>
    <x v="0"/>
    <x v="183"/>
    <d v="2023-04-13T00:00:00"/>
    <d v="2023-04-18T00:00:00"/>
    <x v="1"/>
    <x v="3"/>
    <n v="66507"/>
    <x v="3"/>
    <m/>
    <n v="5"/>
    <x v="0"/>
  </r>
  <r>
    <x v="457"/>
    <x v="0"/>
    <n v="37"/>
    <x v="1"/>
    <s v="Service Engineer"/>
    <x v="1"/>
    <x v="1"/>
    <x v="3"/>
    <x v="268"/>
    <d v="2023-09-01T00:00:00"/>
    <d v="2023-09-03T00:00:00"/>
    <x v="0"/>
    <x v="9"/>
    <n v="66150"/>
    <x v="12"/>
    <s v="Retained"/>
    <m/>
    <x v="0"/>
  </r>
  <r>
    <x v="458"/>
    <x v="0"/>
    <n v="36"/>
    <x v="1"/>
    <s v="Service Engineer"/>
    <x v="3"/>
    <x v="0"/>
    <x v="1"/>
    <x v="128"/>
    <d v="2023-01-11T00:00:00"/>
    <d v="2023-01-14T00:00:00"/>
    <x v="0"/>
    <x v="204"/>
    <n v="56464"/>
    <x v="3"/>
    <s v="Left"/>
    <m/>
    <x v="1"/>
  </r>
  <r>
    <x v="459"/>
    <x v="0"/>
    <n v="37"/>
    <x v="0"/>
    <s v="Operations Executive"/>
    <x v="13"/>
    <x v="2"/>
    <x v="2"/>
    <x v="269"/>
    <d v="2024-06-25T00:00:00"/>
    <d v="2024-06-28T00:00:00"/>
    <x v="3"/>
    <x v="3"/>
    <n v="146910"/>
    <x v="3"/>
    <m/>
    <m/>
    <x v="0"/>
  </r>
  <r>
    <x v="460"/>
    <x v="0"/>
    <n v="36"/>
    <x v="0"/>
    <s v="Operations Executive"/>
    <x v="4"/>
    <x v="0"/>
    <x v="1"/>
    <x v="154"/>
    <d v="2023-04-01T00:00:00"/>
    <d v="2023-04-02T00:00:00"/>
    <x v="1"/>
    <x v="3"/>
    <n v="83221"/>
    <x v="3"/>
    <m/>
    <n v="4"/>
    <x v="1"/>
  </r>
  <r>
    <x v="461"/>
    <x v="2"/>
    <n v="34"/>
    <x v="0"/>
    <s v="Operations Manager"/>
    <x v="12"/>
    <x v="2"/>
    <x v="0"/>
    <x v="136"/>
    <d v="2023-08-17T00:00:00"/>
    <d v="2023-08-21T00:00:00"/>
    <x v="0"/>
    <x v="157"/>
    <n v="43354"/>
    <x v="0"/>
    <s v="Retained"/>
    <m/>
    <x v="1"/>
  </r>
  <r>
    <x v="462"/>
    <x v="2"/>
    <n v="34"/>
    <x v="4"/>
    <s v="Production Manager"/>
    <x v="6"/>
    <x v="0"/>
    <x v="2"/>
    <x v="128"/>
    <d v="2023-01-13T00:00:00"/>
    <d v="2023-01-16T00:00:00"/>
    <x v="2"/>
    <x v="3"/>
    <n v="76991"/>
    <x v="3"/>
    <m/>
    <n v="5"/>
    <x v="1"/>
  </r>
  <r>
    <x v="463"/>
    <x v="2"/>
    <n v="33"/>
    <x v="0"/>
    <s v="Operations Executive"/>
    <x v="1"/>
    <x v="4"/>
    <x v="1"/>
    <x v="165"/>
    <d v="2024-03-16T00:00:00"/>
    <d v="2024-03-18T00:00:00"/>
    <x v="0"/>
    <x v="205"/>
    <n v="53862"/>
    <x v="13"/>
    <s v="Retained"/>
    <n v="4"/>
    <x v="1"/>
  </r>
  <r>
    <x v="464"/>
    <x v="1"/>
    <n v="34"/>
    <x v="1"/>
    <s v="Service Engineer"/>
    <x v="10"/>
    <x v="2"/>
    <x v="0"/>
    <x v="11"/>
    <d v="2023-09-05T00:00:00"/>
    <d v="2023-09-09T00:00:00"/>
    <x v="0"/>
    <x v="206"/>
    <n v="154985"/>
    <x v="4"/>
    <s v="Retained"/>
    <n v="3"/>
    <x v="1"/>
  </r>
  <r>
    <x v="465"/>
    <x v="0"/>
    <n v="37"/>
    <x v="1"/>
    <s v="Service Manager"/>
    <x v="8"/>
    <x v="1"/>
    <x v="0"/>
    <x v="214"/>
    <d v="2023-04-03T00:00:00"/>
    <d v="2023-04-04T00:00:00"/>
    <x v="0"/>
    <x v="74"/>
    <n v="199197"/>
    <x v="11"/>
    <s v="Retained"/>
    <n v="3"/>
    <x v="1"/>
  </r>
  <r>
    <x v="466"/>
    <x v="0"/>
    <n v="36"/>
    <x v="0"/>
    <s v="Operations Executive"/>
    <x v="10"/>
    <x v="4"/>
    <x v="0"/>
    <x v="224"/>
    <d v="2023-07-17T00:00:00"/>
    <d v="2023-07-24T00:00:00"/>
    <x v="1"/>
    <x v="3"/>
    <n v="195149"/>
    <x v="3"/>
    <m/>
    <n v="3"/>
    <x v="0"/>
  </r>
  <r>
    <x v="467"/>
    <x v="2"/>
    <n v="33"/>
    <x v="5"/>
    <s v="General Manager"/>
    <x v="1"/>
    <x v="3"/>
    <x v="3"/>
    <x v="6"/>
    <d v="2023-02-21T00:00:00"/>
    <d v="2023-02-21T00:00:00"/>
    <x v="2"/>
    <x v="3"/>
    <n v="69984"/>
    <x v="3"/>
    <m/>
    <n v="4"/>
    <x v="1"/>
  </r>
  <r>
    <x v="468"/>
    <x v="0"/>
    <n v="36"/>
    <x v="1"/>
    <s v="Service Engineer"/>
    <x v="9"/>
    <x v="0"/>
    <x v="3"/>
    <x v="203"/>
    <d v="2024-09-16T00:00:00"/>
    <d v="2024-09-23T00:00:00"/>
    <x v="2"/>
    <x v="3"/>
    <n v="49160"/>
    <x v="3"/>
    <m/>
    <n v="4"/>
    <x v="1"/>
  </r>
  <r>
    <x v="469"/>
    <x v="1"/>
    <n v="34"/>
    <x v="4"/>
    <s v="Production Manager"/>
    <x v="2"/>
    <x v="0"/>
    <x v="1"/>
    <x v="88"/>
    <d v="2023-06-25T00:00:00"/>
    <d v="2023-06-26T00:00:00"/>
    <x v="0"/>
    <x v="123"/>
    <n v="76857"/>
    <x v="9"/>
    <s v="Left"/>
    <n v="4"/>
    <x v="1"/>
  </r>
  <r>
    <x v="470"/>
    <x v="0"/>
    <n v="37"/>
    <x v="0"/>
    <s v="Operations Executive"/>
    <x v="12"/>
    <x v="2"/>
    <x v="0"/>
    <x v="48"/>
    <d v="2023-02-13T00:00:00"/>
    <d v="2023-02-15T00:00:00"/>
    <x v="0"/>
    <x v="207"/>
    <n v="43021"/>
    <x v="15"/>
    <s v="Retained"/>
    <n v="4"/>
    <x v="1"/>
  </r>
  <r>
    <x v="471"/>
    <x v="1"/>
    <n v="34"/>
    <x v="0"/>
    <s v="Operations Executive"/>
    <x v="9"/>
    <x v="2"/>
    <x v="0"/>
    <x v="156"/>
    <d v="2023-07-14T00:00:00"/>
    <d v="2023-07-21T00:00:00"/>
    <x v="0"/>
    <x v="116"/>
    <n v="56794"/>
    <x v="3"/>
    <s v="Retained"/>
    <n v="4"/>
    <x v="1"/>
  </r>
  <r>
    <x v="472"/>
    <x v="0"/>
    <n v="37"/>
    <x v="0"/>
    <s v="Operations Executive"/>
    <x v="0"/>
    <x v="1"/>
    <x v="1"/>
    <x v="166"/>
    <d v="2023-02-08T00:00:00"/>
    <d v="2023-02-15T00:00:00"/>
    <x v="2"/>
    <x v="3"/>
    <n v="68514"/>
    <x v="3"/>
    <m/>
    <n v="4"/>
    <x v="1"/>
  </r>
  <r>
    <x v="473"/>
    <x v="2"/>
    <n v="33"/>
    <x v="0"/>
    <s v="Operations Executive"/>
    <x v="0"/>
    <x v="0"/>
    <x v="3"/>
    <x v="73"/>
    <d v="2023-08-29T00:00:00"/>
    <d v="2023-09-04T00:00:00"/>
    <x v="0"/>
    <x v="77"/>
    <n v="69243"/>
    <x v="4"/>
    <s v="Retained"/>
    <n v="4"/>
    <x v="1"/>
  </r>
  <r>
    <x v="474"/>
    <x v="0"/>
    <n v="38"/>
    <x v="2"/>
    <s v="Sales Manager"/>
    <x v="12"/>
    <x v="3"/>
    <x v="1"/>
    <x v="224"/>
    <d v="2023-07-17T00:00:00"/>
    <d v="2023-07-20T00:00:00"/>
    <x v="0"/>
    <x v="82"/>
    <n v="55648"/>
    <x v="3"/>
    <s v="Left"/>
    <n v="4"/>
    <x v="1"/>
  </r>
  <r>
    <x v="475"/>
    <x v="1"/>
    <n v="34"/>
    <x v="8"/>
    <s v="HR Specialist"/>
    <x v="3"/>
    <x v="1"/>
    <x v="1"/>
    <x v="270"/>
    <d v="2024-09-25T00:00:00"/>
    <d v="2024-09-28T00:00:00"/>
    <x v="3"/>
    <x v="3"/>
    <n v="66549"/>
    <x v="3"/>
    <m/>
    <n v="4"/>
    <x v="0"/>
  </r>
  <r>
    <x v="476"/>
    <x v="0"/>
    <n v="38"/>
    <x v="0"/>
    <s v="Operations Executive"/>
    <x v="7"/>
    <x v="2"/>
    <x v="1"/>
    <x v="271"/>
    <d v="2024-01-15T00:00:00"/>
    <d v="2024-01-22T00:00:00"/>
    <x v="0"/>
    <x v="208"/>
    <n v="58268"/>
    <x v="13"/>
    <s v="Left"/>
    <m/>
    <x v="1"/>
  </r>
  <r>
    <x v="477"/>
    <x v="0"/>
    <n v="36"/>
    <x v="0"/>
    <s v="Operations Manager"/>
    <x v="0"/>
    <x v="0"/>
    <x v="1"/>
    <x v="224"/>
    <d v="2023-07-24T00:00:00"/>
    <d v="2023-07-24T00:00:00"/>
    <x v="0"/>
    <x v="126"/>
    <n v="63673"/>
    <x v="7"/>
    <s v="Retained"/>
    <n v="4"/>
    <x v="0"/>
  </r>
  <r>
    <x v="478"/>
    <x v="1"/>
    <n v="34"/>
    <x v="0"/>
    <s v="Operations Manager"/>
    <x v="9"/>
    <x v="1"/>
    <x v="1"/>
    <x v="147"/>
    <d v="2023-06-14T00:00:00"/>
    <d v="2023-06-15T00:00:00"/>
    <x v="0"/>
    <x v="61"/>
    <n v="41446"/>
    <x v="3"/>
    <s v="Retained"/>
    <n v="5"/>
    <x v="0"/>
  </r>
  <r>
    <x v="479"/>
    <x v="0"/>
    <n v="37"/>
    <x v="0"/>
    <s v="Operations Executive"/>
    <x v="6"/>
    <x v="1"/>
    <x v="0"/>
    <x v="272"/>
    <d v="2024-04-15T00:00:00"/>
    <d v="2024-04-18T00:00:00"/>
    <x v="2"/>
    <x v="3"/>
    <n v="58020"/>
    <x v="3"/>
    <m/>
    <n v="4"/>
    <x v="1"/>
  </r>
  <r>
    <x v="480"/>
    <x v="2"/>
    <n v="32"/>
    <x v="1"/>
    <s v="Service Engineer"/>
    <x v="3"/>
    <x v="2"/>
    <x v="0"/>
    <x v="273"/>
    <d v="2024-09-14T00:00:00"/>
    <d v="2024-09-16T00:00:00"/>
    <x v="4"/>
    <x v="3"/>
    <n v="69241"/>
    <x v="3"/>
    <m/>
    <n v="4"/>
    <x v="1"/>
  </r>
  <r>
    <x v="481"/>
    <x v="2"/>
    <n v="33"/>
    <x v="1"/>
    <s v="Service Engineer"/>
    <x v="0"/>
    <x v="1"/>
    <x v="0"/>
    <x v="274"/>
    <d v="2024-06-17T00:00:00"/>
    <d v="2024-06-19T00:00:00"/>
    <x v="3"/>
    <x v="3"/>
    <n v="66415"/>
    <x v="3"/>
    <m/>
    <n v="5"/>
    <x v="2"/>
  </r>
  <r>
    <x v="482"/>
    <x v="0"/>
    <n v="38"/>
    <x v="0"/>
    <s v="Operations Manager"/>
    <x v="12"/>
    <x v="1"/>
    <x v="1"/>
    <x v="263"/>
    <d v="2024-01-16T00:00:00"/>
    <d v="2024-01-16T00:00:00"/>
    <x v="2"/>
    <x v="3"/>
    <n v="48851"/>
    <x v="3"/>
    <m/>
    <n v="5"/>
    <x v="1"/>
  </r>
  <r>
    <x v="483"/>
    <x v="2"/>
    <n v="34"/>
    <x v="1"/>
    <s v="Service Engineer"/>
    <x v="2"/>
    <x v="0"/>
    <x v="0"/>
    <x v="66"/>
    <d v="2024-07-28T00:00:00"/>
    <d v="2024-07-30T00:00:00"/>
    <x v="0"/>
    <x v="79"/>
    <n v="76484"/>
    <x v="15"/>
    <s v="Retained"/>
    <n v="4"/>
    <x v="0"/>
  </r>
  <r>
    <x v="484"/>
    <x v="2"/>
    <n v="33"/>
    <x v="2"/>
    <s v="Sales Executive"/>
    <x v="3"/>
    <x v="0"/>
    <x v="1"/>
    <x v="162"/>
    <d v="2023-02-04T00:00:00"/>
    <d v="2023-02-06T00:00:00"/>
    <x v="1"/>
    <x v="3"/>
    <n v="66094"/>
    <x v="3"/>
    <m/>
    <m/>
    <x v="1"/>
  </r>
  <r>
    <x v="485"/>
    <x v="1"/>
    <n v="34"/>
    <x v="0"/>
    <s v="Operations Executive"/>
    <x v="9"/>
    <x v="1"/>
    <x v="1"/>
    <x v="245"/>
    <d v="2023-03-18T00:00:00"/>
    <d v="2023-03-18T00:00:00"/>
    <x v="0"/>
    <x v="35"/>
    <n v="58150"/>
    <x v="3"/>
    <s v="Retained"/>
    <n v="4"/>
    <x v="0"/>
  </r>
  <r>
    <x v="486"/>
    <x v="0"/>
    <n v="37"/>
    <x v="0"/>
    <s v="Operations Executive"/>
    <x v="6"/>
    <x v="0"/>
    <x v="1"/>
    <x v="64"/>
    <d v="2023-05-29T00:00:00"/>
    <d v="2023-06-02T00:00:00"/>
    <x v="1"/>
    <x v="3"/>
    <n v="77109"/>
    <x v="3"/>
    <m/>
    <n v="4"/>
    <x v="1"/>
  </r>
  <r>
    <x v="487"/>
    <x v="0"/>
    <n v="38"/>
    <x v="1"/>
    <s v="Service Engineer"/>
    <x v="10"/>
    <x v="0"/>
    <x v="1"/>
    <x v="275"/>
    <d v="2024-09-22T00:00:00"/>
    <d v="2024-09-26T00:00:00"/>
    <x v="2"/>
    <x v="3"/>
    <n v="179574"/>
    <x v="3"/>
    <m/>
    <m/>
    <x v="1"/>
  </r>
  <r>
    <x v="488"/>
    <x v="1"/>
    <n v="34"/>
    <x v="0"/>
    <s v="Operations Executive"/>
    <x v="12"/>
    <x v="1"/>
    <x v="1"/>
    <x v="6"/>
    <d v="2023-02-23T00:00:00"/>
    <d v="2023-02-27T00:00:00"/>
    <x v="0"/>
    <x v="209"/>
    <n v="49400"/>
    <x v="11"/>
    <s v="Retained"/>
    <n v="5"/>
    <x v="2"/>
  </r>
  <r>
    <x v="489"/>
    <x v="2"/>
    <n v="34"/>
    <x v="0"/>
    <s v="Operations Executive"/>
    <x v="9"/>
    <x v="0"/>
    <x v="0"/>
    <x v="123"/>
    <d v="2023-08-23T00:00:00"/>
    <d v="2023-08-26T00:00:00"/>
    <x v="1"/>
    <x v="3"/>
    <n v="57259"/>
    <x v="3"/>
    <m/>
    <n v="4"/>
    <x v="1"/>
  </r>
  <r>
    <x v="490"/>
    <x v="0"/>
    <n v="36"/>
    <x v="6"/>
    <s v="Financial Analyst"/>
    <x v="12"/>
    <x v="0"/>
    <x v="1"/>
    <x v="276"/>
    <d v="2024-01-05T00:00:00"/>
    <d v="2024-01-10T00:00:00"/>
    <x v="0"/>
    <x v="210"/>
    <n v="54770"/>
    <x v="3"/>
    <s v="Left"/>
    <n v="4"/>
    <x v="1"/>
  </r>
  <r>
    <x v="491"/>
    <x v="2"/>
    <n v="34"/>
    <x v="0"/>
    <s v="Operations Executive"/>
    <x v="13"/>
    <x v="1"/>
    <x v="1"/>
    <x v="277"/>
    <d v="2024-08-18T00:00:00"/>
    <d v="2024-08-19T00:00:00"/>
    <x v="1"/>
    <x v="3"/>
    <n v="183638"/>
    <x v="3"/>
    <m/>
    <n v="4"/>
    <x v="1"/>
  </r>
  <r>
    <x v="492"/>
    <x v="0"/>
    <n v="37"/>
    <x v="7"/>
    <s v="Purchase Officer"/>
    <x v="0"/>
    <x v="4"/>
    <x v="0"/>
    <x v="264"/>
    <d v="2023-05-25T00:00:00"/>
    <d v="2023-06-01T00:00:00"/>
    <x v="0"/>
    <x v="99"/>
    <n v="47563"/>
    <x v="12"/>
    <s v="Retained"/>
    <n v="1"/>
    <x v="0"/>
  </r>
  <r>
    <x v="493"/>
    <x v="0"/>
    <n v="36"/>
    <x v="1"/>
    <s v="Service Manager"/>
    <x v="9"/>
    <x v="0"/>
    <x v="4"/>
    <x v="17"/>
    <d v="2023-06-22T00:00:00"/>
    <d v="2023-06-23T00:00:00"/>
    <x v="1"/>
    <x v="3"/>
    <n v="64029"/>
    <x v="3"/>
    <m/>
    <n v="5"/>
    <x v="1"/>
  </r>
  <r>
    <x v="494"/>
    <x v="0"/>
    <n v="37"/>
    <x v="1"/>
    <s v="Service Manager"/>
    <x v="9"/>
    <x v="1"/>
    <x v="2"/>
    <x v="215"/>
    <d v="2023-02-24T00:00:00"/>
    <d v="2023-03-02T00:00:00"/>
    <x v="0"/>
    <x v="54"/>
    <n v="44493"/>
    <x v="7"/>
    <s v="Retained"/>
    <n v="5"/>
    <x v="1"/>
  </r>
  <r>
    <x v="495"/>
    <x v="0"/>
    <n v="36"/>
    <x v="6"/>
    <s v="Financial Analyst"/>
    <x v="5"/>
    <x v="1"/>
    <x v="3"/>
    <x v="278"/>
    <d v="2024-05-07T00:00:00"/>
    <d v="2024-05-11T00:00:00"/>
    <x v="0"/>
    <x v="211"/>
    <n v="41556"/>
    <x v="6"/>
    <s v="Retained"/>
    <n v="4"/>
    <x v="1"/>
  </r>
  <r>
    <x v="496"/>
    <x v="2"/>
    <n v="33"/>
    <x v="0"/>
    <s v="Operations Executive"/>
    <x v="5"/>
    <x v="0"/>
    <x v="2"/>
    <x v="279"/>
    <d v="2024-04-15T00:00:00"/>
    <d v="2024-04-20T00:00:00"/>
    <x v="2"/>
    <x v="3"/>
    <n v="51754"/>
    <x v="3"/>
    <m/>
    <m/>
    <x v="0"/>
  </r>
  <r>
    <x v="497"/>
    <x v="0"/>
    <n v="38"/>
    <x v="0"/>
    <s v="Operations Executive"/>
    <x v="1"/>
    <x v="1"/>
    <x v="0"/>
    <x v="280"/>
    <d v="2024-01-11T00:00:00"/>
    <d v="2024-01-18T00:00:00"/>
    <x v="1"/>
    <x v="3"/>
    <n v="64762"/>
    <x v="3"/>
    <m/>
    <n v="4"/>
    <x v="1"/>
  </r>
  <r>
    <x v="498"/>
    <x v="1"/>
    <n v="34"/>
    <x v="0"/>
    <s v="Operations Executive"/>
    <x v="13"/>
    <x v="1"/>
    <x v="3"/>
    <x v="281"/>
    <d v="2024-07-13T00:00:00"/>
    <d v="2024-07-14T00:00:00"/>
    <x v="1"/>
    <x v="3"/>
    <n v="184051"/>
    <x v="3"/>
    <m/>
    <n v="4"/>
    <x v="1"/>
  </r>
  <r>
    <x v="499"/>
    <x v="1"/>
    <n v="34"/>
    <x v="0"/>
    <s v="Operations Executive"/>
    <x v="6"/>
    <x v="1"/>
    <x v="0"/>
    <x v="178"/>
    <d v="2023-04-14T00:00:00"/>
    <d v="2023-04-14T00:00:00"/>
    <x v="1"/>
    <x v="3"/>
    <n v="64114"/>
    <x v="3"/>
    <m/>
    <n v="2"/>
    <x v="1"/>
  </r>
  <r>
    <x v="500"/>
    <x v="2"/>
    <n v="33"/>
    <x v="0"/>
    <s v="Operations Executive"/>
    <x v="5"/>
    <x v="0"/>
    <x v="1"/>
    <x v="282"/>
    <d v="2023-05-24T00:00:00"/>
    <d v="2023-05-28T00:00:00"/>
    <x v="0"/>
    <x v="212"/>
    <n v="51591"/>
    <x v="8"/>
    <s v="Retained"/>
    <n v="4"/>
    <x v="1"/>
  </r>
  <r>
    <x v="501"/>
    <x v="0"/>
    <n v="36"/>
    <x v="1"/>
    <s v="Service Manager"/>
    <x v="6"/>
    <x v="1"/>
    <x v="1"/>
    <x v="142"/>
    <d v="2023-03-19T00:00:00"/>
    <d v="2023-03-21T00:00:00"/>
    <x v="2"/>
    <x v="3"/>
    <n v="63711"/>
    <x v="3"/>
    <m/>
    <n v="4"/>
    <x v="1"/>
  </r>
  <r>
    <x v="502"/>
    <x v="0"/>
    <n v="37"/>
    <x v="2"/>
    <s v="Sales Executive"/>
    <x v="12"/>
    <x v="4"/>
    <x v="0"/>
    <x v="227"/>
    <d v="2024-07-08T00:00:00"/>
    <d v="2024-07-13T00:00:00"/>
    <x v="1"/>
    <x v="3"/>
    <n v="36350"/>
    <x v="3"/>
    <m/>
    <n v="4"/>
    <x v="1"/>
  </r>
  <r>
    <x v="503"/>
    <x v="2"/>
    <n v="32"/>
    <x v="0"/>
    <s v="Operations Executive"/>
    <x v="11"/>
    <x v="0"/>
    <x v="2"/>
    <x v="283"/>
    <d v="2023-01-17T00:00:00"/>
    <d v="2023-01-17T00:00:00"/>
    <x v="0"/>
    <x v="93"/>
    <n v="129747"/>
    <x v="5"/>
    <s v="Retained"/>
    <n v="4"/>
    <x v="1"/>
  </r>
  <r>
    <x v="504"/>
    <x v="2"/>
    <n v="33"/>
    <x v="2"/>
    <s v="Sales Executive"/>
    <x v="7"/>
    <x v="2"/>
    <x v="1"/>
    <x v="215"/>
    <d v="2023-02-24T00:00:00"/>
    <d v="2023-02-24T00:00:00"/>
    <x v="1"/>
    <x v="3"/>
    <n v="66018"/>
    <x v="3"/>
    <m/>
    <n v="5"/>
    <x v="1"/>
  </r>
  <r>
    <x v="505"/>
    <x v="0"/>
    <n v="38"/>
    <x v="1"/>
    <s v="Service Manager"/>
    <x v="2"/>
    <x v="0"/>
    <x v="1"/>
    <x v="281"/>
    <d v="2024-07-13T00:00:00"/>
    <d v="2024-07-15T00:00:00"/>
    <x v="4"/>
    <x v="3"/>
    <n v="72803"/>
    <x v="3"/>
    <m/>
    <n v="2"/>
    <x v="0"/>
  </r>
  <r>
    <x v="506"/>
    <x v="1"/>
    <n v="34"/>
    <x v="0"/>
    <s v="Operations Executive"/>
    <x v="7"/>
    <x v="0"/>
    <x v="2"/>
    <x v="11"/>
    <d v="2023-08-30T00:00:00"/>
    <d v="2023-09-03T00:00:00"/>
    <x v="1"/>
    <x v="3"/>
    <n v="47484"/>
    <x v="3"/>
    <m/>
    <n v="3"/>
    <x v="1"/>
  </r>
  <r>
    <x v="507"/>
    <x v="2"/>
    <n v="34"/>
    <x v="7"/>
    <s v="Purchase Manager"/>
    <x v="3"/>
    <x v="2"/>
    <x v="0"/>
    <x v="242"/>
    <d v="2024-02-10T00:00:00"/>
    <d v="2024-02-12T00:00:00"/>
    <x v="0"/>
    <x v="59"/>
    <n v="75049"/>
    <x v="4"/>
    <s v="Retained"/>
    <n v="4"/>
    <x v="1"/>
  </r>
  <r>
    <x v="508"/>
    <x v="1"/>
    <n v="34"/>
    <x v="0"/>
    <s v="Operations Executive"/>
    <x v="3"/>
    <x v="0"/>
    <x v="2"/>
    <x v="103"/>
    <d v="2023-05-28T00:00:00"/>
    <d v="2023-05-30T00:00:00"/>
    <x v="1"/>
    <x v="3"/>
    <n v="73699"/>
    <x v="3"/>
    <m/>
    <n v="5"/>
    <x v="1"/>
  </r>
  <r>
    <x v="509"/>
    <x v="2"/>
    <n v="33"/>
    <x v="1"/>
    <s v="Service Manager"/>
    <x v="6"/>
    <x v="1"/>
    <x v="4"/>
    <x v="267"/>
    <d v="2023-06-07T00:00:00"/>
    <d v="2023-06-11T00:00:00"/>
    <x v="1"/>
    <x v="3"/>
    <n v="63667"/>
    <x v="3"/>
    <m/>
    <n v="5"/>
    <x v="1"/>
  </r>
  <r>
    <x v="510"/>
    <x v="2"/>
    <n v="33"/>
    <x v="2"/>
    <s v="Sales Manager"/>
    <x v="13"/>
    <x v="0"/>
    <x v="1"/>
    <x v="88"/>
    <d v="2023-06-19T00:00:00"/>
    <d v="2023-06-20T00:00:00"/>
    <x v="0"/>
    <x v="98"/>
    <n v="156500"/>
    <x v="2"/>
    <s v="Retained"/>
    <n v="3"/>
    <x v="1"/>
  </r>
  <r>
    <x v="511"/>
    <x v="0"/>
    <n v="37"/>
    <x v="1"/>
    <s v="Service Manager"/>
    <x v="14"/>
    <x v="2"/>
    <x v="1"/>
    <x v="284"/>
    <d v="2024-04-05T00:00:00"/>
    <d v="2024-04-12T00:00:00"/>
    <x v="4"/>
    <x v="3"/>
    <n v="114777"/>
    <x v="3"/>
    <m/>
    <m/>
    <x v="1"/>
  </r>
  <r>
    <x v="512"/>
    <x v="1"/>
    <n v="34"/>
    <x v="0"/>
    <s v="Operations Executive"/>
    <x v="1"/>
    <x v="0"/>
    <x v="1"/>
    <x v="7"/>
    <d v="2023-06-12T00:00:00"/>
    <d v="2023-06-12T00:00:00"/>
    <x v="0"/>
    <x v="213"/>
    <n v="73970"/>
    <x v="11"/>
    <s v="Retained"/>
    <n v="5"/>
    <x v="1"/>
  </r>
  <r>
    <x v="513"/>
    <x v="2"/>
    <n v="32"/>
    <x v="1"/>
    <s v="Service Engineer"/>
    <x v="3"/>
    <x v="1"/>
    <x v="3"/>
    <x v="124"/>
    <d v="2024-09-09T00:00:00"/>
    <d v="2024-09-10T00:00:00"/>
    <x v="0"/>
    <x v="214"/>
    <n v="55707"/>
    <x v="14"/>
    <s v="Retained"/>
    <n v="4"/>
    <x v="1"/>
  </r>
  <r>
    <x v="514"/>
    <x v="0"/>
    <n v="37"/>
    <x v="0"/>
    <s v="Operations Executive"/>
    <x v="2"/>
    <x v="1"/>
    <x v="1"/>
    <x v="110"/>
    <d v="2023-01-14T00:00:00"/>
    <d v="2023-01-17T00:00:00"/>
    <x v="0"/>
    <x v="215"/>
    <n v="68123"/>
    <x v="3"/>
    <s v="Left"/>
    <n v="4"/>
    <x v="1"/>
  </r>
  <r>
    <x v="515"/>
    <x v="0"/>
    <n v="37"/>
    <x v="0"/>
    <s v="Operations Manager"/>
    <x v="1"/>
    <x v="0"/>
    <x v="1"/>
    <x v="72"/>
    <d v="2023-05-15T00:00:00"/>
    <d v="2023-05-16T00:00:00"/>
    <x v="0"/>
    <x v="216"/>
    <n v="67752"/>
    <x v="4"/>
    <s v="Retained"/>
    <n v="4"/>
    <x v="1"/>
  </r>
  <r>
    <x v="516"/>
    <x v="0"/>
    <n v="36"/>
    <x v="0"/>
    <s v="Operations Executive"/>
    <x v="1"/>
    <x v="1"/>
    <x v="1"/>
    <x v="111"/>
    <d v="2024-08-17T00:00:00"/>
    <d v="2024-08-20T00:00:00"/>
    <x v="3"/>
    <x v="3"/>
    <n v="72540"/>
    <x v="3"/>
    <m/>
    <n v="4"/>
    <x v="1"/>
  </r>
  <r>
    <x v="517"/>
    <x v="2"/>
    <n v="34"/>
    <x v="1"/>
    <s v="Service Engineer"/>
    <x v="0"/>
    <x v="3"/>
    <x v="1"/>
    <x v="259"/>
    <d v="2023-03-20T00:00:00"/>
    <d v="2023-03-27T00:00:00"/>
    <x v="0"/>
    <x v="44"/>
    <n v="64240"/>
    <x v="15"/>
    <s v="Retained"/>
    <n v="5"/>
    <x v="1"/>
  </r>
  <r>
    <x v="518"/>
    <x v="1"/>
    <n v="34"/>
    <x v="4"/>
    <s v="Production Engineer"/>
    <x v="12"/>
    <x v="0"/>
    <x v="1"/>
    <x v="94"/>
    <d v="2023-07-09T00:00:00"/>
    <d v="2023-07-16T00:00:00"/>
    <x v="0"/>
    <x v="217"/>
    <n v="48011"/>
    <x v="12"/>
    <s v="Retained"/>
    <n v="5"/>
    <x v="0"/>
  </r>
  <r>
    <x v="519"/>
    <x v="0"/>
    <n v="37"/>
    <x v="0"/>
    <s v="Operations Executive"/>
    <x v="10"/>
    <x v="1"/>
    <x v="2"/>
    <x v="16"/>
    <d v="2023-07-12T00:00:00"/>
    <d v="2023-07-16T00:00:00"/>
    <x v="0"/>
    <x v="218"/>
    <n v="134632"/>
    <x v="12"/>
    <s v="Retained"/>
    <n v="5"/>
    <x v="0"/>
  </r>
  <r>
    <x v="520"/>
    <x v="2"/>
    <n v="33"/>
    <x v="3"/>
    <s v="Marketing Executive"/>
    <x v="1"/>
    <x v="1"/>
    <x v="0"/>
    <x v="285"/>
    <d v="2023-08-09T00:00:00"/>
    <d v="2023-08-12T00:00:00"/>
    <x v="0"/>
    <x v="219"/>
    <n v="70721"/>
    <x v="8"/>
    <s v="Retained"/>
    <m/>
    <x v="1"/>
  </r>
  <r>
    <x v="521"/>
    <x v="0"/>
    <n v="38"/>
    <x v="8"/>
    <s v="HR Specialist"/>
    <x v="2"/>
    <x v="1"/>
    <x v="2"/>
    <x v="85"/>
    <d v="2023-02-17T00:00:00"/>
    <d v="2023-02-21T00:00:00"/>
    <x v="1"/>
    <x v="3"/>
    <n v="72161"/>
    <x v="3"/>
    <m/>
    <n v="4"/>
    <x v="1"/>
  </r>
  <r>
    <x v="522"/>
    <x v="1"/>
    <n v="34"/>
    <x v="1"/>
    <s v="Service Engineer"/>
    <x v="12"/>
    <x v="1"/>
    <x v="1"/>
    <x v="286"/>
    <d v="2023-05-11T00:00:00"/>
    <d v="2023-05-11T00:00:00"/>
    <x v="2"/>
    <x v="3"/>
    <n v="58638"/>
    <x v="3"/>
    <m/>
    <m/>
    <x v="1"/>
  </r>
  <r>
    <x v="523"/>
    <x v="2"/>
    <n v="34"/>
    <x v="0"/>
    <s v="Operations Executive"/>
    <x v="4"/>
    <x v="4"/>
    <x v="0"/>
    <x v="169"/>
    <d v="2024-07-17T00:00:00"/>
    <d v="2024-07-20T00:00:00"/>
    <x v="3"/>
    <x v="3"/>
    <n v="83729"/>
    <x v="3"/>
    <m/>
    <n v="5"/>
    <x v="1"/>
  </r>
  <r>
    <x v="524"/>
    <x v="2"/>
    <n v="32"/>
    <x v="1"/>
    <s v="Service Manager"/>
    <x v="12"/>
    <x v="4"/>
    <x v="0"/>
    <x v="241"/>
    <d v="2023-01-26T00:00:00"/>
    <d v="2023-01-26T00:00:00"/>
    <x v="1"/>
    <x v="3"/>
    <n v="56040"/>
    <x v="3"/>
    <m/>
    <n v="4"/>
    <x v="1"/>
  </r>
  <r>
    <x v="525"/>
    <x v="0"/>
    <n v="37"/>
    <x v="2"/>
    <s v="Sales Manager"/>
    <x v="2"/>
    <x v="3"/>
    <x v="0"/>
    <x v="287"/>
    <d v="2023-06-01T00:00:00"/>
    <d v="2023-06-06T00:00:00"/>
    <x v="1"/>
    <x v="3"/>
    <n v="86011"/>
    <x v="3"/>
    <m/>
    <n v="5"/>
    <x v="1"/>
  </r>
  <r>
    <x v="526"/>
    <x v="0"/>
    <n v="37"/>
    <x v="2"/>
    <s v="Sales Manager"/>
    <x v="7"/>
    <x v="2"/>
    <x v="1"/>
    <x v="214"/>
    <d v="2023-03-28T00:00:00"/>
    <d v="2023-04-04T00:00:00"/>
    <x v="1"/>
    <x v="3"/>
    <n v="54351"/>
    <x v="3"/>
    <m/>
    <n v="4"/>
    <x v="1"/>
  </r>
  <r>
    <x v="527"/>
    <x v="0"/>
    <n v="36"/>
    <x v="4"/>
    <s v="Production Engineer"/>
    <x v="6"/>
    <x v="0"/>
    <x v="2"/>
    <x v="122"/>
    <d v="2023-08-18T00:00:00"/>
    <d v="2023-08-20T00:00:00"/>
    <x v="0"/>
    <x v="220"/>
    <n v="58681"/>
    <x v="7"/>
    <s v="Retained"/>
    <n v="4"/>
    <x v="1"/>
  </r>
  <r>
    <x v="528"/>
    <x v="0"/>
    <n v="38"/>
    <x v="4"/>
    <s v="Production Manager"/>
    <x v="5"/>
    <x v="4"/>
    <x v="0"/>
    <x v="138"/>
    <d v="2023-08-04T00:00:00"/>
    <d v="2023-08-09T00:00:00"/>
    <x v="0"/>
    <x v="113"/>
    <n v="59923"/>
    <x v="8"/>
    <s v="Left"/>
    <m/>
    <x v="1"/>
  </r>
  <r>
    <x v="529"/>
    <x v="2"/>
    <n v="32"/>
    <x v="2"/>
    <s v="Sales Executive"/>
    <x v="12"/>
    <x v="4"/>
    <x v="1"/>
    <x v="130"/>
    <d v="2023-05-31T00:00:00"/>
    <d v="2023-06-01T00:00:00"/>
    <x v="1"/>
    <x v="3"/>
    <n v="59249"/>
    <x v="3"/>
    <m/>
    <m/>
    <x v="1"/>
  </r>
  <r>
    <x v="530"/>
    <x v="2"/>
    <n v="34"/>
    <x v="0"/>
    <s v="Operations Executive"/>
    <x v="6"/>
    <x v="4"/>
    <x v="1"/>
    <x v="153"/>
    <d v="2023-03-18T00:00:00"/>
    <d v="2023-03-25T00:00:00"/>
    <x v="0"/>
    <x v="148"/>
    <n v="62404"/>
    <x v="9"/>
    <s v="Retained"/>
    <n v="5"/>
    <x v="1"/>
  </r>
  <r>
    <x v="531"/>
    <x v="1"/>
    <n v="34"/>
    <x v="1"/>
    <s v="Service Engineer"/>
    <x v="2"/>
    <x v="4"/>
    <x v="1"/>
    <x v="168"/>
    <d v="2023-07-24T00:00:00"/>
    <d v="2023-07-27T00:00:00"/>
    <x v="0"/>
    <x v="221"/>
    <n v="88344"/>
    <x v="0"/>
    <s v="Retained"/>
    <n v="4"/>
    <x v="1"/>
  </r>
  <r>
    <x v="532"/>
    <x v="1"/>
    <n v="34"/>
    <x v="0"/>
    <s v="Operations Executive"/>
    <x v="3"/>
    <x v="0"/>
    <x v="1"/>
    <x v="288"/>
    <d v="2023-06-16T00:00:00"/>
    <d v="2023-06-19T00:00:00"/>
    <x v="0"/>
    <x v="222"/>
    <n v="67876"/>
    <x v="5"/>
    <s v="Retained"/>
    <n v="5"/>
    <x v="0"/>
  </r>
  <r>
    <x v="533"/>
    <x v="0"/>
    <n v="36"/>
    <x v="1"/>
    <s v="Service Engineer"/>
    <x v="7"/>
    <x v="1"/>
    <x v="1"/>
    <x v="289"/>
    <d v="2024-02-22T00:00:00"/>
    <d v="2024-02-25T00:00:00"/>
    <x v="3"/>
    <x v="3"/>
    <n v="62532"/>
    <x v="3"/>
    <m/>
    <n v="5"/>
    <x v="1"/>
  </r>
  <r>
    <x v="534"/>
    <x v="2"/>
    <n v="34"/>
    <x v="1"/>
    <s v="Service Manager"/>
    <x v="3"/>
    <x v="0"/>
    <x v="1"/>
    <x v="245"/>
    <d v="2023-03-22T00:00:00"/>
    <d v="2023-03-27T00:00:00"/>
    <x v="0"/>
    <x v="223"/>
    <n v="61543"/>
    <x v="3"/>
    <s v="Retained"/>
    <n v="5"/>
    <x v="1"/>
  </r>
  <r>
    <x v="535"/>
    <x v="1"/>
    <n v="34"/>
    <x v="7"/>
    <s v="Purchase Officer"/>
    <x v="6"/>
    <x v="0"/>
    <x v="1"/>
    <x v="193"/>
    <d v="2023-05-14T00:00:00"/>
    <d v="2023-05-15T00:00:00"/>
    <x v="0"/>
    <x v="224"/>
    <n v="79453"/>
    <x v="1"/>
    <s v="Retained"/>
    <n v="4"/>
    <x v="0"/>
  </r>
  <r>
    <x v="536"/>
    <x v="2"/>
    <n v="32"/>
    <x v="1"/>
    <s v="Service Engineer"/>
    <x v="8"/>
    <x v="0"/>
    <x v="0"/>
    <x v="61"/>
    <d v="2023-06-29T00:00:00"/>
    <d v="2023-07-02T00:00:00"/>
    <x v="0"/>
    <x v="45"/>
    <n v="218745"/>
    <x v="7"/>
    <s v="Retained"/>
    <n v="5"/>
    <x v="1"/>
  </r>
  <r>
    <x v="537"/>
    <x v="0"/>
    <n v="38"/>
    <x v="0"/>
    <s v="Operations Executive"/>
    <x v="3"/>
    <x v="2"/>
    <x v="4"/>
    <x v="160"/>
    <d v="2023-01-22T00:00:00"/>
    <d v="2023-01-28T00:00:00"/>
    <x v="0"/>
    <x v="225"/>
    <n v="55280"/>
    <x v="0"/>
    <s v="Retained"/>
    <m/>
    <x v="1"/>
  </r>
  <r>
    <x v="538"/>
    <x v="0"/>
    <n v="38"/>
    <x v="1"/>
    <s v="Service Engineer"/>
    <x v="2"/>
    <x v="2"/>
    <x v="1"/>
    <x v="290"/>
    <d v="2023-08-19T00:00:00"/>
    <d v="2023-08-21T00:00:00"/>
    <x v="0"/>
    <x v="220"/>
    <n v="82102"/>
    <x v="6"/>
    <s v="Retained"/>
    <n v="5"/>
    <x v="0"/>
  </r>
  <r>
    <x v="539"/>
    <x v="0"/>
    <n v="38"/>
    <x v="6"/>
    <s v="Financial Analyst"/>
    <x v="1"/>
    <x v="0"/>
    <x v="1"/>
    <x v="71"/>
    <d v="2023-06-14T00:00:00"/>
    <d v="2023-06-16T00:00:00"/>
    <x v="0"/>
    <x v="226"/>
    <n v="57162"/>
    <x v="11"/>
    <s v="Retained"/>
    <n v="4"/>
    <x v="1"/>
  </r>
  <r>
    <x v="540"/>
    <x v="1"/>
    <n v="34"/>
    <x v="1"/>
    <s v="Service Engineer"/>
    <x v="5"/>
    <x v="1"/>
    <x v="0"/>
    <x v="181"/>
    <d v="2023-05-25T00:00:00"/>
    <d v="2023-05-25T00:00:00"/>
    <x v="0"/>
    <x v="227"/>
    <n v="46314"/>
    <x v="5"/>
    <s v="Retained"/>
    <m/>
    <x v="1"/>
  </r>
  <r>
    <x v="541"/>
    <x v="2"/>
    <n v="34"/>
    <x v="0"/>
    <s v="Operations Manager"/>
    <x v="7"/>
    <x v="1"/>
    <x v="0"/>
    <x v="291"/>
    <d v="2023-01-27T00:00:00"/>
    <d v="2023-01-28T00:00:00"/>
    <x v="0"/>
    <x v="71"/>
    <n v="47606"/>
    <x v="16"/>
    <s v="Retained"/>
    <n v="5"/>
    <x v="0"/>
  </r>
  <r>
    <x v="542"/>
    <x v="0"/>
    <n v="38"/>
    <x v="0"/>
    <s v="Operations Executive"/>
    <x v="13"/>
    <x v="1"/>
    <x v="0"/>
    <x v="292"/>
    <d v="2024-01-22T00:00:00"/>
    <d v="2024-01-27T00:00:00"/>
    <x v="0"/>
    <x v="228"/>
    <n v="201250"/>
    <x v="3"/>
    <s v="Retained"/>
    <n v="4"/>
    <x v="1"/>
  </r>
  <r>
    <x v="543"/>
    <x v="2"/>
    <n v="33"/>
    <x v="1"/>
    <s v="Service Engineer"/>
    <x v="5"/>
    <x v="1"/>
    <x v="0"/>
    <x v="143"/>
    <d v="2023-01-08T00:00:00"/>
    <d v="2023-01-10T00:00:00"/>
    <x v="1"/>
    <x v="3"/>
    <n v="33884"/>
    <x v="3"/>
    <m/>
    <n v="5"/>
    <x v="1"/>
  </r>
  <r>
    <x v="544"/>
    <x v="2"/>
    <n v="34"/>
    <x v="4"/>
    <s v="Production Manager"/>
    <x v="4"/>
    <x v="0"/>
    <x v="2"/>
    <x v="0"/>
    <d v="2023-03-15T00:00:00"/>
    <d v="2023-03-22T00:00:00"/>
    <x v="1"/>
    <x v="3"/>
    <n v="83397"/>
    <x v="3"/>
    <m/>
    <n v="4"/>
    <x v="0"/>
  </r>
  <r>
    <x v="545"/>
    <x v="0"/>
    <n v="37"/>
    <x v="2"/>
    <s v="Sales Manager"/>
    <x v="2"/>
    <x v="1"/>
    <x v="2"/>
    <x v="40"/>
    <d v="2023-06-12T00:00:00"/>
    <d v="2023-06-18T00:00:00"/>
    <x v="0"/>
    <x v="7"/>
    <n v="70549"/>
    <x v="11"/>
    <s v="Retained"/>
    <n v="2"/>
    <x v="1"/>
  </r>
  <r>
    <x v="546"/>
    <x v="0"/>
    <n v="38"/>
    <x v="0"/>
    <s v="Operations Manager"/>
    <x v="2"/>
    <x v="1"/>
    <x v="4"/>
    <x v="154"/>
    <d v="2023-03-28T00:00:00"/>
    <d v="2023-04-02T00:00:00"/>
    <x v="0"/>
    <x v="229"/>
    <n v="77634"/>
    <x v="13"/>
    <s v="Left"/>
    <n v="4"/>
    <x v="1"/>
  </r>
  <r>
    <x v="547"/>
    <x v="2"/>
    <n v="33"/>
    <x v="1"/>
    <s v="Service Engineer"/>
    <x v="4"/>
    <x v="0"/>
    <x v="0"/>
    <x v="68"/>
    <d v="2023-01-09T00:00:00"/>
    <d v="2023-01-13T00:00:00"/>
    <x v="0"/>
    <x v="47"/>
    <n v="56398"/>
    <x v="4"/>
    <s v="Retained"/>
    <n v="5"/>
    <x v="1"/>
  </r>
  <r>
    <x v="548"/>
    <x v="0"/>
    <n v="37"/>
    <x v="6"/>
    <s v="Financial Analyst"/>
    <x v="12"/>
    <x v="2"/>
    <x v="4"/>
    <x v="177"/>
    <d v="2023-06-18T00:00:00"/>
    <d v="2023-06-24T00:00:00"/>
    <x v="0"/>
    <x v="98"/>
    <n v="49945"/>
    <x v="8"/>
    <s v="Retained"/>
    <n v="5"/>
    <x v="2"/>
  </r>
  <r>
    <x v="549"/>
    <x v="2"/>
    <n v="32"/>
    <x v="6"/>
    <s v="Financial Analyst"/>
    <x v="6"/>
    <x v="1"/>
    <x v="2"/>
    <x v="43"/>
    <d v="2023-08-14T00:00:00"/>
    <d v="2023-08-16T00:00:00"/>
    <x v="1"/>
    <x v="3"/>
    <n v="68671"/>
    <x v="3"/>
    <m/>
    <n v="4"/>
    <x v="1"/>
  </r>
  <r>
    <x v="550"/>
    <x v="0"/>
    <n v="38"/>
    <x v="3"/>
    <s v="Marketing Manager"/>
    <x v="14"/>
    <x v="2"/>
    <x v="0"/>
    <x v="54"/>
    <d v="2023-06-23T00:00:00"/>
    <d v="2023-06-24T00:00:00"/>
    <x v="0"/>
    <x v="37"/>
    <n v="116427"/>
    <x v="12"/>
    <s v="Retained"/>
    <n v="1"/>
    <x v="1"/>
  </r>
  <r>
    <x v="551"/>
    <x v="2"/>
    <n v="32"/>
    <x v="0"/>
    <s v="Operations Manager"/>
    <x v="5"/>
    <x v="1"/>
    <x v="0"/>
    <x v="100"/>
    <d v="2023-05-17T00:00:00"/>
    <d v="2023-05-18T00:00:00"/>
    <x v="0"/>
    <x v="230"/>
    <n v="57154"/>
    <x v="8"/>
    <s v="Retained"/>
    <n v="4"/>
    <x v="0"/>
  </r>
  <r>
    <x v="552"/>
    <x v="0"/>
    <n v="36"/>
    <x v="0"/>
    <s v="Operations Executive"/>
    <x v="10"/>
    <x v="1"/>
    <x v="3"/>
    <x v="293"/>
    <d v="2024-06-28T00:00:00"/>
    <d v="2024-07-04T00:00:00"/>
    <x v="0"/>
    <x v="231"/>
    <n v="135236"/>
    <x v="12"/>
    <s v="Left"/>
    <n v="4"/>
    <x v="1"/>
  </r>
  <r>
    <x v="553"/>
    <x v="0"/>
    <n v="38"/>
    <x v="7"/>
    <s v="Purchase Officer"/>
    <x v="0"/>
    <x v="0"/>
    <x v="3"/>
    <x v="294"/>
    <d v="2024-08-12T00:00:00"/>
    <d v="2024-08-19T00:00:00"/>
    <x v="2"/>
    <x v="3"/>
    <n v="62618"/>
    <x v="3"/>
    <m/>
    <m/>
    <x v="2"/>
  </r>
  <r>
    <x v="554"/>
    <x v="2"/>
    <n v="32"/>
    <x v="3"/>
    <s v="Marketing Manager"/>
    <x v="13"/>
    <x v="3"/>
    <x v="1"/>
    <x v="186"/>
    <d v="2023-03-29T00:00:00"/>
    <d v="2023-03-29T00:00:00"/>
    <x v="1"/>
    <x v="3"/>
    <n v="159213"/>
    <x v="3"/>
    <m/>
    <n v="3"/>
    <x v="1"/>
  </r>
  <r>
    <x v="555"/>
    <x v="0"/>
    <n v="38"/>
    <x v="0"/>
    <s v="Operations Executive"/>
    <x v="10"/>
    <x v="0"/>
    <x v="0"/>
    <x v="251"/>
    <d v="2023-07-28T00:00:00"/>
    <d v="2023-07-28T00:00:00"/>
    <x v="0"/>
    <x v="67"/>
    <n v="125152"/>
    <x v="14"/>
    <s v="Retained"/>
    <n v="4"/>
    <x v="2"/>
  </r>
  <r>
    <x v="556"/>
    <x v="0"/>
    <n v="36"/>
    <x v="1"/>
    <s v="Service Engineer"/>
    <x v="1"/>
    <x v="0"/>
    <x v="3"/>
    <x v="295"/>
    <d v="2023-02-09T00:00:00"/>
    <d v="2023-02-15T00:00:00"/>
    <x v="0"/>
    <x v="201"/>
    <n v="58235"/>
    <x v="3"/>
    <s v="Retained"/>
    <m/>
    <x v="1"/>
  </r>
  <r>
    <x v="557"/>
    <x v="0"/>
    <n v="38"/>
    <x v="0"/>
    <s v="Operations Executive"/>
    <x v="2"/>
    <x v="2"/>
    <x v="1"/>
    <x v="296"/>
    <d v="2024-04-23T00:00:00"/>
    <d v="2024-04-25T00:00:00"/>
    <x v="0"/>
    <x v="232"/>
    <n v="87418"/>
    <x v="3"/>
    <s v="Retained"/>
    <n v="5"/>
    <x v="1"/>
  </r>
  <r>
    <x v="558"/>
    <x v="2"/>
    <n v="34"/>
    <x v="7"/>
    <s v="Purchase Officer"/>
    <x v="7"/>
    <x v="2"/>
    <x v="1"/>
    <x v="119"/>
    <d v="2024-03-31T00:00:00"/>
    <d v="2024-03-31T00:00:00"/>
    <x v="2"/>
    <x v="3"/>
    <n v="58558"/>
    <x v="3"/>
    <m/>
    <m/>
    <x v="1"/>
  </r>
  <r>
    <x v="559"/>
    <x v="2"/>
    <n v="34"/>
    <x v="0"/>
    <s v="Operations Manager"/>
    <x v="14"/>
    <x v="1"/>
    <x v="1"/>
    <x v="16"/>
    <d v="2023-07-04T00:00:00"/>
    <d v="2023-07-06T00:00:00"/>
    <x v="0"/>
    <x v="143"/>
    <n v="112141"/>
    <x v="14"/>
    <s v="Left"/>
    <n v="5"/>
    <x v="1"/>
  </r>
  <r>
    <x v="560"/>
    <x v="2"/>
    <n v="33"/>
    <x v="0"/>
    <s v="Operations Executive"/>
    <x v="6"/>
    <x v="2"/>
    <x v="0"/>
    <x v="101"/>
    <d v="2023-07-07T00:00:00"/>
    <d v="2023-07-08T00:00:00"/>
    <x v="0"/>
    <x v="217"/>
    <n v="69823"/>
    <x v="0"/>
    <s v="Retained"/>
    <n v="5"/>
    <x v="1"/>
  </r>
  <r>
    <x v="561"/>
    <x v="0"/>
    <n v="36"/>
    <x v="1"/>
    <s v="Service Engineer"/>
    <x v="5"/>
    <x v="4"/>
    <x v="2"/>
    <x v="84"/>
    <d v="2025-01-06T00:00:00"/>
    <d v="2025-01-08T00:00:00"/>
    <x v="2"/>
    <x v="3"/>
    <n v="42201"/>
    <x v="3"/>
    <m/>
    <n v="4"/>
    <x v="0"/>
  </r>
  <r>
    <x v="562"/>
    <x v="0"/>
    <n v="37"/>
    <x v="0"/>
    <s v="Operations Executive"/>
    <x v="1"/>
    <x v="2"/>
    <x v="1"/>
    <x v="76"/>
    <d v="2023-07-22T00:00:00"/>
    <d v="2023-07-26T00:00:00"/>
    <x v="1"/>
    <x v="3"/>
    <n v="62381"/>
    <x v="3"/>
    <m/>
    <n v="4"/>
    <x v="1"/>
  </r>
  <r>
    <x v="563"/>
    <x v="0"/>
    <n v="36"/>
    <x v="1"/>
    <s v="Service Engineer"/>
    <x v="4"/>
    <x v="2"/>
    <x v="0"/>
    <x v="231"/>
    <d v="2023-05-22T00:00:00"/>
    <d v="2023-05-22T00:00:00"/>
    <x v="0"/>
    <x v="5"/>
    <n v="75808"/>
    <x v="13"/>
    <s v="Retained"/>
    <n v="4"/>
    <x v="1"/>
  </r>
  <r>
    <x v="564"/>
    <x v="0"/>
    <n v="36"/>
    <x v="1"/>
    <s v="Service Engineer"/>
    <x v="9"/>
    <x v="0"/>
    <x v="3"/>
    <x v="66"/>
    <d v="2024-07-28T00:00:00"/>
    <d v="2024-08-04T00:00:00"/>
    <x v="3"/>
    <x v="3"/>
    <n v="54224"/>
    <x v="3"/>
    <m/>
    <n v="3"/>
    <x v="1"/>
  </r>
  <r>
    <x v="565"/>
    <x v="2"/>
    <n v="32"/>
    <x v="1"/>
    <s v="Service Engineer"/>
    <x v="7"/>
    <x v="1"/>
    <x v="1"/>
    <x v="49"/>
    <d v="2024-10-28T00:00:00"/>
    <d v="2024-11-03T00:00:00"/>
    <x v="2"/>
    <x v="3"/>
    <n v="57774"/>
    <x v="3"/>
    <m/>
    <n v="3"/>
    <x v="1"/>
  </r>
  <r>
    <x v="566"/>
    <x v="0"/>
    <n v="37"/>
    <x v="0"/>
    <s v="Operations Executive"/>
    <x v="4"/>
    <x v="0"/>
    <x v="1"/>
    <x v="180"/>
    <d v="2023-07-22T00:00:00"/>
    <d v="2023-07-28T00:00:00"/>
    <x v="1"/>
    <x v="3"/>
    <n v="69488"/>
    <x v="3"/>
    <m/>
    <n v="4"/>
    <x v="1"/>
  </r>
  <r>
    <x v="567"/>
    <x v="0"/>
    <n v="36"/>
    <x v="1"/>
    <s v="Service Engineer"/>
    <x v="13"/>
    <x v="0"/>
    <x v="2"/>
    <x v="297"/>
    <d v="2024-10-31T00:00:00"/>
    <d v="2024-11-04T00:00:00"/>
    <x v="2"/>
    <x v="3"/>
    <n v="190524"/>
    <x v="3"/>
    <m/>
    <n v="5"/>
    <x v="1"/>
  </r>
  <r>
    <x v="568"/>
    <x v="1"/>
    <n v="34"/>
    <x v="2"/>
    <s v="Sales Manager"/>
    <x v="1"/>
    <x v="4"/>
    <x v="3"/>
    <x v="40"/>
    <d v="2023-06-10T00:00:00"/>
    <d v="2023-06-15T00:00:00"/>
    <x v="0"/>
    <x v="140"/>
    <n v="74549"/>
    <x v="13"/>
    <s v="Left"/>
    <n v="4"/>
    <x v="1"/>
  </r>
  <r>
    <x v="569"/>
    <x v="0"/>
    <n v="37"/>
    <x v="0"/>
    <s v="Operations Executive"/>
    <x v="12"/>
    <x v="3"/>
    <x v="1"/>
    <x v="144"/>
    <d v="2023-03-12T00:00:00"/>
    <d v="2023-03-15T00:00:00"/>
    <x v="1"/>
    <x v="3"/>
    <n v="59685"/>
    <x v="3"/>
    <m/>
    <n v="4"/>
    <x v="0"/>
  </r>
  <r>
    <x v="570"/>
    <x v="0"/>
    <n v="38"/>
    <x v="1"/>
    <s v="Service Engineer"/>
    <x v="14"/>
    <x v="2"/>
    <x v="2"/>
    <x v="115"/>
    <d v="2023-06-08T00:00:00"/>
    <d v="2023-06-14T00:00:00"/>
    <x v="0"/>
    <x v="61"/>
    <n v="103746"/>
    <x v="11"/>
    <s v="Left"/>
    <m/>
    <x v="1"/>
  </r>
  <r>
    <x v="571"/>
    <x v="2"/>
    <n v="32"/>
    <x v="1"/>
    <s v="Service Manager"/>
    <x v="11"/>
    <x v="3"/>
    <x v="0"/>
    <x v="245"/>
    <d v="2023-03-14T00:00:00"/>
    <d v="2023-03-16T00:00:00"/>
    <x v="0"/>
    <x v="35"/>
    <n v="151215"/>
    <x v="11"/>
    <s v="Retained"/>
    <n v="3"/>
    <x v="0"/>
  </r>
  <r>
    <x v="572"/>
    <x v="0"/>
    <n v="36"/>
    <x v="1"/>
    <s v="Service Engineer"/>
    <x v="10"/>
    <x v="1"/>
    <x v="1"/>
    <x v="298"/>
    <d v="2023-07-12T00:00:00"/>
    <d v="2023-07-14T00:00:00"/>
    <x v="0"/>
    <x v="233"/>
    <n v="145562"/>
    <x v="3"/>
    <s v="Retained"/>
    <n v="2"/>
    <x v="1"/>
  </r>
  <r>
    <x v="573"/>
    <x v="2"/>
    <n v="34"/>
    <x v="1"/>
    <s v="Service Manager"/>
    <x v="0"/>
    <x v="4"/>
    <x v="2"/>
    <x v="237"/>
    <d v="2024-11-24T00:00:00"/>
    <d v="2024-11-25T00:00:00"/>
    <x v="0"/>
    <x v="191"/>
    <n v="63135"/>
    <x v="4"/>
    <s v="Left"/>
    <n v="4"/>
    <x v="1"/>
  </r>
  <r>
    <x v="574"/>
    <x v="2"/>
    <n v="34"/>
    <x v="4"/>
    <s v="Production Engineer"/>
    <x v="6"/>
    <x v="1"/>
    <x v="0"/>
    <x v="299"/>
    <d v="2024-04-26T00:00:00"/>
    <d v="2024-04-29T00:00:00"/>
    <x v="3"/>
    <x v="3"/>
    <n v="57428"/>
    <x v="3"/>
    <m/>
    <n v="4"/>
    <x v="0"/>
  </r>
  <r>
    <x v="575"/>
    <x v="1"/>
    <n v="34"/>
    <x v="2"/>
    <s v="Sales Manager"/>
    <x v="5"/>
    <x v="1"/>
    <x v="2"/>
    <x v="63"/>
    <d v="2024-01-26T00:00:00"/>
    <d v="2024-01-31T00:00:00"/>
    <x v="0"/>
    <x v="234"/>
    <n v="38343"/>
    <x v="4"/>
    <s v="Retained"/>
    <n v="4"/>
    <x v="1"/>
  </r>
  <r>
    <x v="576"/>
    <x v="0"/>
    <n v="36"/>
    <x v="5"/>
    <s v="General Manager"/>
    <x v="12"/>
    <x v="0"/>
    <x v="1"/>
    <x v="58"/>
    <d v="2023-07-23T00:00:00"/>
    <d v="2023-07-23T00:00:00"/>
    <x v="0"/>
    <x v="221"/>
    <n v="55283"/>
    <x v="9"/>
    <s v="Left"/>
    <n v="5"/>
    <x v="0"/>
  </r>
  <r>
    <x v="577"/>
    <x v="1"/>
    <n v="34"/>
    <x v="0"/>
    <s v="Operations Manager"/>
    <x v="9"/>
    <x v="0"/>
    <x v="2"/>
    <x v="120"/>
    <d v="2023-08-31T00:00:00"/>
    <d v="2023-09-01T00:00:00"/>
    <x v="0"/>
    <x v="90"/>
    <n v="44684"/>
    <x v="2"/>
    <s v="Retained"/>
    <n v="4"/>
    <x v="1"/>
  </r>
  <r>
    <x v="578"/>
    <x v="0"/>
    <n v="38"/>
    <x v="1"/>
    <s v="Service Engineer"/>
    <x v="1"/>
    <x v="4"/>
    <x v="1"/>
    <x v="220"/>
    <d v="2024-03-25T00:00:00"/>
    <d v="2024-03-26T00:00:00"/>
    <x v="4"/>
    <x v="3"/>
    <n v="71616"/>
    <x v="3"/>
    <m/>
    <n v="4"/>
    <x v="2"/>
  </r>
  <r>
    <x v="579"/>
    <x v="0"/>
    <n v="37"/>
    <x v="1"/>
    <s v="Service Manager"/>
    <x v="9"/>
    <x v="0"/>
    <x v="1"/>
    <x v="300"/>
    <d v="2024-12-26T00:00:00"/>
    <d v="2024-12-29T00:00:00"/>
    <x v="0"/>
    <x v="235"/>
    <n v="44605"/>
    <x v="8"/>
    <s v="Retained"/>
    <n v="5"/>
    <x v="1"/>
  </r>
  <r>
    <x v="580"/>
    <x v="0"/>
    <n v="37"/>
    <x v="4"/>
    <s v="Production Manager"/>
    <x v="11"/>
    <x v="4"/>
    <x v="1"/>
    <x v="281"/>
    <d v="2024-07-13T00:00:00"/>
    <d v="2024-07-17T00:00:00"/>
    <x v="0"/>
    <x v="236"/>
    <n v="123067"/>
    <x v="3"/>
    <s v="Retained"/>
    <n v="4"/>
    <x v="1"/>
  </r>
  <r>
    <x v="581"/>
    <x v="1"/>
    <n v="34"/>
    <x v="0"/>
    <s v="Operations Executive"/>
    <x v="10"/>
    <x v="1"/>
    <x v="1"/>
    <x v="21"/>
    <d v="2023-05-26T00:00:00"/>
    <d v="2023-05-30T00:00:00"/>
    <x v="0"/>
    <x v="92"/>
    <n v="147630"/>
    <x v="12"/>
    <s v="Retained"/>
    <n v="3"/>
    <x v="0"/>
  </r>
  <r>
    <x v="582"/>
    <x v="0"/>
    <n v="36"/>
    <x v="1"/>
    <s v="Service Engineer"/>
    <x v="0"/>
    <x v="2"/>
    <x v="3"/>
    <x v="301"/>
    <d v="2024-04-27T00:00:00"/>
    <d v="2024-05-03T00:00:00"/>
    <x v="1"/>
    <x v="3"/>
    <n v="68214"/>
    <x v="3"/>
    <m/>
    <m/>
    <x v="1"/>
  </r>
  <r>
    <x v="583"/>
    <x v="0"/>
    <n v="37"/>
    <x v="1"/>
    <s v="Service Engineer"/>
    <x v="13"/>
    <x v="2"/>
    <x v="1"/>
    <x v="302"/>
    <d v="2024-11-09T00:00:00"/>
    <d v="2024-11-14T00:00:00"/>
    <x v="3"/>
    <x v="3"/>
    <n v="147617"/>
    <x v="3"/>
    <m/>
    <n v="5"/>
    <x v="1"/>
  </r>
  <r>
    <x v="584"/>
    <x v="2"/>
    <n v="33"/>
    <x v="0"/>
    <s v="Operations Manager"/>
    <x v="9"/>
    <x v="2"/>
    <x v="0"/>
    <x v="128"/>
    <d v="2023-01-12T00:00:00"/>
    <d v="2023-01-12T00:00:00"/>
    <x v="2"/>
    <x v="3"/>
    <n v="49311"/>
    <x v="3"/>
    <m/>
    <n v="3"/>
    <x v="1"/>
  </r>
  <r>
    <x v="585"/>
    <x v="0"/>
    <n v="36"/>
    <x v="1"/>
    <s v="Service Engineer"/>
    <x v="7"/>
    <x v="1"/>
    <x v="2"/>
    <x v="52"/>
    <d v="2023-02-24T00:00:00"/>
    <d v="2023-02-26T00:00:00"/>
    <x v="0"/>
    <x v="20"/>
    <n v="69753"/>
    <x v="5"/>
    <s v="Left"/>
    <n v="4"/>
    <x v="1"/>
  </r>
  <r>
    <x v="586"/>
    <x v="0"/>
    <n v="38"/>
    <x v="1"/>
    <s v="Service Engineer"/>
    <x v="6"/>
    <x v="2"/>
    <x v="0"/>
    <x v="303"/>
    <d v="2024-01-30T00:00:00"/>
    <d v="2024-01-31T00:00:00"/>
    <x v="0"/>
    <x v="234"/>
    <n v="61998"/>
    <x v="15"/>
    <s v="Retained"/>
    <n v="5"/>
    <x v="1"/>
  </r>
  <r>
    <x v="587"/>
    <x v="0"/>
    <n v="36"/>
    <x v="0"/>
    <s v="Operations Executive"/>
    <x v="12"/>
    <x v="0"/>
    <x v="1"/>
    <x v="149"/>
    <d v="2023-06-24T00:00:00"/>
    <d v="2023-06-28T00:00:00"/>
    <x v="1"/>
    <x v="3"/>
    <n v="38173"/>
    <x v="3"/>
    <m/>
    <m/>
    <x v="1"/>
  </r>
  <r>
    <x v="588"/>
    <x v="0"/>
    <n v="37"/>
    <x v="0"/>
    <s v="Operations Executive"/>
    <x v="6"/>
    <x v="2"/>
    <x v="2"/>
    <x v="304"/>
    <d v="2023-03-09T00:00:00"/>
    <d v="2023-03-13T00:00:00"/>
    <x v="0"/>
    <x v="163"/>
    <n v="53712"/>
    <x v="6"/>
    <s v="Retained"/>
    <n v="5"/>
    <x v="1"/>
  </r>
  <r>
    <x v="589"/>
    <x v="0"/>
    <n v="36"/>
    <x v="1"/>
    <s v="Service Engineer"/>
    <x v="6"/>
    <x v="0"/>
    <x v="0"/>
    <x v="174"/>
    <d v="2023-02-07T00:00:00"/>
    <d v="2023-02-12T00:00:00"/>
    <x v="0"/>
    <x v="120"/>
    <n v="65132"/>
    <x v="3"/>
    <s v="Retained"/>
    <n v="4"/>
    <x v="1"/>
  </r>
  <r>
    <x v="590"/>
    <x v="0"/>
    <n v="36"/>
    <x v="0"/>
    <s v="Operations Executive"/>
    <x v="14"/>
    <x v="1"/>
    <x v="1"/>
    <x v="101"/>
    <d v="2023-07-02T00:00:00"/>
    <d v="2023-07-06T00:00:00"/>
    <x v="0"/>
    <x v="45"/>
    <n v="122249"/>
    <x v="6"/>
    <s v="Retained"/>
    <m/>
    <x v="0"/>
  </r>
  <r>
    <x v="591"/>
    <x v="2"/>
    <n v="33"/>
    <x v="2"/>
    <s v="Sales Manager"/>
    <x v="12"/>
    <x v="1"/>
    <x v="1"/>
    <x v="68"/>
    <d v="2023-01-14T00:00:00"/>
    <d v="2023-01-18T00:00:00"/>
    <x v="2"/>
    <x v="3"/>
    <n v="54479"/>
    <x v="3"/>
    <m/>
    <n v="4"/>
    <x v="1"/>
  </r>
  <r>
    <x v="592"/>
    <x v="0"/>
    <n v="37"/>
    <x v="0"/>
    <s v="Operations Executive"/>
    <x v="1"/>
    <x v="1"/>
    <x v="0"/>
    <x v="92"/>
    <d v="2023-03-08T00:00:00"/>
    <d v="2023-03-15T00:00:00"/>
    <x v="1"/>
    <x v="3"/>
    <n v="74561"/>
    <x v="3"/>
    <m/>
    <n v="4"/>
    <x v="1"/>
  </r>
  <r>
    <x v="593"/>
    <x v="0"/>
    <n v="36"/>
    <x v="4"/>
    <s v="Production Engineer"/>
    <x v="2"/>
    <x v="4"/>
    <x v="0"/>
    <x v="110"/>
    <d v="2023-01-17T00:00:00"/>
    <d v="2023-01-19T00:00:00"/>
    <x v="0"/>
    <x v="93"/>
    <n v="78701"/>
    <x v="4"/>
    <s v="Left"/>
    <n v="4"/>
    <x v="1"/>
  </r>
  <r>
    <x v="594"/>
    <x v="2"/>
    <n v="33"/>
    <x v="0"/>
    <s v="Operations Executive"/>
    <x v="1"/>
    <x v="0"/>
    <x v="0"/>
    <x v="105"/>
    <d v="2024-03-23T00:00:00"/>
    <d v="2024-03-28T00:00:00"/>
    <x v="0"/>
    <x v="85"/>
    <n v="67989"/>
    <x v="11"/>
    <s v="Left"/>
    <n v="4"/>
    <x v="1"/>
  </r>
  <r>
    <x v="595"/>
    <x v="0"/>
    <n v="37"/>
    <x v="3"/>
    <s v="Marketing Executive"/>
    <x v="5"/>
    <x v="2"/>
    <x v="1"/>
    <x v="48"/>
    <d v="2023-02-23T00:00:00"/>
    <d v="2023-02-27T00:00:00"/>
    <x v="1"/>
    <x v="3"/>
    <n v="58208"/>
    <x v="3"/>
    <m/>
    <n v="4"/>
    <x v="1"/>
  </r>
  <r>
    <x v="596"/>
    <x v="2"/>
    <n v="33"/>
    <x v="3"/>
    <s v="Marketing Executive"/>
    <x v="9"/>
    <x v="0"/>
    <x v="0"/>
    <x v="139"/>
    <d v="2023-08-24T00:00:00"/>
    <d v="2023-08-31T00:00:00"/>
    <x v="0"/>
    <x v="237"/>
    <n v="46094"/>
    <x v="13"/>
    <s v="Left"/>
    <n v="4"/>
    <x v="0"/>
  </r>
  <r>
    <x v="597"/>
    <x v="0"/>
    <n v="37"/>
    <x v="0"/>
    <s v="Operations Executive"/>
    <x v="0"/>
    <x v="3"/>
    <x v="1"/>
    <x v="89"/>
    <d v="2023-08-24T00:00:00"/>
    <d v="2023-08-26T00:00:00"/>
    <x v="0"/>
    <x v="238"/>
    <n v="69613"/>
    <x v="15"/>
    <s v="Retained"/>
    <n v="3"/>
    <x v="1"/>
  </r>
  <r>
    <x v="598"/>
    <x v="0"/>
    <n v="37"/>
    <x v="6"/>
    <s v="Financial Analyst"/>
    <x v="9"/>
    <x v="1"/>
    <x v="1"/>
    <x v="90"/>
    <d v="2024-03-19T00:00:00"/>
    <d v="2024-03-19T00:00:00"/>
    <x v="0"/>
    <x v="239"/>
    <n v="41004"/>
    <x v="6"/>
    <s v="Retained"/>
    <n v="5"/>
    <x v="1"/>
  </r>
  <r>
    <x v="599"/>
    <x v="0"/>
    <n v="37"/>
    <x v="1"/>
    <s v="Service Engineer"/>
    <x v="0"/>
    <x v="1"/>
    <x v="3"/>
    <x v="166"/>
    <d v="2023-02-09T00:00:00"/>
    <d v="2023-02-13T00:00:00"/>
    <x v="0"/>
    <x v="120"/>
    <n v="49903"/>
    <x v="13"/>
    <s v="Retained"/>
    <n v="5"/>
    <x v="1"/>
  </r>
  <r>
    <x v="600"/>
    <x v="0"/>
    <n v="38"/>
    <x v="4"/>
    <s v="Production Engineer"/>
    <x v="7"/>
    <x v="2"/>
    <x v="1"/>
    <x v="156"/>
    <d v="2023-07-16T00:00:00"/>
    <d v="2023-07-23T00:00:00"/>
    <x v="1"/>
    <x v="3"/>
    <n v="66059"/>
    <x v="3"/>
    <m/>
    <m/>
    <x v="2"/>
  </r>
  <r>
    <x v="601"/>
    <x v="0"/>
    <n v="36"/>
    <x v="0"/>
    <s v="Operations Executive"/>
    <x v="12"/>
    <x v="2"/>
    <x v="1"/>
    <x v="166"/>
    <d v="2023-02-01T00:00:00"/>
    <d v="2023-02-05T00:00:00"/>
    <x v="1"/>
    <x v="3"/>
    <n v="52600"/>
    <x v="3"/>
    <m/>
    <n v="3"/>
    <x v="0"/>
  </r>
  <r>
    <x v="602"/>
    <x v="0"/>
    <n v="37"/>
    <x v="0"/>
    <s v="Operations Manager"/>
    <x v="14"/>
    <x v="0"/>
    <x v="3"/>
    <x v="305"/>
    <d v="2024-11-19T00:00:00"/>
    <d v="2024-11-23T00:00:00"/>
    <x v="0"/>
    <x v="240"/>
    <n v="119227"/>
    <x v="3"/>
    <s v="Left"/>
    <n v="5"/>
    <x v="1"/>
  </r>
  <r>
    <x v="603"/>
    <x v="0"/>
    <n v="36"/>
    <x v="1"/>
    <s v="Service Engineer"/>
    <x v="3"/>
    <x v="1"/>
    <x v="1"/>
    <x v="191"/>
    <d v="2023-08-27T00:00:00"/>
    <d v="2023-08-29T00:00:00"/>
    <x v="0"/>
    <x v="29"/>
    <n v="73442"/>
    <x v="12"/>
    <s v="Retained"/>
    <n v="4"/>
    <x v="1"/>
  </r>
  <r>
    <x v="604"/>
    <x v="0"/>
    <n v="38"/>
    <x v="0"/>
    <s v="Operations Manager"/>
    <x v="10"/>
    <x v="1"/>
    <x v="0"/>
    <x v="48"/>
    <d v="2023-02-17T00:00:00"/>
    <d v="2023-02-18T00:00:00"/>
    <x v="1"/>
    <x v="3"/>
    <n v="148168"/>
    <x v="3"/>
    <m/>
    <m/>
    <x v="1"/>
  </r>
  <r>
    <x v="605"/>
    <x v="0"/>
    <n v="37"/>
    <x v="0"/>
    <s v="Operations Manager"/>
    <x v="7"/>
    <x v="0"/>
    <x v="2"/>
    <x v="306"/>
    <d v="2024-11-19T00:00:00"/>
    <d v="2024-11-26T00:00:00"/>
    <x v="0"/>
    <x v="191"/>
    <n v="61331"/>
    <x v="3"/>
    <s v="Retained"/>
    <n v="4"/>
    <x v="0"/>
  </r>
  <r>
    <x v="606"/>
    <x v="0"/>
    <n v="36"/>
    <x v="5"/>
    <s v="General Manager"/>
    <x v="2"/>
    <x v="0"/>
    <x v="1"/>
    <x v="160"/>
    <d v="2023-01-22T00:00:00"/>
    <d v="2023-01-27T00:00:00"/>
    <x v="0"/>
    <x v="241"/>
    <n v="83692"/>
    <x v="14"/>
    <s v="Retained"/>
    <n v="4"/>
    <x v="2"/>
  </r>
  <r>
    <x v="607"/>
    <x v="0"/>
    <n v="37"/>
    <x v="0"/>
    <s v="Operations Executive"/>
    <x v="1"/>
    <x v="0"/>
    <x v="2"/>
    <x v="282"/>
    <d v="2023-05-26T00:00:00"/>
    <d v="2023-06-01T00:00:00"/>
    <x v="0"/>
    <x v="167"/>
    <n v="51505"/>
    <x v="0"/>
    <s v="Retained"/>
    <n v="4"/>
    <x v="1"/>
  </r>
  <r>
    <x v="608"/>
    <x v="0"/>
    <n v="37"/>
    <x v="1"/>
    <s v="Service Manager"/>
    <x v="12"/>
    <x v="0"/>
    <x v="2"/>
    <x v="307"/>
    <d v="2023-08-05T00:00:00"/>
    <d v="2023-08-08T00:00:00"/>
    <x v="0"/>
    <x v="18"/>
    <n v="59792"/>
    <x v="5"/>
    <s v="Retained"/>
    <m/>
    <x v="0"/>
  </r>
  <r>
    <x v="609"/>
    <x v="2"/>
    <n v="33"/>
    <x v="1"/>
    <s v="Service Engineer"/>
    <x v="6"/>
    <x v="0"/>
    <x v="0"/>
    <x v="15"/>
    <d v="2023-06-18T00:00:00"/>
    <d v="2023-06-22T00:00:00"/>
    <x v="0"/>
    <x v="12"/>
    <n v="56063"/>
    <x v="2"/>
    <s v="Retained"/>
    <m/>
    <x v="0"/>
  </r>
  <r>
    <x v="610"/>
    <x v="0"/>
    <n v="37"/>
    <x v="1"/>
    <s v="Service Engineer"/>
    <x v="6"/>
    <x v="1"/>
    <x v="1"/>
    <x v="109"/>
    <d v="2023-07-16T00:00:00"/>
    <d v="2023-07-16T00:00:00"/>
    <x v="1"/>
    <x v="3"/>
    <n v="61431"/>
    <x v="3"/>
    <m/>
    <n v="4"/>
    <x v="1"/>
  </r>
  <r>
    <x v="611"/>
    <x v="2"/>
    <n v="33"/>
    <x v="1"/>
    <s v="Service Engineer"/>
    <x v="14"/>
    <x v="0"/>
    <x v="4"/>
    <x v="205"/>
    <d v="2023-01-14T00:00:00"/>
    <d v="2023-01-18T00:00:00"/>
    <x v="1"/>
    <x v="3"/>
    <n v="105187"/>
    <x v="3"/>
    <m/>
    <n v="4"/>
    <x v="1"/>
  </r>
  <r>
    <x v="612"/>
    <x v="2"/>
    <n v="33"/>
    <x v="0"/>
    <s v="Operations Manager"/>
    <x v="11"/>
    <x v="2"/>
    <x v="0"/>
    <x v="308"/>
    <d v="2024-10-25T00:00:00"/>
    <d v="2024-10-31T00:00:00"/>
    <x v="0"/>
    <x v="242"/>
    <n v="126330"/>
    <x v="16"/>
    <s v="Retained"/>
    <n v="5"/>
    <x v="1"/>
  </r>
  <r>
    <x v="613"/>
    <x v="0"/>
    <n v="37"/>
    <x v="0"/>
    <s v="Operations Executive"/>
    <x v="10"/>
    <x v="1"/>
    <x v="0"/>
    <x v="115"/>
    <d v="2023-06-09T00:00:00"/>
    <d v="2023-06-14T00:00:00"/>
    <x v="0"/>
    <x v="222"/>
    <n v="163929"/>
    <x v="8"/>
    <s v="Retained"/>
    <n v="4"/>
    <x v="1"/>
  </r>
  <r>
    <x v="614"/>
    <x v="2"/>
    <n v="34"/>
    <x v="0"/>
    <s v="Operations Manager"/>
    <x v="0"/>
    <x v="1"/>
    <x v="3"/>
    <x v="3"/>
    <d v="2023-03-06T00:00:00"/>
    <d v="2023-03-07T00:00:00"/>
    <x v="0"/>
    <x v="243"/>
    <n v="65299"/>
    <x v="5"/>
    <s v="Retained"/>
    <n v="4"/>
    <x v="1"/>
  </r>
  <r>
    <x v="615"/>
    <x v="1"/>
    <n v="34"/>
    <x v="0"/>
    <s v="Operations Executive"/>
    <x v="6"/>
    <x v="1"/>
    <x v="0"/>
    <x v="235"/>
    <d v="2023-06-30T00:00:00"/>
    <d v="2023-07-04T00:00:00"/>
    <x v="0"/>
    <x v="4"/>
    <n v="79317"/>
    <x v="3"/>
    <s v="Retained"/>
    <n v="3"/>
    <x v="1"/>
  </r>
  <r>
    <x v="616"/>
    <x v="0"/>
    <n v="38"/>
    <x v="2"/>
    <s v="Sales Manager"/>
    <x v="10"/>
    <x v="3"/>
    <x v="0"/>
    <x v="309"/>
    <d v="2024-10-31T00:00:00"/>
    <d v="2024-11-04T00:00:00"/>
    <x v="1"/>
    <x v="3"/>
    <n v="194563"/>
    <x v="3"/>
    <m/>
    <n v="5"/>
    <x v="1"/>
  </r>
  <r>
    <x v="617"/>
    <x v="0"/>
    <n v="37"/>
    <x v="1"/>
    <s v="Service Engineer"/>
    <x v="7"/>
    <x v="0"/>
    <x v="3"/>
    <x v="147"/>
    <d v="2023-06-15T00:00:00"/>
    <d v="2023-06-19T00:00:00"/>
    <x v="0"/>
    <x v="49"/>
    <n v="69402"/>
    <x v="2"/>
    <s v="Retained"/>
    <n v="4"/>
    <x v="1"/>
  </r>
  <r>
    <x v="618"/>
    <x v="2"/>
    <n v="33"/>
    <x v="2"/>
    <s v="Sales Executive"/>
    <x v="11"/>
    <x v="0"/>
    <x v="1"/>
    <x v="106"/>
    <d v="2023-08-31T00:00:00"/>
    <d v="2023-09-04T00:00:00"/>
    <x v="0"/>
    <x v="77"/>
    <n v="128537"/>
    <x v="15"/>
    <s v="Retained"/>
    <n v="4"/>
    <x v="1"/>
  </r>
  <r>
    <x v="619"/>
    <x v="2"/>
    <n v="34"/>
    <x v="1"/>
    <s v="Service Engineer"/>
    <x v="4"/>
    <x v="0"/>
    <x v="2"/>
    <x v="267"/>
    <d v="2023-06-02T00:00:00"/>
    <d v="2023-06-08T00:00:00"/>
    <x v="0"/>
    <x v="159"/>
    <n v="87395"/>
    <x v="16"/>
    <s v="Retained"/>
    <n v="4"/>
    <x v="1"/>
  </r>
  <r>
    <x v="620"/>
    <x v="0"/>
    <n v="38"/>
    <x v="6"/>
    <s v="Financial Analyst"/>
    <x v="13"/>
    <x v="3"/>
    <x v="1"/>
    <x v="310"/>
    <d v="2024-08-11T00:00:00"/>
    <d v="2024-08-16T00:00:00"/>
    <x v="0"/>
    <x v="244"/>
    <n v="201754"/>
    <x v="2"/>
    <s v="Retained"/>
    <n v="3"/>
    <x v="1"/>
  </r>
  <r>
    <x v="621"/>
    <x v="0"/>
    <n v="38"/>
    <x v="2"/>
    <s v="Sales Executive"/>
    <x v="1"/>
    <x v="0"/>
    <x v="2"/>
    <x v="48"/>
    <d v="2023-02-22T00:00:00"/>
    <d v="2023-03-01T00:00:00"/>
    <x v="1"/>
    <x v="3"/>
    <n v="73210"/>
    <x v="3"/>
    <m/>
    <n v="4"/>
    <x v="1"/>
  </r>
  <r>
    <x v="622"/>
    <x v="0"/>
    <n v="37"/>
    <x v="1"/>
    <s v="Service Manager"/>
    <x v="12"/>
    <x v="1"/>
    <x v="0"/>
    <x v="287"/>
    <d v="2023-06-05T00:00:00"/>
    <d v="2023-06-09T00:00:00"/>
    <x v="0"/>
    <x v="15"/>
    <n v="59138"/>
    <x v="3"/>
    <s v="Retained"/>
    <n v="5"/>
    <x v="1"/>
  </r>
  <r>
    <x v="623"/>
    <x v="0"/>
    <n v="36"/>
    <x v="1"/>
    <s v="Service Engineer"/>
    <x v="6"/>
    <x v="0"/>
    <x v="1"/>
    <x v="175"/>
    <d v="2023-07-09T00:00:00"/>
    <d v="2023-07-10T00:00:00"/>
    <x v="0"/>
    <x v="24"/>
    <n v="72742"/>
    <x v="7"/>
    <s v="Left"/>
    <n v="4"/>
    <x v="0"/>
  </r>
  <r>
    <x v="624"/>
    <x v="2"/>
    <n v="32"/>
    <x v="0"/>
    <s v="Operations Manager"/>
    <x v="2"/>
    <x v="2"/>
    <x v="1"/>
    <x v="85"/>
    <d v="2023-02-23T00:00:00"/>
    <d v="2023-02-27T00:00:00"/>
    <x v="0"/>
    <x v="10"/>
    <n v="79564"/>
    <x v="14"/>
    <s v="Left"/>
    <m/>
    <x v="0"/>
  </r>
  <r>
    <x v="625"/>
    <x v="0"/>
    <n v="36"/>
    <x v="4"/>
    <s v="Production Engineer"/>
    <x v="3"/>
    <x v="0"/>
    <x v="0"/>
    <x v="285"/>
    <d v="2023-08-02T00:00:00"/>
    <d v="2023-08-07T00:00:00"/>
    <x v="1"/>
    <x v="3"/>
    <n v="55224"/>
    <x v="3"/>
    <m/>
    <n v="4"/>
    <x v="1"/>
  </r>
  <r>
    <x v="626"/>
    <x v="0"/>
    <n v="36"/>
    <x v="6"/>
    <s v="Finance Manager"/>
    <x v="5"/>
    <x v="1"/>
    <x v="2"/>
    <x v="138"/>
    <d v="2023-08-08T00:00:00"/>
    <d v="2023-08-10T00:00:00"/>
    <x v="1"/>
    <x v="3"/>
    <n v="34147"/>
    <x v="3"/>
    <m/>
    <n v="2"/>
    <x v="1"/>
  </r>
  <r>
    <x v="627"/>
    <x v="2"/>
    <n v="33"/>
    <x v="7"/>
    <s v="Purchase Officer"/>
    <x v="6"/>
    <x v="3"/>
    <x v="0"/>
    <x v="311"/>
    <d v="2024-04-19T00:00:00"/>
    <d v="2024-04-24T00:00:00"/>
    <x v="2"/>
    <x v="3"/>
    <n v="61713"/>
    <x v="3"/>
    <m/>
    <n v="5"/>
    <x v="1"/>
  </r>
  <r>
    <x v="628"/>
    <x v="0"/>
    <n v="36"/>
    <x v="3"/>
    <s v="Marketing Executive"/>
    <x v="4"/>
    <x v="4"/>
    <x v="3"/>
    <x v="312"/>
    <d v="2024-02-24T00:00:00"/>
    <d v="2024-02-26T00:00:00"/>
    <x v="0"/>
    <x v="186"/>
    <n v="63509"/>
    <x v="5"/>
    <s v="Retained"/>
    <n v="4"/>
    <x v="1"/>
  </r>
  <r>
    <x v="629"/>
    <x v="0"/>
    <n v="38"/>
    <x v="1"/>
    <s v="Service Manager"/>
    <x v="5"/>
    <x v="4"/>
    <x v="1"/>
    <x v="30"/>
    <d v="2023-03-31T00:00:00"/>
    <d v="2023-04-06T00:00:00"/>
    <x v="0"/>
    <x v="130"/>
    <n v="50821"/>
    <x v="0"/>
    <s v="Retained"/>
    <n v="4"/>
    <x v="0"/>
  </r>
  <r>
    <x v="630"/>
    <x v="2"/>
    <n v="34"/>
    <x v="6"/>
    <s v="Financial Analyst"/>
    <x v="4"/>
    <x v="1"/>
    <x v="2"/>
    <x v="22"/>
    <d v="2023-02-22T00:00:00"/>
    <d v="2023-02-26T00:00:00"/>
    <x v="0"/>
    <x v="50"/>
    <n v="63505"/>
    <x v="3"/>
    <s v="Retained"/>
    <n v="2"/>
    <x v="1"/>
  </r>
  <r>
    <x v="631"/>
    <x v="2"/>
    <n v="32"/>
    <x v="0"/>
    <s v="Operations Executive"/>
    <x v="11"/>
    <x v="1"/>
    <x v="1"/>
    <x v="73"/>
    <d v="2023-09-02T00:00:00"/>
    <d v="2023-09-08T00:00:00"/>
    <x v="0"/>
    <x v="86"/>
    <n v="120285"/>
    <x v="6"/>
    <s v="Left"/>
    <n v="4"/>
    <x v="1"/>
  </r>
  <r>
    <x v="632"/>
    <x v="0"/>
    <n v="38"/>
    <x v="0"/>
    <s v="Operations Executive"/>
    <x v="6"/>
    <x v="0"/>
    <x v="1"/>
    <x v="43"/>
    <d v="2023-08-10T00:00:00"/>
    <d v="2023-08-15T00:00:00"/>
    <x v="0"/>
    <x v="132"/>
    <n v="51576"/>
    <x v="14"/>
    <s v="Retained"/>
    <m/>
    <x v="2"/>
  </r>
  <r>
    <x v="633"/>
    <x v="0"/>
    <n v="37"/>
    <x v="3"/>
    <s v="Marketing Executive"/>
    <x v="4"/>
    <x v="2"/>
    <x v="1"/>
    <x v="215"/>
    <d v="2023-02-21T00:00:00"/>
    <d v="2023-02-21T00:00:00"/>
    <x v="2"/>
    <x v="3"/>
    <n v="59451"/>
    <x v="3"/>
    <m/>
    <n v="5"/>
    <x v="1"/>
  </r>
  <r>
    <x v="634"/>
    <x v="0"/>
    <n v="36"/>
    <x v="1"/>
    <s v="Service Engineer"/>
    <x v="0"/>
    <x v="2"/>
    <x v="3"/>
    <x v="138"/>
    <d v="2023-08-07T00:00:00"/>
    <d v="2023-08-10T00:00:00"/>
    <x v="1"/>
    <x v="3"/>
    <n v="47679"/>
    <x v="3"/>
    <m/>
    <n v="4"/>
    <x v="1"/>
  </r>
  <r>
    <x v="635"/>
    <x v="0"/>
    <n v="36"/>
    <x v="4"/>
    <s v="Production Manager"/>
    <x v="13"/>
    <x v="2"/>
    <x v="0"/>
    <x v="313"/>
    <d v="2024-11-05T00:00:00"/>
    <d v="2024-11-05T00:00:00"/>
    <x v="3"/>
    <x v="3"/>
    <n v="167411"/>
    <x v="3"/>
    <m/>
    <n v="4"/>
    <x v="1"/>
  </r>
  <r>
    <x v="636"/>
    <x v="0"/>
    <n v="37"/>
    <x v="2"/>
    <s v="Sales Executive"/>
    <x v="2"/>
    <x v="4"/>
    <x v="1"/>
    <x v="74"/>
    <d v="2023-02-11T00:00:00"/>
    <d v="2023-02-15T00:00:00"/>
    <x v="0"/>
    <x v="170"/>
    <n v="74547"/>
    <x v="6"/>
    <s v="Retained"/>
    <m/>
    <x v="1"/>
  </r>
  <r>
    <x v="637"/>
    <x v="0"/>
    <n v="38"/>
    <x v="0"/>
    <s v="Operations Executive"/>
    <x v="2"/>
    <x v="2"/>
    <x v="0"/>
    <x v="54"/>
    <d v="2023-06-20T00:00:00"/>
    <d v="2023-06-23T00:00:00"/>
    <x v="0"/>
    <x v="28"/>
    <n v="60474"/>
    <x v="9"/>
    <s v="Retained"/>
    <m/>
    <x v="0"/>
  </r>
  <r>
    <x v="638"/>
    <x v="0"/>
    <n v="37"/>
    <x v="1"/>
    <s v="Service Engineer"/>
    <x v="5"/>
    <x v="1"/>
    <x v="0"/>
    <x v="167"/>
    <d v="2023-09-02T00:00:00"/>
    <d v="2023-09-03T00:00:00"/>
    <x v="0"/>
    <x v="237"/>
    <n v="55885"/>
    <x v="10"/>
    <s v="Retained"/>
    <n v="2"/>
    <x v="0"/>
  </r>
  <r>
    <x v="639"/>
    <x v="0"/>
    <n v="37"/>
    <x v="1"/>
    <s v="Service Engineer"/>
    <x v="0"/>
    <x v="1"/>
    <x v="2"/>
    <x v="314"/>
    <d v="2024-08-06T00:00:00"/>
    <d v="2024-08-13T00:00:00"/>
    <x v="1"/>
    <x v="3"/>
    <n v="49365"/>
    <x v="3"/>
    <m/>
    <n v="4"/>
    <x v="1"/>
  </r>
  <r>
    <x v="640"/>
    <x v="0"/>
    <n v="38"/>
    <x v="0"/>
    <s v="Operations Executive"/>
    <x v="12"/>
    <x v="1"/>
    <x v="0"/>
    <x v="65"/>
    <d v="2023-07-15T00:00:00"/>
    <d v="2023-07-19T00:00:00"/>
    <x v="1"/>
    <x v="3"/>
    <n v="45521"/>
    <x v="3"/>
    <m/>
    <n v="4"/>
    <x v="1"/>
  </r>
  <r>
    <x v="641"/>
    <x v="0"/>
    <n v="37"/>
    <x v="0"/>
    <s v="Operations Manager"/>
    <x v="1"/>
    <x v="1"/>
    <x v="0"/>
    <x v="315"/>
    <d v="2023-08-14T00:00:00"/>
    <d v="2023-08-16T00:00:00"/>
    <x v="0"/>
    <x v="245"/>
    <n v="65541"/>
    <x v="3"/>
    <s v="Retained"/>
    <n v="5"/>
    <x v="1"/>
  </r>
  <r>
    <x v="642"/>
    <x v="0"/>
    <n v="38"/>
    <x v="2"/>
    <s v="Sales Manager"/>
    <x v="12"/>
    <x v="1"/>
    <x v="4"/>
    <x v="165"/>
    <d v="2024-03-09T00:00:00"/>
    <d v="2024-03-10T00:00:00"/>
    <x v="0"/>
    <x v="246"/>
    <n v="43753"/>
    <x v="3"/>
    <s v="Retained"/>
    <n v="4"/>
    <x v="1"/>
  </r>
  <r>
    <x v="643"/>
    <x v="0"/>
    <n v="38"/>
    <x v="0"/>
    <s v="Operations Executive"/>
    <x v="0"/>
    <x v="2"/>
    <x v="4"/>
    <x v="148"/>
    <d v="2023-02-24T00:00:00"/>
    <d v="2023-02-27T00:00:00"/>
    <x v="0"/>
    <x v="166"/>
    <n v="63378"/>
    <x v="7"/>
    <s v="Retained"/>
    <n v="4"/>
    <x v="1"/>
  </r>
  <r>
    <x v="644"/>
    <x v="0"/>
    <n v="37"/>
    <x v="0"/>
    <s v="Operations Manager"/>
    <x v="14"/>
    <x v="1"/>
    <x v="1"/>
    <x v="204"/>
    <d v="2023-05-14T00:00:00"/>
    <d v="2023-05-15T00:00:00"/>
    <x v="0"/>
    <x v="75"/>
    <n v="90461"/>
    <x v="0"/>
    <s v="Retained"/>
    <n v="4"/>
    <x v="0"/>
  </r>
  <r>
    <x v="645"/>
    <x v="2"/>
    <n v="34"/>
    <x v="1"/>
    <s v="Service Engineer"/>
    <x v="12"/>
    <x v="2"/>
    <x v="2"/>
    <x v="25"/>
    <d v="2023-08-18T00:00:00"/>
    <d v="2023-08-21T00:00:00"/>
    <x v="0"/>
    <x v="27"/>
    <n v="56694"/>
    <x v="8"/>
    <s v="Retained"/>
    <n v="4"/>
    <x v="1"/>
  </r>
  <r>
    <x v="646"/>
    <x v="2"/>
    <n v="33"/>
    <x v="4"/>
    <s v="Production Manager"/>
    <x v="1"/>
    <x v="2"/>
    <x v="1"/>
    <x v="244"/>
    <d v="2023-03-18T00:00:00"/>
    <d v="2023-03-24T00:00:00"/>
    <x v="1"/>
    <x v="3"/>
    <n v="68098"/>
    <x v="3"/>
    <m/>
    <n v="5"/>
    <x v="0"/>
  </r>
  <r>
    <x v="647"/>
    <x v="2"/>
    <n v="34"/>
    <x v="0"/>
    <s v="Operations Executive"/>
    <x v="4"/>
    <x v="1"/>
    <x v="0"/>
    <x v="316"/>
    <d v="2023-07-22T00:00:00"/>
    <d v="2023-07-29T00:00:00"/>
    <x v="0"/>
    <x v="67"/>
    <n v="76092"/>
    <x v="3"/>
    <s v="Retained"/>
    <n v="5"/>
    <x v="1"/>
  </r>
  <r>
    <x v="648"/>
    <x v="2"/>
    <n v="32"/>
    <x v="6"/>
    <s v="Financial Analyst"/>
    <x v="4"/>
    <x v="1"/>
    <x v="0"/>
    <x v="215"/>
    <d v="2023-02-16T00:00:00"/>
    <d v="2023-02-21T00:00:00"/>
    <x v="0"/>
    <x v="247"/>
    <n v="58234"/>
    <x v="3"/>
    <s v="Retained"/>
    <n v="4"/>
    <x v="0"/>
  </r>
  <r>
    <x v="649"/>
    <x v="0"/>
    <n v="38"/>
    <x v="7"/>
    <s v="Purchase Officer"/>
    <x v="6"/>
    <x v="1"/>
    <x v="1"/>
    <x v="181"/>
    <d v="2023-05-20T00:00:00"/>
    <d v="2023-05-24T00:00:00"/>
    <x v="0"/>
    <x v="167"/>
    <n v="80965"/>
    <x v="13"/>
    <s v="Retained"/>
    <n v="4"/>
    <x v="1"/>
  </r>
  <r>
    <x v="650"/>
    <x v="0"/>
    <n v="38"/>
    <x v="1"/>
    <s v="Service Engineer"/>
    <x v="2"/>
    <x v="1"/>
    <x v="4"/>
    <x v="317"/>
    <d v="2023-09-02T00:00:00"/>
    <d v="2023-09-05T00:00:00"/>
    <x v="1"/>
    <x v="3"/>
    <n v="83131"/>
    <x v="3"/>
    <m/>
    <n v="3"/>
    <x v="0"/>
  </r>
  <r>
    <x v="651"/>
    <x v="0"/>
    <n v="37"/>
    <x v="0"/>
    <s v="Operations Executive"/>
    <x v="4"/>
    <x v="0"/>
    <x v="1"/>
    <x v="318"/>
    <d v="2024-06-09T00:00:00"/>
    <d v="2024-06-12T00:00:00"/>
    <x v="3"/>
    <x v="3"/>
    <n v="74444"/>
    <x v="3"/>
    <m/>
    <n v="3"/>
    <x v="0"/>
  </r>
  <r>
    <x v="652"/>
    <x v="2"/>
    <n v="34"/>
    <x v="3"/>
    <s v="Marketing Executive"/>
    <x v="14"/>
    <x v="0"/>
    <x v="0"/>
    <x v="66"/>
    <d v="2024-07-26T00:00:00"/>
    <d v="2024-08-02T00:00:00"/>
    <x v="1"/>
    <x v="3"/>
    <n v="129447"/>
    <x v="3"/>
    <m/>
    <n v="5"/>
    <x v="1"/>
  </r>
  <r>
    <x v="653"/>
    <x v="2"/>
    <n v="32"/>
    <x v="0"/>
    <s v="Operations Executive"/>
    <x v="7"/>
    <x v="0"/>
    <x v="2"/>
    <x v="250"/>
    <d v="2023-04-11T00:00:00"/>
    <d v="2023-04-18T00:00:00"/>
    <x v="0"/>
    <x v="248"/>
    <n v="65922"/>
    <x v="5"/>
    <s v="Left"/>
    <n v="4"/>
    <x v="1"/>
  </r>
  <r>
    <x v="654"/>
    <x v="0"/>
    <n v="36"/>
    <x v="2"/>
    <s v="Sales Executive"/>
    <x v="8"/>
    <x v="1"/>
    <x v="1"/>
    <x v="319"/>
    <d v="2024-05-07T00:00:00"/>
    <d v="2024-05-14T00:00:00"/>
    <x v="0"/>
    <x v="249"/>
    <n v="160260"/>
    <x v="3"/>
    <s v="Retained"/>
    <n v="4"/>
    <x v="1"/>
  </r>
  <r>
    <x v="655"/>
    <x v="0"/>
    <n v="38"/>
    <x v="4"/>
    <s v="Production Engineer"/>
    <x v="8"/>
    <x v="0"/>
    <x v="1"/>
    <x v="320"/>
    <d v="2024-12-05T00:00:00"/>
    <d v="2024-12-07T00:00:00"/>
    <x v="1"/>
    <x v="3"/>
    <n v="160594"/>
    <x v="3"/>
    <m/>
    <n v="5"/>
    <x v="0"/>
  </r>
  <r>
    <x v="656"/>
    <x v="0"/>
    <n v="38"/>
    <x v="0"/>
    <s v="Operations Executive"/>
    <x v="11"/>
    <x v="0"/>
    <x v="1"/>
    <x v="126"/>
    <d v="2023-01-26T00:00:00"/>
    <d v="2023-02-02T00:00:00"/>
    <x v="0"/>
    <x v="225"/>
    <n v="129602"/>
    <x v="0"/>
    <s v="Retained"/>
    <n v="4"/>
    <x v="1"/>
  </r>
  <r>
    <x v="657"/>
    <x v="0"/>
    <n v="36"/>
    <x v="2"/>
    <s v="Sales Executive"/>
    <x v="7"/>
    <x v="1"/>
    <x v="2"/>
    <x v="321"/>
    <d v="2024-10-07T00:00:00"/>
    <d v="2024-10-08T00:00:00"/>
    <x v="4"/>
    <x v="3"/>
    <n v="64791"/>
    <x v="3"/>
    <m/>
    <m/>
    <x v="1"/>
  </r>
  <r>
    <x v="658"/>
    <x v="2"/>
    <n v="33"/>
    <x v="5"/>
    <s v="General Manager"/>
    <x v="9"/>
    <x v="1"/>
    <x v="2"/>
    <x v="170"/>
    <d v="2023-07-10T00:00:00"/>
    <d v="2023-07-15T00:00:00"/>
    <x v="0"/>
    <x v="250"/>
    <n v="45092"/>
    <x v="5"/>
    <s v="Retained"/>
    <n v="4"/>
    <x v="1"/>
  </r>
  <r>
    <x v="659"/>
    <x v="0"/>
    <n v="36"/>
    <x v="3"/>
    <s v="Marketing Executive"/>
    <x v="12"/>
    <x v="4"/>
    <x v="1"/>
    <x v="99"/>
    <d v="2024-11-25T00:00:00"/>
    <d v="2024-11-29T00:00:00"/>
    <x v="0"/>
    <x v="191"/>
    <n v="52647"/>
    <x v="6"/>
    <s v="Retained"/>
    <n v="5"/>
    <x v="1"/>
  </r>
  <r>
    <x v="660"/>
    <x v="0"/>
    <n v="36"/>
    <x v="2"/>
    <s v="Sales Executive"/>
    <x v="12"/>
    <x v="1"/>
    <x v="1"/>
    <x v="322"/>
    <d v="2024-10-19T00:00:00"/>
    <d v="2024-10-21T00:00:00"/>
    <x v="0"/>
    <x v="251"/>
    <n v="39407"/>
    <x v="14"/>
    <s v="Retained"/>
    <n v="4"/>
    <x v="1"/>
  </r>
  <r>
    <x v="661"/>
    <x v="1"/>
    <n v="34"/>
    <x v="3"/>
    <s v="Marketing Manager"/>
    <x v="9"/>
    <x v="2"/>
    <x v="0"/>
    <x v="309"/>
    <d v="2024-10-30T00:00:00"/>
    <d v="2024-11-01T00:00:00"/>
    <x v="4"/>
    <x v="3"/>
    <n v="46432"/>
    <x v="3"/>
    <m/>
    <n v="4"/>
    <x v="1"/>
  </r>
  <r>
    <x v="662"/>
    <x v="2"/>
    <n v="34"/>
    <x v="1"/>
    <s v="Service Manager"/>
    <x v="7"/>
    <x v="1"/>
    <x v="0"/>
    <x v="156"/>
    <d v="2023-07-08T00:00:00"/>
    <d v="2023-07-12T00:00:00"/>
    <x v="1"/>
    <x v="3"/>
    <n v="58483"/>
    <x v="3"/>
    <m/>
    <n v="5"/>
    <x v="1"/>
  </r>
  <r>
    <x v="663"/>
    <x v="0"/>
    <n v="38"/>
    <x v="0"/>
    <s v="Operations Executive"/>
    <x v="10"/>
    <x v="1"/>
    <x v="0"/>
    <x v="41"/>
    <d v="2023-08-31T00:00:00"/>
    <d v="2023-09-01T00:00:00"/>
    <x v="0"/>
    <x v="206"/>
    <n v="195998"/>
    <x v="9"/>
    <s v="Retained"/>
    <n v="4"/>
    <x v="0"/>
  </r>
  <r>
    <x v="664"/>
    <x v="0"/>
    <n v="36"/>
    <x v="7"/>
    <s v="Purchase Officer"/>
    <x v="9"/>
    <x v="0"/>
    <x v="0"/>
    <x v="101"/>
    <d v="2023-06-25T00:00:00"/>
    <d v="2023-06-27T00:00:00"/>
    <x v="0"/>
    <x v="252"/>
    <n v="53845"/>
    <x v="10"/>
    <s v="Retained"/>
    <n v="5"/>
    <x v="1"/>
  </r>
  <r>
    <x v="665"/>
    <x v="0"/>
    <n v="37"/>
    <x v="4"/>
    <s v="Production Engineer"/>
    <x v="5"/>
    <x v="4"/>
    <x v="1"/>
    <x v="35"/>
    <d v="2023-08-15T00:00:00"/>
    <d v="2023-08-20T00:00:00"/>
    <x v="0"/>
    <x v="174"/>
    <n v="56031"/>
    <x v="11"/>
    <s v="Left"/>
    <n v="3"/>
    <x v="1"/>
  </r>
  <r>
    <x v="666"/>
    <x v="0"/>
    <n v="36"/>
    <x v="0"/>
    <s v="Operations Manager"/>
    <x v="6"/>
    <x v="2"/>
    <x v="0"/>
    <x v="163"/>
    <d v="2023-02-03T00:00:00"/>
    <d v="2023-02-03T00:00:00"/>
    <x v="0"/>
    <x v="131"/>
    <n v="70456"/>
    <x v="16"/>
    <s v="Left"/>
    <m/>
    <x v="1"/>
  </r>
  <r>
    <x v="667"/>
    <x v="0"/>
    <n v="36"/>
    <x v="0"/>
    <s v="Operations Executive"/>
    <x v="1"/>
    <x v="1"/>
    <x v="1"/>
    <x v="211"/>
    <d v="2023-06-14T00:00:00"/>
    <d v="2023-06-17T00:00:00"/>
    <x v="0"/>
    <x v="7"/>
    <n v="70421"/>
    <x v="3"/>
    <s v="Retained"/>
    <n v="5"/>
    <x v="1"/>
  </r>
  <r>
    <x v="668"/>
    <x v="0"/>
    <n v="37"/>
    <x v="2"/>
    <s v="Sales Executive"/>
    <x v="6"/>
    <x v="4"/>
    <x v="1"/>
    <x v="323"/>
    <d v="2024-12-24T00:00:00"/>
    <d v="2024-12-27T00:00:00"/>
    <x v="0"/>
    <x v="196"/>
    <n v="65698"/>
    <x v="16"/>
    <s v="Left"/>
    <n v="4"/>
    <x v="1"/>
  </r>
  <r>
    <x v="669"/>
    <x v="0"/>
    <n v="36"/>
    <x v="0"/>
    <s v="Operations Executive"/>
    <x v="14"/>
    <x v="0"/>
    <x v="1"/>
    <x v="157"/>
    <d v="2024-01-31T00:00:00"/>
    <d v="2024-02-04T00:00:00"/>
    <x v="3"/>
    <x v="3"/>
    <n v="125784"/>
    <x v="3"/>
    <m/>
    <m/>
    <x v="1"/>
  </r>
  <r>
    <x v="670"/>
    <x v="0"/>
    <n v="36"/>
    <x v="1"/>
    <s v="Service Engineer"/>
    <x v="1"/>
    <x v="1"/>
    <x v="0"/>
    <x v="324"/>
    <d v="2024-03-14T00:00:00"/>
    <d v="2024-03-15T00:00:00"/>
    <x v="1"/>
    <x v="3"/>
    <n v="54842"/>
    <x v="3"/>
    <m/>
    <n v="4"/>
    <x v="2"/>
  </r>
  <r>
    <x v="671"/>
    <x v="2"/>
    <n v="34"/>
    <x v="1"/>
    <s v="Service Engineer"/>
    <x v="3"/>
    <x v="1"/>
    <x v="1"/>
    <x v="174"/>
    <d v="2023-01-29T00:00:00"/>
    <d v="2023-01-31T00:00:00"/>
    <x v="0"/>
    <x v="253"/>
    <n v="69176"/>
    <x v="15"/>
    <s v="Retained"/>
    <n v="5"/>
    <x v="0"/>
  </r>
  <r>
    <x v="672"/>
    <x v="0"/>
    <n v="37"/>
    <x v="1"/>
    <s v="Service Engineer"/>
    <x v="7"/>
    <x v="0"/>
    <x v="0"/>
    <x v="286"/>
    <d v="2023-05-10T00:00:00"/>
    <d v="2023-05-14T00:00:00"/>
    <x v="1"/>
    <x v="3"/>
    <n v="63381"/>
    <x v="3"/>
    <m/>
    <n v="4"/>
    <x v="1"/>
  </r>
  <r>
    <x v="673"/>
    <x v="0"/>
    <n v="38"/>
    <x v="4"/>
    <s v="Production Engineer"/>
    <x v="6"/>
    <x v="0"/>
    <x v="0"/>
    <x v="177"/>
    <d v="2023-06-18T00:00:00"/>
    <d v="2023-06-25T00:00:00"/>
    <x v="0"/>
    <x v="12"/>
    <n v="64697"/>
    <x v="6"/>
    <s v="Retained"/>
    <m/>
    <x v="1"/>
  </r>
  <r>
    <x v="674"/>
    <x v="0"/>
    <n v="38"/>
    <x v="1"/>
    <s v="Service Engineer"/>
    <x v="4"/>
    <x v="1"/>
    <x v="2"/>
    <x v="14"/>
    <d v="2023-02-03T00:00:00"/>
    <d v="2023-02-05T00:00:00"/>
    <x v="0"/>
    <x v="254"/>
    <n v="60737"/>
    <x v="7"/>
    <s v="Retained"/>
    <n v="5"/>
    <x v="1"/>
  </r>
  <r>
    <x v="675"/>
    <x v="1"/>
    <n v="34"/>
    <x v="1"/>
    <s v="Service Engineer"/>
    <x v="5"/>
    <x v="4"/>
    <x v="0"/>
    <x v="188"/>
    <d v="2023-08-21T00:00:00"/>
    <d v="2023-08-23T00:00:00"/>
    <x v="0"/>
    <x v="255"/>
    <n v="39317"/>
    <x v="12"/>
    <s v="Retained"/>
    <n v="4"/>
    <x v="2"/>
  </r>
  <r>
    <x v="676"/>
    <x v="0"/>
    <n v="37"/>
    <x v="1"/>
    <s v="Service Engineer"/>
    <x v="1"/>
    <x v="2"/>
    <x v="1"/>
    <x v="290"/>
    <d v="2023-08-20T00:00:00"/>
    <d v="2023-08-23T00:00:00"/>
    <x v="0"/>
    <x v="157"/>
    <n v="67983"/>
    <x v="12"/>
    <s v="Retained"/>
    <n v="5"/>
    <x v="1"/>
  </r>
  <r>
    <x v="677"/>
    <x v="0"/>
    <n v="37"/>
    <x v="2"/>
    <s v="Sales Executive"/>
    <x v="3"/>
    <x v="2"/>
    <x v="4"/>
    <x v="325"/>
    <d v="2024-05-02T00:00:00"/>
    <d v="2024-05-09T00:00:00"/>
    <x v="0"/>
    <x v="256"/>
    <n v="55455"/>
    <x v="7"/>
    <s v="Retained"/>
    <n v="4"/>
    <x v="0"/>
  </r>
  <r>
    <x v="678"/>
    <x v="1"/>
    <n v="34"/>
    <x v="4"/>
    <s v="Production Manager"/>
    <x v="7"/>
    <x v="0"/>
    <x v="1"/>
    <x v="246"/>
    <d v="2024-05-09T00:00:00"/>
    <d v="2024-05-11T00:00:00"/>
    <x v="0"/>
    <x v="257"/>
    <n v="67534"/>
    <x v="5"/>
    <s v="Retained"/>
    <m/>
    <x v="1"/>
  </r>
  <r>
    <x v="679"/>
    <x v="2"/>
    <n v="32"/>
    <x v="3"/>
    <s v="Marketing Executive"/>
    <x v="11"/>
    <x v="0"/>
    <x v="1"/>
    <x v="326"/>
    <d v="2024-05-03T00:00:00"/>
    <d v="2024-05-03T00:00:00"/>
    <x v="0"/>
    <x v="211"/>
    <n v="102526"/>
    <x v="6"/>
    <s v="Retained"/>
    <n v="2"/>
    <x v="0"/>
  </r>
  <r>
    <x v="680"/>
    <x v="2"/>
    <n v="34"/>
    <x v="1"/>
    <s v="Service Engineer"/>
    <x v="7"/>
    <x v="1"/>
    <x v="3"/>
    <x v="138"/>
    <d v="2023-07-31T00:00:00"/>
    <d v="2023-08-07T00:00:00"/>
    <x v="1"/>
    <x v="3"/>
    <n v="68404"/>
    <x v="3"/>
    <m/>
    <n v="4"/>
    <x v="0"/>
  </r>
  <r>
    <x v="681"/>
    <x v="0"/>
    <n v="37"/>
    <x v="3"/>
    <s v="Marketing Executive"/>
    <x v="4"/>
    <x v="0"/>
    <x v="0"/>
    <x v="327"/>
    <d v="2023-03-17T00:00:00"/>
    <d v="2023-03-21T00:00:00"/>
    <x v="0"/>
    <x v="199"/>
    <n v="69293"/>
    <x v="3"/>
    <s v="Left"/>
    <m/>
    <x v="1"/>
  </r>
  <r>
    <x v="682"/>
    <x v="0"/>
    <n v="38"/>
    <x v="0"/>
    <s v="Operations Executive"/>
    <x v="2"/>
    <x v="3"/>
    <x v="0"/>
    <x v="328"/>
    <d v="2024-10-07T00:00:00"/>
    <d v="2024-10-08T00:00:00"/>
    <x v="1"/>
    <x v="3"/>
    <n v="68183"/>
    <x v="3"/>
    <m/>
    <n v="5"/>
    <x v="1"/>
  </r>
  <r>
    <x v="683"/>
    <x v="2"/>
    <n v="34"/>
    <x v="0"/>
    <s v="Operations Executive"/>
    <x v="4"/>
    <x v="0"/>
    <x v="1"/>
    <x v="154"/>
    <d v="2023-03-30T00:00:00"/>
    <d v="2023-04-06T00:00:00"/>
    <x v="0"/>
    <x v="107"/>
    <n v="67956"/>
    <x v="2"/>
    <s v="Retained"/>
    <m/>
    <x v="2"/>
  </r>
  <r>
    <x v="684"/>
    <x v="1"/>
    <n v="34"/>
    <x v="0"/>
    <s v="Operations Executive"/>
    <x v="0"/>
    <x v="1"/>
    <x v="1"/>
    <x v="315"/>
    <d v="2023-08-19T00:00:00"/>
    <d v="2023-08-24T00:00:00"/>
    <x v="2"/>
    <x v="3"/>
    <n v="67216"/>
    <x v="3"/>
    <m/>
    <n v="4"/>
    <x v="1"/>
  </r>
  <r>
    <x v="685"/>
    <x v="0"/>
    <n v="37"/>
    <x v="0"/>
    <s v="Operations Executive"/>
    <x v="9"/>
    <x v="1"/>
    <x v="1"/>
    <x v="329"/>
    <d v="2023-02-04T00:00:00"/>
    <d v="2023-02-07T00:00:00"/>
    <x v="2"/>
    <x v="3"/>
    <n v="47706"/>
    <x v="3"/>
    <m/>
    <n v="4"/>
    <x v="1"/>
  </r>
  <r>
    <x v="686"/>
    <x v="0"/>
    <n v="36"/>
    <x v="1"/>
    <s v="Service Engineer"/>
    <x v="0"/>
    <x v="3"/>
    <x v="0"/>
    <x v="330"/>
    <d v="2024-02-27T00:00:00"/>
    <d v="2024-03-05T00:00:00"/>
    <x v="1"/>
    <x v="3"/>
    <n v="54211"/>
    <x v="3"/>
    <m/>
    <n v="5"/>
    <x v="0"/>
  </r>
  <r>
    <x v="687"/>
    <x v="0"/>
    <n v="38"/>
    <x v="6"/>
    <s v="Financial Analyst"/>
    <x v="2"/>
    <x v="1"/>
    <x v="1"/>
    <x v="30"/>
    <d v="2023-04-06T00:00:00"/>
    <d v="2023-04-06T00:00:00"/>
    <x v="0"/>
    <x v="258"/>
    <n v="84561"/>
    <x v="0"/>
    <s v="Retained"/>
    <n v="4"/>
    <x v="0"/>
  </r>
  <r>
    <x v="688"/>
    <x v="2"/>
    <n v="33"/>
    <x v="0"/>
    <s v="Operations Executive"/>
    <x v="6"/>
    <x v="2"/>
    <x v="1"/>
    <x v="102"/>
    <d v="2023-03-18T00:00:00"/>
    <d v="2023-03-18T00:00:00"/>
    <x v="0"/>
    <x v="35"/>
    <n v="79883"/>
    <x v="8"/>
    <s v="Left"/>
    <n v="4"/>
    <x v="0"/>
  </r>
  <r>
    <x v="689"/>
    <x v="0"/>
    <n v="36"/>
    <x v="0"/>
    <s v="Operations Executive"/>
    <x v="7"/>
    <x v="0"/>
    <x v="1"/>
    <x v="331"/>
    <d v="2024-07-28T00:00:00"/>
    <d v="2024-08-03T00:00:00"/>
    <x v="0"/>
    <x v="259"/>
    <n v="69483"/>
    <x v="3"/>
    <s v="Retained"/>
    <n v="5"/>
    <x v="2"/>
  </r>
  <r>
    <x v="690"/>
    <x v="0"/>
    <n v="38"/>
    <x v="0"/>
    <s v="Operations Executive"/>
    <x v="0"/>
    <x v="0"/>
    <x v="0"/>
    <x v="143"/>
    <d v="2023-01-10T00:00:00"/>
    <d v="2023-01-13T00:00:00"/>
    <x v="0"/>
    <x v="260"/>
    <n v="65129"/>
    <x v="6"/>
    <s v="Retained"/>
    <n v="4"/>
    <x v="1"/>
  </r>
  <r>
    <x v="691"/>
    <x v="0"/>
    <n v="37"/>
    <x v="2"/>
    <s v="Sales Executive"/>
    <x v="4"/>
    <x v="2"/>
    <x v="3"/>
    <x v="332"/>
    <d v="2024-03-28T00:00:00"/>
    <d v="2024-03-30T00:00:00"/>
    <x v="0"/>
    <x v="261"/>
    <n v="68023"/>
    <x v="11"/>
    <s v="Retained"/>
    <n v="4"/>
    <x v="1"/>
  </r>
  <r>
    <x v="692"/>
    <x v="0"/>
    <n v="38"/>
    <x v="0"/>
    <s v="Operations Executive"/>
    <x v="1"/>
    <x v="1"/>
    <x v="2"/>
    <x v="233"/>
    <d v="2023-06-15T00:00:00"/>
    <d v="2023-06-18T00:00:00"/>
    <x v="0"/>
    <x v="222"/>
    <n v="73035"/>
    <x v="8"/>
    <s v="Retained"/>
    <m/>
    <x v="2"/>
  </r>
  <r>
    <x v="693"/>
    <x v="0"/>
    <n v="37"/>
    <x v="0"/>
    <s v="Operations Executive"/>
    <x v="4"/>
    <x v="0"/>
    <x v="2"/>
    <x v="333"/>
    <d v="2024-01-20T00:00:00"/>
    <d v="2024-01-27T00:00:00"/>
    <x v="4"/>
    <x v="3"/>
    <n v="81514"/>
    <x v="3"/>
    <m/>
    <n v="5"/>
    <x v="0"/>
  </r>
  <r>
    <x v="694"/>
    <x v="0"/>
    <n v="37"/>
    <x v="1"/>
    <s v="Service Engineer"/>
    <x v="14"/>
    <x v="1"/>
    <x v="1"/>
    <x v="334"/>
    <d v="2023-07-29T00:00:00"/>
    <d v="2023-08-05T00:00:00"/>
    <x v="0"/>
    <x v="119"/>
    <n v="94597"/>
    <x v="15"/>
    <s v="Retained"/>
    <m/>
    <x v="2"/>
  </r>
  <r>
    <x v="695"/>
    <x v="2"/>
    <n v="34"/>
    <x v="1"/>
    <s v="Service Engineer"/>
    <x v="3"/>
    <x v="0"/>
    <x v="1"/>
    <x v="335"/>
    <d v="2023-08-14T00:00:00"/>
    <d v="2023-08-17T00:00:00"/>
    <x v="0"/>
    <x v="157"/>
    <n v="64803"/>
    <x v="4"/>
    <s v="Retained"/>
    <n v="3"/>
    <x v="1"/>
  </r>
  <r>
    <x v="696"/>
    <x v="0"/>
    <n v="38"/>
    <x v="0"/>
    <s v="Operations Manager"/>
    <x v="1"/>
    <x v="1"/>
    <x v="1"/>
    <x v="336"/>
    <d v="2025-01-10T00:00:00"/>
    <d v="2025-01-13T00:00:00"/>
    <x v="3"/>
    <x v="3"/>
    <n v="73573"/>
    <x v="3"/>
    <m/>
    <n v="4"/>
    <x v="1"/>
  </r>
  <r>
    <x v="697"/>
    <x v="2"/>
    <n v="33"/>
    <x v="0"/>
    <s v="Operations Manager"/>
    <x v="4"/>
    <x v="1"/>
    <x v="0"/>
    <x v="95"/>
    <d v="2023-08-01T00:00:00"/>
    <d v="2023-08-06T00:00:00"/>
    <x v="0"/>
    <x v="138"/>
    <n v="59093"/>
    <x v="10"/>
    <s v="Left"/>
    <m/>
    <x v="1"/>
  </r>
  <r>
    <x v="698"/>
    <x v="0"/>
    <n v="36"/>
    <x v="6"/>
    <s v="Financial Analyst"/>
    <x v="4"/>
    <x v="2"/>
    <x v="0"/>
    <x v="202"/>
    <d v="2023-06-02T00:00:00"/>
    <d v="2023-06-04T00:00:00"/>
    <x v="0"/>
    <x v="142"/>
    <n v="73602"/>
    <x v="3"/>
    <s v="Retained"/>
    <n v="5"/>
    <x v="1"/>
  </r>
  <r>
    <x v="699"/>
    <x v="0"/>
    <n v="38"/>
    <x v="0"/>
    <s v="Operations Executive"/>
    <x v="9"/>
    <x v="0"/>
    <x v="3"/>
    <x v="0"/>
    <d v="2023-03-17T00:00:00"/>
    <d v="2023-03-18T00:00:00"/>
    <x v="0"/>
    <x v="136"/>
    <n v="56349"/>
    <x v="16"/>
    <s v="Retained"/>
    <n v="4"/>
    <x v="1"/>
  </r>
  <r>
    <x v="700"/>
    <x v="0"/>
    <n v="37"/>
    <x v="7"/>
    <s v="Purchase Officer"/>
    <x v="5"/>
    <x v="1"/>
    <x v="2"/>
    <x v="337"/>
    <d v="2023-01-11T00:00:00"/>
    <d v="2023-01-11T00:00:00"/>
    <x v="1"/>
    <x v="3"/>
    <n v="53560"/>
    <x v="3"/>
    <m/>
    <m/>
    <x v="1"/>
  </r>
  <r>
    <x v="701"/>
    <x v="0"/>
    <n v="37"/>
    <x v="1"/>
    <s v="Service Engineer"/>
    <x v="9"/>
    <x v="0"/>
    <x v="1"/>
    <x v="338"/>
    <d v="2024-05-20T00:00:00"/>
    <d v="2024-05-25T00:00:00"/>
    <x v="2"/>
    <x v="3"/>
    <n v="53567"/>
    <x v="3"/>
    <m/>
    <m/>
    <x v="0"/>
  </r>
  <r>
    <x v="702"/>
    <x v="0"/>
    <n v="36"/>
    <x v="2"/>
    <s v="Sales Manager"/>
    <x v="3"/>
    <x v="0"/>
    <x v="2"/>
    <x v="143"/>
    <d v="2023-01-13T00:00:00"/>
    <d v="2023-01-16T00:00:00"/>
    <x v="0"/>
    <x v="262"/>
    <n v="57508"/>
    <x v="12"/>
    <s v="Left"/>
    <n v="4"/>
    <x v="1"/>
  </r>
  <r>
    <x v="703"/>
    <x v="0"/>
    <n v="36"/>
    <x v="2"/>
    <s v="Sales Manager"/>
    <x v="2"/>
    <x v="0"/>
    <x v="0"/>
    <x v="193"/>
    <d v="2023-05-11T00:00:00"/>
    <d v="2023-05-18T00:00:00"/>
    <x v="1"/>
    <x v="3"/>
    <n v="79851"/>
    <x v="3"/>
    <m/>
    <n v="4"/>
    <x v="1"/>
  </r>
  <r>
    <x v="704"/>
    <x v="0"/>
    <n v="36"/>
    <x v="1"/>
    <s v="Service Manager"/>
    <x v="6"/>
    <x v="4"/>
    <x v="1"/>
    <x v="35"/>
    <d v="2023-08-13T00:00:00"/>
    <d v="2023-08-18T00:00:00"/>
    <x v="1"/>
    <x v="3"/>
    <n v="68910"/>
    <x v="3"/>
    <m/>
    <n v="4"/>
    <x v="1"/>
  </r>
  <r>
    <x v="705"/>
    <x v="1"/>
    <n v="34"/>
    <x v="1"/>
    <s v="Service Engineer"/>
    <x v="4"/>
    <x v="2"/>
    <x v="0"/>
    <x v="339"/>
    <d v="2023-06-14T00:00:00"/>
    <d v="2023-06-19T00:00:00"/>
    <x v="0"/>
    <x v="104"/>
    <n v="78907"/>
    <x v="10"/>
    <s v="Retained"/>
    <n v="4"/>
    <x v="1"/>
  </r>
  <r>
    <x v="706"/>
    <x v="0"/>
    <n v="38"/>
    <x v="0"/>
    <s v="Operations Executive"/>
    <x v="8"/>
    <x v="1"/>
    <x v="0"/>
    <x v="260"/>
    <d v="2023-02-13T00:00:00"/>
    <d v="2023-02-15T00:00:00"/>
    <x v="0"/>
    <x v="51"/>
    <n v="205129"/>
    <x v="13"/>
    <s v="Retained"/>
    <n v="4"/>
    <x v="1"/>
  </r>
  <r>
    <x v="707"/>
    <x v="2"/>
    <n v="33"/>
    <x v="0"/>
    <s v="Operations Manager"/>
    <x v="0"/>
    <x v="0"/>
    <x v="2"/>
    <x v="340"/>
    <d v="2024-10-17T00:00:00"/>
    <d v="2024-10-23T00:00:00"/>
    <x v="1"/>
    <x v="3"/>
    <n v="42858"/>
    <x v="3"/>
    <m/>
    <n v="5"/>
    <x v="1"/>
  </r>
  <r>
    <x v="708"/>
    <x v="0"/>
    <n v="37"/>
    <x v="2"/>
    <s v="Sales Executive"/>
    <x v="9"/>
    <x v="1"/>
    <x v="1"/>
    <x v="3"/>
    <d v="2023-03-01T00:00:00"/>
    <d v="2023-03-04T00:00:00"/>
    <x v="0"/>
    <x v="95"/>
    <n v="61942"/>
    <x v="2"/>
    <s v="Left"/>
    <n v="2"/>
    <x v="0"/>
  </r>
  <r>
    <x v="709"/>
    <x v="2"/>
    <n v="33"/>
    <x v="1"/>
    <s v="Service Manager"/>
    <x v="2"/>
    <x v="1"/>
    <x v="1"/>
    <x v="341"/>
    <d v="2024-07-26T00:00:00"/>
    <d v="2024-07-28T00:00:00"/>
    <x v="1"/>
    <x v="3"/>
    <n v="83594"/>
    <x v="3"/>
    <m/>
    <n v="4"/>
    <x v="1"/>
  </r>
  <r>
    <x v="710"/>
    <x v="2"/>
    <n v="32"/>
    <x v="1"/>
    <s v="Service Engineer"/>
    <x v="7"/>
    <x v="4"/>
    <x v="1"/>
    <x v="294"/>
    <d v="2024-08-13T00:00:00"/>
    <d v="2024-08-14T00:00:00"/>
    <x v="3"/>
    <x v="3"/>
    <n v="55471"/>
    <x v="3"/>
    <m/>
    <n v="5"/>
    <x v="1"/>
  </r>
  <r>
    <x v="711"/>
    <x v="2"/>
    <n v="33"/>
    <x v="0"/>
    <s v="Operations Executive"/>
    <x v="3"/>
    <x v="0"/>
    <x v="1"/>
    <x v="245"/>
    <d v="2023-03-13T00:00:00"/>
    <d v="2023-03-17T00:00:00"/>
    <x v="0"/>
    <x v="163"/>
    <n v="72561"/>
    <x v="14"/>
    <s v="Retained"/>
    <m/>
    <x v="2"/>
  </r>
  <r>
    <x v="712"/>
    <x v="0"/>
    <n v="38"/>
    <x v="1"/>
    <s v="Service Engineer"/>
    <x v="2"/>
    <x v="4"/>
    <x v="4"/>
    <x v="342"/>
    <d v="2024-06-17T00:00:00"/>
    <d v="2024-06-22T00:00:00"/>
    <x v="3"/>
    <x v="3"/>
    <n v="63528"/>
    <x v="3"/>
    <m/>
    <n v="4"/>
    <x v="1"/>
  </r>
  <r>
    <x v="713"/>
    <x v="0"/>
    <n v="36"/>
    <x v="1"/>
    <s v="Service Engineer"/>
    <x v="5"/>
    <x v="1"/>
    <x v="4"/>
    <x v="298"/>
    <d v="2023-07-04T00:00:00"/>
    <d v="2023-07-05T00:00:00"/>
    <x v="1"/>
    <x v="3"/>
    <n v="48051"/>
    <x v="3"/>
    <m/>
    <n v="5"/>
    <x v="0"/>
  </r>
  <r>
    <x v="714"/>
    <x v="0"/>
    <n v="36"/>
    <x v="3"/>
    <s v="Marketing Executive"/>
    <x v="0"/>
    <x v="1"/>
    <x v="4"/>
    <x v="343"/>
    <d v="2024-01-28T00:00:00"/>
    <d v="2024-01-28T00:00:00"/>
    <x v="0"/>
    <x v="228"/>
    <n v="43644"/>
    <x v="10"/>
    <s v="Retained"/>
    <n v="4"/>
    <x v="0"/>
  </r>
  <r>
    <x v="715"/>
    <x v="1"/>
    <n v="34"/>
    <x v="0"/>
    <s v="Operations Executive"/>
    <x v="7"/>
    <x v="1"/>
    <x v="1"/>
    <x v="188"/>
    <d v="2023-08-16T00:00:00"/>
    <d v="2023-08-21T00:00:00"/>
    <x v="1"/>
    <x v="3"/>
    <n v="66142"/>
    <x v="3"/>
    <m/>
    <n v="5"/>
    <x v="2"/>
  </r>
  <r>
    <x v="716"/>
    <x v="2"/>
    <n v="32"/>
    <x v="1"/>
    <s v="Service Engineer"/>
    <x v="1"/>
    <x v="1"/>
    <x v="1"/>
    <x v="0"/>
    <d v="2023-03-17T00:00:00"/>
    <d v="2023-03-18T00:00:00"/>
    <x v="0"/>
    <x v="185"/>
    <n v="52449"/>
    <x v="11"/>
    <s v="Retained"/>
    <n v="4"/>
    <x v="1"/>
  </r>
  <r>
    <x v="717"/>
    <x v="1"/>
    <n v="34"/>
    <x v="7"/>
    <s v="Purchase Officer"/>
    <x v="4"/>
    <x v="2"/>
    <x v="4"/>
    <x v="344"/>
    <d v="2024-12-12T00:00:00"/>
    <d v="2024-12-13T00:00:00"/>
    <x v="4"/>
    <x v="3"/>
    <n v="55765"/>
    <x v="3"/>
    <m/>
    <m/>
    <x v="1"/>
  </r>
  <r>
    <x v="718"/>
    <x v="0"/>
    <n v="36"/>
    <x v="1"/>
    <s v="Service Engineer"/>
    <x v="6"/>
    <x v="0"/>
    <x v="4"/>
    <x v="119"/>
    <d v="2024-03-31T00:00:00"/>
    <d v="2024-04-01T00:00:00"/>
    <x v="0"/>
    <x v="122"/>
    <n v="76082"/>
    <x v="5"/>
    <s v="Retained"/>
    <n v="4"/>
    <x v="1"/>
  </r>
  <r>
    <x v="719"/>
    <x v="2"/>
    <n v="34"/>
    <x v="0"/>
    <s v="Operations Executive"/>
    <x v="5"/>
    <x v="0"/>
    <x v="1"/>
    <x v="27"/>
    <d v="2023-03-01T00:00:00"/>
    <d v="2023-03-05T00:00:00"/>
    <x v="1"/>
    <x v="3"/>
    <n v="54419"/>
    <x v="3"/>
    <m/>
    <n v="2"/>
    <x v="1"/>
  </r>
  <r>
    <x v="720"/>
    <x v="1"/>
    <n v="34"/>
    <x v="6"/>
    <s v="Finance Manager"/>
    <x v="0"/>
    <x v="0"/>
    <x v="2"/>
    <x v="63"/>
    <d v="2024-02-01T00:00:00"/>
    <d v="2024-02-03T00:00:00"/>
    <x v="1"/>
    <x v="3"/>
    <n v="59973"/>
    <x v="3"/>
    <m/>
    <n v="4"/>
    <x v="1"/>
  </r>
  <r>
    <x v="721"/>
    <x v="0"/>
    <n v="37"/>
    <x v="1"/>
    <s v="Service Engineer"/>
    <x v="7"/>
    <x v="2"/>
    <x v="1"/>
    <x v="345"/>
    <d v="2024-04-06T00:00:00"/>
    <d v="2024-04-07T00:00:00"/>
    <x v="3"/>
    <x v="3"/>
    <n v="64738"/>
    <x v="3"/>
    <m/>
    <n v="4"/>
    <x v="1"/>
  </r>
  <r>
    <x v="722"/>
    <x v="0"/>
    <n v="38"/>
    <x v="0"/>
    <s v="Operations Executive"/>
    <x v="1"/>
    <x v="4"/>
    <x v="3"/>
    <x v="298"/>
    <d v="2023-07-03T00:00:00"/>
    <d v="2023-07-10T00:00:00"/>
    <x v="0"/>
    <x v="39"/>
    <n v="59452"/>
    <x v="15"/>
    <s v="Retained"/>
    <n v="4"/>
    <x v="0"/>
  </r>
  <r>
    <x v="723"/>
    <x v="2"/>
    <n v="33"/>
    <x v="7"/>
    <s v="Purchase Manager"/>
    <x v="3"/>
    <x v="0"/>
    <x v="1"/>
    <x v="215"/>
    <d v="2023-02-14T00:00:00"/>
    <d v="2023-02-17T00:00:00"/>
    <x v="0"/>
    <x v="50"/>
    <n v="76674"/>
    <x v="7"/>
    <s v="Retained"/>
    <n v="5"/>
    <x v="1"/>
  </r>
  <r>
    <x v="724"/>
    <x v="0"/>
    <n v="38"/>
    <x v="1"/>
    <s v="Service Manager"/>
    <x v="4"/>
    <x v="2"/>
    <x v="3"/>
    <x v="156"/>
    <d v="2023-07-12T00:00:00"/>
    <d v="2023-07-16T00:00:00"/>
    <x v="0"/>
    <x v="162"/>
    <n v="64904"/>
    <x v="6"/>
    <s v="Retained"/>
    <n v="4"/>
    <x v="1"/>
  </r>
  <r>
    <x v="725"/>
    <x v="2"/>
    <n v="32"/>
    <x v="1"/>
    <s v="Service Engineer"/>
    <x v="9"/>
    <x v="0"/>
    <x v="1"/>
    <x v="146"/>
    <d v="2024-09-19T00:00:00"/>
    <d v="2024-09-21T00:00:00"/>
    <x v="3"/>
    <x v="3"/>
    <n v="58956"/>
    <x v="3"/>
    <m/>
    <n v="4"/>
    <x v="1"/>
  </r>
  <r>
    <x v="726"/>
    <x v="0"/>
    <n v="36"/>
    <x v="6"/>
    <s v="Finance Manager"/>
    <x v="2"/>
    <x v="2"/>
    <x v="0"/>
    <x v="161"/>
    <d v="2023-03-23T00:00:00"/>
    <d v="2023-03-23T00:00:00"/>
    <x v="1"/>
    <x v="3"/>
    <n v="66042"/>
    <x v="3"/>
    <m/>
    <n v="5"/>
    <x v="1"/>
  </r>
  <r>
    <x v="727"/>
    <x v="2"/>
    <n v="34"/>
    <x v="1"/>
    <s v="Service Engineer"/>
    <x v="2"/>
    <x v="4"/>
    <x v="1"/>
    <x v="4"/>
    <d v="2023-07-07T00:00:00"/>
    <d v="2023-07-13T00:00:00"/>
    <x v="0"/>
    <x v="109"/>
    <n v="65378"/>
    <x v="4"/>
    <s v="Retained"/>
    <n v="5"/>
    <x v="0"/>
  </r>
  <r>
    <x v="728"/>
    <x v="0"/>
    <n v="38"/>
    <x v="1"/>
    <s v="Service Engineer"/>
    <x v="2"/>
    <x v="1"/>
    <x v="0"/>
    <x v="167"/>
    <d v="2023-09-13T00:00:00"/>
    <d v="2023-09-17T00:00:00"/>
    <x v="0"/>
    <x v="263"/>
    <n v="67731"/>
    <x v="6"/>
    <s v="Retained"/>
    <n v="4"/>
    <x v="1"/>
  </r>
  <r>
    <x v="729"/>
    <x v="0"/>
    <n v="37"/>
    <x v="7"/>
    <s v="Purchase Officer"/>
    <x v="1"/>
    <x v="0"/>
    <x v="0"/>
    <x v="113"/>
    <d v="2023-03-05T00:00:00"/>
    <d v="2023-03-08T00:00:00"/>
    <x v="0"/>
    <x v="110"/>
    <n v="52080"/>
    <x v="3"/>
    <s v="Retained"/>
    <m/>
    <x v="1"/>
  </r>
  <r>
    <x v="730"/>
    <x v="0"/>
    <n v="38"/>
    <x v="2"/>
    <s v="Sales Executive"/>
    <x v="2"/>
    <x v="3"/>
    <x v="0"/>
    <x v="346"/>
    <d v="2023-06-05T00:00:00"/>
    <d v="2023-06-08T00:00:00"/>
    <x v="0"/>
    <x v="15"/>
    <n v="84329"/>
    <x v="6"/>
    <s v="Retained"/>
    <n v="4"/>
    <x v="1"/>
  </r>
  <r>
    <x v="731"/>
    <x v="2"/>
    <n v="34"/>
    <x v="0"/>
    <s v="Operations Manager"/>
    <x v="6"/>
    <x v="0"/>
    <x v="1"/>
    <x v="304"/>
    <d v="2023-03-08T00:00:00"/>
    <d v="2023-03-13T00:00:00"/>
    <x v="0"/>
    <x v="243"/>
    <n v="82140"/>
    <x v="13"/>
    <s v="Left"/>
    <n v="5"/>
    <x v="1"/>
  </r>
  <r>
    <x v="732"/>
    <x v="2"/>
    <n v="33"/>
    <x v="1"/>
    <s v="Service Manager"/>
    <x v="13"/>
    <x v="4"/>
    <x v="0"/>
    <x v="32"/>
    <d v="2023-07-19T00:00:00"/>
    <d v="2023-07-24T00:00:00"/>
    <x v="0"/>
    <x v="221"/>
    <n v="206137"/>
    <x v="0"/>
    <s v="Retained"/>
    <n v="4"/>
    <x v="1"/>
  </r>
  <r>
    <x v="733"/>
    <x v="0"/>
    <n v="37"/>
    <x v="2"/>
    <s v="Sales Manager"/>
    <x v="10"/>
    <x v="1"/>
    <x v="1"/>
    <x v="193"/>
    <d v="2023-05-14T00:00:00"/>
    <d v="2023-05-17T00:00:00"/>
    <x v="1"/>
    <x v="3"/>
    <n v="195946"/>
    <x v="3"/>
    <m/>
    <n v="3"/>
    <x v="1"/>
  </r>
  <r>
    <x v="734"/>
    <x v="0"/>
    <n v="37"/>
    <x v="0"/>
    <s v="Operations Manager"/>
    <x v="3"/>
    <x v="0"/>
    <x v="1"/>
    <x v="347"/>
    <d v="2023-02-22T00:00:00"/>
    <d v="2023-02-26T00:00:00"/>
    <x v="0"/>
    <x v="247"/>
    <n v="78331"/>
    <x v="13"/>
    <s v="Retained"/>
    <n v="4"/>
    <x v="1"/>
  </r>
  <r>
    <x v="735"/>
    <x v="2"/>
    <n v="34"/>
    <x v="0"/>
    <s v="Operations Executive"/>
    <x v="0"/>
    <x v="4"/>
    <x v="0"/>
    <x v="348"/>
    <d v="2024-04-21T00:00:00"/>
    <d v="2024-04-24T00:00:00"/>
    <x v="0"/>
    <x v="264"/>
    <n v="69869"/>
    <x v="14"/>
    <s v="Retained"/>
    <n v="4"/>
    <x v="1"/>
  </r>
  <r>
    <x v="736"/>
    <x v="0"/>
    <n v="37"/>
    <x v="0"/>
    <s v="Operations Executive"/>
    <x v="7"/>
    <x v="0"/>
    <x v="1"/>
    <x v="1"/>
    <d v="2023-07-11T00:00:00"/>
    <d v="2023-07-14T00:00:00"/>
    <x v="0"/>
    <x v="162"/>
    <n v="56237"/>
    <x v="6"/>
    <s v="Retained"/>
    <n v="4"/>
    <x v="1"/>
  </r>
  <r>
    <x v="737"/>
    <x v="2"/>
    <n v="32"/>
    <x v="6"/>
    <s v="Finance Manager"/>
    <x v="2"/>
    <x v="0"/>
    <x v="4"/>
    <x v="267"/>
    <d v="2023-05-28T00:00:00"/>
    <d v="2023-06-01T00:00:00"/>
    <x v="0"/>
    <x v="92"/>
    <n v="83390"/>
    <x v="3"/>
    <s v="Left"/>
    <n v="5"/>
    <x v="0"/>
  </r>
  <r>
    <x v="738"/>
    <x v="0"/>
    <n v="36"/>
    <x v="1"/>
    <s v="Service Manager"/>
    <x v="13"/>
    <x v="1"/>
    <x v="2"/>
    <x v="262"/>
    <d v="2024-10-05T00:00:00"/>
    <d v="2024-10-12T00:00:00"/>
    <x v="3"/>
    <x v="3"/>
    <n v="208501"/>
    <x v="3"/>
    <m/>
    <m/>
    <x v="1"/>
  </r>
  <r>
    <x v="739"/>
    <x v="0"/>
    <n v="36"/>
    <x v="0"/>
    <s v="Operations Manager"/>
    <x v="12"/>
    <x v="1"/>
    <x v="2"/>
    <x v="53"/>
    <d v="2023-01-19T00:00:00"/>
    <d v="2023-01-20T00:00:00"/>
    <x v="1"/>
    <x v="3"/>
    <n v="54035"/>
    <x v="3"/>
    <m/>
    <n v="4"/>
    <x v="2"/>
  </r>
  <r>
    <x v="740"/>
    <x v="0"/>
    <n v="38"/>
    <x v="0"/>
    <s v="Operations Manager"/>
    <x v="0"/>
    <x v="0"/>
    <x v="1"/>
    <x v="50"/>
    <d v="2023-03-25T00:00:00"/>
    <d v="2023-04-01T00:00:00"/>
    <x v="0"/>
    <x v="107"/>
    <n v="46892"/>
    <x v="13"/>
    <s v="Retained"/>
    <n v="4"/>
    <x v="0"/>
  </r>
  <r>
    <x v="741"/>
    <x v="0"/>
    <n v="36"/>
    <x v="1"/>
    <s v="Service Engineer"/>
    <x v="1"/>
    <x v="2"/>
    <x v="1"/>
    <x v="153"/>
    <d v="2023-03-12T00:00:00"/>
    <d v="2023-03-14T00:00:00"/>
    <x v="0"/>
    <x v="129"/>
    <n v="71110"/>
    <x v="7"/>
    <s v="Retained"/>
    <m/>
    <x v="1"/>
  </r>
  <r>
    <x v="742"/>
    <x v="2"/>
    <n v="34"/>
    <x v="0"/>
    <s v="Operations Manager"/>
    <x v="9"/>
    <x v="4"/>
    <x v="4"/>
    <x v="231"/>
    <d v="2023-05-31T00:00:00"/>
    <d v="2023-05-31T00:00:00"/>
    <x v="0"/>
    <x v="265"/>
    <n v="61284"/>
    <x v="5"/>
    <s v="Retained"/>
    <n v="3"/>
    <x v="1"/>
  </r>
  <r>
    <x v="743"/>
    <x v="0"/>
    <n v="38"/>
    <x v="1"/>
    <s v="Service Manager"/>
    <x v="2"/>
    <x v="0"/>
    <x v="1"/>
    <x v="299"/>
    <d v="2024-04-24T00:00:00"/>
    <d v="2024-04-28T00:00:00"/>
    <x v="0"/>
    <x v="266"/>
    <n v="64823"/>
    <x v="7"/>
    <s v="Retained"/>
    <n v="3"/>
    <x v="1"/>
  </r>
  <r>
    <x v="744"/>
    <x v="0"/>
    <n v="36"/>
    <x v="5"/>
    <s v="General Manager"/>
    <x v="5"/>
    <x v="2"/>
    <x v="2"/>
    <x v="349"/>
    <d v="2024-04-15T00:00:00"/>
    <d v="2024-04-15T00:00:00"/>
    <x v="0"/>
    <x v="267"/>
    <n v="32873"/>
    <x v="10"/>
    <s v="Left"/>
    <m/>
    <x v="1"/>
  </r>
  <r>
    <x v="745"/>
    <x v="2"/>
    <n v="33"/>
    <x v="0"/>
    <s v="Operations Manager"/>
    <x v="11"/>
    <x v="2"/>
    <x v="1"/>
    <x v="86"/>
    <d v="2024-02-04T00:00:00"/>
    <d v="2024-02-07T00:00:00"/>
    <x v="3"/>
    <x v="3"/>
    <n v="108421"/>
    <x v="3"/>
    <m/>
    <n v="2"/>
    <x v="1"/>
  </r>
  <r>
    <x v="746"/>
    <x v="0"/>
    <n v="38"/>
    <x v="0"/>
    <s v="Operations Executive"/>
    <x v="0"/>
    <x v="2"/>
    <x v="1"/>
    <x v="350"/>
    <d v="2024-10-20T00:00:00"/>
    <d v="2024-10-22T00:00:00"/>
    <x v="0"/>
    <x v="268"/>
    <n v="69710"/>
    <x v="12"/>
    <s v="Retained"/>
    <n v="4"/>
    <x v="1"/>
  </r>
  <r>
    <x v="747"/>
    <x v="0"/>
    <n v="36"/>
    <x v="3"/>
    <s v="Marketing Executive"/>
    <x v="9"/>
    <x v="2"/>
    <x v="0"/>
    <x v="351"/>
    <d v="2023-03-10T00:00:00"/>
    <d v="2023-03-14T00:00:00"/>
    <x v="0"/>
    <x v="129"/>
    <n v="41270"/>
    <x v="16"/>
    <s v="Left"/>
    <n v="4"/>
    <x v="0"/>
  </r>
  <r>
    <x v="748"/>
    <x v="1"/>
    <n v="34"/>
    <x v="0"/>
    <s v="Operations Executive"/>
    <x v="1"/>
    <x v="0"/>
    <x v="3"/>
    <x v="193"/>
    <d v="2023-05-08T00:00:00"/>
    <d v="2023-05-10T00:00:00"/>
    <x v="1"/>
    <x v="3"/>
    <n v="72278"/>
    <x v="3"/>
    <m/>
    <n v="4"/>
    <x v="0"/>
  </r>
  <r>
    <x v="749"/>
    <x v="2"/>
    <n v="34"/>
    <x v="1"/>
    <s v="Service Engineer"/>
    <x v="7"/>
    <x v="0"/>
    <x v="1"/>
    <x v="160"/>
    <d v="2023-01-19T00:00:00"/>
    <d v="2023-01-23T00:00:00"/>
    <x v="0"/>
    <x v="71"/>
    <n v="63335"/>
    <x v="15"/>
    <s v="Retained"/>
    <n v="3"/>
    <x v="0"/>
  </r>
  <r>
    <x v="750"/>
    <x v="0"/>
    <n v="37"/>
    <x v="4"/>
    <s v="Production Engineer"/>
    <x v="7"/>
    <x v="1"/>
    <x v="1"/>
    <x v="161"/>
    <d v="2023-03-25T00:00:00"/>
    <d v="2023-03-28T00:00:00"/>
    <x v="0"/>
    <x v="0"/>
    <n v="64633"/>
    <x v="13"/>
    <s v="Retained"/>
    <n v="4"/>
    <x v="1"/>
  </r>
  <r>
    <x v="751"/>
    <x v="1"/>
    <n v="34"/>
    <x v="2"/>
    <s v="Sales Executive"/>
    <x v="6"/>
    <x v="2"/>
    <x v="2"/>
    <x v="197"/>
    <d v="2023-08-24T00:00:00"/>
    <d v="2023-08-24T00:00:00"/>
    <x v="1"/>
    <x v="3"/>
    <n v="83939"/>
    <x v="3"/>
    <m/>
    <n v="5"/>
    <x v="1"/>
  </r>
  <r>
    <x v="752"/>
    <x v="2"/>
    <n v="33"/>
    <x v="1"/>
    <s v="Service Engineer"/>
    <x v="8"/>
    <x v="1"/>
    <x v="1"/>
    <x v="316"/>
    <d v="2023-07-23T00:00:00"/>
    <d v="2023-07-23T00:00:00"/>
    <x v="0"/>
    <x v="269"/>
    <n v="159836"/>
    <x v="5"/>
    <s v="Retained"/>
    <n v="4"/>
    <x v="1"/>
  </r>
  <r>
    <x v="753"/>
    <x v="0"/>
    <n v="36"/>
    <x v="0"/>
    <s v="Operations Executive"/>
    <x v="0"/>
    <x v="1"/>
    <x v="1"/>
    <x v="224"/>
    <d v="2023-07-21T00:00:00"/>
    <d v="2023-07-22T00:00:00"/>
    <x v="0"/>
    <x v="165"/>
    <n v="40235"/>
    <x v="8"/>
    <s v="Retained"/>
    <n v="5"/>
    <x v="1"/>
  </r>
  <r>
    <x v="754"/>
    <x v="0"/>
    <n v="38"/>
    <x v="1"/>
    <s v="Service Engineer"/>
    <x v="10"/>
    <x v="0"/>
    <x v="1"/>
    <x v="182"/>
    <d v="2023-02-06T00:00:00"/>
    <d v="2023-02-13T00:00:00"/>
    <x v="0"/>
    <x v="120"/>
    <n v="183016"/>
    <x v="3"/>
    <s v="Retained"/>
    <n v="5"/>
    <x v="2"/>
  </r>
  <r>
    <x v="755"/>
    <x v="2"/>
    <n v="34"/>
    <x v="1"/>
    <s v="Service Engineer"/>
    <x v="10"/>
    <x v="3"/>
    <x v="0"/>
    <x v="71"/>
    <d v="2023-06-14T00:00:00"/>
    <d v="2023-06-17T00:00:00"/>
    <x v="1"/>
    <x v="3"/>
    <n v="140749"/>
    <x v="3"/>
    <m/>
    <n v="2"/>
    <x v="1"/>
  </r>
  <r>
    <x v="756"/>
    <x v="2"/>
    <n v="34"/>
    <x v="0"/>
    <s v="Operations Executive"/>
    <x v="10"/>
    <x v="2"/>
    <x v="2"/>
    <x v="176"/>
    <d v="2023-03-11T00:00:00"/>
    <d v="2023-03-12T00:00:00"/>
    <x v="0"/>
    <x v="8"/>
    <n v="150103"/>
    <x v="12"/>
    <s v="Retained"/>
    <n v="4"/>
    <x v="1"/>
  </r>
  <r>
    <x v="757"/>
    <x v="0"/>
    <n v="38"/>
    <x v="0"/>
    <s v="Operations Executive"/>
    <x v="7"/>
    <x v="1"/>
    <x v="4"/>
    <x v="59"/>
    <d v="2023-07-10T00:00:00"/>
    <d v="2023-07-16T00:00:00"/>
    <x v="0"/>
    <x v="24"/>
    <n v="49847"/>
    <x v="4"/>
    <s v="Retained"/>
    <n v="4"/>
    <x v="1"/>
  </r>
  <r>
    <x v="758"/>
    <x v="2"/>
    <n v="32"/>
    <x v="2"/>
    <s v="Sales Executive"/>
    <x v="14"/>
    <x v="2"/>
    <x v="1"/>
    <x v="5"/>
    <d v="2023-05-19T00:00:00"/>
    <d v="2023-05-22T00:00:00"/>
    <x v="0"/>
    <x v="227"/>
    <n v="137666"/>
    <x v="2"/>
    <s v="Left"/>
    <n v="5"/>
    <x v="1"/>
  </r>
  <r>
    <x v="759"/>
    <x v="2"/>
    <n v="33"/>
    <x v="1"/>
    <s v="Service Engineer"/>
    <x v="4"/>
    <x v="4"/>
    <x v="1"/>
    <x v="154"/>
    <d v="2023-03-28T00:00:00"/>
    <d v="2023-03-31T00:00:00"/>
    <x v="0"/>
    <x v="270"/>
    <n v="64284"/>
    <x v="3"/>
    <s v="Retained"/>
    <n v="5"/>
    <x v="1"/>
  </r>
  <r>
    <x v="760"/>
    <x v="0"/>
    <n v="36"/>
    <x v="1"/>
    <s v="Service Engineer"/>
    <x v="3"/>
    <x v="0"/>
    <x v="0"/>
    <x v="127"/>
    <d v="2023-08-09T00:00:00"/>
    <d v="2023-08-11T00:00:00"/>
    <x v="1"/>
    <x v="3"/>
    <n v="76427"/>
    <x v="3"/>
    <m/>
    <m/>
    <x v="0"/>
  </r>
  <r>
    <x v="761"/>
    <x v="0"/>
    <n v="38"/>
    <x v="0"/>
    <s v="Operations Executive"/>
    <x v="0"/>
    <x v="0"/>
    <x v="1"/>
    <x v="176"/>
    <d v="2023-03-08T00:00:00"/>
    <d v="2023-03-12T00:00:00"/>
    <x v="1"/>
    <x v="3"/>
    <n v="69323"/>
    <x v="3"/>
    <m/>
    <n v="4"/>
    <x v="0"/>
  </r>
  <r>
    <x v="762"/>
    <x v="0"/>
    <n v="38"/>
    <x v="1"/>
    <s v="Service Manager"/>
    <x v="9"/>
    <x v="0"/>
    <x v="1"/>
    <x v="149"/>
    <d v="2023-07-01T00:00:00"/>
    <d v="2023-07-04T00:00:00"/>
    <x v="0"/>
    <x v="78"/>
    <n v="62042"/>
    <x v="8"/>
    <s v="Left"/>
    <n v="4"/>
    <x v="1"/>
  </r>
  <r>
    <x v="763"/>
    <x v="2"/>
    <n v="33"/>
    <x v="0"/>
    <s v="Operations Executive"/>
    <x v="11"/>
    <x v="1"/>
    <x v="0"/>
    <x v="200"/>
    <d v="2023-01-23T00:00:00"/>
    <d v="2023-01-23T00:00:00"/>
    <x v="0"/>
    <x v="193"/>
    <n v="165236"/>
    <x v="13"/>
    <s v="Retained"/>
    <n v="5"/>
    <x v="1"/>
  </r>
  <r>
    <x v="764"/>
    <x v="0"/>
    <n v="38"/>
    <x v="1"/>
    <s v="Service Engineer"/>
    <x v="2"/>
    <x v="4"/>
    <x v="1"/>
    <x v="328"/>
    <d v="2024-10-04T00:00:00"/>
    <d v="2024-10-11T00:00:00"/>
    <x v="2"/>
    <x v="3"/>
    <n v="69830"/>
    <x v="3"/>
    <m/>
    <n v="4"/>
    <x v="2"/>
  </r>
  <r>
    <x v="765"/>
    <x v="0"/>
    <n v="36"/>
    <x v="1"/>
    <s v="Service Manager"/>
    <x v="9"/>
    <x v="2"/>
    <x v="0"/>
    <x v="178"/>
    <d v="2023-04-13T00:00:00"/>
    <d v="2023-04-15T00:00:00"/>
    <x v="0"/>
    <x v="271"/>
    <n v="64260"/>
    <x v="3"/>
    <s v="Left"/>
    <n v="4"/>
    <x v="1"/>
  </r>
  <r>
    <x v="766"/>
    <x v="2"/>
    <n v="32"/>
    <x v="3"/>
    <s v="Marketing Executive"/>
    <x v="9"/>
    <x v="2"/>
    <x v="4"/>
    <x v="352"/>
    <d v="2024-08-01T00:00:00"/>
    <d v="2024-08-05T00:00:00"/>
    <x v="1"/>
    <x v="3"/>
    <n v="54411"/>
    <x v="3"/>
    <m/>
    <n v="5"/>
    <x v="1"/>
  </r>
  <r>
    <x v="767"/>
    <x v="2"/>
    <n v="33"/>
    <x v="2"/>
    <s v="Sales Manager"/>
    <x v="1"/>
    <x v="0"/>
    <x v="3"/>
    <x v="282"/>
    <d v="2023-05-29T00:00:00"/>
    <d v="2023-06-02T00:00:00"/>
    <x v="0"/>
    <x v="200"/>
    <n v="67001"/>
    <x v="5"/>
    <s v="Left"/>
    <n v="5"/>
    <x v="1"/>
  </r>
  <r>
    <x v="768"/>
    <x v="0"/>
    <n v="36"/>
    <x v="7"/>
    <s v="Purchase Manager"/>
    <x v="5"/>
    <x v="3"/>
    <x v="1"/>
    <x v="181"/>
    <d v="2023-05-26T00:00:00"/>
    <d v="2023-06-02T00:00:00"/>
    <x v="0"/>
    <x v="99"/>
    <n v="39266"/>
    <x v="3"/>
    <s v="Left"/>
    <n v="3"/>
    <x v="1"/>
  </r>
  <r>
    <x v="769"/>
    <x v="2"/>
    <n v="32"/>
    <x v="2"/>
    <s v="Sales Executive"/>
    <x v="13"/>
    <x v="1"/>
    <x v="0"/>
    <x v="276"/>
    <d v="2024-01-08T00:00:00"/>
    <d v="2024-01-11T00:00:00"/>
    <x v="0"/>
    <x v="272"/>
    <n v="144537"/>
    <x v="8"/>
    <s v="Retained"/>
    <n v="5"/>
    <x v="1"/>
  </r>
  <r>
    <x v="770"/>
    <x v="0"/>
    <n v="36"/>
    <x v="4"/>
    <s v="Production Engineer"/>
    <x v="11"/>
    <x v="1"/>
    <x v="0"/>
    <x v="58"/>
    <d v="2023-07-26T00:00:00"/>
    <d v="2023-07-26T00:00:00"/>
    <x v="0"/>
    <x v="273"/>
    <n v="111881"/>
    <x v="1"/>
    <s v="Retained"/>
    <n v="3"/>
    <x v="1"/>
  </r>
  <r>
    <x v="771"/>
    <x v="2"/>
    <n v="32"/>
    <x v="6"/>
    <s v="Financial Analyst"/>
    <x v="3"/>
    <x v="1"/>
    <x v="3"/>
    <x v="9"/>
    <d v="2023-03-17T00:00:00"/>
    <d v="2023-03-24T00:00:00"/>
    <x v="0"/>
    <x v="134"/>
    <n v="75476"/>
    <x v="7"/>
    <s v="Retained"/>
    <n v="4"/>
    <x v="1"/>
  </r>
  <r>
    <x v="772"/>
    <x v="0"/>
    <n v="38"/>
    <x v="1"/>
    <s v="Service Engineer"/>
    <x v="10"/>
    <x v="2"/>
    <x v="4"/>
    <x v="30"/>
    <d v="2023-04-04T00:00:00"/>
    <d v="2023-04-05T00:00:00"/>
    <x v="1"/>
    <x v="3"/>
    <n v="160498"/>
    <x v="3"/>
    <m/>
    <n v="5"/>
    <x v="1"/>
  </r>
  <r>
    <x v="773"/>
    <x v="0"/>
    <n v="36"/>
    <x v="1"/>
    <s v="Service Engineer"/>
    <x v="4"/>
    <x v="2"/>
    <x v="2"/>
    <x v="353"/>
    <d v="2024-11-20T00:00:00"/>
    <d v="2024-11-22T00:00:00"/>
    <x v="0"/>
    <x v="274"/>
    <n v="72528"/>
    <x v="3"/>
    <s v="Retained"/>
    <n v="5"/>
    <x v="1"/>
  </r>
  <r>
    <x v="774"/>
    <x v="2"/>
    <n v="33"/>
    <x v="1"/>
    <s v="Service Engineer"/>
    <x v="1"/>
    <x v="0"/>
    <x v="0"/>
    <x v="354"/>
    <d v="2023-04-03T00:00:00"/>
    <d v="2023-04-04T00:00:00"/>
    <x v="0"/>
    <x v="275"/>
    <n v="54050"/>
    <x v="2"/>
    <s v="Left"/>
    <n v="4"/>
    <x v="2"/>
  </r>
  <r>
    <x v="775"/>
    <x v="0"/>
    <n v="37"/>
    <x v="0"/>
    <s v="Operations Manager"/>
    <x v="9"/>
    <x v="0"/>
    <x v="1"/>
    <x v="139"/>
    <d v="2023-08-28T00:00:00"/>
    <d v="2023-08-30T00:00:00"/>
    <x v="0"/>
    <x v="237"/>
    <n v="40192"/>
    <x v="11"/>
    <s v="Left"/>
    <n v="4"/>
    <x v="0"/>
  </r>
  <r>
    <x v="776"/>
    <x v="0"/>
    <n v="36"/>
    <x v="0"/>
    <s v="Operations Executive"/>
    <x v="14"/>
    <x v="1"/>
    <x v="4"/>
    <x v="355"/>
    <d v="2024-08-13T00:00:00"/>
    <d v="2024-08-18T00:00:00"/>
    <x v="0"/>
    <x v="276"/>
    <n v="123354"/>
    <x v="4"/>
    <s v="Left"/>
    <n v="5"/>
    <x v="0"/>
  </r>
  <r>
    <x v="777"/>
    <x v="2"/>
    <n v="33"/>
    <x v="0"/>
    <s v="Operations Executive"/>
    <x v="12"/>
    <x v="1"/>
    <x v="3"/>
    <x v="10"/>
    <d v="2023-08-20T00:00:00"/>
    <d v="2023-08-27T00:00:00"/>
    <x v="0"/>
    <x v="29"/>
    <n v="52563"/>
    <x v="8"/>
    <s v="Retained"/>
    <m/>
    <x v="1"/>
  </r>
  <r>
    <x v="778"/>
    <x v="2"/>
    <n v="32"/>
    <x v="0"/>
    <s v="Operations Executive"/>
    <x v="10"/>
    <x v="1"/>
    <x v="2"/>
    <x v="225"/>
    <d v="2023-02-08T00:00:00"/>
    <d v="2023-02-14T00:00:00"/>
    <x v="2"/>
    <x v="3"/>
    <n v="146666"/>
    <x v="3"/>
    <m/>
    <n v="5"/>
    <x v="2"/>
  </r>
  <r>
    <x v="779"/>
    <x v="2"/>
    <n v="33"/>
    <x v="1"/>
    <s v="Service Engineer"/>
    <x v="2"/>
    <x v="0"/>
    <x v="1"/>
    <x v="79"/>
    <d v="2023-03-04T00:00:00"/>
    <d v="2023-03-05T00:00:00"/>
    <x v="0"/>
    <x v="102"/>
    <n v="70061"/>
    <x v="11"/>
    <s v="Retained"/>
    <n v="5"/>
    <x v="1"/>
  </r>
  <r>
    <x v="780"/>
    <x v="2"/>
    <n v="33"/>
    <x v="1"/>
    <s v="Service Engineer"/>
    <x v="0"/>
    <x v="2"/>
    <x v="0"/>
    <x v="351"/>
    <d v="2023-03-13T00:00:00"/>
    <d v="2023-03-13T00:00:00"/>
    <x v="1"/>
    <x v="3"/>
    <n v="64957"/>
    <x v="3"/>
    <m/>
    <n v="4"/>
    <x v="1"/>
  </r>
  <r>
    <x v="781"/>
    <x v="0"/>
    <n v="36"/>
    <x v="1"/>
    <s v="Service Engineer"/>
    <x v="9"/>
    <x v="2"/>
    <x v="1"/>
    <x v="82"/>
    <d v="2023-07-17T00:00:00"/>
    <d v="2023-07-19T00:00:00"/>
    <x v="0"/>
    <x v="269"/>
    <n v="48828"/>
    <x v="12"/>
    <s v="Retained"/>
    <n v="4"/>
    <x v="1"/>
  </r>
  <r>
    <x v="782"/>
    <x v="0"/>
    <n v="36"/>
    <x v="1"/>
    <s v="Service Engineer"/>
    <x v="0"/>
    <x v="1"/>
    <x v="3"/>
    <x v="120"/>
    <d v="2023-09-12T00:00:00"/>
    <d v="2023-09-16T00:00:00"/>
    <x v="0"/>
    <x v="277"/>
    <n v="48204"/>
    <x v="6"/>
    <s v="Retained"/>
    <n v="4"/>
    <x v="1"/>
  </r>
  <r>
    <x v="783"/>
    <x v="0"/>
    <n v="38"/>
    <x v="1"/>
    <s v="Service Manager"/>
    <x v="10"/>
    <x v="1"/>
    <x v="3"/>
    <x v="127"/>
    <d v="2023-08-06T00:00:00"/>
    <d v="2023-08-07T00:00:00"/>
    <x v="0"/>
    <x v="179"/>
    <n v="139853"/>
    <x v="2"/>
    <s v="Retained"/>
    <m/>
    <x v="1"/>
  </r>
  <r>
    <x v="784"/>
    <x v="0"/>
    <n v="36"/>
    <x v="6"/>
    <s v="Financial Analyst"/>
    <x v="7"/>
    <x v="4"/>
    <x v="1"/>
    <x v="96"/>
    <d v="2023-02-01T00:00:00"/>
    <d v="2023-02-03T00:00:00"/>
    <x v="1"/>
    <x v="3"/>
    <n v="56117"/>
    <x v="3"/>
    <m/>
    <n v="5"/>
    <x v="1"/>
  </r>
  <r>
    <x v="785"/>
    <x v="1"/>
    <n v="34"/>
    <x v="0"/>
    <s v="Operations Executive"/>
    <x v="4"/>
    <x v="1"/>
    <x v="0"/>
    <x v="9"/>
    <d v="2023-03-13T00:00:00"/>
    <d v="2023-03-20T00:00:00"/>
    <x v="0"/>
    <x v="129"/>
    <n v="71263"/>
    <x v="2"/>
    <s v="Retained"/>
    <n v="2"/>
    <x v="1"/>
  </r>
  <r>
    <x v="786"/>
    <x v="2"/>
    <n v="32"/>
    <x v="3"/>
    <s v="Marketing Executive"/>
    <x v="5"/>
    <x v="1"/>
    <x v="1"/>
    <x v="207"/>
    <d v="2024-12-12T00:00:00"/>
    <d v="2024-12-14T00:00:00"/>
    <x v="2"/>
    <x v="3"/>
    <n v="47417"/>
    <x v="3"/>
    <m/>
    <n v="4"/>
    <x v="0"/>
  </r>
  <r>
    <x v="787"/>
    <x v="0"/>
    <n v="38"/>
    <x v="1"/>
    <s v="Service Engineer"/>
    <x v="12"/>
    <x v="1"/>
    <x v="1"/>
    <x v="354"/>
    <d v="2023-04-02T00:00:00"/>
    <d v="2023-04-06T00:00:00"/>
    <x v="0"/>
    <x v="107"/>
    <n v="44554"/>
    <x v="3"/>
    <s v="Retained"/>
    <n v="4"/>
    <x v="1"/>
  </r>
  <r>
    <x v="788"/>
    <x v="0"/>
    <n v="36"/>
    <x v="0"/>
    <s v="Operations Executive"/>
    <x v="2"/>
    <x v="0"/>
    <x v="1"/>
    <x v="100"/>
    <d v="2023-05-20T00:00:00"/>
    <d v="2023-05-24T00:00:00"/>
    <x v="1"/>
    <x v="3"/>
    <n v="64543"/>
    <x v="3"/>
    <m/>
    <n v="4"/>
    <x v="1"/>
  </r>
  <r>
    <x v="789"/>
    <x v="1"/>
    <n v="34"/>
    <x v="0"/>
    <s v="Operations Manager"/>
    <x v="3"/>
    <x v="1"/>
    <x v="1"/>
    <x v="113"/>
    <d v="2023-03-09T00:00:00"/>
    <d v="2023-03-14T00:00:00"/>
    <x v="0"/>
    <x v="25"/>
    <n v="63739"/>
    <x v="6"/>
    <s v="Retained"/>
    <n v="4"/>
    <x v="1"/>
  </r>
  <r>
    <x v="790"/>
    <x v="0"/>
    <n v="36"/>
    <x v="0"/>
    <s v="Operations Manager"/>
    <x v="0"/>
    <x v="1"/>
    <x v="1"/>
    <x v="244"/>
    <d v="2023-03-14T00:00:00"/>
    <d v="2023-03-16T00:00:00"/>
    <x v="0"/>
    <x v="134"/>
    <n v="59599"/>
    <x v="5"/>
    <s v="Left"/>
    <n v="4"/>
    <x v="1"/>
  </r>
  <r>
    <x v="791"/>
    <x v="2"/>
    <n v="34"/>
    <x v="1"/>
    <s v="Service Engineer"/>
    <x v="7"/>
    <x v="0"/>
    <x v="1"/>
    <x v="356"/>
    <d v="2024-10-31T00:00:00"/>
    <d v="2024-10-31T00:00:00"/>
    <x v="0"/>
    <x v="278"/>
    <n v="69840"/>
    <x v="13"/>
    <s v="Retained"/>
    <n v="5"/>
    <x v="0"/>
  </r>
  <r>
    <x v="792"/>
    <x v="0"/>
    <n v="36"/>
    <x v="1"/>
    <s v="Service Engineer"/>
    <x v="7"/>
    <x v="1"/>
    <x v="2"/>
    <x v="27"/>
    <d v="2023-02-26T00:00:00"/>
    <d v="2023-03-05T00:00:00"/>
    <x v="0"/>
    <x v="166"/>
    <n v="54833"/>
    <x v="15"/>
    <s v="Retained"/>
    <n v="5"/>
    <x v="1"/>
  </r>
  <r>
    <x v="793"/>
    <x v="2"/>
    <n v="32"/>
    <x v="2"/>
    <s v="Sales Executive"/>
    <x v="0"/>
    <x v="1"/>
    <x v="1"/>
    <x v="286"/>
    <d v="2023-05-08T00:00:00"/>
    <d v="2023-05-14T00:00:00"/>
    <x v="0"/>
    <x v="75"/>
    <n v="43018"/>
    <x v="5"/>
    <s v="Retained"/>
    <m/>
    <x v="1"/>
  </r>
  <r>
    <x v="794"/>
    <x v="0"/>
    <n v="38"/>
    <x v="1"/>
    <s v="Service Engineer"/>
    <x v="0"/>
    <x v="2"/>
    <x v="2"/>
    <x v="286"/>
    <d v="2023-05-06T00:00:00"/>
    <d v="2023-05-07T00:00:00"/>
    <x v="0"/>
    <x v="279"/>
    <n v="66456"/>
    <x v="10"/>
    <s v="Retained"/>
    <m/>
    <x v="1"/>
  </r>
  <r>
    <x v="795"/>
    <x v="2"/>
    <n v="34"/>
    <x v="0"/>
    <s v="Operations Executive"/>
    <x v="1"/>
    <x v="2"/>
    <x v="0"/>
    <x v="357"/>
    <d v="2023-07-03T00:00:00"/>
    <d v="2023-07-08T00:00:00"/>
    <x v="0"/>
    <x v="4"/>
    <n v="66250"/>
    <x v="0"/>
    <s v="Left"/>
    <m/>
    <x v="1"/>
  </r>
  <r>
    <x v="796"/>
    <x v="1"/>
    <n v="34"/>
    <x v="2"/>
    <s v="Sales Executive"/>
    <x v="0"/>
    <x v="1"/>
    <x v="2"/>
    <x v="358"/>
    <d v="2024-08-04T00:00:00"/>
    <d v="2024-08-06T00:00:00"/>
    <x v="0"/>
    <x v="280"/>
    <n v="56422"/>
    <x v="6"/>
    <s v="Retained"/>
    <n v="4"/>
    <x v="0"/>
  </r>
  <r>
    <x v="797"/>
    <x v="0"/>
    <n v="37"/>
    <x v="1"/>
    <s v="Service Engineer"/>
    <x v="12"/>
    <x v="1"/>
    <x v="3"/>
    <x v="9"/>
    <d v="2023-03-15T00:00:00"/>
    <d v="2023-03-18T00:00:00"/>
    <x v="0"/>
    <x v="101"/>
    <n v="45864"/>
    <x v="7"/>
    <s v="Retained"/>
    <n v="5"/>
    <x v="0"/>
  </r>
  <r>
    <x v="798"/>
    <x v="2"/>
    <n v="32"/>
    <x v="0"/>
    <s v="Operations Executive"/>
    <x v="7"/>
    <x v="1"/>
    <x v="1"/>
    <x v="183"/>
    <d v="2023-04-11T00:00:00"/>
    <d v="2023-04-12T00:00:00"/>
    <x v="1"/>
    <x v="3"/>
    <n v="62987"/>
    <x v="3"/>
    <m/>
    <n v="5"/>
    <x v="1"/>
  </r>
  <r>
    <x v="799"/>
    <x v="1"/>
    <n v="34"/>
    <x v="0"/>
    <s v="Operations Manager"/>
    <x v="9"/>
    <x v="0"/>
    <x v="1"/>
    <x v="153"/>
    <d v="2023-03-17T00:00:00"/>
    <d v="2023-03-18T00:00:00"/>
    <x v="0"/>
    <x v="108"/>
    <n v="48615"/>
    <x v="13"/>
    <s v="Retained"/>
    <m/>
    <x v="1"/>
  </r>
  <r>
    <x v="800"/>
    <x v="2"/>
    <n v="33"/>
    <x v="4"/>
    <s v="Production Manager"/>
    <x v="7"/>
    <x v="2"/>
    <x v="1"/>
    <x v="100"/>
    <d v="2023-05-14T00:00:00"/>
    <d v="2023-05-21T00:00:00"/>
    <x v="2"/>
    <x v="3"/>
    <n v="60582"/>
    <x v="3"/>
    <m/>
    <n v="5"/>
    <x v="1"/>
  </r>
  <r>
    <x v="801"/>
    <x v="0"/>
    <n v="37"/>
    <x v="0"/>
    <s v="Operations Executive"/>
    <x v="6"/>
    <x v="1"/>
    <x v="0"/>
    <x v="41"/>
    <d v="2023-09-04T00:00:00"/>
    <d v="2023-09-11T00:00:00"/>
    <x v="1"/>
    <x v="3"/>
    <n v="82729"/>
    <x v="3"/>
    <m/>
    <n v="4"/>
    <x v="0"/>
  </r>
  <r>
    <x v="802"/>
    <x v="0"/>
    <n v="38"/>
    <x v="1"/>
    <s v="Service Engineer"/>
    <x v="4"/>
    <x v="0"/>
    <x v="1"/>
    <x v="45"/>
    <d v="2024-03-26T00:00:00"/>
    <d v="2024-03-31T00:00:00"/>
    <x v="3"/>
    <x v="3"/>
    <n v="57839"/>
    <x v="3"/>
    <m/>
    <m/>
    <x v="0"/>
  </r>
  <r>
    <x v="803"/>
    <x v="2"/>
    <n v="32"/>
    <x v="1"/>
    <s v="Service Manager"/>
    <x v="9"/>
    <x v="1"/>
    <x v="0"/>
    <x v="37"/>
    <d v="2023-03-18T00:00:00"/>
    <d v="2023-03-19T00:00:00"/>
    <x v="0"/>
    <x v="32"/>
    <n v="45088"/>
    <x v="12"/>
    <s v="Left"/>
    <n v="2"/>
    <x v="1"/>
  </r>
  <r>
    <x v="804"/>
    <x v="0"/>
    <n v="36"/>
    <x v="7"/>
    <s v="Purchase Officer"/>
    <x v="11"/>
    <x v="0"/>
    <x v="2"/>
    <x v="359"/>
    <d v="2024-11-07T00:00:00"/>
    <d v="2024-11-13T00:00:00"/>
    <x v="0"/>
    <x v="281"/>
    <n v="128199"/>
    <x v="7"/>
    <s v="Left"/>
    <n v="4"/>
    <x v="2"/>
  </r>
  <r>
    <x v="805"/>
    <x v="2"/>
    <n v="34"/>
    <x v="0"/>
    <s v="Operations Manager"/>
    <x v="4"/>
    <x v="1"/>
    <x v="0"/>
    <x v="128"/>
    <d v="2023-01-19T00:00:00"/>
    <d v="2023-01-25T00:00:00"/>
    <x v="0"/>
    <x v="147"/>
    <n v="63558"/>
    <x v="0"/>
    <s v="Retained"/>
    <n v="4"/>
    <x v="1"/>
  </r>
  <r>
    <x v="806"/>
    <x v="1"/>
    <n v="34"/>
    <x v="3"/>
    <s v="Marketing Executive"/>
    <x v="7"/>
    <x v="4"/>
    <x v="1"/>
    <x v="22"/>
    <d v="2023-02-23T00:00:00"/>
    <d v="2023-02-28T00:00:00"/>
    <x v="0"/>
    <x v="247"/>
    <n v="61609"/>
    <x v="14"/>
    <s v="Left"/>
    <n v="4"/>
    <x v="1"/>
  </r>
  <r>
    <x v="807"/>
    <x v="1"/>
    <n v="34"/>
    <x v="2"/>
    <s v="Sales Executive"/>
    <x v="2"/>
    <x v="0"/>
    <x v="1"/>
    <x v="36"/>
    <d v="2023-08-05T00:00:00"/>
    <d v="2023-08-05T00:00:00"/>
    <x v="1"/>
    <x v="3"/>
    <n v="81965"/>
    <x v="3"/>
    <m/>
    <n v="4"/>
    <x v="2"/>
  </r>
  <r>
    <x v="808"/>
    <x v="0"/>
    <n v="37"/>
    <x v="6"/>
    <s v="Financial Analyst"/>
    <x v="1"/>
    <x v="1"/>
    <x v="1"/>
    <x v="360"/>
    <d v="2024-04-06T00:00:00"/>
    <d v="2024-04-07T00:00:00"/>
    <x v="1"/>
    <x v="3"/>
    <n v="70977"/>
    <x v="3"/>
    <m/>
    <m/>
    <x v="0"/>
  </r>
  <r>
    <x v="809"/>
    <x v="0"/>
    <n v="38"/>
    <x v="1"/>
    <s v="Service Manager"/>
    <x v="8"/>
    <x v="4"/>
    <x v="0"/>
    <x v="148"/>
    <d v="2023-03-04T00:00:00"/>
    <d v="2023-03-04T00:00:00"/>
    <x v="2"/>
    <x v="3"/>
    <n v="174878"/>
    <x v="3"/>
    <m/>
    <m/>
    <x v="1"/>
  </r>
  <r>
    <x v="810"/>
    <x v="1"/>
    <n v="34"/>
    <x v="6"/>
    <s v="Financial Analyst"/>
    <x v="4"/>
    <x v="1"/>
    <x v="1"/>
    <x v="182"/>
    <d v="2023-01-25T00:00:00"/>
    <d v="2023-01-25T00:00:00"/>
    <x v="0"/>
    <x v="71"/>
    <n v="60347"/>
    <x v="3"/>
    <s v="Retained"/>
    <n v="3"/>
    <x v="1"/>
  </r>
  <r>
    <x v="811"/>
    <x v="2"/>
    <n v="32"/>
    <x v="2"/>
    <s v="Sales Executive"/>
    <x v="6"/>
    <x v="1"/>
    <x v="3"/>
    <x v="224"/>
    <d v="2023-07-17T00:00:00"/>
    <d v="2023-07-22T00:00:00"/>
    <x v="2"/>
    <x v="3"/>
    <n v="53623"/>
    <x v="3"/>
    <m/>
    <n v="4"/>
    <x v="0"/>
  </r>
  <r>
    <x v="812"/>
    <x v="0"/>
    <n v="38"/>
    <x v="1"/>
    <s v="Service Engineer"/>
    <x v="7"/>
    <x v="4"/>
    <x v="0"/>
    <x v="323"/>
    <d v="2024-12-16T00:00:00"/>
    <d v="2024-12-20T00:00:00"/>
    <x v="0"/>
    <x v="282"/>
    <n v="64758"/>
    <x v="14"/>
    <s v="Retained"/>
    <n v="4"/>
    <x v="1"/>
  </r>
  <r>
    <x v="813"/>
    <x v="1"/>
    <n v="34"/>
    <x v="0"/>
    <s v="Operations Manager"/>
    <x v="14"/>
    <x v="1"/>
    <x v="1"/>
    <x v="361"/>
    <d v="2024-05-29T00:00:00"/>
    <d v="2024-06-02T00:00:00"/>
    <x v="1"/>
    <x v="3"/>
    <n v="94309"/>
    <x v="3"/>
    <m/>
    <n v="3"/>
    <x v="1"/>
  </r>
  <r>
    <x v="814"/>
    <x v="2"/>
    <n v="32"/>
    <x v="0"/>
    <s v="Operations Manager"/>
    <x v="9"/>
    <x v="4"/>
    <x v="1"/>
    <x v="52"/>
    <d v="2023-02-22T00:00:00"/>
    <d v="2023-02-22T00:00:00"/>
    <x v="0"/>
    <x v="76"/>
    <n v="52261"/>
    <x v="11"/>
    <s v="Retained"/>
    <n v="4"/>
    <x v="1"/>
  </r>
  <r>
    <x v="815"/>
    <x v="0"/>
    <n v="37"/>
    <x v="4"/>
    <s v="Production Manager"/>
    <x v="6"/>
    <x v="0"/>
    <x v="0"/>
    <x v="233"/>
    <d v="2023-06-16T00:00:00"/>
    <d v="2023-06-18T00:00:00"/>
    <x v="0"/>
    <x v="28"/>
    <n v="78781"/>
    <x v="3"/>
    <s v="Retained"/>
    <m/>
    <x v="1"/>
  </r>
  <r>
    <x v="816"/>
    <x v="2"/>
    <n v="32"/>
    <x v="1"/>
    <s v="Service Manager"/>
    <x v="12"/>
    <x v="3"/>
    <x v="3"/>
    <x v="32"/>
    <d v="2023-07-13T00:00:00"/>
    <d v="2023-07-20T00:00:00"/>
    <x v="0"/>
    <x v="125"/>
    <n v="37245"/>
    <x v="8"/>
    <s v="Left"/>
    <n v="5"/>
    <x v="1"/>
  </r>
  <r>
    <x v="817"/>
    <x v="0"/>
    <n v="37"/>
    <x v="1"/>
    <s v="Service Engineer"/>
    <x v="1"/>
    <x v="2"/>
    <x v="4"/>
    <x v="362"/>
    <d v="2023-08-30T00:00:00"/>
    <d v="2023-09-06T00:00:00"/>
    <x v="0"/>
    <x v="283"/>
    <n v="69568"/>
    <x v="3"/>
    <s v="Retained"/>
    <m/>
    <x v="1"/>
  </r>
  <r>
    <x v="818"/>
    <x v="0"/>
    <n v="37"/>
    <x v="1"/>
    <s v="Service Engineer"/>
    <x v="7"/>
    <x v="1"/>
    <x v="1"/>
    <x v="337"/>
    <d v="2023-01-11T00:00:00"/>
    <d v="2023-01-17T00:00:00"/>
    <x v="0"/>
    <x v="204"/>
    <n v="48070"/>
    <x v="5"/>
    <s v="Left"/>
    <n v="5"/>
    <x v="1"/>
  </r>
  <r>
    <x v="819"/>
    <x v="0"/>
    <n v="36"/>
    <x v="0"/>
    <s v="Operations Executive"/>
    <x v="9"/>
    <x v="4"/>
    <x v="2"/>
    <x v="113"/>
    <d v="2023-03-04T00:00:00"/>
    <d v="2023-03-04T00:00:00"/>
    <x v="2"/>
    <x v="3"/>
    <n v="40347"/>
    <x v="3"/>
    <m/>
    <n v="4"/>
    <x v="1"/>
  </r>
  <r>
    <x v="820"/>
    <x v="2"/>
    <n v="32"/>
    <x v="3"/>
    <s v="Marketing Executive"/>
    <x v="4"/>
    <x v="1"/>
    <x v="1"/>
    <x v="340"/>
    <d v="2024-10-20T00:00:00"/>
    <d v="2024-10-21T00:00:00"/>
    <x v="0"/>
    <x v="284"/>
    <n v="74146"/>
    <x v="11"/>
    <s v="Retained"/>
    <m/>
    <x v="1"/>
  </r>
  <r>
    <x v="821"/>
    <x v="0"/>
    <n v="37"/>
    <x v="7"/>
    <s v="Purchase Manager"/>
    <x v="10"/>
    <x v="0"/>
    <x v="1"/>
    <x v="35"/>
    <d v="2023-08-18T00:00:00"/>
    <d v="2023-08-20T00:00:00"/>
    <x v="0"/>
    <x v="100"/>
    <n v="151460"/>
    <x v="8"/>
    <s v="Retained"/>
    <n v="2"/>
    <x v="1"/>
  </r>
  <r>
    <x v="822"/>
    <x v="0"/>
    <n v="38"/>
    <x v="7"/>
    <s v="Purchase Manager"/>
    <x v="3"/>
    <x v="0"/>
    <x v="0"/>
    <x v="283"/>
    <d v="2023-01-17T00:00:00"/>
    <d v="2023-01-20T00:00:00"/>
    <x v="0"/>
    <x v="154"/>
    <n v="79213"/>
    <x v="3"/>
    <s v="Retained"/>
    <n v="4"/>
    <x v="1"/>
  </r>
  <r>
    <x v="823"/>
    <x v="0"/>
    <n v="36"/>
    <x v="0"/>
    <s v="Operations Executive"/>
    <x v="12"/>
    <x v="2"/>
    <x v="4"/>
    <x v="363"/>
    <d v="2024-12-15T00:00:00"/>
    <d v="2024-12-16T00:00:00"/>
    <x v="0"/>
    <x v="285"/>
    <n v="54423"/>
    <x v="4"/>
    <s v="Retained"/>
    <n v="4"/>
    <x v="1"/>
  </r>
  <r>
    <x v="824"/>
    <x v="0"/>
    <n v="37"/>
    <x v="7"/>
    <s v="Purchase Officer"/>
    <x v="14"/>
    <x v="2"/>
    <x v="1"/>
    <x v="170"/>
    <d v="2023-07-02T00:00:00"/>
    <d v="2023-07-08T00:00:00"/>
    <x v="0"/>
    <x v="286"/>
    <n v="119139"/>
    <x v="6"/>
    <s v="Left"/>
    <m/>
    <x v="1"/>
  </r>
  <r>
    <x v="825"/>
    <x v="1"/>
    <n v="34"/>
    <x v="0"/>
    <s v="Operations Manager"/>
    <x v="9"/>
    <x v="2"/>
    <x v="1"/>
    <x v="364"/>
    <d v="2023-07-29T00:00:00"/>
    <d v="2023-07-31T00:00:00"/>
    <x v="2"/>
    <x v="3"/>
    <n v="58943"/>
    <x v="3"/>
    <m/>
    <n v="4"/>
    <x v="1"/>
  </r>
  <r>
    <x v="826"/>
    <x v="0"/>
    <n v="37"/>
    <x v="1"/>
    <s v="Service Engineer"/>
    <x v="4"/>
    <x v="2"/>
    <x v="0"/>
    <x v="282"/>
    <d v="2023-06-02T00:00:00"/>
    <d v="2023-06-07T00:00:00"/>
    <x v="0"/>
    <x v="144"/>
    <n v="66466"/>
    <x v="7"/>
    <s v="Retained"/>
    <n v="5"/>
    <x v="0"/>
  </r>
  <r>
    <x v="827"/>
    <x v="0"/>
    <n v="38"/>
    <x v="0"/>
    <s v="Operations Executive"/>
    <x v="3"/>
    <x v="2"/>
    <x v="3"/>
    <x v="264"/>
    <d v="2023-06-01T00:00:00"/>
    <d v="2023-06-08T00:00:00"/>
    <x v="1"/>
    <x v="3"/>
    <n v="62858"/>
    <x v="3"/>
    <m/>
    <n v="5"/>
    <x v="1"/>
  </r>
  <r>
    <x v="828"/>
    <x v="2"/>
    <n v="32"/>
    <x v="0"/>
    <s v="Operations Executive"/>
    <x v="3"/>
    <x v="0"/>
    <x v="0"/>
    <x v="154"/>
    <d v="2023-04-06T00:00:00"/>
    <d v="2023-04-11T00:00:00"/>
    <x v="0"/>
    <x v="161"/>
    <n v="65166"/>
    <x v="13"/>
    <s v="Retained"/>
    <n v="5"/>
    <x v="1"/>
  </r>
  <r>
    <x v="829"/>
    <x v="0"/>
    <n v="37"/>
    <x v="0"/>
    <s v="Operations Executive"/>
    <x v="4"/>
    <x v="4"/>
    <x v="1"/>
    <x v="365"/>
    <d v="2024-06-02T00:00:00"/>
    <d v="2024-06-03T00:00:00"/>
    <x v="1"/>
    <x v="3"/>
    <n v="60944"/>
    <x v="3"/>
    <m/>
    <n v="5"/>
    <x v="1"/>
  </r>
  <r>
    <x v="830"/>
    <x v="0"/>
    <n v="38"/>
    <x v="0"/>
    <s v="Operations Executive"/>
    <x v="6"/>
    <x v="2"/>
    <x v="4"/>
    <x v="366"/>
    <d v="2023-05-21T00:00:00"/>
    <d v="2023-05-21T00:00:00"/>
    <x v="0"/>
    <x v="57"/>
    <n v="51844"/>
    <x v="3"/>
    <s v="Retained"/>
    <m/>
    <x v="1"/>
  </r>
  <r>
    <x v="831"/>
    <x v="0"/>
    <n v="37"/>
    <x v="1"/>
    <s v="Service Engineer"/>
    <x v="3"/>
    <x v="2"/>
    <x v="4"/>
    <x v="367"/>
    <d v="2024-12-18T00:00:00"/>
    <d v="2024-12-18T00:00:00"/>
    <x v="1"/>
    <x v="3"/>
    <n v="76938"/>
    <x v="3"/>
    <m/>
    <n v="4"/>
    <x v="0"/>
  </r>
  <r>
    <x v="832"/>
    <x v="0"/>
    <n v="36"/>
    <x v="0"/>
    <s v="Operations Executive"/>
    <x v="11"/>
    <x v="3"/>
    <x v="2"/>
    <x v="334"/>
    <d v="2023-07-26T00:00:00"/>
    <d v="2023-07-26T00:00:00"/>
    <x v="0"/>
    <x v="46"/>
    <n v="119992"/>
    <x v="14"/>
    <s v="Retained"/>
    <n v="1"/>
    <x v="1"/>
  </r>
  <r>
    <x v="833"/>
    <x v="0"/>
    <n v="38"/>
    <x v="0"/>
    <s v="Operations Manager"/>
    <x v="12"/>
    <x v="1"/>
    <x v="2"/>
    <x v="334"/>
    <d v="2023-07-29T00:00:00"/>
    <d v="2023-08-01T00:00:00"/>
    <x v="0"/>
    <x v="172"/>
    <n v="44857"/>
    <x v="14"/>
    <s v="Left"/>
    <m/>
    <x v="0"/>
  </r>
  <r>
    <x v="834"/>
    <x v="0"/>
    <n v="37"/>
    <x v="1"/>
    <s v="Service Engineer"/>
    <x v="3"/>
    <x v="1"/>
    <x v="2"/>
    <x v="351"/>
    <d v="2023-03-15T00:00:00"/>
    <d v="2023-03-21T00:00:00"/>
    <x v="0"/>
    <x v="108"/>
    <n v="59729"/>
    <x v="3"/>
    <s v="Retained"/>
    <n v="4"/>
    <x v="1"/>
  </r>
  <r>
    <x v="835"/>
    <x v="0"/>
    <n v="38"/>
    <x v="1"/>
    <s v="Service Engineer"/>
    <x v="1"/>
    <x v="2"/>
    <x v="1"/>
    <x v="251"/>
    <d v="2023-07-27T00:00:00"/>
    <d v="2023-08-02T00:00:00"/>
    <x v="0"/>
    <x v="273"/>
    <n v="61409"/>
    <x v="13"/>
    <s v="Retained"/>
    <n v="5"/>
    <x v="0"/>
  </r>
  <r>
    <x v="836"/>
    <x v="1"/>
    <n v="34"/>
    <x v="2"/>
    <s v="Sales Manager"/>
    <x v="1"/>
    <x v="1"/>
    <x v="1"/>
    <x v="108"/>
    <d v="2023-07-05T00:00:00"/>
    <d v="2023-07-10T00:00:00"/>
    <x v="1"/>
    <x v="3"/>
    <n v="51509"/>
    <x v="3"/>
    <m/>
    <n v="4"/>
    <x v="0"/>
  </r>
  <r>
    <x v="837"/>
    <x v="0"/>
    <n v="36"/>
    <x v="4"/>
    <s v="Production Engineer"/>
    <x v="0"/>
    <x v="0"/>
    <x v="0"/>
    <x v="18"/>
    <d v="2023-01-14T00:00:00"/>
    <d v="2023-01-21T00:00:00"/>
    <x v="0"/>
    <x v="154"/>
    <n v="50552"/>
    <x v="4"/>
    <s v="Retained"/>
    <n v="4"/>
    <x v="0"/>
  </r>
  <r>
    <x v="838"/>
    <x v="2"/>
    <n v="34"/>
    <x v="1"/>
    <s v="Service Engineer"/>
    <x v="1"/>
    <x v="4"/>
    <x v="4"/>
    <x v="199"/>
    <d v="2023-06-05T00:00:00"/>
    <d v="2023-06-09T00:00:00"/>
    <x v="0"/>
    <x v="144"/>
    <n v="69887"/>
    <x v="0"/>
    <s v="Retained"/>
    <n v="4"/>
    <x v="1"/>
  </r>
  <r>
    <x v="839"/>
    <x v="2"/>
    <n v="32"/>
    <x v="0"/>
    <s v="Operations Manager"/>
    <x v="7"/>
    <x v="1"/>
    <x v="3"/>
    <x v="241"/>
    <d v="2023-01-24T00:00:00"/>
    <d v="2023-01-27T00:00:00"/>
    <x v="0"/>
    <x v="253"/>
    <n v="67507"/>
    <x v="14"/>
    <s v="Retained"/>
    <n v="4"/>
    <x v="1"/>
  </r>
  <r>
    <x v="840"/>
    <x v="0"/>
    <n v="37"/>
    <x v="1"/>
    <s v="Service Engineer"/>
    <x v="6"/>
    <x v="4"/>
    <x v="1"/>
    <x v="63"/>
    <d v="2024-02-03T00:00:00"/>
    <d v="2024-02-10T00:00:00"/>
    <x v="1"/>
    <x v="3"/>
    <n v="75561"/>
    <x v="3"/>
    <m/>
    <n v="4"/>
    <x v="1"/>
  </r>
  <r>
    <x v="841"/>
    <x v="2"/>
    <n v="32"/>
    <x v="0"/>
    <s v="Operations Manager"/>
    <x v="10"/>
    <x v="3"/>
    <x v="1"/>
    <x v="368"/>
    <d v="2024-10-16T00:00:00"/>
    <d v="2024-10-19T00:00:00"/>
    <x v="0"/>
    <x v="195"/>
    <n v="146653"/>
    <x v="16"/>
    <s v="Left"/>
    <n v="4"/>
    <x v="0"/>
  </r>
  <r>
    <x v="842"/>
    <x v="0"/>
    <n v="37"/>
    <x v="1"/>
    <s v="Service Engineer"/>
    <x v="4"/>
    <x v="1"/>
    <x v="3"/>
    <x v="26"/>
    <d v="2023-05-21T00:00:00"/>
    <d v="2023-05-25T00:00:00"/>
    <x v="0"/>
    <x v="287"/>
    <n v="61972"/>
    <x v="15"/>
    <s v="Retained"/>
    <n v="4"/>
    <x v="1"/>
  </r>
  <r>
    <x v="843"/>
    <x v="1"/>
    <n v="34"/>
    <x v="1"/>
    <s v="Service Engineer"/>
    <x v="2"/>
    <x v="2"/>
    <x v="0"/>
    <x v="153"/>
    <d v="2023-03-14T00:00:00"/>
    <d v="2023-03-21T00:00:00"/>
    <x v="0"/>
    <x v="134"/>
    <n v="61834"/>
    <x v="8"/>
    <s v="Retained"/>
    <n v="1"/>
    <x v="1"/>
  </r>
  <r>
    <x v="844"/>
    <x v="0"/>
    <n v="37"/>
    <x v="4"/>
    <s v="Production Engineer"/>
    <x v="1"/>
    <x v="1"/>
    <x v="1"/>
    <x v="199"/>
    <d v="2023-06-06T00:00:00"/>
    <d v="2023-06-07T00:00:00"/>
    <x v="1"/>
    <x v="3"/>
    <n v="62338"/>
    <x v="3"/>
    <m/>
    <n v="4"/>
    <x v="1"/>
  </r>
  <r>
    <x v="845"/>
    <x v="0"/>
    <n v="36"/>
    <x v="6"/>
    <s v="Financial Analyst"/>
    <x v="2"/>
    <x v="2"/>
    <x v="0"/>
    <x v="40"/>
    <d v="2023-06-14T00:00:00"/>
    <d v="2023-06-18T00:00:00"/>
    <x v="0"/>
    <x v="104"/>
    <n v="84988"/>
    <x v="13"/>
    <s v="Retained"/>
    <n v="4"/>
    <x v="1"/>
  </r>
  <r>
    <x v="846"/>
    <x v="0"/>
    <n v="37"/>
    <x v="1"/>
    <s v="Service Manager"/>
    <x v="4"/>
    <x v="0"/>
    <x v="1"/>
    <x v="369"/>
    <d v="2024-10-17T00:00:00"/>
    <d v="2024-10-22T00:00:00"/>
    <x v="3"/>
    <x v="3"/>
    <n v="65332"/>
    <x v="3"/>
    <m/>
    <m/>
    <x v="1"/>
  </r>
  <r>
    <x v="847"/>
    <x v="1"/>
    <n v="34"/>
    <x v="1"/>
    <s v="Service Engineer"/>
    <x v="14"/>
    <x v="4"/>
    <x v="3"/>
    <x v="143"/>
    <d v="2023-01-07T00:00:00"/>
    <d v="2023-01-08T00:00:00"/>
    <x v="1"/>
    <x v="3"/>
    <n v="117773"/>
    <x v="3"/>
    <m/>
    <n v="4"/>
    <x v="0"/>
  </r>
  <r>
    <x v="848"/>
    <x v="0"/>
    <n v="38"/>
    <x v="1"/>
    <s v="Service Manager"/>
    <x v="8"/>
    <x v="1"/>
    <x v="2"/>
    <x v="99"/>
    <d v="2024-11-15T00:00:00"/>
    <d v="2024-11-21T00:00:00"/>
    <x v="0"/>
    <x v="288"/>
    <n v="223446"/>
    <x v="2"/>
    <s v="Retained"/>
    <n v="4"/>
    <x v="1"/>
  </r>
  <r>
    <x v="849"/>
    <x v="2"/>
    <n v="33"/>
    <x v="0"/>
    <s v="Operations Manager"/>
    <x v="1"/>
    <x v="0"/>
    <x v="4"/>
    <x v="244"/>
    <d v="2023-03-21T00:00:00"/>
    <d v="2023-03-24T00:00:00"/>
    <x v="0"/>
    <x v="199"/>
    <n v="59615"/>
    <x v="13"/>
    <s v="Retained"/>
    <n v="3"/>
    <x v="0"/>
  </r>
  <r>
    <x v="850"/>
    <x v="0"/>
    <n v="36"/>
    <x v="0"/>
    <s v="Operations Executive"/>
    <x v="9"/>
    <x v="2"/>
    <x v="1"/>
    <x v="223"/>
    <d v="2024-07-07T00:00:00"/>
    <d v="2024-07-07T00:00:00"/>
    <x v="1"/>
    <x v="3"/>
    <n v="49227"/>
    <x v="3"/>
    <m/>
    <m/>
    <x v="1"/>
  </r>
  <r>
    <x v="851"/>
    <x v="2"/>
    <n v="34"/>
    <x v="4"/>
    <s v="Production Manager"/>
    <x v="7"/>
    <x v="1"/>
    <x v="2"/>
    <x v="338"/>
    <d v="2024-05-18T00:00:00"/>
    <d v="2024-05-20T00:00:00"/>
    <x v="0"/>
    <x v="289"/>
    <n v="47170"/>
    <x v="11"/>
    <s v="Retained"/>
    <n v="5"/>
    <x v="1"/>
  </r>
  <r>
    <x v="852"/>
    <x v="0"/>
    <n v="38"/>
    <x v="0"/>
    <s v="Operations Executive"/>
    <x v="6"/>
    <x v="2"/>
    <x v="0"/>
    <x v="370"/>
    <d v="2024-05-21T00:00:00"/>
    <d v="2024-05-22T00:00:00"/>
    <x v="3"/>
    <x v="3"/>
    <n v="80706"/>
    <x v="3"/>
    <m/>
    <n v="4"/>
    <x v="1"/>
  </r>
  <r>
    <x v="853"/>
    <x v="2"/>
    <n v="33"/>
    <x v="0"/>
    <s v="Operations Executive"/>
    <x v="4"/>
    <x v="3"/>
    <x v="1"/>
    <x v="8"/>
    <d v="2023-08-31T00:00:00"/>
    <d v="2023-09-02T00:00:00"/>
    <x v="0"/>
    <x v="9"/>
    <n v="85672"/>
    <x v="11"/>
    <s v="Retained"/>
    <n v="4"/>
    <x v="1"/>
  </r>
  <r>
    <x v="854"/>
    <x v="0"/>
    <n v="37"/>
    <x v="1"/>
    <s v="Service Manager"/>
    <x v="8"/>
    <x v="0"/>
    <x v="0"/>
    <x v="82"/>
    <d v="2023-07-11T00:00:00"/>
    <d v="2023-07-12T00:00:00"/>
    <x v="0"/>
    <x v="78"/>
    <n v="206612"/>
    <x v="3"/>
    <s v="Left"/>
    <n v="4"/>
    <x v="1"/>
  </r>
  <r>
    <x v="855"/>
    <x v="0"/>
    <n v="36"/>
    <x v="3"/>
    <s v="Marketing Executive"/>
    <x v="13"/>
    <x v="2"/>
    <x v="3"/>
    <x v="265"/>
    <d v="2024-09-05T00:00:00"/>
    <d v="2024-09-07T00:00:00"/>
    <x v="0"/>
    <x v="290"/>
    <n v="210778"/>
    <x v="5"/>
    <s v="Retained"/>
    <n v="5"/>
    <x v="1"/>
  </r>
  <r>
    <x v="856"/>
    <x v="0"/>
    <n v="38"/>
    <x v="0"/>
    <s v="Operations Executive"/>
    <x v="0"/>
    <x v="0"/>
    <x v="0"/>
    <x v="65"/>
    <d v="2023-07-21T00:00:00"/>
    <d v="2023-07-24T00:00:00"/>
    <x v="0"/>
    <x v="125"/>
    <n v="60020"/>
    <x v="0"/>
    <s v="Retained"/>
    <n v="4"/>
    <x v="1"/>
  </r>
  <r>
    <x v="857"/>
    <x v="0"/>
    <n v="36"/>
    <x v="1"/>
    <s v="Service Engineer"/>
    <x v="5"/>
    <x v="0"/>
    <x v="1"/>
    <x v="221"/>
    <d v="2023-03-29T00:00:00"/>
    <d v="2023-04-04T00:00:00"/>
    <x v="0"/>
    <x v="130"/>
    <n v="45099"/>
    <x v="2"/>
    <s v="Retained"/>
    <n v="2"/>
    <x v="1"/>
  </r>
  <r>
    <x v="858"/>
    <x v="0"/>
    <n v="37"/>
    <x v="1"/>
    <s v="Service Engineer"/>
    <x v="12"/>
    <x v="1"/>
    <x v="4"/>
    <x v="86"/>
    <d v="2024-02-06T00:00:00"/>
    <d v="2024-02-09T00:00:00"/>
    <x v="0"/>
    <x v="60"/>
    <n v="37864"/>
    <x v="15"/>
    <s v="Retained"/>
    <n v="4"/>
    <x v="1"/>
  </r>
  <r>
    <x v="859"/>
    <x v="0"/>
    <n v="38"/>
    <x v="1"/>
    <s v="Service Engineer"/>
    <x v="12"/>
    <x v="0"/>
    <x v="1"/>
    <x v="268"/>
    <d v="2023-09-04T00:00:00"/>
    <d v="2023-09-11T00:00:00"/>
    <x v="0"/>
    <x v="291"/>
    <n v="57602"/>
    <x v="10"/>
    <s v="Retained"/>
    <n v="4"/>
    <x v="2"/>
  </r>
  <r>
    <x v="860"/>
    <x v="2"/>
    <n v="32"/>
    <x v="1"/>
    <s v="Service Engineer"/>
    <x v="1"/>
    <x v="0"/>
    <x v="2"/>
    <x v="89"/>
    <d v="2023-08-21T00:00:00"/>
    <d v="2023-08-23T00:00:00"/>
    <x v="1"/>
    <x v="3"/>
    <n v="65369"/>
    <x v="3"/>
    <m/>
    <n v="4"/>
    <x v="1"/>
  </r>
  <r>
    <x v="861"/>
    <x v="0"/>
    <n v="36"/>
    <x v="0"/>
    <s v="Operations Executive"/>
    <x v="1"/>
    <x v="0"/>
    <x v="2"/>
    <x v="70"/>
    <d v="2023-02-16T00:00:00"/>
    <d v="2023-02-21T00:00:00"/>
    <x v="0"/>
    <x v="247"/>
    <n v="64012"/>
    <x v="12"/>
    <s v="Retained"/>
    <n v="4"/>
    <x v="0"/>
  </r>
  <r>
    <x v="862"/>
    <x v="0"/>
    <n v="36"/>
    <x v="4"/>
    <s v="Production Engineer"/>
    <x v="12"/>
    <x v="1"/>
    <x v="2"/>
    <x v="142"/>
    <d v="2023-03-17T00:00:00"/>
    <d v="2023-03-18T00:00:00"/>
    <x v="0"/>
    <x v="134"/>
    <n v="55766"/>
    <x v="5"/>
    <s v="Retained"/>
    <n v="4"/>
    <x v="1"/>
  </r>
  <r>
    <x v="863"/>
    <x v="0"/>
    <n v="36"/>
    <x v="0"/>
    <s v="Operations Executive"/>
    <x v="5"/>
    <x v="1"/>
    <x v="0"/>
    <x v="228"/>
    <d v="2023-06-05T00:00:00"/>
    <d v="2023-06-06T00:00:00"/>
    <x v="0"/>
    <x v="292"/>
    <n v="48973"/>
    <x v="12"/>
    <s v="Retained"/>
    <n v="4"/>
    <x v="0"/>
  </r>
  <r>
    <x v="864"/>
    <x v="0"/>
    <n v="36"/>
    <x v="0"/>
    <s v="Operations Executive"/>
    <x v="3"/>
    <x v="2"/>
    <x v="1"/>
    <x v="267"/>
    <d v="2023-05-30T00:00:00"/>
    <d v="2023-06-01T00:00:00"/>
    <x v="0"/>
    <x v="92"/>
    <n v="69349"/>
    <x v="3"/>
    <s v="Retained"/>
    <m/>
    <x v="1"/>
  </r>
  <r>
    <x v="865"/>
    <x v="0"/>
    <n v="38"/>
    <x v="0"/>
    <s v="Operations Executive"/>
    <x v="12"/>
    <x v="1"/>
    <x v="4"/>
    <x v="7"/>
    <d v="2023-06-16T00:00:00"/>
    <d v="2023-06-16T00:00:00"/>
    <x v="1"/>
    <x v="3"/>
    <n v="58000"/>
    <x v="3"/>
    <m/>
    <n v="4"/>
    <x v="0"/>
  </r>
  <r>
    <x v="866"/>
    <x v="0"/>
    <n v="36"/>
    <x v="0"/>
    <s v="Operations Manager"/>
    <x v="13"/>
    <x v="0"/>
    <x v="1"/>
    <x v="4"/>
    <d v="2023-06-29T00:00:00"/>
    <d v="2023-07-02T00:00:00"/>
    <x v="0"/>
    <x v="286"/>
    <n v="164506"/>
    <x v="2"/>
    <s v="Retained"/>
    <n v="4"/>
    <x v="1"/>
  </r>
  <r>
    <x v="867"/>
    <x v="0"/>
    <n v="38"/>
    <x v="2"/>
    <s v="Sales Executive"/>
    <x v="1"/>
    <x v="1"/>
    <x v="0"/>
    <x v="73"/>
    <d v="2023-09-08T00:00:00"/>
    <d v="2023-09-09T00:00:00"/>
    <x v="0"/>
    <x v="206"/>
    <n v="68448"/>
    <x v="2"/>
    <s v="Retained"/>
    <n v="4"/>
    <x v="1"/>
  </r>
  <r>
    <x v="868"/>
    <x v="2"/>
    <n v="32"/>
    <x v="1"/>
    <s v="Service Engineer"/>
    <x v="6"/>
    <x v="0"/>
    <x v="1"/>
    <x v="371"/>
    <d v="2024-06-25T00:00:00"/>
    <d v="2024-06-25T00:00:00"/>
    <x v="0"/>
    <x v="293"/>
    <n v="77331"/>
    <x v="16"/>
    <s v="Retained"/>
    <n v="4"/>
    <x v="2"/>
  </r>
  <r>
    <x v="869"/>
    <x v="1"/>
    <n v="34"/>
    <x v="0"/>
    <s v="Operations Executive"/>
    <x v="11"/>
    <x v="3"/>
    <x v="1"/>
    <x v="224"/>
    <d v="2023-07-16T00:00:00"/>
    <d v="2023-07-18T00:00:00"/>
    <x v="1"/>
    <x v="3"/>
    <n v="116428"/>
    <x v="3"/>
    <m/>
    <m/>
    <x v="1"/>
  </r>
  <r>
    <x v="870"/>
    <x v="0"/>
    <n v="37"/>
    <x v="2"/>
    <s v="Sales Executive"/>
    <x v="0"/>
    <x v="4"/>
    <x v="0"/>
    <x v="217"/>
    <d v="2024-07-20T00:00:00"/>
    <d v="2024-07-26T00:00:00"/>
    <x v="0"/>
    <x v="168"/>
    <n v="63720"/>
    <x v="13"/>
    <s v="Retained"/>
    <m/>
    <x v="1"/>
  </r>
  <r>
    <x v="871"/>
    <x v="0"/>
    <n v="37"/>
    <x v="2"/>
    <s v="Sales Executive"/>
    <x v="8"/>
    <x v="1"/>
    <x v="2"/>
    <x v="178"/>
    <d v="2023-04-11T00:00:00"/>
    <d v="2023-04-13T00:00:00"/>
    <x v="0"/>
    <x v="271"/>
    <n v="152600"/>
    <x v="11"/>
    <s v="Retained"/>
    <n v="2"/>
    <x v="1"/>
  </r>
  <r>
    <x v="872"/>
    <x v="2"/>
    <n v="32"/>
    <x v="0"/>
    <s v="Operations Manager"/>
    <x v="6"/>
    <x v="1"/>
    <x v="1"/>
    <x v="140"/>
    <d v="2024-09-05T00:00:00"/>
    <d v="2024-09-08T00:00:00"/>
    <x v="1"/>
    <x v="3"/>
    <n v="69751"/>
    <x v="3"/>
    <m/>
    <n v="4"/>
    <x v="1"/>
  </r>
  <r>
    <x v="873"/>
    <x v="0"/>
    <n v="37"/>
    <x v="0"/>
    <s v="Operations Manager"/>
    <x v="3"/>
    <x v="4"/>
    <x v="1"/>
    <x v="317"/>
    <d v="2023-08-31T00:00:00"/>
    <d v="2023-09-07T00:00:00"/>
    <x v="0"/>
    <x v="294"/>
    <n v="60575"/>
    <x v="15"/>
    <s v="Retained"/>
    <n v="1"/>
    <x v="1"/>
  </r>
  <r>
    <x v="874"/>
    <x v="0"/>
    <n v="38"/>
    <x v="1"/>
    <s v="Service Manager"/>
    <x v="1"/>
    <x v="4"/>
    <x v="0"/>
    <x v="43"/>
    <d v="2023-08-09T00:00:00"/>
    <d v="2023-08-09T00:00:00"/>
    <x v="0"/>
    <x v="295"/>
    <n v="69225"/>
    <x v="0"/>
    <s v="Retained"/>
    <n v="5"/>
    <x v="0"/>
  </r>
  <r>
    <x v="875"/>
    <x v="0"/>
    <n v="36"/>
    <x v="0"/>
    <s v="Operations Manager"/>
    <x v="4"/>
    <x v="1"/>
    <x v="2"/>
    <x v="372"/>
    <d v="2023-03-28T00:00:00"/>
    <d v="2023-04-02T00:00:00"/>
    <x v="0"/>
    <x v="229"/>
    <n v="87270"/>
    <x v="6"/>
    <s v="Retained"/>
    <m/>
    <x v="1"/>
  </r>
  <r>
    <x v="876"/>
    <x v="2"/>
    <n v="34"/>
    <x v="0"/>
    <s v="Operations Executive"/>
    <x v="4"/>
    <x v="2"/>
    <x v="1"/>
    <x v="373"/>
    <d v="2024-03-25T00:00:00"/>
    <d v="2024-03-25T00:00:00"/>
    <x v="2"/>
    <x v="3"/>
    <n v="79049"/>
    <x v="3"/>
    <m/>
    <n v="4"/>
    <x v="1"/>
  </r>
  <r>
    <x v="877"/>
    <x v="2"/>
    <n v="32"/>
    <x v="1"/>
    <s v="Service Engineer"/>
    <x v="8"/>
    <x v="1"/>
    <x v="0"/>
    <x v="374"/>
    <d v="2024-07-25T00:00:00"/>
    <d v="2024-07-31T00:00:00"/>
    <x v="3"/>
    <x v="3"/>
    <n v="221574"/>
    <x v="3"/>
    <m/>
    <n v="5"/>
    <x v="1"/>
  </r>
  <r>
    <x v="878"/>
    <x v="0"/>
    <n v="37"/>
    <x v="2"/>
    <s v="Sales Manager"/>
    <x v="13"/>
    <x v="0"/>
    <x v="1"/>
    <x v="375"/>
    <d v="2024-02-14T00:00:00"/>
    <d v="2024-02-21T00:00:00"/>
    <x v="0"/>
    <x v="296"/>
    <n v="151549"/>
    <x v="8"/>
    <s v="Retained"/>
    <n v="5"/>
    <x v="1"/>
  </r>
  <r>
    <x v="879"/>
    <x v="0"/>
    <n v="38"/>
    <x v="3"/>
    <s v="Marketing Executive"/>
    <x v="1"/>
    <x v="1"/>
    <x v="1"/>
    <x v="376"/>
    <d v="2023-06-04T00:00:00"/>
    <d v="2023-06-08T00:00:00"/>
    <x v="1"/>
    <x v="3"/>
    <n v="51902"/>
    <x v="3"/>
    <m/>
    <m/>
    <x v="0"/>
  </r>
  <r>
    <x v="880"/>
    <x v="0"/>
    <n v="37"/>
    <x v="1"/>
    <s v="Service Manager"/>
    <x v="2"/>
    <x v="3"/>
    <x v="0"/>
    <x v="200"/>
    <d v="2023-01-16T00:00:00"/>
    <d v="2023-01-18T00:00:00"/>
    <x v="0"/>
    <x v="262"/>
    <n v="63063"/>
    <x v="6"/>
    <s v="Left"/>
    <n v="4"/>
    <x v="1"/>
  </r>
  <r>
    <x v="881"/>
    <x v="2"/>
    <n v="33"/>
    <x v="1"/>
    <s v="Service Manager"/>
    <x v="12"/>
    <x v="2"/>
    <x v="2"/>
    <x v="199"/>
    <d v="2023-06-11T00:00:00"/>
    <d v="2023-06-16T00:00:00"/>
    <x v="0"/>
    <x v="12"/>
    <n v="57561"/>
    <x v="14"/>
    <s v="Left"/>
    <n v="5"/>
    <x v="0"/>
  </r>
  <r>
    <x v="882"/>
    <x v="0"/>
    <n v="36"/>
    <x v="6"/>
    <s v="Finance Manager"/>
    <x v="6"/>
    <x v="1"/>
    <x v="1"/>
    <x v="100"/>
    <d v="2023-05-14T00:00:00"/>
    <d v="2023-05-16T00:00:00"/>
    <x v="1"/>
    <x v="3"/>
    <n v="70224"/>
    <x v="3"/>
    <m/>
    <n v="4"/>
    <x v="1"/>
  </r>
  <r>
    <x v="883"/>
    <x v="0"/>
    <n v="38"/>
    <x v="0"/>
    <s v="Operations Executive"/>
    <x v="0"/>
    <x v="0"/>
    <x v="0"/>
    <x v="60"/>
    <d v="2023-04-03T00:00:00"/>
    <d v="2023-04-05T00:00:00"/>
    <x v="0"/>
    <x v="40"/>
    <n v="42076"/>
    <x v="10"/>
    <s v="Retained"/>
    <n v="3"/>
    <x v="1"/>
  </r>
  <r>
    <x v="884"/>
    <x v="2"/>
    <n v="33"/>
    <x v="1"/>
    <s v="Service Manager"/>
    <x v="1"/>
    <x v="1"/>
    <x v="0"/>
    <x v="32"/>
    <d v="2023-07-12T00:00:00"/>
    <d v="2023-07-14T00:00:00"/>
    <x v="1"/>
    <x v="3"/>
    <n v="51539"/>
    <x v="3"/>
    <m/>
    <n v="4"/>
    <x v="0"/>
  </r>
  <r>
    <x v="885"/>
    <x v="0"/>
    <n v="36"/>
    <x v="1"/>
    <s v="Service Engineer"/>
    <x v="9"/>
    <x v="1"/>
    <x v="0"/>
    <x v="138"/>
    <d v="2023-08-05T00:00:00"/>
    <d v="2023-08-10T00:00:00"/>
    <x v="1"/>
    <x v="3"/>
    <n v="63671"/>
    <x v="3"/>
    <m/>
    <n v="5"/>
    <x v="2"/>
  </r>
  <r>
    <x v="886"/>
    <x v="2"/>
    <n v="32"/>
    <x v="1"/>
    <s v="Service Engineer"/>
    <x v="4"/>
    <x v="0"/>
    <x v="0"/>
    <x v="193"/>
    <d v="2023-05-14T00:00:00"/>
    <d v="2023-05-18T00:00:00"/>
    <x v="1"/>
    <x v="3"/>
    <n v="56904"/>
    <x v="3"/>
    <m/>
    <n v="5"/>
    <x v="1"/>
  </r>
  <r>
    <x v="887"/>
    <x v="0"/>
    <n v="36"/>
    <x v="8"/>
    <s v="HR Specialist"/>
    <x v="5"/>
    <x v="0"/>
    <x v="1"/>
    <x v="113"/>
    <d v="2023-02-28T00:00:00"/>
    <d v="2023-03-06T00:00:00"/>
    <x v="0"/>
    <x v="102"/>
    <n v="48772"/>
    <x v="4"/>
    <s v="Left"/>
    <n v="1"/>
    <x v="1"/>
  </r>
  <r>
    <x v="888"/>
    <x v="0"/>
    <n v="37"/>
    <x v="1"/>
    <s v="Service Manager"/>
    <x v="11"/>
    <x v="1"/>
    <x v="0"/>
    <x v="113"/>
    <d v="2023-02-28T00:00:00"/>
    <d v="2023-03-05T00:00:00"/>
    <x v="0"/>
    <x v="20"/>
    <n v="119666"/>
    <x v="8"/>
    <s v="Retained"/>
    <n v="5"/>
    <x v="1"/>
  </r>
  <r>
    <x v="889"/>
    <x v="0"/>
    <n v="36"/>
    <x v="0"/>
    <s v="Operations Manager"/>
    <x v="13"/>
    <x v="0"/>
    <x v="2"/>
    <x v="122"/>
    <d v="2023-08-19T00:00:00"/>
    <d v="2023-08-23T00:00:00"/>
    <x v="0"/>
    <x v="297"/>
    <n v="185100"/>
    <x v="0"/>
    <s v="Left"/>
    <n v="5"/>
    <x v="1"/>
  </r>
  <r>
    <x v="890"/>
    <x v="2"/>
    <n v="34"/>
    <x v="3"/>
    <s v="Marketing Executive"/>
    <x v="2"/>
    <x v="0"/>
    <x v="1"/>
    <x v="377"/>
    <d v="2024-08-09T00:00:00"/>
    <d v="2024-08-16T00:00:00"/>
    <x v="0"/>
    <x v="298"/>
    <n v="79408"/>
    <x v="11"/>
    <s v="Left"/>
    <n v="5"/>
    <x v="1"/>
  </r>
  <r>
    <x v="891"/>
    <x v="2"/>
    <n v="34"/>
    <x v="1"/>
    <s v="Service Engineer"/>
    <x v="1"/>
    <x v="0"/>
    <x v="1"/>
    <x v="378"/>
    <d v="2024-06-06T00:00:00"/>
    <d v="2024-06-12T00:00:00"/>
    <x v="3"/>
    <x v="3"/>
    <n v="70822"/>
    <x v="3"/>
    <m/>
    <n v="5"/>
    <x v="1"/>
  </r>
  <r>
    <x v="892"/>
    <x v="2"/>
    <n v="33"/>
    <x v="5"/>
    <s v="General Manager"/>
    <x v="13"/>
    <x v="1"/>
    <x v="0"/>
    <x v="53"/>
    <d v="2023-01-23T00:00:00"/>
    <d v="2023-01-26T00:00:00"/>
    <x v="0"/>
    <x v="299"/>
    <n v="163460"/>
    <x v="14"/>
    <s v="Left"/>
    <n v="4"/>
    <x v="0"/>
  </r>
  <r>
    <x v="893"/>
    <x v="0"/>
    <n v="38"/>
    <x v="3"/>
    <s v="Marketing Executive"/>
    <x v="4"/>
    <x v="1"/>
    <x v="2"/>
    <x v="15"/>
    <d v="2023-06-24T00:00:00"/>
    <d v="2023-06-25T00:00:00"/>
    <x v="0"/>
    <x v="252"/>
    <n v="68867"/>
    <x v="14"/>
    <s v="Retained"/>
    <n v="4"/>
    <x v="1"/>
  </r>
  <r>
    <x v="894"/>
    <x v="2"/>
    <n v="32"/>
    <x v="0"/>
    <s v="Operations Manager"/>
    <x v="3"/>
    <x v="1"/>
    <x v="2"/>
    <x v="362"/>
    <d v="2023-09-06T00:00:00"/>
    <d v="2023-09-12T00:00:00"/>
    <x v="0"/>
    <x v="183"/>
    <n v="56551"/>
    <x v="6"/>
    <s v="Retained"/>
    <n v="4"/>
    <x v="1"/>
  </r>
  <r>
    <x v="895"/>
    <x v="0"/>
    <n v="37"/>
    <x v="1"/>
    <s v="Service Engineer"/>
    <x v="5"/>
    <x v="1"/>
    <x v="0"/>
    <x v="168"/>
    <d v="2023-07-28T00:00:00"/>
    <d v="2023-07-29T00:00:00"/>
    <x v="0"/>
    <x v="52"/>
    <n v="44178"/>
    <x v="12"/>
    <s v="Retained"/>
    <n v="3"/>
    <x v="0"/>
  </r>
  <r>
    <x v="896"/>
    <x v="0"/>
    <n v="36"/>
    <x v="0"/>
    <s v="Operations Executive"/>
    <x v="5"/>
    <x v="0"/>
    <x v="0"/>
    <x v="161"/>
    <d v="2023-04-03T00:00:00"/>
    <d v="2023-04-07T00:00:00"/>
    <x v="1"/>
    <x v="3"/>
    <n v="42789"/>
    <x v="3"/>
    <m/>
    <n v="4"/>
    <x v="1"/>
  </r>
  <r>
    <x v="897"/>
    <x v="2"/>
    <n v="33"/>
    <x v="0"/>
    <s v="Operations Executive"/>
    <x v="4"/>
    <x v="4"/>
    <x v="0"/>
    <x v="67"/>
    <d v="2023-08-28T00:00:00"/>
    <d v="2023-09-02T00:00:00"/>
    <x v="1"/>
    <x v="3"/>
    <n v="61336"/>
    <x v="3"/>
    <m/>
    <n v="4"/>
    <x v="1"/>
  </r>
  <r>
    <x v="898"/>
    <x v="0"/>
    <n v="37"/>
    <x v="5"/>
    <s v="General Manager"/>
    <x v="5"/>
    <x v="1"/>
    <x v="1"/>
    <x v="221"/>
    <d v="2023-03-23T00:00:00"/>
    <d v="2023-03-28T00:00:00"/>
    <x v="0"/>
    <x v="101"/>
    <n v="35294"/>
    <x v="0"/>
    <s v="Retained"/>
    <m/>
    <x v="1"/>
  </r>
  <r>
    <x v="899"/>
    <x v="0"/>
    <n v="36"/>
    <x v="1"/>
    <s v="Service Engineer"/>
    <x v="13"/>
    <x v="0"/>
    <x v="1"/>
    <x v="16"/>
    <d v="2023-07-04T00:00:00"/>
    <d v="2023-07-04T00:00:00"/>
    <x v="0"/>
    <x v="13"/>
    <n v="202750"/>
    <x v="7"/>
    <s v="Left"/>
    <n v="1"/>
    <x v="1"/>
  </r>
  <r>
    <x v="900"/>
    <x v="0"/>
    <n v="38"/>
    <x v="0"/>
    <s v="Operations Executive"/>
    <x v="3"/>
    <x v="1"/>
    <x v="3"/>
    <x v="168"/>
    <d v="2023-08-05T00:00:00"/>
    <d v="2023-08-08T00:00:00"/>
    <x v="0"/>
    <x v="18"/>
    <n v="68551"/>
    <x v="3"/>
    <s v="Left"/>
    <n v="4"/>
    <x v="1"/>
  </r>
  <r>
    <x v="901"/>
    <x v="0"/>
    <n v="38"/>
    <x v="1"/>
    <s v="Service Engineer"/>
    <x v="1"/>
    <x v="1"/>
    <x v="3"/>
    <x v="127"/>
    <d v="2023-08-03T00:00:00"/>
    <d v="2023-08-09T00:00:00"/>
    <x v="0"/>
    <x v="138"/>
    <n v="68269"/>
    <x v="1"/>
    <s v="Left"/>
    <m/>
    <x v="0"/>
  </r>
  <r>
    <x v="902"/>
    <x v="0"/>
    <n v="37"/>
    <x v="1"/>
    <s v="Service Manager"/>
    <x v="10"/>
    <x v="0"/>
    <x v="2"/>
    <x v="379"/>
    <d v="2023-06-20T00:00:00"/>
    <d v="2023-06-25T00:00:00"/>
    <x v="0"/>
    <x v="12"/>
    <n v="141109"/>
    <x v="11"/>
    <s v="Retained"/>
    <n v="4"/>
    <x v="1"/>
  </r>
  <r>
    <x v="903"/>
    <x v="2"/>
    <n v="32"/>
    <x v="7"/>
    <s v="Purchase Manager"/>
    <x v="0"/>
    <x v="2"/>
    <x v="1"/>
    <x v="326"/>
    <d v="2024-04-28T00:00:00"/>
    <d v="2024-05-01T00:00:00"/>
    <x v="0"/>
    <x v="300"/>
    <n v="67687"/>
    <x v="10"/>
    <s v="Retained"/>
    <n v="4"/>
    <x v="1"/>
  </r>
  <r>
    <x v="904"/>
    <x v="0"/>
    <n v="36"/>
    <x v="0"/>
    <s v="Operations Executive"/>
    <x v="5"/>
    <x v="4"/>
    <x v="0"/>
    <x v="372"/>
    <d v="2023-04-03T00:00:00"/>
    <d v="2023-04-08T00:00:00"/>
    <x v="1"/>
    <x v="3"/>
    <n v="58993"/>
    <x v="3"/>
    <m/>
    <n v="4"/>
    <x v="1"/>
  </r>
  <r>
    <x v="905"/>
    <x v="2"/>
    <n v="33"/>
    <x v="4"/>
    <s v="Production Manager"/>
    <x v="0"/>
    <x v="2"/>
    <x v="0"/>
    <x v="193"/>
    <d v="2023-05-13T00:00:00"/>
    <d v="2023-05-17T00:00:00"/>
    <x v="0"/>
    <x v="301"/>
    <n v="50649"/>
    <x v="7"/>
    <s v="Retained"/>
    <m/>
    <x v="1"/>
  </r>
  <r>
    <x v="906"/>
    <x v="2"/>
    <n v="34"/>
    <x v="0"/>
    <s v="Operations Executive"/>
    <x v="11"/>
    <x v="1"/>
    <x v="0"/>
    <x v="262"/>
    <d v="2024-10-04T00:00:00"/>
    <d v="2024-10-06T00:00:00"/>
    <x v="2"/>
    <x v="3"/>
    <n v="115580"/>
    <x v="3"/>
    <m/>
    <n v="2"/>
    <x v="1"/>
  </r>
  <r>
    <x v="907"/>
    <x v="0"/>
    <n v="36"/>
    <x v="8"/>
    <s v="HR Specialist"/>
    <x v="1"/>
    <x v="0"/>
    <x v="2"/>
    <x v="59"/>
    <d v="2023-07-08T00:00:00"/>
    <d v="2023-07-11T00:00:00"/>
    <x v="0"/>
    <x v="250"/>
    <n v="60485"/>
    <x v="2"/>
    <s v="Retained"/>
    <n v="5"/>
    <x v="1"/>
  </r>
  <r>
    <x v="908"/>
    <x v="0"/>
    <n v="38"/>
    <x v="7"/>
    <s v="Purchase Officer"/>
    <x v="7"/>
    <x v="2"/>
    <x v="1"/>
    <x v="335"/>
    <d v="2023-08-11T00:00:00"/>
    <d v="2023-08-18T00:00:00"/>
    <x v="0"/>
    <x v="302"/>
    <n v="49980"/>
    <x v="3"/>
    <s v="Retained"/>
    <n v="5"/>
    <x v="1"/>
  </r>
  <r>
    <x v="909"/>
    <x v="0"/>
    <n v="38"/>
    <x v="0"/>
    <s v="Operations Executive"/>
    <x v="5"/>
    <x v="0"/>
    <x v="1"/>
    <x v="50"/>
    <d v="2023-03-27T00:00:00"/>
    <d v="2023-03-29T00:00:00"/>
    <x v="0"/>
    <x v="303"/>
    <n v="57521"/>
    <x v="14"/>
    <s v="Retained"/>
    <n v="3"/>
    <x v="1"/>
  </r>
  <r>
    <x v="910"/>
    <x v="2"/>
    <n v="33"/>
    <x v="1"/>
    <s v="Service Manager"/>
    <x v="7"/>
    <x v="3"/>
    <x v="2"/>
    <x v="380"/>
    <d v="2024-01-08T00:00:00"/>
    <d v="2024-01-12T00:00:00"/>
    <x v="0"/>
    <x v="304"/>
    <n v="61548"/>
    <x v="3"/>
    <s v="Retained"/>
    <n v="5"/>
    <x v="0"/>
  </r>
  <r>
    <x v="911"/>
    <x v="0"/>
    <n v="37"/>
    <x v="7"/>
    <s v="Purchase Officer"/>
    <x v="6"/>
    <x v="1"/>
    <x v="3"/>
    <x v="250"/>
    <d v="2023-04-05T00:00:00"/>
    <d v="2023-04-11T00:00:00"/>
    <x v="0"/>
    <x v="40"/>
    <n v="83672"/>
    <x v="0"/>
    <s v="Retained"/>
    <n v="5"/>
    <x v="1"/>
  </r>
  <r>
    <x v="912"/>
    <x v="2"/>
    <n v="34"/>
    <x v="0"/>
    <s v="Operations Executive"/>
    <x v="0"/>
    <x v="2"/>
    <x v="3"/>
    <x v="199"/>
    <d v="2023-06-03T00:00:00"/>
    <d v="2023-06-09T00:00:00"/>
    <x v="1"/>
    <x v="3"/>
    <n v="40856"/>
    <x v="3"/>
    <m/>
    <n v="4"/>
    <x v="1"/>
  </r>
  <r>
    <x v="913"/>
    <x v="0"/>
    <n v="36"/>
    <x v="3"/>
    <s v="Marketing Manager"/>
    <x v="3"/>
    <x v="1"/>
    <x v="2"/>
    <x v="108"/>
    <d v="2023-06-30T00:00:00"/>
    <d v="2023-07-07T00:00:00"/>
    <x v="0"/>
    <x v="250"/>
    <n v="56378"/>
    <x v="11"/>
    <s v="Retained"/>
    <n v="5"/>
    <x v="1"/>
  </r>
  <r>
    <x v="914"/>
    <x v="0"/>
    <n v="36"/>
    <x v="0"/>
    <s v="Operations Executive"/>
    <x v="6"/>
    <x v="0"/>
    <x v="1"/>
    <x v="82"/>
    <d v="2023-07-17T00:00:00"/>
    <d v="2023-07-23T00:00:00"/>
    <x v="0"/>
    <x v="269"/>
    <n v="70315"/>
    <x v="3"/>
    <s v="Retained"/>
    <n v="2"/>
    <x v="0"/>
  </r>
  <r>
    <x v="915"/>
    <x v="0"/>
    <n v="37"/>
    <x v="0"/>
    <s v="Operations Manager"/>
    <x v="3"/>
    <x v="0"/>
    <x v="1"/>
    <x v="21"/>
    <d v="2023-05-30T00:00:00"/>
    <d v="2023-06-01T00:00:00"/>
    <x v="0"/>
    <x v="265"/>
    <n v="74951"/>
    <x v="2"/>
    <s v="Retained"/>
    <n v="4"/>
    <x v="1"/>
  </r>
  <r>
    <x v="916"/>
    <x v="0"/>
    <n v="38"/>
    <x v="2"/>
    <s v="Sales Manager"/>
    <x v="1"/>
    <x v="1"/>
    <x v="1"/>
    <x v="362"/>
    <d v="2023-09-09T00:00:00"/>
    <d v="2023-09-11T00:00:00"/>
    <x v="0"/>
    <x v="183"/>
    <n v="63649"/>
    <x v="5"/>
    <s v="Retained"/>
    <n v="4"/>
    <x v="1"/>
  </r>
  <r>
    <x v="917"/>
    <x v="1"/>
    <n v="34"/>
    <x v="1"/>
    <s v="Service Engineer"/>
    <x v="9"/>
    <x v="3"/>
    <x v="0"/>
    <x v="307"/>
    <d v="2023-07-25T00:00:00"/>
    <d v="2023-07-31T00:00:00"/>
    <x v="1"/>
    <x v="3"/>
    <n v="40806"/>
    <x v="3"/>
    <m/>
    <n v="5"/>
    <x v="1"/>
  </r>
  <r>
    <x v="918"/>
    <x v="2"/>
    <n v="32"/>
    <x v="6"/>
    <s v="Finance Manager"/>
    <x v="4"/>
    <x v="1"/>
    <x v="0"/>
    <x v="12"/>
    <d v="2023-02-17T00:00:00"/>
    <d v="2023-02-24T00:00:00"/>
    <x v="0"/>
    <x v="305"/>
    <n v="78900"/>
    <x v="4"/>
    <s v="Retained"/>
    <n v="3"/>
    <x v="0"/>
  </r>
  <r>
    <x v="919"/>
    <x v="0"/>
    <n v="36"/>
    <x v="2"/>
    <s v="Sales Executive"/>
    <x v="5"/>
    <x v="1"/>
    <x v="0"/>
    <x v="141"/>
    <d v="2023-08-10T00:00:00"/>
    <d v="2023-08-16T00:00:00"/>
    <x v="0"/>
    <x v="18"/>
    <n v="40488"/>
    <x v="13"/>
    <s v="Retained"/>
    <n v="5"/>
    <x v="0"/>
  </r>
  <r>
    <x v="920"/>
    <x v="2"/>
    <n v="33"/>
    <x v="1"/>
    <s v="Service Engineer"/>
    <x v="7"/>
    <x v="4"/>
    <x v="4"/>
    <x v="329"/>
    <d v="2023-02-14T00:00:00"/>
    <d v="2023-02-15T00:00:00"/>
    <x v="0"/>
    <x v="115"/>
    <n v="58726"/>
    <x v="5"/>
    <s v="Left"/>
    <m/>
    <x v="1"/>
  </r>
  <r>
    <x v="921"/>
    <x v="0"/>
    <n v="38"/>
    <x v="6"/>
    <s v="Financial Analyst"/>
    <x v="12"/>
    <x v="1"/>
    <x v="0"/>
    <x v="92"/>
    <d v="2023-03-02T00:00:00"/>
    <d v="2023-03-09T00:00:00"/>
    <x v="0"/>
    <x v="25"/>
    <n v="53478"/>
    <x v="3"/>
    <s v="Retained"/>
    <n v="1"/>
    <x v="1"/>
  </r>
  <r>
    <x v="922"/>
    <x v="2"/>
    <n v="32"/>
    <x v="2"/>
    <s v="Sales Executive"/>
    <x v="3"/>
    <x v="1"/>
    <x v="1"/>
    <x v="42"/>
    <d v="2024-02-27T00:00:00"/>
    <d v="2024-03-02T00:00:00"/>
    <x v="0"/>
    <x v="96"/>
    <n v="55788"/>
    <x v="3"/>
    <s v="Retained"/>
    <n v="4"/>
    <x v="1"/>
  </r>
  <r>
    <x v="923"/>
    <x v="2"/>
    <n v="33"/>
    <x v="1"/>
    <s v="Service Manager"/>
    <x v="12"/>
    <x v="2"/>
    <x v="1"/>
    <x v="159"/>
    <d v="2023-05-26T00:00:00"/>
    <d v="2023-06-02T00:00:00"/>
    <x v="1"/>
    <x v="3"/>
    <n v="47235"/>
    <x v="3"/>
    <m/>
    <m/>
    <x v="1"/>
  </r>
  <r>
    <x v="924"/>
    <x v="0"/>
    <n v="36"/>
    <x v="6"/>
    <s v="Financial Analyst"/>
    <x v="9"/>
    <x v="2"/>
    <x v="1"/>
    <x v="33"/>
    <d v="2023-02-26T00:00:00"/>
    <d v="2023-02-26T00:00:00"/>
    <x v="0"/>
    <x v="305"/>
    <n v="41411"/>
    <x v="3"/>
    <s v="Left"/>
    <n v="5"/>
    <x v="1"/>
  </r>
  <r>
    <x v="925"/>
    <x v="0"/>
    <n v="36"/>
    <x v="0"/>
    <s v="Operations Executive"/>
    <x v="3"/>
    <x v="3"/>
    <x v="0"/>
    <x v="153"/>
    <d v="2023-03-24T00:00:00"/>
    <d v="2023-03-28T00:00:00"/>
    <x v="2"/>
    <x v="3"/>
    <n v="71580"/>
    <x v="3"/>
    <m/>
    <n v="4"/>
    <x v="0"/>
  </r>
  <r>
    <x v="926"/>
    <x v="0"/>
    <n v="36"/>
    <x v="3"/>
    <s v="Marketing Manager"/>
    <x v="7"/>
    <x v="2"/>
    <x v="2"/>
    <x v="153"/>
    <d v="2023-03-22T00:00:00"/>
    <d v="2023-03-27T00:00:00"/>
    <x v="0"/>
    <x v="44"/>
    <n v="54849"/>
    <x v="15"/>
    <s v="Retained"/>
    <n v="4"/>
    <x v="0"/>
  </r>
  <r>
    <x v="927"/>
    <x v="0"/>
    <n v="37"/>
    <x v="0"/>
    <s v="Operations Executive"/>
    <x v="4"/>
    <x v="2"/>
    <x v="0"/>
    <x v="253"/>
    <d v="2024-09-21T00:00:00"/>
    <d v="2024-09-26T00:00:00"/>
    <x v="0"/>
    <x v="306"/>
    <n v="76903"/>
    <x v="10"/>
    <s v="Retained"/>
    <n v="4"/>
    <x v="1"/>
  </r>
  <r>
    <x v="928"/>
    <x v="2"/>
    <n v="34"/>
    <x v="7"/>
    <s v="Purchase Officer"/>
    <x v="4"/>
    <x v="4"/>
    <x v="3"/>
    <x v="292"/>
    <d v="2024-01-21T00:00:00"/>
    <d v="2024-01-23T00:00:00"/>
    <x v="0"/>
    <x v="307"/>
    <n v="60709"/>
    <x v="14"/>
    <s v="Retained"/>
    <n v="4"/>
    <x v="1"/>
  </r>
  <r>
    <x v="929"/>
    <x v="0"/>
    <n v="37"/>
    <x v="3"/>
    <s v="Marketing Executive"/>
    <x v="5"/>
    <x v="0"/>
    <x v="1"/>
    <x v="147"/>
    <d v="2023-06-12T00:00:00"/>
    <d v="2023-06-14T00:00:00"/>
    <x v="0"/>
    <x v="226"/>
    <n v="47055"/>
    <x v="11"/>
    <s v="Retained"/>
    <n v="4"/>
    <x v="0"/>
  </r>
  <r>
    <x v="930"/>
    <x v="0"/>
    <n v="38"/>
    <x v="0"/>
    <s v="Operations Manager"/>
    <x v="2"/>
    <x v="1"/>
    <x v="0"/>
    <x v="137"/>
    <d v="2024-02-18T00:00:00"/>
    <d v="2024-02-22T00:00:00"/>
    <x v="4"/>
    <x v="3"/>
    <n v="84515"/>
    <x v="3"/>
    <m/>
    <n v="5"/>
    <x v="0"/>
  </r>
  <r>
    <x v="931"/>
    <x v="2"/>
    <n v="32"/>
    <x v="1"/>
    <s v="Service Engineer"/>
    <x v="1"/>
    <x v="2"/>
    <x v="0"/>
    <x v="381"/>
    <d v="2024-06-26T00:00:00"/>
    <d v="2024-06-28T00:00:00"/>
    <x v="3"/>
    <x v="3"/>
    <n v="50470"/>
    <x v="3"/>
    <m/>
    <n v="5"/>
    <x v="1"/>
  </r>
  <r>
    <x v="932"/>
    <x v="1"/>
    <n v="34"/>
    <x v="1"/>
    <s v="Service Engineer"/>
    <x v="6"/>
    <x v="1"/>
    <x v="1"/>
    <x v="382"/>
    <d v="2024-06-18T00:00:00"/>
    <d v="2024-06-18T00:00:00"/>
    <x v="0"/>
    <x v="293"/>
    <n v="66990"/>
    <x v="7"/>
    <s v="Retained"/>
    <n v="3"/>
    <x v="1"/>
  </r>
  <r>
    <x v="933"/>
    <x v="0"/>
    <n v="38"/>
    <x v="0"/>
    <s v="Operations Executive"/>
    <x v="1"/>
    <x v="1"/>
    <x v="1"/>
    <x v="158"/>
    <d v="2024-09-12T00:00:00"/>
    <d v="2024-09-17T00:00:00"/>
    <x v="3"/>
    <x v="3"/>
    <n v="54121"/>
    <x v="3"/>
    <m/>
    <n v="4"/>
    <x v="1"/>
  </r>
  <r>
    <x v="934"/>
    <x v="0"/>
    <n v="36"/>
    <x v="0"/>
    <s v="Operations Executive"/>
    <x v="12"/>
    <x v="2"/>
    <x v="0"/>
    <x v="192"/>
    <d v="2024-10-10T00:00:00"/>
    <d v="2024-10-16T00:00:00"/>
    <x v="1"/>
    <x v="3"/>
    <n v="36628"/>
    <x v="3"/>
    <m/>
    <n v="4"/>
    <x v="1"/>
  </r>
  <r>
    <x v="935"/>
    <x v="0"/>
    <n v="36"/>
    <x v="0"/>
    <s v="Operations Manager"/>
    <x v="9"/>
    <x v="3"/>
    <x v="1"/>
    <x v="372"/>
    <d v="2023-04-05T00:00:00"/>
    <d v="2023-04-09T00:00:00"/>
    <x v="0"/>
    <x v="308"/>
    <n v="64893"/>
    <x v="5"/>
    <s v="Left"/>
    <n v="4"/>
    <x v="1"/>
  </r>
  <r>
    <x v="936"/>
    <x v="0"/>
    <n v="37"/>
    <x v="0"/>
    <s v="Operations Executive"/>
    <x v="5"/>
    <x v="0"/>
    <x v="3"/>
    <x v="200"/>
    <d v="2023-01-22T00:00:00"/>
    <d v="2023-01-24T00:00:00"/>
    <x v="0"/>
    <x v="193"/>
    <n v="40767"/>
    <x v="12"/>
    <s v="Retained"/>
    <m/>
    <x v="1"/>
  </r>
  <r>
    <x v="937"/>
    <x v="1"/>
    <n v="34"/>
    <x v="0"/>
    <s v="Operations Executive"/>
    <x v="4"/>
    <x v="1"/>
    <x v="1"/>
    <x v="383"/>
    <d v="2024-05-03T00:00:00"/>
    <d v="2024-05-08T00:00:00"/>
    <x v="0"/>
    <x v="309"/>
    <n v="86415"/>
    <x v="2"/>
    <s v="Retained"/>
    <n v="4"/>
    <x v="0"/>
  </r>
  <r>
    <x v="938"/>
    <x v="0"/>
    <n v="36"/>
    <x v="5"/>
    <s v="General Manager"/>
    <x v="2"/>
    <x v="0"/>
    <x v="1"/>
    <x v="384"/>
    <d v="2023-07-25T00:00:00"/>
    <d v="2023-07-29T00:00:00"/>
    <x v="0"/>
    <x v="190"/>
    <n v="66903"/>
    <x v="11"/>
    <s v="Retained"/>
    <m/>
    <x v="0"/>
  </r>
  <r>
    <x v="939"/>
    <x v="0"/>
    <n v="37"/>
    <x v="0"/>
    <s v="Operations Executive"/>
    <x v="6"/>
    <x v="1"/>
    <x v="1"/>
    <x v="36"/>
    <d v="2023-08-15T00:00:00"/>
    <d v="2023-08-22T00:00:00"/>
    <x v="0"/>
    <x v="255"/>
    <n v="51432"/>
    <x v="3"/>
    <s v="Retained"/>
    <n v="4"/>
    <x v="0"/>
  </r>
  <r>
    <x v="940"/>
    <x v="0"/>
    <n v="38"/>
    <x v="1"/>
    <s v="Service Manager"/>
    <x v="13"/>
    <x v="1"/>
    <x v="0"/>
    <x v="92"/>
    <d v="2023-03-12T00:00:00"/>
    <d v="2023-03-12T00:00:00"/>
    <x v="0"/>
    <x v="136"/>
    <n v="208644"/>
    <x v="5"/>
    <s v="Retained"/>
    <m/>
    <x v="0"/>
  </r>
  <r>
    <x v="941"/>
    <x v="0"/>
    <n v="38"/>
    <x v="0"/>
    <s v="Operations Manager"/>
    <x v="14"/>
    <x v="0"/>
    <x v="1"/>
    <x v="346"/>
    <d v="2023-06-04T00:00:00"/>
    <d v="2023-06-10T00:00:00"/>
    <x v="0"/>
    <x v="226"/>
    <n v="144314"/>
    <x v="4"/>
    <s v="Retained"/>
    <n v="4"/>
    <x v="0"/>
  </r>
  <r>
    <x v="942"/>
    <x v="2"/>
    <n v="32"/>
    <x v="1"/>
    <s v="Service Engineer"/>
    <x v="6"/>
    <x v="1"/>
    <x v="0"/>
    <x v="210"/>
    <d v="2023-08-06T00:00:00"/>
    <d v="2023-08-10T00:00:00"/>
    <x v="0"/>
    <x v="219"/>
    <n v="78836"/>
    <x v="16"/>
    <s v="Left"/>
    <n v="5"/>
    <x v="1"/>
  </r>
  <r>
    <x v="943"/>
    <x v="2"/>
    <n v="33"/>
    <x v="0"/>
    <s v="Operations Executive"/>
    <x v="8"/>
    <x v="1"/>
    <x v="1"/>
    <x v="283"/>
    <d v="2023-01-16T00:00:00"/>
    <d v="2023-01-19T00:00:00"/>
    <x v="1"/>
    <x v="3"/>
    <n v="223256"/>
    <x v="3"/>
    <m/>
    <n v="5"/>
    <x v="1"/>
  </r>
  <r>
    <x v="944"/>
    <x v="0"/>
    <n v="36"/>
    <x v="3"/>
    <s v="Marketing Executive"/>
    <x v="1"/>
    <x v="4"/>
    <x v="1"/>
    <x v="147"/>
    <d v="2023-06-20T00:00:00"/>
    <d v="2023-06-27T00:00:00"/>
    <x v="1"/>
    <x v="3"/>
    <n v="67794"/>
    <x v="3"/>
    <m/>
    <m/>
    <x v="1"/>
  </r>
  <r>
    <x v="945"/>
    <x v="0"/>
    <n v="37"/>
    <x v="0"/>
    <s v="Operations Executive"/>
    <x v="9"/>
    <x v="2"/>
    <x v="1"/>
    <x v="385"/>
    <d v="2024-04-03T00:00:00"/>
    <d v="2024-04-04T00:00:00"/>
    <x v="0"/>
    <x v="310"/>
    <n v="54458"/>
    <x v="13"/>
    <s v="Retained"/>
    <n v="5"/>
    <x v="1"/>
  </r>
  <r>
    <x v="946"/>
    <x v="0"/>
    <n v="37"/>
    <x v="0"/>
    <s v="Operations Executive"/>
    <x v="4"/>
    <x v="1"/>
    <x v="1"/>
    <x v="130"/>
    <d v="2023-05-25T00:00:00"/>
    <d v="2023-05-31T00:00:00"/>
    <x v="0"/>
    <x v="212"/>
    <n v="76722"/>
    <x v="13"/>
    <s v="Retained"/>
    <n v="4"/>
    <x v="1"/>
  </r>
  <r>
    <x v="947"/>
    <x v="1"/>
    <n v="34"/>
    <x v="4"/>
    <s v="Production Engineer"/>
    <x v="13"/>
    <x v="0"/>
    <x v="2"/>
    <x v="10"/>
    <d v="2023-08-23T00:00:00"/>
    <d v="2023-08-23T00:00:00"/>
    <x v="0"/>
    <x v="90"/>
    <n v="156630"/>
    <x v="15"/>
    <s v="Retained"/>
    <n v="4"/>
    <x v="0"/>
  </r>
  <r>
    <x v="948"/>
    <x v="2"/>
    <n v="33"/>
    <x v="1"/>
    <s v="Service Engineer"/>
    <x v="12"/>
    <x v="1"/>
    <x v="0"/>
    <x v="155"/>
    <d v="2023-03-07T00:00:00"/>
    <d v="2023-03-10T00:00:00"/>
    <x v="0"/>
    <x v="110"/>
    <n v="47666"/>
    <x v="3"/>
    <s v="Retained"/>
    <n v="5"/>
    <x v="1"/>
  </r>
  <r>
    <x v="949"/>
    <x v="2"/>
    <n v="34"/>
    <x v="1"/>
    <s v="Service Manager"/>
    <x v="0"/>
    <x v="3"/>
    <x v="1"/>
    <x v="60"/>
    <d v="2023-04-10T00:00:00"/>
    <d v="2023-04-14T00:00:00"/>
    <x v="0"/>
    <x v="258"/>
    <n v="47351"/>
    <x v="4"/>
    <s v="Retained"/>
    <n v="4"/>
    <x v="1"/>
  </r>
  <r>
    <x v="950"/>
    <x v="2"/>
    <n v="33"/>
    <x v="0"/>
    <s v="Operations Executive"/>
    <x v="13"/>
    <x v="1"/>
    <x v="1"/>
    <x v="195"/>
    <d v="2023-06-22T00:00:00"/>
    <d v="2023-06-29T00:00:00"/>
    <x v="0"/>
    <x v="252"/>
    <n v="161110"/>
    <x v="11"/>
    <s v="Retained"/>
    <n v="3"/>
    <x v="1"/>
  </r>
  <r>
    <x v="951"/>
    <x v="2"/>
    <n v="34"/>
    <x v="0"/>
    <s v="Operations Manager"/>
    <x v="7"/>
    <x v="4"/>
    <x v="4"/>
    <x v="374"/>
    <d v="2024-07-30T00:00:00"/>
    <d v="2024-08-02T00:00:00"/>
    <x v="3"/>
    <x v="3"/>
    <n v="50419"/>
    <x v="3"/>
    <m/>
    <n v="4"/>
    <x v="0"/>
  </r>
  <r>
    <x v="952"/>
    <x v="0"/>
    <n v="37"/>
    <x v="0"/>
    <s v="Operations Executive"/>
    <x v="5"/>
    <x v="2"/>
    <x v="2"/>
    <x v="75"/>
    <d v="2024-03-16T00:00:00"/>
    <d v="2024-03-17T00:00:00"/>
    <x v="0"/>
    <x v="311"/>
    <n v="56022"/>
    <x v="15"/>
    <s v="Retained"/>
    <n v="5"/>
    <x v="0"/>
  </r>
  <r>
    <x v="953"/>
    <x v="1"/>
    <n v="34"/>
    <x v="1"/>
    <s v="Service Manager"/>
    <x v="1"/>
    <x v="0"/>
    <x v="2"/>
    <x v="288"/>
    <d v="2023-06-16T00:00:00"/>
    <d v="2023-06-17T00:00:00"/>
    <x v="0"/>
    <x v="312"/>
    <n v="67111"/>
    <x v="12"/>
    <s v="Retained"/>
    <n v="4"/>
    <x v="1"/>
  </r>
  <r>
    <x v="954"/>
    <x v="0"/>
    <n v="38"/>
    <x v="6"/>
    <s v="Financial Analyst"/>
    <x v="10"/>
    <x v="1"/>
    <x v="1"/>
    <x v="156"/>
    <d v="2023-07-16T00:00:00"/>
    <d v="2023-07-22T00:00:00"/>
    <x v="1"/>
    <x v="3"/>
    <n v="153334"/>
    <x v="3"/>
    <m/>
    <n v="4"/>
    <x v="1"/>
  </r>
  <r>
    <x v="955"/>
    <x v="0"/>
    <n v="38"/>
    <x v="0"/>
    <s v="Operations Executive"/>
    <x v="0"/>
    <x v="4"/>
    <x v="1"/>
    <x v="386"/>
    <d v="2024-11-11T00:00:00"/>
    <d v="2024-11-11T00:00:00"/>
    <x v="0"/>
    <x v="313"/>
    <n v="49684"/>
    <x v="8"/>
    <s v="Left"/>
    <n v="4"/>
    <x v="1"/>
  </r>
  <r>
    <x v="956"/>
    <x v="0"/>
    <n v="38"/>
    <x v="4"/>
    <s v="Production Manager"/>
    <x v="4"/>
    <x v="1"/>
    <x v="2"/>
    <x v="161"/>
    <d v="2023-04-01T00:00:00"/>
    <d v="2023-04-02T00:00:00"/>
    <x v="0"/>
    <x v="314"/>
    <n v="62579"/>
    <x v="11"/>
    <s v="Retained"/>
    <n v="3"/>
    <x v="1"/>
  </r>
  <r>
    <x v="957"/>
    <x v="0"/>
    <n v="36"/>
    <x v="0"/>
    <s v="Operations Executive"/>
    <x v="12"/>
    <x v="1"/>
    <x v="1"/>
    <x v="74"/>
    <d v="2023-02-15T00:00:00"/>
    <d v="2023-02-20T00:00:00"/>
    <x v="0"/>
    <x v="305"/>
    <n v="42632"/>
    <x v="15"/>
    <s v="Retained"/>
    <m/>
    <x v="1"/>
  </r>
  <r>
    <x v="958"/>
    <x v="0"/>
    <n v="37"/>
    <x v="0"/>
    <s v="Operations Executive"/>
    <x v="1"/>
    <x v="1"/>
    <x v="0"/>
    <x v="98"/>
    <d v="2024-05-12T00:00:00"/>
    <d v="2024-05-18T00:00:00"/>
    <x v="0"/>
    <x v="289"/>
    <n v="57560"/>
    <x v="5"/>
    <s v="Retained"/>
    <n v="4"/>
    <x v="1"/>
  </r>
  <r>
    <x v="959"/>
    <x v="2"/>
    <n v="32"/>
    <x v="0"/>
    <s v="Operations Executive"/>
    <x v="12"/>
    <x v="0"/>
    <x v="1"/>
    <x v="387"/>
    <d v="2024-05-21T00:00:00"/>
    <d v="2024-05-26T00:00:00"/>
    <x v="1"/>
    <x v="3"/>
    <n v="57240"/>
    <x v="3"/>
    <m/>
    <n v="4"/>
    <x v="1"/>
  </r>
  <r>
    <x v="960"/>
    <x v="0"/>
    <n v="37"/>
    <x v="7"/>
    <s v="Purchase Manager"/>
    <x v="6"/>
    <x v="1"/>
    <x v="1"/>
    <x v="388"/>
    <d v="2024-04-15T00:00:00"/>
    <d v="2024-04-18T00:00:00"/>
    <x v="0"/>
    <x v="124"/>
    <n v="62584"/>
    <x v="5"/>
    <s v="Retained"/>
    <n v="5"/>
    <x v="1"/>
  </r>
  <r>
    <x v="961"/>
    <x v="2"/>
    <n v="33"/>
    <x v="0"/>
    <s v="Operations Executive"/>
    <x v="14"/>
    <x v="3"/>
    <x v="1"/>
    <x v="139"/>
    <d v="2023-08-23T00:00:00"/>
    <d v="2023-08-28T00:00:00"/>
    <x v="0"/>
    <x v="255"/>
    <n v="111076"/>
    <x v="2"/>
    <s v="Retained"/>
    <n v="4"/>
    <x v="0"/>
  </r>
  <r>
    <x v="962"/>
    <x v="0"/>
    <n v="36"/>
    <x v="1"/>
    <s v="Service Manager"/>
    <x v="2"/>
    <x v="1"/>
    <x v="0"/>
    <x v="389"/>
    <d v="2024-03-02T00:00:00"/>
    <d v="2024-03-04T00:00:00"/>
    <x v="1"/>
    <x v="3"/>
    <n v="78087"/>
    <x v="3"/>
    <m/>
    <n v="4"/>
    <x v="1"/>
  </r>
  <r>
    <x v="963"/>
    <x v="0"/>
    <n v="38"/>
    <x v="8"/>
    <s v="HR Specialist"/>
    <x v="9"/>
    <x v="2"/>
    <x v="2"/>
    <x v="0"/>
    <d v="2023-03-09T00:00:00"/>
    <d v="2023-03-10T00:00:00"/>
    <x v="1"/>
    <x v="3"/>
    <n v="61368"/>
    <x v="3"/>
    <m/>
    <n v="5"/>
    <x v="1"/>
  </r>
  <r>
    <x v="964"/>
    <x v="0"/>
    <n v="37"/>
    <x v="1"/>
    <s v="Service Engineer"/>
    <x v="4"/>
    <x v="1"/>
    <x v="1"/>
    <x v="244"/>
    <d v="2023-03-19T00:00:00"/>
    <d v="2023-03-20T00:00:00"/>
    <x v="0"/>
    <x v="108"/>
    <n v="58571"/>
    <x v="0"/>
    <s v="Retained"/>
    <n v="3"/>
    <x v="1"/>
  </r>
  <r>
    <x v="965"/>
    <x v="0"/>
    <n v="38"/>
    <x v="2"/>
    <s v="Sales Executive"/>
    <x v="3"/>
    <x v="1"/>
    <x v="1"/>
    <x v="45"/>
    <d v="2024-04-05T00:00:00"/>
    <d v="2024-04-10T00:00:00"/>
    <x v="0"/>
    <x v="315"/>
    <n v="60734"/>
    <x v="1"/>
    <s v="Retained"/>
    <n v="4"/>
    <x v="1"/>
  </r>
  <r>
    <x v="966"/>
    <x v="2"/>
    <n v="32"/>
    <x v="0"/>
    <s v="Operations Executive"/>
    <x v="11"/>
    <x v="1"/>
    <x v="0"/>
    <x v="170"/>
    <d v="2023-07-11T00:00:00"/>
    <d v="2023-07-15T00:00:00"/>
    <x v="0"/>
    <x v="233"/>
    <n v="109686"/>
    <x v="15"/>
    <s v="Retained"/>
    <m/>
    <x v="1"/>
  </r>
  <r>
    <x v="967"/>
    <x v="0"/>
    <n v="38"/>
    <x v="1"/>
    <s v="Service Engineer"/>
    <x v="1"/>
    <x v="3"/>
    <x v="1"/>
    <x v="173"/>
    <d v="2023-02-02T00:00:00"/>
    <d v="2023-02-04T00:00:00"/>
    <x v="0"/>
    <x v="225"/>
    <n v="51953"/>
    <x v="7"/>
    <s v="Left"/>
    <n v="1"/>
    <x v="1"/>
  </r>
  <r>
    <x v="968"/>
    <x v="0"/>
    <n v="37"/>
    <x v="0"/>
    <s v="Operations Executive"/>
    <x v="4"/>
    <x v="1"/>
    <x v="2"/>
    <x v="390"/>
    <d v="2024-01-27T00:00:00"/>
    <d v="2024-01-31T00:00:00"/>
    <x v="3"/>
    <x v="3"/>
    <n v="69142"/>
    <x v="3"/>
    <m/>
    <n v="4"/>
    <x v="1"/>
  </r>
  <r>
    <x v="969"/>
    <x v="0"/>
    <n v="37"/>
    <x v="0"/>
    <s v="Operations Executive"/>
    <x v="11"/>
    <x v="2"/>
    <x v="2"/>
    <x v="391"/>
    <d v="2024-07-12T00:00:00"/>
    <d v="2024-07-12T00:00:00"/>
    <x v="0"/>
    <x v="316"/>
    <n v="162956"/>
    <x v="16"/>
    <s v="Left"/>
    <n v="4"/>
    <x v="0"/>
  </r>
  <r>
    <x v="970"/>
    <x v="2"/>
    <n v="33"/>
    <x v="0"/>
    <s v="Operations Executive"/>
    <x v="5"/>
    <x v="1"/>
    <x v="1"/>
    <x v="112"/>
    <d v="2023-08-05T00:00:00"/>
    <d v="2023-08-06T00:00:00"/>
    <x v="0"/>
    <x v="87"/>
    <n v="56017"/>
    <x v="12"/>
    <s v="Retained"/>
    <n v="4"/>
    <x v="0"/>
  </r>
  <r>
    <x v="971"/>
    <x v="1"/>
    <n v="34"/>
    <x v="8"/>
    <s v="HR Specialist"/>
    <x v="0"/>
    <x v="2"/>
    <x v="1"/>
    <x v="131"/>
    <d v="2023-09-02T00:00:00"/>
    <d v="2023-09-07T00:00:00"/>
    <x v="0"/>
    <x v="294"/>
    <n v="55617"/>
    <x v="14"/>
    <s v="Retained"/>
    <n v="5"/>
    <x v="1"/>
  </r>
  <r>
    <x v="972"/>
    <x v="2"/>
    <n v="32"/>
    <x v="1"/>
    <s v="Service Manager"/>
    <x v="2"/>
    <x v="1"/>
    <x v="2"/>
    <x v="306"/>
    <d v="2024-11-17T00:00:00"/>
    <d v="2024-11-17T00:00:00"/>
    <x v="3"/>
    <x v="3"/>
    <n v="60493"/>
    <x v="3"/>
    <m/>
    <n v="4"/>
    <x v="1"/>
  </r>
  <r>
    <x v="973"/>
    <x v="0"/>
    <n v="37"/>
    <x v="0"/>
    <s v="Operations Manager"/>
    <x v="0"/>
    <x v="1"/>
    <x v="1"/>
    <x v="392"/>
    <d v="2024-09-09T00:00:00"/>
    <d v="2024-09-13T00:00:00"/>
    <x v="1"/>
    <x v="3"/>
    <n v="40920"/>
    <x v="3"/>
    <m/>
    <m/>
    <x v="1"/>
  </r>
  <r>
    <x v="974"/>
    <x v="0"/>
    <n v="36"/>
    <x v="1"/>
    <s v="Service Manager"/>
    <x v="1"/>
    <x v="0"/>
    <x v="1"/>
    <x v="393"/>
    <d v="2024-08-01T00:00:00"/>
    <d v="2024-08-04T00:00:00"/>
    <x v="0"/>
    <x v="317"/>
    <n v="54651"/>
    <x v="3"/>
    <s v="Left"/>
    <m/>
    <x v="1"/>
  </r>
  <r>
    <x v="975"/>
    <x v="0"/>
    <n v="38"/>
    <x v="7"/>
    <s v="Purchase Officer"/>
    <x v="1"/>
    <x v="1"/>
    <x v="1"/>
    <x v="151"/>
    <d v="2023-07-05T00:00:00"/>
    <d v="2023-07-12T00:00:00"/>
    <x v="0"/>
    <x v="78"/>
    <n v="57821"/>
    <x v="9"/>
    <s v="Retained"/>
    <n v="5"/>
    <x v="0"/>
  </r>
  <r>
    <x v="976"/>
    <x v="2"/>
    <n v="33"/>
    <x v="0"/>
    <s v="Operations Manager"/>
    <x v="4"/>
    <x v="0"/>
    <x v="3"/>
    <x v="394"/>
    <d v="2023-01-23T00:00:00"/>
    <d v="2023-01-23T00:00:00"/>
    <x v="0"/>
    <x v="139"/>
    <n v="69059"/>
    <x v="13"/>
    <s v="Retained"/>
    <n v="4"/>
    <x v="1"/>
  </r>
  <r>
    <x v="977"/>
    <x v="0"/>
    <n v="37"/>
    <x v="1"/>
    <s v="Service Engineer"/>
    <x v="1"/>
    <x v="1"/>
    <x v="4"/>
    <x v="204"/>
    <d v="2023-05-18T00:00:00"/>
    <d v="2023-05-24T00:00:00"/>
    <x v="2"/>
    <x v="3"/>
    <n v="60409"/>
    <x v="3"/>
    <m/>
    <m/>
    <x v="1"/>
  </r>
  <r>
    <x v="978"/>
    <x v="0"/>
    <n v="37"/>
    <x v="0"/>
    <s v="Operations Executive"/>
    <x v="0"/>
    <x v="2"/>
    <x v="0"/>
    <x v="82"/>
    <d v="2023-07-13T00:00:00"/>
    <d v="2023-07-13T00:00:00"/>
    <x v="0"/>
    <x v="218"/>
    <n v="57783"/>
    <x v="7"/>
    <s v="Left"/>
    <n v="4"/>
    <x v="2"/>
  </r>
  <r>
    <x v="979"/>
    <x v="2"/>
    <n v="34"/>
    <x v="6"/>
    <s v="Finance Manager"/>
    <x v="3"/>
    <x v="0"/>
    <x v="1"/>
    <x v="22"/>
    <d v="2023-02-22T00:00:00"/>
    <d v="2023-02-25T00:00:00"/>
    <x v="0"/>
    <x v="166"/>
    <n v="59567"/>
    <x v="0"/>
    <s v="Retained"/>
    <n v="5"/>
    <x v="1"/>
  </r>
  <r>
    <x v="980"/>
    <x v="0"/>
    <n v="37"/>
    <x v="0"/>
    <s v="Operations Manager"/>
    <x v="11"/>
    <x v="1"/>
    <x v="0"/>
    <x v="18"/>
    <d v="2023-01-11T00:00:00"/>
    <d v="2023-01-16T00:00:00"/>
    <x v="2"/>
    <x v="3"/>
    <n v="125992"/>
    <x v="3"/>
    <m/>
    <n v="4"/>
    <x v="1"/>
  </r>
  <r>
    <x v="981"/>
    <x v="2"/>
    <n v="32"/>
    <x v="5"/>
    <s v="General Manager"/>
    <x v="12"/>
    <x v="2"/>
    <x v="1"/>
    <x v="92"/>
    <d v="2023-03-09T00:00:00"/>
    <d v="2023-03-14T00:00:00"/>
    <x v="0"/>
    <x v="36"/>
    <n v="45834"/>
    <x v="7"/>
    <s v="Retained"/>
    <n v="4"/>
    <x v="0"/>
  </r>
  <r>
    <x v="982"/>
    <x v="0"/>
    <n v="38"/>
    <x v="2"/>
    <s v="Sales Executive"/>
    <x v="0"/>
    <x v="1"/>
    <x v="1"/>
    <x v="327"/>
    <d v="2023-03-16T00:00:00"/>
    <d v="2023-03-21T00:00:00"/>
    <x v="1"/>
    <x v="3"/>
    <n v="66367"/>
    <x v="3"/>
    <m/>
    <n v="5"/>
    <x v="1"/>
  </r>
  <r>
    <x v="983"/>
    <x v="0"/>
    <n v="38"/>
    <x v="0"/>
    <s v="Operations Executive"/>
    <x v="1"/>
    <x v="0"/>
    <x v="0"/>
    <x v="177"/>
    <d v="2023-06-08T00:00:00"/>
    <d v="2023-06-11T00:00:00"/>
    <x v="0"/>
    <x v="226"/>
    <n v="50769"/>
    <x v="11"/>
    <s v="Retained"/>
    <n v="3"/>
    <x v="0"/>
  </r>
  <r>
    <x v="984"/>
    <x v="2"/>
    <n v="34"/>
    <x v="0"/>
    <s v="Operations Executive"/>
    <x v="0"/>
    <x v="0"/>
    <x v="2"/>
    <x v="210"/>
    <d v="2023-08-07T00:00:00"/>
    <d v="2023-08-13T00:00:00"/>
    <x v="0"/>
    <x v="132"/>
    <n v="54307"/>
    <x v="3"/>
    <s v="Retained"/>
    <n v="4"/>
    <x v="1"/>
  </r>
  <r>
    <x v="985"/>
    <x v="0"/>
    <n v="38"/>
    <x v="4"/>
    <s v="Production Engineer"/>
    <x v="7"/>
    <x v="4"/>
    <x v="1"/>
    <x v="317"/>
    <d v="2023-09-09T00:00:00"/>
    <d v="2023-09-13T00:00:00"/>
    <x v="0"/>
    <x v="127"/>
    <n v="50699"/>
    <x v="11"/>
    <s v="Retained"/>
    <n v="1"/>
    <x v="1"/>
  </r>
  <r>
    <x v="986"/>
    <x v="2"/>
    <n v="34"/>
    <x v="2"/>
    <s v="Sales Manager"/>
    <x v="11"/>
    <x v="1"/>
    <x v="3"/>
    <x v="196"/>
    <d v="2023-07-05T00:00:00"/>
    <d v="2023-07-10T00:00:00"/>
    <x v="1"/>
    <x v="3"/>
    <n v="161400"/>
    <x v="3"/>
    <m/>
    <n v="4"/>
    <x v="1"/>
  </r>
  <r>
    <x v="987"/>
    <x v="0"/>
    <n v="36"/>
    <x v="0"/>
    <s v="Operations Executive"/>
    <x v="14"/>
    <x v="0"/>
    <x v="1"/>
    <x v="7"/>
    <d v="2023-06-17T00:00:00"/>
    <d v="2023-06-21T00:00:00"/>
    <x v="0"/>
    <x v="7"/>
    <n v="110329"/>
    <x v="4"/>
    <s v="Retained"/>
    <n v="4"/>
    <x v="1"/>
  </r>
  <r>
    <x v="988"/>
    <x v="0"/>
    <n v="38"/>
    <x v="1"/>
    <s v="Service Manager"/>
    <x v="4"/>
    <x v="1"/>
    <x v="0"/>
    <x v="18"/>
    <d v="2023-01-15T00:00:00"/>
    <d v="2023-01-22T00:00:00"/>
    <x v="0"/>
    <x v="121"/>
    <n v="60418"/>
    <x v="1"/>
    <s v="Retained"/>
    <n v="3"/>
    <x v="1"/>
  </r>
  <r>
    <x v="989"/>
    <x v="2"/>
    <n v="33"/>
    <x v="1"/>
    <s v="Service Engineer"/>
    <x v="4"/>
    <x v="0"/>
    <x v="2"/>
    <x v="315"/>
    <d v="2023-08-13T00:00:00"/>
    <d v="2023-08-18T00:00:00"/>
    <x v="2"/>
    <x v="3"/>
    <n v="79249"/>
    <x v="3"/>
    <m/>
    <n v="3"/>
    <x v="1"/>
  </r>
  <r>
    <x v="990"/>
    <x v="2"/>
    <n v="34"/>
    <x v="0"/>
    <s v="Operations Manager"/>
    <x v="0"/>
    <x v="0"/>
    <x v="1"/>
    <x v="103"/>
    <d v="2023-05-26T00:00:00"/>
    <d v="2023-06-02T00:00:00"/>
    <x v="0"/>
    <x v="159"/>
    <n v="55511"/>
    <x v="0"/>
    <s v="Retained"/>
    <n v="4"/>
    <x v="1"/>
  </r>
  <r>
    <x v="991"/>
    <x v="2"/>
    <n v="34"/>
    <x v="6"/>
    <s v="Finance Manager"/>
    <x v="4"/>
    <x v="1"/>
    <x v="1"/>
    <x v="381"/>
    <d v="2024-06-27T00:00:00"/>
    <d v="2024-07-04T00:00:00"/>
    <x v="0"/>
    <x v="318"/>
    <n v="58492"/>
    <x v="2"/>
    <s v="Retained"/>
    <n v="4"/>
    <x v="1"/>
  </r>
  <r>
    <x v="992"/>
    <x v="0"/>
    <n v="38"/>
    <x v="3"/>
    <s v="Marketing Executive"/>
    <x v="2"/>
    <x v="0"/>
    <x v="1"/>
    <x v="108"/>
    <d v="2023-07-01T00:00:00"/>
    <d v="2023-07-05T00:00:00"/>
    <x v="0"/>
    <x v="109"/>
    <n v="89290"/>
    <x v="15"/>
    <s v="Retained"/>
    <m/>
    <x v="1"/>
  </r>
  <r>
    <x v="993"/>
    <x v="2"/>
    <n v="34"/>
    <x v="0"/>
    <s v="Operations Executive"/>
    <x v="6"/>
    <x v="0"/>
    <x v="3"/>
    <x v="170"/>
    <d v="2023-07-06T00:00:00"/>
    <d v="2023-07-08T00:00:00"/>
    <x v="0"/>
    <x v="4"/>
    <n v="83296"/>
    <x v="12"/>
    <s v="Retained"/>
    <n v="4"/>
    <x v="1"/>
  </r>
  <r>
    <x v="994"/>
    <x v="0"/>
    <n v="38"/>
    <x v="0"/>
    <s v="Operations Manager"/>
    <x v="5"/>
    <x v="0"/>
    <x v="0"/>
    <x v="71"/>
    <d v="2023-06-10T00:00:00"/>
    <d v="2023-06-15T00:00:00"/>
    <x v="1"/>
    <x v="3"/>
    <n v="59627"/>
    <x v="3"/>
    <m/>
    <n v="4"/>
    <x v="0"/>
  </r>
  <r>
    <x v="995"/>
    <x v="0"/>
    <n v="36"/>
    <x v="2"/>
    <s v="Sales Executive"/>
    <x v="9"/>
    <x v="1"/>
    <x v="1"/>
    <x v="101"/>
    <d v="2023-07-05T00:00:00"/>
    <d v="2023-07-09T00:00:00"/>
    <x v="1"/>
    <x v="3"/>
    <n v="57393"/>
    <x v="3"/>
    <m/>
    <n v="5"/>
    <x v="0"/>
  </r>
  <r>
    <x v="996"/>
    <x v="1"/>
    <n v="34"/>
    <x v="7"/>
    <s v="Purchase Officer"/>
    <x v="7"/>
    <x v="1"/>
    <x v="2"/>
    <x v="331"/>
    <d v="2024-07-31T00:00:00"/>
    <d v="2024-08-02T00:00:00"/>
    <x v="0"/>
    <x v="319"/>
    <n v="51608"/>
    <x v="10"/>
    <s v="Retained"/>
    <n v="4"/>
    <x v="1"/>
  </r>
  <r>
    <x v="997"/>
    <x v="0"/>
    <n v="36"/>
    <x v="1"/>
    <s v="Service Engineer"/>
    <x v="5"/>
    <x v="1"/>
    <x v="0"/>
    <x v="282"/>
    <d v="2023-05-23T00:00:00"/>
    <d v="2023-05-23T00:00:00"/>
    <x v="0"/>
    <x v="167"/>
    <n v="36983"/>
    <x v="6"/>
    <s v="Retained"/>
    <n v="5"/>
    <x v="1"/>
  </r>
  <r>
    <x v="998"/>
    <x v="1"/>
    <n v="34"/>
    <x v="0"/>
    <s v="Operations Executive"/>
    <x v="9"/>
    <x v="1"/>
    <x v="1"/>
    <x v="103"/>
    <d v="2023-05-29T00:00:00"/>
    <d v="2023-06-02T00:00:00"/>
    <x v="1"/>
    <x v="3"/>
    <n v="56630"/>
    <x v="3"/>
    <m/>
    <n v="5"/>
    <x v="1"/>
  </r>
  <r>
    <x v="999"/>
    <x v="0"/>
    <n v="38"/>
    <x v="1"/>
    <s v="Service Manager"/>
    <x v="3"/>
    <x v="1"/>
    <x v="0"/>
    <x v="364"/>
    <d v="2023-07-22T00:00:00"/>
    <d v="2023-07-25T00:00:00"/>
    <x v="0"/>
    <x v="165"/>
    <n v="67882"/>
    <x v="3"/>
    <s v="Retained"/>
    <n v="4"/>
    <x v="0"/>
  </r>
  <r>
    <x v="1000"/>
    <x v="0"/>
    <n v="36"/>
    <x v="1"/>
    <s v="Service Engineer"/>
    <x v="1"/>
    <x v="0"/>
    <x v="0"/>
    <x v="236"/>
    <d v="2024-11-18T00:00:00"/>
    <d v="2024-11-24T00:00:00"/>
    <x v="3"/>
    <x v="3"/>
    <n v="51170"/>
    <x v="3"/>
    <m/>
    <n v="4"/>
    <x v="1"/>
  </r>
  <r>
    <x v="1001"/>
    <x v="0"/>
    <n v="37"/>
    <x v="6"/>
    <s v="Finance Manager"/>
    <x v="3"/>
    <x v="0"/>
    <x v="1"/>
    <x v="395"/>
    <d v="2024-12-30T00:00:00"/>
    <d v="2025-01-01T00:00:00"/>
    <x v="0"/>
    <x v="320"/>
    <n v="63646"/>
    <x v="6"/>
    <s v="Retained"/>
    <m/>
    <x v="1"/>
  </r>
  <r>
    <x v="1002"/>
    <x v="2"/>
    <n v="34"/>
    <x v="1"/>
    <s v="Service Engineer"/>
    <x v="14"/>
    <x v="1"/>
    <x v="0"/>
    <x v="273"/>
    <d v="2024-09-18T00:00:00"/>
    <d v="2024-09-25T00:00:00"/>
    <x v="1"/>
    <x v="3"/>
    <n v="96274"/>
    <x v="3"/>
    <m/>
    <n v="4"/>
    <x v="2"/>
  </r>
  <r>
    <x v="1003"/>
    <x v="2"/>
    <n v="33"/>
    <x v="1"/>
    <s v="Service Manager"/>
    <x v="10"/>
    <x v="2"/>
    <x v="1"/>
    <x v="245"/>
    <d v="2023-03-17T00:00:00"/>
    <d v="2023-03-22T00:00:00"/>
    <x v="0"/>
    <x v="106"/>
    <n v="169878"/>
    <x v="2"/>
    <s v="Retained"/>
    <n v="5"/>
    <x v="1"/>
  </r>
  <r>
    <x v="1004"/>
    <x v="2"/>
    <n v="33"/>
    <x v="0"/>
    <s v="Operations Executive"/>
    <x v="1"/>
    <x v="3"/>
    <x v="0"/>
    <x v="95"/>
    <d v="2023-07-29T00:00:00"/>
    <d v="2023-08-04T00:00:00"/>
    <x v="1"/>
    <x v="3"/>
    <n v="53274"/>
    <x v="3"/>
    <m/>
    <n v="4"/>
    <x v="1"/>
  </r>
  <r>
    <x v="1005"/>
    <x v="2"/>
    <n v="34"/>
    <x v="2"/>
    <s v="Sales Executive"/>
    <x v="2"/>
    <x v="1"/>
    <x v="1"/>
    <x v="15"/>
    <d v="2023-06-15T00:00:00"/>
    <d v="2023-06-19T00:00:00"/>
    <x v="0"/>
    <x v="104"/>
    <n v="70210"/>
    <x v="13"/>
    <s v="Retained"/>
    <n v="4"/>
    <x v="1"/>
  </r>
  <r>
    <x v="1006"/>
    <x v="2"/>
    <n v="33"/>
    <x v="2"/>
    <s v="Sales Executive"/>
    <x v="6"/>
    <x v="1"/>
    <x v="1"/>
    <x v="10"/>
    <d v="2023-08-23T00:00:00"/>
    <d v="2023-08-30T00:00:00"/>
    <x v="0"/>
    <x v="97"/>
    <n v="64729"/>
    <x v="3"/>
    <s v="Retained"/>
    <n v="4"/>
    <x v="1"/>
  </r>
  <r>
    <x v="1007"/>
    <x v="2"/>
    <n v="33"/>
    <x v="1"/>
    <s v="Service Manager"/>
    <x v="5"/>
    <x v="0"/>
    <x v="3"/>
    <x v="113"/>
    <d v="2023-02-27T00:00:00"/>
    <d v="2023-03-04T00:00:00"/>
    <x v="0"/>
    <x v="65"/>
    <n v="42696"/>
    <x v="12"/>
    <s v="Left"/>
    <m/>
    <x v="1"/>
  </r>
  <r>
    <x v="1008"/>
    <x v="0"/>
    <n v="37"/>
    <x v="0"/>
    <s v="Operations Executive"/>
    <x v="6"/>
    <x v="1"/>
    <x v="0"/>
    <x v="396"/>
    <d v="2024-07-02T00:00:00"/>
    <d v="2024-07-02T00:00:00"/>
    <x v="0"/>
    <x v="321"/>
    <n v="68326"/>
    <x v="8"/>
    <s v="Retained"/>
    <n v="3"/>
    <x v="1"/>
  </r>
  <r>
    <x v="1009"/>
    <x v="0"/>
    <n v="38"/>
    <x v="0"/>
    <s v="Operations Manager"/>
    <x v="7"/>
    <x v="2"/>
    <x v="1"/>
    <x v="384"/>
    <d v="2023-08-03T00:00:00"/>
    <d v="2023-08-10T00:00:00"/>
    <x v="1"/>
    <x v="3"/>
    <n v="52203"/>
    <x v="3"/>
    <m/>
    <n v="5"/>
    <x v="0"/>
  </r>
  <r>
    <x v="1010"/>
    <x v="0"/>
    <n v="38"/>
    <x v="7"/>
    <s v="Purchase Officer"/>
    <x v="1"/>
    <x v="1"/>
    <x v="2"/>
    <x v="159"/>
    <d v="2023-05-25T00:00:00"/>
    <d v="2023-05-31T00:00:00"/>
    <x v="0"/>
    <x v="265"/>
    <n v="73372"/>
    <x v="13"/>
    <s v="Left"/>
    <n v="4"/>
    <x v="1"/>
  </r>
  <r>
    <x v="1011"/>
    <x v="1"/>
    <n v="34"/>
    <x v="0"/>
    <s v="Operations Executive"/>
    <x v="3"/>
    <x v="1"/>
    <x v="3"/>
    <x v="15"/>
    <d v="2023-06-25T00:00:00"/>
    <d v="2023-07-02T00:00:00"/>
    <x v="0"/>
    <x v="45"/>
    <n v="64975"/>
    <x v="4"/>
    <s v="Retained"/>
    <n v="5"/>
    <x v="0"/>
  </r>
  <r>
    <x v="1012"/>
    <x v="1"/>
    <n v="34"/>
    <x v="1"/>
    <s v="Service Manager"/>
    <x v="9"/>
    <x v="1"/>
    <x v="1"/>
    <x v="73"/>
    <d v="2023-08-30T00:00:00"/>
    <d v="2023-09-01T00:00:00"/>
    <x v="0"/>
    <x v="294"/>
    <n v="59166"/>
    <x v="3"/>
    <s v="Retained"/>
    <n v="4"/>
    <x v="0"/>
  </r>
  <r>
    <x v="1013"/>
    <x v="0"/>
    <n v="37"/>
    <x v="3"/>
    <s v="Marketing Executive"/>
    <x v="1"/>
    <x v="1"/>
    <x v="2"/>
    <x v="396"/>
    <d v="2024-06-27T00:00:00"/>
    <d v="2024-07-02T00:00:00"/>
    <x v="2"/>
    <x v="3"/>
    <n v="53679"/>
    <x v="3"/>
    <m/>
    <n v="4"/>
    <x v="1"/>
  </r>
  <r>
    <x v="1014"/>
    <x v="2"/>
    <n v="34"/>
    <x v="2"/>
    <s v="Sales Executive"/>
    <x v="1"/>
    <x v="1"/>
    <x v="0"/>
    <x v="95"/>
    <d v="2023-08-08T00:00:00"/>
    <d v="2023-08-11T00:00:00"/>
    <x v="1"/>
    <x v="3"/>
    <n v="73434"/>
    <x v="3"/>
    <m/>
    <n v="5"/>
    <x v="1"/>
  </r>
  <r>
    <x v="1015"/>
    <x v="1"/>
    <n v="34"/>
    <x v="0"/>
    <s v="Operations Executive"/>
    <x v="4"/>
    <x v="1"/>
    <x v="2"/>
    <x v="39"/>
    <d v="2023-08-27T00:00:00"/>
    <d v="2023-08-27T00:00:00"/>
    <x v="0"/>
    <x v="100"/>
    <n v="87964"/>
    <x v="16"/>
    <s v="Retained"/>
    <m/>
    <x v="1"/>
  </r>
  <r>
    <x v="1016"/>
    <x v="0"/>
    <n v="38"/>
    <x v="0"/>
    <s v="Operations Executive"/>
    <x v="3"/>
    <x v="1"/>
    <x v="2"/>
    <x v="48"/>
    <d v="2023-02-12T00:00:00"/>
    <d v="2023-02-13T00:00:00"/>
    <x v="0"/>
    <x v="322"/>
    <n v="73753"/>
    <x v="10"/>
    <s v="Retained"/>
    <n v="4"/>
    <x v="1"/>
  </r>
  <r>
    <x v="1017"/>
    <x v="0"/>
    <n v="37"/>
    <x v="0"/>
    <s v="Operations Executive"/>
    <x v="7"/>
    <x v="0"/>
    <x v="0"/>
    <x v="202"/>
    <d v="2023-05-24T00:00:00"/>
    <d v="2023-05-29T00:00:00"/>
    <x v="0"/>
    <x v="19"/>
    <n v="49955"/>
    <x v="2"/>
    <s v="Retained"/>
    <m/>
    <x v="2"/>
  </r>
  <r>
    <x v="1018"/>
    <x v="1"/>
    <n v="34"/>
    <x v="1"/>
    <s v="Service Engineer"/>
    <x v="14"/>
    <x v="1"/>
    <x v="4"/>
    <x v="29"/>
    <d v="2023-02-09T00:00:00"/>
    <d v="2023-02-09T00:00:00"/>
    <x v="1"/>
    <x v="3"/>
    <n v="145091"/>
    <x v="3"/>
    <m/>
    <m/>
    <x v="1"/>
  </r>
  <r>
    <x v="1019"/>
    <x v="0"/>
    <n v="38"/>
    <x v="1"/>
    <s v="Service Engineer"/>
    <x v="12"/>
    <x v="2"/>
    <x v="3"/>
    <x v="12"/>
    <d v="2023-02-24T00:00:00"/>
    <d v="2023-03-02T00:00:00"/>
    <x v="0"/>
    <x v="105"/>
    <n v="45072"/>
    <x v="13"/>
    <s v="Retained"/>
    <n v="4"/>
    <x v="1"/>
  </r>
  <r>
    <x v="1020"/>
    <x v="2"/>
    <n v="32"/>
    <x v="0"/>
    <s v="Operations Manager"/>
    <x v="3"/>
    <x v="1"/>
    <x v="1"/>
    <x v="397"/>
    <d v="2023-07-14T00:00:00"/>
    <d v="2023-07-21T00:00:00"/>
    <x v="0"/>
    <x v="94"/>
    <n v="66336"/>
    <x v="10"/>
    <s v="Left"/>
    <n v="4"/>
    <x v="1"/>
  </r>
  <r>
    <x v="1021"/>
    <x v="0"/>
    <n v="38"/>
    <x v="2"/>
    <s v="Sales Manager"/>
    <x v="1"/>
    <x v="1"/>
    <x v="3"/>
    <x v="113"/>
    <d v="2023-02-27T00:00:00"/>
    <d v="2023-03-03T00:00:00"/>
    <x v="0"/>
    <x v="209"/>
    <n v="71768"/>
    <x v="3"/>
    <s v="Retained"/>
    <n v="3"/>
    <x v="1"/>
  </r>
  <r>
    <x v="1022"/>
    <x v="1"/>
    <n v="34"/>
    <x v="0"/>
    <s v="Operations Executive"/>
    <x v="13"/>
    <x v="1"/>
    <x v="1"/>
    <x v="23"/>
    <d v="2024-07-31T00:00:00"/>
    <d v="2024-08-05T00:00:00"/>
    <x v="0"/>
    <x v="155"/>
    <n v="181336"/>
    <x v="11"/>
    <s v="Left"/>
    <n v="5"/>
    <x v="1"/>
  </r>
  <r>
    <x v="1023"/>
    <x v="1"/>
    <n v="34"/>
    <x v="0"/>
    <s v="Operations Executive"/>
    <x v="7"/>
    <x v="2"/>
    <x v="2"/>
    <x v="150"/>
    <d v="2023-07-06T00:00:00"/>
    <d v="2023-07-07T00:00:00"/>
    <x v="0"/>
    <x v="217"/>
    <n v="59831"/>
    <x v="15"/>
    <s v="Retained"/>
    <n v="3"/>
    <x v="1"/>
  </r>
  <r>
    <x v="1024"/>
    <x v="1"/>
    <n v="34"/>
    <x v="0"/>
    <s v="Operations Executive"/>
    <x v="10"/>
    <x v="0"/>
    <x v="2"/>
    <x v="21"/>
    <d v="2023-06-05T00:00:00"/>
    <d v="2023-06-06T00:00:00"/>
    <x v="0"/>
    <x v="15"/>
    <n v="157532"/>
    <x v="12"/>
    <s v="Left"/>
    <n v="2"/>
    <x v="1"/>
  </r>
  <r>
    <x v="1025"/>
    <x v="0"/>
    <n v="36"/>
    <x v="1"/>
    <s v="Service Manager"/>
    <x v="1"/>
    <x v="1"/>
    <x v="0"/>
    <x v="258"/>
    <d v="2023-03-31T00:00:00"/>
    <d v="2023-04-03T00:00:00"/>
    <x v="0"/>
    <x v="114"/>
    <n v="71330"/>
    <x v="6"/>
    <s v="Left"/>
    <m/>
    <x v="1"/>
  </r>
  <r>
    <x v="1026"/>
    <x v="2"/>
    <n v="33"/>
    <x v="0"/>
    <s v="Operations Executive"/>
    <x v="4"/>
    <x v="1"/>
    <x v="1"/>
    <x v="96"/>
    <d v="2023-02-04T00:00:00"/>
    <d v="2023-02-06T00:00:00"/>
    <x v="0"/>
    <x v="254"/>
    <n v="82572"/>
    <x v="7"/>
    <s v="Retained"/>
    <m/>
    <x v="1"/>
  </r>
  <r>
    <x v="1027"/>
    <x v="2"/>
    <n v="34"/>
    <x v="0"/>
    <s v="Operations Executive"/>
    <x v="7"/>
    <x v="3"/>
    <x v="3"/>
    <x v="180"/>
    <d v="2023-07-18T00:00:00"/>
    <d v="2023-07-22T00:00:00"/>
    <x v="0"/>
    <x v="165"/>
    <n v="65519"/>
    <x v="3"/>
    <s v="Retained"/>
    <n v="5"/>
    <x v="2"/>
  </r>
  <r>
    <x v="1028"/>
    <x v="0"/>
    <n v="37"/>
    <x v="0"/>
    <s v="Operations Manager"/>
    <x v="4"/>
    <x v="2"/>
    <x v="1"/>
    <x v="2"/>
    <d v="2024-11-16T00:00:00"/>
    <d v="2024-11-22T00:00:00"/>
    <x v="0"/>
    <x v="323"/>
    <n v="74339"/>
    <x v="11"/>
    <s v="Retained"/>
    <m/>
    <x v="1"/>
  </r>
  <r>
    <x v="1029"/>
    <x v="2"/>
    <n v="33"/>
    <x v="2"/>
    <s v="Sales Executive"/>
    <x v="1"/>
    <x v="1"/>
    <x v="1"/>
    <x v="53"/>
    <d v="2023-01-16T00:00:00"/>
    <d v="2023-01-23T00:00:00"/>
    <x v="0"/>
    <x v="147"/>
    <n v="73704"/>
    <x v="0"/>
    <s v="Retained"/>
    <n v="4"/>
    <x v="1"/>
  </r>
  <r>
    <x v="1030"/>
    <x v="0"/>
    <n v="37"/>
    <x v="2"/>
    <s v="Sales Manager"/>
    <x v="9"/>
    <x v="0"/>
    <x v="0"/>
    <x v="298"/>
    <d v="2023-07-12T00:00:00"/>
    <d v="2023-07-13T00:00:00"/>
    <x v="0"/>
    <x v="80"/>
    <n v="47622"/>
    <x v="16"/>
    <s v="Retained"/>
    <n v="5"/>
    <x v="1"/>
  </r>
  <r>
    <x v="1031"/>
    <x v="2"/>
    <n v="33"/>
    <x v="1"/>
    <s v="Service Engineer"/>
    <x v="7"/>
    <x v="0"/>
    <x v="1"/>
    <x v="162"/>
    <d v="2023-01-26T00:00:00"/>
    <d v="2023-01-28T00:00:00"/>
    <x v="0"/>
    <x v="147"/>
    <n v="51417"/>
    <x v="0"/>
    <s v="Retained"/>
    <n v="3"/>
    <x v="0"/>
  </r>
  <r>
    <x v="1032"/>
    <x v="0"/>
    <n v="37"/>
    <x v="1"/>
    <s v="Service Engineer"/>
    <x v="9"/>
    <x v="1"/>
    <x v="2"/>
    <x v="373"/>
    <d v="2024-03-16T00:00:00"/>
    <d v="2024-03-23T00:00:00"/>
    <x v="0"/>
    <x v="324"/>
    <n v="47555"/>
    <x v="1"/>
    <s v="Retained"/>
    <n v="3"/>
    <x v="1"/>
  </r>
  <r>
    <x v="1033"/>
    <x v="0"/>
    <n v="38"/>
    <x v="0"/>
    <s v="Operations Manager"/>
    <x v="14"/>
    <x v="2"/>
    <x v="1"/>
    <x v="210"/>
    <d v="2023-08-07T00:00:00"/>
    <d v="2023-08-12T00:00:00"/>
    <x v="0"/>
    <x v="18"/>
    <n v="93699"/>
    <x v="3"/>
    <s v="Retained"/>
    <n v="2"/>
    <x v="2"/>
  </r>
  <r>
    <x v="1034"/>
    <x v="0"/>
    <n v="36"/>
    <x v="0"/>
    <s v="Operations Executive"/>
    <x v="6"/>
    <x v="2"/>
    <x v="4"/>
    <x v="33"/>
    <d v="2023-02-26T00:00:00"/>
    <d v="2023-02-28T00:00:00"/>
    <x v="1"/>
    <x v="3"/>
    <n v="67840"/>
    <x v="3"/>
    <m/>
    <n v="5"/>
    <x v="0"/>
  </r>
  <r>
    <x v="1035"/>
    <x v="2"/>
    <n v="34"/>
    <x v="7"/>
    <s v="Purchase Manager"/>
    <x v="12"/>
    <x v="0"/>
    <x v="3"/>
    <x v="16"/>
    <d v="2023-07-11T00:00:00"/>
    <d v="2023-07-14T00:00:00"/>
    <x v="0"/>
    <x v="39"/>
    <n v="35526"/>
    <x v="1"/>
    <s v="Retained"/>
    <n v="4"/>
    <x v="2"/>
  </r>
  <r>
    <x v="1036"/>
    <x v="0"/>
    <n v="38"/>
    <x v="0"/>
    <s v="Operations Executive"/>
    <x v="8"/>
    <x v="2"/>
    <x v="0"/>
    <x v="306"/>
    <d v="2024-11-21T00:00:00"/>
    <d v="2024-11-28T00:00:00"/>
    <x v="0"/>
    <x v="325"/>
    <n v="178441"/>
    <x v="7"/>
    <s v="Retained"/>
    <n v="5"/>
    <x v="1"/>
  </r>
  <r>
    <x v="1037"/>
    <x v="2"/>
    <n v="34"/>
    <x v="2"/>
    <s v="Sales Manager"/>
    <x v="10"/>
    <x v="0"/>
    <x v="0"/>
    <x v="288"/>
    <d v="2023-06-07T00:00:00"/>
    <d v="2023-06-08T00:00:00"/>
    <x v="0"/>
    <x v="15"/>
    <n v="125779"/>
    <x v="4"/>
    <s v="Retained"/>
    <n v="5"/>
    <x v="1"/>
  </r>
  <r>
    <x v="1038"/>
    <x v="0"/>
    <n v="38"/>
    <x v="1"/>
    <s v="Service Engineer"/>
    <x v="5"/>
    <x v="1"/>
    <x v="0"/>
    <x v="68"/>
    <d v="2023-01-21T00:00:00"/>
    <d v="2023-01-21T00:00:00"/>
    <x v="0"/>
    <x v="147"/>
    <n v="53335"/>
    <x v="1"/>
    <s v="Retained"/>
    <n v="5"/>
    <x v="0"/>
  </r>
  <r>
    <x v="1039"/>
    <x v="0"/>
    <n v="36"/>
    <x v="2"/>
    <s v="Sales Executive"/>
    <x v="6"/>
    <x v="1"/>
    <x v="1"/>
    <x v="3"/>
    <d v="2023-03-05T00:00:00"/>
    <d v="2023-03-05T00:00:00"/>
    <x v="0"/>
    <x v="326"/>
    <n v="72211"/>
    <x v="0"/>
    <s v="Retained"/>
    <n v="4"/>
    <x v="1"/>
  </r>
  <r>
    <x v="1040"/>
    <x v="0"/>
    <n v="38"/>
    <x v="1"/>
    <s v="Service Engineer"/>
    <x v="9"/>
    <x v="0"/>
    <x v="1"/>
    <x v="398"/>
    <d v="2024-12-16T00:00:00"/>
    <d v="2024-12-18T00:00:00"/>
    <x v="1"/>
    <x v="3"/>
    <n v="57941"/>
    <x v="3"/>
    <m/>
    <n v="4"/>
    <x v="1"/>
  </r>
  <r>
    <x v="1041"/>
    <x v="2"/>
    <n v="33"/>
    <x v="0"/>
    <s v="Operations Executive"/>
    <x v="7"/>
    <x v="1"/>
    <x v="3"/>
    <x v="193"/>
    <d v="2023-05-15T00:00:00"/>
    <d v="2023-05-20T00:00:00"/>
    <x v="0"/>
    <x v="230"/>
    <n v="47665"/>
    <x v="14"/>
    <s v="Retained"/>
    <m/>
    <x v="1"/>
  </r>
  <r>
    <x v="1042"/>
    <x v="0"/>
    <n v="38"/>
    <x v="2"/>
    <s v="Sales Executive"/>
    <x v="3"/>
    <x v="0"/>
    <x v="0"/>
    <x v="366"/>
    <d v="2023-05-28T00:00:00"/>
    <d v="2023-06-03T00:00:00"/>
    <x v="0"/>
    <x v="99"/>
    <n v="71412"/>
    <x v="10"/>
    <s v="Retained"/>
    <n v="5"/>
    <x v="1"/>
  </r>
  <r>
    <x v="1043"/>
    <x v="2"/>
    <n v="34"/>
    <x v="0"/>
    <s v="Operations Executive"/>
    <x v="4"/>
    <x v="1"/>
    <x v="2"/>
    <x v="215"/>
    <d v="2023-02-23T00:00:00"/>
    <d v="2023-02-26T00:00:00"/>
    <x v="0"/>
    <x v="50"/>
    <n v="62752"/>
    <x v="1"/>
    <s v="Retained"/>
    <n v="4"/>
    <x v="0"/>
  </r>
  <r>
    <x v="1044"/>
    <x v="2"/>
    <n v="32"/>
    <x v="4"/>
    <s v="Production Engineer"/>
    <x v="4"/>
    <x v="1"/>
    <x v="0"/>
    <x v="24"/>
    <d v="2024-05-19T00:00:00"/>
    <d v="2024-05-24T00:00:00"/>
    <x v="0"/>
    <x v="327"/>
    <n v="78614"/>
    <x v="15"/>
    <s v="Retained"/>
    <n v="5"/>
    <x v="1"/>
  </r>
  <r>
    <x v="1045"/>
    <x v="2"/>
    <n v="32"/>
    <x v="3"/>
    <s v="Marketing Executive"/>
    <x v="14"/>
    <x v="4"/>
    <x v="1"/>
    <x v="181"/>
    <d v="2023-05-20T00:00:00"/>
    <d v="2023-05-21T00:00:00"/>
    <x v="1"/>
    <x v="3"/>
    <n v="133426"/>
    <x v="3"/>
    <m/>
    <n v="4"/>
    <x v="1"/>
  </r>
  <r>
    <x v="1046"/>
    <x v="0"/>
    <n v="37"/>
    <x v="1"/>
    <s v="Service Engineer"/>
    <x v="10"/>
    <x v="3"/>
    <x v="1"/>
    <x v="163"/>
    <d v="2023-02-07T00:00:00"/>
    <d v="2023-02-14T00:00:00"/>
    <x v="1"/>
    <x v="3"/>
    <n v="187307"/>
    <x v="3"/>
    <m/>
    <n v="5"/>
    <x v="1"/>
  </r>
  <r>
    <x v="1047"/>
    <x v="0"/>
    <n v="38"/>
    <x v="1"/>
    <s v="Service Engineer"/>
    <x v="2"/>
    <x v="0"/>
    <x v="1"/>
    <x v="327"/>
    <d v="2023-03-16T00:00:00"/>
    <d v="2023-03-21T00:00:00"/>
    <x v="1"/>
    <x v="3"/>
    <n v="71462"/>
    <x v="3"/>
    <m/>
    <n v="3"/>
    <x v="1"/>
  </r>
  <r>
    <x v="1048"/>
    <x v="2"/>
    <n v="34"/>
    <x v="2"/>
    <s v="Sales Executive"/>
    <x v="6"/>
    <x v="0"/>
    <x v="3"/>
    <x v="360"/>
    <d v="2024-04-01T00:00:00"/>
    <d v="2024-04-08T00:00:00"/>
    <x v="0"/>
    <x v="267"/>
    <n v="65479"/>
    <x v="9"/>
    <s v="Retained"/>
    <n v="4"/>
    <x v="1"/>
  </r>
  <r>
    <x v="1049"/>
    <x v="0"/>
    <n v="38"/>
    <x v="7"/>
    <s v="Purchase Manager"/>
    <x v="1"/>
    <x v="2"/>
    <x v="2"/>
    <x v="108"/>
    <d v="2023-07-05T00:00:00"/>
    <d v="2023-07-05T00:00:00"/>
    <x v="0"/>
    <x v="109"/>
    <n v="61245"/>
    <x v="4"/>
    <s v="Retained"/>
    <n v="2"/>
    <x v="1"/>
  </r>
  <r>
    <x v="1050"/>
    <x v="2"/>
    <n v="33"/>
    <x v="1"/>
    <s v="Service Engineer"/>
    <x v="0"/>
    <x v="0"/>
    <x v="2"/>
    <x v="163"/>
    <d v="2023-02-05T00:00:00"/>
    <d v="2023-02-10T00:00:00"/>
    <x v="0"/>
    <x v="254"/>
    <n v="40105"/>
    <x v="1"/>
    <s v="Retained"/>
    <n v="3"/>
    <x v="1"/>
  </r>
  <r>
    <x v="1051"/>
    <x v="0"/>
    <n v="36"/>
    <x v="0"/>
    <s v="Operations Executive"/>
    <x v="12"/>
    <x v="1"/>
    <x v="2"/>
    <x v="397"/>
    <d v="2023-07-22T00:00:00"/>
    <d v="2023-07-25T00:00:00"/>
    <x v="2"/>
    <x v="3"/>
    <n v="49084"/>
    <x v="3"/>
    <m/>
    <n v="3"/>
    <x v="1"/>
  </r>
  <r>
    <x v="1052"/>
    <x v="1"/>
    <n v="34"/>
    <x v="0"/>
    <s v="Operations Executive"/>
    <x v="5"/>
    <x v="0"/>
    <x v="1"/>
    <x v="101"/>
    <d v="2023-06-30T00:00:00"/>
    <d v="2023-07-02T00:00:00"/>
    <x v="0"/>
    <x v="13"/>
    <n v="35610"/>
    <x v="3"/>
    <s v="Retained"/>
    <n v="2"/>
    <x v="1"/>
  </r>
  <r>
    <x v="1053"/>
    <x v="2"/>
    <n v="33"/>
    <x v="0"/>
    <s v="Operations Manager"/>
    <x v="4"/>
    <x v="0"/>
    <x v="1"/>
    <x v="194"/>
    <d v="2024-12-21T00:00:00"/>
    <d v="2024-12-21T00:00:00"/>
    <x v="2"/>
    <x v="3"/>
    <n v="64961"/>
    <x v="3"/>
    <m/>
    <n v="4"/>
    <x v="1"/>
  </r>
  <r>
    <x v="1054"/>
    <x v="1"/>
    <n v="34"/>
    <x v="0"/>
    <s v="Operations Executive"/>
    <x v="4"/>
    <x v="1"/>
    <x v="1"/>
    <x v="142"/>
    <d v="2023-03-21T00:00:00"/>
    <d v="2023-03-24T00:00:00"/>
    <x v="1"/>
    <x v="3"/>
    <n v="78637"/>
    <x v="3"/>
    <m/>
    <n v="2"/>
    <x v="1"/>
  </r>
  <r>
    <x v="1055"/>
    <x v="0"/>
    <n v="38"/>
    <x v="2"/>
    <s v="Sales Executive"/>
    <x v="3"/>
    <x v="1"/>
    <x v="1"/>
    <x v="82"/>
    <d v="2023-07-11T00:00:00"/>
    <d v="2023-07-17T00:00:00"/>
    <x v="0"/>
    <x v="218"/>
    <n v="72543"/>
    <x v="15"/>
    <s v="Retained"/>
    <n v="4"/>
    <x v="1"/>
  </r>
  <r>
    <x v="1056"/>
    <x v="2"/>
    <n v="32"/>
    <x v="4"/>
    <s v="Production Engineer"/>
    <x v="5"/>
    <x v="2"/>
    <x v="1"/>
    <x v="295"/>
    <d v="2023-02-08T00:00:00"/>
    <d v="2023-02-09T00:00:00"/>
    <x v="0"/>
    <x v="178"/>
    <n v="53243"/>
    <x v="6"/>
    <s v="Retained"/>
    <n v="5"/>
    <x v="0"/>
  </r>
  <r>
    <x v="1057"/>
    <x v="0"/>
    <n v="36"/>
    <x v="8"/>
    <s v="HR Specialist"/>
    <x v="9"/>
    <x v="1"/>
    <x v="1"/>
    <x v="329"/>
    <d v="2023-02-15T00:00:00"/>
    <d v="2023-02-18T00:00:00"/>
    <x v="1"/>
    <x v="3"/>
    <n v="41094"/>
    <x v="3"/>
    <m/>
    <n v="4"/>
    <x v="1"/>
  </r>
  <r>
    <x v="1058"/>
    <x v="0"/>
    <n v="37"/>
    <x v="0"/>
    <s v="Operations Manager"/>
    <x v="2"/>
    <x v="1"/>
    <x v="3"/>
    <x v="258"/>
    <d v="2023-03-25T00:00:00"/>
    <d v="2023-03-25T00:00:00"/>
    <x v="1"/>
    <x v="3"/>
    <n v="84042"/>
    <x v="3"/>
    <m/>
    <n v="4"/>
    <x v="1"/>
  </r>
  <r>
    <x v="1059"/>
    <x v="2"/>
    <n v="32"/>
    <x v="0"/>
    <s v="Operations Executive"/>
    <x v="10"/>
    <x v="1"/>
    <x v="0"/>
    <x v="394"/>
    <d v="2023-01-29T00:00:00"/>
    <d v="2023-01-30T00:00:00"/>
    <x v="0"/>
    <x v="121"/>
    <n v="198189"/>
    <x v="13"/>
    <s v="Retained"/>
    <n v="4"/>
    <x v="0"/>
  </r>
  <r>
    <x v="1060"/>
    <x v="2"/>
    <n v="32"/>
    <x v="0"/>
    <s v="Operations Executive"/>
    <x v="6"/>
    <x v="1"/>
    <x v="1"/>
    <x v="174"/>
    <d v="2023-02-02T00:00:00"/>
    <d v="2023-02-06T00:00:00"/>
    <x v="0"/>
    <x v="115"/>
    <n v="68087"/>
    <x v="5"/>
    <s v="Retained"/>
    <n v="4"/>
    <x v="1"/>
  </r>
  <r>
    <x v="1061"/>
    <x v="1"/>
    <n v="34"/>
    <x v="1"/>
    <s v="Service Manager"/>
    <x v="12"/>
    <x v="2"/>
    <x v="0"/>
    <x v="239"/>
    <d v="2024-10-07T00:00:00"/>
    <d v="2024-10-11T00:00:00"/>
    <x v="0"/>
    <x v="56"/>
    <n v="55062"/>
    <x v="3"/>
    <s v="Retained"/>
    <m/>
    <x v="1"/>
  </r>
  <r>
    <x v="1062"/>
    <x v="2"/>
    <n v="34"/>
    <x v="1"/>
    <s v="Service Engineer"/>
    <x v="5"/>
    <x v="0"/>
    <x v="1"/>
    <x v="398"/>
    <d v="2024-12-19T00:00:00"/>
    <d v="2024-12-25T00:00:00"/>
    <x v="0"/>
    <x v="328"/>
    <n v="33564"/>
    <x v="11"/>
    <s v="Retained"/>
    <n v="4"/>
    <x v="1"/>
  </r>
  <r>
    <x v="1063"/>
    <x v="0"/>
    <n v="38"/>
    <x v="2"/>
    <s v="Sales Manager"/>
    <x v="12"/>
    <x v="2"/>
    <x v="0"/>
    <x v="161"/>
    <d v="2023-03-31T00:00:00"/>
    <d v="2023-04-04T00:00:00"/>
    <x v="1"/>
    <x v="3"/>
    <n v="53658"/>
    <x v="3"/>
    <m/>
    <n v="4"/>
    <x v="1"/>
  </r>
  <r>
    <x v="1064"/>
    <x v="0"/>
    <n v="36"/>
    <x v="1"/>
    <s v="Service Engineer"/>
    <x v="4"/>
    <x v="0"/>
    <x v="1"/>
    <x v="82"/>
    <d v="2023-07-22T00:00:00"/>
    <d v="2023-07-23T00:00:00"/>
    <x v="2"/>
    <x v="3"/>
    <n v="71480"/>
    <x v="3"/>
    <m/>
    <n v="4"/>
    <x v="1"/>
  </r>
  <r>
    <x v="1065"/>
    <x v="2"/>
    <n v="32"/>
    <x v="1"/>
    <s v="Service Manager"/>
    <x v="5"/>
    <x v="0"/>
    <x v="3"/>
    <x v="235"/>
    <d v="2023-06-29T00:00:00"/>
    <d v="2023-07-06T00:00:00"/>
    <x v="0"/>
    <x v="89"/>
    <n v="56850"/>
    <x v="16"/>
    <s v="Retained"/>
    <n v="4"/>
    <x v="1"/>
  </r>
  <r>
    <x v="1066"/>
    <x v="0"/>
    <n v="37"/>
    <x v="4"/>
    <s v="Production Manager"/>
    <x v="9"/>
    <x v="0"/>
    <x v="1"/>
    <x v="394"/>
    <d v="2023-01-25T00:00:00"/>
    <d v="2023-01-27T00:00:00"/>
    <x v="1"/>
    <x v="3"/>
    <n v="47871"/>
    <x v="3"/>
    <m/>
    <n v="4"/>
    <x v="1"/>
  </r>
  <r>
    <x v="1067"/>
    <x v="0"/>
    <n v="37"/>
    <x v="0"/>
    <s v="Operations Executive"/>
    <x v="3"/>
    <x v="1"/>
    <x v="2"/>
    <x v="14"/>
    <d v="2023-01-31T00:00:00"/>
    <d v="2023-02-04T00:00:00"/>
    <x v="0"/>
    <x v="53"/>
    <n v="69523"/>
    <x v="12"/>
    <s v="Retained"/>
    <m/>
    <x v="1"/>
  </r>
  <r>
    <x v="1068"/>
    <x v="0"/>
    <n v="36"/>
    <x v="0"/>
    <s v="Operations Manager"/>
    <x v="8"/>
    <x v="0"/>
    <x v="0"/>
    <x v="61"/>
    <d v="2023-06-30T00:00:00"/>
    <d v="2023-07-01T00:00:00"/>
    <x v="0"/>
    <x v="89"/>
    <n v="175667"/>
    <x v="7"/>
    <s v="Retained"/>
    <m/>
    <x v="1"/>
  </r>
  <r>
    <x v="1069"/>
    <x v="0"/>
    <n v="38"/>
    <x v="0"/>
    <s v="Operations Executive"/>
    <x v="6"/>
    <x v="0"/>
    <x v="0"/>
    <x v="307"/>
    <d v="2023-07-31T00:00:00"/>
    <d v="2023-07-31T00:00:00"/>
    <x v="0"/>
    <x v="179"/>
    <n v="65611"/>
    <x v="13"/>
    <s v="Retained"/>
    <m/>
    <x v="1"/>
  </r>
  <r>
    <x v="1070"/>
    <x v="0"/>
    <n v="36"/>
    <x v="3"/>
    <s v="Marketing Executive"/>
    <x v="5"/>
    <x v="3"/>
    <x v="3"/>
    <x v="41"/>
    <d v="2023-09-02T00:00:00"/>
    <d v="2023-09-05T00:00:00"/>
    <x v="1"/>
    <x v="3"/>
    <n v="38503"/>
    <x v="3"/>
    <m/>
    <n v="5"/>
    <x v="0"/>
  </r>
  <r>
    <x v="1071"/>
    <x v="0"/>
    <n v="36"/>
    <x v="2"/>
    <s v="Sales Executive"/>
    <x v="9"/>
    <x v="4"/>
    <x v="1"/>
    <x v="7"/>
    <d v="2023-06-13T00:00:00"/>
    <d v="2023-06-19T00:00:00"/>
    <x v="0"/>
    <x v="213"/>
    <n v="42202"/>
    <x v="4"/>
    <s v="Retained"/>
    <n v="4"/>
    <x v="1"/>
  </r>
  <r>
    <x v="1072"/>
    <x v="0"/>
    <n v="38"/>
    <x v="2"/>
    <s v="Sales Executive"/>
    <x v="12"/>
    <x v="1"/>
    <x v="1"/>
    <x v="113"/>
    <d v="2023-02-27T00:00:00"/>
    <d v="2023-03-06T00:00:00"/>
    <x v="0"/>
    <x v="20"/>
    <n v="40772"/>
    <x v="12"/>
    <s v="Left"/>
    <n v="4"/>
    <x v="1"/>
  </r>
  <r>
    <x v="1073"/>
    <x v="0"/>
    <n v="38"/>
    <x v="0"/>
    <s v="Operations Manager"/>
    <x v="5"/>
    <x v="1"/>
    <x v="1"/>
    <x v="112"/>
    <d v="2023-07-26T00:00:00"/>
    <d v="2023-07-31T00:00:00"/>
    <x v="2"/>
    <x v="3"/>
    <n v="58184"/>
    <x v="3"/>
    <m/>
    <m/>
    <x v="1"/>
  </r>
  <r>
    <x v="1074"/>
    <x v="1"/>
    <n v="34"/>
    <x v="1"/>
    <s v="Service Engineer"/>
    <x v="0"/>
    <x v="0"/>
    <x v="2"/>
    <x v="9"/>
    <d v="2023-03-14T00:00:00"/>
    <d v="2023-03-14T00:00:00"/>
    <x v="1"/>
    <x v="3"/>
    <n v="67350"/>
    <x v="3"/>
    <m/>
    <n v="2"/>
    <x v="1"/>
  </r>
  <r>
    <x v="1075"/>
    <x v="0"/>
    <n v="37"/>
    <x v="1"/>
    <s v="Service Manager"/>
    <x v="0"/>
    <x v="1"/>
    <x v="1"/>
    <x v="43"/>
    <d v="2023-08-17T00:00:00"/>
    <d v="2023-08-23T00:00:00"/>
    <x v="0"/>
    <x v="238"/>
    <n v="60149"/>
    <x v="9"/>
    <s v="Retained"/>
    <n v="4"/>
    <x v="1"/>
  </r>
  <r>
    <x v="1076"/>
    <x v="0"/>
    <n v="37"/>
    <x v="1"/>
    <s v="Service Engineer"/>
    <x v="4"/>
    <x v="1"/>
    <x v="1"/>
    <x v="4"/>
    <d v="2023-07-01T00:00:00"/>
    <d v="2023-07-04T00:00:00"/>
    <x v="0"/>
    <x v="143"/>
    <n v="68414"/>
    <x v="0"/>
    <s v="Retained"/>
    <n v="4"/>
    <x v="1"/>
  </r>
  <r>
    <x v="1077"/>
    <x v="2"/>
    <n v="33"/>
    <x v="1"/>
    <s v="Service Engineer"/>
    <x v="2"/>
    <x v="1"/>
    <x v="0"/>
    <x v="399"/>
    <d v="2024-04-15T00:00:00"/>
    <d v="2024-04-17T00:00:00"/>
    <x v="2"/>
    <x v="3"/>
    <n v="82845"/>
    <x v="3"/>
    <m/>
    <n v="4"/>
    <x v="1"/>
  </r>
  <r>
    <x v="1078"/>
    <x v="0"/>
    <n v="37"/>
    <x v="6"/>
    <s v="Financial Analyst"/>
    <x v="4"/>
    <x v="1"/>
    <x v="2"/>
    <x v="58"/>
    <d v="2023-07-26T00:00:00"/>
    <d v="2023-07-30T00:00:00"/>
    <x v="1"/>
    <x v="3"/>
    <n v="89757"/>
    <x v="3"/>
    <m/>
    <n v="4"/>
    <x v="0"/>
  </r>
  <r>
    <x v="1079"/>
    <x v="1"/>
    <n v="34"/>
    <x v="4"/>
    <s v="Production Engineer"/>
    <x v="4"/>
    <x v="0"/>
    <x v="1"/>
    <x v="304"/>
    <d v="2023-02-28T00:00:00"/>
    <d v="2023-02-28T00:00:00"/>
    <x v="1"/>
    <x v="3"/>
    <n v="79971"/>
    <x v="3"/>
    <m/>
    <m/>
    <x v="1"/>
  </r>
  <r>
    <x v="1080"/>
    <x v="2"/>
    <n v="34"/>
    <x v="6"/>
    <s v="Finance Manager"/>
    <x v="2"/>
    <x v="0"/>
    <x v="0"/>
    <x v="310"/>
    <d v="2024-08-14T00:00:00"/>
    <d v="2024-08-15T00:00:00"/>
    <x v="3"/>
    <x v="3"/>
    <n v="84284"/>
    <x v="3"/>
    <m/>
    <m/>
    <x v="0"/>
  </r>
  <r>
    <x v="1081"/>
    <x v="0"/>
    <n v="36"/>
    <x v="0"/>
    <s v="Operations Manager"/>
    <x v="1"/>
    <x v="3"/>
    <x v="1"/>
    <x v="289"/>
    <d v="2024-02-25T00:00:00"/>
    <d v="2024-02-26T00:00:00"/>
    <x v="0"/>
    <x v="30"/>
    <n v="61562"/>
    <x v="1"/>
    <s v="Left"/>
    <n v="3"/>
    <x v="1"/>
  </r>
  <r>
    <x v="1082"/>
    <x v="0"/>
    <n v="37"/>
    <x v="1"/>
    <s v="Service Manager"/>
    <x v="2"/>
    <x v="1"/>
    <x v="1"/>
    <x v="375"/>
    <d v="2024-02-03T00:00:00"/>
    <d v="2024-02-10T00:00:00"/>
    <x v="0"/>
    <x v="329"/>
    <n v="71018"/>
    <x v="14"/>
    <s v="Retained"/>
    <n v="4"/>
    <x v="1"/>
  </r>
  <r>
    <x v="1083"/>
    <x v="2"/>
    <n v="33"/>
    <x v="1"/>
    <s v="Service Manager"/>
    <x v="8"/>
    <x v="1"/>
    <x v="2"/>
    <x v="91"/>
    <d v="2023-06-09T00:00:00"/>
    <d v="2023-06-10T00:00:00"/>
    <x v="0"/>
    <x v="99"/>
    <n v="202819"/>
    <x v="4"/>
    <s v="Left"/>
    <m/>
    <x v="1"/>
  </r>
  <r>
    <x v="1084"/>
    <x v="1"/>
    <n v="34"/>
    <x v="1"/>
    <s v="Service Engineer"/>
    <x v="3"/>
    <x v="0"/>
    <x v="0"/>
    <x v="116"/>
    <d v="2023-02-28T00:00:00"/>
    <d v="2023-03-03T00:00:00"/>
    <x v="1"/>
    <x v="3"/>
    <n v="73068"/>
    <x v="3"/>
    <m/>
    <n v="2"/>
    <x v="1"/>
  </r>
  <r>
    <x v="1085"/>
    <x v="0"/>
    <n v="38"/>
    <x v="1"/>
    <s v="Service Engineer"/>
    <x v="6"/>
    <x v="1"/>
    <x v="2"/>
    <x v="23"/>
    <d v="2024-08-07T00:00:00"/>
    <d v="2024-08-07T00:00:00"/>
    <x v="3"/>
    <x v="3"/>
    <n v="72348"/>
    <x v="3"/>
    <m/>
    <n v="4"/>
    <x v="1"/>
  </r>
  <r>
    <x v="1086"/>
    <x v="2"/>
    <n v="34"/>
    <x v="0"/>
    <s v="Operations Executive"/>
    <x v="3"/>
    <x v="4"/>
    <x v="0"/>
    <x v="54"/>
    <d v="2023-06-22T00:00:00"/>
    <d v="2023-06-25T00:00:00"/>
    <x v="0"/>
    <x v="171"/>
    <n v="76550"/>
    <x v="1"/>
    <s v="Left"/>
    <n v="4"/>
    <x v="0"/>
  </r>
  <r>
    <x v="1087"/>
    <x v="0"/>
    <n v="36"/>
    <x v="0"/>
    <s v="Operations Executive"/>
    <x v="6"/>
    <x v="1"/>
    <x v="1"/>
    <x v="0"/>
    <d v="2023-03-14T00:00:00"/>
    <d v="2023-03-21T00:00:00"/>
    <x v="0"/>
    <x v="129"/>
    <n v="53885"/>
    <x v="4"/>
    <s v="Retained"/>
    <n v="4"/>
    <x v="2"/>
  </r>
  <r>
    <x v="1088"/>
    <x v="1"/>
    <n v="34"/>
    <x v="0"/>
    <s v="Operations Executive"/>
    <x v="2"/>
    <x v="3"/>
    <x v="0"/>
    <x v="288"/>
    <d v="2023-06-17T00:00:00"/>
    <d v="2023-06-17T00:00:00"/>
    <x v="0"/>
    <x v="12"/>
    <n v="88034"/>
    <x v="3"/>
    <s v="Retained"/>
    <n v="4"/>
    <x v="1"/>
  </r>
  <r>
    <x v="1089"/>
    <x v="0"/>
    <n v="36"/>
    <x v="1"/>
    <s v="Service Engineer"/>
    <x v="6"/>
    <x v="0"/>
    <x v="4"/>
    <x v="400"/>
    <d v="2023-04-02T00:00:00"/>
    <d v="2023-04-09T00:00:00"/>
    <x v="0"/>
    <x v="130"/>
    <n v="60245"/>
    <x v="3"/>
    <s v="Left"/>
    <n v="5"/>
    <x v="1"/>
  </r>
  <r>
    <x v="1090"/>
    <x v="1"/>
    <n v="34"/>
    <x v="0"/>
    <s v="Operations Executive"/>
    <x v="3"/>
    <x v="2"/>
    <x v="1"/>
    <x v="65"/>
    <d v="2023-07-13T00:00:00"/>
    <d v="2023-07-14T00:00:00"/>
    <x v="0"/>
    <x v="217"/>
    <n v="59481"/>
    <x v="3"/>
    <s v="Retained"/>
    <n v="4"/>
    <x v="1"/>
  </r>
  <r>
    <x v="1091"/>
    <x v="2"/>
    <n v="34"/>
    <x v="0"/>
    <s v="Operations Executive"/>
    <x v="0"/>
    <x v="0"/>
    <x v="0"/>
    <x v="5"/>
    <d v="2023-05-19T00:00:00"/>
    <d v="2023-05-23T00:00:00"/>
    <x v="0"/>
    <x v="227"/>
    <n v="40319"/>
    <x v="12"/>
    <s v="Retained"/>
    <n v="4"/>
    <x v="1"/>
  </r>
  <r>
    <x v="1092"/>
    <x v="2"/>
    <n v="33"/>
    <x v="4"/>
    <s v="Production Manager"/>
    <x v="5"/>
    <x v="4"/>
    <x v="0"/>
    <x v="369"/>
    <d v="2024-10-26T00:00:00"/>
    <d v="2024-11-01T00:00:00"/>
    <x v="0"/>
    <x v="330"/>
    <n v="52421"/>
    <x v="8"/>
    <s v="Left"/>
    <n v="4"/>
    <x v="0"/>
  </r>
  <r>
    <x v="1093"/>
    <x v="0"/>
    <n v="37"/>
    <x v="0"/>
    <s v="Operations Executive"/>
    <x v="6"/>
    <x v="0"/>
    <x v="1"/>
    <x v="8"/>
    <d v="2023-09-01T00:00:00"/>
    <d v="2023-09-08T00:00:00"/>
    <x v="1"/>
    <x v="3"/>
    <n v="84824"/>
    <x v="3"/>
    <m/>
    <n v="5"/>
    <x v="1"/>
  </r>
  <r>
    <x v="1094"/>
    <x v="0"/>
    <n v="37"/>
    <x v="6"/>
    <s v="Financial Analyst"/>
    <x v="1"/>
    <x v="0"/>
    <x v="2"/>
    <x v="339"/>
    <d v="2023-06-12T00:00:00"/>
    <d v="2023-06-12T00:00:00"/>
    <x v="0"/>
    <x v="15"/>
    <n v="50591"/>
    <x v="14"/>
    <s v="Retained"/>
    <m/>
    <x v="0"/>
  </r>
  <r>
    <x v="1095"/>
    <x v="0"/>
    <n v="36"/>
    <x v="0"/>
    <s v="Operations Executive"/>
    <x v="11"/>
    <x v="0"/>
    <x v="0"/>
    <x v="346"/>
    <d v="2023-06-02T00:00:00"/>
    <d v="2023-06-09T00:00:00"/>
    <x v="0"/>
    <x v="112"/>
    <n v="149048"/>
    <x v="14"/>
    <s v="Retained"/>
    <n v="4"/>
    <x v="1"/>
  </r>
  <r>
    <x v="1096"/>
    <x v="0"/>
    <n v="37"/>
    <x v="0"/>
    <s v="Operations Manager"/>
    <x v="0"/>
    <x v="2"/>
    <x v="1"/>
    <x v="1"/>
    <d v="2023-07-09T00:00:00"/>
    <d v="2023-07-16T00:00:00"/>
    <x v="0"/>
    <x v="1"/>
    <n v="46225"/>
    <x v="3"/>
    <s v="Retained"/>
    <n v="3"/>
    <x v="1"/>
  </r>
  <r>
    <x v="1097"/>
    <x v="0"/>
    <n v="37"/>
    <x v="1"/>
    <s v="Service Manager"/>
    <x v="2"/>
    <x v="4"/>
    <x v="1"/>
    <x v="344"/>
    <d v="2024-12-09T00:00:00"/>
    <d v="2024-12-12T00:00:00"/>
    <x v="1"/>
    <x v="3"/>
    <n v="77825"/>
    <x v="3"/>
    <m/>
    <n v="4"/>
    <x v="1"/>
  </r>
  <r>
    <x v="1098"/>
    <x v="2"/>
    <n v="34"/>
    <x v="0"/>
    <s v="Operations Executive"/>
    <x v="6"/>
    <x v="1"/>
    <x v="3"/>
    <x v="110"/>
    <d v="2023-01-19T00:00:00"/>
    <d v="2023-01-26T00:00:00"/>
    <x v="0"/>
    <x v="139"/>
    <n v="69471"/>
    <x v="10"/>
    <s v="Retained"/>
    <m/>
    <x v="1"/>
  </r>
  <r>
    <x v="1099"/>
    <x v="0"/>
    <n v="37"/>
    <x v="1"/>
    <s v="Service Engineer"/>
    <x v="12"/>
    <x v="1"/>
    <x v="1"/>
    <x v="141"/>
    <d v="2023-08-02T00:00:00"/>
    <d v="2023-08-05T00:00:00"/>
    <x v="0"/>
    <x v="138"/>
    <n v="59754"/>
    <x v="16"/>
    <s v="Left"/>
    <n v="3"/>
    <x v="2"/>
  </r>
  <r>
    <x v="1100"/>
    <x v="0"/>
    <n v="38"/>
    <x v="2"/>
    <s v="Sales Manager"/>
    <x v="12"/>
    <x v="1"/>
    <x v="0"/>
    <x v="339"/>
    <d v="2023-06-13T00:00:00"/>
    <d v="2023-06-14T00:00:00"/>
    <x v="0"/>
    <x v="226"/>
    <n v="51250"/>
    <x v="12"/>
    <s v="Retained"/>
    <n v="3"/>
    <x v="0"/>
  </r>
  <r>
    <x v="1101"/>
    <x v="1"/>
    <n v="34"/>
    <x v="5"/>
    <s v="General Manager"/>
    <x v="7"/>
    <x v="1"/>
    <x v="2"/>
    <x v="139"/>
    <d v="2023-08-25T00:00:00"/>
    <d v="2023-08-31T00:00:00"/>
    <x v="0"/>
    <x v="97"/>
    <n v="67091"/>
    <x v="14"/>
    <s v="Left"/>
    <n v="5"/>
    <x v="0"/>
  </r>
  <r>
    <x v="1102"/>
    <x v="2"/>
    <n v="33"/>
    <x v="3"/>
    <s v="Marketing Executive"/>
    <x v="6"/>
    <x v="2"/>
    <x v="1"/>
    <x v="77"/>
    <d v="2023-08-22T00:00:00"/>
    <d v="2023-08-24T00:00:00"/>
    <x v="1"/>
    <x v="3"/>
    <n v="60025"/>
    <x v="3"/>
    <m/>
    <n v="5"/>
    <x v="1"/>
  </r>
  <r>
    <x v="1103"/>
    <x v="1"/>
    <n v="34"/>
    <x v="2"/>
    <s v="Sales Manager"/>
    <x v="4"/>
    <x v="1"/>
    <x v="3"/>
    <x v="186"/>
    <d v="2023-03-24T00:00:00"/>
    <d v="2023-03-31T00:00:00"/>
    <x v="0"/>
    <x v="107"/>
    <n v="84485"/>
    <x v="7"/>
    <s v="Retained"/>
    <n v="4"/>
    <x v="1"/>
  </r>
  <r>
    <x v="1104"/>
    <x v="1"/>
    <n v="34"/>
    <x v="4"/>
    <s v="Production Manager"/>
    <x v="4"/>
    <x v="0"/>
    <x v="0"/>
    <x v="264"/>
    <d v="2023-05-24T00:00:00"/>
    <d v="2023-05-29T00:00:00"/>
    <x v="1"/>
    <x v="3"/>
    <n v="79220"/>
    <x v="3"/>
    <m/>
    <n v="5"/>
    <x v="1"/>
  </r>
  <r>
    <x v="1105"/>
    <x v="0"/>
    <n v="36"/>
    <x v="1"/>
    <s v="Service Engineer"/>
    <x v="6"/>
    <x v="0"/>
    <x v="0"/>
    <x v="101"/>
    <d v="2023-06-30T00:00:00"/>
    <d v="2023-07-02T00:00:00"/>
    <x v="0"/>
    <x v="123"/>
    <n v="54280"/>
    <x v="12"/>
    <s v="Retained"/>
    <n v="4"/>
    <x v="1"/>
  </r>
  <r>
    <x v="1106"/>
    <x v="0"/>
    <n v="37"/>
    <x v="4"/>
    <s v="Production Engineer"/>
    <x v="14"/>
    <x v="2"/>
    <x v="0"/>
    <x v="78"/>
    <d v="2023-01-28T00:00:00"/>
    <d v="2023-02-04T00:00:00"/>
    <x v="0"/>
    <x v="254"/>
    <n v="103916"/>
    <x v="4"/>
    <s v="Retained"/>
    <n v="5"/>
    <x v="1"/>
  </r>
  <r>
    <x v="1107"/>
    <x v="2"/>
    <n v="33"/>
    <x v="0"/>
    <s v="Operations Executive"/>
    <x v="10"/>
    <x v="0"/>
    <x v="3"/>
    <x v="155"/>
    <d v="2023-03-16T00:00:00"/>
    <d v="2023-03-20T00:00:00"/>
    <x v="1"/>
    <x v="3"/>
    <n v="144138"/>
    <x v="3"/>
    <m/>
    <n v="4"/>
    <x v="0"/>
  </r>
  <r>
    <x v="1108"/>
    <x v="2"/>
    <n v="34"/>
    <x v="3"/>
    <s v="Marketing Executive"/>
    <x v="6"/>
    <x v="1"/>
    <x v="3"/>
    <x v="163"/>
    <d v="2023-02-08T00:00:00"/>
    <d v="2023-02-14T00:00:00"/>
    <x v="0"/>
    <x v="201"/>
    <n v="68349"/>
    <x v="0"/>
    <s v="Retained"/>
    <n v="4"/>
    <x v="1"/>
  </r>
  <r>
    <x v="1109"/>
    <x v="0"/>
    <n v="38"/>
    <x v="0"/>
    <s v="Operations Manager"/>
    <x v="4"/>
    <x v="3"/>
    <x v="1"/>
    <x v="384"/>
    <d v="2023-07-28T00:00:00"/>
    <d v="2023-07-28T00:00:00"/>
    <x v="0"/>
    <x v="172"/>
    <n v="80965"/>
    <x v="8"/>
    <s v="Retained"/>
    <n v="4"/>
    <x v="0"/>
  </r>
  <r>
    <x v="1110"/>
    <x v="2"/>
    <n v="34"/>
    <x v="1"/>
    <s v="Service Manager"/>
    <x v="2"/>
    <x v="1"/>
    <x v="0"/>
    <x v="149"/>
    <d v="2023-07-01T00:00:00"/>
    <d v="2023-07-02T00:00:00"/>
    <x v="0"/>
    <x v="13"/>
    <n v="70659"/>
    <x v="11"/>
    <s v="Retained"/>
    <n v="5"/>
    <x v="1"/>
  </r>
  <r>
    <x v="1111"/>
    <x v="0"/>
    <n v="37"/>
    <x v="0"/>
    <s v="Operations Manager"/>
    <x v="9"/>
    <x v="2"/>
    <x v="1"/>
    <x v="107"/>
    <d v="2024-01-11T00:00:00"/>
    <d v="2024-01-11T00:00:00"/>
    <x v="3"/>
    <x v="3"/>
    <n v="42490"/>
    <x v="3"/>
    <m/>
    <n v="4"/>
    <x v="0"/>
  </r>
  <r>
    <x v="1112"/>
    <x v="0"/>
    <n v="37"/>
    <x v="1"/>
    <s v="Service Engineer"/>
    <x v="2"/>
    <x v="1"/>
    <x v="1"/>
    <x v="400"/>
    <d v="2023-04-04T00:00:00"/>
    <d v="2023-04-04T00:00:00"/>
    <x v="0"/>
    <x v="130"/>
    <n v="77896"/>
    <x v="8"/>
    <s v="Retained"/>
    <n v="4"/>
    <x v="0"/>
  </r>
  <r>
    <x v="1113"/>
    <x v="0"/>
    <n v="36"/>
    <x v="0"/>
    <s v="Operations Executive"/>
    <x v="6"/>
    <x v="1"/>
    <x v="1"/>
    <x v="196"/>
    <d v="2023-07-03T00:00:00"/>
    <d v="2023-07-09T00:00:00"/>
    <x v="0"/>
    <x v="143"/>
    <n v="62377"/>
    <x v="12"/>
    <s v="Left"/>
    <n v="3"/>
    <x v="1"/>
  </r>
  <r>
    <x v="1114"/>
    <x v="2"/>
    <n v="33"/>
    <x v="0"/>
    <s v="Operations Executive"/>
    <x v="5"/>
    <x v="4"/>
    <x v="2"/>
    <x v="204"/>
    <d v="2023-05-20T00:00:00"/>
    <d v="2023-05-27T00:00:00"/>
    <x v="0"/>
    <x v="212"/>
    <n v="53889"/>
    <x v="2"/>
    <s v="Retained"/>
    <n v="4"/>
    <x v="1"/>
  </r>
  <r>
    <x v="1115"/>
    <x v="2"/>
    <n v="32"/>
    <x v="0"/>
    <s v="Operations Executive"/>
    <x v="3"/>
    <x v="2"/>
    <x v="4"/>
    <x v="5"/>
    <d v="2023-05-19T00:00:00"/>
    <d v="2023-05-26T00:00:00"/>
    <x v="0"/>
    <x v="158"/>
    <n v="67114"/>
    <x v="7"/>
    <s v="Retained"/>
    <n v="5"/>
    <x v="1"/>
  </r>
  <r>
    <x v="1116"/>
    <x v="0"/>
    <n v="38"/>
    <x v="1"/>
    <s v="Service Engineer"/>
    <x v="6"/>
    <x v="1"/>
    <x v="2"/>
    <x v="36"/>
    <d v="2023-08-15T00:00:00"/>
    <d v="2023-08-19T00:00:00"/>
    <x v="1"/>
    <x v="3"/>
    <n v="56515"/>
    <x v="3"/>
    <m/>
    <n v="5"/>
    <x v="1"/>
  </r>
  <r>
    <x v="1117"/>
    <x v="2"/>
    <n v="34"/>
    <x v="1"/>
    <s v="Service Engineer"/>
    <x v="4"/>
    <x v="0"/>
    <x v="0"/>
    <x v="114"/>
    <d v="2023-05-24T00:00:00"/>
    <d v="2023-05-24T00:00:00"/>
    <x v="0"/>
    <x v="167"/>
    <n v="71712"/>
    <x v="0"/>
    <s v="Left"/>
    <n v="4"/>
    <x v="0"/>
  </r>
  <r>
    <x v="1118"/>
    <x v="0"/>
    <n v="38"/>
    <x v="2"/>
    <s v="Sales Executive"/>
    <x v="4"/>
    <x v="0"/>
    <x v="2"/>
    <x v="14"/>
    <d v="2023-01-23T00:00:00"/>
    <d v="2023-01-23T00:00:00"/>
    <x v="0"/>
    <x v="14"/>
    <n v="83492"/>
    <x v="0"/>
    <s v="Left"/>
    <n v="4"/>
    <x v="1"/>
  </r>
  <r>
    <x v="1119"/>
    <x v="0"/>
    <n v="36"/>
    <x v="0"/>
    <s v="Operations Manager"/>
    <x v="5"/>
    <x v="1"/>
    <x v="3"/>
    <x v="294"/>
    <d v="2024-08-20T00:00:00"/>
    <d v="2024-08-27T00:00:00"/>
    <x v="3"/>
    <x v="3"/>
    <n v="35212"/>
    <x v="3"/>
    <m/>
    <n v="4"/>
    <x v="1"/>
  </r>
  <r>
    <x v="1120"/>
    <x v="2"/>
    <n v="33"/>
    <x v="4"/>
    <s v="Production Engineer"/>
    <x v="9"/>
    <x v="2"/>
    <x v="0"/>
    <x v="304"/>
    <d v="2023-03-03T00:00:00"/>
    <d v="2023-03-03T00:00:00"/>
    <x v="0"/>
    <x v="20"/>
    <n v="60624"/>
    <x v="8"/>
    <s v="Left"/>
    <m/>
    <x v="1"/>
  </r>
  <r>
    <x v="1121"/>
    <x v="1"/>
    <n v="34"/>
    <x v="1"/>
    <s v="Service Manager"/>
    <x v="12"/>
    <x v="2"/>
    <x v="3"/>
    <x v="131"/>
    <d v="2023-08-27T00:00:00"/>
    <d v="2023-08-28T00:00:00"/>
    <x v="0"/>
    <x v="153"/>
    <n v="40480"/>
    <x v="8"/>
    <s v="Retained"/>
    <n v="4"/>
    <x v="1"/>
  </r>
  <r>
    <x v="1122"/>
    <x v="2"/>
    <n v="34"/>
    <x v="4"/>
    <s v="Production Engineer"/>
    <x v="5"/>
    <x v="4"/>
    <x v="1"/>
    <x v="401"/>
    <d v="2023-02-17T00:00:00"/>
    <d v="2023-02-20T00:00:00"/>
    <x v="0"/>
    <x v="207"/>
    <n v="32960"/>
    <x v="14"/>
    <s v="Retained"/>
    <m/>
    <x v="1"/>
  </r>
  <r>
    <x v="1123"/>
    <x v="2"/>
    <n v="33"/>
    <x v="0"/>
    <s v="Operations Executive"/>
    <x v="1"/>
    <x v="0"/>
    <x v="1"/>
    <x v="39"/>
    <d v="2023-08-27T00:00:00"/>
    <d v="2023-08-29T00:00:00"/>
    <x v="1"/>
    <x v="3"/>
    <n v="53746"/>
    <x v="3"/>
    <m/>
    <n v="3"/>
    <x v="0"/>
  </r>
  <r>
    <x v="1124"/>
    <x v="2"/>
    <n v="33"/>
    <x v="1"/>
    <s v="Service Manager"/>
    <x v="9"/>
    <x v="0"/>
    <x v="1"/>
    <x v="235"/>
    <d v="2023-07-01T00:00:00"/>
    <d v="2023-07-06T00:00:00"/>
    <x v="0"/>
    <x v="39"/>
    <n v="63926"/>
    <x v="3"/>
    <s v="Retained"/>
    <n v="3"/>
    <x v="2"/>
  </r>
  <r>
    <x v="1125"/>
    <x v="0"/>
    <n v="38"/>
    <x v="0"/>
    <s v="Operations Manager"/>
    <x v="4"/>
    <x v="0"/>
    <x v="1"/>
    <x v="372"/>
    <d v="2023-04-02T00:00:00"/>
    <d v="2023-04-08T00:00:00"/>
    <x v="0"/>
    <x v="229"/>
    <n v="72390"/>
    <x v="13"/>
    <s v="Retained"/>
    <n v="3"/>
    <x v="0"/>
  </r>
  <r>
    <x v="1126"/>
    <x v="0"/>
    <n v="36"/>
    <x v="0"/>
    <s v="Operations Executive"/>
    <x v="11"/>
    <x v="1"/>
    <x v="0"/>
    <x v="134"/>
    <d v="2023-01-20T00:00:00"/>
    <d v="2023-01-26T00:00:00"/>
    <x v="0"/>
    <x v="299"/>
    <n v="105325"/>
    <x v="7"/>
    <s v="Retained"/>
    <n v="3"/>
    <x v="1"/>
  </r>
  <r>
    <x v="1127"/>
    <x v="0"/>
    <n v="37"/>
    <x v="3"/>
    <s v="Marketing Executive"/>
    <x v="14"/>
    <x v="0"/>
    <x v="3"/>
    <x v="186"/>
    <d v="2023-03-30T00:00:00"/>
    <d v="2023-03-31T00:00:00"/>
    <x v="1"/>
    <x v="3"/>
    <n v="137772"/>
    <x v="3"/>
    <m/>
    <n v="4"/>
    <x v="1"/>
  </r>
  <r>
    <x v="1128"/>
    <x v="0"/>
    <n v="38"/>
    <x v="7"/>
    <s v="Purchase Officer"/>
    <x v="4"/>
    <x v="4"/>
    <x v="0"/>
    <x v="402"/>
    <d v="2024-08-24T00:00:00"/>
    <d v="2024-08-24T00:00:00"/>
    <x v="0"/>
    <x v="331"/>
    <n v="84715"/>
    <x v="3"/>
    <s v="Retained"/>
    <n v="4"/>
    <x v="1"/>
  </r>
  <r>
    <x v="1129"/>
    <x v="0"/>
    <n v="37"/>
    <x v="1"/>
    <s v="Service Engineer"/>
    <x v="2"/>
    <x v="1"/>
    <x v="0"/>
    <x v="57"/>
    <d v="2024-02-22T00:00:00"/>
    <d v="2024-02-28T00:00:00"/>
    <x v="4"/>
    <x v="3"/>
    <n v="79320"/>
    <x v="3"/>
    <m/>
    <m/>
    <x v="1"/>
  </r>
  <r>
    <x v="1130"/>
    <x v="2"/>
    <n v="33"/>
    <x v="1"/>
    <s v="Service Manager"/>
    <x v="14"/>
    <x v="1"/>
    <x v="1"/>
    <x v="403"/>
    <d v="2024-05-30T00:00:00"/>
    <d v="2024-05-31T00:00:00"/>
    <x v="0"/>
    <x v="332"/>
    <n v="149282"/>
    <x v="15"/>
    <s v="Retained"/>
    <n v="4"/>
    <x v="0"/>
  </r>
  <r>
    <x v="1131"/>
    <x v="0"/>
    <n v="37"/>
    <x v="1"/>
    <s v="Service Engineer"/>
    <x v="6"/>
    <x v="0"/>
    <x v="0"/>
    <x v="161"/>
    <d v="2023-03-24T00:00:00"/>
    <d v="2023-03-24T00:00:00"/>
    <x v="0"/>
    <x v="333"/>
    <n v="83190"/>
    <x v="15"/>
    <s v="Left"/>
    <m/>
    <x v="0"/>
  </r>
  <r>
    <x v="1132"/>
    <x v="0"/>
    <n v="37"/>
    <x v="1"/>
    <s v="Service Engineer"/>
    <x v="3"/>
    <x v="1"/>
    <x v="1"/>
    <x v="134"/>
    <d v="2023-01-11T00:00:00"/>
    <d v="2023-01-16T00:00:00"/>
    <x v="0"/>
    <x v="334"/>
    <n v="62399"/>
    <x v="6"/>
    <s v="Retained"/>
    <n v="5"/>
    <x v="1"/>
  </r>
  <r>
    <x v="1133"/>
    <x v="0"/>
    <n v="37"/>
    <x v="0"/>
    <s v="Operations Manager"/>
    <x v="3"/>
    <x v="4"/>
    <x v="0"/>
    <x v="102"/>
    <d v="2023-03-19T00:00:00"/>
    <d v="2023-03-22T00:00:00"/>
    <x v="1"/>
    <x v="3"/>
    <n v="63996"/>
    <x v="3"/>
    <m/>
    <n v="5"/>
    <x v="2"/>
  </r>
  <r>
    <x v="1134"/>
    <x v="2"/>
    <n v="32"/>
    <x v="4"/>
    <s v="Production Engineer"/>
    <x v="11"/>
    <x v="1"/>
    <x v="2"/>
    <x v="110"/>
    <d v="2023-01-18T00:00:00"/>
    <d v="2023-01-25T00:00:00"/>
    <x v="1"/>
    <x v="3"/>
    <n v="102388"/>
    <x v="3"/>
    <m/>
    <n v="4"/>
    <x v="1"/>
  </r>
  <r>
    <x v="1135"/>
    <x v="0"/>
    <n v="36"/>
    <x v="0"/>
    <s v="Operations Executive"/>
    <x v="6"/>
    <x v="2"/>
    <x v="0"/>
    <x v="249"/>
    <d v="2023-05-06T00:00:00"/>
    <d v="2023-05-06T00:00:00"/>
    <x v="0"/>
    <x v="279"/>
    <n v="50363"/>
    <x v="5"/>
    <s v="Retained"/>
    <n v="2"/>
    <x v="1"/>
  </r>
  <r>
    <x v="1136"/>
    <x v="2"/>
    <n v="34"/>
    <x v="2"/>
    <s v="Sales Executive"/>
    <x v="4"/>
    <x v="1"/>
    <x v="0"/>
    <x v="208"/>
    <d v="2024-01-28T00:00:00"/>
    <d v="2024-01-28T00:00:00"/>
    <x v="3"/>
    <x v="3"/>
    <n v="84472"/>
    <x v="3"/>
    <m/>
    <n v="1"/>
    <x v="1"/>
  </r>
  <r>
    <x v="1137"/>
    <x v="0"/>
    <n v="36"/>
    <x v="0"/>
    <s v="Operations Executive"/>
    <x v="0"/>
    <x v="1"/>
    <x v="2"/>
    <x v="121"/>
    <d v="2023-03-25T00:00:00"/>
    <d v="2023-04-01T00:00:00"/>
    <x v="0"/>
    <x v="107"/>
    <n v="66924"/>
    <x v="3"/>
    <s v="Left"/>
    <n v="4"/>
    <x v="1"/>
  </r>
  <r>
    <x v="1138"/>
    <x v="0"/>
    <n v="36"/>
    <x v="0"/>
    <s v="Operations Executive"/>
    <x v="5"/>
    <x v="2"/>
    <x v="1"/>
    <x v="181"/>
    <d v="2023-05-20T00:00:00"/>
    <d v="2023-05-20T00:00:00"/>
    <x v="0"/>
    <x v="57"/>
    <n v="46075"/>
    <x v="15"/>
    <s v="Retained"/>
    <n v="2"/>
    <x v="1"/>
  </r>
  <r>
    <x v="1139"/>
    <x v="2"/>
    <n v="32"/>
    <x v="0"/>
    <s v="Operations Executive"/>
    <x v="2"/>
    <x v="0"/>
    <x v="0"/>
    <x v="151"/>
    <d v="2023-06-28T00:00:00"/>
    <d v="2023-06-28T00:00:00"/>
    <x v="0"/>
    <x v="13"/>
    <n v="85828"/>
    <x v="15"/>
    <s v="Retained"/>
    <n v="4"/>
    <x v="1"/>
  </r>
  <r>
    <x v="1140"/>
    <x v="2"/>
    <n v="33"/>
    <x v="0"/>
    <s v="Operations Executive"/>
    <x v="10"/>
    <x v="1"/>
    <x v="4"/>
    <x v="216"/>
    <d v="2024-07-22T00:00:00"/>
    <d v="2024-07-23T00:00:00"/>
    <x v="0"/>
    <x v="335"/>
    <n v="129891"/>
    <x v="15"/>
    <s v="Retained"/>
    <n v="5"/>
    <x v="1"/>
  </r>
  <r>
    <x v="1141"/>
    <x v="0"/>
    <n v="37"/>
    <x v="0"/>
    <s v="Operations Manager"/>
    <x v="9"/>
    <x v="1"/>
    <x v="4"/>
    <x v="61"/>
    <d v="2023-06-24T00:00:00"/>
    <d v="2023-06-24T00:00:00"/>
    <x v="1"/>
    <x v="3"/>
    <n v="62526"/>
    <x v="3"/>
    <m/>
    <n v="4"/>
    <x v="1"/>
  </r>
  <r>
    <x v="1142"/>
    <x v="2"/>
    <n v="34"/>
    <x v="3"/>
    <s v="Marketing Manager"/>
    <x v="9"/>
    <x v="1"/>
    <x v="1"/>
    <x v="367"/>
    <d v="2024-12-12T00:00:00"/>
    <d v="2024-12-14T00:00:00"/>
    <x v="0"/>
    <x v="336"/>
    <n v="61365"/>
    <x v="10"/>
    <s v="Retained"/>
    <m/>
    <x v="0"/>
  </r>
  <r>
    <x v="1143"/>
    <x v="0"/>
    <n v="38"/>
    <x v="1"/>
    <s v="Service Engineer"/>
    <x v="14"/>
    <x v="1"/>
    <x v="0"/>
    <x v="164"/>
    <d v="2023-07-29T00:00:00"/>
    <d v="2023-07-31T00:00:00"/>
    <x v="0"/>
    <x v="198"/>
    <n v="117601"/>
    <x v="8"/>
    <s v="Retained"/>
    <n v="5"/>
    <x v="1"/>
  </r>
  <r>
    <x v="1144"/>
    <x v="0"/>
    <n v="38"/>
    <x v="6"/>
    <s v="Financial Analyst"/>
    <x v="3"/>
    <x v="0"/>
    <x v="1"/>
    <x v="106"/>
    <d v="2023-08-24T00:00:00"/>
    <d v="2023-08-26T00:00:00"/>
    <x v="0"/>
    <x v="27"/>
    <n v="75684"/>
    <x v="6"/>
    <s v="Retained"/>
    <n v="4"/>
    <x v="0"/>
  </r>
  <r>
    <x v="1145"/>
    <x v="2"/>
    <n v="33"/>
    <x v="2"/>
    <s v="Sales Executive"/>
    <x v="9"/>
    <x v="0"/>
    <x v="1"/>
    <x v="6"/>
    <d v="2023-02-23T00:00:00"/>
    <d v="2023-02-24T00:00:00"/>
    <x v="1"/>
    <x v="3"/>
    <n v="41963"/>
    <x v="3"/>
    <m/>
    <m/>
    <x v="2"/>
  </r>
  <r>
    <x v="1146"/>
    <x v="2"/>
    <n v="32"/>
    <x v="2"/>
    <s v="Sales Executive"/>
    <x v="1"/>
    <x v="1"/>
    <x v="0"/>
    <x v="404"/>
    <d v="2024-06-11T00:00:00"/>
    <d v="2024-06-13T00:00:00"/>
    <x v="0"/>
    <x v="337"/>
    <n v="53276"/>
    <x v="13"/>
    <s v="Left"/>
    <n v="4"/>
    <x v="1"/>
  </r>
  <r>
    <x v="1147"/>
    <x v="2"/>
    <n v="32"/>
    <x v="1"/>
    <s v="Service Manager"/>
    <x v="5"/>
    <x v="1"/>
    <x v="0"/>
    <x v="195"/>
    <d v="2023-06-16T00:00:00"/>
    <d v="2023-06-22T00:00:00"/>
    <x v="0"/>
    <x v="150"/>
    <n v="55616"/>
    <x v="13"/>
    <s v="Retained"/>
    <n v="5"/>
    <x v="1"/>
  </r>
  <r>
    <x v="1148"/>
    <x v="2"/>
    <n v="33"/>
    <x v="1"/>
    <s v="Service Engineer"/>
    <x v="8"/>
    <x v="0"/>
    <x v="2"/>
    <x v="268"/>
    <d v="2023-09-07T00:00:00"/>
    <d v="2023-09-10T00:00:00"/>
    <x v="0"/>
    <x v="77"/>
    <n v="154086"/>
    <x v="16"/>
    <s v="Left"/>
    <n v="2"/>
    <x v="1"/>
  </r>
  <r>
    <x v="1149"/>
    <x v="2"/>
    <n v="34"/>
    <x v="1"/>
    <s v="Service Engineer"/>
    <x v="13"/>
    <x v="1"/>
    <x v="1"/>
    <x v="339"/>
    <d v="2023-06-21T00:00:00"/>
    <d v="2023-06-21T00:00:00"/>
    <x v="1"/>
    <x v="3"/>
    <n v="213611"/>
    <x v="3"/>
    <m/>
    <n v="4"/>
    <x v="0"/>
  </r>
  <r>
    <x v="1150"/>
    <x v="2"/>
    <n v="34"/>
    <x v="1"/>
    <s v="Service Engineer"/>
    <x v="0"/>
    <x v="0"/>
    <x v="3"/>
    <x v="260"/>
    <d v="2023-02-11T00:00:00"/>
    <d v="2023-02-16T00:00:00"/>
    <x v="1"/>
    <x v="3"/>
    <n v="63762"/>
    <x v="3"/>
    <m/>
    <m/>
    <x v="1"/>
  </r>
  <r>
    <x v="1151"/>
    <x v="2"/>
    <n v="34"/>
    <x v="2"/>
    <s v="Sales Executive"/>
    <x v="4"/>
    <x v="0"/>
    <x v="0"/>
    <x v="134"/>
    <d v="2023-01-09T00:00:00"/>
    <d v="2023-01-10T00:00:00"/>
    <x v="1"/>
    <x v="3"/>
    <n v="69445"/>
    <x v="3"/>
    <m/>
    <n v="2"/>
    <x v="0"/>
  </r>
  <r>
    <x v="1152"/>
    <x v="2"/>
    <n v="33"/>
    <x v="0"/>
    <s v="Operations Executive"/>
    <x v="2"/>
    <x v="1"/>
    <x v="0"/>
    <x v="128"/>
    <d v="2023-01-21T00:00:00"/>
    <d v="2023-01-21T00:00:00"/>
    <x v="0"/>
    <x v="338"/>
    <n v="85409"/>
    <x v="9"/>
    <s v="Retained"/>
    <n v="5"/>
    <x v="0"/>
  </r>
  <r>
    <x v="1153"/>
    <x v="2"/>
    <n v="34"/>
    <x v="2"/>
    <s v="Sales Manager"/>
    <x v="6"/>
    <x v="1"/>
    <x v="0"/>
    <x v="51"/>
    <d v="2024-02-25T00:00:00"/>
    <d v="2024-02-26T00:00:00"/>
    <x v="0"/>
    <x v="339"/>
    <n v="57194"/>
    <x v="9"/>
    <s v="Retained"/>
    <n v="4"/>
    <x v="1"/>
  </r>
  <r>
    <x v="1154"/>
    <x v="2"/>
    <n v="34"/>
    <x v="0"/>
    <s v="Operations Manager"/>
    <x v="2"/>
    <x v="1"/>
    <x v="4"/>
    <x v="405"/>
    <d v="2024-09-08T00:00:00"/>
    <d v="2024-09-09T00:00:00"/>
    <x v="1"/>
    <x v="3"/>
    <n v="87998"/>
    <x v="3"/>
    <m/>
    <n v="3"/>
    <x v="1"/>
  </r>
  <r>
    <x v="1155"/>
    <x v="2"/>
    <n v="33"/>
    <x v="1"/>
    <s v="Service Manager"/>
    <x v="7"/>
    <x v="0"/>
    <x v="4"/>
    <x v="406"/>
    <d v="2024-10-07T00:00:00"/>
    <d v="2024-10-08T00:00:00"/>
    <x v="2"/>
    <x v="3"/>
    <n v="59460"/>
    <x v="3"/>
    <m/>
    <n v="4"/>
    <x v="0"/>
  </r>
  <r>
    <x v="1156"/>
    <x v="0"/>
    <n v="36"/>
    <x v="0"/>
    <s v="Operations Manager"/>
    <x v="7"/>
    <x v="0"/>
    <x v="0"/>
    <x v="106"/>
    <d v="2023-08-26T00:00:00"/>
    <d v="2023-09-01T00:00:00"/>
    <x v="0"/>
    <x v="153"/>
    <n v="52916"/>
    <x v="1"/>
    <s v="Left"/>
    <n v="4"/>
    <x v="1"/>
  </r>
  <r>
    <x v="1157"/>
    <x v="2"/>
    <n v="33"/>
    <x v="0"/>
    <s v="Operations Manager"/>
    <x v="0"/>
    <x v="0"/>
    <x v="0"/>
    <x v="288"/>
    <d v="2023-06-12T00:00:00"/>
    <d v="2023-06-15T00:00:00"/>
    <x v="0"/>
    <x v="226"/>
    <n v="50125"/>
    <x v="2"/>
    <s v="Retained"/>
    <n v="4"/>
    <x v="1"/>
  </r>
  <r>
    <x v="1158"/>
    <x v="2"/>
    <n v="33"/>
    <x v="0"/>
    <s v="Operations Executive"/>
    <x v="7"/>
    <x v="3"/>
    <x v="0"/>
    <x v="79"/>
    <d v="2023-03-05T00:00:00"/>
    <d v="2023-03-09T00:00:00"/>
    <x v="0"/>
    <x v="65"/>
    <n v="64885"/>
    <x v="0"/>
    <s v="Retained"/>
    <n v="3"/>
    <x v="1"/>
  </r>
  <r>
    <x v="1159"/>
    <x v="0"/>
    <n v="37"/>
    <x v="0"/>
    <s v="Operations Executive"/>
    <x v="5"/>
    <x v="0"/>
    <x v="1"/>
    <x v="291"/>
    <d v="2023-01-21T00:00:00"/>
    <d v="2023-01-22T00:00:00"/>
    <x v="1"/>
    <x v="3"/>
    <n v="55297"/>
    <x v="3"/>
    <m/>
    <n v="5"/>
    <x v="1"/>
  </r>
  <r>
    <x v="1160"/>
    <x v="2"/>
    <n v="33"/>
    <x v="2"/>
    <s v="Sales Manager"/>
    <x v="12"/>
    <x v="2"/>
    <x v="1"/>
    <x v="261"/>
    <d v="2024-12-16T00:00:00"/>
    <d v="2024-12-16T00:00:00"/>
    <x v="0"/>
    <x v="282"/>
    <n v="53509"/>
    <x v="12"/>
    <s v="Retained"/>
    <m/>
    <x v="1"/>
  </r>
  <r>
    <x v="1161"/>
    <x v="0"/>
    <n v="36"/>
    <x v="5"/>
    <s v="General Manager"/>
    <x v="7"/>
    <x v="1"/>
    <x v="0"/>
    <x v="37"/>
    <d v="2023-03-17T00:00:00"/>
    <d v="2023-03-23T00:00:00"/>
    <x v="1"/>
    <x v="3"/>
    <n v="59103"/>
    <x v="3"/>
    <m/>
    <n v="3"/>
    <x v="1"/>
  </r>
  <r>
    <x v="1162"/>
    <x v="0"/>
    <n v="38"/>
    <x v="0"/>
    <s v="Operations Executive"/>
    <x v="3"/>
    <x v="1"/>
    <x v="0"/>
    <x v="36"/>
    <d v="2023-08-17T00:00:00"/>
    <d v="2023-08-24T00:00:00"/>
    <x v="0"/>
    <x v="297"/>
    <n v="61649"/>
    <x v="3"/>
    <s v="Retained"/>
    <n v="2"/>
    <x v="0"/>
  </r>
  <r>
    <x v="1163"/>
    <x v="2"/>
    <n v="33"/>
    <x v="0"/>
    <s v="Operations Executive"/>
    <x v="6"/>
    <x v="1"/>
    <x v="1"/>
    <x v="379"/>
    <d v="2023-06-23T00:00:00"/>
    <d v="2023-06-29T00:00:00"/>
    <x v="0"/>
    <x v="146"/>
    <n v="61475"/>
    <x v="4"/>
    <s v="Retained"/>
    <n v="5"/>
    <x v="1"/>
  </r>
  <r>
    <x v="1164"/>
    <x v="0"/>
    <n v="36"/>
    <x v="0"/>
    <s v="Operations Executive"/>
    <x v="9"/>
    <x v="0"/>
    <x v="0"/>
    <x v="131"/>
    <d v="2023-08-23T00:00:00"/>
    <d v="2023-08-30T00:00:00"/>
    <x v="1"/>
    <x v="3"/>
    <n v="43123"/>
    <x v="3"/>
    <m/>
    <n v="2"/>
    <x v="0"/>
  </r>
  <r>
    <x v="1165"/>
    <x v="2"/>
    <n v="34"/>
    <x v="1"/>
    <s v="Service Engineer"/>
    <x v="0"/>
    <x v="1"/>
    <x v="0"/>
    <x v="344"/>
    <d v="2024-12-06T00:00:00"/>
    <d v="2024-12-07T00:00:00"/>
    <x v="1"/>
    <x v="3"/>
    <n v="52061"/>
    <x v="3"/>
    <m/>
    <n v="1"/>
    <x v="1"/>
  </r>
  <r>
    <x v="1166"/>
    <x v="2"/>
    <n v="34"/>
    <x v="0"/>
    <s v="Operations Executive"/>
    <x v="10"/>
    <x v="0"/>
    <x v="0"/>
    <x v="178"/>
    <d v="2023-04-13T00:00:00"/>
    <d v="2023-04-13T00:00:00"/>
    <x v="0"/>
    <x v="22"/>
    <n v="167107"/>
    <x v="4"/>
    <s v="Retained"/>
    <n v="5"/>
    <x v="0"/>
  </r>
  <r>
    <x v="1167"/>
    <x v="0"/>
    <n v="38"/>
    <x v="1"/>
    <s v="Service Engineer"/>
    <x v="2"/>
    <x v="0"/>
    <x v="3"/>
    <x v="284"/>
    <d v="2024-03-26T00:00:00"/>
    <d v="2024-03-27T00:00:00"/>
    <x v="0"/>
    <x v="340"/>
    <n v="67259"/>
    <x v="3"/>
    <s v="Retained"/>
    <n v="4"/>
    <x v="0"/>
  </r>
  <r>
    <x v="1168"/>
    <x v="0"/>
    <n v="37"/>
    <x v="0"/>
    <s v="Operations Executive"/>
    <x v="5"/>
    <x v="1"/>
    <x v="1"/>
    <x v="197"/>
    <d v="2023-08-14T00:00:00"/>
    <d v="2023-08-18T00:00:00"/>
    <x v="0"/>
    <x v="18"/>
    <n v="52816"/>
    <x v="13"/>
    <s v="Retained"/>
    <n v="4"/>
    <x v="1"/>
  </r>
  <r>
    <x v="1169"/>
    <x v="0"/>
    <n v="37"/>
    <x v="2"/>
    <s v="Sales Manager"/>
    <x v="3"/>
    <x v="0"/>
    <x v="2"/>
    <x v="107"/>
    <d v="2024-01-08T00:00:00"/>
    <d v="2024-01-12T00:00:00"/>
    <x v="0"/>
    <x v="341"/>
    <n v="79942"/>
    <x v="14"/>
    <s v="Left"/>
    <n v="4"/>
    <x v="1"/>
  </r>
  <r>
    <x v="1170"/>
    <x v="2"/>
    <n v="34"/>
    <x v="3"/>
    <s v="Marketing Executive"/>
    <x v="3"/>
    <x v="1"/>
    <x v="0"/>
    <x v="407"/>
    <d v="2024-12-08T00:00:00"/>
    <d v="2024-12-09T00:00:00"/>
    <x v="3"/>
    <x v="3"/>
    <n v="62899"/>
    <x v="3"/>
    <m/>
    <n v="4"/>
    <x v="2"/>
  </r>
  <r>
    <x v="1171"/>
    <x v="1"/>
    <n v="34"/>
    <x v="1"/>
    <s v="Service Manager"/>
    <x v="1"/>
    <x v="0"/>
    <x v="1"/>
    <x v="215"/>
    <d v="2023-02-19T00:00:00"/>
    <d v="2023-02-20T00:00:00"/>
    <x v="0"/>
    <x v="16"/>
    <n v="70206"/>
    <x v="6"/>
    <s v="Retained"/>
    <n v="4"/>
    <x v="1"/>
  </r>
  <r>
    <x v="1172"/>
    <x v="2"/>
    <n v="34"/>
    <x v="1"/>
    <s v="Service Engineer"/>
    <x v="0"/>
    <x v="2"/>
    <x v="2"/>
    <x v="376"/>
    <d v="2023-05-28T00:00:00"/>
    <d v="2023-06-03T00:00:00"/>
    <x v="0"/>
    <x v="142"/>
    <n v="65760"/>
    <x v="4"/>
    <s v="Left"/>
    <n v="2"/>
    <x v="1"/>
  </r>
  <r>
    <x v="1173"/>
    <x v="0"/>
    <n v="38"/>
    <x v="0"/>
    <s v="Operations Executive"/>
    <x v="0"/>
    <x v="2"/>
    <x v="0"/>
    <x v="336"/>
    <d v="2025-01-05T00:00:00"/>
    <d v="2025-01-08T00:00:00"/>
    <x v="0"/>
    <x v="23"/>
    <n v="55210"/>
    <x v="6"/>
    <s v="Retained"/>
    <n v="4"/>
    <x v="1"/>
  </r>
  <r>
    <x v="1174"/>
    <x v="2"/>
    <n v="34"/>
    <x v="0"/>
    <s v="Operations Executive"/>
    <x v="9"/>
    <x v="1"/>
    <x v="0"/>
    <x v="291"/>
    <d v="2023-01-22T00:00:00"/>
    <d v="2023-01-24T00:00:00"/>
    <x v="0"/>
    <x v="154"/>
    <n v="50500"/>
    <x v="6"/>
    <s v="Retained"/>
    <n v="4"/>
    <x v="0"/>
  </r>
  <r>
    <x v="1175"/>
    <x v="0"/>
    <n v="38"/>
    <x v="0"/>
    <s v="Operations Executive"/>
    <x v="5"/>
    <x v="1"/>
    <x v="0"/>
    <x v="195"/>
    <d v="2023-06-19T00:00:00"/>
    <d v="2023-06-21T00:00:00"/>
    <x v="1"/>
    <x v="3"/>
    <n v="38120"/>
    <x v="3"/>
    <m/>
    <n v="4"/>
    <x v="1"/>
  </r>
  <r>
    <x v="1176"/>
    <x v="2"/>
    <n v="34"/>
    <x v="1"/>
    <s v="Service Engineer"/>
    <x v="5"/>
    <x v="0"/>
    <x v="3"/>
    <x v="408"/>
    <d v="2023-07-30T00:00:00"/>
    <d v="2023-08-01T00:00:00"/>
    <x v="0"/>
    <x v="198"/>
    <n v="34833"/>
    <x v="9"/>
    <s v="Retained"/>
    <m/>
    <x v="1"/>
  </r>
  <r>
    <x v="1177"/>
    <x v="0"/>
    <n v="36"/>
    <x v="2"/>
    <s v="Sales Manager"/>
    <x v="7"/>
    <x v="1"/>
    <x v="3"/>
    <x v="285"/>
    <d v="2023-08-06T00:00:00"/>
    <d v="2023-08-11T00:00:00"/>
    <x v="0"/>
    <x v="18"/>
    <n v="61197"/>
    <x v="12"/>
    <s v="Retained"/>
    <m/>
    <x v="1"/>
  </r>
  <r>
    <x v="1178"/>
    <x v="2"/>
    <n v="34"/>
    <x v="0"/>
    <s v="Operations Manager"/>
    <x v="0"/>
    <x v="3"/>
    <x v="3"/>
    <x v="65"/>
    <d v="2023-07-19T00:00:00"/>
    <d v="2023-07-20T00:00:00"/>
    <x v="0"/>
    <x v="82"/>
    <n v="50726"/>
    <x v="3"/>
    <s v="Retained"/>
    <n v="3"/>
    <x v="1"/>
  </r>
  <r>
    <x v="1179"/>
    <x v="0"/>
    <n v="37"/>
    <x v="5"/>
    <s v="General Manager"/>
    <x v="0"/>
    <x v="1"/>
    <x v="3"/>
    <x v="180"/>
    <d v="2023-07-26T00:00:00"/>
    <d v="2023-08-01T00:00:00"/>
    <x v="0"/>
    <x v="64"/>
    <n v="44301"/>
    <x v="6"/>
    <s v="Retained"/>
    <n v="5"/>
    <x v="1"/>
  </r>
  <r>
    <x v="1180"/>
    <x v="1"/>
    <n v="34"/>
    <x v="0"/>
    <s v="Operations Manager"/>
    <x v="6"/>
    <x v="4"/>
    <x v="1"/>
    <x v="32"/>
    <d v="2023-07-19T00:00:00"/>
    <d v="2023-07-23T00:00:00"/>
    <x v="1"/>
    <x v="3"/>
    <n v="74617"/>
    <x v="3"/>
    <m/>
    <n v="5"/>
    <x v="1"/>
  </r>
  <r>
    <x v="1181"/>
    <x v="0"/>
    <n v="37"/>
    <x v="4"/>
    <s v="Production Engineer"/>
    <x v="12"/>
    <x v="4"/>
    <x v="0"/>
    <x v="120"/>
    <d v="2023-09-01T00:00:00"/>
    <d v="2023-09-03T00:00:00"/>
    <x v="1"/>
    <x v="3"/>
    <n v="38278"/>
    <x v="3"/>
    <m/>
    <n v="4"/>
    <x v="1"/>
  </r>
  <r>
    <x v="1182"/>
    <x v="2"/>
    <n v="33"/>
    <x v="0"/>
    <s v="Operations Executive"/>
    <x v="12"/>
    <x v="1"/>
    <x v="3"/>
    <x v="140"/>
    <d v="2024-08-29T00:00:00"/>
    <d v="2024-09-03T00:00:00"/>
    <x v="3"/>
    <x v="3"/>
    <n v="41059"/>
    <x v="3"/>
    <m/>
    <n v="4"/>
    <x v="1"/>
  </r>
  <r>
    <x v="1183"/>
    <x v="1"/>
    <n v="34"/>
    <x v="7"/>
    <s v="Purchase Officer"/>
    <x v="12"/>
    <x v="1"/>
    <x v="2"/>
    <x v="127"/>
    <d v="2023-07-30T00:00:00"/>
    <d v="2023-08-05T00:00:00"/>
    <x v="0"/>
    <x v="198"/>
    <n v="56655"/>
    <x v="8"/>
    <s v="Retained"/>
    <n v="4"/>
    <x v="1"/>
  </r>
  <r>
    <x v="1184"/>
    <x v="0"/>
    <n v="38"/>
    <x v="6"/>
    <s v="Financial Analyst"/>
    <x v="3"/>
    <x v="2"/>
    <x v="0"/>
    <x v="174"/>
    <d v="2023-02-09T00:00:00"/>
    <d v="2023-02-10T00:00:00"/>
    <x v="2"/>
    <x v="3"/>
    <n v="60195"/>
    <x v="3"/>
    <m/>
    <n v="4"/>
    <x v="1"/>
  </r>
  <r>
    <x v="1185"/>
    <x v="1"/>
    <n v="34"/>
    <x v="4"/>
    <s v="Production Engineer"/>
    <x v="6"/>
    <x v="1"/>
    <x v="2"/>
    <x v="26"/>
    <d v="2023-05-23T00:00:00"/>
    <d v="2023-05-29T00:00:00"/>
    <x v="1"/>
    <x v="3"/>
    <n v="66736"/>
    <x v="3"/>
    <m/>
    <n v="3"/>
    <x v="1"/>
  </r>
  <r>
    <x v="1186"/>
    <x v="2"/>
    <n v="33"/>
    <x v="4"/>
    <s v="Production Engineer"/>
    <x v="4"/>
    <x v="0"/>
    <x v="1"/>
    <x v="409"/>
    <d v="2024-09-17T00:00:00"/>
    <d v="2024-09-24T00:00:00"/>
    <x v="3"/>
    <x v="3"/>
    <n v="56508"/>
    <x v="3"/>
    <m/>
    <m/>
    <x v="1"/>
  </r>
  <r>
    <x v="1187"/>
    <x v="0"/>
    <n v="36"/>
    <x v="0"/>
    <s v="Operations Executive"/>
    <x v="0"/>
    <x v="1"/>
    <x v="0"/>
    <x v="174"/>
    <d v="2023-02-08T00:00:00"/>
    <d v="2023-02-10T00:00:00"/>
    <x v="1"/>
    <x v="3"/>
    <n v="69413"/>
    <x v="3"/>
    <m/>
    <n v="4"/>
    <x v="1"/>
  </r>
  <r>
    <x v="1188"/>
    <x v="0"/>
    <n v="38"/>
    <x v="6"/>
    <s v="Financial Analyst"/>
    <x v="10"/>
    <x v="1"/>
    <x v="0"/>
    <x v="264"/>
    <d v="2023-05-28T00:00:00"/>
    <d v="2023-05-29T00:00:00"/>
    <x v="0"/>
    <x v="19"/>
    <n v="126167"/>
    <x v="10"/>
    <s v="Retained"/>
    <n v="5"/>
    <x v="1"/>
  </r>
  <r>
    <x v="1189"/>
    <x v="2"/>
    <n v="33"/>
    <x v="1"/>
    <s v="Service Engineer"/>
    <x v="6"/>
    <x v="1"/>
    <x v="0"/>
    <x v="181"/>
    <d v="2023-05-22T00:00:00"/>
    <d v="2023-05-23T00:00:00"/>
    <x v="0"/>
    <x v="57"/>
    <n v="52156"/>
    <x v="4"/>
    <s v="Retained"/>
    <n v="4"/>
    <x v="1"/>
  </r>
  <r>
    <x v="1190"/>
    <x v="0"/>
    <n v="36"/>
    <x v="1"/>
    <s v="Service Engineer"/>
    <x v="14"/>
    <x v="1"/>
    <x v="2"/>
    <x v="97"/>
    <d v="2024-08-05T00:00:00"/>
    <d v="2024-08-12T00:00:00"/>
    <x v="0"/>
    <x v="280"/>
    <n v="98829"/>
    <x v="2"/>
    <s v="Left"/>
    <n v="4"/>
    <x v="1"/>
  </r>
  <r>
    <x v="1191"/>
    <x v="2"/>
    <n v="32"/>
    <x v="2"/>
    <s v="Sales Executive"/>
    <x v="6"/>
    <x v="0"/>
    <x v="3"/>
    <x v="410"/>
    <d v="2024-07-27T00:00:00"/>
    <d v="2024-07-27T00:00:00"/>
    <x v="0"/>
    <x v="342"/>
    <n v="70498"/>
    <x v="3"/>
    <s v="Retained"/>
    <n v="4"/>
    <x v="1"/>
  </r>
  <r>
    <x v="1192"/>
    <x v="0"/>
    <n v="37"/>
    <x v="0"/>
    <s v="Operations Manager"/>
    <x v="1"/>
    <x v="3"/>
    <x v="1"/>
    <x v="411"/>
    <d v="2024-07-15T00:00:00"/>
    <d v="2024-07-17T00:00:00"/>
    <x v="3"/>
    <x v="3"/>
    <n v="68804"/>
    <x v="3"/>
    <m/>
    <n v="4"/>
    <x v="1"/>
  </r>
  <r>
    <x v="1193"/>
    <x v="2"/>
    <n v="32"/>
    <x v="1"/>
    <s v="Service Engineer"/>
    <x v="2"/>
    <x v="1"/>
    <x v="2"/>
    <x v="79"/>
    <d v="2023-02-28T00:00:00"/>
    <d v="2023-03-05T00:00:00"/>
    <x v="1"/>
    <x v="3"/>
    <n v="66465"/>
    <x v="3"/>
    <m/>
    <n v="5"/>
    <x v="0"/>
  </r>
  <r>
    <x v="1194"/>
    <x v="0"/>
    <n v="37"/>
    <x v="1"/>
    <s v="Service Engineer"/>
    <x v="3"/>
    <x v="0"/>
    <x v="0"/>
    <x v="102"/>
    <d v="2023-03-28T00:00:00"/>
    <d v="2023-04-01T00:00:00"/>
    <x v="0"/>
    <x v="333"/>
    <n v="71187"/>
    <x v="3"/>
    <s v="Retained"/>
    <n v="4"/>
    <x v="1"/>
  </r>
  <r>
    <x v="1195"/>
    <x v="2"/>
    <n v="32"/>
    <x v="0"/>
    <s v="Operations Executive"/>
    <x v="5"/>
    <x v="0"/>
    <x v="0"/>
    <x v="126"/>
    <d v="2023-01-26T00:00:00"/>
    <d v="2023-01-30T00:00:00"/>
    <x v="0"/>
    <x v="81"/>
    <n v="58997"/>
    <x v="13"/>
    <s v="Left"/>
    <n v="4"/>
    <x v="2"/>
  </r>
  <r>
    <x v="1196"/>
    <x v="1"/>
    <n v="34"/>
    <x v="0"/>
    <s v="Operations Executive"/>
    <x v="14"/>
    <x v="1"/>
    <x v="0"/>
    <x v="412"/>
    <d v="2023-05-11T00:00:00"/>
    <d v="2023-05-17T00:00:00"/>
    <x v="0"/>
    <x v="73"/>
    <n v="136448"/>
    <x v="5"/>
    <s v="Retained"/>
    <n v="3"/>
    <x v="0"/>
  </r>
  <r>
    <x v="1197"/>
    <x v="1"/>
    <n v="34"/>
    <x v="0"/>
    <s v="Operations Manager"/>
    <x v="3"/>
    <x v="0"/>
    <x v="3"/>
    <x v="144"/>
    <d v="2023-03-04T00:00:00"/>
    <d v="2023-03-09T00:00:00"/>
    <x v="1"/>
    <x v="3"/>
    <n v="65948"/>
    <x v="3"/>
    <m/>
    <n v="5"/>
    <x v="1"/>
  </r>
  <r>
    <x v="1198"/>
    <x v="2"/>
    <n v="34"/>
    <x v="6"/>
    <s v="Finance Manager"/>
    <x v="9"/>
    <x v="2"/>
    <x v="0"/>
    <x v="26"/>
    <d v="2023-05-15T00:00:00"/>
    <d v="2023-05-20T00:00:00"/>
    <x v="0"/>
    <x v="343"/>
    <n v="57685"/>
    <x v="10"/>
    <s v="Retained"/>
    <m/>
    <x v="1"/>
  </r>
  <r>
    <x v="1199"/>
    <x v="0"/>
    <n v="38"/>
    <x v="0"/>
    <s v="Operations Executive"/>
    <x v="1"/>
    <x v="1"/>
    <x v="1"/>
    <x v="154"/>
    <d v="2023-03-28T00:00:00"/>
    <d v="2023-03-28T00:00:00"/>
    <x v="0"/>
    <x v="177"/>
    <n v="52740"/>
    <x v="5"/>
    <s v="Left"/>
    <n v="4"/>
    <x v="1"/>
  </r>
  <r>
    <x v="1200"/>
    <x v="2"/>
    <n v="34"/>
    <x v="3"/>
    <s v="Marketing Executive"/>
    <x v="6"/>
    <x v="2"/>
    <x v="0"/>
    <x v="198"/>
    <d v="2024-10-02T00:00:00"/>
    <d v="2024-10-04T00:00:00"/>
    <x v="3"/>
    <x v="3"/>
    <n v="84933"/>
    <x v="3"/>
    <m/>
    <n v="4"/>
    <x v="1"/>
  </r>
  <r>
    <x v="1201"/>
    <x v="0"/>
    <n v="38"/>
    <x v="0"/>
    <s v="Operations Manager"/>
    <x v="1"/>
    <x v="2"/>
    <x v="1"/>
    <x v="413"/>
    <d v="2024-12-18T00:00:00"/>
    <d v="2024-12-22T00:00:00"/>
    <x v="0"/>
    <x v="285"/>
    <n v="57470"/>
    <x v="16"/>
    <s v="Retained"/>
    <n v="4"/>
    <x v="1"/>
  </r>
  <r>
    <x v="1202"/>
    <x v="0"/>
    <n v="38"/>
    <x v="0"/>
    <s v="Operations Executive"/>
    <x v="6"/>
    <x v="1"/>
    <x v="1"/>
    <x v="408"/>
    <d v="2023-07-31T00:00:00"/>
    <d v="2023-08-02T00:00:00"/>
    <x v="1"/>
    <x v="3"/>
    <n v="72521"/>
    <x v="3"/>
    <m/>
    <n v="4"/>
    <x v="1"/>
  </r>
  <r>
    <x v="1203"/>
    <x v="0"/>
    <n v="37"/>
    <x v="1"/>
    <s v="Service Manager"/>
    <x v="4"/>
    <x v="0"/>
    <x v="1"/>
    <x v="206"/>
    <d v="2024-08-08T00:00:00"/>
    <d v="2024-08-09T00:00:00"/>
    <x v="0"/>
    <x v="317"/>
    <n v="57510"/>
    <x v="6"/>
    <s v="Retained"/>
    <m/>
    <x v="0"/>
  </r>
  <r>
    <x v="1204"/>
    <x v="0"/>
    <n v="38"/>
    <x v="5"/>
    <s v="General Manager"/>
    <x v="5"/>
    <x v="1"/>
    <x v="0"/>
    <x v="205"/>
    <d v="2023-01-14T00:00:00"/>
    <d v="2023-01-16T00:00:00"/>
    <x v="0"/>
    <x v="14"/>
    <n v="52440"/>
    <x v="5"/>
    <s v="Retained"/>
    <n v="5"/>
    <x v="1"/>
  </r>
  <r>
    <x v="1205"/>
    <x v="2"/>
    <n v="34"/>
    <x v="1"/>
    <s v="Service Engineer"/>
    <x v="11"/>
    <x v="0"/>
    <x v="1"/>
    <x v="241"/>
    <d v="2023-01-31T00:00:00"/>
    <d v="2023-02-05T00:00:00"/>
    <x v="0"/>
    <x v="53"/>
    <n v="105913"/>
    <x v="8"/>
    <s v="Retained"/>
    <n v="4"/>
    <x v="0"/>
  </r>
  <r>
    <x v="1206"/>
    <x v="2"/>
    <n v="34"/>
    <x v="1"/>
    <s v="Service Engineer"/>
    <x v="5"/>
    <x v="0"/>
    <x v="1"/>
    <x v="0"/>
    <d v="2023-03-19T00:00:00"/>
    <d v="2023-03-23T00:00:00"/>
    <x v="0"/>
    <x v="199"/>
    <n v="37563"/>
    <x v="6"/>
    <s v="Retained"/>
    <n v="2"/>
    <x v="1"/>
  </r>
  <r>
    <x v="1207"/>
    <x v="0"/>
    <n v="38"/>
    <x v="4"/>
    <s v="Production Manager"/>
    <x v="2"/>
    <x v="1"/>
    <x v="2"/>
    <x v="414"/>
    <d v="2024-02-20T00:00:00"/>
    <d v="2024-02-20T00:00:00"/>
    <x v="3"/>
    <x v="3"/>
    <n v="64763"/>
    <x v="3"/>
    <m/>
    <n v="4"/>
    <x v="1"/>
  </r>
  <r>
    <x v="1208"/>
    <x v="0"/>
    <n v="36"/>
    <x v="2"/>
    <s v="Sales Executive"/>
    <x v="0"/>
    <x v="2"/>
    <x v="0"/>
    <x v="199"/>
    <d v="2023-05-31T00:00:00"/>
    <d v="2023-06-05T00:00:00"/>
    <x v="0"/>
    <x v="112"/>
    <n v="58370"/>
    <x v="3"/>
    <s v="Retained"/>
    <n v="4"/>
    <x v="1"/>
  </r>
  <r>
    <x v="1209"/>
    <x v="1"/>
    <n v="34"/>
    <x v="5"/>
    <s v="General Manager"/>
    <x v="2"/>
    <x v="0"/>
    <x v="0"/>
    <x v="93"/>
    <d v="2024-12-11T00:00:00"/>
    <d v="2024-12-18T00:00:00"/>
    <x v="0"/>
    <x v="344"/>
    <n v="75497"/>
    <x v="2"/>
    <s v="Retained"/>
    <n v="2"/>
    <x v="1"/>
  </r>
  <r>
    <x v="1210"/>
    <x v="0"/>
    <n v="38"/>
    <x v="0"/>
    <s v="Operations Executive"/>
    <x v="3"/>
    <x v="2"/>
    <x v="3"/>
    <x v="129"/>
    <d v="2023-02-06T00:00:00"/>
    <d v="2023-02-11T00:00:00"/>
    <x v="1"/>
    <x v="3"/>
    <n v="79456"/>
    <x v="3"/>
    <m/>
    <n v="4"/>
    <x v="0"/>
  </r>
  <r>
    <x v="1211"/>
    <x v="0"/>
    <n v="38"/>
    <x v="0"/>
    <s v="Operations Executive"/>
    <x v="7"/>
    <x v="1"/>
    <x v="0"/>
    <x v="271"/>
    <d v="2024-01-07T00:00:00"/>
    <d v="2024-01-12T00:00:00"/>
    <x v="3"/>
    <x v="3"/>
    <n v="53761"/>
    <x v="3"/>
    <m/>
    <n v="4"/>
    <x v="1"/>
  </r>
  <r>
    <x v="1212"/>
    <x v="0"/>
    <n v="37"/>
    <x v="0"/>
    <s v="Operations Executive"/>
    <x v="5"/>
    <x v="2"/>
    <x v="2"/>
    <x v="168"/>
    <d v="2023-07-26T00:00:00"/>
    <d v="2023-07-26T00:00:00"/>
    <x v="0"/>
    <x v="190"/>
    <n v="31918"/>
    <x v="11"/>
    <s v="Retained"/>
    <n v="4"/>
    <x v="1"/>
  </r>
  <r>
    <x v="1213"/>
    <x v="2"/>
    <n v="32"/>
    <x v="6"/>
    <s v="Finance Manager"/>
    <x v="6"/>
    <x v="0"/>
    <x v="1"/>
    <x v="231"/>
    <d v="2023-05-29T00:00:00"/>
    <d v="2023-05-31T00:00:00"/>
    <x v="0"/>
    <x v="212"/>
    <n v="84768"/>
    <x v="14"/>
    <s v="Left"/>
    <m/>
    <x v="1"/>
  </r>
  <r>
    <x v="1214"/>
    <x v="2"/>
    <n v="33"/>
    <x v="2"/>
    <s v="Sales Executive"/>
    <x v="9"/>
    <x v="2"/>
    <x v="0"/>
    <x v="415"/>
    <d v="2024-07-13T00:00:00"/>
    <d v="2024-07-17T00:00:00"/>
    <x v="3"/>
    <x v="3"/>
    <n v="59375"/>
    <x v="3"/>
    <m/>
    <m/>
    <x v="1"/>
  </r>
  <r>
    <x v="1215"/>
    <x v="0"/>
    <n v="38"/>
    <x v="0"/>
    <s v="Operations Executive"/>
    <x v="3"/>
    <x v="0"/>
    <x v="2"/>
    <x v="416"/>
    <d v="2024-01-30T00:00:00"/>
    <d v="2024-02-01T00:00:00"/>
    <x v="0"/>
    <x v="345"/>
    <n v="71089"/>
    <x v="10"/>
    <s v="Left"/>
    <n v="3"/>
    <x v="1"/>
  </r>
  <r>
    <x v="1216"/>
    <x v="0"/>
    <n v="37"/>
    <x v="0"/>
    <s v="Operations Manager"/>
    <x v="3"/>
    <x v="1"/>
    <x v="1"/>
    <x v="292"/>
    <d v="2024-01-17T00:00:00"/>
    <d v="2024-01-21T00:00:00"/>
    <x v="2"/>
    <x v="3"/>
    <n v="67188"/>
    <x v="3"/>
    <m/>
    <n v="4"/>
    <x v="1"/>
  </r>
  <r>
    <x v="1217"/>
    <x v="2"/>
    <n v="33"/>
    <x v="7"/>
    <s v="Purchase Officer"/>
    <x v="14"/>
    <x v="1"/>
    <x v="0"/>
    <x v="304"/>
    <d v="2023-03-05T00:00:00"/>
    <d v="2023-03-07T00:00:00"/>
    <x v="0"/>
    <x v="103"/>
    <n v="132275"/>
    <x v="11"/>
    <s v="Left"/>
    <n v="4"/>
    <x v="1"/>
  </r>
  <r>
    <x v="1218"/>
    <x v="2"/>
    <n v="34"/>
    <x v="0"/>
    <s v="Operations Executive"/>
    <x v="12"/>
    <x v="2"/>
    <x v="0"/>
    <x v="288"/>
    <d v="2023-06-17T00:00:00"/>
    <d v="2023-06-23T00:00:00"/>
    <x v="0"/>
    <x v="346"/>
    <n v="50999"/>
    <x v="10"/>
    <s v="Retained"/>
    <n v="4"/>
    <x v="2"/>
  </r>
  <r>
    <x v="1219"/>
    <x v="0"/>
    <n v="36"/>
    <x v="1"/>
    <s v="Service Manager"/>
    <x v="5"/>
    <x v="0"/>
    <x v="0"/>
    <x v="171"/>
    <d v="2024-04-13T00:00:00"/>
    <d v="2024-04-16T00:00:00"/>
    <x v="3"/>
    <x v="3"/>
    <n v="54545"/>
    <x v="3"/>
    <m/>
    <n v="3"/>
    <x v="1"/>
  </r>
  <r>
    <x v="1220"/>
    <x v="1"/>
    <n v="34"/>
    <x v="1"/>
    <s v="Service Manager"/>
    <x v="7"/>
    <x v="3"/>
    <x v="2"/>
    <x v="231"/>
    <d v="2023-05-24T00:00:00"/>
    <d v="2023-05-27T00:00:00"/>
    <x v="0"/>
    <x v="167"/>
    <n v="61934"/>
    <x v="0"/>
    <s v="Retained"/>
    <n v="4"/>
    <x v="1"/>
  </r>
  <r>
    <x v="1221"/>
    <x v="0"/>
    <n v="36"/>
    <x v="1"/>
    <s v="Service Engineer"/>
    <x v="2"/>
    <x v="1"/>
    <x v="1"/>
    <x v="150"/>
    <d v="2023-07-05T00:00:00"/>
    <d v="2023-07-10T00:00:00"/>
    <x v="1"/>
    <x v="3"/>
    <n v="83675"/>
    <x v="3"/>
    <m/>
    <n v="4"/>
    <x v="1"/>
  </r>
  <r>
    <x v="1222"/>
    <x v="0"/>
    <n v="37"/>
    <x v="1"/>
    <s v="Service Engineer"/>
    <x v="13"/>
    <x v="0"/>
    <x v="2"/>
    <x v="33"/>
    <d v="2023-03-08T00:00:00"/>
    <d v="2023-03-10T00:00:00"/>
    <x v="1"/>
    <x v="3"/>
    <n v="174234"/>
    <x v="3"/>
    <m/>
    <m/>
    <x v="1"/>
  </r>
  <r>
    <x v="1223"/>
    <x v="1"/>
    <n v="34"/>
    <x v="0"/>
    <s v="Operations Manager"/>
    <x v="6"/>
    <x v="0"/>
    <x v="0"/>
    <x v="129"/>
    <d v="2023-02-08T00:00:00"/>
    <d v="2023-02-11T00:00:00"/>
    <x v="2"/>
    <x v="3"/>
    <n v="58936"/>
    <x v="3"/>
    <m/>
    <n v="4"/>
    <x v="0"/>
  </r>
  <r>
    <x v="1224"/>
    <x v="0"/>
    <n v="38"/>
    <x v="0"/>
    <s v="Operations Manager"/>
    <x v="8"/>
    <x v="0"/>
    <x v="1"/>
    <x v="228"/>
    <d v="2023-06-09T00:00:00"/>
    <d v="2023-06-10T00:00:00"/>
    <x v="1"/>
    <x v="3"/>
    <n v="180004"/>
    <x v="3"/>
    <m/>
    <n v="4"/>
    <x v="1"/>
  </r>
  <r>
    <x v="1225"/>
    <x v="2"/>
    <n v="33"/>
    <x v="1"/>
    <s v="Service Manager"/>
    <x v="9"/>
    <x v="2"/>
    <x v="0"/>
    <x v="339"/>
    <d v="2023-06-12T00:00:00"/>
    <d v="2023-06-19T00:00:00"/>
    <x v="0"/>
    <x v="98"/>
    <n v="51351"/>
    <x v="5"/>
    <s v="Retained"/>
    <n v="3"/>
    <x v="1"/>
  </r>
  <r>
    <x v="1226"/>
    <x v="0"/>
    <n v="37"/>
    <x v="0"/>
    <s v="Operations Executive"/>
    <x v="8"/>
    <x v="1"/>
    <x v="3"/>
    <x v="221"/>
    <d v="2023-03-28T00:00:00"/>
    <d v="2023-04-02T00:00:00"/>
    <x v="0"/>
    <x v="303"/>
    <n v="160625"/>
    <x v="0"/>
    <s v="Retained"/>
    <m/>
    <x v="0"/>
  </r>
  <r>
    <x v="1227"/>
    <x v="0"/>
    <n v="37"/>
    <x v="0"/>
    <s v="Operations Executive"/>
    <x v="10"/>
    <x v="0"/>
    <x v="1"/>
    <x v="400"/>
    <d v="2023-04-05T00:00:00"/>
    <d v="2023-04-09T00:00:00"/>
    <x v="0"/>
    <x v="40"/>
    <n v="193560"/>
    <x v="12"/>
    <s v="Retained"/>
    <n v="4"/>
    <x v="1"/>
  </r>
  <r>
    <x v="1228"/>
    <x v="1"/>
    <n v="34"/>
    <x v="1"/>
    <s v="Service Engineer"/>
    <x v="4"/>
    <x v="0"/>
    <x v="2"/>
    <x v="339"/>
    <d v="2023-06-19T00:00:00"/>
    <d v="2023-06-26T00:00:00"/>
    <x v="0"/>
    <x v="13"/>
    <n v="57492"/>
    <x v="3"/>
    <s v="Left"/>
    <n v="4"/>
    <x v="1"/>
  </r>
  <r>
    <x v="1229"/>
    <x v="0"/>
    <n v="38"/>
    <x v="1"/>
    <s v="Service Manager"/>
    <x v="0"/>
    <x v="1"/>
    <x v="1"/>
    <x v="315"/>
    <d v="2023-08-18T00:00:00"/>
    <d v="2023-08-25T00:00:00"/>
    <x v="0"/>
    <x v="88"/>
    <n v="63185"/>
    <x v="1"/>
    <s v="Retained"/>
    <n v="4"/>
    <x v="1"/>
  </r>
  <r>
    <x v="1230"/>
    <x v="2"/>
    <n v="34"/>
    <x v="5"/>
    <s v="General Manager"/>
    <x v="3"/>
    <x v="0"/>
    <x v="2"/>
    <x v="60"/>
    <d v="2023-03-31T00:00:00"/>
    <d v="2023-04-01T00:00:00"/>
    <x v="0"/>
    <x v="0"/>
    <n v="60245"/>
    <x v="9"/>
    <s v="Left"/>
    <n v="4"/>
    <x v="0"/>
  </r>
  <r>
    <x v="1231"/>
    <x v="0"/>
    <n v="36"/>
    <x v="0"/>
    <s v="Operations Manager"/>
    <x v="10"/>
    <x v="0"/>
    <x v="1"/>
    <x v="355"/>
    <d v="2024-08-13T00:00:00"/>
    <d v="2024-08-16T00:00:00"/>
    <x v="4"/>
    <x v="3"/>
    <n v="176861"/>
    <x v="3"/>
    <m/>
    <n v="5"/>
    <x v="1"/>
  </r>
  <r>
    <x v="1232"/>
    <x v="0"/>
    <n v="38"/>
    <x v="5"/>
    <s v="General Manager"/>
    <x v="5"/>
    <x v="1"/>
    <x v="1"/>
    <x v="38"/>
    <d v="2023-02-19T00:00:00"/>
    <d v="2023-02-21T00:00:00"/>
    <x v="1"/>
    <x v="3"/>
    <n v="41684"/>
    <x v="3"/>
    <m/>
    <n v="5"/>
    <x v="0"/>
  </r>
  <r>
    <x v="1233"/>
    <x v="0"/>
    <n v="37"/>
    <x v="1"/>
    <s v="Service Engineer"/>
    <x v="1"/>
    <x v="1"/>
    <x v="1"/>
    <x v="282"/>
    <d v="2023-05-26T00:00:00"/>
    <d v="2023-05-26T00:00:00"/>
    <x v="0"/>
    <x v="19"/>
    <n v="55939"/>
    <x v="14"/>
    <s v="Retained"/>
    <n v="4"/>
    <x v="1"/>
  </r>
  <r>
    <x v="1234"/>
    <x v="2"/>
    <n v="33"/>
    <x v="0"/>
    <s v="Operations Executive"/>
    <x v="5"/>
    <x v="2"/>
    <x v="3"/>
    <x v="3"/>
    <d v="2023-03-03T00:00:00"/>
    <d v="2023-03-05T00:00:00"/>
    <x v="0"/>
    <x v="105"/>
    <n v="35122"/>
    <x v="6"/>
    <s v="Retained"/>
    <n v="2"/>
    <x v="1"/>
  </r>
  <r>
    <x v="1235"/>
    <x v="0"/>
    <n v="36"/>
    <x v="1"/>
    <s v="Service Engineer"/>
    <x v="5"/>
    <x v="1"/>
    <x v="0"/>
    <x v="285"/>
    <d v="2023-08-10T00:00:00"/>
    <d v="2023-08-10T00:00:00"/>
    <x v="0"/>
    <x v="132"/>
    <n v="52339"/>
    <x v="7"/>
    <s v="Retained"/>
    <n v="2"/>
    <x v="0"/>
  </r>
  <r>
    <x v="1236"/>
    <x v="2"/>
    <n v="34"/>
    <x v="1"/>
    <s v="Service Manager"/>
    <x v="4"/>
    <x v="1"/>
    <x v="0"/>
    <x v="127"/>
    <d v="2023-08-01T00:00:00"/>
    <d v="2023-08-07T00:00:00"/>
    <x v="0"/>
    <x v="295"/>
    <n v="74764"/>
    <x v="13"/>
    <s v="Retained"/>
    <m/>
    <x v="1"/>
  </r>
  <r>
    <x v="1237"/>
    <x v="0"/>
    <n v="37"/>
    <x v="6"/>
    <s v="Financial Analyst"/>
    <x v="11"/>
    <x v="0"/>
    <x v="2"/>
    <x v="317"/>
    <d v="2023-09-07T00:00:00"/>
    <d v="2023-09-08T00:00:00"/>
    <x v="0"/>
    <x v="237"/>
    <n v="118282"/>
    <x v="7"/>
    <s v="Retained"/>
    <n v="4"/>
    <x v="1"/>
  </r>
  <r>
    <x v="1238"/>
    <x v="1"/>
    <n v="34"/>
    <x v="1"/>
    <s v="Service Engineer"/>
    <x v="12"/>
    <x v="1"/>
    <x v="1"/>
    <x v="417"/>
    <d v="2024-07-09T00:00:00"/>
    <d v="2024-07-12T00:00:00"/>
    <x v="0"/>
    <x v="316"/>
    <n v="52448"/>
    <x v="15"/>
    <s v="Retained"/>
    <n v="4"/>
    <x v="1"/>
  </r>
  <r>
    <x v="1239"/>
    <x v="0"/>
    <n v="36"/>
    <x v="1"/>
    <s v="Service Engineer"/>
    <x v="6"/>
    <x v="0"/>
    <x v="1"/>
    <x v="230"/>
    <d v="2024-02-10T00:00:00"/>
    <d v="2024-02-12T00:00:00"/>
    <x v="0"/>
    <x v="347"/>
    <n v="83458"/>
    <x v="6"/>
    <s v="Retained"/>
    <m/>
    <x v="1"/>
  </r>
  <r>
    <x v="1240"/>
    <x v="2"/>
    <n v="32"/>
    <x v="1"/>
    <s v="Service Engineer"/>
    <x v="1"/>
    <x v="1"/>
    <x v="0"/>
    <x v="215"/>
    <d v="2023-02-14T00:00:00"/>
    <d v="2023-02-14T00:00:00"/>
    <x v="0"/>
    <x v="170"/>
    <n v="59730"/>
    <x v="11"/>
    <s v="Retained"/>
    <m/>
    <x v="0"/>
  </r>
  <r>
    <x v="1241"/>
    <x v="2"/>
    <n v="33"/>
    <x v="2"/>
    <s v="Sales Executive"/>
    <x v="0"/>
    <x v="2"/>
    <x v="0"/>
    <x v="267"/>
    <d v="2023-06-07T00:00:00"/>
    <d v="2023-06-10T00:00:00"/>
    <x v="0"/>
    <x v="292"/>
    <n v="42380"/>
    <x v="11"/>
    <s v="Retained"/>
    <n v="5"/>
    <x v="2"/>
  </r>
  <r>
    <x v="1242"/>
    <x v="2"/>
    <n v="33"/>
    <x v="0"/>
    <s v="Operations Manager"/>
    <x v="6"/>
    <x v="1"/>
    <x v="1"/>
    <x v="147"/>
    <d v="2023-06-16T00:00:00"/>
    <d v="2023-06-17T00:00:00"/>
    <x v="0"/>
    <x v="226"/>
    <n v="75405"/>
    <x v="3"/>
    <s v="Left"/>
    <n v="4"/>
    <x v="1"/>
  </r>
  <r>
    <x v="1243"/>
    <x v="2"/>
    <n v="34"/>
    <x v="6"/>
    <s v="Finance Manager"/>
    <x v="12"/>
    <x v="1"/>
    <x v="0"/>
    <x v="409"/>
    <d v="2024-09-21T00:00:00"/>
    <d v="2024-09-27T00:00:00"/>
    <x v="0"/>
    <x v="348"/>
    <n v="58656"/>
    <x v="5"/>
    <s v="Retained"/>
    <m/>
    <x v="1"/>
  </r>
  <r>
    <x v="1244"/>
    <x v="2"/>
    <n v="32"/>
    <x v="2"/>
    <s v="Sales Executive"/>
    <x v="9"/>
    <x v="0"/>
    <x v="1"/>
    <x v="67"/>
    <d v="2023-08-27T00:00:00"/>
    <d v="2023-09-03T00:00:00"/>
    <x v="0"/>
    <x v="69"/>
    <n v="47619"/>
    <x v="6"/>
    <s v="Retained"/>
    <n v="3"/>
    <x v="1"/>
  </r>
  <r>
    <x v="1245"/>
    <x v="2"/>
    <n v="33"/>
    <x v="1"/>
    <s v="Service Engineer"/>
    <x v="0"/>
    <x v="1"/>
    <x v="1"/>
    <x v="37"/>
    <d v="2023-03-16T00:00:00"/>
    <d v="2023-03-22T00:00:00"/>
    <x v="1"/>
    <x v="3"/>
    <n v="69212"/>
    <x v="3"/>
    <m/>
    <n v="5"/>
    <x v="1"/>
  </r>
  <r>
    <x v="1246"/>
    <x v="0"/>
    <n v="36"/>
    <x v="1"/>
    <s v="Service Manager"/>
    <x v="5"/>
    <x v="2"/>
    <x v="1"/>
    <x v="285"/>
    <d v="2023-08-02T00:00:00"/>
    <d v="2023-08-09T00:00:00"/>
    <x v="0"/>
    <x v="295"/>
    <n v="54747"/>
    <x v="16"/>
    <s v="Retained"/>
    <m/>
    <x v="1"/>
  </r>
  <r>
    <x v="1247"/>
    <x v="0"/>
    <n v="38"/>
    <x v="0"/>
    <s v="Operations Executive"/>
    <x v="3"/>
    <x v="0"/>
    <x v="1"/>
    <x v="69"/>
    <d v="2024-05-28T00:00:00"/>
    <d v="2024-06-01T00:00:00"/>
    <x v="3"/>
    <x v="3"/>
    <n v="64123"/>
    <x v="3"/>
    <m/>
    <n v="4"/>
    <x v="1"/>
  </r>
  <r>
    <x v="1248"/>
    <x v="1"/>
    <n v="34"/>
    <x v="2"/>
    <s v="Sales Executive"/>
    <x v="7"/>
    <x v="2"/>
    <x v="0"/>
    <x v="110"/>
    <d v="2023-01-25T00:00:00"/>
    <d v="2023-01-29T00:00:00"/>
    <x v="0"/>
    <x v="225"/>
    <n v="54353"/>
    <x v="8"/>
    <s v="Left"/>
    <n v="5"/>
    <x v="1"/>
  </r>
  <r>
    <x v="1249"/>
    <x v="2"/>
    <n v="33"/>
    <x v="0"/>
    <s v="Operations Manager"/>
    <x v="2"/>
    <x v="1"/>
    <x v="1"/>
    <x v="133"/>
    <d v="2023-05-22T00:00:00"/>
    <d v="2023-05-24T00:00:00"/>
    <x v="0"/>
    <x v="57"/>
    <n v="76095"/>
    <x v="9"/>
    <s v="Left"/>
    <n v="4"/>
    <x v="1"/>
  </r>
  <r>
    <x v="1250"/>
    <x v="2"/>
    <n v="34"/>
    <x v="2"/>
    <s v="Sales Manager"/>
    <x v="11"/>
    <x v="2"/>
    <x v="1"/>
    <x v="101"/>
    <d v="2023-06-29T00:00:00"/>
    <d v="2023-07-01T00:00:00"/>
    <x v="0"/>
    <x v="171"/>
    <n v="161387"/>
    <x v="3"/>
    <s v="Retained"/>
    <n v="2"/>
    <x v="0"/>
  </r>
  <r>
    <x v="1251"/>
    <x v="0"/>
    <n v="36"/>
    <x v="1"/>
    <s v="Service Manager"/>
    <x v="11"/>
    <x v="0"/>
    <x v="2"/>
    <x v="18"/>
    <d v="2023-01-11T00:00:00"/>
    <d v="2023-01-18T00:00:00"/>
    <x v="1"/>
    <x v="3"/>
    <n v="124498"/>
    <x v="3"/>
    <m/>
    <n v="4"/>
    <x v="0"/>
  </r>
  <r>
    <x v="1252"/>
    <x v="0"/>
    <n v="38"/>
    <x v="0"/>
    <s v="Operations Executive"/>
    <x v="5"/>
    <x v="1"/>
    <x v="2"/>
    <x v="264"/>
    <d v="2023-06-04T00:00:00"/>
    <d v="2023-06-04T00:00:00"/>
    <x v="1"/>
    <x v="3"/>
    <n v="47389"/>
    <x v="3"/>
    <m/>
    <n v="4"/>
    <x v="1"/>
  </r>
  <r>
    <x v="1253"/>
    <x v="0"/>
    <n v="38"/>
    <x v="0"/>
    <s v="Operations Executive"/>
    <x v="2"/>
    <x v="1"/>
    <x v="2"/>
    <x v="245"/>
    <d v="2023-03-17T00:00:00"/>
    <d v="2023-03-24T00:00:00"/>
    <x v="0"/>
    <x v="0"/>
    <n v="81056"/>
    <x v="2"/>
    <s v="Left"/>
    <n v="1"/>
    <x v="1"/>
  </r>
  <r>
    <x v="1254"/>
    <x v="2"/>
    <n v="32"/>
    <x v="2"/>
    <s v="Sales Executive"/>
    <x v="12"/>
    <x v="2"/>
    <x v="0"/>
    <x v="411"/>
    <d v="2024-07-25T00:00:00"/>
    <d v="2024-07-28T00:00:00"/>
    <x v="4"/>
    <x v="3"/>
    <n v="55367"/>
    <x v="3"/>
    <m/>
    <m/>
    <x v="1"/>
  </r>
  <r>
    <x v="1255"/>
    <x v="0"/>
    <n v="38"/>
    <x v="0"/>
    <s v="Operations Executive"/>
    <x v="13"/>
    <x v="4"/>
    <x v="0"/>
    <x v="84"/>
    <d v="2025-01-02T00:00:00"/>
    <d v="2025-01-02T00:00:00"/>
    <x v="2"/>
    <x v="3"/>
    <n v="194535"/>
    <x v="3"/>
    <m/>
    <m/>
    <x v="1"/>
  </r>
  <r>
    <x v="1256"/>
    <x v="0"/>
    <n v="36"/>
    <x v="6"/>
    <s v="Finance Manager"/>
    <x v="1"/>
    <x v="1"/>
    <x v="0"/>
    <x v="356"/>
    <d v="2024-10-27T00:00:00"/>
    <d v="2024-10-27T00:00:00"/>
    <x v="2"/>
    <x v="3"/>
    <n v="70058"/>
    <x v="3"/>
    <m/>
    <m/>
    <x v="1"/>
  </r>
  <r>
    <x v="1257"/>
    <x v="0"/>
    <n v="37"/>
    <x v="0"/>
    <s v="Operations Executive"/>
    <x v="6"/>
    <x v="4"/>
    <x v="4"/>
    <x v="41"/>
    <d v="2023-08-24T00:00:00"/>
    <d v="2023-08-28T00:00:00"/>
    <x v="0"/>
    <x v="29"/>
    <n v="63024"/>
    <x v="3"/>
    <s v="Retained"/>
    <n v="5"/>
    <x v="1"/>
  </r>
  <r>
    <x v="1258"/>
    <x v="0"/>
    <n v="36"/>
    <x v="0"/>
    <s v="Operations Manager"/>
    <x v="0"/>
    <x v="2"/>
    <x v="3"/>
    <x v="347"/>
    <d v="2023-03-02T00:00:00"/>
    <d v="2023-03-08T00:00:00"/>
    <x v="1"/>
    <x v="3"/>
    <n v="60239"/>
    <x v="3"/>
    <m/>
    <n v="4"/>
    <x v="1"/>
  </r>
  <r>
    <x v="1259"/>
    <x v="2"/>
    <n v="32"/>
    <x v="0"/>
    <s v="Operations Executive"/>
    <x v="9"/>
    <x v="1"/>
    <x v="0"/>
    <x v="267"/>
    <d v="2023-06-05T00:00:00"/>
    <d v="2023-06-08T00:00:00"/>
    <x v="0"/>
    <x v="15"/>
    <n v="62011"/>
    <x v="8"/>
    <s v="Retained"/>
    <n v="5"/>
    <x v="2"/>
  </r>
  <r>
    <x v="1260"/>
    <x v="0"/>
    <n v="37"/>
    <x v="8"/>
    <s v="HR Specialist"/>
    <x v="1"/>
    <x v="0"/>
    <x v="0"/>
    <x v="210"/>
    <d v="2023-08-15T00:00:00"/>
    <d v="2023-08-15T00:00:00"/>
    <x v="0"/>
    <x v="220"/>
    <n v="54938"/>
    <x v="0"/>
    <s v="Left"/>
    <n v="2"/>
    <x v="1"/>
  </r>
  <r>
    <x v="1261"/>
    <x v="2"/>
    <n v="32"/>
    <x v="1"/>
    <s v="Service Manager"/>
    <x v="12"/>
    <x v="1"/>
    <x v="2"/>
    <x v="322"/>
    <d v="2024-10-20T00:00:00"/>
    <d v="2024-10-26T00:00:00"/>
    <x v="1"/>
    <x v="3"/>
    <n v="35187"/>
    <x v="3"/>
    <m/>
    <n v="5"/>
    <x v="1"/>
  </r>
  <r>
    <x v="1262"/>
    <x v="0"/>
    <n v="37"/>
    <x v="0"/>
    <s v="Operations Executive"/>
    <x v="0"/>
    <x v="2"/>
    <x v="1"/>
    <x v="83"/>
    <d v="2024-10-12T00:00:00"/>
    <d v="2024-10-18T00:00:00"/>
    <x v="0"/>
    <x v="268"/>
    <n v="51335"/>
    <x v="3"/>
    <s v="Left"/>
    <m/>
    <x v="0"/>
  </r>
  <r>
    <x v="1263"/>
    <x v="0"/>
    <n v="37"/>
    <x v="4"/>
    <s v="Production Engineer"/>
    <x v="3"/>
    <x v="0"/>
    <x v="3"/>
    <x v="335"/>
    <d v="2023-08-11T00:00:00"/>
    <d v="2023-08-17T00:00:00"/>
    <x v="0"/>
    <x v="174"/>
    <n v="67081"/>
    <x v="7"/>
    <s v="Retained"/>
    <n v="4"/>
    <x v="0"/>
  </r>
  <r>
    <x v="1264"/>
    <x v="0"/>
    <n v="36"/>
    <x v="2"/>
    <s v="Sales Executive"/>
    <x v="3"/>
    <x v="0"/>
    <x v="0"/>
    <x v="59"/>
    <d v="2023-07-15T00:00:00"/>
    <d v="2023-07-22T00:00:00"/>
    <x v="1"/>
    <x v="3"/>
    <n v="57638"/>
    <x v="3"/>
    <m/>
    <n v="4"/>
    <x v="0"/>
  </r>
  <r>
    <x v="1265"/>
    <x v="0"/>
    <n v="38"/>
    <x v="2"/>
    <s v="Sales Executive"/>
    <x v="8"/>
    <x v="4"/>
    <x v="0"/>
    <x v="396"/>
    <d v="2024-07-02T00:00:00"/>
    <d v="2024-07-08T00:00:00"/>
    <x v="2"/>
    <x v="3"/>
    <n v="198081"/>
    <x v="3"/>
    <m/>
    <n v="3"/>
    <x v="1"/>
  </r>
  <r>
    <x v="1266"/>
    <x v="0"/>
    <n v="38"/>
    <x v="1"/>
    <s v="Service Engineer"/>
    <x v="2"/>
    <x v="1"/>
    <x v="1"/>
    <x v="415"/>
    <d v="2024-07-08T00:00:00"/>
    <d v="2024-07-10T00:00:00"/>
    <x v="2"/>
    <x v="3"/>
    <n v="84274"/>
    <x v="3"/>
    <m/>
    <n v="4"/>
    <x v="2"/>
  </r>
  <r>
    <x v="1267"/>
    <x v="0"/>
    <n v="37"/>
    <x v="0"/>
    <s v="Operations Executive"/>
    <x v="9"/>
    <x v="2"/>
    <x v="1"/>
    <x v="364"/>
    <d v="2023-07-25T00:00:00"/>
    <d v="2023-07-31T00:00:00"/>
    <x v="1"/>
    <x v="3"/>
    <n v="61298"/>
    <x v="3"/>
    <m/>
    <n v="4"/>
    <x v="1"/>
  </r>
  <r>
    <x v="1268"/>
    <x v="2"/>
    <n v="34"/>
    <x v="0"/>
    <s v="Operations Executive"/>
    <x v="14"/>
    <x v="1"/>
    <x v="1"/>
    <x v="168"/>
    <d v="2023-07-25T00:00:00"/>
    <d v="2023-07-25T00:00:00"/>
    <x v="0"/>
    <x v="165"/>
    <n v="120494"/>
    <x v="4"/>
    <s v="Retained"/>
    <n v="4"/>
    <x v="2"/>
  </r>
  <r>
    <x v="1269"/>
    <x v="0"/>
    <n v="38"/>
    <x v="0"/>
    <s v="Operations Manager"/>
    <x v="4"/>
    <x v="2"/>
    <x v="1"/>
    <x v="73"/>
    <d v="2023-08-31T00:00:00"/>
    <d v="2023-09-02T00:00:00"/>
    <x v="0"/>
    <x v="97"/>
    <n v="55365"/>
    <x v="3"/>
    <s v="Left"/>
    <n v="4"/>
    <x v="2"/>
  </r>
  <r>
    <x v="1270"/>
    <x v="2"/>
    <n v="32"/>
    <x v="2"/>
    <s v="Sales Executive"/>
    <x v="6"/>
    <x v="0"/>
    <x v="0"/>
    <x v="49"/>
    <d v="2024-10-17T00:00:00"/>
    <d v="2024-10-23T00:00:00"/>
    <x v="2"/>
    <x v="3"/>
    <n v="66450"/>
    <x v="3"/>
    <m/>
    <n v="4"/>
    <x v="1"/>
  </r>
  <r>
    <x v="1271"/>
    <x v="2"/>
    <n v="33"/>
    <x v="4"/>
    <s v="Production Engineer"/>
    <x v="9"/>
    <x v="0"/>
    <x v="1"/>
    <x v="418"/>
    <d v="2024-09-20T00:00:00"/>
    <d v="2024-09-24T00:00:00"/>
    <x v="0"/>
    <x v="349"/>
    <n v="51632"/>
    <x v="10"/>
    <s v="Retained"/>
    <n v="4"/>
    <x v="1"/>
  </r>
  <r>
    <x v="1272"/>
    <x v="2"/>
    <n v="33"/>
    <x v="3"/>
    <s v="Marketing Executive"/>
    <x v="14"/>
    <x v="0"/>
    <x v="4"/>
    <x v="215"/>
    <d v="2023-02-16T00:00:00"/>
    <d v="2023-02-17T00:00:00"/>
    <x v="1"/>
    <x v="3"/>
    <n v="146850"/>
    <x v="3"/>
    <m/>
    <n v="4"/>
    <x v="1"/>
  </r>
  <r>
    <x v="1273"/>
    <x v="0"/>
    <n v="36"/>
    <x v="7"/>
    <s v="Purchase Officer"/>
    <x v="4"/>
    <x v="4"/>
    <x v="0"/>
    <x v="58"/>
    <d v="2023-07-15T00:00:00"/>
    <d v="2023-07-15T00:00:00"/>
    <x v="0"/>
    <x v="39"/>
    <n v="67369"/>
    <x v="8"/>
    <s v="Left"/>
    <n v="5"/>
    <x v="0"/>
  </r>
  <r>
    <x v="1274"/>
    <x v="0"/>
    <n v="38"/>
    <x v="0"/>
    <s v="Operations Executive"/>
    <x v="4"/>
    <x v="1"/>
    <x v="1"/>
    <x v="399"/>
    <d v="2024-04-18T00:00:00"/>
    <d v="2024-04-22T00:00:00"/>
    <x v="4"/>
    <x v="3"/>
    <n v="70141"/>
    <x v="3"/>
    <m/>
    <n v="3"/>
    <x v="2"/>
  </r>
  <r>
    <x v="1275"/>
    <x v="0"/>
    <n v="37"/>
    <x v="0"/>
    <s v="Operations Executive"/>
    <x v="9"/>
    <x v="1"/>
    <x v="0"/>
    <x v="26"/>
    <d v="2023-05-18T00:00:00"/>
    <d v="2023-05-25T00:00:00"/>
    <x v="0"/>
    <x v="5"/>
    <n v="40363"/>
    <x v="6"/>
    <s v="Retained"/>
    <m/>
    <x v="2"/>
  </r>
  <r>
    <x v="1276"/>
    <x v="0"/>
    <n v="38"/>
    <x v="0"/>
    <s v="Operations Executive"/>
    <x v="9"/>
    <x v="1"/>
    <x v="1"/>
    <x v="40"/>
    <d v="2023-06-06T00:00:00"/>
    <d v="2023-06-07T00:00:00"/>
    <x v="0"/>
    <x v="144"/>
    <n v="49484"/>
    <x v="10"/>
    <s v="Retained"/>
    <n v="5"/>
    <x v="1"/>
  </r>
  <r>
    <x v="1277"/>
    <x v="1"/>
    <n v="34"/>
    <x v="6"/>
    <s v="Finance Manager"/>
    <x v="9"/>
    <x v="2"/>
    <x v="3"/>
    <x v="335"/>
    <d v="2023-08-13T00:00:00"/>
    <d v="2023-08-19T00:00:00"/>
    <x v="1"/>
    <x v="3"/>
    <n v="47180"/>
    <x v="3"/>
    <m/>
    <n v="5"/>
    <x v="1"/>
  </r>
  <r>
    <x v="1278"/>
    <x v="0"/>
    <n v="37"/>
    <x v="0"/>
    <s v="Operations Manager"/>
    <x v="4"/>
    <x v="0"/>
    <x v="0"/>
    <x v="100"/>
    <d v="2023-05-12T00:00:00"/>
    <d v="2023-05-16T00:00:00"/>
    <x v="0"/>
    <x v="216"/>
    <n v="71393"/>
    <x v="14"/>
    <s v="Retained"/>
    <n v="4"/>
    <x v="1"/>
  </r>
  <r>
    <x v="1279"/>
    <x v="0"/>
    <n v="37"/>
    <x v="7"/>
    <s v="Purchase Manager"/>
    <x v="3"/>
    <x v="0"/>
    <x v="1"/>
    <x v="285"/>
    <d v="2023-08-04T00:00:00"/>
    <d v="2023-08-09T00:00:00"/>
    <x v="0"/>
    <x v="64"/>
    <n v="75430"/>
    <x v="3"/>
    <s v="Retained"/>
    <n v="5"/>
    <x v="0"/>
  </r>
  <r>
    <x v="1280"/>
    <x v="2"/>
    <n v="33"/>
    <x v="0"/>
    <s v="Operations Executive"/>
    <x v="13"/>
    <x v="2"/>
    <x v="1"/>
    <x v="17"/>
    <d v="2023-06-20T00:00:00"/>
    <d v="2023-06-24T00:00:00"/>
    <x v="0"/>
    <x v="98"/>
    <n v="175710"/>
    <x v="5"/>
    <s v="Retained"/>
    <n v="4"/>
    <x v="1"/>
  </r>
  <r>
    <x v="1281"/>
    <x v="2"/>
    <n v="33"/>
    <x v="1"/>
    <s v="Service Engineer"/>
    <x v="4"/>
    <x v="2"/>
    <x v="1"/>
    <x v="243"/>
    <d v="2024-06-20T00:00:00"/>
    <d v="2024-06-25T00:00:00"/>
    <x v="3"/>
    <x v="3"/>
    <n v="62315"/>
    <x v="3"/>
    <m/>
    <n v="4"/>
    <x v="0"/>
  </r>
  <r>
    <x v="1282"/>
    <x v="0"/>
    <n v="38"/>
    <x v="1"/>
    <s v="Service Manager"/>
    <x v="12"/>
    <x v="1"/>
    <x v="0"/>
    <x v="264"/>
    <d v="2023-05-30T00:00:00"/>
    <d v="2023-06-03T00:00:00"/>
    <x v="0"/>
    <x v="92"/>
    <n v="46851"/>
    <x v="3"/>
    <s v="Retained"/>
    <m/>
    <x v="2"/>
  </r>
  <r>
    <x v="1283"/>
    <x v="0"/>
    <n v="38"/>
    <x v="2"/>
    <s v="Sales Executive"/>
    <x v="5"/>
    <x v="0"/>
    <x v="0"/>
    <x v="262"/>
    <d v="2024-10-01T00:00:00"/>
    <d v="2024-10-05T00:00:00"/>
    <x v="2"/>
    <x v="3"/>
    <n v="50083"/>
    <x v="3"/>
    <m/>
    <n v="4"/>
    <x v="1"/>
  </r>
  <r>
    <x v="1284"/>
    <x v="0"/>
    <n v="38"/>
    <x v="0"/>
    <s v="Operations Manager"/>
    <x v="3"/>
    <x v="1"/>
    <x v="0"/>
    <x v="182"/>
    <d v="2023-01-27T00:00:00"/>
    <d v="2023-02-02T00:00:00"/>
    <x v="0"/>
    <x v="131"/>
    <n v="73427"/>
    <x v="3"/>
    <s v="Retained"/>
    <n v="3"/>
    <x v="1"/>
  </r>
  <r>
    <x v="1285"/>
    <x v="0"/>
    <n v="38"/>
    <x v="7"/>
    <s v="Purchase Officer"/>
    <x v="3"/>
    <x v="4"/>
    <x v="2"/>
    <x v="419"/>
    <d v="2024-05-06T00:00:00"/>
    <d v="2024-05-11T00:00:00"/>
    <x v="3"/>
    <x v="3"/>
    <n v="71761"/>
    <x v="3"/>
    <m/>
    <n v="4"/>
    <x v="1"/>
  </r>
  <r>
    <x v="1286"/>
    <x v="0"/>
    <n v="36"/>
    <x v="1"/>
    <s v="Service Engineer"/>
    <x v="9"/>
    <x v="2"/>
    <x v="2"/>
    <x v="5"/>
    <d v="2023-05-13T00:00:00"/>
    <d v="2023-05-20T00:00:00"/>
    <x v="0"/>
    <x v="152"/>
    <n v="44685"/>
    <x v="2"/>
    <s v="Retained"/>
    <n v="4"/>
    <x v="1"/>
  </r>
  <r>
    <x v="1287"/>
    <x v="0"/>
    <n v="37"/>
    <x v="1"/>
    <s v="Service Manager"/>
    <x v="10"/>
    <x v="2"/>
    <x v="0"/>
    <x v="188"/>
    <d v="2023-08-16T00:00:00"/>
    <d v="2023-08-23T00:00:00"/>
    <x v="0"/>
    <x v="27"/>
    <n v="171007"/>
    <x v="7"/>
    <s v="Retained"/>
    <n v="4"/>
    <x v="1"/>
  </r>
  <r>
    <x v="1288"/>
    <x v="0"/>
    <n v="37"/>
    <x v="0"/>
    <s v="Operations Manager"/>
    <x v="14"/>
    <x v="2"/>
    <x v="2"/>
    <x v="200"/>
    <d v="2023-01-27T00:00:00"/>
    <d v="2023-01-28T00:00:00"/>
    <x v="0"/>
    <x v="253"/>
    <n v="123849"/>
    <x v="5"/>
    <s v="Retained"/>
    <n v="4"/>
    <x v="1"/>
  </r>
  <r>
    <x v="1289"/>
    <x v="0"/>
    <n v="37"/>
    <x v="0"/>
    <s v="Operations Manager"/>
    <x v="3"/>
    <x v="0"/>
    <x v="1"/>
    <x v="196"/>
    <d v="2023-06-29T00:00:00"/>
    <d v="2023-07-02T00:00:00"/>
    <x v="0"/>
    <x v="89"/>
    <n v="70415"/>
    <x v="16"/>
    <s v="Retained"/>
    <n v="5"/>
    <x v="1"/>
  </r>
  <r>
    <x v="1290"/>
    <x v="0"/>
    <n v="36"/>
    <x v="0"/>
    <s v="Operations Manager"/>
    <x v="13"/>
    <x v="0"/>
    <x v="0"/>
    <x v="362"/>
    <d v="2023-09-05T00:00:00"/>
    <d v="2023-09-12T00:00:00"/>
    <x v="0"/>
    <x v="176"/>
    <n v="178367"/>
    <x v="0"/>
    <s v="Retained"/>
    <n v="5"/>
    <x v="1"/>
  </r>
  <r>
    <x v="1291"/>
    <x v="0"/>
    <n v="38"/>
    <x v="0"/>
    <s v="Operations Executive"/>
    <x v="11"/>
    <x v="1"/>
    <x v="1"/>
    <x v="74"/>
    <d v="2023-02-15T00:00:00"/>
    <d v="2023-02-16T00:00:00"/>
    <x v="0"/>
    <x v="178"/>
    <n v="138157"/>
    <x v="16"/>
    <s v="Retained"/>
    <n v="3"/>
    <x v="1"/>
  </r>
  <r>
    <x v="1292"/>
    <x v="0"/>
    <n v="37"/>
    <x v="4"/>
    <s v="Production Engineer"/>
    <x v="7"/>
    <x v="1"/>
    <x v="1"/>
    <x v="36"/>
    <d v="2023-08-16T00:00:00"/>
    <d v="2023-08-21T00:00:00"/>
    <x v="1"/>
    <x v="3"/>
    <n v="52225"/>
    <x v="3"/>
    <m/>
    <n v="4"/>
    <x v="1"/>
  </r>
  <r>
    <x v="1293"/>
    <x v="2"/>
    <n v="34"/>
    <x v="7"/>
    <s v="Purchase Manager"/>
    <x v="3"/>
    <x v="4"/>
    <x v="0"/>
    <x v="91"/>
    <d v="2023-06-04T00:00:00"/>
    <d v="2023-06-07T00:00:00"/>
    <x v="0"/>
    <x v="226"/>
    <n v="62833"/>
    <x v="10"/>
    <s v="Left"/>
    <n v="4"/>
    <x v="1"/>
  </r>
  <r>
    <x v="1294"/>
    <x v="2"/>
    <n v="34"/>
    <x v="0"/>
    <s v="Operations Executive"/>
    <x v="1"/>
    <x v="0"/>
    <x v="2"/>
    <x v="56"/>
    <d v="2024-01-20T00:00:00"/>
    <d v="2024-01-24T00:00:00"/>
    <x v="1"/>
    <x v="3"/>
    <n v="72053"/>
    <x v="3"/>
    <m/>
    <m/>
    <x v="1"/>
  </r>
  <r>
    <x v="1295"/>
    <x v="0"/>
    <n v="36"/>
    <x v="1"/>
    <s v="Service Engineer"/>
    <x v="9"/>
    <x v="4"/>
    <x v="1"/>
    <x v="8"/>
    <d v="2023-08-29T00:00:00"/>
    <d v="2023-08-31T00:00:00"/>
    <x v="0"/>
    <x v="153"/>
    <n v="56137"/>
    <x v="6"/>
    <s v="Retained"/>
    <m/>
    <x v="1"/>
  </r>
  <r>
    <x v="1296"/>
    <x v="0"/>
    <n v="36"/>
    <x v="7"/>
    <s v="Purchase Officer"/>
    <x v="5"/>
    <x v="4"/>
    <x v="1"/>
    <x v="95"/>
    <d v="2023-08-03T00:00:00"/>
    <d v="2023-08-10T00:00:00"/>
    <x v="0"/>
    <x v="219"/>
    <n v="38259"/>
    <x v="0"/>
    <s v="Retained"/>
    <n v="3"/>
    <x v="1"/>
  </r>
  <r>
    <x v="1297"/>
    <x v="0"/>
    <n v="38"/>
    <x v="1"/>
    <s v="Service Engineer"/>
    <x v="1"/>
    <x v="2"/>
    <x v="4"/>
    <x v="228"/>
    <d v="2023-06-15T00:00:00"/>
    <d v="2023-06-18T00:00:00"/>
    <x v="0"/>
    <x v="222"/>
    <n v="53650"/>
    <x v="1"/>
    <s v="Retained"/>
    <n v="4"/>
    <x v="1"/>
  </r>
  <r>
    <x v="1298"/>
    <x v="2"/>
    <n v="33"/>
    <x v="6"/>
    <s v="Financial Analyst"/>
    <x v="7"/>
    <x v="0"/>
    <x v="1"/>
    <x v="189"/>
    <d v="2024-12-02T00:00:00"/>
    <d v="2024-12-04T00:00:00"/>
    <x v="0"/>
    <x v="350"/>
    <n v="53623"/>
    <x v="9"/>
    <s v="Retained"/>
    <m/>
    <x v="1"/>
  </r>
  <r>
    <x v="1299"/>
    <x v="2"/>
    <n v="33"/>
    <x v="4"/>
    <s v="Production Engineer"/>
    <x v="3"/>
    <x v="1"/>
    <x v="1"/>
    <x v="420"/>
    <d v="2024-03-15T00:00:00"/>
    <d v="2024-03-22T00:00:00"/>
    <x v="0"/>
    <x v="351"/>
    <n v="75665"/>
    <x v="0"/>
    <s v="Left"/>
    <n v="4"/>
    <x v="2"/>
  </r>
  <r>
    <x v="1300"/>
    <x v="0"/>
    <n v="36"/>
    <x v="6"/>
    <s v="Finance Manager"/>
    <x v="0"/>
    <x v="1"/>
    <x v="1"/>
    <x v="251"/>
    <d v="2023-07-26T00:00:00"/>
    <d v="2023-07-29T00:00:00"/>
    <x v="0"/>
    <x v="52"/>
    <n v="40370"/>
    <x v="10"/>
    <s v="Retained"/>
    <n v="4"/>
    <x v="1"/>
  </r>
  <r>
    <x v="1301"/>
    <x v="1"/>
    <n v="34"/>
    <x v="1"/>
    <s v="Service Manager"/>
    <x v="12"/>
    <x v="0"/>
    <x v="0"/>
    <x v="247"/>
    <d v="2023-09-05T00:00:00"/>
    <d v="2023-09-07T00:00:00"/>
    <x v="1"/>
    <x v="3"/>
    <n v="39678"/>
    <x v="3"/>
    <m/>
    <n v="3"/>
    <x v="1"/>
  </r>
  <r>
    <x v="1302"/>
    <x v="0"/>
    <n v="36"/>
    <x v="6"/>
    <s v="Financial Analyst"/>
    <x v="4"/>
    <x v="1"/>
    <x v="0"/>
    <x v="421"/>
    <d v="2024-09-22T00:00:00"/>
    <d v="2024-09-24T00:00:00"/>
    <x v="3"/>
    <x v="3"/>
    <n v="56382"/>
    <x v="3"/>
    <m/>
    <n v="4"/>
    <x v="1"/>
  </r>
  <r>
    <x v="1303"/>
    <x v="0"/>
    <n v="36"/>
    <x v="1"/>
    <s v="Service Engineer"/>
    <x v="4"/>
    <x v="1"/>
    <x v="1"/>
    <x v="140"/>
    <d v="2024-08-27T00:00:00"/>
    <d v="2024-09-03T00:00:00"/>
    <x v="4"/>
    <x v="3"/>
    <n v="69896"/>
    <x v="3"/>
    <m/>
    <m/>
    <x v="1"/>
  </r>
  <r>
    <x v="1304"/>
    <x v="2"/>
    <n v="32"/>
    <x v="1"/>
    <s v="Service Engineer"/>
    <x v="0"/>
    <x v="0"/>
    <x v="0"/>
    <x v="74"/>
    <d v="2023-02-12T00:00:00"/>
    <d v="2023-02-18T00:00:00"/>
    <x v="1"/>
    <x v="3"/>
    <n v="40659"/>
    <x v="3"/>
    <m/>
    <n v="4"/>
    <x v="0"/>
  </r>
  <r>
    <x v="1305"/>
    <x v="2"/>
    <n v="32"/>
    <x v="2"/>
    <s v="Sales Executive"/>
    <x v="6"/>
    <x v="4"/>
    <x v="0"/>
    <x v="71"/>
    <d v="2023-06-15T00:00:00"/>
    <d v="2023-06-21T00:00:00"/>
    <x v="2"/>
    <x v="3"/>
    <n v="53319"/>
    <x v="3"/>
    <m/>
    <n v="4"/>
    <x v="1"/>
  </r>
  <r>
    <x v="1306"/>
    <x v="2"/>
    <n v="32"/>
    <x v="0"/>
    <s v="Operations Executive"/>
    <x v="14"/>
    <x v="4"/>
    <x v="0"/>
    <x v="307"/>
    <d v="2023-08-06T00:00:00"/>
    <d v="2023-08-11T00:00:00"/>
    <x v="0"/>
    <x v="18"/>
    <n v="125714"/>
    <x v="1"/>
    <s v="Retained"/>
    <n v="5"/>
    <x v="1"/>
  </r>
  <r>
    <x v="1307"/>
    <x v="2"/>
    <n v="32"/>
    <x v="7"/>
    <s v="Purchase Officer"/>
    <x v="9"/>
    <x v="1"/>
    <x v="4"/>
    <x v="401"/>
    <d v="2023-02-18T00:00:00"/>
    <d v="2023-02-22T00:00:00"/>
    <x v="0"/>
    <x v="209"/>
    <n v="43482"/>
    <x v="15"/>
    <s v="Retained"/>
    <n v="5"/>
    <x v="0"/>
  </r>
  <r>
    <x v="1308"/>
    <x v="0"/>
    <n v="37"/>
    <x v="0"/>
    <s v="Operations Executive"/>
    <x v="3"/>
    <x v="4"/>
    <x v="1"/>
    <x v="419"/>
    <d v="2024-05-09T00:00:00"/>
    <d v="2024-05-13T00:00:00"/>
    <x v="0"/>
    <x v="309"/>
    <n v="77514"/>
    <x v="15"/>
    <s v="Retained"/>
    <n v="4"/>
    <x v="2"/>
  </r>
  <r>
    <x v="1309"/>
    <x v="2"/>
    <n v="32"/>
    <x v="0"/>
    <s v="Operations Executive"/>
    <x v="6"/>
    <x v="0"/>
    <x v="3"/>
    <x v="91"/>
    <d v="2023-06-10T00:00:00"/>
    <d v="2023-06-12T00:00:00"/>
    <x v="2"/>
    <x v="3"/>
    <n v="50486"/>
    <x v="3"/>
    <m/>
    <n v="4"/>
    <x v="1"/>
  </r>
  <r>
    <x v="1310"/>
    <x v="0"/>
    <n v="36"/>
    <x v="0"/>
    <s v="Operations Executive"/>
    <x v="1"/>
    <x v="2"/>
    <x v="2"/>
    <x v="35"/>
    <d v="2023-08-20T00:00:00"/>
    <d v="2023-08-27T00:00:00"/>
    <x v="0"/>
    <x v="255"/>
    <n v="57277"/>
    <x v="13"/>
    <s v="Retained"/>
    <n v="5"/>
    <x v="0"/>
  </r>
  <r>
    <x v="1311"/>
    <x v="2"/>
    <n v="33"/>
    <x v="4"/>
    <s v="Production Engineer"/>
    <x v="12"/>
    <x v="1"/>
    <x v="0"/>
    <x v="78"/>
    <d v="2023-01-29T00:00:00"/>
    <d v="2023-02-02T00:00:00"/>
    <x v="0"/>
    <x v="253"/>
    <n v="54897"/>
    <x v="5"/>
    <s v="Retained"/>
    <n v="4"/>
    <x v="1"/>
  </r>
  <r>
    <x v="1312"/>
    <x v="0"/>
    <n v="37"/>
    <x v="1"/>
    <s v="Service Engineer"/>
    <x v="2"/>
    <x v="2"/>
    <x v="3"/>
    <x v="164"/>
    <d v="2023-07-29T00:00:00"/>
    <d v="2023-08-02T00:00:00"/>
    <x v="0"/>
    <x v="273"/>
    <n v="62975"/>
    <x v="6"/>
    <s v="Retained"/>
    <n v="4"/>
    <x v="1"/>
  </r>
  <r>
    <x v="1313"/>
    <x v="2"/>
    <n v="34"/>
    <x v="1"/>
    <s v="Service Engineer"/>
    <x v="7"/>
    <x v="2"/>
    <x v="0"/>
    <x v="250"/>
    <d v="2023-04-10T00:00:00"/>
    <d v="2023-04-16T00:00:00"/>
    <x v="0"/>
    <x v="248"/>
    <n v="47301"/>
    <x v="9"/>
    <s v="Retained"/>
    <n v="5"/>
    <x v="1"/>
  </r>
  <r>
    <x v="1314"/>
    <x v="0"/>
    <n v="36"/>
    <x v="0"/>
    <s v="Operations Executive"/>
    <x v="9"/>
    <x v="0"/>
    <x v="3"/>
    <x v="404"/>
    <d v="2024-06-17T00:00:00"/>
    <d v="2024-06-21T00:00:00"/>
    <x v="3"/>
    <x v="3"/>
    <n v="43806"/>
    <x v="3"/>
    <m/>
    <n v="4"/>
    <x v="1"/>
  </r>
  <r>
    <x v="1315"/>
    <x v="2"/>
    <n v="32"/>
    <x v="6"/>
    <s v="Finance Manager"/>
    <x v="13"/>
    <x v="1"/>
    <x v="0"/>
    <x v="17"/>
    <d v="2023-06-20T00:00:00"/>
    <d v="2023-06-25T00:00:00"/>
    <x v="0"/>
    <x v="49"/>
    <n v="179277"/>
    <x v="8"/>
    <s v="Retained"/>
    <n v="4"/>
    <x v="1"/>
  </r>
  <r>
    <x v="1316"/>
    <x v="0"/>
    <n v="36"/>
    <x v="0"/>
    <s v="Operations Executive"/>
    <x v="6"/>
    <x v="2"/>
    <x v="1"/>
    <x v="179"/>
    <d v="2023-04-08T00:00:00"/>
    <d v="2023-04-12T00:00:00"/>
    <x v="1"/>
    <x v="3"/>
    <n v="50816"/>
    <x v="3"/>
    <m/>
    <m/>
    <x v="1"/>
  </r>
  <r>
    <x v="1317"/>
    <x v="2"/>
    <n v="32"/>
    <x v="0"/>
    <s v="Operations Manager"/>
    <x v="1"/>
    <x v="4"/>
    <x v="0"/>
    <x v="351"/>
    <d v="2023-03-14T00:00:00"/>
    <d v="2023-03-14T00:00:00"/>
    <x v="0"/>
    <x v="163"/>
    <n v="66107"/>
    <x v="12"/>
    <s v="Left"/>
    <n v="5"/>
    <x v="1"/>
  </r>
  <r>
    <x v="1318"/>
    <x v="0"/>
    <n v="38"/>
    <x v="1"/>
    <s v="Service Engineer"/>
    <x v="2"/>
    <x v="4"/>
    <x v="1"/>
    <x v="82"/>
    <d v="2023-07-21T00:00:00"/>
    <d v="2023-07-24T00:00:00"/>
    <x v="0"/>
    <x v="116"/>
    <n v="71283"/>
    <x v="12"/>
    <s v="Retained"/>
    <n v="1"/>
    <x v="0"/>
  </r>
  <r>
    <x v="1319"/>
    <x v="0"/>
    <n v="37"/>
    <x v="1"/>
    <s v="Service Manager"/>
    <x v="2"/>
    <x v="1"/>
    <x v="1"/>
    <x v="175"/>
    <d v="2023-06-29T00:00:00"/>
    <d v="2023-06-29T00:00:00"/>
    <x v="0"/>
    <x v="89"/>
    <n v="72245"/>
    <x v="3"/>
    <s v="Retained"/>
    <m/>
    <x v="1"/>
  </r>
  <r>
    <x v="1320"/>
    <x v="0"/>
    <n v="37"/>
    <x v="0"/>
    <s v="Operations Executive"/>
    <x v="14"/>
    <x v="0"/>
    <x v="0"/>
    <x v="409"/>
    <d v="2024-09-26T00:00:00"/>
    <d v="2024-09-26T00:00:00"/>
    <x v="3"/>
    <x v="3"/>
    <n v="127424"/>
    <x v="3"/>
    <m/>
    <n v="3"/>
    <x v="1"/>
  </r>
  <r>
    <x v="1321"/>
    <x v="0"/>
    <n v="36"/>
    <x v="1"/>
    <s v="Service Manager"/>
    <x v="6"/>
    <x v="1"/>
    <x v="3"/>
    <x v="31"/>
    <d v="2024-12-27T00:00:00"/>
    <d v="2024-12-29T00:00:00"/>
    <x v="0"/>
    <x v="352"/>
    <n v="80683"/>
    <x v="8"/>
    <s v="Retained"/>
    <n v="5"/>
    <x v="1"/>
  </r>
  <r>
    <x v="1322"/>
    <x v="2"/>
    <n v="32"/>
    <x v="2"/>
    <s v="Sales Executive"/>
    <x v="5"/>
    <x v="2"/>
    <x v="0"/>
    <x v="307"/>
    <d v="2023-07-28T00:00:00"/>
    <d v="2023-07-29T00:00:00"/>
    <x v="0"/>
    <x v="52"/>
    <n v="49115"/>
    <x v="3"/>
    <s v="Retained"/>
    <n v="5"/>
    <x v="1"/>
  </r>
  <r>
    <x v="1323"/>
    <x v="0"/>
    <n v="36"/>
    <x v="0"/>
    <s v="Operations Manager"/>
    <x v="14"/>
    <x v="2"/>
    <x v="2"/>
    <x v="36"/>
    <d v="2023-08-13T00:00:00"/>
    <d v="2023-08-17T00:00:00"/>
    <x v="1"/>
    <x v="3"/>
    <n v="141946"/>
    <x v="3"/>
    <m/>
    <n v="2"/>
    <x v="1"/>
  </r>
  <r>
    <x v="1324"/>
    <x v="1"/>
    <n v="34"/>
    <x v="1"/>
    <s v="Service Engineer"/>
    <x v="1"/>
    <x v="1"/>
    <x v="1"/>
    <x v="147"/>
    <d v="2023-06-11T00:00:00"/>
    <d v="2023-06-14T00:00:00"/>
    <x v="0"/>
    <x v="61"/>
    <n v="64317"/>
    <x v="5"/>
    <s v="Left"/>
    <n v="5"/>
    <x v="0"/>
  </r>
  <r>
    <x v="1325"/>
    <x v="0"/>
    <n v="38"/>
    <x v="3"/>
    <s v="Marketing Executive"/>
    <x v="4"/>
    <x v="4"/>
    <x v="0"/>
    <x v="41"/>
    <d v="2023-08-25T00:00:00"/>
    <d v="2023-08-31T00:00:00"/>
    <x v="0"/>
    <x v="237"/>
    <n v="66024"/>
    <x v="16"/>
    <s v="Retained"/>
    <n v="4"/>
    <x v="1"/>
  </r>
  <r>
    <x v="1326"/>
    <x v="0"/>
    <n v="38"/>
    <x v="0"/>
    <s v="Operations Manager"/>
    <x v="2"/>
    <x v="0"/>
    <x v="2"/>
    <x v="141"/>
    <d v="2023-08-06T00:00:00"/>
    <d v="2023-08-12T00:00:00"/>
    <x v="1"/>
    <x v="3"/>
    <n v="62354"/>
    <x v="3"/>
    <m/>
    <n v="4"/>
    <x v="1"/>
  </r>
  <r>
    <x v="1327"/>
    <x v="2"/>
    <n v="33"/>
    <x v="0"/>
    <s v="Operations Executive"/>
    <x v="5"/>
    <x v="1"/>
    <x v="1"/>
    <x v="5"/>
    <d v="2023-05-16T00:00:00"/>
    <d v="2023-05-21T00:00:00"/>
    <x v="0"/>
    <x v="75"/>
    <n v="59414"/>
    <x v="11"/>
    <s v="Retained"/>
    <m/>
    <x v="1"/>
  </r>
  <r>
    <x v="1328"/>
    <x v="2"/>
    <n v="32"/>
    <x v="1"/>
    <s v="Service Manager"/>
    <x v="12"/>
    <x v="1"/>
    <x v="1"/>
    <x v="71"/>
    <d v="2023-06-12T00:00:00"/>
    <d v="2023-06-16T00:00:00"/>
    <x v="0"/>
    <x v="140"/>
    <n v="48641"/>
    <x v="10"/>
    <s v="Retained"/>
    <n v="5"/>
    <x v="1"/>
  </r>
  <r>
    <x v="1329"/>
    <x v="0"/>
    <n v="36"/>
    <x v="1"/>
    <s v="Service Engineer"/>
    <x v="3"/>
    <x v="1"/>
    <x v="2"/>
    <x v="118"/>
    <d v="2023-03-14T00:00:00"/>
    <d v="2023-03-19T00:00:00"/>
    <x v="0"/>
    <x v="134"/>
    <n v="62043"/>
    <x v="4"/>
    <s v="Retained"/>
    <n v="4"/>
    <x v="0"/>
  </r>
  <r>
    <x v="1330"/>
    <x v="0"/>
    <n v="36"/>
    <x v="6"/>
    <s v="Financial Analyst"/>
    <x v="1"/>
    <x v="0"/>
    <x v="0"/>
    <x v="268"/>
    <d v="2023-09-03T00:00:00"/>
    <d v="2023-09-06T00:00:00"/>
    <x v="1"/>
    <x v="3"/>
    <n v="58269"/>
    <x v="3"/>
    <m/>
    <n v="4"/>
    <x v="1"/>
  </r>
  <r>
    <x v="1331"/>
    <x v="2"/>
    <n v="32"/>
    <x v="1"/>
    <s v="Service Manager"/>
    <x v="5"/>
    <x v="1"/>
    <x v="0"/>
    <x v="351"/>
    <d v="2023-03-05T00:00:00"/>
    <d v="2023-03-07T00:00:00"/>
    <x v="0"/>
    <x v="110"/>
    <n v="48079"/>
    <x v="2"/>
    <s v="Retained"/>
    <m/>
    <x v="1"/>
  </r>
  <r>
    <x v="1332"/>
    <x v="0"/>
    <n v="38"/>
    <x v="1"/>
    <s v="Service Engineer"/>
    <x v="7"/>
    <x v="0"/>
    <x v="3"/>
    <x v="291"/>
    <d v="2023-01-22T00:00:00"/>
    <d v="2023-01-25T00:00:00"/>
    <x v="1"/>
    <x v="3"/>
    <n v="55015"/>
    <x v="3"/>
    <m/>
    <n v="4"/>
    <x v="1"/>
  </r>
  <r>
    <x v="1333"/>
    <x v="1"/>
    <n v="34"/>
    <x v="1"/>
    <s v="Service Engineer"/>
    <x v="7"/>
    <x v="2"/>
    <x v="4"/>
    <x v="40"/>
    <d v="2023-06-08T00:00:00"/>
    <d v="2023-06-10T00:00:00"/>
    <x v="0"/>
    <x v="140"/>
    <n v="69231"/>
    <x v="9"/>
    <s v="Retained"/>
    <n v="5"/>
    <x v="1"/>
  </r>
  <r>
    <x v="1334"/>
    <x v="1"/>
    <n v="34"/>
    <x v="1"/>
    <s v="Service Manager"/>
    <x v="1"/>
    <x v="0"/>
    <x v="2"/>
    <x v="168"/>
    <d v="2023-08-01T00:00:00"/>
    <d v="2023-08-04T00:00:00"/>
    <x v="0"/>
    <x v="295"/>
    <n v="74124"/>
    <x v="12"/>
    <s v="Retained"/>
    <n v="5"/>
    <x v="0"/>
  </r>
  <r>
    <x v="1335"/>
    <x v="2"/>
    <n v="33"/>
    <x v="1"/>
    <s v="Service Manager"/>
    <x v="5"/>
    <x v="1"/>
    <x v="2"/>
    <x v="372"/>
    <d v="2023-03-29T00:00:00"/>
    <d v="2023-04-02T00:00:00"/>
    <x v="0"/>
    <x v="107"/>
    <n v="40935"/>
    <x v="9"/>
    <s v="Left"/>
    <n v="2"/>
    <x v="1"/>
  </r>
  <r>
    <x v="1336"/>
    <x v="0"/>
    <n v="37"/>
    <x v="0"/>
    <s v="Operations Manager"/>
    <x v="10"/>
    <x v="0"/>
    <x v="1"/>
    <x v="125"/>
    <d v="2023-02-26T00:00:00"/>
    <d v="2023-03-03T00:00:00"/>
    <x v="0"/>
    <x v="166"/>
    <n v="150707"/>
    <x v="13"/>
    <s v="Retained"/>
    <n v="3"/>
    <x v="0"/>
  </r>
  <r>
    <x v="1337"/>
    <x v="2"/>
    <n v="34"/>
    <x v="1"/>
    <s v="Service Engineer"/>
    <x v="13"/>
    <x v="1"/>
    <x v="1"/>
    <x v="335"/>
    <d v="2023-08-12T00:00:00"/>
    <d v="2023-08-15T00:00:00"/>
    <x v="0"/>
    <x v="219"/>
    <n v="147779"/>
    <x v="16"/>
    <s v="Retained"/>
    <n v="4"/>
    <x v="1"/>
  </r>
  <r>
    <x v="1338"/>
    <x v="0"/>
    <n v="36"/>
    <x v="2"/>
    <s v="Sales Executive"/>
    <x v="0"/>
    <x v="4"/>
    <x v="4"/>
    <x v="74"/>
    <d v="2023-02-19T00:00:00"/>
    <d v="2023-02-22T00:00:00"/>
    <x v="0"/>
    <x v="209"/>
    <n v="50930"/>
    <x v="7"/>
    <s v="Retained"/>
    <n v="4"/>
    <x v="1"/>
  </r>
  <r>
    <x v="1339"/>
    <x v="0"/>
    <n v="37"/>
    <x v="0"/>
    <s v="Operations Executive"/>
    <x v="5"/>
    <x v="0"/>
    <x v="0"/>
    <x v="422"/>
    <d v="2024-11-28T00:00:00"/>
    <d v="2024-12-03T00:00:00"/>
    <x v="0"/>
    <x v="353"/>
    <n v="38488"/>
    <x v="15"/>
    <s v="Retained"/>
    <n v="5"/>
    <x v="1"/>
  </r>
  <r>
    <x v="1340"/>
    <x v="0"/>
    <n v="37"/>
    <x v="5"/>
    <s v="General Manager"/>
    <x v="4"/>
    <x v="1"/>
    <x v="0"/>
    <x v="423"/>
    <d v="2024-09-07T00:00:00"/>
    <d v="2024-09-13T00:00:00"/>
    <x v="1"/>
    <x v="3"/>
    <n v="74736"/>
    <x v="3"/>
    <m/>
    <n v="3"/>
    <x v="1"/>
  </r>
  <r>
    <x v="1341"/>
    <x v="0"/>
    <n v="38"/>
    <x v="1"/>
    <s v="Service Engineer"/>
    <x v="6"/>
    <x v="0"/>
    <x v="1"/>
    <x v="105"/>
    <d v="2024-03-23T00:00:00"/>
    <d v="2024-03-29T00:00:00"/>
    <x v="0"/>
    <x v="354"/>
    <n v="67089"/>
    <x v="3"/>
    <s v="Retained"/>
    <n v="4"/>
    <x v="1"/>
  </r>
  <r>
    <x v="1342"/>
    <x v="2"/>
    <n v="32"/>
    <x v="1"/>
    <s v="Service Manager"/>
    <x v="3"/>
    <x v="2"/>
    <x v="3"/>
    <x v="123"/>
    <d v="2023-08-20T00:00:00"/>
    <d v="2023-08-22T00:00:00"/>
    <x v="0"/>
    <x v="27"/>
    <n v="79665"/>
    <x v="13"/>
    <s v="Retained"/>
    <n v="2"/>
    <x v="1"/>
  </r>
  <r>
    <x v="1343"/>
    <x v="2"/>
    <n v="33"/>
    <x v="0"/>
    <s v="Operations Executive"/>
    <x v="10"/>
    <x v="1"/>
    <x v="1"/>
    <x v="424"/>
    <d v="2024-09-26T00:00:00"/>
    <d v="2024-09-28T00:00:00"/>
    <x v="1"/>
    <x v="3"/>
    <n v="182752"/>
    <x v="3"/>
    <m/>
    <n v="1"/>
    <x v="1"/>
  </r>
  <r>
    <x v="1344"/>
    <x v="2"/>
    <n v="32"/>
    <x v="0"/>
    <s v="Operations Executive"/>
    <x v="0"/>
    <x v="0"/>
    <x v="1"/>
    <x v="199"/>
    <d v="2023-06-02T00:00:00"/>
    <d v="2023-06-08T00:00:00"/>
    <x v="0"/>
    <x v="159"/>
    <n v="51031"/>
    <x v="12"/>
    <s v="Retained"/>
    <m/>
    <x v="0"/>
  </r>
  <r>
    <x v="1345"/>
    <x v="0"/>
    <n v="37"/>
    <x v="0"/>
    <s v="Operations Executive"/>
    <x v="1"/>
    <x v="2"/>
    <x v="1"/>
    <x v="95"/>
    <d v="2023-08-07T00:00:00"/>
    <d v="2023-08-12T00:00:00"/>
    <x v="0"/>
    <x v="138"/>
    <n v="61617"/>
    <x v="11"/>
    <s v="Left"/>
    <m/>
    <x v="0"/>
  </r>
  <r>
    <x v="1346"/>
    <x v="0"/>
    <n v="38"/>
    <x v="0"/>
    <s v="Operations Manager"/>
    <x v="0"/>
    <x v="1"/>
    <x v="2"/>
    <x v="35"/>
    <d v="2023-08-13T00:00:00"/>
    <d v="2023-08-20T00:00:00"/>
    <x v="0"/>
    <x v="62"/>
    <n v="40689"/>
    <x v="4"/>
    <s v="Retained"/>
    <m/>
    <x v="1"/>
  </r>
  <r>
    <x v="1347"/>
    <x v="0"/>
    <n v="36"/>
    <x v="1"/>
    <s v="Service Manager"/>
    <x v="0"/>
    <x v="1"/>
    <x v="2"/>
    <x v="71"/>
    <d v="2023-06-13T00:00:00"/>
    <d v="2023-06-18T00:00:00"/>
    <x v="0"/>
    <x v="222"/>
    <n v="65977"/>
    <x v="3"/>
    <s v="Retained"/>
    <n v="4"/>
    <x v="1"/>
  </r>
  <r>
    <x v="1348"/>
    <x v="1"/>
    <n v="34"/>
    <x v="0"/>
    <s v="Operations Executive"/>
    <x v="2"/>
    <x v="0"/>
    <x v="0"/>
    <x v="181"/>
    <d v="2023-05-22T00:00:00"/>
    <d v="2023-05-26T00:00:00"/>
    <x v="1"/>
    <x v="3"/>
    <n v="76868"/>
    <x v="3"/>
    <m/>
    <n v="4"/>
    <x v="1"/>
  </r>
  <r>
    <x v="1349"/>
    <x v="0"/>
    <n v="38"/>
    <x v="2"/>
    <s v="Sales Executive"/>
    <x v="7"/>
    <x v="2"/>
    <x v="1"/>
    <x v="350"/>
    <d v="2024-10-27T00:00:00"/>
    <d v="2024-10-29T00:00:00"/>
    <x v="0"/>
    <x v="355"/>
    <n v="49843"/>
    <x v="15"/>
    <s v="Retained"/>
    <m/>
    <x v="0"/>
  </r>
  <r>
    <x v="1350"/>
    <x v="2"/>
    <n v="33"/>
    <x v="0"/>
    <s v="Operations Manager"/>
    <x v="12"/>
    <x v="2"/>
    <x v="3"/>
    <x v="136"/>
    <d v="2023-08-13T00:00:00"/>
    <d v="2023-08-13T00:00:00"/>
    <x v="0"/>
    <x v="302"/>
    <n v="42510"/>
    <x v="12"/>
    <s v="Left"/>
    <n v="3"/>
    <x v="1"/>
  </r>
  <r>
    <x v="1351"/>
    <x v="0"/>
    <n v="38"/>
    <x v="0"/>
    <s v="Operations Executive"/>
    <x v="12"/>
    <x v="1"/>
    <x v="4"/>
    <x v="286"/>
    <d v="2023-05-11T00:00:00"/>
    <d v="2023-05-14T00:00:00"/>
    <x v="0"/>
    <x v="356"/>
    <n v="53173"/>
    <x v="15"/>
    <s v="Retained"/>
    <n v="1"/>
    <x v="0"/>
  </r>
  <r>
    <x v="1352"/>
    <x v="0"/>
    <n v="38"/>
    <x v="3"/>
    <s v="Marketing Executive"/>
    <x v="9"/>
    <x v="1"/>
    <x v="1"/>
    <x v="304"/>
    <d v="2023-02-27T00:00:00"/>
    <d v="2023-02-27T00:00:00"/>
    <x v="0"/>
    <x v="76"/>
    <n v="44767"/>
    <x v="4"/>
    <s v="Retained"/>
    <n v="4"/>
    <x v="1"/>
  </r>
  <r>
    <x v="1353"/>
    <x v="2"/>
    <n v="34"/>
    <x v="1"/>
    <s v="Service Engineer"/>
    <x v="5"/>
    <x v="0"/>
    <x v="2"/>
    <x v="425"/>
    <d v="2024-08-28T00:00:00"/>
    <d v="2024-08-29T00:00:00"/>
    <x v="0"/>
    <x v="357"/>
    <n v="48809"/>
    <x v="12"/>
    <s v="Retained"/>
    <m/>
    <x v="1"/>
  </r>
  <r>
    <x v="1354"/>
    <x v="0"/>
    <n v="37"/>
    <x v="2"/>
    <s v="Sales Executive"/>
    <x v="14"/>
    <x v="2"/>
    <x v="4"/>
    <x v="154"/>
    <d v="2023-04-04T00:00:00"/>
    <d v="2023-04-07T00:00:00"/>
    <x v="0"/>
    <x v="275"/>
    <n v="131629"/>
    <x v="11"/>
    <s v="Retained"/>
    <n v="5"/>
    <x v="1"/>
  </r>
  <r>
    <x v="1355"/>
    <x v="2"/>
    <n v="32"/>
    <x v="0"/>
    <s v="Operations Executive"/>
    <x v="1"/>
    <x v="0"/>
    <x v="1"/>
    <x v="426"/>
    <d v="2024-12-06T00:00:00"/>
    <d v="2024-12-09T00:00:00"/>
    <x v="3"/>
    <x v="3"/>
    <n v="67474"/>
    <x v="3"/>
    <m/>
    <n v="4"/>
    <x v="0"/>
  </r>
  <r>
    <x v="1356"/>
    <x v="1"/>
    <n v="34"/>
    <x v="0"/>
    <s v="Operations Manager"/>
    <x v="7"/>
    <x v="1"/>
    <x v="1"/>
    <x v="106"/>
    <d v="2023-09-04T00:00:00"/>
    <d v="2023-09-11T00:00:00"/>
    <x v="0"/>
    <x v="86"/>
    <n v="63294"/>
    <x v="3"/>
    <s v="Retained"/>
    <n v="4"/>
    <x v="1"/>
  </r>
  <r>
    <x v="1357"/>
    <x v="0"/>
    <n v="38"/>
    <x v="0"/>
    <s v="Operations Executive"/>
    <x v="14"/>
    <x v="1"/>
    <x v="4"/>
    <x v="114"/>
    <d v="2023-05-22T00:00:00"/>
    <d v="2023-05-28T00:00:00"/>
    <x v="1"/>
    <x v="3"/>
    <n v="96387"/>
    <x v="3"/>
    <m/>
    <n v="4"/>
    <x v="1"/>
  </r>
  <r>
    <x v="1358"/>
    <x v="0"/>
    <n v="36"/>
    <x v="1"/>
    <s v="Service Engineer"/>
    <x v="10"/>
    <x v="2"/>
    <x v="1"/>
    <x v="81"/>
    <d v="2023-05-17T00:00:00"/>
    <d v="2023-05-18T00:00:00"/>
    <x v="1"/>
    <x v="3"/>
    <n v="171661"/>
    <x v="3"/>
    <m/>
    <n v="4"/>
    <x v="0"/>
  </r>
  <r>
    <x v="1359"/>
    <x v="2"/>
    <n v="33"/>
    <x v="1"/>
    <s v="Service Manager"/>
    <x v="12"/>
    <x v="0"/>
    <x v="1"/>
    <x v="204"/>
    <d v="2023-05-12T00:00:00"/>
    <d v="2023-05-13T00:00:00"/>
    <x v="0"/>
    <x v="358"/>
    <n v="37627"/>
    <x v="3"/>
    <s v="Retained"/>
    <n v="3"/>
    <x v="1"/>
  </r>
  <r>
    <x v="1360"/>
    <x v="1"/>
    <n v="34"/>
    <x v="6"/>
    <s v="Finance Manager"/>
    <x v="2"/>
    <x v="1"/>
    <x v="2"/>
    <x v="313"/>
    <d v="2024-11-04T00:00:00"/>
    <d v="2024-11-09T00:00:00"/>
    <x v="0"/>
    <x v="84"/>
    <n v="67634"/>
    <x v="8"/>
    <s v="Retained"/>
    <n v="1"/>
    <x v="0"/>
  </r>
  <r>
    <x v="1361"/>
    <x v="0"/>
    <n v="36"/>
    <x v="1"/>
    <s v="Service Engineer"/>
    <x v="5"/>
    <x v="1"/>
    <x v="0"/>
    <x v="221"/>
    <d v="2023-03-29T00:00:00"/>
    <d v="2023-04-05T00:00:00"/>
    <x v="0"/>
    <x v="229"/>
    <n v="46480"/>
    <x v="1"/>
    <s v="Retained"/>
    <n v="4"/>
    <x v="1"/>
  </r>
  <r>
    <x v="1362"/>
    <x v="2"/>
    <n v="34"/>
    <x v="0"/>
    <s v="Operations Executive"/>
    <x v="3"/>
    <x v="4"/>
    <x v="0"/>
    <x v="92"/>
    <d v="2023-03-11T00:00:00"/>
    <d v="2023-03-18T00:00:00"/>
    <x v="0"/>
    <x v="32"/>
    <n v="76395"/>
    <x v="13"/>
    <s v="Retained"/>
    <n v="5"/>
    <x v="1"/>
  </r>
  <r>
    <x v="1363"/>
    <x v="2"/>
    <n v="34"/>
    <x v="4"/>
    <s v="Production Engineer"/>
    <x v="6"/>
    <x v="3"/>
    <x v="2"/>
    <x v="50"/>
    <d v="2023-03-17T00:00:00"/>
    <d v="2023-03-17T00:00:00"/>
    <x v="0"/>
    <x v="223"/>
    <n v="55586"/>
    <x v="12"/>
    <s v="Retained"/>
    <n v="4"/>
    <x v="0"/>
  </r>
  <r>
    <x v="1364"/>
    <x v="2"/>
    <n v="34"/>
    <x v="0"/>
    <s v="Operations Executive"/>
    <x v="6"/>
    <x v="1"/>
    <x v="0"/>
    <x v="71"/>
    <d v="2023-06-14T00:00:00"/>
    <d v="2023-06-15T00:00:00"/>
    <x v="2"/>
    <x v="3"/>
    <n v="71436"/>
    <x v="3"/>
    <m/>
    <n v="5"/>
    <x v="0"/>
  </r>
  <r>
    <x v="1365"/>
    <x v="0"/>
    <n v="38"/>
    <x v="0"/>
    <s v="Operations Executive"/>
    <x v="12"/>
    <x v="1"/>
    <x v="1"/>
    <x v="71"/>
    <d v="2023-06-14T00:00:00"/>
    <d v="2023-06-18T00:00:00"/>
    <x v="1"/>
    <x v="3"/>
    <n v="57417"/>
    <x v="3"/>
    <m/>
    <n v="3"/>
    <x v="1"/>
  </r>
  <r>
    <x v="1366"/>
    <x v="2"/>
    <n v="34"/>
    <x v="0"/>
    <s v="Operations Executive"/>
    <x v="4"/>
    <x v="1"/>
    <x v="1"/>
    <x v="21"/>
    <d v="2023-05-27T00:00:00"/>
    <d v="2023-05-28T00:00:00"/>
    <x v="0"/>
    <x v="57"/>
    <n v="88777"/>
    <x v="4"/>
    <s v="Retained"/>
    <n v="5"/>
    <x v="0"/>
  </r>
  <r>
    <x v="1367"/>
    <x v="1"/>
    <n v="34"/>
    <x v="1"/>
    <s v="Service Engineer"/>
    <x v="5"/>
    <x v="1"/>
    <x v="0"/>
    <x v="236"/>
    <d v="2024-11-15T00:00:00"/>
    <d v="2024-11-16T00:00:00"/>
    <x v="0"/>
    <x v="281"/>
    <n v="49043"/>
    <x v="4"/>
    <s v="Retained"/>
    <m/>
    <x v="1"/>
  </r>
  <r>
    <x v="1368"/>
    <x v="0"/>
    <n v="38"/>
    <x v="0"/>
    <s v="Operations Executive"/>
    <x v="4"/>
    <x v="0"/>
    <x v="2"/>
    <x v="270"/>
    <d v="2024-09-24T00:00:00"/>
    <d v="2024-09-25T00:00:00"/>
    <x v="1"/>
    <x v="3"/>
    <n v="56890"/>
    <x v="3"/>
    <m/>
    <n v="4"/>
    <x v="1"/>
  </r>
  <r>
    <x v="1369"/>
    <x v="0"/>
    <n v="37"/>
    <x v="1"/>
    <s v="Service Engineer"/>
    <x v="10"/>
    <x v="1"/>
    <x v="3"/>
    <x v="427"/>
    <d v="2024-04-02T00:00:00"/>
    <d v="2024-04-07T00:00:00"/>
    <x v="3"/>
    <x v="3"/>
    <n v="184301"/>
    <x v="3"/>
    <m/>
    <n v="3"/>
    <x v="0"/>
  </r>
  <r>
    <x v="1370"/>
    <x v="1"/>
    <n v="34"/>
    <x v="0"/>
    <s v="Operations Executive"/>
    <x v="2"/>
    <x v="2"/>
    <x v="0"/>
    <x v="316"/>
    <d v="2023-07-19T00:00:00"/>
    <d v="2023-07-20T00:00:00"/>
    <x v="0"/>
    <x v="269"/>
    <n v="67396"/>
    <x v="7"/>
    <s v="Retained"/>
    <n v="5"/>
    <x v="1"/>
  </r>
  <r>
    <x v="1371"/>
    <x v="0"/>
    <n v="37"/>
    <x v="1"/>
    <s v="Service Engineer"/>
    <x v="7"/>
    <x v="0"/>
    <x v="1"/>
    <x v="102"/>
    <d v="2023-03-19T00:00:00"/>
    <d v="2023-03-25T00:00:00"/>
    <x v="0"/>
    <x v="199"/>
    <n v="49703"/>
    <x v="6"/>
    <s v="Left"/>
    <n v="4"/>
    <x v="0"/>
  </r>
  <r>
    <x v="1372"/>
    <x v="2"/>
    <n v="33"/>
    <x v="4"/>
    <s v="Production Engineer"/>
    <x v="4"/>
    <x v="2"/>
    <x v="3"/>
    <x v="228"/>
    <d v="2023-06-13T00:00:00"/>
    <d v="2023-06-15T00:00:00"/>
    <x v="0"/>
    <x v="7"/>
    <n v="86755"/>
    <x v="15"/>
    <s v="Retained"/>
    <n v="4"/>
    <x v="1"/>
  </r>
  <r>
    <x v="1373"/>
    <x v="0"/>
    <n v="36"/>
    <x v="1"/>
    <s v="Service Engineer"/>
    <x v="1"/>
    <x v="2"/>
    <x v="1"/>
    <x v="205"/>
    <d v="2023-01-14T00:00:00"/>
    <d v="2023-01-17T00:00:00"/>
    <x v="1"/>
    <x v="3"/>
    <n v="53999"/>
    <x v="3"/>
    <m/>
    <n v="5"/>
    <x v="1"/>
  </r>
  <r>
    <x v="1374"/>
    <x v="0"/>
    <n v="36"/>
    <x v="1"/>
    <s v="Service Engineer"/>
    <x v="1"/>
    <x v="1"/>
    <x v="1"/>
    <x v="52"/>
    <d v="2023-02-25T00:00:00"/>
    <d v="2023-02-26T00:00:00"/>
    <x v="0"/>
    <x v="209"/>
    <n v="60078"/>
    <x v="0"/>
    <s v="Retained"/>
    <n v="4"/>
    <x v="1"/>
  </r>
  <r>
    <x v="1375"/>
    <x v="2"/>
    <n v="33"/>
    <x v="3"/>
    <s v="Marketing Executive"/>
    <x v="8"/>
    <x v="1"/>
    <x v="3"/>
    <x v="168"/>
    <d v="2023-08-05T00:00:00"/>
    <d v="2023-08-10T00:00:00"/>
    <x v="1"/>
    <x v="3"/>
    <n v="199918"/>
    <x v="3"/>
    <m/>
    <n v="3"/>
    <x v="1"/>
  </r>
  <r>
    <x v="1376"/>
    <x v="0"/>
    <n v="36"/>
    <x v="1"/>
    <s v="Service Engineer"/>
    <x v="4"/>
    <x v="4"/>
    <x v="0"/>
    <x v="338"/>
    <d v="2024-05-20T00:00:00"/>
    <d v="2024-05-23T00:00:00"/>
    <x v="3"/>
    <x v="3"/>
    <n v="69631"/>
    <x v="3"/>
    <m/>
    <n v="5"/>
    <x v="1"/>
  </r>
  <r>
    <x v="1377"/>
    <x v="0"/>
    <n v="36"/>
    <x v="0"/>
    <s v="Operations Executive"/>
    <x v="3"/>
    <x v="2"/>
    <x v="1"/>
    <x v="159"/>
    <d v="2023-05-26T00:00:00"/>
    <d v="2023-05-30T00:00:00"/>
    <x v="1"/>
    <x v="3"/>
    <n v="66425"/>
    <x v="3"/>
    <m/>
    <n v="3"/>
    <x v="0"/>
  </r>
  <r>
    <x v="1378"/>
    <x v="0"/>
    <n v="38"/>
    <x v="5"/>
    <s v="General Manager"/>
    <x v="14"/>
    <x v="0"/>
    <x v="3"/>
    <x v="428"/>
    <d v="2024-03-13T00:00:00"/>
    <d v="2024-03-15T00:00:00"/>
    <x v="0"/>
    <x v="359"/>
    <n v="112493"/>
    <x v="4"/>
    <s v="Retained"/>
    <m/>
    <x v="0"/>
  </r>
  <r>
    <x v="1379"/>
    <x v="2"/>
    <n v="34"/>
    <x v="2"/>
    <s v="Sales Manager"/>
    <x v="3"/>
    <x v="1"/>
    <x v="4"/>
    <x v="291"/>
    <d v="2023-01-30T00:00:00"/>
    <d v="2023-01-31T00:00:00"/>
    <x v="1"/>
    <x v="3"/>
    <n v="64640"/>
    <x v="3"/>
    <m/>
    <n v="4"/>
    <x v="1"/>
  </r>
  <r>
    <x v="1380"/>
    <x v="0"/>
    <n v="36"/>
    <x v="0"/>
    <s v="Operations Manager"/>
    <x v="12"/>
    <x v="4"/>
    <x v="1"/>
    <x v="32"/>
    <d v="2023-07-07T00:00:00"/>
    <d v="2023-07-08T00:00:00"/>
    <x v="1"/>
    <x v="3"/>
    <n v="39669"/>
    <x v="3"/>
    <m/>
    <n v="3"/>
    <x v="1"/>
  </r>
  <r>
    <x v="1381"/>
    <x v="0"/>
    <n v="36"/>
    <x v="1"/>
    <s v="Service Engineer"/>
    <x v="0"/>
    <x v="1"/>
    <x v="3"/>
    <x v="429"/>
    <d v="2024-03-16T00:00:00"/>
    <d v="2024-03-21T00:00:00"/>
    <x v="0"/>
    <x v="360"/>
    <n v="57499"/>
    <x v="3"/>
    <s v="Left"/>
    <n v="3"/>
    <x v="1"/>
  </r>
  <r>
    <x v="1382"/>
    <x v="1"/>
    <n v="34"/>
    <x v="2"/>
    <s v="Sales Manager"/>
    <x v="3"/>
    <x v="1"/>
    <x v="0"/>
    <x v="175"/>
    <d v="2023-07-07T00:00:00"/>
    <d v="2023-07-14T00:00:00"/>
    <x v="0"/>
    <x v="24"/>
    <n v="65009"/>
    <x v="0"/>
    <s v="Retained"/>
    <n v="5"/>
    <x v="1"/>
  </r>
  <r>
    <x v="1383"/>
    <x v="0"/>
    <n v="37"/>
    <x v="7"/>
    <s v="Purchase Officer"/>
    <x v="2"/>
    <x v="4"/>
    <x v="1"/>
    <x v="61"/>
    <d v="2023-06-28T00:00:00"/>
    <d v="2023-07-04T00:00:00"/>
    <x v="2"/>
    <x v="3"/>
    <n v="74247"/>
    <x v="3"/>
    <m/>
    <n v="4"/>
    <x v="1"/>
  </r>
  <r>
    <x v="1384"/>
    <x v="2"/>
    <n v="32"/>
    <x v="3"/>
    <s v="Marketing Executive"/>
    <x v="14"/>
    <x v="2"/>
    <x v="3"/>
    <x v="146"/>
    <d v="2024-09-28T00:00:00"/>
    <d v="2024-10-03T00:00:00"/>
    <x v="0"/>
    <x v="361"/>
    <n v="143395"/>
    <x v="8"/>
    <s v="Retained"/>
    <n v="3"/>
    <x v="0"/>
  </r>
  <r>
    <x v="1385"/>
    <x v="0"/>
    <n v="38"/>
    <x v="2"/>
    <s v="Sales Manager"/>
    <x v="1"/>
    <x v="0"/>
    <x v="1"/>
    <x v="17"/>
    <d v="2023-06-20T00:00:00"/>
    <d v="2023-06-20T00:00:00"/>
    <x v="0"/>
    <x v="104"/>
    <n v="67031"/>
    <x v="10"/>
    <s v="Retained"/>
    <n v="5"/>
    <x v="0"/>
  </r>
  <r>
    <x v="1386"/>
    <x v="2"/>
    <n v="32"/>
    <x v="0"/>
    <s v="Operations Executive"/>
    <x v="7"/>
    <x v="1"/>
    <x v="1"/>
    <x v="430"/>
    <d v="2024-11-17T00:00:00"/>
    <d v="2024-11-18T00:00:00"/>
    <x v="1"/>
    <x v="3"/>
    <n v="58569"/>
    <x v="3"/>
    <m/>
    <n v="4"/>
    <x v="0"/>
  </r>
  <r>
    <x v="1387"/>
    <x v="0"/>
    <n v="37"/>
    <x v="6"/>
    <s v="Financial Analyst"/>
    <x v="9"/>
    <x v="0"/>
    <x v="1"/>
    <x v="118"/>
    <d v="2023-03-16T00:00:00"/>
    <d v="2023-03-22T00:00:00"/>
    <x v="0"/>
    <x v="134"/>
    <n v="47035"/>
    <x v="0"/>
    <s v="Retained"/>
    <m/>
    <x v="1"/>
  </r>
  <r>
    <x v="1388"/>
    <x v="1"/>
    <n v="34"/>
    <x v="0"/>
    <s v="Operations Executive"/>
    <x v="12"/>
    <x v="0"/>
    <x v="0"/>
    <x v="431"/>
    <d v="2024-02-01T00:00:00"/>
    <d v="2024-02-04T00:00:00"/>
    <x v="1"/>
    <x v="3"/>
    <n v="59933"/>
    <x v="3"/>
    <m/>
    <n v="5"/>
    <x v="1"/>
  </r>
  <r>
    <x v="1389"/>
    <x v="0"/>
    <n v="38"/>
    <x v="2"/>
    <s v="Sales Executive"/>
    <x v="11"/>
    <x v="2"/>
    <x v="1"/>
    <x v="432"/>
    <d v="2023-02-07T00:00:00"/>
    <d v="2023-02-14T00:00:00"/>
    <x v="0"/>
    <x v="51"/>
    <n v="158183"/>
    <x v="6"/>
    <s v="Retained"/>
    <m/>
    <x v="1"/>
  </r>
  <r>
    <x v="1390"/>
    <x v="0"/>
    <n v="38"/>
    <x v="0"/>
    <s v="Operations Executive"/>
    <x v="13"/>
    <x v="0"/>
    <x v="3"/>
    <x v="401"/>
    <d v="2023-02-19T00:00:00"/>
    <d v="2023-02-24T00:00:00"/>
    <x v="0"/>
    <x v="166"/>
    <n v="163227"/>
    <x v="3"/>
    <s v="Left"/>
    <n v="2"/>
    <x v="0"/>
  </r>
  <r>
    <x v="1391"/>
    <x v="0"/>
    <n v="38"/>
    <x v="0"/>
    <s v="Operations Executive"/>
    <x v="7"/>
    <x v="3"/>
    <x v="0"/>
    <x v="44"/>
    <d v="2023-07-14T00:00:00"/>
    <d v="2023-07-14T00:00:00"/>
    <x v="0"/>
    <x v="24"/>
    <n v="46722"/>
    <x v="4"/>
    <s v="Retained"/>
    <m/>
    <x v="0"/>
  </r>
  <r>
    <x v="1392"/>
    <x v="0"/>
    <n v="38"/>
    <x v="0"/>
    <s v="Operations Executive"/>
    <x v="6"/>
    <x v="1"/>
    <x v="1"/>
    <x v="164"/>
    <d v="2023-07-18T00:00:00"/>
    <d v="2023-07-23T00:00:00"/>
    <x v="1"/>
    <x v="3"/>
    <n v="63715"/>
    <x v="3"/>
    <m/>
    <n v="4"/>
    <x v="1"/>
  </r>
  <r>
    <x v="1393"/>
    <x v="0"/>
    <n v="36"/>
    <x v="3"/>
    <s v="Marketing Executive"/>
    <x v="5"/>
    <x v="1"/>
    <x v="0"/>
    <x v="114"/>
    <d v="2023-05-17T00:00:00"/>
    <d v="2023-05-24T00:00:00"/>
    <x v="0"/>
    <x v="5"/>
    <n v="59886"/>
    <x v="16"/>
    <s v="Left"/>
    <n v="5"/>
    <x v="2"/>
  </r>
  <r>
    <x v="1394"/>
    <x v="0"/>
    <n v="37"/>
    <x v="0"/>
    <s v="Operations Executive"/>
    <x v="10"/>
    <x v="1"/>
    <x v="0"/>
    <x v="271"/>
    <d v="2024-01-10T00:00:00"/>
    <d v="2024-01-12T00:00:00"/>
    <x v="2"/>
    <x v="3"/>
    <n v="141866"/>
    <x v="3"/>
    <m/>
    <n v="4"/>
    <x v="0"/>
  </r>
  <r>
    <x v="1395"/>
    <x v="2"/>
    <n v="32"/>
    <x v="2"/>
    <s v="Sales Manager"/>
    <x v="1"/>
    <x v="0"/>
    <x v="1"/>
    <x v="396"/>
    <d v="2024-06-29T00:00:00"/>
    <d v="2024-06-30T00:00:00"/>
    <x v="0"/>
    <x v="231"/>
    <n v="56534"/>
    <x v="8"/>
    <s v="Retained"/>
    <m/>
    <x v="1"/>
  </r>
  <r>
    <x v="1396"/>
    <x v="0"/>
    <n v="36"/>
    <x v="4"/>
    <s v="Production Manager"/>
    <x v="8"/>
    <x v="2"/>
    <x v="1"/>
    <x v="307"/>
    <d v="2023-08-05T00:00:00"/>
    <d v="2023-08-10T00:00:00"/>
    <x v="1"/>
    <x v="3"/>
    <n v="218848"/>
    <x v="3"/>
    <m/>
    <n v="4"/>
    <x v="1"/>
  </r>
  <r>
    <x v="1397"/>
    <x v="0"/>
    <n v="38"/>
    <x v="7"/>
    <s v="Purchase Officer"/>
    <x v="11"/>
    <x v="2"/>
    <x v="0"/>
    <x v="149"/>
    <d v="2023-06-28T00:00:00"/>
    <d v="2023-06-29T00:00:00"/>
    <x v="0"/>
    <x v="286"/>
    <n v="129218"/>
    <x v="8"/>
    <s v="Retained"/>
    <n v="3"/>
    <x v="1"/>
  </r>
  <r>
    <x v="1398"/>
    <x v="2"/>
    <n v="33"/>
    <x v="1"/>
    <s v="Service Engineer"/>
    <x v="5"/>
    <x v="1"/>
    <x v="1"/>
    <x v="16"/>
    <d v="2023-07-14T00:00:00"/>
    <d v="2023-07-14T00:00:00"/>
    <x v="0"/>
    <x v="82"/>
    <n v="56545"/>
    <x v="6"/>
    <s v="Retained"/>
    <n v="4"/>
    <x v="0"/>
  </r>
  <r>
    <x v="1399"/>
    <x v="2"/>
    <n v="34"/>
    <x v="4"/>
    <s v="Production Manager"/>
    <x v="14"/>
    <x v="4"/>
    <x v="2"/>
    <x v="102"/>
    <d v="2023-03-20T00:00:00"/>
    <d v="2023-03-21T00:00:00"/>
    <x v="0"/>
    <x v="163"/>
    <n v="100152"/>
    <x v="3"/>
    <s v="Left"/>
    <n v="3"/>
    <x v="1"/>
  </r>
  <r>
    <x v="1400"/>
    <x v="0"/>
    <n v="36"/>
    <x v="1"/>
    <s v="Service Engineer"/>
    <x v="5"/>
    <x v="1"/>
    <x v="1"/>
    <x v="180"/>
    <d v="2023-07-19T00:00:00"/>
    <d v="2023-07-19T00:00:00"/>
    <x v="0"/>
    <x v="94"/>
    <n v="56144"/>
    <x v="16"/>
    <s v="Retained"/>
    <n v="4"/>
    <x v="0"/>
  </r>
  <r>
    <x v="1401"/>
    <x v="0"/>
    <n v="36"/>
    <x v="7"/>
    <s v="Purchase Officer"/>
    <x v="12"/>
    <x v="1"/>
    <x v="0"/>
    <x v="102"/>
    <d v="2023-03-27T00:00:00"/>
    <d v="2023-03-27T00:00:00"/>
    <x v="0"/>
    <x v="0"/>
    <n v="39155"/>
    <x v="9"/>
    <s v="Retained"/>
    <n v="2"/>
    <x v="1"/>
  </r>
  <r>
    <x v="1402"/>
    <x v="0"/>
    <n v="38"/>
    <x v="5"/>
    <s v="General Manager"/>
    <x v="0"/>
    <x v="0"/>
    <x v="0"/>
    <x v="433"/>
    <d v="2024-02-25T00:00:00"/>
    <d v="2024-02-29T00:00:00"/>
    <x v="2"/>
    <x v="3"/>
    <n v="55776"/>
    <x v="3"/>
    <m/>
    <n v="5"/>
    <x v="0"/>
  </r>
  <r>
    <x v="1403"/>
    <x v="2"/>
    <n v="32"/>
    <x v="2"/>
    <s v="Sales Executive"/>
    <x v="0"/>
    <x v="1"/>
    <x v="0"/>
    <x v="149"/>
    <d v="2023-06-23T00:00:00"/>
    <d v="2023-06-27T00:00:00"/>
    <x v="1"/>
    <x v="3"/>
    <n v="41984"/>
    <x v="3"/>
    <m/>
    <n v="4"/>
    <x v="1"/>
  </r>
  <r>
    <x v="1404"/>
    <x v="2"/>
    <n v="32"/>
    <x v="3"/>
    <s v="Marketing Manager"/>
    <x v="5"/>
    <x v="0"/>
    <x v="1"/>
    <x v="77"/>
    <d v="2023-08-11T00:00:00"/>
    <d v="2023-08-14T00:00:00"/>
    <x v="0"/>
    <x v="302"/>
    <n v="41729"/>
    <x v="12"/>
    <s v="Retained"/>
    <n v="4"/>
    <x v="0"/>
  </r>
  <r>
    <x v="1405"/>
    <x v="0"/>
    <n v="38"/>
    <x v="4"/>
    <s v="Production Engineer"/>
    <x v="0"/>
    <x v="0"/>
    <x v="1"/>
    <x v="434"/>
    <d v="2024-10-05T00:00:00"/>
    <d v="2024-10-05T00:00:00"/>
    <x v="3"/>
    <x v="3"/>
    <n v="59975"/>
    <x v="3"/>
    <m/>
    <n v="4"/>
    <x v="1"/>
  </r>
  <r>
    <x v="1406"/>
    <x v="2"/>
    <n v="32"/>
    <x v="0"/>
    <s v="Operations Executive"/>
    <x v="12"/>
    <x v="1"/>
    <x v="1"/>
    <x v="29"/>
    <d v="2023-02-09T00:00:00"/>
    <d v="2023-02-09T00:00:00"/>
    <x v="0"/>
    <x v="254"/>
    <n v="43571"/>
    <x v="8"/>
    <s v="Retained"/>
    <n v="5"/>
    <x v="1"/>
  </r>
  <r>
    <x v="1407"/>
    <x v="2"/>
    <n v="33"/>
    <x v="0"/>
    <s v="Operations Executive"/>
    <x v="1"/>
    <x v="1"/>
    <x v="0"/>
    <x v="91"/>
    <d v="2023-06-07T00:00:00"/>
    <d v="2023-06-09T00:00:00"/>
    <x v="1"/>
    <x v="3"/>
    <n v="57833"/>
    <x v="3"/>
    <m/>
    <n v="4"/>
    <x v="1"/>
  </r>
  <r>
    <x v="1408"/>
    <x v="2"/>
    <n v="34"/>
    <x v="1"/>
    <s v="Service Engineer"/>
    <x v="0"/>
    <x v="0"/>
    <x v="1"/>
    <x v="29"/>
    <d v="2023-02-14T00:00:00"/>
    <d v="2023-02-21T00:00:00"/>
    <x v="0"/>
    <x v="247"/>
    <n v="68725"/>
    <x v="2"/>
    <s v="Left"/>
    <n v="4"/>
    <x v="1"/>
  </r>
  <r>
    <x v="1409"/>
    <x v="2"/>
    <n v="33"/>
    <x v="7"/>
    <s v="Purchase Officer"/>
    <x v="4"/>
    <x v="1"/>
    <x v="1"/>
    <x v="285"/>
    <d v="2023-08-10T00:00:00"/>
    <d v="2023-08-17T00:00:00"/>
    <x v="0"/>
    <x v="362"/>
    <n v="64214"/>
    <x v="5"/>
    <s v="Retained"/>
    <n v="5"/>
    <x v="1"/>
  </r>
  <r>
    <x v="1410"/>
    <x v="0"/>
    <n v="36"/>
    <x v="7"/>
    <s v="Purchase Officer"/>
    <x v="4"/>
    <x v="1"/>
    <x v="1"/>
    <x v="17"/>
    <d v="2023-06-28T00:00:00"/>
    <d v="2023-07-01T00:00:00"/>
    <x v="0"/>
    <x v="143"/>
    <n v="86255"/>
    <x v="12"/>
    <s v="Retained"/>
    <n v="4"/>
    <x v="1"/>
  </r>
  <r>
    <x v="1411"/>
    <x v="0"/>
    <n v="36"/>
    <x v="1"/>
    <s v="Service Engineer"/>
    <x v="2"/>
    <x v="2"/>
    <x v="2"/>
    <x v="52"/>
    <d v="2023-02-24T00:00:00"/>
    <d v="2023-02-26T00:00:00"/>
    <x v="0"/>
    <x v="50"/>
    <n v="82753"/>
    <x v="9"/>
    <s v="Retained"/>
    <n v="4"/>
    <x v="1"/>
  </r>
  <r>
    <x v="1412"/>
    <x v="0"/>
    <n v="38"/>
    <x v="3"/>
    <s v="Marketing Executive"/>
    <x v="9"/>
    <x v="1"/>
    <x v="4"/>
    <x v="17"/>
    <d v="2023-06-20T00:00:00"/>
    <d v="2023-06-20T00:00:00"/>
    <x v="0"/>
    <x v="213"/>
    <n v="49584"/>
    <x v="13"/>
    <s v="Left"/>
    <n v="4"/>
    <x v="2"/>
  </r>
  <r>
    <x v="1413"/>
    <x v="0"/>
    <n v="36"/>
    <x v="0"/>
    <s v="Operations Executive"/>
    <x v="2"/>
    <x v="0"/>
    <x v="2"/>
    <x v="103"/>
    <d v="2023-05-29T00:00:00"/>
    <d v="2023-06-04T00:00:00"/>
    <x v="0"/>
    <x v="144"/>
    <n v="60931"/>
    <x v="7"/>
    <s v="Retained"/>
    <n v="2"/>
    <x v="1"/>
  </r>
  <r>
    <x v="1414"/>
    <x v="0"/>
    <n v="38"/>
    <x v="1"/>
    <s v="Service Manager"/>
    <x v="10"/>
    <x v="0"/>
    <x v="0"/>
    <x v="112"/>
    <d v="2023-08-03T00:00:00"/>
    <d v="2023-08-08T00:00:00"/>
    <x v="2"/>
    <x v="3"/>
    <n v="140968"/>
    <x v="3"/>
    <m/>
    <n v="4"/>
    <x v="0"/>
  </r>
  <r>
    <x v="1415"/>
    <x v="1"/>
    <n v="34"/>
    <x v="1"/>
    <s v="Service Manager"/>
    <x v="13"/>
    <x v="2"/>
    <x v="1"/>
    <x v="435"/>
    <d v="2024-03-26T00:00:00"/>
    <d v="2024-04-01T00:00:00"/>
    <x v="1"/>
    <x v="3"/>
    <n v="189775"/>
    <x v="3"/>
    <m/>
    <n v="4"/>
    <x v="0"/>
  </r>
  <r>
    <x v="1416"/>
    <x v="0"/>
    <n v="38"/>
    <x v="7"/>
    <s v="Purchase Officer"/>
    <x v="6"/>
    <x v="2"/>
    <x v="0"/>
    <x v="77"/>
    <d v="2023-08-18T00:00:00"/>
    <d v="2023-08-22T00:00:00"/>
    <x v="1"/>
    <x v="3"/>
    <n v="73105"/>
    <x v="3"/>
    <m/>
    <n v="1"/>
    <x v="1"/>
  </r>
  <r>
    <x v="1417"/>
    <x v="0"/>
    <n v="38"/>
    <x v="2"/>
    <s v="Sales Executive"/>
    <x v="0"/>
    <x v="1"/>
    <x v="0"/>
    <x v="115"/>
    <d v="2023-06-11T00:00:00"/>
    <d v="2023-06-13T00:00:00"/>
    <x v="0"/>
    <x v="140"/>
    <n v="51234"/>
    <x v="5"/>
    <s v="Retained"/>
    <m/>
    <x v="1"/>
  </r>
  <r>
    <x v="1418"/>
    <x v="0"/>
    <n v="38"/>
    <x v="0"/>
    <s v="Operations Executive"/>
    <x v="14"/>
    <x v="1"/>
    <x v="0"/>
    <x v="147"/>
    <d v="2023-06-18T00:00:00"/>
    <d v="2023-06-25T00:00:00"/>
    <x v="2"/>
    <x v="3"/>
    <n v="126021"/>
    <x v="3"/>
    <m/>
    <n v="4"/>
    <x v="1"/>
  </r>
  <r>
    <x v="1419"/>
    <x v="1"/>
    <n v="34"/>
    <x v="1"/>
    <s v="Service Engineer"/>
    <x v="13"/>
    <x v="0"/>
    <x v="1"/>
    <x v="287"/>
    <d v="2023-06-04T00:00:00"/>
    <d v="2023-06-10T00:00:00"/>
    <x v="1"/>
    <x v="3"/>
    <n v="182431"/>
    <x v="3"/>
    <m/>
    <m/>
    <x v="1"/>
  </r>
  <r>
    <x v="1420"/>
    <x v="0"/>
    <n v="38"/>
    <x v="6"/>
    <s v="Finance Manager"/>
    <x v="2"/>
    <x v="2"/>
    <x v="0"/>
    <x v="317"/>
    <d v="2023-09-10T00:00:00"/>
    <d v="2023-09-13T00:00:00"/>
    <x v="0"/>
    <x v="176"/>
    <n v="80220"/>
    <x v="4"/>
    <s v="Left"/>
    <n v="4"/>
    <x v="1"/>
  </r>
  <r>
    <x v="1421"/>
    <x v="0"/>
    <n v="37"/>
    <x v="2"/>
    <s v="Sales Executive"/>
    <x v="9"/>
    <x v="1"/>
    <x v="1"/>
    <x v="436"/>
    <d v="2024-05-27T00:00:00"/>
    <d v="2024-05-27T00:00:00"/>
    <x v="2"/>
    <x v="3"/>
    <n v="45916"/>
    <x v="3"/>
    <m/>
    <n v="2"/>
    <x v="1"/>
  </r>
  <r>
    <x v="1422"/>
    <x v="0"/>
    <n v="38"/>
    <x v="1"/>
    <s v="Service Engineer"/>
    <x v="0"/>
    <x v="0"/>
    <x v="1"/>
    <x v="74"/>
    <d v="2023-02-09T00:00:00"/>
    <d v="2023-02-11T00:00:00"/>
    <x v="1"/>
    <x v="3"/>
    <n v="48595"/>
    <x v="3"/>
    <m/>
    <n v="4"/>
    <x v="1"/>
  </r>
  <r>
    <x v="1423"/>
    <x v="0"/>
    <n v="37"/>
    <x v="0"/>
    <s v="Operations Manager"/>
    <x v="3"/>
    <x v="2"/>
    <x v="1"/>
    <x v="53"/>
    <d v="2023-01-22T00:00:00"/>
    <d v="2023-01-28T00:00:00"/>
    <x v="1"/>
    <x v="3"/>
    <n v="67016"/>
    <x v="3"/>
    <m/>
    <n v="3"/>
    <x v="0"/>
  </r>
  <r>
    <x v="1424"/>
    <x v="1"/>
    <n v="34"/>
    <x v="4"/>
    <s v="Production Manager"/>
    <x v="1"/>
    <x v="2"/>
    <x v="1"/>
    <x v="210"/>
    <d v="2023-08-15T00:00:00"/>
    <d v="2023-08-18T00:00:00"/>
    <x v="1"/>
    <x v="3"/>
    <n v="68340"/>
    <x v="3"/>
    <m/>
    <m/>
    <x v="0"/>
  </r>
  <r>
    <x v="1425"/>
    <x v="1"/>
    <n v="34"/>
    <x v="5"/>
    <s v="General Manager"/>
    <x v="7"/>
    <x v="0"/>
    <x v="1"/>
    <x v="176"/>
    <d v="2023-03-13T00:00:00"/>
    <d v="2023-03-15T00:00:00"/>
    <x v="1"/>
    <x v="3"/>
    <n v="46648"/>
    <x v="3"/>
    <m/>
    <m/>
    <x v="1"/>
  </r>
  <r>
    <x v="1426"/>
    <x v="0"/>
    <n v="36"/>
    <x v="0"/>
    <s v="Operations Executive"/>
    <x v="7"/>
    <x v="1"/>
    <x v="1"/>
    <x v="178"/>
    <d v="2023-04-02T00:00:00"/>
    <d v="2023-04-08T00:00:00"/>
    <x v="1"/>
    <x v="3"/>
    <n v="50423"/>
    <x v="3"/>
    <m/>
    <m/>
    <x v="2"/>
  </r>
  <r>
    <x v="1427"/>
    <x v="1"/>
    <n v="34"/>
    <x v="1"/>
    <s v="Service Engineer"/>
    <x v="7"/>
    <x v="1"/>
    <x v="1"/>
    <x v="248"/>
    <d v="2023-01-12T00:00:00"/>
    <d v="2023-01-19T00:00:00"/>
    <x v="0"/>
    <x v="215"/>
    <n v="52721"/>
    <x v="2"/>
    <s v="Retained"/>
    <n v="4"/>
    <x v="1"/>
  </r>
  <r>
    <x v="1428"/>
    <x v="2"/>
    <n v="34"/>
    <x v="2"/>
    <s v="Sales Executive"/>
    <x v="14"/>
    <x v="1"/>
    <x v="1"/>
    <x v="437"/>
    <d v="2024-09-26T00:00:00"/>
    <d v="2024-10-02T00:00:00"/>
    <x v="4"/>
    <x v="3"/>
    <n v="137261"/>
    <x v="3"/>
    <m/>
    <n v="5"/>
    <x v="1"/>
  </r>
  <r>
    <x v="1429"/>
    <x v="2"/>
    <n v="32"/>
    <x v="0"/>
    <s v="Operations Manager"/>
    <x v="11"/>
    <x v="1"/>
    <x v="1"/>
    <x v="337"/>
    <d v="2023-01-18T00:00:00"/>
    <d v="2023-01-21T00:00:00"/>
    <x v="1"/>
    <x v="3"/>
    <n v="132486"/>
    <x v="3"/>
    <m/>
    <n v="4"/>
    <x v="1"/>
  </r>
  <r>
    <x v="1430"/>
    <x v="0"/>
    <n v="38"/>
    <x v="0"/>
    <s v="Operations Manager"/>
    <x v="4"/>
    <x v="4"/>
    <x v="1"/>
    <x v="33"/>
    <d v="2023-02-26T00:00:00"/>
    <d v="2023-02-27T00:00:00"/>
    <x v="0"/>
    <x v="10"/>
    <n v="62909"/>
    <x v="3"/>
    <s v="Left"/>
    <n v="5"/>
    <x v="1"/>
  </r>
  <r>
    <x v="1431"/>
    <x v="0"/>
    <n v="37"/>
    <x v="0"/>
    <s v="Operations Executive"/>
    <x v="5"/>
    <x v="1"/>
    <x v="1"/>
    <x v="344"/>
    <d v="2024-12-11T00:00:00"/>
    <d v="2024-12-12T00:00:00"/>
    <x v="0"/>
    <x v="336"/>
    <n v="32454"/>
    <x v="15"/>
    <s v="Retained"/>
    <n v="4"/>
    <x v="1"/>
  </r>
  <r>
    <x v="1432"/>
    <x v="0"/>
    <n v="37"/>
    <x v="1"/>
    <s v="Service Engineer"/>
    <x v="0"/>
    <x v="1"/>
    <x v="2"/>
    <x v="296"/>
    <d v="2024-05-03T00:00:00"/>
    <d v="2024-05-07T00:00:00"/>
    <x v="0"/>
    <x v="309"/>
    <n v="56637"/>
    <x v="3"/>
    <s v="Retained"/>
    <m/>
    <x v="1"/>
  </r>
  <r>
    <x v="1433"/>
    <x v="2"/>
    <n v="33"/>
    <x v="8"/>
    <s v="HR Specialist"/>
    <x v="9"/>
    <x v="1"/>
    <x v="4"/>
    <x v="114"/>
    <d v="2023-05-24T00:00:00"/>
    <d v="2023-05-27T00:00:00"/>
    <x v="1"/>
    <x v="3"/>
    <n v="43257"/>
    <x v="3"/>
    <m/>
    <n v="5"/>
    <x v="1"/>
  </r>
  <r>
    <x v="1434"/>
    <x v="0"/>
    <n v="36"/>
    <x v="1"/>
    <s v="Service Engineer"/>
    <x v="2"/>
    <x v="0"/>
    <x v="3"/>
    <x v="438"/>
    <d v="2024-05-09T00:00:00"/>
    <d v="2024-05-10T00:00:00"/>
    <x v="3"/>
    <x v="3"/>
    <n v="76527"/>
    <x v="3"/>
    <m/>
    <n v="5"/>
    <x v="1"/>
  </r>
  <r>
    <x v="1435"/>
    <x v="0"/>
    <n v="38"/>
    <x v="0"/>
    <s v="Operations Executive"/>
    <x v="6"/>
    <x v="0"/>
    <x v="0"/>
    <x v="190"/>
    <d v="2024-11-06T00:00:00"/>
    <d v="2024-11-06T00:00:00"/>
    <x v="0"/>
    <x v="363"/>
    <n v="73217"/>
    <x v="2"/>
    <s v="Retained"/>
    <n v="4"/>
    <x v="1"/>
  </r>
  <r>
    <x v="1436"/>
    <x v="0"/>
    <n v="36"/>
    <x v="0"/>
    <s v="Operations Executive"/>
    <x v="3"/>
    <x v="0"/>
    <x v="0"/>
    <x v="88"/>
    <d v="2023-06-23T00:00:00"/>
    <d v="2023-06-30T00:00:00"/>
    <x v="0"/>
    <x v="41"/>
    <n v="76224"/>
    <x v="9"/>
    <s v="Retained"/>
    <n v="4"/>
    <x v="1"/>
  </r>
  <r>
    <x v="1437"/>
    <x v="2"/>
    <n v="33"/>
    <x v="1"/>
    <s v="Service Engineer"/>
    <x v="10"/>
    <x v="4"/>
    <x v="1"/>
    <x v="334"/>
    <d v="2023-07-28T00:00:00"/>
    <d v="2023-08-02T00:00:00"/>
    <x v="2"/>
    <x v="3"/>
    <n v="156621"/>
    <x v="3"/>
    <m/>
    <n v="3"/>
    <x v="0"/>
  </r>
  <r>
    <x v="1438"/>
    <x v="0"/>
    <n v="36"/>
    <x v="0"/>
    <s v="Operations Manager"/>
    <x v="7"/>
    <x v="0"/>
    <x v="4"/>
    <x v="112"/>
    <d v="2023-07-31T00:00:00"/>
    <d v="2023-08-03T00:00:00"/>
    <x v="1"/>
    <x v="3"/>
    <n v="68618"/>
    <x v="3"/>
    <m/>
    <n v="5"/>
    <x v="1"/>
  </r>
  <r>
    <x v="1439"/>
    <x v="2"/>
    <n v="33"/>
    <x v="1"/>
    <s v="Service Engineer"/>
    <x v="9"/>
    <x v="1"/>
    <x v="2"/>
    <x v="71"/>
    <d v="2023-06-19T00:00:00"/>
    <d v="2023-06-26T00:00:00"/>
    <x v="0"/>
    <x v="346"/>
    <n v="57575"/>
    <x v="14"/>
    <s v="Retained"/>
    <n v="4"/>
    <x v="1"/>
  </r>
  <r>
    <x v="1440"/>
    <x v="1"/>
    <n v="34"/>
    <x v="5"/>
    <s v="General Manager"/>
    <x v="10"/>
    <x v="2"/>
    <x v="2"/>
    <x v="329"/>
    <d v="2023-02-08T00:00:00"/>
    <d v="2023-02-09T00:00:00"/>
    <x v="0"/>
    <x v="170"/>
    <n v="123128"/>
    <x v="5"/>
    <s v="Retained"/>
    <n v="5"/>
    <x v="0"/>
  </r>
  <r>
    <x v="1441"/>
    <x v="0"/>
    <n v="37"/>
    <x v="1"/>
    <s v="Service Engineer"/>
    <x v="9"/>
    <x v="2"/>
    <x v="1"/>
    <x v="243"/>
    <d v="2024-06-17T00:00:00"/>
    <d v="2024-06-21T00:00:00"/>
    <x v="2"/>
    <x v="3"/>
    <n v="50675"/>
    <x v="3"/>
    <m/>
    <n v="4"/>
    <x v="1"/>
  </r>
  <r>
    <x v="1442"/>
    <x v="2"/>
    <n v="33"/>
    <x v="3"/>
    <s v="Marketing Executive"/>
    <x v="6"/>
    <x v="1"/>
    <x v="0"/>
    <x v="120"/>
    <d v="2023-09-08T00:00:00"/>
    <d v="2023-09-09T00:00:00"/>
    <x v="0"/>
    <x v="127"/>
    <n v="56089"/>
    <x v="0"/>
    <s v="Retained"/>
    <n v="3"/>
    <x v="0"/>
  </r>
  <r>
    <x v="1443"/>
    <x v="0"/>
    <n v="38"/>
    <x v="2"/>
    <s v="Sales Manager"/>
    <x v="11"/>
    <x v="1"/>
    <x v="1"/>
    <x v="425"/>
    <d v="2024-09-01T00:00:00"/>
    <d v="2024-09-05T00:00:00"/>
    <x v="0"/>
    <x v="364"/>
    <n v="133181"/>
    <x v="1"/>
    <s v="Retained"/>
    <m/>
    <x v="2"/>
  </r>
  <r>
    <x v="1444"/>
    <x v="2"/>
    <n v="34"/>
    <x v="0"/>
    <s v="Operations Executive"/>
    <x v="0"/>
    <x v="2"/>
    <x v="3"/>
    <x v="224"/>
    <d v="2023-07-14T00:00:00"/>
    <d v="2023-07-16T00:00:00"/>
    <x v="1"/>
    <x v="3"/>
    <n v="47721"/>
    <x v="3"/>
    <m/>
    <m/>
    <x v="1"/>
  </r>
  <r>
    <x v="1445"/>
    <x v="0"/>
    <n v="37"/>
    <x v="0"/>
    <s v="Operations Manager"/>
    <x v="4"/>
    <x v="1"/>
    <x v="1"/>
    <x v="122"/>
    <d v="2023-08-12T00:00:00"/>
    <d v="2023-08-18T00:00:00"/>
    <x v="0"/>
    <x v="157"/>
    <n v="88829"/>
    <x v="8"/>
    <s v="Retained"/>
    <n v="4"/>
    <x v="1"/>
  </r>
  <r>
    <x v="1446"/>
    <x v="2"/>
    <n v="32"/>
    <x v="4"/>
    <s v="Production Engineer"/>
    <x v="4"/>
    <x v="0"/>
    <x v="0"/>
    <x v="261"/>
    <d v="2024-12-16T00:00:00"/>
    <d v="2024-12-20T00:00:00"/>
    <x v="0"/>
    <x v="196"/>
    <n v="89207"/>
    <x v="4"/>
    <s v="Retained"/>
    <n v="2"/>
    <x v="0"/>
  </r>
  <r>
    <x v="1447"/>
    <x v="2"/>
    <n v="32"/>
    <x v="1"/>
    <s v="Service Manager"/>
    <x v="9"/>
    <x v="2"/>
    <x v="1"/>
    <x v="187"/>
    <d v="2024-05-27T00:00:00"/>
    <d v="2024-05-29T00:00:00"/>
    <x v="4"/>
    <x v="3"/>
    <n v="63278"/>
    <x v="3"/>
    <m/>
    <n v="4"/>
    <x v="0"/>
  </r>
  <r>
    <x v="1448"/>
    <x v="1"/>
    <n v="34"/>
    <x v="0"/>
    <s v="Operations Manager"/>
    <x v="1"/>
    <x v="1"/>
    <x v="2"/>
    <x v="39"/>
    <d v="2023-08-23T00:00:00"/>
    <d v="2023-08-26T00:00:00"/>
    <x v="0"/>
    <x v="90"/>
    <n v="55761"/>
    <x v="12"/>
    <s v="Retained"/>
    <m/>
    <x v="1"/>
  </r>
  <r>
    <x v="1449"/>
    <x v="2"/>
    <n v="34"/>
    <x v="1"/>
    <s v="Service Engineer"/>
    <x v="3"/>
    <x v="0"/>
    <x v="1"/>
    <x v="439"/>
    <d v="2024-06-21T00:00:00"/>
    <d v="2024-06-21T00:00:00"/>
    <x v="0"/>
    <x v="293"/>
    <n v="70523"/>
    <x v="11"/>
    <s v="Retained"/>
    <n v="4"/>
    <x v="1"/>
  </r>
  <r>
    <x v="1450"/>
    <x v="0"/>
    <n v="37"/>
    <x v="0"/>
    <s v="Operations Manager"/>
    <x v="0"/>
    <x v="1"/>
    <x v="2"/>
    <x v="214"/>
    <d v="2023-03-26T00:00:00"/>
    <d v="2023-04-01T00:00:00"/>
    <x v="0"/>
    <x v="107"/>
    <n v="47386"/>
    <x v="13"/>
    <s v="Left"/>
    <n v="4"/>
    <x v="0"/>
  </r>
  <r>
    <x v="1451"/>
    <x v="2"/>
    <n v="32"/>
    <x v="1"/>
    <s v="Service Engineer"/>
    <x v="4"/>
    <x v="1"/>
    <x v="0"/>
    <x v="81"/>
    <d v="2023-05-17T00:00:00"/>
    <d v="2023-05-21T00:00:00"/>
    <x v="1"/>
    <x v="3"/>
    <n v="86986"/>
    <x v="3"/>
    <m/>
    <n v="4"/>
    <x v="1"/>
  </r>
  <r>
    <x v="1452"/>
    <x v="2"/>
    <n v="33"/>
    <x v="3"/>
    <s v="Marketing Executive"/>
    <x v="4"/>
    <x v="0"/>
    <x v="0"/>
    <x v="118"/>
    <d v="2023-03-16T00:00:00"/>
    <d v="2023-03-22T00:00:00"/>
    <x v="0"/>
    <x v="108"/>
    <n v="72470"/>
    <x v="11"/>
    <s v="Retained"/>
    <n v="3"/>
    <x v="1"/>
  </r>
  <r>
    <x v="1453"/>
    <x v="0"/>
    <n v="36"/>
    <x v="2"/>
    <s v="Sales Executive"/>
    <x v="7"/>
    <x v="1"/>
    <x v="1"/>
    <x v="325"/>
    <d v="2024-04-30T00:00:00"/>
    <d v="2024-05-01T00:00:00"/>
    <x v="3"/>
    <x v="3"/>
    <n v="63946"/>
    <x v="3"/>
    <m/>
    <n v="4"/>
    <x v="1"/>
  </r>
  <r>
    <x v="1454"/>
    <x v="0"/>
    <n v="38"/>
    <x v="1"/>
    <s v="Service Engineer"/>
    <x v="1"/>
    <x v="2"/>
    <x v="3"/>
    <x v="138"/>
    <d v="2023-08-03T00:00:00"/>
    <d v="2023-08-07T00:00:00"/>
    <x v="0"/>
    <x v="179"/>
    <n v="51511"/>
    <x v="5"/>
    <s v="Retained"/>
    <n v="5"/>
    <x v="1"/>
  </r>
  <r>
    <x v="1455"/>
    <x v="1"/>
    <n v="34"/>
    <x v="1"/>
    <s v="Service Manager"/>
    <x v="12"/>
    <x v="1"/>
    <x v="2"/>
    <x v="241"/>
    <d v="2023-01-19T00:00:00"/>
    <d v="2023-01-22T00:00:00"/>
    <x v="0"/>
    <x v="147"/>
    <n v="54211"/>
    <x v="11"/>
    <s v="Retained"/>
    <n v="4"/>
    <x v="1"/>
  </r>
  <r>
    <x v="1456"/>
    <x v="2"/>
    <n v="33"/>
    <x v="7"/>
    <s v="Purchase Manager"/>
    <x v="6"/>
    <x v="1"/>
    <x v="1"/>
    <x v="14"/>
    <d v="2023-01-23T00:00:00"/>
    <d v="2023-01-26T00:00:00"/>
    <x v="1"/>
    <x v="3"/>
    <n v="66987"/>
    <x v="3"/>
    <m/>
    <n v="5"/>
    <x v="1"/>
  </r>
  <r>
    <x v="1457"/>
    <x v="2"/>
    <n v="33"/>
    <x v="1"/>
    <s v="Service Engineer"/>
    <x v="12"/>
    <x v="1"/>
    <x v="0"/>
    <x v="44"/>
    <d v="2023-07-16T00:00:00"/>
    <d v="2023-07-17T00:00:00"/>
    <x v="1"/>
    <x v="3"/>
    <n v="56518"/>
    <x v="3"/>
    <m/>
    <m/>
    <x v="1"/>
  </r>
  <r>
    <x v="1458"/>
    <x v="0"/>
    <n v="36"/>
    <x v="6"/>
    <s v="Financial Analyst"/>
    <x v="2"/>
    <x v="2"/>
    <x v="1"/>
    <x v="264"/>
    <d v="2023-05-24T00:00:00"/>
    <d v="2023-05-30T00:00:00"/>
    <x v="1"/>
    <x v="3"/>
    <n v="69177"/>
    <x v="3"/>
    <m/>
    <n v="5"/>
    <x v="1"/>
  </r>
  <r>
    <x v="1459"/>
    <x v="2"/>
    <n v="32"/>
    <x v="0"/>
    <s v="Operations Executive"/>
    <x v="9"/>
    <x v="1"/>
    <x v="1"/>
    <x v="283"/>
    <d v="2023-01-21T00:00:00"/>
    <d v="2023-01-28T00:00:00"/>
    <x v="0"/>
    <x v="365"/>
    <n v="56297"/>
    <x v="0"/>
    <s v="Retained"/>
    <n v="5"/>
    <x v="1"/>
  </r>
  <r>
    <x v="1460"/>
    <x v="0"/>
    <n v="36"/>
    <x v="0"/>
    <s v="Operations Executive"/>
    <x v="1"/>
    <x v="1"/>
    <x v="0"/>
    <x v="440"/>
    <d v="2024-12-01T00:00:00"/>
    <d v="2024-12-05T00:00:00"/>
    <x v="0"/>
    <x v="366"/>
    <n v="52986"/>
    <x v="12"/>
    <s v="Retained"/>
    <n v="4"/>
    <x v="1"/>
  </r>
  <r>
    <x v="1461"/>
    <x v="2"/>
    <n v="33"/>
    <x v="0"/>
    <s v="Operations Executive"/>
    <x v="10"/>
    <x v="0"/>
    <x v="0"/>
    <x v="441"/>
    <d v="2024-02-25T00:00:00"/>
    <d v="2024-02-27T00:00:00"/>
    <x v="1"/>
    <x v="3"/>
    <n v="190011"/>
    <x v="3"/>
    <m/>
    <n v="4"/>
    <x v="1"/>
  </r>
  <r>
    <x v="1462"/>
    <x v="0"/>
    <n v="38"/>
    <x v="2"/>
    <s v="Sales Manager"/>
    <x v="2"/>
    <x v="0"/>
    <x v="0"/>
    <x v="136"/>
    <d v="2023-08-21T00:00:00"/>
    <d v="2023-08-26T00:00:00"/>
    <x v="0"/>
    <x v="255"/>
    <n v="88425"/>
    <x v="3"/>
    <s v="Retained"/>
    <n v="4"/>
    <x v="1"/>
  </r>
  <r>
    <x v="1463"/>
    <x v="2"/>
    <n v="34"/>
    <x v="0"/>
    <s v="Operations Executive"/>
    <x v="5"/>
    <x v="1"/>
    <x v="0"/>
    <x v="114"/>
    <d v="2023-05-19T00:00:00"/>
    <d v="2023-05-23T00:00:00"/>
    <x v="0"/>
    <x v="19"/>
    <n v="52515"/>
    <x v="11"/>
    <s v="Retained"/>
    <n v="5"/>
    <x v="1"/>
  </r>
  <r>
    <x v="1464"/>
    <x v="1"/>
    <n v="34"/>
    <x v="1"/>
    <s v="Service Engineer"/>
    <x v="4"/>
    <x v="4"/>
    <x v="2"/>
    <x v="442"/>
    <d v="2024-04-15T00:00:00"/>
    <d v="2024-04-15T00:00:00"/>
    <x v="3"/>
    <x v="3"/>
    <n v="59324"/>
    <x v="3"/>
    <m/>
    <n v="4"/>
    <x v="0"/>
  </r>
  <r>
    <x v="1465"/>
    <x v="0"/>
    <n v="36"/>
    <x v="0"/>
    <s v="Operations Manager"/>
    <x v="1"/>
    <x v="3"/>
    <x v="3"/>
    <x v="443"/>
    <d v="2024-07-27T00:00:00"/>
    <d v="2024-08-01T00:00:00"/>
    <x v="2"/>
    <x v="3"/>
    <n v="73658"/>
    <x v="3"/>
    <m/>
    <n v="4"/>
    <x v="0"/>
  </r>
  <r>
    <x v="1466"/>
    <x v="1"/>
    <n v="34"/>
    <x v="1"/>
    <s v="Service Engineer"/>
    <x v="1"/>
    <x v="0"/>
    <x v="1"/>
    <x v="22"/>
    <d v="2023-02-20T00:00:00"/>
    <d v="2023-02-24T00:00:00"/>
    <x v="1"/>
    <x v="3"/>
    <n v="56615"/>
    <x v="3"/>
    <m/>
    <n v="5"/>
    <x v="1"/>
  </r>
  <r>
    <x v="1467"/>
    <x v="0"/>
    <n v="38"/>
    <x v="7"/>
    <s v="Purchase Officer"/>
    <x v="3"/>
    <x v="0"/>
    <x v="0"/>
    <x v="168"/>
    <d v="2023-07-28T00:00:00"/>
    <d v="2023-08-04T00:00:00"/>
    <x v="0"/>
    <x v="138"/>
    <n v="59726"/>
    <x v="15"/>
    <s v="Retained"/>
    <n v="4"/>
    <x v="1"/>
  </r>
  <r>
    <x v="1468"/>
    <x v="2"/>
    <n v="32"/>
    <x v="1"/>
    <s v="Service Engineer"/>
    <x v="3"/>
    <x v="4"/>
    <x v="3"/>
    <x v="220"/>
    <d v="2024-03-27T00:00:00"/>
    <d v="2024-03-31T00:00:00"/>
    <x v="4"/>
    <x v="3"/>
    <n v="64705"/>
    <x v="3"/>
    <m/>
    <n v="3"/>
    <x v="0"/>
  </r>
  <r>
    <x v="1469"/>
    <x v="2"/>
    <n v="34"/>
    <x v="0"/>
    <s v="Operations Executive"/>
    <x v="5"/>
    <x v="0"/>
    <x v="0"/>
    <x v="366"/>
    <d v="2023-05-26T00:00:00"/>
    <d v="2023-05-29T00:00:00"/>
    <x v="1"/>
    <x v="3"/>
    <n v="56391"/>
    <x v="3"/>
    <m/>
    <n v="4"/>
    <x v="0"/>
  </r>
  <r>
    <x v="1470"/>
    <x v="0"/>
    <n v="37"/>
    <x v="1"/>
    <s v="Service Manager"/>
    <x v="7"/>
    <x v="4"/>
    <x v="0"/>
    <x v="426"/>
    <d v="2024-12-13T00:00:00"/>
    <d v="2024-12-17T00:00:00"/>
    <x v="3"/>
    <x v="3"/>
    <n v="46251"/>
    <x v="3"/>
    <m/>
    <n v="4"/>
    <x v="1"/>
  </r>
  <r>
    <x v="1471"/>
    <x v="2"/>
    <n v="32"/>
    <x v="0"/>
    <s v="Operations Executive"/>
    <x v="7"/>
    <x v="1"/>
    <x v="2"/>
    <x v="424"/>
    <d v="2024-09-25T00:00:00"/>
    <d v="2024-10-02T00:00:00"/>
    <x v="0"/>
    <x v="192"/>
    <n v="58318"/>
    <x v="3"/>
    <s v="Retained"/>
    <n v="4"/>
    <x v="1"/>
  </r>
  <r>
    <x v="1472"/>
    <x v="2"/>
    <n v="34"/>
    <x v="1"/>
    <s v="Service Engineer"/>
    <x v="7"/>
    <x v="0"/>
    <x v="3"/>
    <x v="133"/>
    <d v="2023-05-21T00:00:00"/>
    <d v="2023-05-26T00:00:00"/>
    <x v="0"/>
    <x v="158"/>
    <n v="49908"/>
    <x v="9"/>
    <s v="Retained"/>
    <n v="4"/>
    <x v="1"/>
  </r>
  <r>
    <x v="1473"/>
    <x v="0"/>
    <n v="37"/>
    <x v="0"/>
    <s v="Operations Executive"/>
    <x v="9"/>
    <x v="3"/>
    <x v="2"/>
    <x v="382"/>
    <d v="2024-06-26T00:00:00"/>
    <d v="2024-06-28T00:00:00"/>
    <x v="1"/>
    <x v="3"/>
    <n v="42349"/>
    <x v="3"/>
    <m/>
    <n v="4"/>
    <x v="0"/>
  </r>
  <r>
    <x v="1474"/>
    <x v="0"/>
    <n v="38"/>
    <x v="0"/>
    <s v="Operations Executive"/>
    <x v="1"/>
    <x v="1"/>
    <x v="1"/>
    <x v="129"/>
    <d v="2023-02-15T00:00:00"/>
    <d v="2023-02-22T00:00:00"/>
    <x v="0"/>
    <x v="16"/>
    <n v="73667"/>
    <x v="5"/>
    <s v="Left"/>
    <n v="2"/>
    <x v="0"/>
  </r>
  <r>
    <x v="1475"/>
    <x v="2"/>
    <n v="33"/>
    <x v="7"/>
    <s v="Purchase Manager"/>
    <x v="9"/>
    <x v="1"/>
    <x v="0"/>
    <x v="29"/>
    <d v="2023-02-18T00:00:00"/>
    <d v="2023-02-20T00:00:00"/>
    <x v="0"/>
    <x v="6"/>
    <n v="49339"/>
    <x v="3"/>
    <s v="Left"/>
    <n v="4"/>
    <x v="1"/>
  </r>
  <r>
    <x v="1476"/>
    <x v="2"/>
    <n v="33"/>
    <x v="4"/>
    <s v="Production Manager"/>
    <x v="5"/>
    <x v="0"/>
    <x v="1"/>
    <x v="0"/>
    <d v="2023-03-13T00:00:00"/>
    <d v="2023-03-17T00:00:00"/>
    <x v="2"/>
    <x v="3"/>
    <n v="44905"/>
    <x v="3"/>
    <m/>
    <n v="5"/>
    <x v="1"/>
  </r>
  <r>
    <x v="1477"/>
    <x v="2"/>
    <n v="34"/>
    <x v="3"/>
    <s v="Marketing Manager"/>
    <x v="5"/>
    <x v="4"/>
    <x v="1"/>
    <x v="65"/>
    <d v="2023-07-15T00:00:00"/>
    <d v="2023-07-20T00:00:00"/>
    <x v="0"/>
    <x v="94"/>
    <n v="34610"/>
    <x v="5"/>
    <s v="Retained"/>
    <n v="4"/>
    <x v="1"/>
  </r>
  <r>
    <x v="1478"/>
    <x v="2"/>
    <n v="34"/>
    <x v="6"/>
    <s v="Financial Analyst"/>
    <x v="6"/>
    <x v="1"/>
    <x v="0"/>
    <x v="9"/>
    <d v="2023-03-20T00:00:00"/>
    <d v="2023-03-27T00:00:00"/>
    <x v="0"/>
    <x v="106"/>
    <n v="65228"/>
    <x v="5"/>
    <s v="Retained"/>
    <n v="4"/>
    <x v="1"/>
  </r>
  <r>
    <x v="1479"/>
    <x v="0"/>
    <n v="37"/>
    <x v="4"/>
    <s v="Production Engineer"/>
    <x v="3"/>
    <x v="4"/>
    <x v="1"/>
    <x v="316"/>
    <d v="2023-07-26T00:00:00"/>
    <d v="2023-07-28T00:00:00"/>
    <x v="1"/>
    <x v="3"/>
    <n v="62097"/>
    <x v="3"/>
    <m/>
    <n v="3"/>
    <x v="1"/>
  </r>
  <r>
    <x v="1480"/>
    <x v="2"/>
    <n v="33"/>
    <x v="0"/>
    <s v="Operations Executive"/>
    <x v="3"/>
    <x v="0"/>
    <x v="0"/>
    <x v="295"/>
    <d v="2023-02-01T00:00:00"/>
    <d v="2023-02-03T00:00:00"/>
    <x v="0"/>
    <x v="367"/>
    <n v="66504"/>
    <x v="7"/>
    <s v="Retained"/>
    <n v="4"/>
    <x v="1"/>
  </r>
  <r>
    <x v="1481"/>
    <x v="0"/>
    <n v="37"/>
    <x v="0"/>
    <s v="Operations Executive"/>
    <x v="10"/>
    <x v="3"/>
    <x v="0"/>
    <x v="77"/>
    <d v="2023-08-14T00:00:00"/>
    <d v="2023-08-18T00:00:00"/>
    <x v="0"/>
    <x v="302"/>
    <n v="154161"/>
    <x v="0"/>
    <s v="Retained"/>
    <n v="4"/>
    <x v="1"/>
  </r>
  <r>
    <x v="1482"/>
    <x v="0"/>
    <n v="36"/>
    <x v="1"/>
    <s v="Service Engineer"/>
    <x v="6"/>
    <x v="2"/>
    <x v="3"/>
    <x v="238"/>
    <d v="2024-09-05T00:00:00"/>
    <d v="2024-09-10T00:00:00"/>
    <x v="0"/>
    <x v="175"/>
    <n v="78693"/>
    <x v="11"/>
    <s v="Retained"/>
    <n v="4"/>
    <x v="0"/>
  </r>
  <r>
    <x v="1483"/>
    <x v="0"/>
    <n v="37"/>
    <x v="0"/>
    <s v="Operations Executive"/>
    <x v="12"/>
    <x v="0"/>
    <x v="1"/>
    <x v="168"/>
    <d v="2023-07-27T00:00:00"/>
    <d v="2023-08-01T00:00:00"/>
    <x v="1"/>
    <x v="3"/>
    <n v="41197"/>
    <x v="3"/>
    <m/>
    <n v="4"/>
    <x v="1"/>
  </r>
  <r>
    <x v="1484"/>
    <x v="0"/>
    <n v="36"/>
    <x v="7"/>
    <s v="Purchase Manager"/>
    <x v="9"/>
    <x v="2"/>
    <x v="1"/>
    <x v="265"/>
    <d v="2024-09-04T00:00:00"/>
    <d v="2024-09-08T00:00:00"/>
    <x v="0"/>
    <x v="368"/>
    <n v="63718"/>
    <x v="2"/>
    <s v="Retained"/>
    <n v="3"/>
    <x v="0"/>
  </r>
  <r>
    <x v="1485"/>
    <x v="0"/>
    <n v="37"/>
    <x v="2"/>
    <s v="Sales Executive"/>
    <x v="1"/>
    <x v="1"/>
    <x v="0"/>
    <x v="128"/>
    <d v="2023-01-15T00:00:00"/>
    <d v="2023-01-15T00:00:00"/>
    <x v="0"/>
    <x v="204"/>
    <n v="58101"/>
    <x v="7"/>
    <s v="Retained"/>
    <n v="5"/>
    <x v="1"/>
  </r>
  <r>
    <x v="1486"/>
    <x v="0"/>
    <n v="36"/>
    <x v="0"/>
    <s v="Operations Executive"/>
    <x v="1"/>
    <x v="4"/>
    <x v="1"/>
    <x v="1"/>
    <d v="2023-07-15T00:00:00"/>
    <d v="2023-07-19T00:00:00"/>
    <x v="0"/>
    <x v="233"/>
    <n v="65469"/>
    <x v="8"/>
    <s v="Retained"/>
    <n v="5"/>
    <x v="1"/>
  </r>
  <r>
    <x v="1487"/>
    <x v="2"/>
    <n v="33"/>
    <x v="1"/>
    <s v="Service Engineer"/>
    <x v="6"/>
    <x v="1"/>
    <x v="1"/>
    <x v="53"/>
    <d v="2023-01-17T00:00:00"/>
    <d v="2023-01-19T00:00:00"/>
    <x v="0"/>
    <x v="14"/>
    <n v="53854"/>
    <x v="6"/>
    <s v="Left"/>
    <n v="4"/>
    <x v="2"/>
  </r>
  <r>
    <x v="1488"/>
    <x v="0"/>
    <n v="37"/>
    <x v="1"/>
    <s v="Service Engineer"/>
    <x v="4"/>
    <x v="1"/>
    <x v="3"/>
    <x v="54"/>
    <d v="2023-06-25T00:00:00"/>
    <d v="2023-06-26T00:00:00"/>
    <x v="0"/>
    <x v="41"/>
    <n v="66060"/>
    <x v="7"/>
    <s v="Left"/>
    <n v="4"/>
    <x v="1"/>
  </r>
  <r>
    <x v="1489"/>
    <x v="0"/>
    <n v="37"/>
    <x v="0"/>
    <s v="Operations Executive"/>
    <x v="2"/>
    <x v="0"/>
    <x v="1"/>
    <x v="39"/>
    <d v="2023-08-21T00:00:00"/>
    <d v="2023-08-21T00:00:00"/>
    <x v="0"/>
    <x v="100"/>
    <n v="88260"/>
    <x v="13"/>
    <s v="Retained"/>
    <n v="4"/>
    <x v="1"/>
  </r>
  <r>
    <x v="1490"/>
    <x v="0"/>
    <n v="38"/>
    <x v="0"/>
    <s v="Operations Executive"/>
    <x v="12"/>
    <x v="1"/>
    <x v="0"/>
    <x v="193"/>
    <d v="2023-05-15T00:00:00"/>
    <d v="2023-05-15T00:00:00"/>
    <x v="0"/>
    <x v="73"/>
    <n v="45538"/>
    <x v="0"/>
    <s v="Retained"/>
    <n v="5"/>
    <x v="1"/>
  </r>
  <r>
    <x v="1491"/>
    <x v="0"/>
    <n v="38"/>
    <x v="0"/>
    <s v="Operations Executive"/>
    <x v="0"/>
    <x v="2"/>
    <x v="1"/>
    <x v="92"/>
    <d v="2023-03-11T00:00:00"/>
    <d v="2023-03-12T00:00:00"/>
    <x v="0"/>
    <x v="95"/>
    <n v="50553"/>
    <x v="13"/>
    <s v="Retained"/>
    <n v="4"/>
    <x v="1"/>
  </r>
  <r>
    <x v="1492"/>
    <x v="0"/>
    <n v="37"/>
    <x v="3"/>
    <s v="Marketing Executive"/>
    <x v="2"/>
    <x v="2"/>
    <x v="1"/>
    <x v="248"/>
    <d v="2023-01-19T00:00:00"/>
    <d v="2023-01-23T00:00:00"/>
    <x v="1"/>
    <x v="3"/>
    <n v="71374"/>
    <x v="3"/>
    <m/>
    <n v="1"/>
    <x v="0"/>
  </r>
  <r>
    <x v="1493"/>
    <x v="0"/>
    <n v="36"/>
    <x v="0"/>
    <s v="Operations Manager"/>
    <x v="6"/>
    <x v="1"/>
    <x v="1"/>
    <x v="76"/>
    <d v="2023-07-28T00:00:00"/>
    <d v="2023-08-03T00:00:00"/>
    <x v="1"/>
    <x v="3"/>
    <n v="75607"/>
    <x v="3"/>
    <m/>
    <n v="4"/>
    <x v="1"/>
  </r>
  <r>
    <x v="1494"/>
    <x v="2"/>
    <n v="32"/>
    <x v="2"/>
    <s v="Sales Executive"/>
    <x v="4"/>
    <x v="1"/>
    <x v="2"/>
    <x v="281"/>
    <d v="2024-07-20T00:00:00"/>
    <d v="2024-07-21T00:00:00"/>
    <x v="0"/>
    <x v="369"/>
    <n v="67516"/>
    <x v="5"/>
    <s v="Retained"/>
    <n v="4"/>
    <x v="0"/>
  </r>
  <r>
    <x v="1495"/>
    <x v="2"/>
    <n v="33"/>
    <x v="1"/>
    <s v="Service Engineer"/>
    <x v="10"/>
    <x v="0"/>
    <x v="3"/>
    <x v="400"/>
    <d v="2023-03-29T00:00:00"/>
    <d v="2023-03-30T00:00:00"/>
    <x v="0"/>
    <x v="114"/>
    <n v="158114"/>
    <x v="13"/>
    <s v="Left"/>
    <n v="4"/>
    <x v="1"/>
  </r>
  <r>
    <x v="1496"/>
    <x v="2"/>
    <n v="34"/>
    <x v="0"/>
    <s v="Operations Executive"/>
    <x v="8"/>
    <x v="4"/>
    <x v="2"/>
    <x v="335"/>
    <d v="2023-08-14T00:00:00"/>
    <d v="2023-08-21T00:00:00"/>
    <x v="0"/>
    <x v="220"/>
    <n v="222010"/>
    <x v="0"/>
    <s v="Left"/>
    <m/>
    <x v="1"/>
  </r>
  <r>
    <x v="1497"/>
    <x v="0"/>
    <n v="36"/>
    <x v="1"/>
    <s v="Service Engineer"/>
    <x v="12"/>
    <x v="2"/>
    <x v="0"/>
    <x v="337"/>
    <d v="2023-01-08T00:00:00"/>
    <d v="2023-01-15T00:00:00"/>
    <x v="1"/>
    <x v="3"/>
    <n v="38921"/>
    <x v="3"/>
    <m/>
    <m/>
    <x v="1"/>
  </r>
  <r>
    <x v="1498"/>
    <x v="0"/>
    <n v="38"/>
    <x v="0"/>
    <s v="Operations Manager"/>
    <x v="12"/>
    <x v="1"/>
    <x v="2"/>
    <x v="440"/>
    <d v="2024-12-02T00:00:00"/>
    <d v="2024-12-07T00:00:00"/>
    <x v="4"/>
    <x v="3"/>
    <n v="43688"/>
    <x v="3"/>
    <m/>
    <n v="5"/>
    <x v="1"/>
  </r>
  <r>
    <x v="1499"/>
    <x v="2"/>
    <n v="32"/>
    <x v="0"/>
    <s v="Operations Executive"/>
    <x v="6"/>
    <x v="3"/>
    <x v="1"/>
    <x v="196"/>
    <d v="2023-07-04T00:00:00"/>
    <d v="2023-07-08T00:00:00"/>
    <x v="1"/>
    <x v="3"/>
    <n v="57508"/>
    <x v="3"/>
    <m/>
    <n v="5"/>
    <x v="1"/>
  </r>
  <r>
    <x v="1500"/>
    <x v="0"/>
    <n v="37"/>
    <x v="1"/>
    <s v="Service Engineer"/>
    <x v="7"/>
    <x v="1"/>
    <x v="2"/>
    <x v="291"/>
    <d v="2023-01-20T00:00:00"/>
    <d v="2023-01-25T00:00:00"/>
    <x v="0"/>
    <x v="365"/>
    <n v="66188"/>
    <x v="3"/>
    <s v="Retained"/>
    <n v="3"/>
    <x v="0"/>
  </r>
  <r>
    <x v="1501"/>
    <x v="0"/>
    <n v="38"/>
    <x v="0"/>
    <s v="Operations Manager"/>
    <x v="0"/>
    <x v="1"/>
    <x v="0"/>
    <x v="235"/>
    <d v="2023-07-03T00:00:00"/>
    <d v="2023-07-06T00:00:00"/>
    <x v="0"/>
    <x v="143"/>
    <n v="51583"/>
    <x v="15"/>
    <s v="Retained"/>
    <n v="4"/>
    <x v="1"/>
  </r>
  <r>
    <x v="1502"/>
    <x v="0"/>
    <n v="36"/>
    <x v="6"/>
    <s v="Financial Analyst"/>
    <x v="4"/>
    <x v="1"/>
    <x v="2"/>
    <x v="408"/>
    <d v="2023-07-30T00:00:00"/>
    <d v="2023-07-30T00:00:00"/>
    <x v="0"/>
    <x v="181"/>
    <n v="85366"/>
    <x v="14"/>
    <s v="Left"/>
    <n v="5"/>
    <x v="1"/>
  </r>
  <r>
    <x v="1503"/>
    <x v="0"/>
    <n v="37"/>
    <x v="4"/>
    <s v="Production Engineer"/>
    <x v="0"/>
    <x v="1"/>
    <x v="1"/>
    <x v="444"/>
    <d v="2024-04-29T00:00:00"/>
    <d v="2024-05-04T00:00:00"/>
    <x v="0"/>
    <x v="370"/>
    <n v="54890"/>
    <x v="4"/>
    <s v="Left"/>
    <n v="4"/>
    <x v="1"/>
  </r>
  <r>
    <x v="1504"/>
    <x v="0"/>
    <n v="37"/>
    <x v="8"/>
    <s v="HR Specialist"/>
    <x v="0"/>
    <x v="0"/>
    <x v="2"/>
    <x v="376"/>
    <d v="2023-05-29T00:00:00"/>
    <d v="2023-06-05T00:00:00"/>
    <x v="0"/>
    <x v="15"/>
    <n v="61762"/>
    <x v="7"/>
    <s v="Retained"/>
    <n v="4"/>
    <x v="1"/>
  </r>
  <r>
    <x v="1505"/>
    <x v="0"/>
    <n v="37"/>
    <x v="6"/>
    <s v="Financial Analyst"/>
    <x v="0"/>
    <x v="0"/>
    <x v="0"/>
    <x v="108"/>
    <d v="2023-07-09T00:00:00"/>
    <d v="2023-07-15T00:00:00"/>
    <x v="0"/>
    <x v="126"/>
    <n v="43629"/>
    <x v="6"/>
    <s v="Retained"/>
    <n v="2"/>
    <x v="0"/>
  </r>
  <r>
    <x v="1506"/>
    <x v="2"/>
    <n v="34"/>
    <x v="1"/>
    <s v="Service Manager"/>
    <x v="2"/>
    <x v="2"/>
    <x v="1"/>
    <x v="222"/>
    <d v="2024-08-08T00:00:00"/>
    <d v="2024-08-14T00:00:00"/>
    <x v="1"/>
    <x v="3"/>
    <n v="78294"/>
    <x v="3"/>
    <m/>
    <n v="5"/>
    <x v="1"/>
  </r>
  <r>
    <x v="1507"/>
    <x v="0"/>
    <n v="38"/>
    <x v="6"/>
    <s v="Financial Analyst"/>
    <x v="4"/>
    <x v="0"/>
    <x v="0"/>
    <x v="21"/>
    <d v="2023-05-31T00:00:00"/>
    <d v="2023-06-02T00:00:00"/>
    <x v="1"/>
    <x v="3"/>
    <n v="58703"/>
    <x v="3"/>
    <m/>
    <n v="4"/>
    <x v="2"/>
  </r>
  <r>
    <x v="1508"/>
    <x v="2"/>
    <n v="33"/>
    <x v="0"/>
    <s v="Operations Executive"/>
    <x v="5"/>
    <x v="1"/>
    <x v="1"/>
    <x v="445"/>
    <d v="2024-05-25T00:00:00"/>
    <d v="2024-05-31T00:00:00"/>
    <x v="3"/>
    <x v="3"/>
    <n v="55983"/>
    <x v="3"/>
    <m/>
    <n v="3"/>
    <x v="0"/>
  </r>
  <r>
    <x v="1509"/>
    <x v="2"/>
    <n v="34"/>
    <x v="0"/>
    <s v="Operations Executive"/>
    <x v="3"/>
    <x v="0"/>
    <x v="1"/>
    <x v="30"/>
    <d v="2023-04-10T00:00:00"/>
    <d v="2023-04-12T00:00:00"/>
    <x v="1"/>
    <x v="3"/>
    <n v="69748"/>
    <x v="3"/>
    <m/>
    <n v="5"/>
    <x v="1"/>
  </r>
  <r>
    <x v="1510"/>
    <x v="2"/>
    <n v="32"/>
    <x v="0"/>
    <s v="Operations Executive"/>
    <x v="12"/>
    <x v="1"/>
    <x v="0"/>
    <x v="299"/>
    <d v="2024-04-26T00:00:00"/>
    <d v="2024-04-29T00:00:00"/>
    <x v="1"/>
    <x v="3"/>
    <n v="43248"/>
    <x v="3"/>
    <m/>
    <n v="3"/>
    <x v="1"/>
  </r>
  <r>
    <x v="1511"/>
    <x v="2"/>
    <n v="33"/>
    <x v="0"/>
    <s v="Operations Executive"/>
    <x v="4"/>
    <x v="0"/>
    <x v="1"/>
    <x v="159"/>
    <d v="2023-05-30T00:00:00"/>
    <d v="2023-06-02T00:00:00"/>
    <x v="0"/>
    <x v="265"/>
    <n v="63848"/>
    <x v="2"/>
    <s v="Retained"/>
    <n v="4"/>
    <x v="1"/>
  </r>
  <r>
    <x v="1512"/>
    <x v="1"/>
    <n v="34"/>
    <x v="1"/>
    <s v="Service Engineer"/>
    <x v="12"/>
    <x v="1"/>
    <x v="1"/>
    <x v="175"/>
    <d v="2023-07-08T00:00:00"/>
    <d v="2023-07-13T00:00:00"/>
    <x v="1"/>
    <x v="3"/>
    <n v="39719"/>
    <x v="3"/>
    <m/>
    <n v="4"/>
    <x v="1"/>
  </r>
  <r>
    <x v="1513"/>
    <x v="0"/>
    <n v="37"/>
    <x v="0"/>
    <s v="Operations Executive"/>
    <x v="0"/>
    <x v="1"/>
    <x v="1"/>
    <x v="88"/>
    <d v="2023-06-19T00:00:00"/>
    <d v="2023-06-22T00:00:00"/>
    <x v="0"/>
    <x v="41"/>
    <n v="64625"/>
    <x v="3"/>
    <s v="Retained"/>
    <n v="5"/>
    <x v="0"/>
  </r>
  <r>
    <x v="1514"/>
    <x v="0"/>
    <n v="38"/>
    <x v="0"/>
    <s v="Operations Executive"/>
    <x v="7"/>
    <x v="1"/>
    <x v="1"/>
    <x v="144"/>
    <d v="2023-03-12T00:00:00"/>
    <d v="2023-03-12T00:00:00"/>
    <x v="0"/>
    <x v="110"/>
    <n v="66685"/>
    <x v="6"/>
    <s v="Left"/>
    <n v="4"/>
    <x v="1"/>
  </r>
  <r>
    <x v="1515"/>
    <x v="0"/>
    <n v="37"/>
    <x v="1"/>
    <s v="Service Manager"/>
    <x v="7"/>
    <x v="4"/>
    <x v="1"/>
    <x v="202"/>
    <d v="2023-05-24T00:00:00"/>
    <d v="2023-05-24T00:00:00"/>
    <x v="2"/>
    <x v="3"/>
    <n v="66153"/>
    <x v="3"/>
    <m/>
    <n v="5"/>
    <x v="1"/>
  </r>
  <r>
    <x v="1516"/>
    <x v="2"/>
    <n v="32"/>
    <x v="1"/>
    <s v="Service Engineer"/>
    <x v="3"/>
    <x v="0"/>
    <x v="1"/>
    <x v="249"/>
    <d v="2023-05-16T00:00:00"/>
    <d v="2023-05-18T00:00:00"/>
    <x v="1"/>
    <x v="3"/>
    <n v="61176"/>
    <x v="3"/>
    <m/>
    <n v="5"/>
    <x v="1"/>
  </r>
  <r>
    <x v="1517"/>
    <x v="2"/>
    <n v="34"/>
    <x v="5"/>
    <s v="General Manager"/>
    <x v="7"/>
    <x v="4"/>
    <x v="1"/>
    <x v="0"/>
    <d v="2023-03-09T00:00:00"/>
    <d v="2023-03-14T00:00:00"/>
    <x v="1"/>
    <x v="3"/>
    <n v="65284"/>
    <x v="3"/>
    <m/>
    <m/>
    <x v="1"/>
  </r>
  <r>
    <x v="1518"/>
    <x v="0"/>
    <n v="38"/>
    <x v="0"/>
    <s v="Operations Executive"/>
    <x v="4"/>
    <x v="0"/>
    <x v="3"/>
    <x v="161"/>
    <d v="2023-04-02T00:00:00"/>
    <d v="2023-04-07T00:00:00"/>
    <x v="0"/>
    <x v="314"/>
    <n v="83100"/>
    <x v="0"/>
    <s v="Retained"/>
    <n v="4"/>
    <x v="1"/>
  </r>
  <r>
    <x v="1519"/>
    <x v="1"/>
    <n v="34"/>
    <x v="0"/>
    <s v="Operations Executive"/>
    <x v="4"/>
    <x v="3"/>
    <x v="3"/>
    <x v="82"/>
    <d v="2023-07-20T00:00:00"/>
    <d v="2023-07-23T00:00:00"/>
    <x v="0"/>
    <x v="126"/>
    <n v="82137"/>
    <x v="14"/>
    <s v="Retained"/>
    <n v="4"/>
    <x v="0"/>
  </r>
  <r>
    <x v="1520"/>
    <x v="0"/>
    <n v="37"/>
    <x v="0"/>
    <s v="Operations Manager"/>
    <x v="6"/>
    <x v="1"/>
    <x v="2"/>
    <x v="128"/>
    <d v="2023-01-10T00:00:00"/>
    <d v="2023-01-15T00:00:00"/>
    <x v="0"/>
    <x v="204"/>
    <n v="73634"/>
    <x v="12"/>
    <s v="Retained"/>
    <n v="4"/>
    <x v="1"/>
  </r>
  <r>
    <x v="1521"/>
    <x v="1"/>
    <n v="34"/>
    <x v="0"/>
    <s v="Operations Manager"/>
    <x v="1"/>
    <x v="2"/>
    <x v="1"/>
    <x v="445"/>
    <d v="2024-05-25T00:00:00"/>
    <d v="2024-05-27T00:00:00"/>
    <x v="0"/>
    <x v="371"/>
    <n v="54476"/>
    <x v="6"/>
    <s v="Left"/>
    <n v="3"/>
    <x v="1"/>
  </r>
  <r>
    <x v="1522"/>
    <x v="0"/>
    <n v="37"/>
    <x v="0"/>
    <s v="Operations Manager"/>
    <x v="7"/>
    <x v="1"/>
    <x v="2"/>
    <x v="37"/>
    <d v="2023-03-12T00:00:00"/>
    <d v="2023-03-17T00:00:00"/>
    <x v="0"/>
    <x v="8"/>
    <n v="62447"/>
    <x v="3"/>
    <s v="Retained"/>
    <n v="4"/>
    <x v="1"/>
  </r>
  <r>
    <x v="1523"/>
    <x v="0"/>
    <n v="37"/>
    <x v="0"/>
    <s v="Operations Executive"/>
    <x v="2"/>
    <x v="1"/>
    <x v="0"/>
    <x v="68"/>
    <d v="2023-01-14T00:00:00"/>
    <d v="2023-01-20T00:00:00"/>
    <x v="0"/>
    <x v="139"/>
    <n v="80782"/>
    <x v="14"/>
    <s v="Left"/>
    <n v="4"/>
    <x v="0"/>
  </r>
  <r>
    <x v="1524"/>
    <x v="0"/>
    <n v="38"/>
    <x v="2"/>
    <s v="Sales Manager"/>
    <x v="2"/>
    <x v="2"/>
    <x v="1"/>
    <x v="155"/>
    <d v="2023-03-17T00:00:00"/>
    <d v="2023-03-20T00:00:00"/>
    <x v="0"/>
    <x v="35"/>
    <n v="71982"/>
    <x v="5"/>
    <s v="Retained"/>
    <n v="5"/>
    <x v="1"/>
  </r>
  <r>
    <x v="1525"/>
    <x v="0"/>
    <n v="37"/>
    <x v="0"/>
    <s v="Operations Executive"/>
    <x v="4"/>
    <x v="2"/>
    <x v="3"/>
    <x v="245"/>
    <d v="2023-03-16T00:00:00"/>
    <d v="2023-03-23T00:00:00"/>
    <x v="2"/>
    <x v="3"/>
    <n v="61886"/>
    <x v="3"/>
    <m/>
    <n v="4"/>
    <x v="0"/>
  </r>
  <r>
    <x v="1526"/>
    <x v="0"/>
    <n v="36"/>
    <x v="6"/>
    <s v="Financial Analyst"/>
    <x v="0"/>
    <x v="2"/>
    <x v="4"/>
    <x v="446"/>
    <d v="2024-11-19T00:00:00"/>
    <d v="2024-11-26T00:00:00"/>
    <x v="0"/>
    <x v="372"/>
    <n v="60933"/>
    <x v="9"/>
    <s v="Retained"/>
    <n v="4"/>
    <x v="1"/>
  </r>
  <r>
    <x v="1527"/>
    <x v="0"/>
    <n v="37"/>
    <x v="0"/>
    <s v="Operations Executive"/>
    <x v="10"/>
    <x v="1"/>
    <x v="2"/>
    <x v="400"/>
    <d v="2023-04-06T00:00:00"/>
    <d v="2023-04-09T00:00:00"/>
    <x v="0"/>
    <x v="161"/>
    <n v="153948"/>
    <x v="14"/>
    <s v="Retained"/>
    <n v="5"/>
    <x v="1"/>
  </r>
  <r>
    <x v="1528"/>
    <x v="2"/>
    <n v="33"/>
    <x v="6"/>
    <s v="Finance Manager"/>
    <x v="7"/>
    <x v="2"/>
    <x v="1"/>
    <x v="329"/>
    <d v="2023-02-07T00:00:00"/>
    <d v="2023-02-08T00:00:00"/>
    <x v="0"/>
    <x v="254"/>
    <n v="48484"/>
    <x v="13"/>
    <s v="Left"/>
    <n v="4"/>
    <x v="1"/>
  </r>
  <r>
    <x v="1529"/>
    <x v="0"/>
    <n v="38"/>
    <x v="6"/>
    <s v="Finance Manager"/>
    <x v="8"/>
    <x v="1"/>
    <x v="0"/>
    <x v="447"/>
    <d v="2024-08-17T00:00:00"/>
    <d v="2024-08-19T00:00:00"/>
    <x v="2"/>
    <x v="3"/>
    <n v="227781"/>
    <x v="3"/>
    <m/>
    <m/>
    <x v="1"/>
  </r>
  <r>
    <x v="1530"/>
    <x v="0"/>
    <n v="37"/>
    <x v="1"/>
    <s v="Service Manager"/>
    <x v="4"/>
    <x v="1"/>
    <x v="1"/>
    <x v="161"/>
    <d v="2023-03-24T00:00:00"/>
    <d v="2023-03-29T00:00:00"/>
    <x v="0"/>
    <x v="333"/>
    <n v="55006"/>
    <x v="3"/>
    <s v="Retained"/>
    <n v="4"/>
    <x v="1"/>
  </r>
  <r>
    <x v="1531"/>
    <x v="2"/>
    <n v="34"/>
    <x v="1"/>
    <s v="Service Manager"/>
    <x v="1"/>
    <x v="4"/>
    <x v="1"/>
    <x v="327"/>
    <d v="2023-03-17T00:00:00"/>
    <d v="2023-03-19T00:00:00"/>
    <x v="0"/>
    <x v="108"/>
    <n v="66793"/>
    <x v="9"/>
    <s v="Retained"/>
    <n v="5"/>
    <x v="0"/>
  </r>
  <r>
    <x v="1532"/>
    <x v="2"/>
    <n v="33"/>
    <x v="1"/>
    <s v="Service Engineer"/>
    <x v="7"/>
    <x v="0"/>
    <x v="2"/>
    <x v="59"/>
    <d v="2023-07-16T00:00:00"/>
    <d v="2023-07-20T00:00:00"/>
    <x v="0"/>
    <x v="67"/>
    <n v="69819"/>
    <x v="6"/>
    <s v="Retained"/>
    <n v="4"/>
    <x v="1"/>
  </r>
  <r>
    <x v="1533"/>
    <x v="0"/>
    <n v="36"/>
    <x v="1"/>
    <s v="Service Engineer"/>
    <x v="8"/>
    <x v="3"/>
    <x v="1"/>
    <x v="59"/>
    <d v="2023-07-12T00:00:00"/>
    <d v="2023-07-17T00:00:00"/>
    <x v="0"/>
    <x v="94"/>
    <n v="173659"/>
    <x v="14"/>
    <s v="Left"/>
    <n v="4"/>
    <x v="2"/>
  </r>
  <r>
    <x v="1534"/>
    <x v="0"/>
    <n v="36"/>
    <x v="5"/>
    <s v="General Manager"/>
    <x v="7"/>
    <x v="1"/>
    <x v="1"/>
    <x v="448"/>
    <d v="2024-12-15T00:00:00"/>
    <d v="2024-12-22T00:00:00"/>
    <x v="0"/>
    <x v="373"/>
    <n v="59673"/>
    <x v="14"/>
    <s v="Retained"/>
    <n v="4"/>
    <x v="1"/>
  </r>
  <r>
    <x v="1535"/>
    <x v="0"/>
    <n v="38"/>
    <x v="1"/>
    <s v="Service Engineer"/>
    <x v="8"/>
    <x v="3"/>
    <x v="1"/>
    <x v="449"/>
    <d v="2024-06-26T00:00:00"/>
    <d v="2024-06-26T00:00:00"/>
    <x v="3"/>
    <x v="3"/>
    <n v="186451"/>
    <x v="3"/>
    <m/>
    <m/>
    <x v="1"/>
  </r>
  <r>
    <x v="1536"/>
    <x v="0"/>
    <n v="38"/>
    <x v="1"/>
    <s v="Service Manager"/>
    <x v="9"/>
    <x v="0"/>
    <x v="0"/>
    <x v="360"/>
    <d v="2024-04-06T00:00:00"/>
    <d v="2024-04-07T00:00:00"/>
    <x v="0"/>
    <x v="374"/>
    <n v="50390"/>
    <x v="3"/>
    <s v="Retained"/>
    <n v="4"/>
    <x v="1"/>
  </r>
  <r>
    <x v="1537"/>
    <x v="2"/>
    <n v="33"/>
    <x v="0"/>
    <s v="Operations Executive"/>
    <x v="5"/>
    <x v="0"/>
    <x v="4"/>
    <x v="252"/>
    <d v="2023-08-09T00:00:00"/>
    <d v="2023-08-12T00:00:00"/>
    <x v="1"/>
    <x v="3"/>
    <n v="53051"/>
    <x v="3"/>
    <m/>
    <n v="5"/>
    <x v="1"/>
  </r>
  <r>
    <x v="1538"/>
    <x v="0"/>
    <n v="37"/>
    <x v="0"/>
    <s v="Operations Manager"/>
    <x v="4"/>
    <x v="1"/>
    <x v="0"/>
    <x v="344"/>
    <d v="2024-12-02T00:00:00"/>
    <d v="2024-12-03T00:00:00"/>
    <x v="3"/>
    <x v="3"/>
    <n v="84662"/>
    <x v="3"/>
    <m/>
    <n v="4"/>
    <x v="1"/>
  </r>
  <r>
    <x v="1539"/>
    <x v="0"/>
    <n v="36"/>
    <x v="1"/>
    <s v="Service Engineer"/>
    <x v="0"/>
    <x v="2"/>
    <x v="1"/>
    <x v="349"/>
    <d v="2024-04-22T00:00:00"/>
    <d v="2024-04-23T00:00:00"/>
    <x v="0"/>
    <x v="375"/>
    <n v="49016"/>
    <x v="12"/>
    <s v="Retained"/>
    <m/>
    <x v="1"/>
  </r>
  <r>
    <x v="1540"/>
    <x v="2"/>
    <n v="33"/>
    <x v="0"/>
    <s v="Operations Executive"/>
    <x v="4"/>
    <x v="2"/>
    <x v="0"/>
    <x v="214"/>
    <d v="2023-04-03T00:00:00"/>
    <d v="2023-04-04T00:00:00"/>
    <x v="0"/>
    <x v="314"/>
    <n v="79454"/>
    <x v="3"/>
    <s v="Retained"/>
    <n v="4"/>
    <x v="1"/>
  </r>
  <r>
    <x v="1541"/>
    <x v="0"/>
    <n v="36"/>
    <x v="0"/>
    <s v="Operations Executive"/>
    <x v="13"/>
    <x v="0"/>
    <x v="0"/>
    <x v="164"/>
    <d v="2023-07-27T00:00:00"/>
    <d v="2023-08-03T00:00:00"/>
    <x v="0"/>
    <x v="138"/>
    <n v="193934"/>
    <x v="11"/>
    <s v="Retained"/>
    <n v="5"/>
    <x v="1"/>
  </r>
  <r>
    <x v="1542"/>
    <x v="0"/>
    <n v="38"/>
    <x v="1"/>
    <s v="Service Engineer"/>
    <x v="4"/>
    <x v="2"/>
    <x v="2"/>
    <x v="76"/>
    <d v="2023-07-26T00:00:00"/>
    <d v="2023-07-31T00:00:00"/>
    <x v="1"/>
    <x v="3"/>
    <n v="77870"/>
    <x v="3"/>
    <m/>
    <n v="5"/>
    <x v="1"/>
  </r>
  <r>
    <x v="1543"/>
    <x v="0"/>
    <n v="37"/>
    <x v="1"/>
    <s v="Service Manager"/>
    <x v="14"/>
    <x v="0"/>
    <x v="0"/>
    <x v="151"/>
    <d v="2023-06-28T00:00:00"/>
    <d v="2023-06-29T00:00:00"/>
    <x v="0"/>
    <x v="13"/>
    <n v="146135"/>
    <x v="0"/>
    <s v="Left"/>
    <m/>
    <x v="0"/>
  </r>
  <r>
    <x v="1544"/>
    <x v="1"/>
    <n v="34"/>
    <x v="3"/>
    <s v="Marketing Executive"/>
    <x v="12"/>
    <x v="2"/>
    <x v="1"/>
    <x v="225"/>
    <d v="2023-02-08T00:00:00"/>
    <d v="2023-02-15T00:00:00"/>
    <x v="0"/>
    <x v="207"/>
    <n v="54054"/>
    <x v="5"/>
    <s v="Retained"/>
    <n v="4"/>
    <x v="1"/>
  </r>
  <r>
    <x v="1545"/>
    <x v="0"/>
    <n v="38"/>
    <x v="0"/>
    <s v="Operations Executive"/>
    <x v="8"/>
    <x v="3"/>
    <x v="1"/>
    <x v="235"/>
    <d v="2023-06-27T00:00:00"/>
    <d v="2023-06-30T00:00:00"/>
    <x v="0"/>
    <x v="123"/>
    <n v="229181"/>
    <x v="3"/>
    <s v="Left"/>
    <n v="5"/>
    <x v="2"/>
  </r>
  <r>
    <x v="1546"/>
    <x v="2"/>
    <n v="33"/>
    <x v="0"/>
    <s v="Operations Executive"/>
    <x v="0"/>
    <x v="1"/>
    <x v="3"/>
    <x v="102"/>
    <d v="2023-03-26T00:00:00"/>
    <d v="2023-03-29T00:00:00"/>
    <x v="0"/>
    <x v="333"/>
    <n v="44920"/>
    <x v="2"/>
    <s v="Retained"/>
    <n v="3"/>
    <x v="1"/>
  </r>
  <r>
    <x v="1547"/>
    <x v="0"/>
    <n v="36"/>
    <x v="2"/>
    <s v="Sales Executive"/>
    <x v="4"/>
    <x v="0"/>
    <x v="1"/>
    <x v="188"/>
    <d v="2023-08-21T00:00:00"/>
    <d v="2023-08-26T00:00:00"/>
    <x v="1"/>
    <x v="3"/>
    <n v="79342"/>
    <x v="3"/>
    <m/>
    <n v="4"/>
    <x v="0"/>
  </r>
  <r>
    <x v="1548"/>
    <x v="0"/>
    <n v="38"/>
    <x v="7"/>
    <s v="Purchase Officer"/>
    <x v="4"/>
    <x v="1"/>
    <x v="2"/>
    <x v="181"/>
    <d v="2023-05-21T00:00:00"/>
    <d v="2023-05-24T00:00:00"/>
    <x v="1"/>
    <x v="3"/>
    <n v="56166"/>
    <x v="3"/>
    <m/>
    <n v="4"/>
    <x v="1"/>
  </r>
  <r>
    <x v="1549"/>
    <x v="2"/>
    <n v="34"/>
    <x v="0"/>
    <s v="Operations Executive"/>
    <x v="0"/>
    <x v="0"/>
    <x v="1"/>
    <x v="188"/>
    <d v="2023-08-22T00:00:00"/>
    <d v="2023-08-28T00:00:00"/>
    <x v="0"/>
    <x v="90"/>
    <n v="55985"/>
    <x v="8"/>
    <s v="Retained"/>
    <m/>
    <x v="0"/>
  </r>
  <r>
    <x v="1550"/>
    <x v="1"/>
    <n v="34"/>
    <x v="1"/>
    <s v="Service Manager"/>
    <x v="2"/>
    <x v="4"/>
    <x v="2"/>
    <x v="44"/>
    <d v="2023-07-09T00:00:00"/>
    <d v="2023-07-11T00:00:00"/>
    <x v="1"/>
    <x v="3"/>
    <n v="74071"/>
    <x v="3"/>
    <m/>
    <n v="2"/>
    <x v="1"/>
  </r>
  <r>
    <x v="1551"/>
    <x v="2"/>
    <n v="33"/>
    <x v="4"/>
    <s v="Production Engineer"/>
    <x v="12"/>
    <x v="1"/>
    <x v="1"/>
    <x v="379"/>
    <d v="2023-06-14T00:00:00"/>
    <d v="2023-06-18T00:00:00"/>
    <x v="0"/>
    <x v="222"/>
    <n v="41236"/>
    <x v="4"/>
    <s v="Retained"/>
    <m/>
    <x v="0"/>
  </r>
  <r>
    <x v="1552"/>
    <x v="2"/>
    <n v="34"/>
    <x v="0"/>
    <s v="Operations Executive"/>
    <x v="7"/>
    <x v="1"/>
    <x v="1"/>
    <x v="149"/>
    <d v="2023-06-22T00:00:00"/>
    <d v="2023-06-24T00:00:00"/>
    <x v="0"/>
    <x v="37"/>
    <n v="52435"/>
    <x v="1"/>
    <s v="Left"/>
    <m/>
    <x v="1"/>
  </r>
  <r>
    <x v="1553"/>
    <x v="2"/>
    <n v="32"/>
    <x v="1"/>
    <s v="Service Engineer"/>
    <x v="13"/>
    <x v="2"/>
    <x v="0"/>
    <x v="234"/>
    <d v="2024-05-30T00:00:00"/>
    <d v="2024-05-31T00:00:00"/>
    <x v="0"/>
    <x v="332"/>
    <n v="202265"/>
    <x v="4"/>
    <s v="Retained"/>
    <n v="5"/>
    <x v="1"/>
  </r>
  <r>
    <x v="1554"/>
    <x v="0"/>
    <n v="38"/>
    <x v="0"/>
    <s v="Operations Executive"/>
    <x v="2"/>
    <x v="0"/>
    <x v="0"/>
    <x v="288"/>
    <d v="2023-06-11T00:00:00"/>
    <d v="2023-06-16T00:00:00"/>
    <x v="0"/>
    <x v="226"/>
    <n v="87253"/>
    <x v="14"/>
    <s v="Retained"/>
    <n v="4"/>
    <x v="1"/>
  </r>
  <r>
    <x v="1555"/>
    <x v="0"/>
    <n v="38"/>
    <x v="0"/>
    <s v="Operations Executive"/>
    <x v="5"/>
    <x v="0"/>
    <x v="1"/>
    <x v="181"/>
    <d v="2023-05-19T00:00:00"/>
    <d v="2023-05-20T00:00:00"/>
    <x v="0"/>
    <x v="158"/>
    <n v="54097"/>
    <x v="14"/>
    <s v="Retained"/>
    <n v="5"/>
    <x v="1"/>
  </r>
  <r>
    <x v="1556"/>
    <x v="2"/>
    <n v="33"/>
    <x v="1"/>
    <s v="Service Engineer"/>
    <x v="12"/>
    <x v="1"/>
    <x v="0"/>
    <x v="413"/>
    <d v="2024-12-20T00:00:00"/>
    <d v="2024-12-25T00:00:00"/>
    <x v="0"/>
    <x v="373"/>
    <n v="42554"/>
    <x v="16"/>
    <s v="Left"/>
    <n v="5"/>
    <x v="1"/>
  </r>
  <r>
    <x v="1557"/>
    <x v="0"/>
    <n v="38"/>
    <x v="0"/>
    <s v="Operations Executive"/>
    <x v="7"/>
    <x v="1"/>
    <x v="1"/>
    <x v="28"/>
    <d v="2023-04-01T00:00:00"/>
    <d v="2023-04-07T00:00:00"/>
    <x v="1"/>
    <x v="3"/>
    <n v="58614"/>
    <x v="3"/>
    <m/>
    <n v="4"/>
    <x v="2"/>
  </r>
  <r>
    <x v="1558"/>
    <x v="2"/>
    <n v="33"/>
    <x v="1"/>
    <s v="Service Engineer"/>
    <x v="4"/>
    <x v="1"/>
    <x v="0"/>
    <x v="244"/>
    <d v="2023-03-19T00:00:00"/>
    <d v="2023-03-23T00:00:00"/>
    <x v="0"/>
    <x v="199"/>
    <n v="73905"/>
    <x v="15"/>
    <s v="Left"/>
    <n v="3"/>
    <x v="0"/>
  </r>
  <r>
    <x v="1559"/>
    <x v="1"/>
    <n v="34"/>
    <x v="0"/>
    <s v="Operations Executive"/>
    <x v="5"/>
    <x v="2"/>
    <x v="0"/>
    <x v="285"/>
    <d v="2023-08-10T00:00:00"/>
    <d v="2023-08-14T00:00:00"/>
    <x v="0"/>
    <x v="132"/>
    <n v="59249"/>
    <x v="7"/>
    <s v="Retained"/>
    <n v="4"/>
    <x v="1"/>
  </r>
  <r>
    <x v="1560"/>
    <x v="0"/>
    <n v="37"/>
    <x v="1"/>
    <s v="Service Manager"/>
    <x v="6"/>
    <x v="0"/>
    <x v="2"/>
    <x v="115"/>
    <d v="2023-06-04T00:00:00"/>
    <d v="2023-06-07T00:00:00"/>
    <x v="1"/>
    <x v="3"/>
    <n v="63185"/>
    <x v="3"/>
    <m/>
    <m/>
    <x v="1"/>
  </r>
  <r>
    <x v="1561"/>
    <x v="0"/>
    <n v="38"/>
    <x v="2"/>
    <s v="Sales Manager"/>
    <x v="0"/>
    <x v="0"/>
    <x v="0"/>
    <x v="146"/>
    <d v="2024-09-30T00:00:00"/>
    <d v="2024-10-07T00:00:00"/>
    <x v="1"/>
    <x v="3"/>
    <n v="52247"/>
    <x v="3"/>
    <m/>
    <m/>
    <x v="1"/>
  </r>
  <r>
    <x v="1562"/>
    <x v="2"/>
    <n v="32"/>
    <x v="0"/>
    <s v="Operations Executive"/>
    <x v="9"/>
    <x v="1"/>
    <x v="3"/>
    <x v="317"/>
    <d v="2023-08-31T00:00:00"/>
    <d v="2023-09-07T00:00:00"/>
    <x v="0"/>
    <x v="291"/>
    <n v="64763"/>
    <x v="12"/>
    <s v="Retained"/>
    <n v="5"/>
    <x v="1"/>
  </r>
  <r>
    <x v="1563"/>
    <x v="0"/>
    <n v="37"/>
    <x v="4"/>
    <s v="Production Engineer"/>
    <x v="9"/>
    <x v="1"/>
    <x v="1"/>
    <x v="149"/>
    <d v="2023-06-19T00:00:00"/>
    <d v="2023-06-20T00:00:00"/>
    <x v="0"/>
    <x v="252"/>
    <n v="47556"/>
    <x v="8"/>
    <s v="Left"/>
    <n v="4"/>
    <x v="1"/>
  </r>
  <r>
    <x v="1564"/>
    <x v="2"/>
    <n v="34"/>
    <x v="0"/>
    <s v="Operations Executive"/>
    <x v="8"/>
    <x v="1"/>
    <x v="1"/>
    <x v="170"/>
    <d v="2023-07-06T00:00:00"/>
    <d v="2023-07-13T00:00:00"/>
    <x v="0"/>
    <x v="80"/>
    <n v="214940"/>
    <x v="3"/>
    <s v="Left"/>
    <n v="5"/>
    <x v="1"/>
  </r>
  <r>
    <x v="1565"/>
    <x v="0"/>
    <n v="37"/>
    <x v="1"/>
    <s v="Service Engineer"/>
    <x v="2"/>
    <x v="0"/>
    <x v="0"/>
    <x v="450"/>
    <d v="2024-10-26T00:00:00"/>
    <d v="2024-10-27T00:00:00"/>
    <x v="0"/>
    <x v="376"/>
    <n v="63677"/>
    <x v="7"/>
    <s v="Left"/>
    <n v="4"/>
    <x v="1"/>
  </r>
  <r>
    <x v="1566"/>
    <x v="2"/>
    <n v="32"/>
    <x v="1"/>
    <s v="Service Manager"/>
    <x v="3"/>
    <x v="1"/>
    <x v="0"/>
    <x v="14"/>
    <d v="2023-01-27T00:00:00"/>
    <d v="2023-01-30T00:00:00"/>
    <x v="0"/>
    <x v="121"/>
    <n v="60923"/>
    <x v="5"/>
    <s v="Left"/>
    <n v="2"/>
    <x v="1"/>
  </r>
  <r>
    <x v="1567"/>
    <x v="0"/>
    <n v="36"/>
    <x v="6"/>
    <s v="Finance Manager"/>
    <x v="11"/>
    <x v="3"/>
    <x v="0"/>
    <x v="82"/>
    <d v="2023-07-21T00:00:00"/>
    <d v="2023-07-26T00:00:00"/>
    <x v="0"/>
    <x v="46"/>
    <n v="112857"/>
    <x v="15"/>
    <s v="Retained"/>
    <m/>
    <x v="1"/>
  </r>
  <r>
    <x v="1568"/>
    <x v="2"/>
    <n v="33"/>
    <x v="4"/>
    <s v="Production Engineer"/>
    <x v="13"/>
    <x v="1"/>
    <x v="2"/>
    <x v="182"/>
    <d v="2023-02-05T00:00:00"/>
    <d v="2023-02-08T00:00:00"/>
    <x v="0"/>
    <x v="72"/>
    <n v="178274"/>
    <x v="9"/>
    <s v="Left"/>
    <n v="4"/>
    <x v="0"/>
  </r>
  <r>
    <x v="1569"/>
    <x v="0"/>
    <n v="36"/>
    <x v="1"/>
    <s v="Service Engineer"/>
    <x v="11"/>
    <x v="1"/>
    <x v="0"/>
    <x v="358"/>
    <d v="2024-07-29T00:00:00"/>
    <d v="2024-08-03T00:00:00"/>
    <x v="1"/>
    <x v="3"/>
    <n v="151660"/>
    <x v="3"/>
    <m/>
    <n v="4"/>
    <x v="1"/>
  </r>
  <r>
    <x v="1570"/>
    <x v="2"/>
    <n v="34"/>
    <x v="0"/>
    <s v="Operations Executive"/>
    <x v="14"/>
    <x v="0"/>
    <x v="3"/>
    <x v="435"/>
    <d v="2024-03-21T00:00:00"/>
    <d v="2024-03-22T00:00:00"/>
    <x v="0"/>
    <x v="377"/>
    <n v="105988"/>
    <x v="3"/>
    <s v="Left"/>
    <n v="4"/>
    <x v="1"/>
  </r>
  <r>
    <x v="1571"/>
    <x v="0"/>
    <n v="38"/>
    <x v="0"/>
    <s v="Operations Executive"/>
    <x v="5"/>
    <x v="1"/>
    <x v="0"/>
    <x v="430"/>
    <d v="2024-11-14T00:00:00"/>
    <d v="2024-11-14T00:00:00"/>
    <x v="3"/>
    <x v="3"/>
    <n v="33237"/>
    <x v="3"/>
    <m/>
    <n v="4"/>
    <x v="1"/>
  </r>
  <r>
    <x v="1572"/>
    <x v="2"/>
    <n v="33"/>
    <x v="0"/>
    <s v="Operations Manager"/>
    <x v="4"/>
    <x v="2"/>
    <x v="1"/>
    <x v="81"/>
    <d v="2023-05-16T00:00:00"/>
    <d v="2023-05-21T00:00:00"/>
    <x v="0"/>
    <x v="230"/>
    <n v="87705"/>
    <x v="4"/>
    <s v="Left"/>
    <n v="4"/>
    <x v="1"/>
  </r>
  <r>
    <x v="1573"/>
    <x v="2"/>
    <n v="32"/>
    <x v="5"/>
    <s v="General Manager"/>
    <x v="8"/>
    <x v="4"/>
    <x v="3"/>
    <x v="200"/>
    <d v="2023-01-17T00:00:00"/>
    <d v="2023-01-21T00:00:00"/>
    <x v="0"/>
    <x v="193"/>
    <n v="157870"/>
    <x v="4"/>
    <s v="Retained"/>
    <n v="4"/>
    <x v="1"/>
  </r>
  <r>
    <x v="1574"/>
    <x v="0"/>
    <n v="38"/>
    <x v="1"/>
    <s v="Service Engineer"/>
    <x v="2"/>
    <x v="1"/>
    <x v="2"/>
    <x v="451"/>
    <d v="2024-08-09T00:00:00"/>
    <d v="2024-08-11T00:00:00"/>
    <x v="3"/>
    <x v="3"/>
    <n v="81261"/>
    <x v="3"/>
    <m/>
    <n v="4"/>
    <x v="1"/>
  </r>
  <r>
    <x v="1575"/>
    <x v="0"/>
    <n v="38"/>
    <x v="0"/>
    <s v="Operations Executive"/>
    <x v="6"/>
    <x v="0"/>
    <x v="1"/>
    <x v="391"/>
    <d v="2024-07-05T00:00:00"/>
    <d v="2024-07-10T00:00:00"/>
    <x v="0"/>
    <x v="316"/>
    <n v="53800"/>
    <x v="5"/>
    <s v="Retained"/>
    <n v="1"/>
    <x v="1"/>
  </r>
  <r>
    <x v="1576"/>
    <x v="0"/>
    <n v="38"/>
    <x v="7"/>
    <s v="Purchase Officer"/>
    <x v="12"/>
    <x v="0"/>
    <x v="1"/>
    <x v="126"/>
    <d v="2023-01-21T00:00:00"/>
    <d v="2023-01-27T00:00:00"/>
    <x v="0"/>
    <x v="225"/>
    <n v="54915"/>
    <x v="10"/>
    <s v="Retained"/>
    <n v="4"/>
    <x v="1"/>
  </r>
  <r>
    <x v="1577"/>
    <x v="2"/>
    <n v="33"/>
    <x v="0"/>
    <s v="Operations Executive"/>
    <x v="12"/>
    <x v="3"/>
    <x v="0"/>
    <x v="215"/>
    <d v="2023-02-13T00:00:00"/>
    <d v="2023-02-15T00:00:00"/>
    <x v="2"/>
    <x v="3"/>
    <n v="45768"/>
    <x v="3"/>
    <m/>
    <n v="4"/>
    <x v="1"/>
  </r>
  <r>
    <x v="1578"/>
    <x v="2"/>
    <n v="33"/>
    <x v="4"/>
    <s v="Production Engineer"/>
    <x v="12"/>
    <x v="1"/>
    <x v="1"/>
    <x v="251"/>
    <d v="2023-07-31T00:00:00"/>
    <d v="2023-08-07T00:00:00"/>
    <x v="1"/>
    <x v="3"/>
    <n v="52381"/>
    <x v="3"/>
    <m/>
    <n v="4"/>
    <x v="1"/>
  </r>
  <r>
    <x v="1579"/>
    <x v="0"/>
    <n v="38"/>
    <x v="8"/>
    <s v="HR Specialist"/>
    <x v="5"/>
    <x v="1"/>
    <x v="0"/>
    <x v="335"/>
    <d v="2023-08-14T00:00:00"/>
    <d v="2023-08-17T00:00:00"/>
    <x v="0"/>
    <x v="18"/>
    <n v="38254"/>
    <x v="3"/>
    <s v="Left"/>
    <n v="4"/>
    <x v="1"/>
  </r>
  <r>
    <x v="1580"/>
    <x v="0"/>
    <n v="38"/>
    <x v="0"/>
    <s v="Operations Executive"/>
    <x v="6"/>
    <x v="0"/>
    <x v="4"/>
    <x v="117"/>
    <d v="2024-11-06T00:00:00"/>
    <d v="2024-11-12T00:00:00"/>
    <x v="0"/>
    <x v="313"/>
    <n v="51358"/>
    <x v="8"/>
    <s v="Retained"/>
    <n v="4"/>
    <x v="1"/>
  </r>
  <r>
    <x v="1581"/>
    <x v="0"/>
    <n v="36"/>
    <x v="3"/>
    <s v="Marketing Manager"/>
    <x v="6"/>
    <x v="0"/>
    <x v="1"/>
    <x v="215"/>
    <d v="2023-02-16T00:00:00"/>
    <d v="2023-02-20T00:00:00"/>
    <x v="0"/>
    <x v="6"/>
    <n v="66863"/>
    <x v="11"/>
    <s v="Retained"/>
    <n v="4"/>
    <x v="1"/>
  </r>
  <r>
    <x v="1582"/>
    <x v="2"/>
    <n v="32"/>
    <x v="0"/>
    <s v="Operations Manager"/>
    <x v="12"/>
    <x v="2"/>
    <x v="1"/>
    <x v="64"/>
    <d v="2023-06-01T00:00:00"/>
    <d v="2023-06-04T00:00:00"/>
    <x v="0"/>
    <x v="292"/>
    <n v="40626"/>
    <x v="1"/>
    <s v="Retained"/>
    <n v="5"/>
    <x v="1"/>
  </r>
  <r>
    <x v="1583"/>
    <x v="0"/>
    <n v="36"/>
    <x v="0"/>
    <s v="Operations Executive"/>
    <x v="10"/>
    <x v="4"/>
    <x v="0"/>
    <x v="156"/>
    <d v="2023-07-05T00:00:00"/>
    <d v="2023-07-08T00:00:00"/>
    <x v="0"/>
    <x v="143"/>
    <n v="190687"/>
    <x v="12"/>
    <s v="Retained"/>
    <m/>
    <x v="1"/>
  </r>
  <r>
    <x v="1584"/>
    <x v="1"/>
    <n v="34"/>
    <x v="0"/>
    <s v="Operations Manager"/>
    <x v="3"/>
    <x v="1"/>
    <x v="1"/>
    <x v="401"/>
    <d v="2023-02-14T00:00:00"/>
    <d v="2023-02-15T00:00:00"/>
    <x v="0"/>
    <x v="51"/>
    <n v="67862"/>
    <x v="6"/>
    <s v="Retained"/>
    <n v="4"/>
    <x v="1"/>
  </r>
  <r>
    <x v="1585"/>
    <x v="0"/>
    <n v="37"/>
    <x v="4"/>
    <s v="Production Engineer"/>
    <x v="2"/>
    <x v="2"/>
    <x v="2"/>
    <x v="170"/>
    <d v="2023-07-02T00:00:00"/>
    <d v="2023-07-08T00:00:00"/>
    <x v="0"/>
    <x v="80"/>
    <n v="67109"/>
    <x v="12"/>
    <s v="Retained"/>
    <n v="4"/>
    <x v="1"/>
  </r>
  <r>
    <x v="1586"/>
    <x v="2"/>
    <n v="34"/>
    <x v="1"/>
    <s v="Service Manager"/>
    <x v="2"/>
    <x v="4"/>
    <x v="1"/>
    <x v="39"/>
    <d v="2023-09-01T00:00:00"/>
    <d v="2023-09-02T00:00:00"/>
    <x v="1"/>
    <x v="3"/>
    <n v="64889"/>
    <x v="3"/>
    <m/>
    <n v="5"/>
    <x v="0"/>
  </r>
  <r>
    <x v="1587"/>
    <x v="0"/>
    <n v="37"/>
    <x v="1"/>
    <s v="Service Manager"/>
    <x v="9"/>
    <x v="4"/>
    <x v="0"/>
    <x v="452"/>
    <d v="2024-10-12T00:00:00"/>
    <d v="2024-10-14T00:00:00"/>
    <x v="1"/>
    <x v="3"/>
    <n v="47855"/>
    <x v="3"/>
    <m/>
    <n v="5"/>
    <x v="1"/>
  </r>
  <r>
    <x v="1588"/>
    <x v="0"/>
    <n v="38"/>
    <x v="2"/>
    <s v="Sales Executive"/>
    <x v="0"/>
    <x v="2"/>
    <x v="1"/>
    <x v="139"/>
    <d v="2023-08-21T00:00:00"/>
    <d v="2023-08-21T00:00:00"/>
    <x v="1"/>
    <x v="3"/>
    <n v="42170"/>
    <x v="3"/>
    <m/>
    <n v="5"/>
    <x v="1"/>
  </r>
  <r>
    <x v="1589"/>
    <x v="2"/>
    <n v="32"/>
    <x v="6"/>
    <s v="Finance Manager"/>
    <x v="12"/>
    <x v="2"/>
    <x v="0"/>
    <x v="43"/>
    <d v="2023-08-18T00:00:00"/>
    <d v="2023-08-20T00:00:00"/>
    <x v="0"/>
    <x v="26"/>
    <n v="36628"/>
    <x v="15"/>
    <s v="Retained"/>
    <n v="5"/>
    <x v="1"/>
  </r>
  <r>
    <x v="1590"/>
    <x v="2"/>
    <n v="32"/>
    <x v="6"/>
    <s v="Financial Analyst"/>
    <x v="3"/>
    <x v="1"/>
    <x v="0"/>
    <x v="0"/>
    <d v="2023-03-09T00:00:00"/>
    <d v="2023-03-15T00:00:00"/>
    <x v="0"/>
    <x v="134"/>
    <n v="60803"/>
    <x v="15"/>
    <s v="Left"/>
    <n v="1"/>
    <x v="0"/>
  </r>
  <r>
    <x v="1591"/>
    <x v="1"/>
    <n v="34"/>
    <x v="6"/>
    <s v="Financial Analyst"/>
    <x v="7"/>
    <x v="4"/>
    <x v="3"/>
    <x v="200"/>
    <d v="2023-01-16T00:00:00"/>
    <d v="2023-01-23T00:00:00"/>
    <x v="2"/>
    <x v="3"/>
    <n v="58224"/>
    <x v="3"/>
    <m/>
    <n v="4"/>
    <x v="1"/>
  </r>
  <r>
    <x v="1592"/>
    <x v="0"/>
    <n v="36"/>
    <x v="5"/>
    <s v="General Manager"/>
    <x v="9"/>
    <x v="1"/>
    <x v="0"/>
    <x v="116"/>
    <d v="2023-02-28T00:00:00"/>
    <d v="2023-03-04T00:00:00"/>
    <x v="1"/>
    <x v="3"/>
    <n v="51762"/>
    <x v="3"/>
    <m/>
    <n v="4"/>
    <x v="1"/>
  </r>
  <r>
    <x v="1593"/>
    <x v="0"/>
    <n v="36"/>
    <x v="0"/>
    <s v="Operations Executive"/>
    <x v="13"/>
    <x v="1"/>
    <x v="3"/>
    <x v="400"/>
    <d v="2023-03-28T00:00:00"/>
    <d v="2023-03-30T00:00:00"/>
    <x v="0"/>
    <x v="114"/>
    <n v="181916"/>
    <x v="15"/>
    <s v="Retained"/>
    <m/>
    <x v="1"/>
  </r>
  <r>
    <x v="1594"/>
    <x v="2"/>
    <n v="34"/>
    <x v="1"/>
    <s v="Service Manager"/>
    <x v="11"/>
    <x v="0"/>
    <x v="0"/>
    <x v="88"/>
    <d v="2023-06-20T00:00:00"/>
    <d v="2023-06-27T00:00:00"/>
    <x v="1"/>
    <x v="3"/>
    <n v="165164"/>
    <x v="3"/>
    <m/>
    <n v="4"/>
    <x v="0"/>
  </r>
  <r>
    <x v="1595"/>
    <x v="0"/>
    <n v="36"/>
    <x v="1"/>
    <s v="Service Manager"/>
    <x v="3"/>
    <x v="2"/>
    <x v="3"/>
    <x v="43"/>
    <d v="2023-08-16T00:00:00"/>
    <d v="2023-08-23T00:00:00"/>
    <x v="1"/>
    <x v="3"/>
    <n v="64219"/>
    <x v="3"/>
    <m/>
    <m/>
    <x v="0"/>
  </r>
  <r>
    <x v="1596"/>
    <x v="0"/>
    <n v="38"/>
    <x v="7"/>
    <s v="Purchase Officer"/>
    <x v="4"/>
    <x v="0"/>
    <x v="1"/>
    <x v="173"/>
    <d v="2023-02-07T00:00:00"/>
    <d v="2023-02-12T00:00:00"/>
    <x v="0"/>
    <x v="367"/>
    <n v="86264"/>
    <x v="11"/>
    <s v="Left"/>
    <n v="5"/>
    <x v="0"/>
  </r>
  <r>
    <x v="1597"/>
    <x v="0"/>
    <n v="38"/>
    <x v="1"/>
    <s v="Service Engineer"/>
    <x v="1"/>
    <x v="2"/>
    <x v="0"/>
    <x v="267"/>
    <d v="2023-06-05T00:00:00"/>
    <d v="2023-06-06T00:00:00"/>
    <x v="0"/>
    <x v="200"/>
    <n v="58657"/>
    <x v="6"/>
    <s v="Retained"/>
    <n v="5"/>
    <x v="1"/>
  </r>
  <r>
    <x v="1598"/>
    <x v="0"/>
    <n v="37"/>
    <x v="0"/>
    <s v="Operations Executive"/>
    <x v="12"/>
    <x v="0"/>
    <x v="1"/>
    <x v="166"/>
    <d v="2023-02-02T00:00:00"/>
    <d v="2023-02-07T00:00:00"/>
    <x v="0"/>
    <x v="378"/>
    <n v="57380"/>
    <x v="8"/>
    <s v="Left"/>
    <n v="4"/>
    <x v="1"/>
  </r>
  <r>
    <x v="1599"/>
    <x v="2"/>
    <n v="32"/>
    <x v="6"/>
    <s v="Finance Manager"/>
    <x v="0"/>
    <x v="1"/>
    <x v="1"/>
    <x v="453"/>
    <d v="2024-02-19T00:00:00"/>
    <d v="2024-02-22T00:00:00"/>
    <x v="1"/>
    <x v="3"/>
    <n v="49543"/>
    <x v="3"/>
    <m/>
    <n v="5"/>
    <x v="1"/>
  </r>
  <r>
    <x v="1600"/>
    <x v="0"/>
    <n v="36"/>
    <x v="0"/>
    <s v="Operations Executive"/>
    <x v="10"/>
    <x v="1"/>
    <x v="0"/>
    <x v="307"/>
    <d v="2023-07-25T00:00:00"/>
    <d v="2023-07-31T00:00:00"/>
    <x v="0"/>
    <x v="181"/>
    <n v="199061"/>
    <x v="1"/>
    <s v="Left"/>
    <n v="4"/>
    <x v="1"/>
  </r>
  <r>
    <x v="1601"/>
    <x v="0"/>
    <n v="37"/>
    <x v="0"/>
    <s v="Operations Manager"/>
    <x v="9"/>
    <x v="0"/>
    <x v="2"/>
    <x v="170"/>
    <d v="2023-07-09T00:00:00"/>
    <d v="2023-07-16T00:00:00"/>
    <x v="0"/>
    <x v="94"/>
    <n v="46556"/>
    <x v="3"/>
    <s v="Left"/>
    <n v="5"/>
    <x v="1"/>
  </r>
  <r>
    <x v="1602"/>
    <x v="0"/>
    <n v="38"/>
    <x v="0"/>
    <s v="Operations Executive"/>
    <x v="7"/>
    <x v="1"/>
    <x v="0"/>
    <x v="180"/>
    <d v="2023-07-27T00:00:00"/>
    <d v="2023-07-29T00:00:00"/>
    <x v="2"/>
    <x v="3"/>
    <n v="57969"/>
    <x v="3"/>
    <m/>
    <n v="4"/>
    <x v="1"/>
  </r>
  <r>
    <x v="1603"/>
    <x v="0"/>
    <n v="36"/>
    <x v="1"/>
    <s v="Service Engineer"/>
    <x v="1"/>
    <x v="0"/>
    <x v="1"/>
    <x v="268"/>
    <d v="2023-09-06T00:00:00"/>
    <d v="2023-09-06T00:00:00"/>
    <x v="1"/>
    <x v="3"/>
    <n v="62892"/>
    <x v="3"/>
    <m/>
    <n v="4"/>
    <x v="1"/>
  </r>
  <r>
    <x v="1604"/>
    <x v="0"/>
    <n v="38"/>
    <x v="0"/>
    <s v="Operations Executive"/>
    <x v="9"/>
    <x v="1"/>
    <x v="1"/>
    <x v="35"/>
    <d v="2023-08-14T00:00:00"/>
    <d v="2023-08-21T00:00:00"/>
    <x v="0"/>
    <x v="174"/>
    <n v="56072"/>
    <x v="7"/>
    <s v="Retained"/>
    <n v="4"/>
    <x v="0"/>
  </r>
  <r>
    <x v="1605"/>
    <x v="0"/>
    <n v="37"/>
    <x v="7"/>
    <s v="Purchase Manager"/>
    <x v="2"/>
    <x v="4"/>
    <x v="1"/>
    <x v="419"/>
    <d v="2024-05-10T00:00:00"/>
    <d v="2024-05-15T00:00:00"/>
    <x v="3"/>
    <x v="3"/>
    <n v="67466"/>
    <x v="3"/>
    <m/>
    <n v="4"/>
    <x v="1"/>
  </r>
  <r>
    <x v="1606"/>
    <x v="0"/>
    <n v="38"/>
    <x v="1"/>
    <s v="Service Engineer"/>
    <x v="1"/>
    <x v="0"/>
    <x v="4"/>
    <x v="114"/>
    <d v="2023-05-14T00:00:00"/>
    <d v="2023-05-14T00:00:00"/>
    <x v="0"/>
    <x v="379"/>
    <n v="60673"/>
    <x v="10"/>
    <s v="Retained"/>
    <n v="4"/>
    <x v="0"/>
  </r>
  <r>
    <x v="1607"/>
    <x v="2"/>
    <n v="32"/>
    <x v="2"/>
    <s v="Sales Manager"/>
    <x v="8"/>
    <x v="0"/>
    <x v="1"/>
    <x v="136"/>
    <d v="2023-08-24T00:00:00"/>
    <d v="2023-08-30T00:00:00"/>
    <x v="1"/>
    <x v="3"/>
    <n v="168838"/>
    <x v="3"/>
    <m/>
    <m/>
    <x v="1"/>
  </r>
  <r>
    <x v="1608"/>
    <x v="0"/>
    <n v="38"/>
    <x v="4"/>
    <s v="Production Engineer"/>
    <x v="2"/>
    <x v="1"/>
    <x v="1"/>
    <x v="408"/>
    <d v="2023-07-30T00:00:00"/>
    <d v="2023-08-05T00:00:00"/>
    <x v="1"/>
    <x v="3"/>
    <n v="63256"/>
    <x v="3"/>
    <m/>
    <m/>
    <x v="1"/>
  </r>
  <r>
    <x v="1609"/>
    <x v="0"/>
    <n v="38"/>
    <x v="1"/>
    <s v="Service Engineer"/>
    <x v="6"/>
    <x v="1"/>
    <x v="0"/>
    <x v="199"/>
    <d v="2023-06-02T00:00:00"/>
    <d v="2023-06-03T00:00:00"/>
    <x v="1"/>
    <x v="3"/>
    <n v="76217"/>
    <x v="3"/>
    <m/>
    <n v="4"/>
    <x v="1"/>
  </r>
  <r>
    <x v="1610"/>
    <x v="2"/>
    <n v="32"/>
    <x v="1"/>
    <s v="Service Manager"/>
    <x v="4"/>
    <x v="2"/>
    <x v="1"/>
    <x v="454"/>
    <d v="2024-12-02T00:00:00"/>
    <d v="2024-12-04T00:00:00"/>
    <x v="0"/>
    <x v="380"/>
    <n v="56055"/>
    <x v="8"/>
    <s v="Retained"/>
    <n v="5"/>
    <x v="0"/>
  </r>
  <r>
    <x v="1611"/>
    <x v="2"/>
    <n v="32"/>
    <x v="0"/>
    <s v="Operations Manager"/>
    <x v="12"/>
    <x v="0"/>
    <x v="1"/>
    <x v="379"/>
    <d v="2023-06-13T00:00:00"/>
    <d v="2023-06-18T00:00:00"/>
    <x v="0"/>
    <x v="37"/>
    <n v="52049"/>
    <x v="3"/>
    <s v="Retained"/>
    <m/>
    <x v="1"/>
  </r>
  <r>
    <x v="1612"/>
    <x v="0"/>
    <n v="38"/>
    <x v="0"/>
    <s v="Operations Manager"/>
    <x v="6"/>
    <x v="1"/>
    <x v="0"/>
    <x v="0"/>
    <d v="2023-03-19T00:00:00"/>
    <d v="2023-03-25T00:00:00"/>
    <x v="1"/>
    <x v="3"/>
    <n v="66197"/>
    <x v="3"/>
    <m/>
    <n v="4"/>
    <x v="1"/>
  </r>
  <r>
    <x v="1613"/>
    <x v="0"/>
    <n v="38"/>
    <x v="1"/>
    <s v="Service Engineer"/>
    <x v="8"/>
    <x v="1"/>
    <x v="2"/>
    <x v="88"/>
    <d v="2023-06-27T00:00:00"/>
    <d v="2023-07-02T00:00:00"/>
    <x v="1"/>
    <x v="3"/>
    <n v="189044"/>
    <x v="3"/>
    <m/>
    <n v="4"/>
    <x v="0"/>
  </r>
  <r>
    <x v="1614"/>
    <x v="0"/>
    <n v="37"/>
    <x v="2"/>
    <s v="Sales Executive"/>
    <x v="4"/>
    <x v="4"/>
    <x v="3"/>
    <x v="254"/>
    <d v="2024-07-24T00:00:00"/>
    <d v="2024-07-28T00:00:00"/>
    <x v="3"/>
    <x v="3"/>
    <n v="58026"/>
    <x v="3"/>
    <m/>
    <n v="5"/>
    <x v="1"/>
  </r>
  <r>
    <x v="1615"/>
    <x v="2"/>
    <n v="32"/>
    <x v="0"/>
    <s v="Operations Executive"/>
    <x v="10"/>
    <x v="1"/>
    <x v="3"/>
    <x v="455"/>
    <d v="2024-02-09T00:00:00"/>
    <d v="2024-02-13T00:00:00"/>
    <x v="1"/>
    <x v="3"/>
    <n v="141887"/>
    <x v="3"/>
    <m/>
    <n v="4"/>
    <x v="1"/>
  </r>
  <r>
    <x v="1616"/>
    <x v="1"/>
    <n v="34"/>
    <x v="2"/>
    <s v="Sales Executive"/>
    <x v="6"/>
    <x v="1"/>
    <x v="3"/>
    <x v="306"/>
    <d v="2024-11-23T00:00:00"/>
    <d v="2024-11-24T00:00:00"/>
    <x v="0"/>
    <x v="240"/>
    <n v="83264"/>
    <x v="1"/>
    <s v="Retained"/>
    <n v="5"/>
    <x v="1"/>
  </r>
  <r>
    <x v="1617"/>
    <x v="2"/>
    <n v="34"/>
    <x v="3"/>
    <s v="Marketing Manager"/>
    <x v="3"/>
    <x v="1"/>
    <x v="1"/>
    <x v="113"/>
    <d v="2023-03-06T00:00:00"/>
    <d v="2023-03-12T00:00:00"/>
    <x v="0"/>
    <x v="36"/>
    <n v="74403"/>
    <x v="16"/>
    <s v="Retained"/>
    <n v="4"/>
    <x v="1"/>
  </r>
  <r>
    <x v="1618"/>
    <x v="0"/>
    <n v="36"/>
    <x v="0"/>
    <s v="Operations Executive"/>
    <x v="7"/>
    <x v="2"/>
    <x v="1"/>
    <x v="122"/>
    <d v="2023-08-11T00:00:00"/>
    <d v="2023-08-15T00:00:00"/>
    <x v="0"/>
    <x v="26"/>
    <n v="59945"/>
    <x v="3"/>
    <s v="Retained"/>
    <n v="4"/>
    <x v="1"/>
  </r>
  <r>
    <x v="1619"/>
    <x v="2"/>
    <n v="33"/>
    <x v="1"/>
    <s v="Service Engineer"/>
    <x v="12"/>
    <x v="2"/>
    <x v="1"/>
    <x v="200"/>
    <d v="2023-01-23T00:00:00"/>
    <d v="2023-01-26T00:00:00"/>
    <x v="2"/>
    <x v="3"/>
    <n v="44153"/>
    <x v="3"/>
    <m/>
    <n v="3"/>
    <x v="1"/>
  </r>
  <r>
    <x v="1620"/>
    <x v="0"/>
    <n v="38"/>
    <x v="1"/>
    <s v="Service Engineer"/>
    <x v="5"/>
    <x v="1"/>
    <x v="0"/>
    <x v="39"/>
    <d v="2023-08-29T00:00:00"/>
    <d v="2023-09-01T00:00:00"/>
    <x v="1"/>
    <x v="3"/>
    <n v="57075"/>
    <x v="3"/>
    <m/>
    <n v="2"/>
    <x v="0"/>
  </r>
  <r>
    <x v="1621"/>
    <x v="0"/>
    <n v="38"/>
    <x v="2"/>
    <s v="Sales Executive"/>
    <x v="2"/>
    <x v="1"/>
    <x v="0"/>
    <x v="298"/>
    <d v="2023-07-09T00:00:00"/>
    <d v="2023-07-10T00:00:00"/>
    <x v="0"/>
    <x v="45"/>
    <n v="60123"/>
    <x v="9"/>
    <s v="Retained"/>
    <m/>
    <x v="1"/>
  </r>
  <r>
    <x v="1622"/>
    <x v="0"/>
    <n v="38"/>
    <x v="1"/>
    <s v="Service Engineer"/>
    <x v="12"/>
    <x v="0"/>
    <x v="0"/>
    <x v="341"/>
    <d v="2024-07-16T00:00:00"/>
    <d v="2024-07-17T00:00:00"/>
    <x v="0"/>
    <x v="381"/>
    <n v="55239"/>
    <x v="0"/>
    <s v="Retained"/>
    <n v="4"/>
    <x v="1"/>
  </r>
  <r>
    <x v="1623"/>
    <x v="1"/>
    <n v="34"/>
    <x v="1"/>
    <s v="Service Engineer"/>
    <x v="7"/>
    <x v="1"/>
    <x v="1"/>
    <x v="116"/>
    <d v="2023-02-25T00:00:00"/>
    <d v="2023-02-26T00:00:00"/>
    <x v="0"/>
    <x v="166"/>
    <n v="51941"/>
    <x v="3"/>
    <s v="Retained"/>
    <n v="5"/>
    <x v="1"/>
  </r>
  <r>
    <x v="1624"/>
    <x v="0"/>
    <n v="36"/>
    <x v="0"/>
    <s v="Operations Executive"/>
    <x v="4"/>
    <x v="1"/>
    <x v="1"/>
    <x v="80"/>
    <d v="2024-11-28T00:00:00"/>
    <d v="2024-12-03T00:00:00"/>
    <x v="0"/>
    <x v="191"/>
    <n v="68338"/>
    <x v="7"/>
    <s v="Retained"/>
    <n v="1"/>
    <x v="1"/>
  </r>
  <r>
    <x v="1625"/>
    <x v="2"/>
    <n v="33"/>
    <x v="1"/>
    <s v="Service Engineer"/>
    <x v="6"/>
    <x v="1"/>
    <x v="0"/>
    <x v="128"/>
    <d v="2023-01-20T00:00:00"/>
    <d v="2023-01-26T00:00:00"/>
    <x v="0"/>
    <x v="14"/>
    <n v="67466"/>
    <x v="14"/>
    <s v="Retained"/>
    <n v="4"/>
    <x v="1"/>
  </r>
  <r>
    <x v="1626"/>
    <x v="0"/>
    <n v="36"/>
    <x v="6"/>
    <s v="Finance Manager"/>
    <x v="1"/>
    <x v="1"/>
    <x v="1"/>
    <x v="231"/>
    <d v="2023-06-01T00:00:00"/>
    <d v="2023-06-06T00:00:00"/>
    <x v="2"/>
    <x v="3"/>
    <n v="70088"/>
    <x v="3"/>
    <m/>
    <n v="1"/>
    <x v="1"/>
  </r>
  <r>
    <x v="1627"/>
    <x v="0"/>
    <n v="38"/>
    <x v="0"/>
    <s v="Operations Executive"/>
    <x v="14"/>
    <x v="2"/>
    <x v="2"/>
    <x v="34"/>
    <d v="2023-01-28T00:00:00"/>
    <d v="2023-02-01T00:00:00"/>
    <x v="1"/>
    <x v="3"/>
    <n v="135294"/>
    <x v="3"/>
    <m/>
    <n v="5"/>
    <x v="0"/>
  </r>
  <r>
    <x v="1628"/>
    <x v="0"/>
    <n v="37"/>
    <x v="1"/>
    <s v="Service Engineer"/>
    <x v="13"/>
    <x v="0"/>
    <x v="3"/>
    <x v="56"/>
    <d v="2024-01-20T00:00:00"/>
    <d v="2024-01-20T00:00:00"/>
    <x v="0"/>
    <x v="382"/>
    <n v="191268"/>
    <x v="9"/>
    <s v="Retained"/>
    <n v="4"/>
    <x v="1"/>
  </r>
  <r>
    <x v="1629"/>
    <x v="0"/>
    <n v="38"/>
    <x v="2"/>
    <s v="Sales Manager"/>
    <x v="13"/>
    <x v="2"/>
    <x v="1"/>
    <x v="197"/>
    <d v="2023-08-18T00:00:00"/>
    <d v="2023-08-20T00:00:00"/>
    <x v="0"/>
    <x v="238"/>
    <n v="176651"/>
    <x v="15"/>
    <s v="Retained"/>
    <n v="4"/>
    <x v="1"/>
  </r>
  <r>
    <x v="1630"/>
    <x v="2"/>
    <n v="34"/>
    <x v="2"/>
    <s v="Sales Manager"/>
    <x v="4"/>
    <x v="0"/>
    <x v="2"/>
    <x v="81"/>
    <d v="2023-05-10T00:00:00"/>
    <d v="2023-05-16T00:00:00"/>
    <x v="1"/>
    <x v="3"/>
    <n v="86159"/>
    <x v="3"/>
    <m/>
    <n v="5"/>
    <x v="1"/>
  </r>
  <r>
    <x v="1631"/>
    <x v="0"/>
    <n v="36"/>
    <x v="2"/>
    <s v="Sales Manager"/>
    <x v="9"/>
    <x v="3"/>
    <x v="0"/>
    <x v="68"/>
    <d v="2023-01-11T00:00:00"/>
    <d v="2023-01-13T00:00:00"/>
    <x v="0"/>
    <x v="93"/>
    <n v="59642"/>
    <x v="13"/>
    <s v="Retained"/>
    <n v="5"/>
    <x v="1"/>
  </r>
  <r>
    <x v="1632"/>
    <x v="2"/>
    <n v="34"/>
    <x v="0"/>
    <s v="Operations Manager"/>
    <x v="13"/>
    <x v="3"/>
    <x v="1"/>
    <x v="64"/>
    <d v="2023-06-02T00:00:00"/>
    <d v="2023-06-03T00:00:00"/>
    <x v="1"/>
    <x v="3"/>
    <n v="165739"/>
    <x v="3"/>
    <m/>
    <m/>
    <x v="1"/>
  </r>
  <r>
    <x v="1633"/>
    <x v="2"/>
    <n v="33"/>
    <x v="1"/>
    <s v="Service Engineer"/>
    <x v="4"/>
    <x v="1"/>
    <x v="1"/>
    <x v="0"/>
    <d v="2023-03-14T00:00:00"/>
    <d v="2023-03-14T00:00:00"/>
    <x v="1"/>
    <x v="3"/>
    <n v="78844"/>
    <x v="3"/>
    <m/>
    <n v="4"/>
    <x v="2"/>
  </r>
  <r>
    <x v="1634"/>
    <x v="1"/>
    <n v="34"/>
    <x v="0"/>
    <s v="Operations Executive"/>
    <x v="5"/>
    <x v="1"/>
    <x v="1"/>
    <x v="153"/>
    <d v="2023-03-22T00:00:00"/>
    <d v="2023-03-28T00:00:00"/>
    <x v="0"/>
    <x v="270"/>
    <n v="38675"/>
    <x v="7"/>
    <s v="Retained"/>
    <n v="4"/>
    <x v="2"/>
  </r>
  <r>
    <x v="1635"/>
    <x v="0"/>
    <n v="38"/>
    <x v="7"/>
    <s v="Purchase Officer"/>
    <x v="2"/>
    <x v="2"/>
    <x v="0"/>
    <x v="175"/>
    <d v="2023-06-30T00:00:00"/>
    <d v="2023-06-30T00:00:00"/>
    <x v="2"/>
    <x v="3"/>
    <n v="80345"/>
    <x v="3"/>
    <m/>
    <n v="5"/>
    <x v="0"/>
  </r>
  <r>
    <x v="1636"/>
    <x v="0"/>
    <n v="38"/>
    <x v="4"/>
    <s v="Production Engineer"/>
    <x v="4"/>
    <x v="2"/>
    <x v="1"/>
    <x v="339"/>
    <d v="2023-06-12T00:00:00"/>
    <d v="2023-06-15T00:00:00"/>
    <x v="0"/>
    <x v="12"/>
    <n v="77017"/>
    <x v="11"/>
    <s v="Retained"/>
    <n v="1"/>
    <x v="1"/>
  </r>
  <r>
    <x v="1637"/>
    <x v="0"/>
    <n v="36"/>
    <x v="6"/>
    <s v="Finance Manager"/>
    <x v="1"/>
    <x v="4"/>
    <x v="2"/>
    <x v="30"/>
    <d v="2023-04-05T00:00:00"/>
    <d v="2023-04-11T00:00:00"/>
    <x v="0"/>
    <x v="130"/>
    <n v="62765"/>
    <x v="9"/>
    <s v="Left"/>
    <n v="5"/>
    <x v="1"/>
  </r>
  <r>
    <x v="1638"/>
    <x v="1"/>
    <n v="34"/>
    <x v="0"/>
    <s v="Operations Executive"/>
    <x v="5"/>
    <x v="0"/>
    <x v="4"/>
    <x v="334"/>
    <d v="2023-07-31T00:00:00"/>
    <d v="2023-08-03T00:00:00"/>
    <x v="0"/>
    <x v="273"/>
    <n v="36868"/>
    <x v="10"/>
    <s v="Retained"/>
    <m/>
    <x v="0"/>
  </r>
  <r>
    <x v="1639"/>
    <x v="1"/>
    <n v="34"/>
    <x v="1"/>
    <s v="Service Manager"/>
    <x v="14"/>
    <x v="0"/>
    <x v="1"/>
    <x v="77"/>
    <d v="2023-08-21T00:00:00"/>
    <d v="2023-08-23T00:00:00"/>
    <x v="2"/>
    <x v="3"/>
    <n v="142449"/>
    <x v="3"/>
    <m/>
    <n v="4"/>
    <x v="1"/>
  </r>
  <r>
    <x v="1640"/>
    <x v="0"/>
    <n v="37"/>
    <x v="1"/>
    <s v="Service Manager"/>
    <x v="12"/>
    <x v="1"/>
    <x v="1"/>
    <x v="350"/>
    <d v="2024-10-18T00:00:00"/>
    <d v="2024-10-21T00:00:00"/>
    <x v="0"/>
    <x v="383"/>
    <n v="38447"/>
    <x v="7"/>
    <s v="Retained"/>
    <m/>
    <x v="0"/>
  </r>
  <r>
    <x v="1641"/>
    <x v="2"/>
    <n v="32"/>
    <x v="0"/>
    <s v="Operations Executive"/>
    <x v="1"/>
    <x v="0"/>
    <x v="0"/>
    <x v="417"/>
    <d v="2024-07-11T00:00:00"/>
    <d v="2024-07-16T00:00:00"/>
    <x v="4"/>
    <x v="3"/>
    <n v="74309"/>
    <x v="3"/>
    <m/>
    <n v="5"/>
    <x v="1"/>
  </r>
  <r>
    <x v="1642"/>
    <x v="0"/>
    <n v="38"/>
    <x v="1"/>
    <s v="Service Manager"/>
    <x v="12"/>
    <x v="4"/>
    <x v="2"/>
    <x v="67"/>
    <d v="2023-09-02T00:00:00"/>
    <d v="2023-09-03T00:00:00"/>
    <x v="1"/>
    <x v="3"/>
    <n v="45638"/>
    <x v="3"/>
    <m/>
    <n v="5"/>
    <x v="1"/>
  </r>
  <r>
    <x v="1643"/>
    <x v="2"/>
    <n v="32"/>
    <x v="4"/>
    <s v="Production Engineer"/>
    <x v="9"/>
    <x v="3"/>
    <x v="1"/>
    <x v="456"/>
    <d v="2024-09-28T00:00:00"/>
    <d v="2024-10-03T00:00:00"/>
    <x v="2"/>
    <x v="3"/>
    <n v="49537"/>
    <x v="3"/>
    <m/>
    <n v="2"/>
    <x v="1"/>
  </r>
  <r>
    <x v="1644"/>
    <x v="0"/>
    <n v="36"/>
    <x v="0"/>
    <s v="Operations Executive"/>
    <x v="6"/>
    <x v="1"/>
    <x v="0"/>
    <x v="408"/>
    <d v="2023-08-08T00:00:00"/>
    <d v="2023-08-10T00:00:00"/>
    <x v="0"/>
    <x v="62"/>
    <n v="59801"/>
    <x v="3"/>
    <s v="Retained"/>
    <n v="5"/>
    <x v="2"/>
  </r>
  <r>
    <x v="1645"/>
    <x v="2"/>
    <n v="32"/>
    <x v="6"/>
    <s v="Finance Manager"/>
    <x v="4"/>
    <x v="0"/>
    <x v="3"/>
    <x v="176"/>
    <d v="2023-03-04T00:00:00"/>
    <d v="2023-03-06T00:00:00"/>
    <x v="0"/>
    <x v="95"/>
    <n v="82312"/>
    <x v="15"/>
    <s v="Retained"/>
    <n v="5"/>
    <x v="0"/>
  </r>
  <r>
    <x v="1646"/>
    <x v="0"/>
    <n v="36"/>
    <x v="0"/>
    <s v="Operations Executive"/>
    <x v="5"/>
    <x v="0"/>
    <x v="1"/>
    <x v="26"/>
    <d v="2023-05-22T00:00:00"/>
    <d v="2023-05-23T00:00:00"/>
    <x v="2"/>
    <x v="3"/>
    <n v="35875"/>
    <x v="3"/>
    <m/>
    <n v="4"/>
    <x v="1"/>
  </r>
  <r>
    <x v="1647"/>
    <x v="2"/>
    <n v="34"/>
    <x v="0"/>
    <s v="Operations Manager"/>
    <x v="4"/>
    <x v="1"/>
    <x v="1"/>
    <x v="107"/>
    <d v="2024-01-07T00:00:00"/>
    <d v="2024-01-13T00:00:00"/>
    <x v="4"/>
    <x v="3"/>
    <n v="82110"/>
    <x v="3"/>
    <m/>
    <n v="4"/>
    <x v="1"/>
  </r>
  <r>
    <x v="1648"/>
    <x v="2"/>
    <n v="34"/>
    <x v="0"/>
    <s v="Operations Executive"/>
    <x v="7"/>
    <x v="4"/>
    <x v="4"/>
    <x v="457"/>
    <d v="2024-07-12T00:00:00"/>
    <d v="2024-07-17T00:00:00"/>
    <x v="1"/>
    <x v="3"/>
    <n v="59895"/>
    <x v="3"/>
    <m/>
    <n v="4"/>
    <x v="1"/>
  </r>
  <r>
    <x v="1649"/>
    <x v="2"/>
    <n v="33"/>
    <x v="0"/>
    <s v="Operations Executive"/>
    <x v="3"/>
    <x v="0"/>
    <x v="1"/>
    <x v="458"/>
    <d v="2024-03-05T00:00:00"/>
    <d v="2024-03-11T00:00:00"/>
    <x v="0"/>
    <x v="205"/>
    <n v="57656"/>
    <x v="5"/>
    <s v="Retained"/>
    <n v="4"/>
    <x v="1"/>
  </r>
  <r>
    <x v="1650"/>
    <x v="0"/>
    <n v="36"/>
    <x v="0"/>
    <s v="Operations Manager"/>
    <x v="12"/>
    <x v="1"/>
    <x v="1"/>
    <x v="168"/>
    <d v="2023-07-25T00:00:00"/>
    <d v="2023-07-26T00:00:00"/>
    <x v="0"/>
    <x v="116"/>
    <n v="52222"/>
    <x v="4"/>
    <s v="Retained"/>
    <n v="4"/>
    <x v="0"/>
  </r>
  <r>
    <x v="1651"/>
    <x v="0"/>
    <n v="36"/>
    <x v="0"/>
    <s v="Operations Executive"/>
    <x v="6"/>
    <x v="0"/>
    <x v="0"/>
    <x v="159"/>
    <d v="2023-05-22T00:00:00"/>
    <d v="2023-05-25T00:00:00"/>
    <x v="1"/>
    <x v="3"/>
    <n v="60354"/>
    <x v="3"/>
    <m/>
    <n v="5"/>
    <x v="1"/>
  </r>
  <r>
    <x v="1652"/>
    <x v="0"/>
    <n v="37"/>
    <x v="0"/>
    <s v="Operations Executive"/>
    <x v="2"/>
    <x v="1"/>
    <x v="1"/>
    <x v="6"/>
    <d v="2023-02-18T00:00:00"/>
    <d v="2023-02-18T00:00:00"/>
    <x v="1"/>
    <x v="3"/>
    <n v="73418"/>
    <x v="3"/>
    <m/>
    <m/>
    <x v="0"/>
  </r>
  <r>
    <x v="1653"/>
    <x v="0"/>
    <n v="36"/>
    <x v="7"/>
    <s v="Purchase Officer"/>
    <x v="5"/>
    <x v="0"/>
    <x v="4"/>
    <x v="163"/>
    <d v="2023-02-06T00:00:00"/>
    <d v="2023-02-13T00:00:00"/>
    <x v="0"/>
    <x v="115"/>
    <n v="55571"/>
    <x v="5"/>
    <s v="Retained"/>
    <n v="3"/>
    <x v="1"/>
  </r>
  <r>
    <x v="1654"/>
    <x v="0"/>
    <n v="37"/>
    <x v="7"/>
    <s v="Purchase Manager"/>
    <x v="4"/>
    <x v="1"/>
    <x v="1"/>
    <x v="94"/>
    <d v="2023-07-16T00:00:00"/>
    <d v="2023-07-19T00:00:00"/>
    <x v="0"/>
    <x v="125"/>
    <n v="86301"/>
    <x v="8"/>
    <s v="Retained"/>
    <m/>
    <x v="0"/>
  </r>
  <r>
    <x v="1655"/>
    <x v="1"/>
    <n v="34"/>
    <x v="0"/>
    <s v="Operations Executive"/>
    <x v="9"/>
    <x v="1"/>
    <x v="2"/>
    <x v="11"/>
    <d v="2023-09-07T00:00:00"/>
    <d v="2023-09-14T00:00:00"/>
    <x v="0"/>
    <x v="384"/>
    <n v="42015"/>
    <x v="13"/>
    <s v="Retained"/>
    <m/>
    <x v="0"/>
  </r>
  <r>
    <x v="1656"/>
    <x v="0"/>
    <n v="38"/>
    <x v="0"/>
    <s v="Operations Manager"/>
    <x v="9"/>
    <x v="0"/>
    <x v="1"/>
    <x v="112"/>
    <d v="2023-07-26T00:00:00"/>
    <d v="2023-07-27T00:00:00"/>
    <x v="1"/>
    <x v="3"/>
    <n v="42943"/>
    <x v="3"/>
    <m/>
    <m/>
    <x v="2"/>
  </r>
  <r>
    <x v="1657"/>
    <x v="0"/>
    <n v="37"/>
    <x v="2"/>
    <s v="Sales Executive"/>
    <x v="2"/>
    <x v="0"/>
    <x v="1"/>
    <x v="5"/>
    <d v="2023-05-15T00:00:00"/>
    <d v="2023-05-19T00:00:00"/>
    <x v="1"/>
    <x v="3"/>
    <n v="66832"/>
    <x v="3"/>
    <m/>
    <n v="3"/>
    <x v="1"/>
  </r>
  <r>
    <x v="1658"/>
    <x v="0"/>
    <n v="36"/>
    <x v="0"/>
    <s v="Operations Executive"/>
    <x v="1"/>
    <x v="0"/>
    <x v="0"/>
    <x v="106"/>
    <d v="2023-08-29T00:00:00"/>
    <d v="2023-09-02T00:00:00"/>
    <x v="0"/>
    <x v="97"/>
    <n v="64127"/>
    <x v="3"/>
    <s v="Left"/>
    <n v="5"/>
    <x v="0"/>
  </r>
  <r>
    <x v="1659"/>
    <x v="0"/>
    <n v="37"/>
    <x v="2"/>
    <s v="Sales Manager"/>
    <x v="6"/>
    <x v="2"/>
    <x v="3"/>
    <x v="207"/>
    <d v="2024-12-10T00:00:00"/>
    <d v="2024-12-15T00:00:00"/>
    <x v="1"/>
    <x v="3"/>
    <n v="54280"/>
    <x v="3"/>
    <m/>
    <n v="4"/>
    <x v="0"/>
  </r>
  <r>
    <x v="1660"/>
    <x v="2"/>
    <n v="34"/>
    <x v="0"/>
    <s v="Operations Executive"/>
    <x v="8"/>
    <x v="4"/>
    <x v="1"/>
    <x v="33"/>
    <d v="2023-03-08T00:00:00"/>
    <d v="2023-03-12T00:00:00"/>
    <x v="1"/>
    <x v="3"/>
    <n v="226446"/>
    <x v="3"/>
    <m/>
    <m/>
    <x v="1"/>
  </r>
  <r>
    <x v="1661"/>
    <x v="0"/>
    <n v="36"/>
    <x v="0"/>
    <s v="Operations Executive"/>
    <x v="12"/>
    <x v="4"/>
    <x v="0"/>
    <x v="267"/>
    <d v="2023-06-01T00:00:00"/>
    <d v="2023-06-05T00:00:00"/>
    <x v="0"/>
    <x v="144"/>
    <n v="38022"/>
    <x v="1"/>
    <s v="Retained"/>
    <n v="5"/>
    <x v="1"/>
  </r>
  <r>
    <x v="1662"/>
    <x v="1"/>
    <n v="34"/>
    <x v="3"/>
    <s v="Marketing Manager"/>
    <x v="4"/>
    <x v="0"/>
    <x v="1"/>
    <x v="366"/>
    <d v="2023-05-18T00:00:00"/>
    <d v="2023-05-21T00:00:00"/>
    <x v="0"/>
    <x v="5"/>
    <n v="82025"/>
    <x v="15"/>
    <s v="Retained"/>
    <n v="4"/>
    <x v="0"/>
  </r>
  <r>
    <x v="1663"/>
    <x v="0"/>
    <n v="38"/>
    <x v="2"/>
    <s v="Sales Manager"/>
    <x v="7"/>
    <x v="1"/>
    <x v="2"/>
    <x v="258"/>
    <d v="2023-03-24T00:00:00"/>
    <d v="2023-03-24T00:00:00"/>
    <x v="0"/>
    <x v="148"/>
    <n v="57695"/>
    <x v="12"/>
    <s v="Left"/>
    <n v="4"/>
    <x v="1"/>
  </r>
  <r>
    <x v="1664"/>
    <x v="1"/>
    <n v="34"/>
    <x v="0"/>
    <s v="Operations Executive"/>
    <x v="2"/>
    <x v="1"/>
    <x v="3"/>
    <x v="252"/>
    <d v="2023-08-02T00:00:00"/>
    <d v="2023-08-02T00:00:00"/>
    <x v="1"/>
    <x v="3"/>
    <n v="74394"/>
    <x v="3"/>
    <m/>
    <n v="4"/>
    <x v="2"/>
  </r>
  <r>
    <x v="1665"/>
    <x v="2"/>
    <n v="34"/>
    <x v="7"/>
    <s v="Purchase Officer"/>
    <x v="9"/>
    <x v="0"/>
    <x v="0"/>
    <x v="143"/>
    <d v="2023-01-15T00:00:00"/>
    <d v="2023-01-22T00:00:00"/>
    <x v="2"/>
    <x v="3"/>
    <n v="47169"/>
    <x v="3"/>
    <m/>
    <n v="4"/>
    <x v="1"/>
  </r>
  <r>
    <x v="1666"/>
    <x v="0"/>
    <n v="37"/>
    <x v="1"/>
    <s v="Service Manager"/>
    <x v="6"/>
    <x v="4"/>
    <x v="0"/>
    <x v="88"/>
    <d v="2023-06-23T00:00:00"/>
    <d v="2023-06-27T00:00:00"/>
    <x v="0"/>
    <x v="346"/>
    <n v="62214"/>
    <x v="10"/>
    <s v="Retained"/>
    <n v="4"/>
    <x v="1"/>
  </r>
  <r>
    <x v="1667"/>
    <x v="1"/>
    <n v="34"/>
    <x v="2"/>
    <s v="Sales Manager"/>
    <x v="1"/>
    <x v="2"/>
    <x v="1"/>
    <x v="73"/>
    <d v="2023-09-03T00:00:00"/>
    <d v="2023-09-08T00:00:00"/>
    <x v="0"/>
    <x v="206"/>
    <n v="54666"/>
    <x v="9"/>
    <s v="Retained"/>
    <n v="3"/>
    <x v="1"/>
  </r>
  <r>
    <x v="1668"/>
    <x v="0"/>
    <n v="38"/>
    <x v="0"/>
    <s v="Operations Manager"/>
    <x v="8"/>
    <x v="0"/>
    <x v="1"/>
    <x v="296"/>
    <d v="2024-04-27T00:00:00"/>
    <d v="2024-05-04T00:00:00"/>
    <x v="0"/>
    <x v="385"/>
    <n v="165773"/>
    <x v="4"/>
    <s v="Retained"/>
    <n v="4"/>
    <x v="1"/>
  </r>
  <r>
    <x v="1669"/>
    <x v="2"/>
    <n v="32"/>
    <x v="4"/>
    <s v="Production Engineer"/>
    <x v="5"/>
    <x v="0"/>
    <x v="1"/>
    <x v="421"/>
    <d v="2024-09-24T00:00:00"/>
    <d v="2024-10-01T00:00:00"/>
    <x v="1"/>
    <x v="3"/>
    <n v="54500"/>
    <x v="3"/>
    <m/>
    <n v="2"/>
    <x v="1"/>
  </r>
  <r>
    <x v="1670"/>
    <x v="0"/>
    <n v="38"/>
    <x v="1"/>
    <s v="Service Manager"/>
    <x v="8"/>
    <x v="0"/>
    <x v="1"/>
    <x v="139"/>
    <d v="2023-08-27T00:00:00"/>
    <d v="2023-09-03T00:00:00"/>
    <x v="1"/>
    <x v="3"/>
    <n v="209977"/>
    <x v="3"/>
    <m/>
    <n v="4"/>
    <x v="1"/>
  </r>
  <r>
    <x v="1671"/>
    <x v="2"/>
    <n v="34"/>
    <x v="0"/>
    <s v="Operations Executive"/>
    <x v="2"/>
    <x v="3"/>
    <x v="2"/>
    <x v="254"/>
    <d v="2024-07-28T00:00:00"/>
    <d v="2024-08-01T00:00:00"/>
    <x v="0"/>
    <x v="386"/>
    <n v="81274"/>
    <x v="15"/>
    <s v="Retained"/>
    <n v="5"/>
    <x v="0"/>
  </r>
  <r>
    <x v="1672"/>
    <x v="2"/>
    <n v="33"/>
    <x v="0"/>
    <s v="Operations Executive"/>
    <x v="4"/>
    <x v="2"/>
    <x v="0"/>
    <x v="459"/>
    <d v="2024-11-05T00:00:00"/>
    <d v="2024-11-06T00:00:00"/>
    <x v="1"/>
    <x v="3"/>
    <n v="84349"/>
    <x v="3"/>
    <m/>
    <n v="4"/>
    <x v="2"/>
  </r>
  <r>
    <x v="1673"/>
    <x v="2"/>
    <n v="34"/>
    <x v="0"/>
    <s v="Operations Executive"/>
    <x v="2"/>
    <x v="2"/>
    <x v="1"/>
    <x v="287"/>
    <d v="2023-05-30T00:00:00"/>
    <d v="2023-06-03T00:00:00"/>
    <x v="1"/>
    <x v="3"/>
    <n v="71426"/>
    <x v="3"/>
    <m/>
    <m/>
    <x v="1"/>
  </r>
  <r>
    <x v="1674"/>
    <x v="2"/>
    <n v="33"/>
    <x v="0"/>
    <s v="Operations Executive"/>
    <x v="7"/>
    <x v="0"/>
    <x v="3"/>
    <x v="182"/>
    <d v="2023-01-29T00:00:00"/>
    <d v="2023-02-04T00:00:00"/>
    <x v="0"/>
    <x v="131"/>
    <n v="64323"/>
    <x v="7"/>
    <s v="Retained"/>
    <n v="4"/>
    <x v="1"/>
  </r>
  <r>
    <x v="1675"/>
    <x v="0"/>
    <n v="37"/>
    <x v="7"/>
    <s v="Purchase Officer"/>
    <x v="3"/>
    <x v="1"/>
    <x v="4"/>
    <x v="50"/>
    <d v="2023-03-20T00:00:00"/>
    <d v="2023-03-25T00:00:00"/>
    <x v="0"/>
    <x v="101"/>
    <n v="64075"/>
    <x v="4"/>
    <s v="Left"/>
    <n v="4"/>
    <x v="1"/>
  </r>
  <r>
    <x v="1676"/>
    <x v="0"/>
    <n v="36"/>
    <x v="3"/>
    <s v="Marketing Executive"/>
    <x v="8"/>
    <x v="1"/>
    <x v="0"/>
    <x v="124"/>
    <d v="2024-09-08T00:00:00"/>
    <d v="2024-09-09T00:00:00"/>
    <x v="0"/>
    <x v="368"/>
    <n v="158782"/>
    <x v="9"/>
    <s v="Retained"/>
    <n v="4"/>
    <x v="1"/>
  </r>
  <r>
    <x v="1677"/>
    <x v="0"/>
    <n v="36"/>
    <x v="0"/>
    <s v="Operations Executive"/>
    <x v="7"/>
    <x v="1"/>
    <x v="0"/>
    <x v="168"/>
    <d v="2023-07-25T00:00:00"/>
    <d v="2023-07-28T00:00:00"/>
    <x v="0"/>
    <x v="269"/>
    <n v="54780"/>
    <x v="8"/>
    <s v="Left"/>
    <n v="4"/>
    <x v="0"/>
  </r>
  <r>
    <x v="1678"/>
    <x v="0"/>
    <n v="36"/>
    <x v="1"/>
    <s v="Service Engineer"/>
    <x v="2"/>
    <x v="1"/>
    <x v="1"/>
    <x v="221"/>
    <d v="2023-03-18T00:00:00"/>
    <d v="2023-03-19T00:00:00"/>
    <x v="0"/>
    <x v="101"/>
    <n v="68694"/>
    <x v="16"/>
    <s v="Left"/>
    <n v="3"/>
    <x v="0"/>
  </r>
  <r>
    <x v="1679"/>
    <x v="2"/>
    <n v="32"/>
    <x v="1"/>
    <s v="Service Engineer"/>
    <x v="0"/>
    <x v="3"/>
    <x v="1"/>
    <x v="8"/>
    <d v="2023-09-07T00:00:00"/>
    <d v="2023-09-13T00:00:00"/>
    <x v="0"/>
    <x v="283"/>
    <n v="55942"/>
    <x v="5"/>
    <s v="Retained"/>
    <n v="1"/>
    <x v="1"/>
  </r>
  <r>
    <x v="1680"/>
    <x v="0"/>
    <n v="37"/>
    <x v="7"/>
    <s v="Purchase Officer"/>
    <x v="11"/>
    <x v="1"/>
    <x v="1"/>
    <x v="183"/>
    <d v="2023-04-13T00:00:00"/>
    <d v="2023-04-16T00:00:00"/>
    <x v="0"/>
    <x v="387"/>
    <n v="162802"/>
    <x v="3"/>
    <s v="Retained"/>
    <n v="4"/>
    <x v="1"/>
  </r>
  <r>
    <x v="1681"/>
    <x v="1"/>
    <n v="34"/>
    <x v="7"/>
    <s v="Purchase Officer"/>
    <x v="10"/>
    <x v="1"/>
    <x v="4"/>
    <x v="385"/>
    <d v="2024-04-09T00:00:00"/>
    <d v="2024-04-12T00:00:00"/>
    <x v="3"/>
    <x v="3"/>
    <n v="143369"/>
    <x v="3"/>
    <m/>
    <n v="4"/>
    <x v="1"/>
  </r>
  <r>
    <x v="1682"/>
    <x v="2"/>
    <n v="34"/>
    <x v="0"/>
    <s v="Operations Executive"/>
    <x v="12"/>
    <x v="0"/>
    <x v="0"/>
    <x v="460"/>
    <d v="2024-12-31T00:00:00"/>
    <d v="2025-01-02T00:00:00"/>
    <x v="3"/>
    <x v="3"/>
    <n v="35790"/>
    <x v="3"/>
    <m/>
    <n v="5"/>
    <x v="1"/>
  </r>
  <r>
    <x v="1683"/>
    <x v="2"/>
    <n v="32"/>
    <x v="0"/>
    <s v="Operations Executive"/>
    <x v="6"/>
    <x v="0"/>
    <x v="2"/>
    <x v="106"/>
    <d v="2023-08-30T00:00:00"/>
    <d v="2023-09-04T00:00:00"/>
    <x v="0"/>
    <x v="283"/>
    <n v="68354"/>
    <x v="2"/>
    <s v="Retained"/>
    <n v="5"/>
    <x v="1"/>
  </r>
  <r>
    <x v="1684"/>
    <x v="0"/>
    <n v="36"/>
    <x v="0"/>
    <s v="Operations Executive"/>
    <x v="4"/>
    <x v="4"/>
    <x v="1"/>
    <x v="0"/>
    <d v="2023-03-10T00:00:00"/>
    <d v="2023-03-13T00:00:00"/>
    <x v="1"/>
    <x v="3"/>
    <n v="77389"/>
    <x v="3"/>
    <m/>
    <n v="3"/>
    <x v="1"/>
  </r>
  <r>
    <x v="1685"/>
    <x v="2"/>
    <n v="32"/>
    <x v="6"/>
    <s v="Finance Manager"/>
    <x v="2"/>
    <x v="1"/>
    <x v="0"/>
    <x v="147"/>
    <d v="2023-06-20T00:00:00"/>
    <d v="2023-06-23T00:00:00"/>
    <x v="0"/>
    <x v="171"/>
    <n v="67391"/>
    <x v="15"/>
    <s v="Left"/>
    <n v="5"/>
    <x v="1"/>
  </r>
  <r>
    <x v="1686"/>
    <x v="1"/>
    <n v="34"/>
    <x v="1"/>
    <s v="Service Manager"/>
    <x v="3"/>
    <x v="3"/>
    <x v="1"/>
    <x v="179"/>
    <d v="2023-04-03T00:00:00"/>
    <d v="2023-04-09T00:00:00"/>
    <x v="0"/>
    <x v="74"/>
    <n v="62335"/>
    <x v="11"/>
    <s v="Retained"/>
    <n v="5"/>
    <x v="2"/>
  </r>
  <r>
    <x v="1687"/>
    <x v="0"/>
    <n v="38"/>
    <x v="0"/>
    <s v="Operations Manager"/>
    <x v="4"/>
    <x v="1"/>
    <x v="3"/>
    <x v="10"/>
    <d v="2023-08-30T00:00:00"/>
    <d v="2023-09-02T00:00:00"/>
    <x v="0"/>
    <x v="206"/>
    <n v="83994"/>
    <x v="12"/>
    <s v="Left"/>
    <n v="4"/>
    <x v="1"/>
  </r>
  <r>
    <x v="1688"/>
    <x v="2"/>
    <n v="32"/>
    <x v="1"/>
    <s v="Service Engineer"/>
    <x v="1"/>
    <x v="3"/>
    <x v="1"/>
    <x v="331"/>
    <d v="2024-07-20T00:00:00"/>
    <d v="2024-07-20T00:00:00"/>
    <x v="0"/>
    <x v="369"/>
    <n v="73964"/>
    <x v="2"/>
    <s v="Left"/>
    <n v="4"/>
    <x v="0"/>
  </r>
  <r>
    <x v="1689"/>
    <x v="2"/>
    <n v="34"/>
    <x v="5"/>
    <s v="General Manager"/>
    <x v="13"/>
    <x v="0"/>
    <x v="0"/>
    <x v="432"/>
    <d v="2023-02-07T00:00:00"/>
    <d v="2023-02-12T00:00:00"/>
    <x v="0"/>
    <x v="58"/>
    <n v="190765"/>
    <x v="15"/>
    <s v="Retained"/>
    <n v="5"/>
    <x v="1"/>
  </r>
  <r>
    <x v="1690"/>
    <x v="0"/>
    <n v="37"/>
    <x v="1"/>
    <s v="Service Engineer"/>
    <x v="12"/>
    <x v="0"/>
    <x v="1"/>
    <x v="21"/>
    <d v="2023-06-07T00:00:00"/>
    <d v="2023-06-14T00:00:00"/>
    <x v="0"/>
    <x v="61"/>
    <n v="54293"/>
    <x v="11"/>
    <s v="Retained"/>
    <n v="4"/>
    <x v="1"/>
  </r>
  <r>
    <x v="1691"/>
    <x v="0"/>
    <n v="37"/>
    <x v="3"/>
    <s v="Marketing Executive"/>
    <x v="9"/>
    <x v="1"/>
    <x v="0"/>
    <x v="125"/>
    <d v="2023-02-27T00:00:00"/>
    <d v="2023-03-04T00:00:00"/>
    <x v="0"/>
    <x v="95"/>
    <n v="54954"/>
    <x v="6"/>
    <s v="Retained"/>
    <n v="1"/>
    <x v="1"/>
  </r>
  <r>
    <x v="1692"/>
    <x v="0"/>
    <n v="37"/>
    <x v="2"/>
    <s v="Sales Manager"/>
    <x v="3"/>
    <x v="0"/>
    <x v="0"/>
    <x v="8"/>
    <d v="2023-09-06T00:00:00"/>
    <d v="2023-09-13T00:00:00"/>
    <x v="0"/>
    <x v="283"/>
    <n v="74601"/>
    <x v="12"/>
    <s v="Retained"/>
    <n v="4"/>
    <x v="1"/>
  </r>
  <r>
    <x v="1693"/>
    <x v="0"/>
    <n v="38"/>
    <x v="1"/>
    <s v="Service Engineer"/>
    <x v="4"/>
    <x v="2"/>
    <x v="0"/>
    <x v="245"/>
    <d v="2023-03-12T00:00:00"/>
    <d v="2023-03-18T00:00:00"/>
    <x v="1"/>
    <x v="3"/>
    <n v="61633"/>
    <x v="3"/>
    <m/>
    <m/>
    <x v="1"/>
  </r>
  <r>
    <x v="1694"/>
    <x v="0"/>
    <n v="36"/>
    <x v="2"/>
    <s v="Sales Executive"/>
    <x v="3"/>
    <x v="1"/>
    <x v="1"/>
    <x v="285"/>
    <d v="2023-07-29T00:00:00"/>
    <d v="2023-08-04T00:00:00"/>
    <x v="0"/>
    <x v="113"/>
    <n v="77805"/>
    <x v="12"/>
    <s v="Retained"/>
    <m/>
    <x v="1"/>
  </r>
  <r>
    <x v="1695"/>
    <x v="0"/>
    <n v="36"/>
    <x v="0"/>
    <s v="Operations Executive"/>
    <x v="3"/>
    <x v="1"/>
    <x v="0"/>
    <x v="334"/>
    <d v="2023-07-25T00:00:00"/>
    <d v="2023-07-25T00:00:00"/>
    <x v="0"/>
    <x v="125"/>
    <n v="69260"/>
    <x v="10"/>
    <s v="Retained"/>
    <n v="4"/>
    <x v="0"/>
  </r>
  <r>
    <x v="1696"/>
    <x v="0"/>
    <n v="36"/>
    <x v="0"/>
    <s v="Operations Executive"/>
    <x v="4"/>
    <x v="3"/>
    <x v="0"/>
    <x v="461"/>
    <d v="2024-09-12T00:00:00"/>
    <d v="2024-09-19T00:00:00"/>
    <x v="3"/>
    <x v="3"/>
    <n v="64020"/>
    <x v="3"/>
    <m/>
    <n v="2"/>
    <x v="0"/>
  </r>
  <r>
    <x v="1697"/>
    <x v="0"/>
    <n v="36"/>
    <x v="7"/>
    <s v="Purchase Manager"/>
    <x v="9"/>
    <x v="0"/>
    <x v="4"/>
    <x v="15"/>
    <d v="2023-06-22T00:00:00"/>
    <d v="2023-06-22T00:00:00"/>
    <x v="1"/>
    <x v="3"/>
    <n v="55079"/>
    <x v="3"/>
    <m/>
    <n v="4"/>
    <x v="1"/>
  </r>
  <r>
    <x v="1698"/>
    <x v="1"/>
    <n v="34"/>
    <x v="3"/>
    <s v="Marketing Manager"/>
    <x v="0"/>
    <x v="4"/>
    <x v="1"/>
    <x v="267"/>
    <d v="2023-05-31T00:00:00"/>
    <d v="2023-06-02T00:00:00"/>
    <x v="0"/>
    <x v="388"/>
    <n v="53067"/>
    <x v="15"/>
    <s v="Retained"/>
    <m/>
    <x v="1"/>
  </r>
  <r>
    <x v="1699"/>
    <x v="0"/>
    <n v="36"/>
    <x v="0"/>
    <s v="Operations Manager"/>
    <x v="7"/>
    <x v="2"/>
    <x v="3"/>
    <x v="433"/>
    <d v="2024-02-18T00:00:00"/>
    <d v="2024-02-23T00:00:00"/>
    <x v="1"/>
    <x v="3"/>
    <n v="49927"/>
    <x v="3"/>
    <m/>
    <n v="4"/>
    <x v="1"/>
  </r>
  <r>
    <x v="1700"/>
    <x v="1"/>
    <n v="34"/>
    <x v="0"/>
    <s v="Operations Executive"/>
    <x v="7"/>
    <x v="1"/>
    <x v="0"/>
    <x v="114"/>
    <d v="2023-05-24T00:00:00"/>
    <d v="2023-05-24T00:00:00"/>
    <x v="0"/>
    <x v="75"/>
    <n v="53953"/>
    <x v="8"/>
    <s v="Retained"/>
    <n v="4"/>
    <x v="1"/>
  </r>
  <r>
    <x v="1701"/>
    <x v="0"/>
    <n v="38"/>
    <x v="0"/>
    <s v="Operations Manager"/>
    <x v="10"/>
    <x v="1"/>
    <x v="1"/>
    <x v="122"/>
    <d v="2023-08-13T00:00:00"/>
    <d v="2023-08-20T00:00:00"/>
    <x v="1"/>
    <x v="3"/>
    <n v="152071"/>
    <x v="3"/>
    <m/>
    <n v="4"/>
    <x v="0"/>
  </r>
  <r>
    <x v="1702"/>
    <x v="0"/>
    <n v="37"/>
    <x v="1"/>
    <s v="Service Engineer"/>
    <x v="2"/>
    <x v="3"/>
    <x v="0"/>
    <x v="85"/>
    <d v="2023-02-21T00:00:00"/>
    <d v="2023-02-27T00:00:00"/>
    <x v="0"/>
    <x v="20"/>
    <n v="78861"/>
    <x v="8"/>
    <s v="Retained"/>
    <n v="5"/>
    <x v="1"/>
  </r>
  <r>
    <x v="1703"/>
    <x v="0"/>
    <n v="36"/>
    <x v="1"/>
    <s v="Service Manager"/>
    <x v="8"/>
    <x v="0"/>
    <x v="0"/>
    <x v="360"/>
    <d v="2024-03-27T00:00:00"/>
    <d v="2024-04-02T00:00:00"/>
    <x v="0"/>
    <x v="389"/>
    <n v="203659"/>
    <x v="16"/>
    <s v="Left"/>
    <n v="4"/>
    <x v="1"/>
  </r>
  <r>
    <x v="1704"/>
    <x v="0"/>
    <n v="37"/>
    <x v="0"/>
    <s v="Operations Executive"/>
    <x v="13"/>
    <x v="1"/>
    <x v="1"/>
    <x v="408"/>
    <d v="2023-08-01T00:00:00"/>
    <d v="2023-08-07T00:00:00"/>
    <x v="1"/>
    <x v="3"/>
    <n v="146554"/>
    <x v="3"/>
    <m/>
    <n v="5"/>
    <x v="2"/>
  </r>
  <r>
    <x v="1705"/>
    <x v="0"/>
    <n v="38"/>
    <x v="0"/>
    <s v="Operations Executive"/>
    <x v="3"/>
    <x v="0"/>
    <x v="0"/>
    <x v="29"/>
    <d v="2023-02-07T00:00:00"/>
    <d v="2023-02-07T00:00:00"/>
    <x v="0"/>
    <x v="115"/>
    <n v="79683"/>
    <x v="1"/>
    <s v="Retained"/>
    <m/>
    <x v="0"/>
  </r>
  <r>
    <x v="1706"/>
    <x v="2"/>
    <n v="34"/>
    <x v="5"/>
    <s v="General Manager"/>
    <x v="7"/>
    <x v="1"/>
    <x v="0"/>
    <x v="166"/>
    <d v="2023-02-01T00:00:00"/>
    <d v="2023-02-07T00:00:00"/>
    <x v="0"/>
    <x v="170"/>
    <n v="58136"/>
    <x v="7"/>
    <s v="Retained"/>
    <n v="5"/>
    <x v="1"/>
  </r>
  <r>
    <x v="1707"/>
    <x v="0"/>
    <n v="36"/>
    <x v="0"/>
    <s v="Operations Executive"/>
    <x v="5"/>
    <x v="4"/>
    <x v="0"/>
    <x v="109"/>
    <d v="2023-07-12T00:00:00"/>
    <d v="2023-07-17T00:00:00"/>
    <x v="0"/>
    <x v="94"/>
    <n v="38734"/>
    <x v="7"/>
    <s v="Retained"/>
    <m/>
    <x v="0"/>
  </r>
  <r>
    <x v="1708"/>
    <x v="2"/>
    <n v="34"/>
    <x v="1"/>
    <s v="Service Engineer"/>
    <x v="10"/>
    <x v="1"/>
    <x v="0"/>
    <x v="37"/>
    <d v="2023-03-07T00:00:00"/>
    <d v="2023-03-07T00:00:00"/>
    <x v="2"/>
    <x v="3"/>
    <n v="125058"/>
    <x v="3"/>
    <m/>
    <n v="4"/>
    <x v="2"/>
  </r>
  <r>
    <x v="1709"/>
    <x v="2"/>
    <n v="33"/>
    <x v="0"/>
    <s v="Operations Manager"/>
    <x v="3"/>
    <x v="1"/>
    <x v="0"/>
    <x v="282"/>
    <d v="2023-05-28T00:00:00"/>
    <d v="2023-06-02T00:00:00"/>
    <x v="0"/>
    <x v="99"/>
    <n v="56265"/>
    <x v="1"/>
    <s v="Retained"/>
    <n v="5"/>
    <x v="1"/>
  </r>
  <r>
    <x v="1710"/>
    <x v="0"/>
    <n v="36"/>
    <x v="7"/>
    <s v="Purchase Manager"/>
    <x v="8"/>
    <x v="1"/>
    <x v="1"/>
    <x v="30"/>
    <d v="2023-03-29T00:00:00"/>
    <d v="2023-03-31T00:00:00"/>
    <x v="0"/>
    <x v="229"/>
    <n v="211040"/>
    <x v="10"/>
    <s v="Retained"/>
    <n v="4"/>
    <x v="1"/>
  </r>
  <r>
    <x v="1711"/>
    <x v="0"/>
    <n v="36"/>
    <x v="8"/>
    <s v="HR Specialist"/>
    <x v="0"/>
    <x v="1"/>
    <x v="1"/>
    <x v="193"/>
    <d v="2023-05-17T00:00:00"/>
    <d v="2023-05-23T00:00:00"/>
    <x v="0"/>
    <x v="57"/>
    <n v="59316"/>
    <x v="6"/>
    <s v="Left"/>
    <n v="4"/>
    <x v="1"/>
  </r>
  <r>
    <x v="1712"/>
    <x v="2"/>
    <n v="33"/>
    <x v="4"/>
    <s v="Production Engineer"/>
    <x v="8"/>
    <x v="0"/>
    <x v="0"/>
    <x v="92"/>
    <d v="2023-03-05T00:00:00"/>
    <d v="2023-03-06T00:00:00"/>
    <x v="1"/>
    <x v="3"/>
    <n v="219552"/>
    <x v="3"/>
    <m/>
    <n v="4"/>
    <x v="0"/>
  </r>
  <r>
    <x v="1713"/>
    <x v="0"/>
    <n v="36"/>
    <x v="0"/>
    <s v="Operations Executive"/>
    <x v="7"/>
    <x v="0"/>
    <x v="1"/>
    <x v="233"/>
    <d v="2023-06-24T00:00:00"/>
    <d v="2023-06-24T00:00:00"/>
    <x v="1"/>
    <x v="3"/>
    <n v="50665"/>
    <x v="3"/>
    <m/>
    <n v="5"/>
    <x v="1"/>
  </r>
  <r>
    <x v="1714"/>
    <x v="0"/>
    <n v="36"/>
    <x v="6"/>
    <s v="Finance Manager"/>
    <x v="12"/>
    <x v="2"/>
    <x v="1"/>
    <x v="144"/>
    <d v="2023-03-05T00:00:00"/>
    <d v="2023-03-11T00:00:00"/>
    <x v="0"/>
    <x v="243"/>
    <n v="41809"/>
    <x v="2"/>
    <s v="Retained"/>
    <m/>
    <x v="1"/>
  </r>
  <r>
    <x v="1715"/>
    <x v="1"/>
    <n v="34"/>
    <x v="1"/>
    <s v="Service Engineer"/>
    <x v="4"/>
    <x v="0"/>
    <x v="1"/>
    <x v="251"/>
    <d v="2023-07-21T00:00:00"/>
    <d v="2023-07-27T00:00:00"/>
    <x v="0"/>
    <x v="165"/>
    <n v="69165"/>
    <x v="11"/>
    <s v="Retained"/>
    <n v="5"/>
    <x v="2"/>
  </r>
  <r>
    <x v="1716"/>
    <x v="0"/>
    <n v="37"/>
    <x v="2"/>
    <s v="Sales Executive"/>
    <x v="2"/>
    <x v="1"/>
    <x v="1"/>
    <x v="462"/>
    <d v="2024-04-11T00:00:00"/>
    <d v="2024-04-16T00:00:00"/>
    <x v="0"/>
    <x v="390"/>
    <n v="80956"/>
    <x v="3"/>
    <s v="Retained"/>
    <n v="4"/>
    <x v="1"/>
  </r>
  <r>
    <x v="1717"/>
    <x v="2"/>
    <n v="32"/>
    <x v="0"/>
    <s v="Operations Executive"/>
    <x v="1"/>
    <x v="0"/>
    <x v="0"/>
    <x v="51"/>
    <d v="2024-03-05T00:00:00"/>
    <d v="2024-03-10T00:00:00"/>
    <x v="1"/>
    <x v="3"/>
    <n v="73834"/>
    <x v="3"/>
    <m/>
    <n v="4"/>
    <x v="1"/>
  </r>
  <r>
    <x v="1718"/>
    <x v="1"/>
    <n v="34"/>
    <x v="0"/>
    <s v="Operations Executive"/>
    <x v="12"/>
    <x v="4"/>
    <x v="0"/>
    <x v="22"/>
    <d v="2023-02-17T00:00:00"/>
    <d v="2023-02-20T00:00:00"/>
    <x v="0"/>
    <x v="58"/>
    <n v="53204"/>
    <x v="5"/>
    <s v="Left"/>
    <n v="3"/>
    <x v="1"/>
  </r>
  <r>
    <x v="1719"/>
    <x v="0"/>
    <n v="36"/>
    <x v="1"/>
    <s v="Service Manager"/>
    <x v="12"/>
    <x v="1"/>
    <x v="2"/>
    <x v="131"/>
    <d v="2023-08-27T00:00:00"/>
    <d v="2023-08-29T00:00:00"/>
    <x v="0"/>
    <x v="29"/>
    <n v="54064"/>
    <x v="8"/>
    <s v="Left"/>
    <n v="5"/>
    <x v="1"/>
  </r>
  <r>
    <x v="1720"/>
    <x v="0"/>
    <n v="37"/>
    <x v="0"/>
    <s v="Operations Executive"/>
    <x v="6"/>
    <x v="1"/>
    <x v="1"/>
    <x v="112"/>
    <d v="2023-08-07T00:00:00"/>
    <d v="2023-08-13T00:00:00"/>
    <x v="0"/>
    <x v="220"/>
    <n v="54995"/>
    <x v="3"/>
    <s v="Left"/>
    <n v="4"/>
    <x v="1"/>
  </r>
  <r>
    <x v="1721"/>
    <x v="0"/>
    <n v="38"/>
    <x v="0"/>
    <s v="Operations Executive"/>
    <x v="4"/>
    <x v="0"/>
    <x v="1"/>
    <x v="463"/>
    <d v="2024-06-05T00:00:00"/>
    <d v="2024-06-09T00:00:00"/>
    <x v="0"/>
    <x v="391"/>
    <n v="86056"/>
    <x v="11"/>
    <s v="Left"/>
    <n v="5"/>
    <x v="1"/>
  </r>
  <r>
    <x v="1722"/>
    <x v="0"/>
    <n v="37"/>
    <x v="7"/>
    <s v="Purchase Manager"/>
    <x v="7"/>
    <x v="1"/>
    <x v="0"/>
    <x v="464"/>
    <d v="2024-05-14T00:00:00"/>
    <d v="2024-05-21T00:00:00"/>
    <x v="0"/>
    <x v="17"/>
    <n v="61387"/>
    <x v="13"/>
    <s v="Retained"/>
    <n v="3"/>
    <x v="1"/>
  </r>
  <r>
    <x v="1723"/>
    <x v="0"/>
    <n v="36"/>
    <x v="1"/>
    <s v="Service Engineer"/>
    <x v="6"/>
    <x v="1"/>
    <x v="4"/>
    <x v="354"/>
    <d v="2023-03-29T00:00:00"/>
    <d v="2023-04-02T00:00:00"/>
    <x v="0"/>
    <x v="0"/>
    <n v="82154"/>
    <x v="6"/>
    <s v="Retained"/>
    <m/>
    <x v="1"/>
  </r>
  <r>
    <x v="1724"/>
    <x v="2"/>
    <n v="33"/>
    <x v="0"/>
    <s v="Operations Executive"/>
    <x v="9"/>
    <x v="2"/>
    <x v="3"/>
    <x v="161"/>
    <d v="2023-03-27T00:00:00"/>
    <d v="2023-03-28T00:00:00"/>
    <x v="0"/>
    <x v="270"/>
    <n v="64732"/>
    <x v="0"/>
    <s v="Retained"/>
    <n v="4"/>
    <x v="0"/>
  </r>
  <r>
    <x v="1725"/>
    <x v="0"/>
    <n v="36"/>
    <x v="0"/>
    <s v="Operations Executive"/>
    <x v="8"/>
    <x v="4"/>
    <x v="0"/>
    <x v="288"/>
    <d v="2023-06-18T00:00:00"/>
    <d v="2023-06-22T00:00:00"/>
    <x v="1"/>
    <x v="3"/>
    <n v="176811"/>
    <x v="3"/>
    <m/>
    <m/>
    <x v="1"/>
  </r>
  <r>
    <x v="1726"/>
    <x v="0"/>
    <n v="36"/>
    <x v="0"/>
    <s v="Operations Executive"/>
    <x v="0"/>
    <x v="0"/>
    <x v="0"/>
    <x v="34"/>
    <d v="2023-01-26T00:00:00"/>
    <d v="2023-01-27T00:00:00"/>
    <x v="0"/>
    <x v="71"/>
    <n v="61768"/>
    <x v="3"/>
    <s v="Left"/>
    <n v="4"/>
    <x v="1"/>
  </r>
  <r>
    <x v="1727"/>
    <x v="1"/>
    <n v="34"/>
    <x v="0"/>
    <s v="Operations Executive"/>
    <x v="0"/>
    <x v="2"/>
    <x v="0"/>
    <x v="185"/>
    <d v="2024-11-10T00:00:00"/>
    <d v="2024-11-12T00:00:00"/>
    <x v="0"/>
    <x v="313"/>
    <n v="60554"/>
    <x v="6"/>
    <s v="Retained"/>
    <m/>
    <x v="1"/>
  </r>
  <r>
    <x v="1728"/>
    <x v="2"/>
    <n v="33"/>
    <x v="2"/>
    <s v="Sales Manager"/>
    <x v="5"/>
    <x v="1"/>
    <x v="0"/>
    <x v="465"/>
    <d v="2025-01-06T00:00:00"/>
    <d v="2025-01-10T00:00:00"/>
    <x v="3"/>
    <x v="3"/>
    <n v="43459"/>
    <x v="3"/>
    <m/>
    <n v="4"/>
    <x v="1"/>
  </r>
  <r>
    <x v="1729"/>
    <x v="2"/>
    <n v="32"/>
    <x v="4"/>
    <s v="Production Manager"/>
    <x v="2"/>
    <x v="0"/>
    <x v="0"/>
    <x v="255"/>
    <d v="2024-10-27T00:00:00"/>
    <d v="2024-10-27T00:00:00"/>
    <x v="0"/>
    <x v="330"/>
    <n v="88303"/>
    <x v="14"/>
    <s v="Retained"/>
    <n v="5"/>
    <x v="1"/>
  </r>
  <r>
    <x v="1730"/>
    <x v="0"/>
    <n v="38"/>
    <x v="1"/>
    <s v="Service Manager"/>
    <x v="8"/>
    <x v="0"/>
    <x v="1"/>
    <x v="52"/>
    <d v="2023-02-26T00:00:00"/>
    <d v="2023-03-02T00:00:00"/>
    <x v="0"/>
    <x v="209"/>
    <n v="204884"/>
    <x v="2"/>
    <s v="Retained"/>
    <n v="4"/>
    <x v="0"/>
  </r>
  <r>
    <x v="1731"/>
    <x v="2"/>
    <n v="32"/>
    <x v="1"/>
    <s v="Service Manager"/>
    <x v="3"/>
    <x v="0"/>
    <x v="1"/>
    <x v="95"/>
    <d v="2023-07-27T00:00:00"/>
    <d v="2023-07-30T00:00:00"/>
    <x v="2"/>
    <x v="3"/>
    <n v="62241"/>
    <x v="3"/>
    <m/>
    <m/>
    <x v="0"/>
  </r>
  <r>
    <x v="1732"/>
    <x v="0"/>
    <n v="37"/>
    <x v="0"/>
    <s v="Operations Executive"/>
    <x v="6"/>
    <x v="1"/>
    <x v="2"/>
    <x v="288"/>
    <d v="2023-06-13T00:00:00"/>
    <d v="2023-06-19T00:00:00"/>
    <x v="0"/>
    <x v="98"/>
    <n v="62131"/>
    <x v="13"/>
    <s v="Retained"/>
    <n v="4"/>
    <x v="1"/>
  </r>
  <r>
    <x v="1733"/>
    <x v="0"/>
    <n v="38"/>
    <x v="0"/>
    <s v="Operations Executive"/>
    <x v="12"/>
    <x v="2"/>
    <x v="3"/>
    <x v="466"/>
    <d v="2024-06-19T00:00:00"/>
    <d v="2024-06-23T00:00:00"/>
    <x v="3"/>
    <x v="3"/>
    <n v="37433"/>
    <x v="3"/>
    <m/>
    <n v="4"/>
    <x v="1"/>
  </r>
  <r>
    <x v="1734"/>
    <x v="0"/>
    <n v="38"/>
    <x v="7"/>
    <s v="Purchase Officer"/>
    <x v="14"/>
    <x v="2"/>
    <x v="1"/>
    <x v="179"/>
    <d v="2023-03-31T00:00:00"/>
    <d v="2023-04-03T00:00:00"/>
    <x v="1"/>
    <x v="3"/>
    <n v="97107"/>
    <x v="3"/>
    <m/>
    <n v="4"/>
    <x v="1"/>
  </r>
  <r>
    <x v="1735"/>
    <x v="2"/>
    <n v="32"/>
    <x v="1"/>
    <s v="Service Manager"/>
    <x v="0"/>
    <x v="0"/>
    <x v="2"/>
    <x v="180"/>
    <d v="2023-07-28T00:00:00"/>
    <d v="2023-08-02T00:00:00"/>
    <x v="0"/>
    <x v="179"/>
    <n v="56502"/>
    <x v="8"/>
    <s v="Retained"/>
    <n v="4"/>
    <x v="1"/>
  </r>
  <r>
    <x v="1736"/>
    <x v="0"/>
    <n v="37"/>
    <x v="0"/>
    <s v="Operations Executive"/>
    <x v="12"/>
    <x v="1"/>
    <x v="0"/>
    <x v="354"/>
    <d v="2023-04-03T00:00:00"/>
    <d v="2023-04-09T00:00:00"/>
    <x v="1"/>
    <x v="3"/>
    <n v="49871"/>
    <x v="3"/>
    <m/>
    <m/>
    <x v="1"/>
  </r>
  <r>
    <x v="1737"/>
    <x v="0"/>
    <n v="36"/>
    <x v="0"/>
    <s v="Operations Executive"/>
    <x v="0"/>
    <x v="1"/>
    <x v="1"/>
    <x v="235"/>
    <d v="2023-06-29T00:00:00"/>
    <d v="2023-06-29T00:00:00"/>
    <x v="1"/>
    <x v="3"/>
    <n v="58157"/>
    <x v="3"/>
    <m/>
    <n v="4"/>
    <x v="0"/>
  </r>
  <r>
    <x v="1738"/>
    <x v="0"/>
    <n v="36"/>
    <x v="0"/>
    <s v="Operations Executive"/>
    <x v="12"/>
    <x v="1"/>
    <x v="0"/>
    <x v="171"/>
    <d v="2024-04-15T00:00:00"/>
    <d v="2024-04-15T00:00:00"/>
    <x v="1"/>
    <x v="3"/>
    <n v="59701"/>
    <x v="3"/>
    <m/>
    <n v="3"/>
    <x v="1"/>
  </r>
  <r>
    <x v="1739"/>
    <x v="0"/>
    <n v="37"/>
    <x v="0"/>
    <s v="Operations Executive"/>
    <x v="0"/>
    <x v="1"/>
    <x v="3"/>
    <x v="467"/>
    <d v="2024-11-28T00:00:00"/>
    <d v="2024-11-28T00:00:00"/>
    <x v="0"/>
    <x v="392"/>
    <n v="43391"/>
    <x v="5"/>
    <s v="Left"/>
    <n v="4"/>
    <x v="1"/>
  </r>
  <r>
    <x v="1740"/>
    <x v="2"/>
    <n v="33"/>
    <x v="0"/>
    <s v="Operations Executive"/>
    <x v="11"/>
    <x v="2"/>
    <x v="1"/>
    <x v="69"/>
    <d v="2024-05-27T00:00:00"/>
    <d v="2024-05-28T00:00:00"/>
    <x v="4"/>
    <x v="3"/>
    <n v="150336"/>
    <x v="3"/>
    <m/>
    <n v="5"/>
    <x v="0"/>
  </r>
  <r>
    <x v="1741"/>
    <x v="2"/>
    <n v="32"/>
    <x v="0"/>
    <s v="Operations Manager"/>
    <x v="6"/>
    <x v="2"/>
    <x v="2"/>
    <x v="93"/>
    <d v="2024-12-12T00:00:00"/>
    <d v="2024-12-14T00:00:00"/>
    <x v="0"/>
    <x v="336"/>
    <n v="59304"/>
    <x v="13"/>
    <s v="Left"/>
    <m/>
    <x v="1"/>
  </r>
  <r>
    <x v="1742"/>
    <x v="2"/>
    <n v="34"/>
    <x v="1"/>
    <s v="Service Engineer"/>
    <x v="2"/>
    <x v="0"/>
    <x v="1"/>
    <x v="174"/>
    <d v="2023-02-02T00:00:00"/>
    <d v="2023-02-02T00:00:00"/>
    <x v="1"/>
    <x v="3"/>
    <n v="72553"/>
    <x v="3"/>
    <m/>
    <n v="5"/>
    <x v="1"/>
  </r>
  <r>
    <x v="1743"/>
    <x v="0"/>
    <n v="36"/>
    <x v="1"/>
    <s v="Service Manager"/>
    <x v="14"/>
    <x v="4"/>
    <x v="2"/>
    <x v="65"/>
    <d v="2023-07-14T00:00:00"/>
    <d v="2023-07-21T00:00:00"/>
    <x v="0"/>
    <x v="221"/>
    <n v="132120"/>
    <x v="5"/>
    <s v="Retained"/>
    <m/>
    <x v="1"/>
  </r>
  <r>
    <x v="1744"/>
    <x v="0"/>
    <n v="38"/>
    <x v="1"/>
    <s v="Service Engineer"/>
    <x v="12"/>
    <x v="1"/>
    <x v="2"/>
    <x v="177"/>
    <d v="2023-06-12T00:00:00"/>
    <d v="2023-06-13T00:00:00"/>
    <x v="1"/>
    <x v="3"/>
    <n v="53795"/>
    <x v="3"/>
    <m/>
    <n v="4"/>
    <x v="1"/>
  </r>
  <r>
    <x v="1745"/>
    <x v="0"/>
    <n v="36"/>
    <x v="6"/>
    <s v="Finance Manager"/>
    <x v="12"/>
    <x v="2"/>
    <x v="2"/>
    <x v="249"/>
    <d v="2023-05-12T00:00:00"/>
    <d v="2023-05-18T00:00:00"/>
    <x v="0"/>
    <x v="75"/>
    <n v="52234"/>
    <x v="7"/>
    <s v="Retained"/>
    <n v="5"/>
    <x v="1"/>
  </r>
  <r>
    <x v="1746"/>
    <x v="0"/>
    <n v="37"/>
    <x v="3"/>
    <s v="Marketing Manager"/>
    <x v="6"/>
    <x v="1"/>
    <x v="4"/>
    <x v="180"/>
    <d v="2023-07-19T00:00:00"/>
    <d v="2023-07-22T00:00:00"/>
    <x v="0"/>
    <x v="82"/>
    <n v="81282"/>
    <x v="3"/>
    <s v="Retained"/>
    <n v="4"/>
    <x v="1"/>
  </r>
  <r>
    <x v="1747"/>
    <x v="0"/>
    <n v="38"/>
    <x v="0"/>
    <s v="Operations Manager"/>
    <x v="1"/>
    <x v="1"/>
    <x v="1"/>
    <x v="468"/>
    <d v="2024-03-21T00:00:00"/>
    <d v="2024-03-22T00:00:00"/>
    <x v="2"/>
    <x v="3"/>
    <n v="64345"/>
    <x v="3"/>
    <m/>
    <n v="4"/>
    <x v="1"/>
  </r>
  <r>
    <x v="1748"/>
    <x v="2"/>
    <n v="33"/>
    <x v="1"/>
    <s v="Service Engineer"/>
    <x v="7"/>
    <x v="1"/>
    <x v="1"/>
    <x v="77"/>
    <d v="2023-08-11T00:00:00"/>
    <d v="2023-08-14T00:00:00"/>
    <x v="0"/>
    <x v="219"/>
    <n v="52204"/>
    <x v="3"/>
    <s v="Retained"/>
    <n v="4"/>
    <x v="1"/>
  </r>
  <r>
    <x v="1749"/>
    <x v="0"/>
    <n v="37"/>
    <x v="1"/>
    <s v="Service Engineer"/>
    <x v="13"/>
    <x v="3"/>
    <x v="0"/>
    <x v="59"/>
    <d v="2023-07-11T00:00:00"/>
    <d v="2023-07-13T00:00:00"/>
    <x v="0"/>
    <x v="218"/>
    <n v="183038"/>
    <x v="2"/>
    <s v="Retained"/>
    <n v="2"/>
    <x v="1"/>
  </r>
  <r>
    <x v="1750"/>
    <x v="0"/>
    <n v="37"/>
    <x v="1"/>
    <s v="Service Engineer"/>
    <x v="6"/>
    <x v="0"/>
    <x v="0"/>
    <x v="170"/>
    <d v="2023-07-06T00:00:00"/>
    <d v="2023-07-13T00:00:00"/>
    <x v="0"/>
    <x v="24"/>
    <n v="57677"/>
    <x v="2"/>
    <s v="Retained"/>
    <n v="4"/>
    <x v="2"/>
  </r>
  <r>
    <x v="1751"/>
    <x v="0"/>
    <n v="37"/>
    <x v="1"/>
    <s v="Service Engineer"/>
    <x v="4"/>
    <x v="1"/>
    <x v="2"/>
    <x v="60"/>
    <d v="2023-03-30T00:00:00"/>
    <d v="2023-03-31T00:00:00"/>
    <x v="0"/>
    <x v="333"/>
    <n v="58137"/>
    <x v="10"/>
    <s v="Retained"/>
    <n v="4"/>
    <x v="2"/>
  </r>
  <r>
    <x v="1752"/>
    <x v="0"/>
    <n v="37"/>
    <x v="0"/>
    <s v="Operations Executive"/>
    <x v="12"/>
    <x v="0"/>
    <x v="1"/>
    <x v="283"/>
    <d v="2023-01-22T00:00:00"/>
    <d v="2023-01-23T00:00:00"/>
    <x v="0"/>
    <x v="365"/>
    <n v="46575"/>
    <x v="11"/>
    <s v="Retained"/>
    <n v="4"/>
    <x v="1"/>
  </r>
  <r>
    <x v="1753"/>
    <x v="0"/>
    <n v="36"/>
    <x v="0"/>
    <s v="Operations Manager"/>
    <x v="4"/>
    <x v="1"/>
    <x v="2"/>
    <x v="469"/>
    <d v="2024-07-08T00:00:00"/>
    <d v="2024-07-11T00:00:00"/>
    <x v="3"/>
    <x v="3"/>
    <n v="85294"/>
    <x v="3"/>
    <m/>
    <n v="4"/>
    <x v="1"/>
  </r>
  <r>
    <x v="1754"/>
    <x v="1"/>
    <n v="34"/>
    <x v="3"/>
    <s v="Marketing Executive"/>
    <x v="4"/>
    <x v="1"/>
    <x v="2"/>
    <x v="170"/>
    <d v="2023-07-01T00:00:00"/>
    <d v="2023-07-02T00:00:00"/>
    <x v="0"/>
    <x v="286"/>
    <n v="68906"/>
    <x v="6"/>
    <s v="Left"/>
    <m/>
    <x v="0"/>
  </r>
  <r>
    <x v="1755"/>
    <x v="2"/>
    <n v="34"/>
    <x v="0"/>
    <s v="Operations Executive"/>
    <x v="9"/>
    <x v="2"/>
    <x v="1"/>
    <x v="470"/>
    <d v="2024-05-04T00:00:00"/>
    <d v="2024-05-11T00:00:00"/>
    <x v="3"/>
    <x v="3"/>
    <n v="49793"/>
    <x v="3"/>
    <m/>
    <n v="5"/>
    <x v="1"/>
  </r>
  <r>
    <x v="1756"/>
    <x v="1"/>
    <n v="34"/>
    <x v="0"/>
    <s v="Operations Executive"/>
    <x v="4"/>
    <x v="1"/>
    <x v="0"/>
    <x v="60"/>
    <d v="2023-04-10T00:00:00"/>
    <d v="2023-04-12T00:00:00"/>
    <x v="0"/>
    <x v="130"/>
    <n v="74667"/>
    <x v="0"/>
    <s v="Retained"/>
    <n v="5"/>
    <x v="1"/>
  </r>
  <r>
    <x v="1757"/>
    <x v="0"/>
    <n v="36"/>
    <x v="6"/>
    <s v="Finance Manager"/>
    <x v="1"/>
    <x v="4"/>
    <x v="1"/>
    <x v="471"/>
    <d v="2024-11-26T00:00:00"/>
    <d v="2024-11-27T00:00:00"/>
    <x v="2"/>
    <x v="3"/>
    <n v="63497"/>
    <x v="3"/>
    <m/>
    <n v="5"/>
    <x v="0"/>
  </r>
  <r>
    <x v="1758"/>
    <x v="0"/>
    <n v="36"/>
    <x v="1"/>
    <s v="Service Manager"/>
    <x v="9"/>
    <x v="0"/>
    <x v="2"/>
    <x v="355"/>
    <d v="2024-08-09T00:00:00"/>
    <d v="2024-08-15T00:00:00"/>
    <x v="2"/>
    <x v="3"/>
    <n v="57148"/>
    <x v="3"/>
    <m/>
    <m/>
    <x v="1"/>
  </r>
  <r>
    <x v="1759"/>
    <x v="0"/>
    <n v="36"/>
    <x v="6"/>
    <s v="Financial Analyst"/>
    <x v="4"/>
    <x v="1"/>
    <x v="1"/>
    <x v="82"/>
    <d v="2023-07-17T00:00:00"/>
    <d v="2023-07-22T00:00:00"/>
    <x v="1"/>
    <x v="3"/>
    <n v="77490"/>
    <x v="3"/>
    <m/>
    <n v="4"/>
    <x v="1"/>
  </r>
  <r>
    <x v="1760"/>
    <x v="0"/>
    <n v="37"/>
    <x v="0"/>
    <s v="Operations Executive"/>
    <x v="0"/>
    <x v="1"/>
    <x v="1"/>
    <x v="88"/>
    <d v="2023-06-15T00:00:00"/>
    <d v="2023-06-15T00:00:00"/>
    <x v="1"/>
    <x v="3"/>
    <n v="66397"/>
    <x v="3"/>
    <m/>
    <n v="4"/>
    <x v="2"/>
  </r>
  <r>
    <x v="1761"/>
    <x v="2"/>
    <n v="32"/>
    <x v="0"/>
    <s v="Operations Manager"/>
    <x v="12"/>
    <x v="0"/>
    <x v="1"/>
    <x v="249"/>
    <d v="2023-05-14T00:00:00"/>
    <d v="2023-05-15T00:00:00"/>
    <x v="1"/>
    <x v="3"/>
    <n v="35065"/>
    <x v="3"/>
    <m/>
    <n v="4"/>
    <x v="0"/>
  </r>
  <r>
    <x v="1762"/>
    <x v="0"/>
    <n v="38"/>
    <x v="1"/>
    <s v="Service Engineer"/>
    <x v="2"/>
    <x v="1"/>
    <x v="1"/>
    <x v="400"/>
    <d v="2023-03-29T00:00:00"/>
    <d v="2023-03-30T00:00:00"/>
    <x v="0"/>
    <x v="0"/>
    <n v="61207"/>
    <x v="2"/>
    <s v="Left"/>
    <n v="4"/>
    <x v="0"/>
  </r>
  <r>
    <x v="1763"/>
    <x v="0"/>
    <n v="36"/>
    <x v="1"/>
    <s v="Service Engineer"/>
    <x v="3"/>
    <x v="0"/>
    <x v="0"/>
    <x v="108"/>
    <d v="2023-06-30T00:00:00"/>
    <d v="2023-07-07T00:00:00"/>
    <x v="2"/>
    <x v="3"/>
    <n v="75323"/>
    <x v="3"/>
    <m/>
    <n v="4"/>
    <x v="0"/>
  </r>
  <r>
    <x v="1764"/>
    <x v="0"/>
    <n v="37"/>
    <x v="1"/>
    <s v="Service Manager"/>
    <x v="0"/>
    <x v="2"/>
    <x v="3"/>
    <x v="53"/>
    <d v="2023-01-16T00:00:00"/>
    <d v="2023-01-21T00:00:00"/>
    <x v="2"/>
    <x v="3"/>
    <n v="49639"/>
    <x v="3"/>
    <m/>
    <n v="4"/>
    <x v="1"/>
  </r>
  <r>
    <x v="1765"/>
    <x v="0"/>
    <n v="38"/>
    <x v="3"/>
    <s v="Marketing Manager"/>
    <x v="6"/>
    <x v="2"/>
    <x v="0"/>
    <x v="269"/>
    <d v="2024-06-28T00:00:00"/>
    <d v="2024-07-05T00:00:00"/>
    <x v="0"/>
    <x v="393"/>
    <n v="79383"/>
    <x v="9"/>
    <s v="Retained"/>
    <n v="4"/>
    <x v="0"/>
  </r>
  <r>
    <x v="1766"/>
    <x v="2"/>
    <n v="34"/>
    <x v="4"/>
    <s v="Production Engineer"/>
    <x v="1"/>
    <x v="0"/>
    <x v="1"/>
    <x v="300"/>
    <d v="2024-12-17T00:00:00"/>
    <d v="2024-12-23T00:00:00"/>
    <x v="3"/>
    <x v="3"/>
    <n v="70205"/>
    <x v="3"/>
    <m/>
    <n v="5"/>
    <x v="0"/>
  </r>
  <r>
    <x v="1767"/>
    <x v="0"/>
    <n v="38"/>
    <x v="0"/>
    <s v="Operations Executive"/>
    <x v="2"/>
    <x v="4"/>
    <x v="1"/>
    <x v="103"/>
    <d v="2023-05-26T00:00:00"/>
    <d v="2023-05-26T00:00:00"/>
    <x v="0"/>
    <x v="265"/>
    <n v="82164"/>
    <x v="15"/>
    <s v="Retained"/>
    <n v="5"/>
    <x v="1"/>
  </r>
  <r>
    <x v="1768"/>
    <x v="0"/>
    <n v="38"/>
    <x v="0"/>
    <s v="Operations Executive"/>
    <x v="7"/>
    <x v="1"/>
    <x v="1"/>
    <x v="244"/>
    <d v="2023-03-20T00:00:00"/>
    <d v="2023-03-21T00:00:00"/>
    <x v="0"/>
    <x v="129"/>
    <n v="53553"/>
    <x v="14"/>
    <s v="Retained"/>
    <n v="4"/>
    <x v="1"/>
  </r>
  <r>
    <x v="1769"/>
    <x v="0"/>
    <n v="36"/>
    <x v="1"/>
    <s v="Service Engineer"/>
    <x v="0"/>
    <x v="1"/>
    <x v="0"/>
    <x v="14"/>
    <d v="2023-01-24T00:00:00"/>
    <d v="2023-01-24T00:00:00"/>
    <x v="1"/>
    <x v="3"/>
    <n v="54962"/>
    <x v="3"/>
    <m/>
    <n v="2"/>
    <x v="1"/>
  </r>
  <r>
    <x v="1770"/>
    <x v="0"/>
    <n v="37"/>
    <x v="0"/>
    <s v="Operations Executive"/>
    <x v="12"/>
    <x v="2"/>
    <x v="0"/>
    <x v="472"/>
    <d v="2024-07-01T00:00:00"/>
    <d v="2024-07-07T00:00:00"/>
    <x v="2"/>
    <x v="3"/>
    <n v="59825"/>
    <x v="3"/>
    <m/>
    <n v="5"/>
    <x v="1"/>
  </r>
  <r>
    <x v="1771"/>
    <x v="2"/>
    <n v="34"/>
    <x v="0"/>
    <s v="Operations Executive"/>
    <x v="1"/>
    <x v="1"/>
    <x v="0"/>
    <x v="433"/>
    <d v="2024-02-23T00:00:00"/>
    <d v="2024-03-01T00:00:00"/>
    <x v="3"/>
    <x v="3"/>
    <n v="71816"/>
    <x v="3"/>
    <m/>
    <n v="4"/>
    <x v="1"/>
  </r>
  <r>
    <x v="1772"/>
    <x v="2"/>
    <n v="34"/>
    <x v="4"/>
    <s v="Production Engineer"/>
    <x v="12"/>
    <x v="0"/>
    <x v="1"/>
    <x v="307"/>
    <d v="2023-07-26T00:00:00"/>
    <d v="2023-07-31T00:00:00"/>
    <x v="0"/>
    <x v="190"/>
    <n v="54411"/>
    <x v="9"/>
    <s v="Retained"/>
    <m/>
    <x v="1"/>
  </r>
  <r>
    <x v="1773"/>
    <x v="1"/>
    <n v="34"/>
    <x v="3"/>
    <s v="Marketing Executive"/>
    <x v="4"/>
    <x v="2"/>
    <x v="0"/>
    <x v="8"/>
    <d v="2023-08-29T00:00:00"/>
    <d v="2023-08-31T00:00:00"/>
    <x v="0"/>
    <x v="29"/>
    <n v="65727"/>
    <x v="10"/>
    <s v="Retained"/>
    <n v="3"/>
    <x v="1"/>
  </r>
  <r>
    <x v="1774"/>
    <x v="2"/>
    <n v="33"/>
    <x v="1"/>
    <s v="Service Engineer"/>
    <x v="10"/>
    <x v="1"/>
    <x v="0"/>
    <x v="130"/>
    <d v="2023-05-20T00:00:00"/>
    <d v="2023-05-22T00:00:00"/>
    <x v="0"/>
    <x v="5"/>
    <n v="196731"/>
    <x v="10"/>
    <s v="Retained"/>
    <n v="3"/>
    <x v="1"/>
  </r>
  <r>
    <x v="1775"/>
    <x v="0"/>
    <n v="36"/>
    <x v="2"/>
    <s v="Sales Executive"/>
    <x v="4"/>
    <x v="1"/>
    <x v="1"/>
    <x v="473"/>
    <d v="2024-01-30T00:00:00"/>
    <d v="2024-02-05T00:00:00"/>
    <x v="0"/>
    <x v="60"/>
    <n v="70341"/>
    <x v="3"/>
    <s v="Retained"/>
    <n v="5"/>
    <x v="1"/>
  </r>
  <r>
    <x v="1776"/>
    <x v="2"/>
    <n v="34"/>
    <x v="0"/>
    <s v="Operations Executive"/>
    <x v="4"/>
    <x v="0"/>
    <x v="3"/>
    <x v="268"/>
    <d v="2023-09-07T00:00:00"/>
    <d v="2023-09-09T00:00:00"/>
    <x v="1"/>
    <x v="3"/>
    <n v="81127"/>
    <x v="3"/>
    <m/>
    <n v="3"/>
    <x v="1"/>
  </r>
  <r>
    <x v="1777"/>
    <x v="0"/>
    <n v="36"/>
    <x v="0"/>
    <s v="Operations Executive"/>
    <x v="0"/>
    <x v="2"/>
    <x v="1"/>
    <x v="225"/>
    <d v="2023-01-30T00:00:00"/>
    <d v="2023-02-03T00:00:00"/>
    <x v="1"/>
    <x v="3"/>
    <n v="65416"/>
    <x v="3"/>
    <m/>
    <n v="3"/>
    <x v="0"/>
  </r>
  <r>
    <x v="1778"/>
    <x v="0"/>
    <n v="36"/>
    <x v="8"/>
    <s v="HR Specialist"/>
    <x v="1"/>
    <x v="1"/>
    <x v="0"/>
    <x v="72"/>
    <d v="2023-05-26T00:00:00"/>
    <d v="2023-05-27T00:00:00"/>
    <x v="1"/>
    <x v="3"/>
    <n v="71330"/>
    <x v="3"/>
    <m/>
    <n v="4"/>
    <x v="1"/>
  </r>
  <r>
    <x v="1779"/>
    <x v="2"/>
    <n v="32"/>
    <x v="0"/>
    <s v="Operations Executive"/>
    <x v="2"/>
    <x v="0"/>
    <x v="3"/>
    <x v="354"/>
    <d v="2023-04-04T00:00:00"/>
    <d v="2023-04-09T00:00:00"/>
    <x v="1"/>
    <x v="3"/>
    <n v="63249"/>
    <x v="3"/>
    <m/>
    <n v="5"/>
    <x v="1"/>
  </r>
  <r>
    <x v="1780"/>
    <x v="0"/>
    <n v="36"/>
    <x v="3"/>
    <s v="Marketing Manager"/>
    <x v="12"/>
    <x v="0"/>
    <x v="1"/>
    <x v="109"/>
    <d v="2023-07-12T00:00:00"/>
    <d v="2023-07-14T00:00:00"/>
    <x v="0"/>
    <x v="24"/>
    <n v="47712"/>
    <x v="5"/>
    <s v="Retained"/>
    <m/>
    <x v="0"/>
  </r>
  <r>
    <x v="1781"/>
    <x v="1"/>
    <n v="34"/>
    <x v="0"/>
    <s v="Operations Executive"/>
    <x v="2"/>
    <x v="1"/>
    <x v="1"/>
    <x v="402"/>
    <d v="2024-08-17T00:00:00"/>
    <d v="2024-08-20T00:00:00"/>
    <x v="0"/>
    <x v="66"/>
    <n v="88019"/>
    <x v="9"/>
    <s v="Retained"/>
    <m/>
    <x v="1"/>
  </r>
  <r>
    <x v="1782"/>
    <x v="0"/>
    <n v="38"/>
    <x v="0"/>
    <s v="Operations Manager"/>
    <x v="1"/>
    <x v="1"/>
    <x v="0"/>
    <x v="474"/>
    <d v="2024-08-25T00:00:00"/>
    <d v="2024-08-27T00:00:00"/>
    <x v="0"/>
    <x v="394"/>
    <n v="63486"/>
    <x v="4"/>
    <s v="Retained"/>
    <m/>
    <x v="1"/>
  </r>
  <r>
    <x v="1783"/>
    <x v="2"/>
    <n v="34"/>
    <x v="0"/>
    <s v="Operations Executive"/>
    <x v="10"/>
    <x v="1"/>
    <x v="1"/>
    <x v="159"/>
    <d v="2023-06-01T00:00:00"/>
    <d v="2023-06-02T00:00:00"/>
    <x v="0"/>
    <x v="159"/>
    <n v="140208"/>
    <x v="4"/>
    <s v="Retained"/>
    <n v="5"/>
    <x v="1"/>
  </r>
  <r>
    <x v="1784"/>
    <x v="2"/>
    <n v="32"/>
    <x v="1"/>
    <s v="Service Engineer"/>
    <x v="4"/>
    <x v="2"/>
    <x v="0"/>
    <x v="337"/>
    <d v="2023-01-11T00:00:00"/>
    <d v="2023-01-17T00:00:00"/>
    <x v="0"/>
    <x v="14"/>
    <n v="57659"/>
    <x v="12"/>
    <s v="Retained"/>
    <n v="4"/>
    <x v="1"/>
  </r>
  <r>
    <x v="1785"/>
    <x v="2"/>
    <n v="32"/>
    <x v="3"/>
    <s v="Marketing Executive"/>
    <x v="4"/>
    <x v="0"/>
    <x v="2"/>
    <x v="392"/>
    <d v="2024-09-13T00:00:00"/>
    <d v="2024-09-19T00:00:00"/>
    <x v="0"/>
    <x v="395"/>
    <n v="84156"/>
    <x v="4"/>
    <s v="Retained"/>
    <n v="4"/>
    <x v="1"/>
  </r>
  <r>
    <x v="1786"/>
    <x v="2"/>
    <n v="33"/>
    <x v="7"/>
    <s v="Purchase Officer"/>
    <x v="7"/>
    <x v="3"/>
    <x v="0"/>
    <x v="469"/>
    <d v="2024-07-06T00:00:00"/>
    <d v="2024-07-11T00:00:00"/>
    <x v="0"/>
    <x v="396"/>
    <n v="63790"/>
    <x v="4"/>
    <s v="Retained"/>
    <m/>
    <x v="0"/>
  </r>
  <r>
    <x v="1787"/>
    <x v="2"/>
    <n v="33"/>
    <x v="0"/>
    <s v="Operations Manager"/>
    <x v="8"/>
    <x v="1"/>
    <x v="0"/>
    <x v="316"/>
    <d v="2023-07-21T00:00:00"/>
    <d v="2023-07-22T00:00:00"/>
    <x v="0"/>
    <x v="126"/>
    <n v="167398"/>
    <x v="1"/>
    <s v="Retained"/>
    <n v="5"/>
    <x v="0"/>
  </r>
  <r>
    <x v="1788"/>
    <x v="0"/>
    <n v="37"/>
    <x v="4"/>
    <s v="Production Manager"/>
    <x v="7"/>
    <x v="3"/>
    <x v="0"/>
    <x v="126"/>
    <d v="2023-01-18T00:00:00"/>
    <d v="2023-01-25T00:00:00"/>
    <x v="0"/>
    <x v="241"/>
    <n v="63661"/>
    <x v="12"/>
    <s v="Retained"/>
    <n v="5"/>
    <x v="1"/>
  </r>
  <r>
    <x v="1789"/>
    <x v="0"/>
    <n v="38"/>
    <x v="0"/>
    <s v="Operations Manager"/>
    <x v="9"/>
    <x v="0"/>
    <x v="2"/>
    <x v="74"/>
    <d v="2023-02-08T00:00:00"/>
    <d v="2023-02-15T00:00:00"/>
    <x v="0"/>
    <x v="170"/>
    <n v="52900"/>
    <x v="0"/>
    <s v="Retained"/>
    <n v="4"/>
    <x v="1"/>
  </r>
  <r>
    <x v="1790"/>
    <x v="0"/>
    <n v="37"/>
    <x v="4"/>
    <s v="Production Engineer"/>
    <x v="1"/>
    <x v="1"/>
    <x v="0"/>
    <x v="74"/>
    <d v="2023-02-14T00:00:00"/>
    <d v="2023-02-17T00:00:00"/>
    <x v="0"/>
    <x v="322"/>
    <n v="67684"/>
    <x v="13"/>
    <s v="Left"/>
    <n v="4"/>
    <x v="1"/>
  </r>
  <r>
    <x v="1791"/>
    <x v="2"/>
    <n v="34"/>
    <x v="2"/>
    <s v="Sales Executive"/>
    <x v="0"/>
    <x v="1"/>
    <x v="4"/>
    <x v="148"/>
    <d v="2023-02-21T00:00:00"/>
    <d v="2023-02-22T00:00:00"/>
    <x v="0"/>
    <x v="50"/>
    <n v="68895"/>
    <x v="12"/>
    <s v="Retained"/>
    <n v="4"/>
    <x v="1"/>
  </r>
  <r>
    <x v="1792"/>
    <x v="0"/>
    <n v="38"/>
    <x v="0"/>
    <s v="Operations Executive"/>
    <x v="4"/>
    <x v="0"/>
    <x v="0"/>
    <x v="33"/>
    <d v="2023-03-08T00:00:00"/>
    <d v="2023-03-11T00:00:00"/>
    <x v="0"/>
    <x v="25"/>
    <n v="80118"/>
    <x v="7"/>
    <s v="Retained"/>
    <n v="4"/>
    <x v="1"/>
  </r>
  <r>
    <x v="1793"/>
    <x v="2"/>
    <n v="34"/>
    <x v="4"/>
    <s v="Production Engineer"/>
    <x v="1"/>
    <x v="2"/>
    <x v="1"/>
    <x v="113"/>
    <d v="2023-03-05T00:00:00"/>
    <d v="2023-03-06T00:00:00"/>
    <x v="2"/>
    <x v="3"/>
    <n v="57612"/>
    <x v="3"/>
    <m/>
    <n v="5"/>
    <x v="0"/>
  </r>
  <r>
    <x v="1794"/>
    <x v="0"/>
    <n v="38"/>
    <x v="0"/>
    <s v="Operations Executive"/>
    <x v="2"/>
    <x v="2"/>
    <x v="1"/>
    <x v="218"/>
    <d v="2024-02-17T00:00:00"/>
    <d v="2024-02-24T00:00:00"/>
    <x v="0"/>
    <x v="180"/>
    <n v="81214"/>
    <x v="11"/>
    <s v="Retained"/>
    <n v="4"/>
    <x v="1"/>
  </r>
  <r>
    <x v="1795"/>
    <x v="0"/>
    <n v="37"/>
    <x v="1"/>
    <s v="Service Manager"/>
    <x v="7"/>
    <x v="0"/>
    <x v="2"/>
    <x v="76"/>
    <d v="2023-07-22T00:00:00"/>
    <d v="2023-07-26T00:00:00"/>
    <x v="0"/>
    <x v="269"/>
    <n v="58987"/>
    <x v="1"/>
    <s v="Retained"/>
    <n v="4"/>
    <x v="0"/>
  </r>
  <r>
    <x v="1796"/>
    <x v="2"/>
    <n v="32"/>
    <x v="2"/>
    <s v="Sales Manager"/>
    <x v="2"/>
    <x v="1"/>
    <x v="1"/>
    <x v="101"/>
    <d v="2023-07-05T00:00:00"/>
    <d v="2023-07-08T00:00:00"/>
    <x v="1"/>
    <x v="3"/>
    <n v="83997"/>
    <x v="3"/>
    <m/>
    <n v="4"/>
    <x v="1"/>
  </r>
  <r>
    <x v="1797"/>
    <x v="0"/>
    <n v="36"/>
    <x v="1"/>
    <s v="Service Engineer"/>
    <x v="1"/>
    <x v="1"/>
    <x v="2"/>
    <x v="79"/>
    <d v="2023-02-28T00:00:00"/>
    <d v="2023-03-01T00:00:00"/>
    <x v="0"/>
    <x v="209"/>
    <n v="74395"/>
    <x v="15"/>
    <s v="Retained"/>
    <n v="5"/>
    <x v="1"/>
  </r>
  <r>
    <x v="1798"/>
    <x v="0"/>
    <n v="36"/>
    <x v="0"/>
    <s v="Operations Executive"/>
    <x v="7"/>
    <x v="1"/>
    <x v="0"/>
    <x v="132"/>
    <d v="2024-09-06T00:00:00"/>
    <d v="2024-09-09T00:00:00"/>
    <x v="0"/>
    <x v="42"/>
    <n v="61053"/>
    <x v="14"/>
    <s v="Left"/>
    <n v="4"/>
    <x v="0"/>
  </r>
  <r>
    <x v="1799"/>
    <x v="0"/>
    <n v="37"/>
    <x v="2"/>
    <s v="Sales Executive"/>
    <x v="7"/>
    <x v="1"/>
    <x v="3"/>
    <x v="127"/>
    <d v="2023-08-06T00:00:00"/>
    <d v="2023-08-11T00:00:00"/>
    <x v="1"/>
    <x v="3"/>
    <n v="59841"/>
    <x v="3"/>
    <m/>
    <n v="5"/>
    <x v="1"/>
  </r>
  <r>
    <x v="1800"/>
    <x v="1"/>
    <n v="34"/>
    <x v="0"/>
    <s v="Operations Executive"/>
    <x v="9"/>
    <x v="2"/>
    <x v="2"/>
    <x v="13"/>
    <d v="2024-07-16T00:00:00"/>
    <d v="2024-07-18T00:00:00"/>
    <x v="0"/>
    <x v="369"/>
    <n v="54014"/>
    <x v="14"/>
    <s v="Retained"/>
    <m/>
    <x v="1"/>
  </r>
  <r>
    <x v="1801"/>
    <x v="2"/>
    <n v="32"/>
    <x v="1"/>
    <s v="Service Engineer"/>
    <x v="9"/>
    <x v="4"/>
    <x v="0"/>
    <x v="136"/>
    <d v="2023-08-18T00:00:00"/>
    <d v="2023-08-25T00:00:00"/>
    <x v="0"/>
    <x v="100"/>
    <n v="47558"/>
    <x v="9"/>
    <s v="Retained"/>
    <n v="5"/>
    <x v="1"/>
  </r>
  <r>
    <x v="1802"/>
    <x v="0"/>
    <n v="37"/>
    <x v="1"/>
    <s v="Service Manager"/>
    <x v="1"/>
    <x v="1"/>
    <x v="3"/>
    <x v="18"/>
    <d v="2023-01-10T00:00:00"/>
    <d v="2023-01-16T00:00:00"/>
    <x v="0"/>
    <x v="338"/>
    <n v="70431"/>
    <x v="16"/>
    <s v="Retained"/>
    <n v="5"/>
    <x v="1"/>
  </r>
  <r>
    <x v="1803"/>
    <x v="0"/>
    <n v="37"/>
    <x v="1"/>
    <s v="Service Engineer"/>
    <x v="4"/>
    <x v="2"/>
    <x v="3"/>
    <x v="414"/>
    <d v="2024-02-23T00:00:00"/>
    <d v="2024-02-25T00:00:00"/>
    <x v="0"/>
    <x v="339"/>
    <n v="79586"/>
    <x v="5"/>
    <s v="Retained"/>
    <m/>
    <x v="2"/>
  </r>
  <r>
    <x v="1804"/>
    <x v="0"/>
    <n v="37"/>
    <x v="2"/>
    <s v="Sales Executive"/>
    <x v="11"/>
    <x v="1"/>
    <x v="1"/>
    <x v="335"/>
    <d v="2023-08-05T00:00:00"/>
    <d v="2023-08-10T00:00:00"/>
    <x v="0"/>
    <x v="219"/>
    <n v="150552"/>
    <x v="4"/>
    <s v="Retained"/>
    <m/>
    <x v="0"/>
  </r>
  <r>
    <x v="1805"/>
    <x v="2"/>
    <n v="32"/>
    <x v="0"/>
    <s v="Operations Executive"/>
    <x v="9"/>
    <x v="1"/>
    <x v="3"/>
    <x v="88"/>
    <d v="2023-06-26T00:00:00"/>
    <d v="2023-07-01T00:00:00"/>
    <x v="0"/>
    <x v="150"/>
    <n v="47546"/>
    <x v="8"/>
    <s v="Retained"/>
    <n v="4"/>
    <x v="1"/>
  </r>
  <r>
    <x v="1806"/>
    <x v="2"/>
    <n v="32"/>
    <x v="0"/>
    <s v="Operations Executive"/>
    <x v="4"/>
    <x v="1"/>
    <x v="1"/>
    <x v="475"/>
    <d v="2024-01-31T00:00:00"/>
    <d v="2024-02-03T00:00:00"/>
    <x v="1"/>
    <x v="3"/>
    <n v="79389"/>
    <x v="3"/>
    <m/>
    <m/>
    <x v="1"/>
  </r>
  <r>
    <x v="1807"/>
    <x v="0"/>
    <n v="36"/>
    <x v="0"/>
    <s v="Operations Manager"/>
    <x v="2"/>
    <x v="1"/>
    <x v="2"/>
    <x v="476"/>
    <d v="2024-05-28T00:00:00"/>
    <d v="2024-06-04T00:00:00"/>
    <x v="0"/>
    <x v="48"/>
    <n v="64197"/>
    <x v="3"/>
    <s v="Retained"/>
    <n v="3"/>
    <x v="1"/>
  </r>
  <r>
    <x v="1808"/>
    <x v="0"/>
    <n v="38"/>
    <x v="1"/>
    <s v="Service Engineer"/>
    <x v="3"/>
    <x v="1"/>
    <x v="1"/>
    <x v="383"/>
    <d v="2024-05-06T00:00:00"/>
    <d v="2024-05-12T00:00:00"/>
    <x v="0"/>
    <x v="256"/>
    <n v="70568"/>
    <x v="10"/>
    <s v="Retained"/>
    <n v="4"/>
    <x v="1"/>
  </r>
  <r>
    <x v="1809"/>
    <x v="0"/>
    <n v="37"/>
    <x v="1"/>
    <s v="Service Manager"/>
    <x v="6"/>
    <x v="1"/>
    <x v="0"/>
    <x v="19"/>
    <d v="2024-05-29T00:00:00"/>
    <d v="2024-06-03T00:00:00"/>
    <x v="3"/>
    <x v="3"/>
    <n v="65642"/>
    <x v="3"/>
    <m/>
    <m/>
    <x v="1"/>
  </r>
  <r>
    <x v="1810"/>
    <x v="2"/>
    <n v="34"/>
    <x v="4"/>
    <s v="Production Engineer"/>
    <x v="2"/>
    <x v="0"/>
    <x v="2"/>
    <x v="249"/>
    <d v="2023-05-05T00:00:00"/>
    <d v="2023-05-06T00:00:00"/>
    <x v="0"/>
    <x v="224"/>
    <n v="73206"/>
    <x v="13"/>
    <s v="Retained"/>
    <m/>
    <x v="1"/>
  </r>
  <r>
    <x v="1811"/>
    <x v="2"/>
    <n v="33"/>
    <x v="3"/>
    <s v="Marketing Manager"/>
    <x v="1"/>
    <x v="1"/>
    <x v="0"/>
    <x v="77"/>
    <d v="2023-08-12T00:00:00"/>
    <d v="2023-08-13T00:00:00"/>
    <x v="0"/>
    <x v="219"/>
    <n v="50375"/>
    <x v="10"/>
    <s v="Retained"/>
    <n v="4"/>
    <x v="0"/>
  </r>
  <r>
    <x v="1812"/>
    <x v="0"/>
    <n v="36"/>
    <x v="1"/>
    <s v="Service Engineer"/>
    <x v="7"/>
    <x v="0"/>
    <x v="0"/>
    <x v="137"/>
    <d v="2024-02-16T00:00:00"/>
    <d v="2024-02-18T00:00:00"/>
    <x v="3"/>
    <x v="3"/>
    <n v="45605"/>
    <x v="3"/>
    <m/>
    <n v="4"/>
    <x v="1"/>
  </r>
  <r>
    <x v="1813"/>
    <x v="0"/>
    <n v="37"/>
    <x v="0"/>
    <s v="Operations Executive"/>
    <x v="13"/>
    <x v="1"/>
    <x v="1"/>
    <x v="249"/>
    <d v="2023-05-04T00:00:00"/>
    <d v="2023-05-09T00:00:00"/>
    <x v="1"/>
    <x v="3"/>
    <n v="199352"/>
    <x v="3"/>
    <m/>
    <n v="4"/>
    <x v="1"/>
  </r>
  <r>
    <x v="1814"/>
    <x v="0"/>
    <n v="37"/>
    <x v="7"/>
    <s v="Purchase Manager"/>
    <x v="4"/>
    <x v="3"/>
    <x v="3"/>
    <x v="432"/>
    <d v="2023-02-03T00:00:00"/>
    <d v="2023-02-09T00:00:00"/>
    <x v="0"/>
    <x v="397"/>
    <n v="78674"/>
    <x v="3"/>
    <s v="Retained"/>
    <m/>
    <x v="0"/>
  </r>
  <r>
    <x v="1815"/>
    <x v="1"/>
    <n v="34"/>
    <x v="1"/>
    <s v="Service Manager"/>
    <x v="1"/>
    <x v="2"/>
    <x v="1"/>
    <x v="209"/>
    <d v="2023-06-25T00:00:00"/>
    <d v="2023-07-01T00:00:00"/>
    <x v="0"/>
    <x v="171"/>
    <n v="62051"/>
    <x v="14"/>
    <s v="Left"/>
    <m/>
    <x v="1"/>
  </r>
  <r>
    <x v="1816"/>
    <x v="0"/>
    <n v="38"/>
    <x v="4"/>
    <s v="Production Manager"/>
    <x v="6"/>
    <x v="4"/>
    <x v="1"/>
    <x v="354"/>
    <d v="2023-04-02T00:00:00"/>
    <d v="2023-04-07T00:00:00"/>
    <x v="0"/>
    <x v="258"/>
    <n v="50732"/>
    <x v="4"/>
    <s v="Retained"/>
    <n v="5"/>
    <x v="1"/>
  </r>
  <r>
    <x v="1817"/>
    <x v="2"/>
    <n v="33"/>
    <x v="2"/>
    <s v="Sales Executive"/>
    <x v="4"/>
    <x v="0"/>
    <x v="0"/>
    <x v="148"/>
    <d v="2023-03-03T00:00:00"/>
    <d v="2023-03-04T00:00:00"/>
    <x v="2"/>
    <x v="3"/>
    <n v="71831"/>
    <x v="3"/>
    <m/>
    <m/>
    <x v="1"/>
  </r>
  <r>
    <x v="1818"/>
    <x v="2"/>
    <n v="32"/>
    <x v="0"/>
    <s v="Operations Manager"/>
    <x v="3"/>
    <x v="0"/>
    <x v="0"/>
    <x v="38"/>
    <d v="2023-02-16T00:00:00"/>
    <d v="2023-02-22T00:00:00"/>
    <x v="0"/>
    <x v="209"/>
    <n v="55296"/>
    <x v="0"/>
    <s v="Retained"/>
    <n v="4"/>
    <x v="1"/>
  </r>
  <r>
    <x v="1819"/>
    <x v="0"/>
    <n v="37"/>
    <x v="1"/>
    <s v="Service Manager"/>
    <x v="10"/>
    <x v="1"/>
    <x v="0"/>
    <x v="351"/>
    <d v="2023-03-11T00:00:00"/>
    <d v="2023-03-14T00:00:00"/>
    <x v="1"/>
    <x v="3"/>
    <n v="193254"/>
    <x v="3"/>
    <m/>
    <n v="5"/>
    <x v="1"/>
  </r>
  <r>
    <x v="1820"/>
    <x v="0"/>
    <n v="37"/>
    <x v="0"/>
    <s v="Operations Executive"/>
    <x v="4"/>
    <x v="2"/>
    <x v="1"/>
    <x v="52"/>
    <d v="2023-03-03T00:00:00"/>
    <d v="2023-03-04T00:00:00"/>
    <x v="0"/>
    <x v="103"/>
    <n v="73068"/>
    <x v="7"/>
    <s v="Retained"/>
    <n v="3"/>
    <x v="1"/>
  </r>
  <r>
    <x v="1821"/>
    <x v="0"/>
    <n v="37"/>
    <x v="2"/>
    <s v="Sales Manager"/>
    <x v="12"/>
    <x v="1"/>
    <x v="1"/>
    <x v="178"/>
    <d v="2023-04-06T00:00:00"/>
    <d v="2023-04-13T00:00:00"/>
    <x v="0"/>
    <x v="188"/>
    <n v="38743"/>
    <x v="9"/>
    <s v="Retained"/>
    <n v="4"/>
    <x v="1"/>
  </r>
  <r>
    <x v="1822"/>
    <x v="2"/>
    <n v="34"/>
    <x v="3"/>
    <s v="Marketing Executive"/>
    <x v="13"/>
    <x v="1"/>
    <x v="4"/>
    <x v="379"/>
    <d v="2023-06-16T00:00:00"/>
    <d v="2023-06-18T00:00:00"/>
    <x v="0"/>
    <x v="98"/>
    <n v="165657"/>
    <x v="7"/>
    <s v="Retained"/>
    <m/>
    <x v="1"/>
  </r>
  <r>
    <x v="1823"/>
    <x v="2"/>
    <n v="33"/>
    <x v="1"/>
    <s v="Service Engineer"/>
    <x v="10"/>
    <x v="1"/>
    <x v="3"/>
    <x v="176"/>
    <d v="2023-03-15T00:00:00"/>
    <d v="2023-03-22T00:00:00"/>
    <x v="0"/>
    <x v="108"/>
    <n v="186894"/>
    <x v="7"/>
    <s v="Retained"/>
    <n v="5"/>
    <x v="1"/>
  </r>
  <r>
    <x v="1824"/>
    <x v="2"/>
    <n v="33"/>
    <x v="0"/>
    <s v="Operations Executive"/>
    <x v="9"/>
    <x v="0"/>
    <x v="3"/>
    <x v="148"/>
    <d v="2023-03-03T00:00:00"/>
    <d v="2023-03-04T00:00:00"/>
    <x v="0"/>
    <x v="103"/>
    <n v="47583"/>
    <x v="9"/>
    <s v="Retained"/>
    <n v="5"/>
    <x v="1"/>
  </r>
  <r>
    <x v="1825"/>
    <x v="0"/>
    <n v="38"/>
    <x v="0"/>
    <s v="Operations Manager"/>
    <x v="4"/>
    <x v="1"/>
    <x v="2"/>
    <x v="451"/>
    <d v="2024-08-07T00:00:00"/>
    <d v="2024-08-12T00:00:00"/>
    <x v="3"/>
    <x v="3"/>
    <n v="87801"/>
    <x v="3"/>
    <m/>
    <n v="4"/>
    <x v="1"/>
  </r>
  <r>
    <x v="1826"/>
    <x v="0"/>
    <n v="38"/>
    <x v="3"/>
    <s v="Marketing Executive"/>
    <x v="8"/>
    <x v="3"/>
    <x v="1"/>
    <x v="454"/>
    <d v="2024-12-01T00:00:00"/>
    <d v="2024-12-05T00:00:00"/>
    <x v="0"/>
    <x v="372"/>
    <n v="225197"/>
    <x v="0"/>
    <s v="Retained"/>
    <n v="5"/>
    <x v="0"/>
  </r>
  <r>
    <x v="1827"/>
    <x v="1"/>
    <n v="34"/>
    <x v="4"/>
    <s v="Production Engineer"/>
    <x v="13"/>
    <x v="1"/>
    <x v="0"/>
    <x v="191"/>
    <d v="2023-08-20T00:00:00"/>
    <d v="2023-08-23T00:00:00"/>
    <x v="0"/>
    <x v="174"/>
    <n v="146669"/>
    <x v="2"/>
    <s v="Retained"/>
    <n v="4"/>
    <x v="1"/>
  </r>
  <r>
    <x v="1828"/>
    <x v="2"/>
    <n v="34"/>
    <x v="0"/>
    <s v="Operations Executive"/>
    <x v="6"/>
    <x v="4"/>
    <x v="2"/>
    <x v="352"/>
    <d v="2024-08-01T00:00:00"/>
    <d v="2024-08-07T00:00:00"/>
    <x v="0"/>
    <x v="386"/>
    <n v="56404"/>
    <x v="10"/>
    <s v="Retained"/>
    <n v="5"/>
    <x v="1"/>
  </r>
  <r>
    <x v="1829"/>
    <x v="0"/>
    <n v="38"/>
    <x v="1"/>
    <s v="Service Engineer"/>
    <x v="4"/>
    <x v="1"/>
    <x v="1"/>
    <x v="149"/>
    <d v="2023-06-27T00:00:00"/>
    <d v="2023-06-29T00:00:00"/>
    <x v="0"/>
    <x v="150"/>
    <n v="59347"/>
    <x v="8"/>
    <s v="Left"/>
    <n v="4"/>
    <x v="1"/>
  </r>
  <r>
    <x v="1830"/>
    <x v="1"/>
    <n v="34"/>
    <x v="1"/>
    <s v="Service Engineer"/>
    <x v="3"/>
    <x v="2"/>
    <x v="1"/>
    <x v="351"/>
    <d v="2023-03-09T00:00:00"/>
    <d v="2023-03-10T00:00:00"/>
    <x v="0"/>
    <x v="65"/>
    <n v="70054"/>
    <x v="3"/>
    <s v="Left"/>
    <n v="4"/>
    <x v="0"/>
  </r>
  <r>
    <x v="1831"/>
    <x v="2"/>
    <n v="32"/>
    <x v="4"/>
    <s v="Production Engineer"/>
    <x v="5"/>
    <x v="0"/>
    <x v="0"/>
    <x v="462"/>
    <d v="2024-04-22T00:00:00"/>
    <d v="2024-04-25T00:00:00"/>
    <x v="4"/>
    <x v="3"/>
    <n v="41899"/>
    <x v="3"/>
    <m/>
    <n v="5"/>
    <x v="1"/>
  </r>
  <r>
    <x v="1832"/>
    <x v="2"/>
    <n v="32"/>
    <x v="1"/>
    <s v="Service Manager"/>
    <x v="0"/>
    <x v="0"/>
    <x v="0"/>
    <x v="477"/>
    <d v="2024-03-27T00:00:00"/>
    <d v="2024-03-31T00:00:00"/>
    <x v="3"/>
    <x v="3"/>
    <n v="44888"/>
    <x v="3"/>
    <m/>
    <n v="4"/>
    <x v="0"/>
  </r>
  <r>
    <x v="1833"/>
    <x v="2"/>
    <n v="33"/>
    <x v="5"/>
    <s v="General Manager"/>
    <x v="2"/>
    <x v="0"/>
    <x v="1"/>
    <x v="164"/>
    <d v="2023-07-18T00:00:00"/>
    <d v="2023-07-19T00:00:00"/>
    <x v="1"/>
    <x v="3"/>
    <n v="86012"/>
    <x v="3"/>
    <m/>
    <n v="4"/>
    <x v="1"/>
  </r>
  <r>
    <x v="1834"/>
    <x v="2"/>
    <n v="32"/>
    <x v="2"/>
    <s v="Sales Manager"/>
    <x v="1"/>
    <x v="0"/>
    <x v="1"/>
    <x v="400"/>
    <d v="2023-04-07T00:00:00"/>
    <d v="2023-04-10T00:00:00"/>
    <x v="0"/>
    <x v="40"/>
    <n v="67826"/>
    <x v="2"/>
    <s v="Retained"/>
    <n v="4"/>
    <x v="1"/>
  </r>
  <r>
    <x v="1835"/>
    <x v="2"/>
    <n v="33"/>
    <x v="0"/>
    <s v="Operations Manager"/>
    <x v="7"/>
    <x v="0"/>
    <x v="3"/>
    <x v="155"/>
    <d v="2023-03-15T00:00:00"/>
    <d v="2023-03-20T00:00:00"/>
    <x v="2"/>
    <x v="3"/>
    <n v="66157"/>
    <x v="3"/>
    <m/>
    <n v="4"/>
    <x v="1"/>
  </r>
  <r>
    <x v="1836"/>
    <x v="0"/>
    <n v="36"/>
    <x v="0"/>
    <s v="Operations Manager"/>
    <x v="14"/>
    <x v="0"/>
    <x v="1"/>
    <x v="155"/>
    <d v="2023-03-12T00:00:00"/>
    <d v="2023-03-12T00:00:00"/>
    <x v="0"/>
    <x v="8"/>
    <n v="98588"/>
    <x v="16"/>
    <s v="Retained"/>
    <n v="4"/>
    <x v="1"/>
  </r>
  <r>
    <x v="1837"/>
    <x v="0"/>
    <n v="38"/>
    <x v="0"/>
    <s v="Operations Executive"/>
    <x v="3"/>
    <x v="0"/>
    <x v="0"/>
    <x v="379"/>
    <d v="2023-06-21T00:00:00"/>
    <d v="2023-06-24T00:00:00"/>
    <x v="0"/>
    <x v="49"/>
    <n v="55146"/>
    <x v="3"/>
    <s v="Retained"/>
    <n v="5"/>
    <x v="1"/>
  </r>
  <r>
    <x v="1838"/>
    <x v="1"/>
    <n v="34"/>
    <x v="0"/>
    <s v="Operations Executive"/>
    <x v="1"/>
    <x v="1"/>
    <x v="0"/>
    <x v="133"/>
    <d v="2023-05-23T00:00:00"/>
    <d v="2023-05-26T00:00:00"/>
    <x v="0"/>
    <x v="227"/>
    <n v="71042"/>
    <x v="15"/>
    <s v="Retained"/>
    <n v="4"/>
    <x v="1"/>
  </r>
  <r>
    <x v="1839"/>
    <x v="0"/>
    <n v="38"/>
    <x v="1"/>
    <s v="Service Engineer"/>
    <x v="6"/>
    <x v="1"/>
    <x v="3"/>
    <x v="315"/>
    <d v="2023-08-11T00:00:00"/>
    <d v="2023-08-15T00:00:00"/>
    <x v="0"/>
    <x v="157"/>
    <n v="80745"/>
    <x v="3"/>
    <s v="Retained"/>
    <m/>
    <x v="1"/>
  </r>
  <r>
    <x v="1840"/>
    <x v="0"/>
    <n v="36"/>
    <x v="0"/>
    <s v="Operations Executive"/>
    <x v="3"/>
    <x v="1"/>
    <x v="0"/>
    <x v="26"/>
    <d v="2023-05-16T00:00:00"/>
    <d v="2023-05-22T00:00:00"/>
    <x v="1"/>
    <x v="3"/>
    <n v="74570"/>
    <x v="3"/>
    <m/>
    <n v="2"/>
    <x v="1"/>
  </r>
  <r>
    <x v="1841"/>
    <x v="0"/>
    <n v="36"/>
    <x v="1"/>
    <s v="Service Manager"/>
    <x v="4"/>
    <x v="4"/>
    <x v="1"/>
    <x v="195"/>
    <d v="2023-06-28T00:00:00"/>
    <d v="2023-06-28T00:00:00"/>
    <x v="0"/>
    <x v="146"/>
    <n v="55787"/>
    <x v="4"/>
    <s v="Retained"/>
    <n v="4"/>
    <x v="1"/>
  </r>
  <r>
    <x v="1842"/>
    <x v="0"/>
    <n v="37"/>
    <x v="3"/>
    <s v="Marketing Executive"/>
    <x v="11"/>
    <x v="2"/>
    <x v="1"/>
    <x v="249"/>
    <d v="2023-05-07T00:00:00"/>
    <d v="2023-05-14T00:00:00"/>
    <x v="0"/>
    <x v="230"/>
    <n v="165179"/>
    <x v="0"/>
    <s v="Retained"/>
    <n v="3"/>
    <x v="0"/>
  </r>
  <r>
    <x v="1843"/>
    <x v="2"/>
    <n v="33"/>
    <x v="0"/>
    <s v="Operations Manager"/>
    <x v="0"/>
    <x v="1"/>
    <x v="0"/>
    <x v="3"/>
    <d v="2023-03-03T00:00:00"/>
    <d v="2023-03-07T00:00:00"/>
    <x v="0"/>
    <x v="243"/>
    <n v="55838"/>
    <x v="3"/>
    <s v="Retained"/>
    <n v="4"/>
    <x v="1"/>
  </r>
  <r>
    <x v="1844"/>
    <x v="1"/>
    <n v="34"/>
    <x v="5"/>
    <s v="General Manager"/>
    <x v="2"/>
    <x v="1"/>
    <x v="1"/>
    <x v="44"/>
    <d v="2023-07-15T00:00:00"/>
    <d v="2023-07-21T00:00:00"/>
    <x v="0"/>
    <x v="82"/>
    <n v="87934"/>
    <x v="8"/>
    <s v="Retained"/>
    <n v="3"/>
    <x v="1"/>
  </r>
  <r>
    <x v="1845"/>
    <x v="0"/>
    <n v="37"/>
    <x v="2"/>
    <s v="Sales Executive"/>
    <x v="7"/>
    <x v="0"/>
    <x v="1"/>
    <x v="439"/>
    <d v="2024-06-18T00:00:00"/>
    <d v="2024-06-25T00:00:00"/>
    <x v="0"/>
    <x v="398"/>
    <n v="66015"/>
    <x v="7"/>
    <s v="Retained"/>
    <n v="4"/>
    <x v="1"/>
  </r>
  <r>
    <x v="1846"/>
    <x v="0"/>
    <n v="38"/>
    <x v="1"/>
    <s v="Service Manager"/>
    <x v="0"/>
    <x v="1"/>
    <x v="1"/>
    <x v="334"/>
    <d v="2023-07-22T00:00:00"/>
    <d v="2023-07-27T00:00:00"/>
    <x v="0"/>
    <x v="119"/>
    <n v="59028"/>
    <x v="3"/>
    <s v="Left"/>
    <n v="4"/>
    <x v="0"/>
  </r>
  <r>
    <x v="1847"/>
    <x v="0"/>
    <n v="38"/>
    <x v="1"/>
    <s v="Service Engineer"/>
    <x v="7"/>
    <x v="2"/>
    <x v="1"/>
    <x v="81"/>
    <d v="2023-05-16T00:00:00"/>
    <d v="2023-05-23T00:00:00"/>
    <x v="0"/>
    <x v="73"/>
    <n v="66518"/>
    <x v="15"/>
    <s v="Left"/>
    <n v="3"/>
    <x v="1"/>
  </r>
  <r>
    <x v="1848"/>
    <x v="2"/>
    <n v="34"/>
    <x v="2"/>
    <s v="Sales Executive"/>
    <x v="7"/>
    <x v="2"/>
    <x v="1"/>
    <x v="14"/>
    <d v="2023-01-23T00:00:00"/>
    <d v="2023-01-27T00:00:00"/>
    <x v="0"/>
    <x v="53"/>
    <n v="61466"/>
    <x v="15"/>
    <s v="Left"/>
    <n v="4"/>
    <x v="2"/>
  </r>
  <r>
    <x v="1849"/>
    <x v="2"/>
    <n v="34"/>
    <x v="1"/>
    <s v="Service Manager"/>
    <x v="9"/>
    <x v="2"/>
    <x v="1"/>
    <x v="329"/>
    <d v="2023-02-12T00:00:00"/>
    <d v="2023-02-16T00:00:00"/>
    <x v="0"/>
    <x v="322"/>
    <n v="63800"/>
    <x v="1"/>
    <s v="Left"/>
    <n v="4"/>
    <x v="2"/>
  </r>
  <r>
    <x v="1850"/>
    <x v="0"/>
    <n v="37"/>
    <x v="0"/>
    <s v="Operations Executive"/>
    <x v="4"/>
    <x v="4"/>
    <x v="1"/>
    <x v="228"/>
    <d v="2023-06-15T00:00:00"/>
    <d v="2023-06-21T00:00:00"/>
    <x v="1"/>
    <x v="3"/>
    <n v="81344"/>
    <x v="3"/>
    <m/>
    <n v="3"/>
    <x v="0"/>
  </r>
  <r>
    <x v="1851"/>
    <x v="2"/>
    <n v="34"/>
    <x v="1"/>
    <s v="Service Manager"/>
    <x v="5"/>
    <x v="0"/>
    <x v="2"/>
    <x v="5"/>
    <d v="2023-05-20T00:00:00"/>
    <d v="2023-05-25T00:00:00"/>
    <x v="0"/>
    <x v="5"/>
    <n v="35550"/>
    <x v="9"/>
    <s v="Retained"/>
    <n v="4"/>
    <x v="1"/>
  </r>
  <r>
    <x v="1852"/>
    <x v="2"/>
    <n v="34"/>
    <x v="6"/>
    <s v="Financial Analyst"/>
    <x v="0"/>
    <x v="0"/>
    <x v="4"/>
    <x v="258"/>
    <d v="2023-04-01T00:00:00"/>
    <d v="2023-04-05T00:00:00"/>
    <x v="1"/>
    <x v="3"/>
    <n v="56924"/>
    <x v="3"/>
    <m/>
    <m/>
    <x v="0"/>
  </r>
  <r>
    <x v="1853"/>
    <x v="2"/>
    <n v="34"/>
    <x v="0"/>
    <s v="Operations Executive"/>
    <x v="3"/>
    <x v="2"/>
    <x v="1"/>
    <x v="48"/>
    <d v="2023-02-20T00:00:00"/>
    <d v="2023-02-24T00:00:00"/>
    <x v="0"/>
    <x v="207"/>
    <n v="60707"/>
    <x v="11"/>
    <s v="Retained"/>
    <n v="4"/>
    <x v="1"/>
  </r>
  <r>
    <x v="1854"/>
    <x v="1"/>
    <n v="34"/>
    <x v="0"/>
    <s v="Operations Manager"/>
    <x v="0"/>
    <x v="0"/>
    <x v="1"/>
    <x v="11"/>
    <d v="2023-08-29T00:00:00"/>
    <d v="2023-08-31T00:00:00"/>
    <x v="0"/>
    <x v="90"/>
    <n v="52244"/>
    <x v="13"/>
    <s v="Retained"/>
    <m/>
    <x v="1"/>
  </r>
  <r>
    <x v="1855"/>
    <x v="0"/>
    <n v="38"/>
    <x v="7"/>
    <s v="Purchase Officer"/>
    <x v="5"/>
    <x v="4"/>
    <x v="4"/>
    <x v="113"/>
    <d v="2023-03-11T00:00:00"/>
    <d v="2023-03-12T00:00:00"/>
    <x v="0"/>
    <x v="243"/>
    <n v="45074"/>
    <x v="10"/>
    <s v="Retained"/>
    <n v="5"/>
    <x v="1"/>
  </r>
  <r>
    <x v="1856"/>
    <x v="2"/>
    <n v="32"/>
    <x v="1"/>
    <s v="Service Manager"/>
    <x v="3"/>
    <x v="2"/>
    <x v="2"/>
    <x v="478"/>
    <d v="2024-12-29T00:00:00"/>
    <d v="2025-01-05T00:00:00"/>
    <x v="3"/>
    <x v="3"/>
    <n v="78141"/>
    <x v="3"/>
    <m/>
    <m/>
    <x v="1"/>
  </r>
  <r>
    <x v="1857"/>
    <x v="0"/>
    <n v="37"/>
    <x v="4"/>
    <s v="Production Engineer"/>
    <x v="5"/>
    <x v="1"/>
    <x v="3"/>
    <x v="432"/>
    <d v="2023-02-05T00:00:00"/>
    <d v="2023-02-08T00:00:00"/>
    <x v="0"/>
    <x v="131"/>
    <n v="33748"/>
    <x v="10"/>
    <s v="Left"/>
    <n v="3"/>
    <x v="1"/>
  </r>
  <r>
    <x v="1858"/>
    <x v="2"/>
    <n v="33"/>
    <x v="1"/>
    <s v="Service Engineer"/>
    <x v="2"/>
    <x v="4"/>
    <x v="1"/>
    <x v="165"/>
    <d v="2024-03-05T00:00:00"/>
    <d v="2024-03-07T00:00:00"/>
    <x v="1"/>
    <x v="3"/>
    <n v="73572"/>
    <x v="3"/>
    <m/>
    <n v="5"/>
    <x v="1"/>
  </r>
  <r>
    <x v="1859"/>
    <x v="2"/>
    <n v="34"/>
    <x v="0"/>
    <s v="Operations Executive"/>
    <x v="5"/>
    <x v="0"/>
    <x v="0"/>
    <x v="339"/>
    <d v="2023-06-24T00:00:00"/>
    <d v="2023-06-25T00:00:00"/>
    <x v="1"/>
    <x v="3"/>
    <n v="45472"/>
    <x v="3"/>
    <m/>
    <n v="5"/>
    <x v="1"/>
  </r>
  <r>
    <x v="1860"/>
    <x v="2"/>
    <n v="32"/>
    <x v="1"/>
    <s v="Service Engineer"/>
    <x v="6"/>
    <x v="1"/>
    <x v="3"/>
    <x v="252"/>
    <d v="2023-08-12T00:00:00"/>
    <d v="2023-08-14T00:00:00"/>
    <x v="0"/>
    <x v="220"/>
    <n v="67103"/>
    <x v="14"/>
    <s v="Retained"/>
    <n v="5"/>
    <x v="1"/>
  </r>
  <r>
    <x v="1861"/>
    <x v="2"/>
    <n v="33"/>
    <x v="0"/>
    <s v="Operations Executive"/>
    <x v="0"/>
    <x v="2"/>
    <x v="0"/>
    <x v="1"/>
    <d v="2023-07-09T00:00:00"/>
    <d v="2023-07-14T00:00:00"/>
    <x v="1"/>
    <x v="3"/>
    <n v="41315"/>
    <x v="3"/>
    <m/>
    <n v="4"/>
    <x v="1"/>
  </r>
  <r>
    <x v="1862"/>
    <x v="0"/>
    <n v="37"/>
    <x v="0"/>
    <s v="Operations Executive"/>
    <x v="1"/>
    <x v="1"/>
    <x v="0"/>
    <x v="168"/>
    <d v="2023-08-05T00:00:00"/>
    <d v="2023-08-10T00:00:00"/>
    <x v="0"/>
    <x v="132"/>
    <n v="55606"/>
    <x v="1"/>
    <s v="Retained"/>
    <n v="3"/>
    <x v="1"/>
  </r>
  <r>
    <x v="1863"/>
    <x v="0"/>
    <n v="38"/>
    <x v="0"/>
    <s v="Operations Executive"/>
    <x v="3"/>
    <x v="2"/>
    <x v="2"/>
    <x v="81"/>
    <d v="2023-05-06T00:00:00"/>
    <d v="2023-05-13T00:00:00"/>
    <x v="0"/>
    <x v="55"/>
    <n v="73096"/>
    <x v="10"/>
    <s v="Left"/>
    <n v="5"/>
    <x v="1"/>
  </r>
  <r>
    <x v="1864"/>
    <x v="1"/>
    <n v="34"/>
    <x v="1"/>
    <s v="Service Engineer"/>
    <x v="4"/>
    <x v="3"/>
    <x v="2"/>
    <x v="33"/>
    <d v="2023-02-26T00:00:00"/>
    <d v="2023-03-05T00:00:00"/>
    <x v="1"/>
    <x v="3"/>
    <n v="55240"/>
    <x v="3"/>
    <m/>
    <m/>
    <x v="1"/>
  </r>
  <r>
    <x v="1865"/>
    <x v="1"/>
    <n v="34"/>
    <x v="1"/>
    <s v="Service Engineer"/>
    <x v="10"/>
    <x v="1"/>
    <x v="4"/>
    <x v="200"/>
    <d v="2023-01-28T00:00:00"/>
    <d v="2023-02-01T00:00:00"/>
    <x v="0"/>
    <x v="378"/>
    <n v="137184"/>
    <x v="5"/>
    <s v="Retained"/>
    <n v="2"/>
    <x v="0"/>
  </r>
  <r>
    <x v="1866"/>
    <x v="0"/>
    <n v="38"/>
    <x v="0"/>
    <s v="Operations Executive"/>
    <x v="14"/>
    <x v="4"/>
    <x v="1"/>
    <x v="10"/>
    <d v="2023-08-28T00:00:00"/>
    <d v="2023-08-28T00:00:00"/>
    <x v="0"/>
    <x v="29"/>
    <n v="148344"/>
    <x v="8"/>
    <s v="Retained"/>
    <n v="5"/>
    <x v="1"/>
  </r>
  <r>
    <x v="1867"/>
    <x v="0"/>
    <n v="37"/>
    <x v="4"/>
    <s v="Production Engineer"/>
    <x v="4"/>
    <x v="2"/>
    <x v="1"/>
    <x v="52"/>
    <d v="2023-03-02T00:00:00"/>
    <d v="2023-03-07T00:00:00"/>
    <x v="1"/>
    <x v="3"/>
    <n v="56712"/>
    <x v="3"/>
    <m/>
    <n v="3"/>
    <x v="1"/>
  </r>
  <r>
    <x v="1868"/>
    <x v="0"/>
    <n v="37"/>
    <x v="1"/>
    <s v="Service Engineer"/>
    <x v="13"/>
    <x v="0"/>
    <x v="1"/>
    <x v="12"/>
    <d v="2023-02-25T00:00:00"/>
    <d v="2023-02-25T00:00:00"/>
    <x v="2"/>
    <x v="3"/>
    <n v="158972"/>
    <x v="3"/>
    <m/>
    <m/>
    <x v="1"/>
  </r>
  <r>
    <x v="1869"/>
    <x v="2"/>
    <n v="32"/>
    <x v="1"/>
    <s v="Service Engineer"/>
    <x v="13"/>
    <x v="1"/>
    <x v="3"/>
    <x v="479"/>
    <d v="2024-05-03T00:00:00"/>
    <d v="2024-05-06T00:00:00"/>
    <x v="0"/>
    <x v="399"/>
    <n v="162396"/>
    <x v="8"/>
    <s v="Retained"/>
    <n v="4"/>
    <x v="1"/>
  </r>
  <r>
    <x v="1870"/>
    <x v="2"/>
    <n v="33"/>
    <x v="1"/>
    <s v="Service Engineer"/>
    <x v="7"/>
    <x v="1"/>
    <x v="1"/>
    <x v="480"/>
    <d v="2024-08-28T00:00:00"/>
    <d v="2024-08-29T00:00:00"/>
    <x v="0"/>
    <x v="357"/>
    <n v="50883"/>
    <x v="14"/>
    <s v="Retained"/>
    <n v="5"/>
    <x v="1"/>
  </r>
  <r>
    <x v="1871"/>
    <x v="0"/>
    <n v="37"/>
    <x v="0"/>
    <s v="Operations Executive"/>
    <x v="3"/>
    <x v="0"/>
    <x v="1"/>
    <x v="479"/>
    <d v="2024-04-27T00:00:00"/>
    <d v="2024-05-02T00:00:00"/>
    <x v="2"/>
    <x v="3"/>
    <n v="77263"/>
    <x v="3"/>
    <m/>
    <m/>
    <x v="1"/>
  </r>
  <r>
    <x v="1872"/>
    <x v="0"/>
    <n v="38"/>
    <x v="1"/>
    <s v="Service Manager"/>
    <x v="8"/>
    <x v="1"/>
    <x v="3"/>
    <x v="10"/>
    <d v="2023-08-30T00:00:00"/>
    <d v="2023-08-31T00:00:00"/>
    <x v="1"/>
    <x v="3"/>
    <n v="189439"/>
    <x v="3"/>
    <m/>
    <m/>
    <x v="0"/>
  </r>
  <r>
    <x v="1873"/>
    <x v="2"/>
    <n v="33"/>
    <x v="6"/>
    <s v="Finance Manager"/>
    <x v="13"/>
    <x v="0"/>
    <x v="0"/>
    <x v="18"/>
    <d v="2023-01-14T00:00:00"/>
    <d v="2023-01-17T00:00:00"/>
    <x v="1"/>
    <x v="3"/>
    <n v="178559"/>
    <x v="3"/>
    <m/>
    <n v="4"/>
    <x v="1"/>
  </r>
  <r>
    <x v="1874"/>
    <x v="2"/>
    <n v="34"/>
    <x v="4"/>
    <s v="Production Engineer"/>
    <x v="6"/>
    <x v="2"/>
    <x v="2"/>
    <x v="6"/>
    <d v="2023-02-21T00:00:00"/>
    <d v="2023-02-25T00:00:00"/>
    <x v="1"/>
    <x v="3"/>
    <n v="75423"/>
    <x v="3"/>
    <m/>
    <n v="3"/>
    <x v="1"/>
  </r>
  <r>
    <x v="1875"/>
    <x v="0"/>
    <n v="37"/>
    <x v="0"/>
    <s v="Operations Executive"/>
    <x v="1"/>
    <x v="3"/>
    <x v="0"/>
    <x v="301"/>
    <d v="2024-04-28T00:00:00"/>
    <d v="2024-05-04T00:00:00"/>
    <x v="1"/>
    <x v="3"/>
    <n v="64192"/>
    <x v="3"/>
    <m/>
    <m/>
    <x v="1"/>
  </r>
  <r>
    <x v="1876"/>
    <x v="2"/>
    <n v="33"/>
    <x v="0"/>
    <s v="Operations Manager"/>
    <x v="3"/>
    <x v="1"/>
    <x v="1"/>
    <x v="481"/>
    <d v="2024-06-04T00:00:00"/>
    <d v="2024-06-09T00:00:00"/>
    <x v="3"/>
    <x v="3"/>
    <n v="57732"/>
    <x v="3"/>
    <m/>
    <n v="4"/>
    <x v="2"/>
  </r>
  <r>
    <x v="1877"/>
    <x v="0"/>
    <n v="37"/>
    <x v="0"/>
    <s v="Operations Executive"/>
    <x v="0"/>
    <x v="1"/>
    <x v="1"/>
    <x v="64"/>
    <d v="2023-06-06T00:00:00"/>
    <d v="2023-06-06T00:00:00"/>
    <x v="1"/>
    <x v="3"/>
    <n v="62824"/>
    <x v="3"/>
    <m/>
    <n v="4"/>
    <x v="1"/>
  </r>
  <r>
    <x v="1878"/>
    <x v="0"/>
    <n v="36"/>
    <x v="4"/>
    <s v="Production Manager"/>
    <x v="12"/>
    <x v="2"/>
    <x v="0"/>
    <x v="224"/>
    <d v="2023-07-21T00:00:00"/>
    <d v="2023-07-27T00:00:00"/>
    <x v="0"/>
    <x v="172"/>
    <n v="48540"/>
    <x v="6"/>
    <s v="Retained"/>
    <n v="3"/>
    <x v="1"/>
  </r>
  <r>
    <x v="1879"/>
    <x v="0"/>
    <n v="38"/>
    <x v="2"/>
    <s v="Sales Manager"/>
    <x v="0"/>
    <x v="0"/>
    <x v="1"/>
    <x v="313"/>
    <d v="2024-11-06T00:00:00"/>
    <d v="2024-11-11T00:00:00"/>
    <x v="1"/>
    <x v="3"/>
    <n v="50674"/>
    <x v="3"/>
    <m/>
    <n v="2"/>
    <x v="0"/>
  </r>
  <r>
    <x v="1880"/>
    <x v="2"/>
    <n v="32"/>
    <x v="7"/>
    <s v="Purchase Officer"/>
    <x v="2"/>
    <x v="4"/>
    <x v="0"/>
    <x v="249"/>
    <d v="2023-05-14T00:00:00"/>
    <d v="2023-05-20T00:00:00"/>
    <x v="0"/>
    <x v="57"/>
    <n v="63030"/>
    <x v="8"/>
    <s v="Left"/>
    <m/>
    <x v="1"/>
  </r>
  <r>
    <x v="1881"/>
    <x v="2"/>
    <n v="33"/>
    <x v="0"/>
    <s v="Operations Executive"/>
    <x v="11"/>
    <x v="2"/>
    <x v="0"/>
    <x v="203"/>
    <d v="2024-09-22T00:00:00"/>
    <d v="2024-09-28T00:00:00"/>
    <x v="2"/>
    <x v="3"/>
    <n v="161993"/>
    <x v="3"/>
    <m/>
    <n v="4"/>
    <x v="1"/>
  </r>
  <r>
    <x v="1882"/>
    <x v="2"/>
    <n v="32"/>
    <x v="0"/>
    <s v="Operations Manager"/>
    <x v="5"/>
    <x v="2"/>
    <x v="1"/>
    <x v="153"/>
    <d v="2023-03-24T00:00:00"/>
    <d v="2023-03-27T00:00:00"/>
    <x v="1"/>
    <x v="3"/>
    <n v="54402"/>
    <x v="3"/>
    <m/>
    <n v="2"/>
    <x v="1"/>
  </r>
  <r>
    <x v="1883"/>
    <x v="2"/>
    <n v="34"/>
    <x v="0"/>
    <s v="Operations Manager"/>
    <x v="5"/>
    <x v="1"/>
    <x v="0"/>
    <x v="100"/>
    <d v="2023-05-22T00:00:00"/>
    <d v="2023-05-29T00:00:00"/>
    <x v="0"/>
    <x v="167"/>
    <n v="58618"/>
    <x v="0"/>
    <s v="Retained"/>
    <n v="4"/>
    <x v="1"/>
  </r>
  <r>
    <x v="1884"/>
    <x v="0"/>
    <n v="37"/>
    <x v="1"/>
    <s v="Service Engineer"/>
    <x v="3"/>
    <x v="1"/>
    <x v="2"/>
    <x v="168"/>
    <d v="2023-07-26T00:00:00"/>
    <d v="2023-07-30T00:00:00"/>
    <x v="1"/>
    <x v="3"/>
    <n v="66776"/>
    <x v="3"/>
    <m/>
    <n v="3"/>
    <x v="0"/>
  </r>
  <r>
    <x v="1885"/>
    <x v="0"/>
    <n v="36"/>
    <x v="0"/>
    <s v="Operations Executive"/>
    <x v="5"/>
    <x v="1"/>
    <x v="4"/>
    <x v="11"/>
    <d v="2023-09-03T00:00:00"/>
    <d v="2023-09-07T00:00:00"/>
    <x v="2"/>
    <x v="3"/>
    <n v="49900"/>
    <x v="3"/>
    <m/>
    <n v="4"/>
    <x v="1"/>
  </r>
  <r>
    <x v="1886"/>
    <x v="0"/>
    <n v="36"/>
    <x v="1"/>
    <s v="Service Engineer"/>
    <x v="7"/>
    <x v="1"/>
    <x v="0"/>
    <x v="482"/>
    <d v="2024-08-12T00:00:00"/>
    <d v="2024-08-19T00:00:00"/>
    <x v="0"/>
    <x v="400"/>
    <n v="59185"/>
    <x v="4"/>
    <s v="Retained"/>
    <m/>
    <x v="1"/>
  </r>
  <r>
    <x v="1887"/>
    <x v="0"/>
    <n v="38"/>
    <x v="0"/>
    <s v="Operations Executive"/>
    <x v="8"/>
    <x v="2"/>
    <x v="1"/>
    <x v="105"/>
    <d v="2024-03-27T00:00:00"/>
    <d v="2024-04-03T00:00:00"/>
    <x v="2"/>
    <x v="3"/>
    <n v="202165"/>
    <x v="3"/>
    <m/>
    <n v="4"/>
    <x v="1"/>
  </r>
  <r>
    <x v="1888"/>
    <x v="2"/>
    <n v="32"/>
    <x v="1"/>
    <s v="Service Manager"/>
    <x v="0"/>
    <x v="0"/>
    <x v="2"/>
    <x v="186"/>
    <d v="2023-03-23T00:00:00"/>
    <d v="2023-03-24T00:00:00"/>
    <x v="0"/>
    <x v="108"/>
    <n v="53409"/>
    <x v="13"/>
    <s v="Left"/>
    <n v="4"/>
    <x v="1"/>
  </r>
  <r>
    <x v="1889"/>
    <x v="1"/>
    <n v="34"/>
    <x v="0"/>
    <s v="Operations Manager"/>
    <x v="6"/>
    <x v="0"/>
    <x v="0"/>
    <x v="174"/>
    <d v="2023-02-09T00:00:00"/>
    <d v="2023-02-12T00:00:00"/>
    <x v="0"/>
    <x v="58"/>
    <n v="62004"/>
    <x v="3"/>
    <s v="Retained"/>
    <n v="5"/>
    <x v="0"/>
  </r>
  <r>
    <x v="1890"/>
    <x v="0"/>
    <n v="38"/>
    <x v="2"/>
    <s v="Sales Executive"/>
    <x v="8"/>
    <x v="2"/>
    <x v="4"/>
    <x v="26"/>
    <d v="2023-05-12T00:00:00"/>
    <d v="2023-05-16T00:00:00"/>
    <x v="1"/>
    <x v="3"/>
    <n v="202877"/>
    <x v="3"/>
    <m/>
    <m/>
    <x v="1"/>
  </r>
  <r>
    <x v="1891"/>
    <x v="0"/>
    <n v="37"/>
    <x v="7"/>
    <s v="Purchase Manager"/>
    <x v="6"/>
    <x v="0"/>
    <x v="0"/>
    <x v="221"/>
    <d v="2023-03-23T00:00:00"/>
    <d v="2023-03-24T00:00:00"/>
    <x v="1"/>
    <x v="3"/>
    <n v="73256"/>
    <x v="3"/>
    <m/>
    <n v="4"/>
    <x v="1"/>
  </r>
  <r>
    <x v="1892"/>
    <x v="2"/>
    <n v="33"/>
    <x v="0"/>
    <s v="Operations Executive"/>
    <x v="7"/>
    <x v="0"/>
    <x v="1"/>
    <x v="354"/>
    <d v="2023-04-08T00:00:00"/>
    <d v="2023-04-10T00:00:00"/>
    <x v="0"/>
    <x v="74"/>
    <n v="61314"/>
    <x v="15"/>
    <s v="Retained"/>
    <n v="4"/>
    <x v="1"/>
  </r>
  <r>
    <x v="1893"/>
    <x v="0"/>
    <n v="36"/>
    <x v="1"/>
    <s v="Service Engineer"/>
    <x v="6"/>
    <x v="2"/>
    <x v="4"/>
    <x v="357"/>
    <d v="2023-06-30T00:00:00"/>
    <d v="2023-07-05T00:00:00"/>
    <x v="1"/>
    <x v="3"/>
    <n v="53439"/>
    <x v="3"/>
    <m/>
    <n v="5"/>
    <x v="1"/>
  </r>
  <r>
    <x v="1894"/>
    <x v="0"/>
    <n v="37"/>
    <x v="0"/>
    <s v="Operations Executive"/>
    <x v="3"/>
    <x v="0"/>
    <x v="0"/>
    <x v="103"/>
    <d v="2023-05-22T00:00:00"/>
    <d v="2023-05-25T00:00:00"/>
    <x v="0"/>
    <x v="19"/>
    <n v="64788"/>
    <x v="13"/>
    <s v="Retained"/>
    <n v="4"/>
    <x v="0"/>
  </r>
  <r>
    <x v="1895"/>
    <x v="2"/>
    <n v="33"/>
    <x v="0"/>
    <s v="Operations Executive"/>
    <x v="7"/>
    <x v="1"/>
    <x v="1"/>
    <x v="391"/>
    <d v="2024-07-11T00:00:00"/>
    <d v="2024-07-14T00:00:00"/>
    <x v="0"/>
    <x v="381"/>
    <n v="52156"/>
    <x v="2"/>
    <s v="Retained"/>
    <m/>
    <x v="1"/>
  </r>
  <r>
    <x v="1896"/>
    <x v="2"/>
    <n v="32"/>
    <x v="0"/>
    <s v="Operations Executive"/>
    <x v="6"/>
    <x v="0"/>
    <x v="0"/>
    <x v="106"/>
    <d v="2023-08-25T00:00:00"/>
    <d v="2023-08-29T00:00:00"/>
    <x v="0"/>
    <x v="97"/>
    <n v="84729"/>
    <x v="10"/>
    <s v="Retained"/>
    <m/>
    <x v="1"/>
  </r>
  <r>
    <x v="1897"/>
    <x v="0"/>
    <n v="37"/>
    <x v="1"/>
    <s v="Service Engineer"/>
    <x v="0"/>
    <x v="0"/>
    <x v="1"/>
    <x v="26"/>
    <d v="2023-05-23T00:00:00"/>
    <d v="2023-05-24T00:00:00"/>
    <x v="0"/>
    <x v="57"/>
    <n v="46589"/>
    <x v="11"/>
    <s v="Retained"/>
    <n v="5"/>
    <x v="0"/>
  </r>
  <r>
    <x v="1898"/>
    <x v="0"/>
    <n v="36"/>
    <x v="4"/>
    <s v="Production Manager"/>
    <x v="8"/>
    <x v="0"/>
    <x v="2"/>
    <x v="155"/>
    <d v="2023-03-11T00:00:00"/>
    <d v="2023-03-11T00:00:00"/>
    <x v="2"/>
    <x v="3"/>
    <n v="175837"/>
    <x v="3"/>
    <m/>
    <n v="5"/>
    <x v="1"/>
  </r>
  <r>
    <x v="1899"/>
    <x v="2"/>
    <n v="34"/>
    <x v="0"/>
    <s v="Operations Manager"/>
    <x v="2"/>
    <x v="1"/>
    <x v="0"/>
    <x v="103"/>
    <d v="2023-05-22T00:00:00"/>
    <d v="2023-05-28T00:00:00"/>
    <x v="1"/>
    <x v="3"/>
    <n v="84711"/>
    <x v="3"/>
    <m/>
    <n v="3"/>
    <x v="1"/>
  </r>
  <r>
    <x v="1900"/>
    <x v="0"/>
    <n v="38"/>
    <x v="4"/>
    <s v="Production Engineer"/>
    <x v="14"/>
    <x v="1"/>
    <x v="1"/>
    <x v="39"/>
    <d v="2023-08-31T00:00:00"/>
    <d v="2023-09-05T00:00:00"/>
    <x v="1"/>
    <x v="3"/>
    <n v="127413"/>
    <x v="3"/>
    <m/>
    <n v="4"/>
    <x v="0"/>
  </r>
  <r>
    <x v="1901"/>
    <x v="0"/>
    <n v="38"/>
    <x v="0"/>
    <s v="Operations Executive"/>
    <x v="8"/>
    <x v="1"/>
    <x v="2"/>
    <x v="128"/>
    <d v="2023-01-13T00:00:00"/>
    <d v="2023-01-20T00:00:00"/>
    <x v="0"/>
    <x v="93"/>
    <n v="173011"/>
    <x v="7"/>
    <s v="Retained"/>
    <n v="5"/>
    <x v="0"/>
  </r>
  <r>
    <x v="1902"/>
    <x v="2"/>
    <n v="32"/>
    <x v="7"/>
    <s v="Purchase Officer"/>
    <x v="5"/>
    <x v="1"/>
    <x v="0"/>
    <x v="3"/>
    <d v="2023-03-04T00:00:00"/>
    <d v="2023-03-06T00:00:00"/>
    <x v="0"/>
    <x v="243"/>
    <n v="37978"/>
    <x v="12"/>
    <s v="Retained"/>
    <n v="4"/>
    <x v="1"/>
  </r>
  <r>
    <x v="1903"/>
    <x v="0"/>
    <n v="36"/>
    <x v="1"/>
    <s v="Service Manager"/>
    <x v="12"/>
    <x v="0"/>
    <x v="1"/>
    <x v="125"/>
    <d v="2023-03-06T00:00:00"/>
    <d v="2023-03-13T00:00:00"/>
    <x v="0"/>
    <x v="95"/>
    <n v="57070"/>
    <x v="11"/>
    <s v="Left"/>
    <n v="4"/>
    <x v="1"/>
  </r>
  <r>
    <x v="1904"/>
    <x v="2"/>
    <n v="33"/>
    <x v="1"/>
    <s v="Service Engineer"/>
    <x v="1"/>
    <x v="0"/>
    <x v="1"/>
    <x v="130"/>
    <d v="2023-05-24T00:00:00"/>
    <d v="2023-05-30T00:00:00"/>
    <x v="1"/>
    <x v="3"/>
    <n v="73922"/>
    <x v="3"/>
    <m/>
    <m/>
    <x v="1"/>
  </r>
  <r>
    <x v="1905"/>
    <x v="0"/>
    <n v="37"/>
    <x v="2"/>
    <s v="Sales Executive"/>
    <x v="6"/>
    <x v="0"/>
    <x v="2"/>
    <x v="125"/>
    <d v="2023-02-23T00:00:00"/>
    <d v="2023-03-01T00:00:00"/>
    <x v="0"/>
    <x v="102"/>
    <n v="84212"/>
    <x v="11"/>
    <s v="Left"/>
    <n v="4"/>
    <x v="1"/>
  </r>
  <r>
    <x v="1906"/>
    <x v="1"/>
    <n v="34"/>
    <x v="1"/>
    <s v="Service Engineer"/>
    <x v="5"/>
    <x v="1"/>
    <x v="1"/>
    <x v="161"/>
    <d v="2023-03-24T00:00:00"/>
    <d v="2023-03-29T00:00:00"/>
    <x v="0"/>
    <x v="106"/>
    <n v="40185"/>
    <x v="6"/>
    <s v="Retained"/>
    <m/>
    <x v="0"/>
  </r>
  <r>
    <x v="1907"/>
    <x v="0"/>
    <n v="37"/>
    <x v="0"/>
    <s v="Operations Executive"/>
    <x v="2"/>
    <x v="1"/>
    <x v="2"/>
    <x v="128"/>
    <d v="2023-01-16T00:00:00"/>
    <d v="2023-01-22T00:00:00"/>
    <x v="1"/>
    <x v="3"/>
    <n v="60828"/>
    <x v="3"/>
    <m/>
    <m/>
    <x v="1"/>
  </r>
  <r>
    <x v="1908"/>
    <x v="0"/>
    <n v="37"/>
    <x v="0"/>
    <s v="Operations Executive"/>
    <x v="1"/>
    <x v="2"/>
    <x v="1"/>
    <x v="479"/>
    <d v="2024-05-01T00:00:00"/>
    <d v="2024-05-03T00:00:00"/>
    <x v="0"/>
    <x v="211"/>
    <n v="70402"/>
    <x v="8"/>
    <s v="Retained"/>
    <n v="5"/>
    <x v="1"/>
  </r>
  <r>
    <x v="1909"/>
    <x v="0"/>
    <n v="37"/>
    <x v="1"/>
    <s v="Service Manager"/>
    <x v="9"/>
    <x v="0"/>
    <x v="1"/>
    <x v="3"/>
    <d v="2023-03-04T00:00:00"/>
    <d v="2023-03-04T00:00:00"/>
    <x v="0"/>
    <x v="110"/>
    <n v="58937"/>
    <x v="1"/>
    <s v="Left"/>
    <n v="5"/>
    <x v="0"/>
  </r>
  <r>
    <x v="1910"/>
    <x v="0"/>
    <n v="36"/>
    <x v="3"/>
    <s v="Marketing Manager"/>
    <x v="3"/>
    <x v="4"/>
    <x v="2"/>
    <x v="351"/>
    <d v="2023-03-13T00:00:00"/>
    <d v="2023-03-19T00:00:00"/>
    <x v="0"/>
    <x v="108"/>
    <n v="78326"/>
    <x v="8"/>
    <s v="Retained"/>
    <n v="4"/>
    <x v="1"/>
  </r>
  <r>
    <x v="1911"/>
    <x v="2"/>
    <n v="32"/>
    <x v="6"/>
    <s v="Financial Analyst"/>
    <x v="4"/>
    <x v="0"/>
    <x v="0"/>
    <x v="53"/>
    <d v="2023-01-13T00:00:00"/>
    <d v="2023-01-20T00:00:00"/>
    <x v="0"/>
    <x v="299"/>
    <n v="62759"/>
    <x v="10"/>
    <s v="Retained"/>
    <n v="5"/>
    <x v="1"/>
  </r>
  <r>
    <x v="1912"/>
    <x v="1"/>
    <n v="34"/>
    <x v="0"/>
    <s v="Operations Executive"/>
    <x v="5"/>
    <x v="0"/>
    <x v="1"/>
    <x v="88"/>
    <d v="2023-06-22T00:00:00"/>
    <d v="2023-06-22T00:00:00"/>
    <x v="0"/>
    <x v="12"/>
    <n v="37635"/>
    <x v="14"/>
    <s v="Retained"/>
    <n v="5"/>
    <x v="1"/>
  </r>
  <r>
    <x v="1913"/>
    <x v="0"/>
    <n v="38"/>
    <x v="0"/>
    <s v="Operations Executive"/>
    <x v="9"/>
    <x v="2"/>
    <x v="3"/>
    <x v="180"/>
    <d v="2023-07-19T00:00:00"/>
    <d v="2023-07-22T00:00:00"/>
    <x v="1"/>
    <x v="3"/>
    <n v="52955"/>
    <x v="3"/>
    <m/>
    <n v="4"/>
    <x v="1"/>
  </r>
  <r>
    <x v="1914"/>
    <x v="0"/>
    <n v="38"/>
    <x v="0"/>
    <s v="Operations Manager"/>
    <x v="1"/>
    <x v="3"/>
    <x v="1"/>
    <x v="26"/>
    <d v="2023-05-19T00:00:00"/>
    <d v="2023-05-22T00:00:00"/>
    <x v="1"/>
    <x v="3"/>
    <n v="69621"/>
    <x v="3"/>
    <m/>
    <n v="4"/>
    <x v="1"/>
  </r>
  <r>
    <x v="1915"/>
    <x v="2"/>
    <n v="34"/>
    <x v="2"/>
    <s v="Sales Executive"/>
    <x v="2"/>
    <x v="3"/>
    <x v="2"/>
    <x v="288"/>
    <d v="2023-06-18T00:00:00"/>
    <d v="2023-06-21T00:00:00"/>
    <x v="0"/>
    <x v="98"/>
    <n v="62545"/>
    <x v="15"/>
    <s v="Left"/>
    <n v="4"/>
    <x v="0"/>
  </r>
  <r>
    <x v="1916"/>
    <x v="2"/>
    <n v="34"/>
    <x v="1"/>
    <s v="Service Engineer"/>
    <x v="4"/>
    <x v="3"/>
    <x v="0"/>
    <x v="165"/>
    <d v="2024-03-10T00:00:00"/>
    <d v="2024-03-16T00:00:00"/>
    <x v="3"/>
    <x v="3"/>
    <n v="84830"/>
    <x v="3"/>
    <m/>
    <n v="3"/>
    <x v="1"/>
  </r>
  <r>
    <x v="1917"/>
    <x v="2"/>
    <n v="32"/>
    <x v="2"/>
    <s v="Sales Executive"/>
    <x v="6"/>
    <x v="4"/>
    <x v="1"/>
    <x v="458"/>
    <d v="2024-03-15T00:00:00"/>
    <d v="2024-03-22T00:00:00"/>
    <x v="3"/>
    <x v="3"/>
    <n v="76556"/>
    <x v="3"/>
    <m/>
    <m/>
    <x v="1"/>
  </r>
  <r>
    <x v="1918"/>
    <x v="0"/>
    <n v="36"/>
    <x v="0"/>
    <s v="Operations Executive"/>
    <x v="0"/>
    <x v="0"/>
    <x v="0"/>
    <x v="150"/>
    <d v="2023-07-10T00:00:00"/>
    <d v="2023-07-17T00:00:00"/>
    <x v="0"/>
    <x v="94"/>
    <n v="65107"/>
    <x v="6"/>
    <s v="Retained"/>
    <n v="5"/>
    <x v="1"/>
  </r>
  <r>
    <x v="1919"/>
    <x v="0"/>
    <n v="36"/>
    <x v="1"/>
    <s v="Service Engineer"/>
    <x v="3"/>
    <x v="1"/>
    <x v="3"/>
    <x v="30"/>
    <d v="2023-04-04T00:00:00"/>
    <d v="2023-04-11T00:00:00"/>
    <x v="0"/>
    <x v="128"/>
    <n v="63350"/>
    <x v="14"/>
    <s v="Left"/>
    <n v="3"/>
    <x v="1"/>
  </r>
  <r>
    <x v="1920"/>
    <x v="2"/>
    <n v="33"/>
    <x v="0"/>
    <s v="Operations Executive"/>
    <x v="3"/>
    <x v="0"/>
    <x v="0"/>
    <x v="10"/>
    <d v="2023-08-25T00:00:00"/>
    <d v="2023-08-29T00:00:00"/>
    <x v="0"/>
    <x v="9"/>
    <n v="73874"/>
    <x v="15"/>
    <s v="Retained"/>
    <n v="4"/>
    <x v="1"/>
  </r>
  <r>
    <x v="1921"/>
    <x v="0"/>
    <n v="37"/>
    <x v="1"/>
    <s v="Service Engineer"/>
    <x v="0"/>
    <x v="1"/>
    <x v="0"/>
    <x v="180"/>
    <d v="2023-07-20T00:00:00"/>
    <d v="2023-07-24T00:00:00"/>
    <x v="0"/>
    <x v="67"/>
    <n v="58278"/>
    <x v="10"/>
    <s v="Retained"/>
    <n v="5"/>
    <x v="1"/>
  </r>
  <r>
    <x v="1922"/>
    <x v="2"/>
    <n v="34"/>
    <x v="0"/>
    <s v="Operations Executive"/>
    <x v="1"/>
    <x v="1"/>
    <x v="1"/>
    <x v="483"/>
    <d v="2024-12-04T00:00:00"/>
    <d v="2024-12-05T00:00:00"/>
    <x v="0"/>
    <x v="401"/>
    <n v="61971"/>
    <x v="5"/>
    <s v="Retained"/>
    <n v="3"/>
    <x v="2"/>
  </r>
  <r>
    <x v="1923"/>
    <x v="0"/>
    <n v="37"/>
    <x v="1"/>
    <s v="Service Engineer"/>
    <x v="9"/>
    <x v="0"/>
    <x v="2"/>
    <x v="484"/>
    <d v="2024-12-18T00:00:00"/>
    <d v="2024-12-18T00:00:00"/>
    <x v="3"/>
    <x v="3"/>
    <n v="54673"/>
    <x v="3"/>
    <m/>
    <n v="5"/>
    <x v="0"/>
  </r>
  <r>
    <x v="1924"/>
    <x v="2"/>
    <n v="32"/>
    <x v="1"/>
    <s v="Service Engineer"/>
    <x v="12"/>
    <x v="2"/>
    <x v="3"/>
    <x v="16"/>
    <d v="2023-07-04T00:00:00"/>
    <d v="2023-07-08T00:00:00"/>
    <x v="2"/>
    <x v="3"/>
    <n v="49562"/>
    <x v="3"/>
    <m/>
    <m/>
    <x v="0"/>
  </r>
  <r>
    <x v="1925"/>
    <x v="0"/>
    <n v="38"/>
    <x v="1"/>
    <s v="Service Engineer"/>
    <x v="12"/>
    <x v="0"/>
    <x v="2"/>
    <x v="92"/>
    <d v="2023-03-01T00:00:00"/>
    <d v="2023-03-04T00:00:00"/>
    <x v="0"/>
    <x v="326"/>
    <n v="44715"/>
    <x v="7"/>
    <s v="Retained"/>
    <n v="4"/>
    <x v="0"/>
  </r>
  <r>
    <x v="1926"/>
    <x v="2"/>
    <n v="34"/>
    <x v="7"/>
    <s v="Purchase Officer"/>
    <x v="2"/>
    <x v="1"/>
    <x v="2"/>
    <x v="161"/>
    <d v="2023-03-27T00:00:00"/>
    <d v="2023-04-03T00:00:00"/>
    <x v="0"/>
    <x v="22"/>
    <n v="65488"/>
    <x v="8"/>
    <s v="Retained"/>
    <n v="4"/>
    <x v="1"/>
  </r>
  <r>
    <x v="1927"/>
    <x v="0"/>
    <n v="37"/>
    <x v="1"/>
    <s v="Service Engineer"/>
    <x v="0"/>
    <x v="0"/>
    <x v="1"/>
    <x v="310"/>
    <d v="2024-08-12T00:00:00"/>
    <d v="2024-08-13T00:00:00"/>
    <x v="2"/>
    <x v="3"/>
    <n v="54556"/>
    <x v="3"/>
    <m/>
    <n v="4"/>
    <x v="1"/>
  </r>
  <r>
    <x v="1928"/>
    <x v="2"/>
    <n v="34"/>
    <x v="0"/>
    <s v="Operations Manager"/>
    <x v="12"/>
    <x v="4"/>
    <x v="2"/>
    <x v="285"/>
    <d v="2023-08-10T00:00:00"/>
    <d v="2023-08-11T00:00:00"/>
    <x v="0"/>
    <x v="62"/>
    <n v="41870"/>
    <x v="15"/>
    <s v="Retained"/>
    <n v="4"/>
    <x v="1"/>
  </r>
  <r>
    <x v="1929"/>
    <x v="0"/>
    <n v="37"/>
    <x v="2"/>
    <s v="Sales Executive"/>
    <x v="6"/>
    <x v="2"/>
    <x v="1"/>
    <x v="346"/>
    <d v="2023-05-31T00:00:00"/>
    <d v="2023-06-02T00:00:00"/>
    <x v="1"/>
    <x v="3"/>
    <n v="70650"/>
    <x v="3"/>
    <m/>
    <n v="4"/>
    <x v="1"/>
  </r>
  <r>
    <x v="1930"/>
    <x v="0"/>
    <n v="37"/>
    <x v="1"/>
    <s v="Service Engineer"/>
    <x v="5"/>
    <x v="0"/>
    <x v="2"/>
    <x v="181"/>
    <d v="2023-05-26T00:00:00"/>
    <d v="2023-05-26T00:00:00"/>
    <x v="0"/>
    <x v="19"/>
    <n v="50108"/>
    <x v="5"/>
    <s v="Retained"/>
    <n v="4"/>
    <x v="1"/>
  </r>
  <r>
    <x v="1931"/>
    <x v="0"/>
    <n v="38"/>
    <x v="0"/>
    <s v="Operations Executive"/>
    <x v="14"/>
    <x v="0"/>
    <x v="1"/>
    <x v="364"/>
    <d v="2023-07-29T00:00:00"/>
    <d v="2023-07-29T00:00:00"/>
    <x v="0"/>
    <x v="52"/>
    <n v="126231"/>
    <x v="6"/>
    <s v="Retained"/>
    <n v="3"/>
    <x v="2"/>
  </r>
  <r>
    <x v="1932"/>
    <x v="0"/>
    <n v="37"/>
    <x v="2"/>
    <s v="Sales Executive"/>
    <x v="5"/>
    <x v="4"/>
    <x v="0"/>
    <x v="180"/>
    <d v="2023-07-27T00:00:00"/>
    <d v="2023-07-30T00:00:00"/>
    <x v="0"/>
    <x v="67"/>
    <n v="40080"/>
    <x v="12"/>
    <s v="Retained"/>
    <n v="5"/>
    <x v="1"/>
  </r>
  <r>
    <x v="1933"/>
    <x v="2"/>
    <n v="33"/>
    <x v="3"/>
    <s v="Marketing Executive"/>
    <x v="4"/>
    <x v="1"/>
    <x v="0"/>
    <x v="401"/>
    <d v="2023-02-11T00:00:00"/>
    <d v="2023-02-15T00:00:00"/>
    <x v="0"/>
    <x v="115"/>
    <n v="58622"/>
    <x v="15"/>
    <s v="Left"/>
    <n v="4"/>
    <x v="0"/>
  </r>
  <r>
    <x v="1934"/>
    <x v="2"/>
    <n v="33"/>
    <x v="5"/>
    <s v="General Manager"/>
    <x v="9"/>
    <x v="1"/>
    <x v="2"/>
    <x v="101"/>
    <d v="2023-07-06T00:00:00"/>
    <d v="2023-07-06T00:00:00"/>
    <x v="0"/>
    <x v="4"/>
    <n v="62252"/>
    <x v="5"/>
    <s v="Retained"/>
    <n v="5"/>
    <x v="1"/>
  </r>
  <r>
    <x v="1935"/>
    <x v="2"/>
    <n v="33"/>
    <x v="2"/>
    <s v="Sales Manager"/>
    <x v="4"/>
    <x v="1"/>
    <x v="3"/>
    <x v="92"/>
    <d v="2023-03-08T00:00:00"/>
    <d v="2023-03-11T00:00:00"/>
    <x v="1"/>
    <x v="3"/>
    <n v="84950"/>
    <x v="3"/>
    <m/>
    <n v="4"/>
    <x v="1"/>
  </r>
  <r>
    <x v="1936"/>
    <x v="0"/>
    <n v="38"/>
    <x v="1"/>
    <s v="Service Engineer"/>
    <x v="2"/>
    <x v="0"/>
    <x v="1"/>
    <x v="204"/>
    <d v="2023-05-10T00:00:00"/>
    <d v="2023-05-15T00:00:00"/>
    <x v="0"/>
    <x v="224"/>
    <n v="60846"/>
    <x v="3"/>
    <s v="Retained"/>
    <m/>
    <x v="1"/>
  </r>
  <r>
    <x v="1937"/>
    <x v="2"/>
    <n v="32"/>
    <x v="1"/>
    <s v="Service Engineer"/>
    <x v="12"/>
    <x v="1"/>
    <x v="1"/>
    <x v="58"/>
    <d v="2023-07-19T00:00:00"/>
    <d v="2023-07-21T00:00:00"/>
    <x v="0"/>
    <x v="82"/>
    <n v="58679"/>
    <x v="4"/>
    <s v="Retained"/>
    <n v="4"/>
    <x v="1"/>
  </r>
  <r>
    <x v="1938"/>
    <x v="0"/>
    <n v="36"/>
    <x v="0"/>
    <s v="Operations Manager"/>
    <x v="9"/>
    <x v="0"/>
    <x v="4"/>
    <x v="120"/>
    <d v="2023-09-03T00:00:00"/>
    <d v="2023-09-10T00:00:00"/>
    <x v="0"/>
    <x v="176"/>
    <n v="50549"/>
    <x v="14"/>
    <s v="Retained"/>
    <n v="4"/>
    <x v="2"/>
  </r>
  <r>
    <x v="1939"/>
    <x v="0"/>
    <n v="37"/>
    <x v="0"/>
    <s v="Operations Manager"/>
    <x v="0"/>
    <x v="1"/>
    <x v="1"/>
    <x v="446"/>
    <d v="2024-11-17T00:00:00"/>
    <d v="2024-11-18T00:00:00"/>
    <x v="1"/>
    <x v="3"/>
    <n v="49829"/>
    <x v="3"/>
    <m/>
    <n v="4"/>
    <x v="0"/>
  </r>
  <r>
    <x v="1940"/>
    <x v="0"/>
    <n v="37"/>
    <x v="0"/>
    <s v="Operations Manager"/>
    <x v="1"/>
    <x v="1"/>
    <x v="0"/>
    <x v="235"/>
    <d v="2023-07-03T00:00:00"/>
    <d v="2023-07-10T00:00:00"/>
    <x v="1"/>
    <x v="3"/>
    <n v="65350"/>
    <x v="3"/>
    <m/>
    <n v="4"/>
    <x v="1"/>
  </r>
  <r>
    <x v="1941"/>
    <x v="0"/>
    <n v="37"/>
    <x v="0"/>
    <s v="Operations Manager"/>
    <x v="11"/>
    <x v="1"/>
    <x v="4"/>
    <x v="285"/>
    <d v="2023-08-04T00:00:00"/>
    <d v="2023-08-07T00:00:00"/>
    <x v="1"/>
    <x v="3"/>
    <n v="120231"/>
    <x v="3"/>
    <m/>
    <n v="4"/>
    <x v="2"/>
  </r>
  <r>
    <x v="1942"/>
    <x v="2"/>
    <n v="32"/>
    <x v="1"/>
    <s v="Service Manager"/>
    <x v="3"/>
    <x v="4"/>
    <x v="3"/>
    <x v="128"/>
    <d v="2023-01-17T00:00:00"/>
    <d v="2023-01-19T00:00:00"/>
    <x v="0"/>
    <x v="193"/>
    <n v="56575"/>
    <x v="14"/>
    <s v="Retained"/>
    <n v="4"/>
    <x v="1"/>
  </r>
  <r>
    <x v="1943"/>
    <x v="2"/>
    <n v="33"/>
    <x v="0"/>
    <s v="Operations Executive"/>
    <x v="6"/>
    <x v="0"/>
    <x v="0"/>
    <x v="259"/>
    <d v="2023-03-22T00:00:00"/>
    <d v="2023-03-22T00:00:00"/>
    <x v="0"/>
    <x v="134"/>
    <n v="58743"/>
    <x v="0"/>
    <s v="Retained"/>
    <n v="5"/>
    <x v="1"/>
  </r>
  <r>
    <x v="1944"/>
    <x v="2"/>
    <n v="34"/>
    <x v="0"/>
    <s v="Operations Executive"/>
    <x v="4"/>
    <x v="1"/>
    <x v="0"/>
    <x v="480"/>
    <d v="2024-09-03T00:00:00"/>
    <d v="2024-09-06T00:00:00"/>
    <x v="2"/>
    <x v="3"/>
    <n v="83399"/>
    <x v="3"/>
    <m/>
    <n v="4"/>
    <x v="1"/>
  </r>
  <r>
    <x v="1945"/>
    <x v="0"/>
    <n v="38"/>
    <x v="0"/>
    <s v="Operations Executive"/>
    <x v="11"/>
    <x v="1"/>
    <x v="0"/>
    <x v="288"/>
    <d v="2023-06-16T00:00:00"/>
    <d v="2023-06-17T00:00:00"/>
    <x v="1"/>
    <x v="3"/>
    <n v="135111"/>
    <x v="3"/>
    <m/>
    <n v="4"/>
    <x v="1"/>
  </r>
  <r>
    <x v="1946"/>
    <x v="0"/>
    <n v="38"/>
    <x v="0"/>
    <s v="Operations Manager"/>
    <x v="0"/>
    <x v="0"/>
    <x v="1"/>
    <x v="334"/>
    <d v="2023-07-29T00:00:00"/>
    <d v="2023-07-29T00:00:00"/>
    <x v="0"/>
    <x v="269"/>
    <n v="67790"/>
    <x v="6"/>
    <s v="Retained"/>
    <n v="4"/>
    <x v="1"/>
  </r>
  <r>
    <x v="1947"/>
    <x v="0"/>
    <n v="36"/>
    <x v="0"/>
    <s v="Operations Manager"/>
    <x v="5"/>
    <x v="0"/>
    <x v="1"/>
    <x v="33"/>
    <d v="2023-03-01T00:00:00"/>
    <d v="2023-03-07T00:00:00"/>
    <x v="1"/>
    <x v="3"/>
    <n v="44227"/>
    <x v="3"/>
    <m/>
    <n v="5"/>
    <x v="1"/>
  </r>
  <r>
    <x v="1948"/>
    <x v="0"/>
    <n v="37"/>
    <x v="1"/>
    <s v="Service Engineer"/>
    <x v="13"/>
    <x v="0"/>
    <x v="2"/>
    <x v="485"/>
    <d v="2024-02-18T00:00:00"/>
    <d v="2024-02-24T00:00:00"/>
    <x v="0"/>
    <x v="296"/>
    <n v="182910"/>
    <x v="7"/>
    <s v="Retained"/>
    <n v="4"/>
    <x v="1"/>
  </r>
  <r>
    <x v="1949"/>
    <x v="0"/>
    <n v="37"/>
    <x v="7"/>
    <s v="Purchase Officer"/>
    <x v="3"/>
    <x v="4"/>
    <x v="1"/>
    <x v="131"/>
    <d v="2023-08-28T00:00:00"/>
    <d v="2023-09-03T00:00:00"/>
    <x v="0"/>
    <x v="97"/>
    <n v="59642"/>
    <x v="14"/>
    <s v="Retained"/>
    <n v="3"/>
    <x v="1"/>
  </r>
  <r>
    <x v="1950"/>
    <x v="0"/>
    <n v="37"/>
    <x v="6"/>
    <s v="Finance Manager"/>
    <x v="10"/>
    <x v="0"/>
    <x v="0"/>
    <x v="202"/>
    <d v="2023-05-30T00:00:00"/>
    <d v="2023-06-03T00:00:00"/>
    <x v="1"/>
    <x v="3"/>
    <n v="196964"/>
    <x v="3"/>
    <m/>
    <n v="4"/>
    <x v="1"/>
  </r>
  <r>
    <x v="1951"/>
    <x v="0"/>
    <n v="36"/>
    <x v="2"/>
    <s v="Sales Manager"/>
    <x v="7"/>
    <x v="4"/>
    <x v="0"/>
    <x v="14"/>
    <d v="2023-01-30T00:00:00"/>
    <d v="2023-02-05T00:00:00"/>
    <x v="1"/>
    <x v="3"/>
    <n v="58528"/>
    <x v="3"/>
    <m/>
    <n v="4"/>
    <x v="1"/>
  </r>
  <r>
    <x v="1952"/>
    <x v="2"/>
    <n v="32"/>
    <x v="3"/>
    <s v="Marketing Executive"/>
    <x v="2"/>
    <x v="1"/>
    <x v="1"/>
    <x v="161"/>
    <d v="2023-03-30T00:00:00"/>
    <d v="2023-04-04T00:00:00"/>
    <x v="0"/>
    <x v="314"/>
    <n v="75050"/>
    <x v="0"/>
    <s v="Retained"/>
    <n v="4"/>
    <x v="1"/>
  </r>
  <r>
    <x v="1953"/>
    <x v="2"/>
    <n v="32"/>
    <x v="1"/>
    <s v="Service Manager"/>
    <x v="6"/>
    <x v="4"/>
    <x v="1"/>
    <x v="245"/>
    <d v="2023-03-11T00:00:00"/>
    <d v="2023-03-12T00:00:00"/>
    <x v="1"/>
    <x v="3"/>
    <n v="66463"/>
    <x v="3"/>
    <m/>
    <m/>
    <x v="1"/>
  </r>
  <r>
    <x v="1954"/>
    <x v="1"/>
    <n v="34"/>
    <x v="0"/>
    <s v="Operations Executive"/>
    <x v="0"/>
    <x v="2"/>
    <x v="2"/>
    <x v="115"/>
    <d v="2023-06-01T00:00:00"/>
    <d v="2023-06-05T00:00:00"/>
    <x v="0"/>
    <x v="200"/>
    <n v="69562"/>
    <x v="1"/>
    <s v="Retained"/>
    <n v="4"/>
    <x v="1"/>
  </r>
  <r>
    <x v="1955"/>
    <x v="1"/>
    <n v="34"/>
    <x v="6"/>
    <s v="Financial Analyst"/>
    <x v="3"/>
    <x v="1"/>
    <x v="0"/>
    <x v="337"/>
    <d v="2023-01-13T00:00:00"/>
    <d v="2023-01-20T00:00:00"/>
    <x v="0"/>
    <x v="193"/>
    <n v="70444"/>
    <x v="14"/>
    <s v="Retained"/>
    <m/>
    <x v="1"/>
  </r>
  <r>
    <x v="1956"/>
    <x v="2"/>
    <n v="32"/>
    <x v="2"/>
    <s v="Sales Executive"/>
    <x v="2"/>
    <x v="1"/>
    <x v="2"/>
    <x v="245"/>
    <d v="2023-03-10T00:00:00"/>
    <d v="2023-03-17T00:00:00"/>
    <x v="0"/>
    <x v="223"/>
    <n v="63629"/>
    <x v="8"/>
    <s v="Retained"/>
    <n v="5"/>
    <x v="1"/>
  </r>
  <r>
    <x v="1957"/>
    <x v="0"/>
    <n v="38"/>
    <x v="3"/>
    <s v="Marketing Executive"/>
    <x v="1"/>
    <x v="0"/>
    <x v="1"/>
    <x v="408"/>
    <d v="2023-08-05T00:00:00"/>
    <d v="2023-08-12T00:00:00"/>
    <x v="0"/>
    <x v="219"/>
    <n v="66417"/>
    <x v="1"/>
    <s v="Retained"/>
    <n v="4"/>
    <x v="0"/>
  </r>
  <r>
    <x v="1958"/>
    <x v="2"/>
    <n v="32"/>
    <x v="0"/>
    <s v="Operations Executive"/>
    <x v="5"/>
    <x v="1"/>
    <x v="1"/>
    <x v="25"/>
    <d v="2023-08-19T00:00:00"/>
    <d v="2023-08-23T00:00:00"/>
    <x v="0"/>
    <x v="27"/>
    <n v="51298"/>
    <x v="9"/>
    <s v="Retained"/>
    <n v="3"/>
    <x v="0"/>
  </r>
  <r>
    <x v="1959"/>
    <x v="2"/>
    <n v="32"/>
    <x v="6"/>
    <s v="Finance Manager"/>
    <x v="6"/>
    <x v="2"/>
    <x v="1"/>
    <x v="37"/>
    <d v="2023-03-09T00:00:00"/>
    <d v="2023-03-14T00:00:00"/>
    <x v="0"/>
    <x v="136"/>
    <n v="55095"/>
    <x v="9"/>
    <s v="Left"/>
    <n v="4"/>
    <x v="1"/>
  </r>
  <r>
    <x v="1960"/>
    <x v="0"/>
    <n v="36"/>
    <x v="1"/>
    <s v="Service Manager"/>
    <x v="5"/>
    <x v="2"/>
    <x v="1"/>
    <x v="224"/>
    <d v="2023-07-16T00:00:00"/>
    <d v="2023-07-23T00:00:00"/>
    <x v="1"/>
    <x v="3"/>
    <n v="54491"/>
    <x v="3"/>
    <m/>
    <n v="4"/>
    <x v="1"/>
  </r>
  <r>
    <x v="1961"/>
    <x v="0"/>
    <n v="37"/>
    <x v="1"/>
    <s v="Service Manager"/>
    <x v="13"/>
    <x v="1"/>
    <x v="1"/>
    <x v="327"/>
    <d v="2023-03-11T00:00:00"/>
    <d v="2023-03-16T00:00:00"/>
    <x v="0"/>
    <x v="129"/>
    <n v="196284"/>
    <x v="3"/>
    <s v="Retained"/>
    <m/>
    <x v="0"/>
  </r>
  <r>
    <x v="1962"/>
    <x v="2"/>
    <n v="33"/>
    <x v="1"/>
    <s v="Service Engineer"/>
    <x v="3"/>
    <x v="1"/>
    <x v="0"/>
    <x v="486"/>
    <d v="2024-06-19T00:00:00"/>
    <d v="2024-06-26T00:00:00"/>
    <x v="3"/>
    <x v="3"/>
    <n v="68427"/>
    <x v="3"/>
    <m/>
    <n v="4"/>
    <x v="2"/>
  </r>
  <r>
    <x v="1963"/>
    <x v="0"/>
    <n v="37"/>
    <x v="1"/>
    <s v="Service Engineer"/>
    <x v="11"/>
    <x v="3"/>
    <x v="1"/>
    <x v="487"/>
    <d v="2025-01-11T00:00:00"/>
    <d v="2025-01-18T00:00:00"/>
    <x v="2"/>
    <x v="3"/>
    <n v="105704"/>
    <x v="3"/>
    <m/>
    <n v="5"/>
    <x v="2"/>
  </r>
  <r>
    <x v="1964"/>
    <x v="0"/>
    <n v="38"/>
    <x v="6"/>
    <s v="Financial Analyst"/>
    <x v="0"/>
    <x v="1"/>
    <x v="1"/>
    <x v="488"/>
    <d v="2024-09-12T00:00:00"/>
    <d v="2024-09-13T00:00:00"/>
    <x v="1"/>
    <x v="3"/>
    <n v="56060"/>
    <x v="3"/>
    <m/>
    <n v="5"/>
    <x v="0"/>
  </r>
  <r>
    <x v="1965"/>
    <x v="2"/>
    <n v="34"/>
    <x v="3"/>
    <s v="Marketing Executive"/>
    <x v="9"/>
    <x v="1"/>
    <x v="1"/>
    <x v="170"/>
    <d v="2023-07-03T00:00:00"/>
    <d v="2023-07-04T00:00:00"/>
    <x v="0"/>
    <x v="143"/>
    <n v="47612"/>
    <x v="4"/>
    <s v="Retained"/>
    <n v="4"/>
    <x v="0"/>
  </r>
  <r>
    <x v="1966"/>
    <x v="0"/>
    <n v="36"/>
    <x v="0"/>
    <s v="Operations Executive"/>
    <x v="8"/>
    <x v="1"/>
    <x v="0"/>
    <x v="191"/>
    <d v="2023-08-30T00:00:00"/>
    <d v="2023-09-03T00:00:00"/>
    <x v="2"/>
    <x v="3"/>
    <n v="165007"/>
    <x v="3"/>
    <m/>
    <n v="4"/>
    <x v="1"/>
  </r>
  <r>
    <x v="1967"/>
    <x v="0"/>
    <n v="37"/>
    <x v="0"/>
    <s v="Operations Executive"/>
    <x v="8"/>
    <x v="3"/>
    <x v="0"/>
    <x v="58"/>
    <d v="2023-07-20T00:00:00"/>
    <d v="2023-07-21T00:00:00"/>
    <x v="0"/>
    <x v="67"/>
    <n v="156031"/>
    <x v="2"/>
    <s v="Left"/>
    <n v="5"/>
    <x v="1"/>
  </r>
  <r>
    <x v="1968"/>
    <x v="0"/>
    <n v="38"/>
    <x v="0"/>
    <s v="Operations Executive"/>
    <x v="5"/>
    <x v="2"/>
    <x v="1"/>
    <x v="192"/>
    <d v="2024-10-07T00:00:00"/>
    <d v="2024-10-14T00:00:00"/>
    <x v="0"/>
    <x v="402"/>
    <n v="32441"/>
    <x v="3"/>
    <s v="Retained"/>
    <n v="4"/>
    <x v="0"/>
  </r>
  <r>
    <x v="1969"/>
    <x v="0"/>
    <n v="37"/>
    <x v="4"/>
    <s v="Production Manager"/>
    <x v="12"/>
    <x v="0"/>
    <x v="0"/>
    <x v="270"/>
    <d v="2024-10-01T00:00:00"/>
    <d v="2024-10-05T00:00:00"/>
    <x v="0"/>
    <x v="403"/>
    <n v="37594"/>
    <x v="13"/>
    <s v="Left"/>
    <n v="4"/>
    <x v="1"/>
  </r>
  <r>
    <x v="1970"/>
    <x v="0"/>
    <n v="38"/>
    <x v="0"/>
    <s v="Operations Executive"/>
    <x v="9"/>
    <x v="1"/>
    <x v="0"/>
    <x v="8"/>
    <d v="2023-09-08T00:00:00"/>
    <d v="2023-09-14T00:00:00"/>
    <x v="0"/>
    <x v="283"/>
    <n v="54676"/>
    <x v="16"/>
    <s v="Retained"/>
    <n v="5"/>
    <x v="1"/>
  </r>
  <r>
    <x v="1971"/>
    <x v="2"/>
    <n v="34"/>
    <x v="4"/>
    <s v="Production Manager"/>
    <x v="9"/>
    <x v="0"/>
    <x v="1"/>
    <x v="32"/>
    <d v="2023-07-10T00:00:00"/>
    <d v="2023-07-11T00:00:00"/>
    <x v="1"/>
    <x v="3"/>
    <n v="58647"/>
    <x v="3"/>
    <m/>
    <m/>
    <x v="1"/>
  </r>
  <r>
    <x v="1972"/>
    <x v="0"/>
    <n v="36"/>
    <x v="0"/>
    <s v="Operations Executive"/>
    <x v="0"/>
    <x v="1"/>
    <x v="2"/>
    <x v="14"/>
    <d v="2023-01-26T00:00:00"/>
    <d v="2023-01-26T00:00:00"/>
    <x v="0"/>
    <x v="121"/>
    <n v="55434"/>
    <x v="5"/>
    <s v="Retained"/>
    <n v="4"/>
    <x v="1"/>
  </r>
  <r>
    <x v="1973"/>
    <x v="0"/>
    <n v="36"/>
    <x v="1"/>
    <s v="Service Manager"/>
    <x v="7"/>
    <x v="2"/>
    <x v="1"/>
    <x v="7"/>
    <d v="2023-06-16T00:00:00"/>
    <d v="2023-06-22T00:00:00"/>
    <x v="2"/>
    <x v="3"/>
    <n v="60396"/>
    <x v="3"/>
    <m/>
    <n v="4"/>
    <x v="0"/>
  </r>
  <r>
    <x v="1974"/>
    <x v="0"/>
    <n v="38"/>
    <x v="1"/>
    <s v="Service Engineer"/>
    <x v="9"/>
    <x v="1"/>
    <x v="1"/>
    <x v="35"/>
    <d v="2023-08-23T00:00:00"/>
    <d v="2023-08-25T00:00:00"/>
    <x v="0"/>
    <x v="297"/>
    <n v="53163"/>
    <x v="11"/>
    <s v="Retained"/>
    <n v="2"/>
    <x v="1"/>
  </r>
  <r>
    <x v="1975"/>
    <x v="1"/>
    <n v="34"/>
    <x v="0"/>
    <s v="Operations Executive"/>
    <x v="11"/>
    <x v="0"/>
    <x v="2"/>
    <x v="296"/>
    <d v="2024-04-24T00:00:00"/>
    <d v="2024-04-27T00:00:00"/>
    <x v="0"/>
    <x v="266"/>
    <n v="150213"/>
    <x v="10"/>
    <s v="Retained"/>
    <n v="2"/>
    <x v="0"/>
  </r>
  <r>
    <x v="1976"/>
    <x v="0"/>
    <n v="36"/>
    <x v="0"/>
    <s v="Operations Executive"/>
    <x v="7"/>
    <x v="0"/>
    <x v="1"/>
    <x v="265"/>
    <d v="2024-08-29T00:00:00"/>
    <d v="2024-09-03T00:00:00"/>
    <x v="0"/>
    <x v="357"/>
    <n v="66907"/>
    <x v="12"/>
    <s v="Retained"/>
    <m/>
    <x v="1"/>
  </r>
  <r>
    <x v="1977"/>
    <x v="0"/>
    <n v="38"/>
    <x v="0"/>
    <s v="Operations Manager"/>
    <x v="5"/>
    <x v="1"/>
    <x v="1"/>
    <x v="17"/>
    <d v="2023-06-24T00:00:00"/>
    <d v="2023-06-25T00:00:00"/>
    <x v="1"/>
    <x v="3"/>
    <n v="33023"/>
    <x v="3"/>
    <m/>
    <n v="4"/>
    <x v="1"/>
  </r>
  <r>
    <x v="1978"/>
    <x v="2"/>
    <n v="34"/>
    <x v="3"/>
    <s v="Marketing Executive"/>
    <x v="1"/>
    <x v="3"/>
    <x v="3"/>
    <x v="446"/>
    <d v="2024-11-26T00:00:00"/>
    <d v="2024-11-26T00:00:00"/>
    <x v="0"/>
    <x v="404"/>
    <n v="51716"/>
    <x v="13"/>
    <s v="Retained"/>
    <m/>
    <x v="1"/>
  </r>
  <r>
    <x v="1979"/>
    <x v="2"/>
    <n v="33"/>
    <x v="2"/>
    <s v="Sales Executive"/>
    <x v="13"/>
    <x v="1"/>
    <x v="0"/>
    <x v="206"/>
    <d v="2024-07-30T00:00:00"/>
    <d v="2024-08-02T00:00:00"/>
    <x v="0"/>
    <x v="194"/>
    <n v="163450"/>
    <x v="0"/>
    <s v="Retained"/>
    <n v="4"/>
    <x v="0"/>
  </r>
  <r>
    <x v="1980"/>
    <x v="0"/>
    <n v="36"/>
    <x v="6"/>
    <s v="Finance Manager"/>
    <x v="8"/>
    <x v="1"/>
    <x v="1"/>
    <x v="262"/>
    <d v="2024-10-01T00:00:00"/>
    <d v="2024-10-03T00:00:00"/>
    <x v="0"/>
    <x v="405"/>
    <n v="170991"/>
    <x v="7"/>
    <s v="Left"/>
    <n v="4"/>
    <x v="1"/>
  </r>
  <r>
    <x v="1981"/>
    <x v="2"/>
    <n v="32"/>
    <x v="1"/>
    <s v="Service Engineer"/>
    <x v="11"/>
    <x v="4"/>
    <x v="2"/>
    <x v="43"/>
    <d v="2023-08-14T00:00:00"/>
    <d v="2023-08-21T00:00:00"/>
    <x v="0"/>
    <x v="220"/>
    <n v="101799"/>
    <x v="3"/>
    <s v="Retained"/>
    <n v="5"/>
    <x v="1"/>
  </r>
  <r>
    <x v="1982"/>
    <x v="0"/>
    <n v="36"/>
    <x v="0"/>
    <s v="Operations Executive"/>
    <x v="9"/>
    <x v="1"/>
    <x v="1"/>
    <x v="209"/>
    <d v="2023-06-25T00:00:00"/>
    <d v="2023-07-01T00:00:00"/>
    <x v="0"/>
    <x v="123"/>
    <n v="40815"/>
    <x v="12"/>
    <s v="Retained"/>
    <n v="5"/>
    <x v="2"/>
  </r>
  <r>
    <x v="1983"/>
    <x v="0"/>
    <n v="37"/>
    <x v="0"/>
    <s v="Operations Executive"/>
    <x v="7"/>
    <x v="1"/>
    <x v="1"/>
    <x v="109"/>
    <d v="2023-07-21T00:00:00"/>
    <d v="2023-07-27T00:00:00"/>
    <x v="0"/>
    <x v="198"/>
    <n v="66245"/>
    <x v="5"/>
    <s v="Retained"/>
    <n v="4"/>
    <x v="1"/>
  </r>
  <r>
    <x v="1984"/>
    <x v="0"/>
    <n v="37"/>
    <x v="1"/>
    <s v="Service Engineer"/>
    <x v="3"/>
    <x v="0"/>
    <x v="1"/>
    <x v="183"/>
    <d v="2023-04-04T00:00:00"/>
    <d v="2023-04-10T00:00:00"/>
    <x v="0"/>
    <x v="275"/>
    <n v="63190"/>
    <x v="12"/>
    <s v="Retained"/>
    <n v="4"/>
    <x v="1"/>
  </r>
  <r>
    <x v="1985"/>
    <x v="0"/>
    <n v="37"/>
    <x v="0"/>
    <s v="Operations Executive"/>
    <x v="0"/>
    <x v="1"/>
    <x v="2"/>
    <x v="151"/>
    <d v="2023-07-10T00:00:00"/>
    <d v="2023-07-14T00:00:00"/>
    <x v="1"/>
    <x v="3"/>
    <n v="62574"/>
    <x v="3"/>
    <m/>
    <m/>
    <x v="1"/>
  </r>
  <r>
    <x v="1986"/>
    <x v="2"/>
    <n v="32"/>
    <x v="0"/>
    <s v="Operations Executive"/>
    <x v="3"/>
    <x v="3"/>
    <x v="1"/>
    <x v="96"/>
    <d v="2023-02-01T00:00:00"/>
    <d v="2023-02-03T00:00:00"/>
    <x v="0"/>
    <x v="81"/>
    <n v="77947"/>
    <x v="16"/>
    <s v="Retained"/>
    <n v="4"/>
    <x v="0"/>
  </r>
  <r>
    <x v="1987"/>
    <x v="0"/>
    <n v="36"/>
    <x v="1"/>
    <s v="Service Engineer"/>
    <x v="2"/>
    <x v="1"/>
    <x v="2"/>
    <x v="489"/>
    <d v="2024-08-25T00:00:00"/>
    <d v="2024-08-25T00:00:00"/>
    <x v="0"/>
    <x v="406"/>
    <n v="74093"/>
    <x v="12"/>
    <s v="Retained"/>
    <m/>
    <x v="0"/>
  </r>
  <r>
    <x v="1988"/>
    <x v="0"/>
    <n v="36"/>
    <x v="0"/>
    <s v="Operations Executive"/>
    <x v="7"/>
    <x v="1"/>
    <x v="1"/>
    <x v="7"/>
    <d v="2023-06-06T00:00:00"/>
    <d v="2023-06-06T00:00:00"/>
    <x v="0"/>
    <x v="200"/>
    <n v="55091"/>
    <x v="13"/>
    <s v="Retained"/>
    <n v="4"/>
    <x v="1"/>
  </r>
  <r>
    <x v="1989"/>
    <x v="2"/>
    <n v="33"/>
    <x v="0"/>
    <s v="Operations Manager"/>
    <x v="4"/>
    <x v="2"/>
    <x v="0"/>
    <x v="490"/>
    <d v="2024-09-28T00:00:00"/>
    <d v="2024-10-01T00:00:00"/>
    <x v="0"/>
    <x v="192"/>
    <n v="63568"/>
    <x v="16"/>
    <s v="Retained"/>
    <m/>
    <x v="1"/>
  </r>
  <r>
    <x v="1990"/>
    <x v="2"/>
    <n v="33"/>
    <x v="3"/>
    <s v="Marketing Executive"/>
    <x v="3"/>
    <x v="1"/>
    <x v="1"/>
    <x v="376"/>
    <d v="2023-06-02T00:00:00"/>
    <d v="2023-06-04T00:00:00"/>
    <x v="0"/>
    <x v="142"/>
    <n v="62116"/>
    <x v="4"/>
    <s v="Retained"/>
    <m/>
    <x v="0"/>
  </r>
  <r>
    <x v="1991"/>
    <x v="0"/>
    <n v="38"/>
    <x v="1"/>
    <s v="Service Engineer"/>
    <x v="6"/>
    <x v="4"/>
    <x v="1"/>
    <x v="250"/>
    <d v="2023-04-13T00:00:00"/>
    <d v="2023-04-19T00:00:00"/>
    <x v="0"/>
    <x v="128"/>
    <n v="83529"/>
    <x v="15"/>
    <s v="Retained"/>
    <n v="4"/>
    <x v="1"/>
  </r>
  <r>
    <x v="1992"/>
    <x v="2"/>
    <n v="33"/>
    <x v="1"/>
    <s v="Service Engineer"/>
    <x v="1"/>
    <x v="1"/>
    <x v="2"/>
    <x v="163"/>
    <d v="2023-02-04T00:00:00"/>
    <d v="2023-02-09T00:00:00"/>
    <x v="0"/>
    <x v="322"/>
    <n v="55464"/>
    <x v="2"/>
    <s v="Retained"/>
    <n v="4"/>
    <x v="1"/>
  </r>
  <r>
    <x v="1993"/>
    <x v="0"/>
    <n v="38"/>
    <x v="6"/>
    <s v="Financial Analyst"/>
    <x v="7"/>
    <x v="1"/>
    <x v="0"/>
    <x v="286"/>
    <d v="2023-05-05T00:00:00"/>
    <d v="2023-05-05T00:00:00"/>
    <x v="0"/>
    <x v="407"/>
    <n v="49472"/>
    <x v="15"/>
    <s v="Retained"/>
    <n v="5"/>
    <x v="1"/>
  </r>
  <r>
    <x v="1994"/>
    <x v="2"/>
    <n v="32"/>
    <x v="2"/>
    <s v="Sales Executive"/>
    <x v="4"/>
    <x v="1"/>
    <x v="0"/>
    <x v="491"/>
    <d v="2024-01-23T00:00:00"/>
    <d v="2024-01-26T00:00:00"/>
    <x v="1"/>
    <x v="3"/>
    <n v="71268"/>
    <x v="3"/>
    <m/>
    <n v="5"/>
    <x v="0"/>
  </r>
  <r>
    <x v="1995"/>
    <x v="2"/>
    <n v="33"/>
    <x v="3"/>
    <s v="Marketing Executive"/>
    <x v="8"/>
    <x v="1"/>
    <x v="1"/>
    <x v="58"/>
    <d v="2023-07-22T00:00:00"/>
    <d v="2023-07-22T00:00:00"/>
    <x v="0"/>
    <x v="165"/>
    <n v="195044"/>
    <x v="1"/>
    <s v="Left"/>
    <m/>
    <x v="0"/>
  </r>
  <r>
    <x v="1996"/>
    <x v="1"/>
    <n v="34"/>
    <x v="2"/>
    <s v="Sales Executive"/>
    <x v="6"/>
    <x v="0"/>
    <x v="2"/>
    <x v="210"/>
    <d v="2023-08-05T00:00:00"/>
    <d v="2023-08-10T00:00:00"/>
    <x v="0"/>
    <x v="189"/>
    <n v="70943"/>
    <x v="9"/>
    <s v="Retained"/>
    <m/>
    <x v="1"/>
  </r>
  <r>
    <x v="1997"/>
    <x v="0"/>
    <n v="36"/>
    <x v="0"/>
    <s v="Operations Manager"/>
    <x v="5"/>
    <x v="1"/>
    <x v="1"/>
    <x v="108"/>
    <d v="2023-07-08T00:00:00"/>
    <d v="2023-07-10T00:00:00"/>
    <x v="0"/>
    <x v="78"/>
    <n v="37420"/>
    <x v="0"/>
    <s v="Retained"/>
    <n v="5"/>
    <x v="1"/>
  </r>
  <r>
    <x v="1998"/>
    <x v="0"/>
    <n v="36"/>
    <x v="6"/>
    <s v="Financial Analyst"/>
    <x v="11"/>
    <x v="0"/>
    <x v="0"/>
    <x v="87"/>
    <d v="2024-02-18T00:00:00"/>
    <d v="2024-02-22T00:00:00"/>
    <x v="1"/>
    <x v="3"/>
    <n v="118482"/>
    <x v="3"/>
    <m/>
    <n v="4"/>
    <x v="0"/>
  </r>
  <r>
    <x v="1999"/>
    <x v="0"/>
    <n v="36"/>
    <x v="1"/>
    <s v="Service Engineer"/>
    <x v="12"/>
    <x v="1"/>
    <x v="2"/>
    <x v="6"/>
    <d v="2023-02-19T00:00:00"/>
    <d v="2023-02-20T00:00:00"/>
    <x v="0"/>
    <x v="58"/>
    <n v="35970"/>
    <x v="9"/>
    <s v="Retained"/>
    <n v="5"/>
    <x v="0"/>
  </r>
  <r>
    <x v="2000"/>
    <x v="0"/>
    <n v="36"/>
    <x v="2"/>
    <s v="Sales Executive"/>
    <x v="0"/>
    <x v="1"/>
    <x v="1"/>
    <x v="370"/>
    <d v="2024-05-25T00:00:00"/>
    <d v="2024-05-26T00:00:00"/>
    <x v="0"/>
    <x v="408"/>
    <n v="59740"/>
    <x v="2"/>
    <s v="Retained"/>
    <n v="5"/>
    <x v="1"/>
  </r>
  <r>
    <x v="2001"/>
    <x v="0"/>
    <n v="37"/>
    <x v="0"/>
    <s v="Operations Executive"/>
    <x v="9"/>
    <x v="1"/>
    <x v="1"/>
    <x v="1"/>
    <d v="2023-07-06T00:00:00"/>
    <d v="2023-07-10T00:00:00"/>
    <x v="1"/>
    <x v="3"/>
    <n v="50184"/>
    <x v="3"/>
    <m/>
    <n v="4"/>
    <x v="0"/>
  </r>
  <r>
    <x v="2002"/>
    <x v="1"/>
    <n v="34"/>
    <x v="0"/>
    <s v="Operations Manager"/>
    <x v="0"/>
    <x v="0"/>
    <x v="2"/>
    <x v="381"/>
    <d v="2024-07-02T00:00:00"/>
    <d v="2024-07-04T00:00:00"/>
    <x v="0"/>
    <x v="409"/>
    <n v="43323"/>
    <x v="2"/>
    <s v="Retained"/>
    <n v="5"/>
    <x v="1"/>
  </r>
  <r>
    <x v="2003"/>
    <x v="0"/>
    <n v="36"/>
    <x v="1"/>
    <s v="Service Engineer"/>
    <x v="13"/>
    <x v="1"/>
    <x v="1"/>
    <x v="164"/>
    <d v="2023-07-20T00:00:00"/>
    <d v="2023-07-20T00:00:00"/>
    <x v="1"/>
    <x v="3"/>
    <n v="161652"/>
    <x v="3"/>
    <m/>
    <m/>
    <x v="1"/>
  </r>
  <r>
    <x v="2004"/>
    <x v="0"/>
    <n v="38"/>
    <x v="0"/>
    <s v="Operations Executive"/>
    <x v="8"/>
    <x v="1"/>
    <x v="2"/>
    <x v="347"/>
    <d v="2023-02-24T00:00:00"/>
    <d v="2023-03-03T00:00:00"/>
    <x v="1"/>
    <x v="3"/>
    <n v="184068"/>
    <x v="3"/>
    <m/>
    <n v="4"/>
    <x v="1"/>
  </r>
  <r>
    <x v="2005"/>
    <x v="2"/>
    <n v="33"/>
    <x v="1"/>
    <s v="Service Engineer"/>
    <x v="6"/>
    <x v="4"/>
    <x v="1"/>
    <x v="81"/>
    <d v="2023-05-16T00:00:00"/>
    <d v="2023-05-22T00:00:00"/>
    <x v="2"/>
    <x v="3"/>
    <n v="72032"/>
    <x v="3"/>
    <m/>
    <n v="4"/>
    <x v="1"/>
  </r>
  <r>
    <x v="2006"/>
    <x v="0"/>
    <n v="36"/>
    <x v="4"/>
    <s v="Production Engineer"/>
    <x v="5"/>
    <x v="1"/>
    <x v="0"/>
    <x v="34"/>
    <d v="2023-01-24T00:00:00"/>
    <d v="2023-01-29T00:00:00"/>
    <x v="0"/>
    <x v="253"/>
    <n v="52950"/>
    <x v="2"/>
    <s v="Retained"/>
    <n v="4"/>
    <x v="1"/>
  </r>
  <r>
    <x v="2007"/>
    <x v="2"/>
    <n v="33"/>
    <x v="0"/>
    <s v="Operations Executive"/>
    <x v="6"/>
    <x v="1"/>
    <x v="1"/>
    <x v="311"/>
    <d v="2024-04-12T00:00:00"/>
    <d v="2024-04-13T00:00:00"/>
    <x v="0"/>
    <x v="410"/>
    <n v="76307"/>
    <x v="4"/>
    <s v="Retained"/>
    <n v="4"/>
    <x v="1"/>
  </r>
  <r>
    <x v="2008"/>
    <x v="0"/>
    <n v="38"/>
    <x v="1"/>
    <s v="Service Engineer"/>
    <x v="5"/>
    <x v="1"/>
    <x v="1"/>
    <x v="39"/>
    <d v="2023-08-31T00:00:00"/>
    <d v="2023-09-03T00:00:00"/>
    <x v="0"/>
    <x v="97"/>
    <n v="37592"/>
    <x v="5"/>
    <s v="Retained"/>
    <n v="5"/>
    <x v="1"/>
  </r>
  <r>
    <x v="2009"/>
    <x v="0"/>
    <n v="36"/>
    <x v="3"/>
    <s v="Marketing Executive"/>
    <x v="6"/>
    <x v="1"/>
    <x v="1"/>
    <x v="295"/>
    <d v="2023-02-08T00:00:00"/>
    <d v="2023-02-11T00:00:00"/>
    <x v="0"/>
    <x v="254"/>
    <n v="57117"/>
    <x v="9"/>
    <s v="Left"/>
    <n v="1"/>
    <x v="1"/>
  </r>
  <r>
    <x v="2010"/>
    <x v="0"/>
    <n v="38"/>
    <x v="1"/>
    <s v="Service Engineer"/>
    <x v="2"/>
    <x v="2"/>
    <x v="1"/>
    <x v="27"/>
    <d v="2023-02-28T00:00:00"/>
    <d v="2023-03-05T00:00:00"/>
    <x v="0"/>
    <x v="102"/>
    <n v="64845"/>
    <x v="9"/>
    <s v="Left"/>
    <m/>
    <x v="0"/>
  </r>
  <r>
    <x v="2011"/>
    <x v="0"/>
    <n v="36"/>
    <x v="2"/>
    <s v="Sales Executive"/>
    <x v="8"/>
    <x v="1"/>
    <x v="1"/>
    <x v="474"/>
    <d v="2024-08-31T00:00:00"/>
    <d v="2024-09-02T00:00:00"/>
    <x v="0"/>
    <x v="411"/>
    <n v="153039"/>
    <x v="9"/>
    <s v="Retained"/>
    <n v="4"/>
    <x v="1"/>
  </r>
  <r>
    <x v="2012"/>
    <x v="1"/>
    <n v="34"/>
    <x v="1"/>
    <s v="Service Engineer"/>
    <x v="1"/>
    <x v="0"/>
    <x v="0"/>
    <x v="220"/>
    <d v="2024-03-27T00:00:00"/>
    <d v="2024-03-31T00:00:00"/>
    <x v="0"/>
    <x v="31"/>
    <n v="55549"/>
    <x v="13"/>
    <s v="Retained"/>
    <n v="4"/>
    <x v="1"/>
  </r>
  <r>
    <x v="2013"/>
    <x v="0"/>
    <n v="38"/>
    <x v="0"/>
    <s v="Operations Executive"/>
    <x v="9"/>
    <x v="0"/>
    <x v="1"/>
    <x v="492"/>
    <d v="2024-12-17T00:00:00"/>
    <d v="2024-12-22T00:00:00"/>
    <x v="0"/>
    <x v="196"/>
    <n v="51830"/>
    <x v="14"/>
    <s v="Retained"/>
    <n v="5"/>
    <x v="1"/>
  </r>
  <r>
    <x v="2014"/>
    <x v="0"/>
    <n v="36"/>
    <x v="6"/>
    <s v="Financial Analyst"/>
    <x v="6"/>
    <x v="3"/>
    <x v="1"/>
    <x v="72"/>
    <d v="2023-05-16T00:00:00"/>
    <d v="2023-05-23T00:00:00"/>
    <x v="0"/>
    <x v="57"/>
    <n v="66896"/>
    <x v="5"/>
    <s v="Retained"/>
    <n v="4"/>
    <x v="1"/>
  </r>
  <r>
    <x v="2015"/>
    <x v="0"/>
    <n v="37"/>
    <x v="0"/>
    <s v="Operations Manager"/>
    <x v="5"/>
    <x v="1"/>
    <x v="1"/>
    <x v="87"/>
    <d v="2024-02-07T00:00:00"/>
    <d v="2024-02-13T00:00:00"/>
    <x v="1"/>
    <x v="3"/>
    <n v="58141"/>
    <x v="3"/>
    <m/>
    <n v="5"/>
    <x v="1"/>
  </r>
  <r>
    <x v="2016"/>
    <x v="0"/>
    <n v="36"/>
    <x v="2"/>
    <s v="Sales Executive"/>
    <x v="3"/>
    <x v="0"/>
    <x v="1"/>
    <x v="6"/>
    <d v="2023-02-14T00:00:00"/>
    <d v="2023-02-14T00:00:00"/>
    <x v="1"/>
    <x v="3"/>
    <n v="76191"/>
    <x v="3"/>
    <m/>
    <n v="4"/>
    <x v="1"/>
  </r>
  <r>
    <x v="2017"/>
    <x v="2"/>
    <n v="33"/>
    <x v="1"/>
    <s v="Service Manager"/>
    <x v="2"/>
    <x v="1"/>
    <x v="2"/>
    <x v="52"/>
    <d v="2023-03-01T00:00:00"/>
    <d v="2023-03-04T00:00:00"/>
    <x v="0"/>
    <x v="326"/>
    <n v="86882"/>
    <x v="8"/>
    <s v="Retained"/>
    <n v="5"/>
    <x v="1"/>
  </r>
  <r>
    <x v="2018"/>
    <x v="0"/>
    <n v="36"/>
    <x v="0"/>
    <s v="Operations Executive"/>
    <x v="12"/>
    <x v="0"/>
    <x v="0"/>
    <x v="170"/>
    <d v="2023-07-04T00:00:00"/>
    <d v="2023-07-10T00:00:00"/>
    <x v="0"/>
    <x v="143"/>
    <n v="35863"/>
    <x v="10"/>
    <s v="Retained"/>
    <n v="4"/>
    <x v="1"/>
  </r>
  <r>
    <x v="2019"/>
    <x v="2"/>
    <n v="32"/>
    <x v="2"/>
    <s v="Sales Manager"/>
    <x v="1"/>
    <x v="0"/>
    <x v="3"/>
    <x v="456"/>
    <d v="2024-09-27T00:00:00"/>
    <d v="2024-09-28T00:00:00"/>
    <x v="2"/>
    <x v="3"/>
    <n v="68907"/>
    <x v="3"/>
    <m/>
    <n v="4"/>
    <x v="1"/>
  </r>
  <r>
    <x v="2020"/>
    <x v="1"/>
    <n v="34"/>
    <x v="0"/>
    <s v="Operations Executive"/>
    <x v="13"/>
    <x v="1"/>
    <x v="1"/>
    <x v="100"/>
    <d v="2023-05-22T00:00:00"/>
    <d v="2023-05-22T00:00:00"/>
    <x v="0"/>
    <x v="75"/>
    <n v="173104"/>
    <x v="4"/>
    <s v="Retained"/>
    <n v="4"/>
    <x v="1"/>
  </r>
  <r>
    <x v="2021"/>
    <x v="0"/>
    <n v="38"/>
    <x v="2"/>
    <s v="Sales Executive"/>
    <x v="8"/>
    <x v="0"/>
    <x v="1"/>
    <x v="74"/>
    <d v="2023-02-11T00:00:00"/>
    <d v="2023-02-15T00:00:00"/>
    <x v="0"/>
    <x v="201"/>
    <n v="163881"/>
    <x v="11"/>
    <s v="Retained"/>
    <m/>
    <x v="1"/>
  </r>
  <r>
    <x v="2022"/>
    <x v="1"/>
    <n v="34"/>
    <x v="0"/>
    <s v="Operations Manager"/>
    <x v="7"/>
    <x v="0"/>
    <x v="1"/>
    <x v="81"/>
    <d v="2023-05-15T00:00:00"/>
    <d v="2023-05-17T00:00:00"/>
    <x v="0"/>
    <x v="227"/>
    <n v="47612"/>
    <x v="2"/>
    <s v="Retained"/>
    <n v="5"/>
    <x v="1"/>
  </r>
  <r>
    <x v="2023"/>
    <x v="0"/>
    <n v="38"/>
    <x v="1"/>
    <s v="Service Manager"/>
    <x v="2"/>
    <x v="1"/>
    <x v="1"/>
    <x v="109"/>
    <d v="2023-07-11T00:00:00"/>
    <d v="2023-07-18T00:00:00"/>
    <x v="0"/>
    <x v="1"/>
    <n v="88967"/>
    <x v="9"/>
    <s v="Retained"/>
    <n v="3"/>
    <x v="1"/>
  </r>
  <r>
    <x v="2024"/>
    <x v="0"/>
    <n v="38"/>
    <x v="0"/>
    <s v="Operations Executive"/>
    <x v="0"/>
    <x v="1"/>
    <x v="3"/>
    <x v="264"/>
    <d v="2023-06-04T00:00:00"/>
    <d v="2023-06-04T00:00:00"/>
    <x v="0"/>
    <x v="144"/>
    <n v="46199"/>
    <x v="4"/>
    <s v="Left"/>
    <n v="4"/>
    <x v="1"/>
  </r>
  <r>
    <x v="2025"/>
    <x v="0"/>
    <n v="36"/>
    <x v="1"/>
    <s v="Service Engineer"/>
    <x v="0"/>
    <x v="1"/>
    <x v="0"/>
    <x v="321"/>
    <d v="2024-10-12T00:00:00"/>
    <d v="2024-10-16T00:00:00"/>
    <x v="2"/>
    <x v="3"/>
    <n v="58651"/>
    <x v="3"/>
    <m/>
    <n v="4"/>
    <x v="0"/>
  </r>
  <r>
    <x v="2026"/>
    <x v="2"/>
    <n v="32"/>
    <x v="2"/>
    <s v="Sales Executive"/>
    <x v="14"/>
    <x v="1"/>
    <x v="0"/>
    <x v="376"/>
    <d v="2023-05-29T00:00:00"/>
    <d v="2023-06-03T00:00:00"/>
    <x v="0"/>
    <x v="265"/>
    <n v="141579"/>
    <x v="15"/>
    <s v="Left"/>
    <n v="4"/>
    <x v="1"/>
  </r>
  <r>
    <x v="2027"/>
    <x v="1"/>
    <n v="34"/>
    <x v="1"/>
    <s v="Service Manager"/>
    <x v="6"/>
    <x v="1"/>
    <x v="1"/>
    <x v="104"/>
    <d v="2023-02-20T00:00:00"/>
    <d v="2023-02-23T00:00:00"/>
    <x v="2"/>
    <x v="3"/>
    <n v="76392"/>
    <x v="3"/>
    <m/>
    <n v="3"/>
    <x v="1"/>
  </r>
  <r>
    <x v="2028"/>
    <x v="0"/>
    <n v="36"/>
    <x v="1"/>
    <s v="Service Engineer"/>
    <x v="1"/>
    <x v="0"/>
    <x v="3"/>
    <x v="222"/>
    <d v="2024-08-08T00:00:00"/>
    <d v="2024-08-14T00:00:00"/>
    <x v="0"/>
    <x v="412"/>
    <n v="60921"/>
    <x v="16"/>
    <s v="Left"/>
    <n v="4"/>
    <x v="1"/>
  </r>
  <r>
    <x v="2029"/>
    <x v="2"/>
    <n v="33"/>
    <x v="1"/>
    <s v="Service Engineer"/>
    <x v="11"/>
    <x v="1"/>
    <x v="0"/>
    <x v="22"/>
    <d v="2023-02-22T00:00:00"/>
    <d v="2023-03-01T00:00:00"/>
    <x v="1"/>
    <x v="3"/>
    <n v="134207"/>
    <x v="3"/>
    <m/>
    <n v="4"/>
    <x v="1"/>
  </r>
  <r>
    <x v="2030"/>
    <x v="0"/>
    <n v="37"/>
    <x v="6"/>
    <s v="Finance Manager"/>
    <x v="2"/>
    <x v="1"/>
    <x v="0"/>
    <x v="493"/>
    <d v="2024-11-17T00:00:00"/>
    <d v="2024-11-23T00:00:00"/>
    <x v="0"/>
    <x v="325"/>
    <n v="71407"/>
    <x v="3"/>
    <s v="Retained"/>
    <n v="5"/>
    <x v="1"/>
  </r>
  <r>
    <x v="2031"/>
    <x v="0"/>
    <n v="36"/>
    <x v="0"/>
    <s v="Operations Manager"/>
    <x v="14"/>
    <x v="0"/>
    <x v="3"/>
    <x v="307"/>
    <d v="2023-07-31T00:00:00"/>
    <d v="2023-08-01T00:00:00"/>
    <x v="0"/>
    <x v="190"/>
    <n v="100438"/>
    <x v="8"/>
    <s v="Retained"/>
    <n v="4"/>
    <x v="0"/>
  </r>
  <r>
    <x v="2032"/>
    <x v="0"/>
    <n v="38"/>
    <x v="0"/>
    <s v="Operations Executive"/>
    <x v="8"/>
    <x v="0"/>
    <x v="3"/>
    <x v="139"/>
    <d v="2023-08-25T00:00:00"/>
    <d v="2023-08-27T00:00:00"/>
    <x v="0"/>
    <x v="90"/>
    <n v="193167"/>
    <x v="2"/>
    <s v="Retained"/>
    <n v="4"/>
    <x v="0"/>
  </r>
  <r>
    <x v="2033"/>
    <x v="1"/>
    <n v="34"/>
    <x v="0"/>
    <s v="Operations Executive"/>
    <x v="6"/>
    <x v="4"/>
    <x v="1"/>
    <x v="165"/>
    <d v="2024-03-07T00:00:00"/>
    <d v="2024-03-14T00:00:00"/>
    <x v="2"/>
    <x v="3"/>
    <n v="70522"/>
    <x v="3"/>
    <m/>
    <n v="1"/>
    <x v="1"/>
  </r>
  <r>
    <x v="2034"/>
    <x v="2"/>
    <n v="34"/>
    <x v="0"/>
    <s v="Operations Manager"/>
    <x v="9"/>
    <x v="2"/>
    <x v="1"/>
    <x v="307"/>
    <d v="2023-08-06T00:00:00"/>
    <d v="2023-08-12T00:00:00"/>
    <x v="1"/>
    <x v="3"/>
    <n v="43196"/>
    <x v="3"/>
    <m/>
    <n v="5"/>
    <x v="2"/>
  </r>
  <r>
    <x v="2035"/>
    <x v="0"/>
    <n v="38"/>
    <x v="7"/>
    <s v="Purchase Officer"/>
    <x v="12"/>
    <x v="2"/>
    <x v="1"/>
    <x v="211"/>
    <d v="2023-06-09T00:00:00"/>
    <d v="2023-06-16T00:00:00"/>
    <x v="0"/>
    <x v="140"/>
    <n v="49570"/>
    <x v="16"/>
    <s v="Retained"/>
    <m/>
    <x v="0"/>
  </r>
  <r>
    <x v="2036"/>
    <x v="0"/>
    <n v="36"/>
    <x v="4"/>
    <s v="Production Manager"/>
    <x v="7"/>
    <x v="1"/>
    <x v="0"/>
    <x v="425"/>
    <d v="2024-08-21T00:00:00"/>
    <d v="2024-08-27T00:00:00"/>
    <x v="0"/>
    <x v="413"/>
    <n v="57762"/>
    <x v="4"/>
    <s v="Retained"/>
    <n v="4"/>
    <x v="2"/>
  </r>
  <r>
    <x v="2037"/>
    <x v="0"/>
    <n v="38"/>
    <x v="7"/>
    <s v="Purchase Officer"/>
    <x v="6"/>
    <x v="0"/>
    <x v="1"/>
    <x v="110"/>
    <d v="2023-01-26T00:00:00"/>
    <d v="2023-01-28T00:00:00"/>
    <x v="1"/>
    <x v="3"/>
    <n v="70938"/>
    <x v="3"/>
    <m/>
    <n v="4"/>
    <x v="1"/>
  </r>
  <r>
    <x v="2038"/>
    <x v="0"/>
    <n v="36"/>
    <x v="0"/>
    <s v="Operations Executive"/>
    <x v="13"/>
    <x v="0"/>
    <x v="2"/>
    <x v="33"/>
    <d v="2023-03-06T00:00:00"/>
    <d v="2023-03-07T00:00:00"/>
    <x v="1"/>
    <x v="3"/>
    <n v="194489"/>
    <x v="3"/>
    <m/>
    <m/>
    <x v="1"/>
  </r>
  <r>
    <x v="2039"/>
    <x v="0"/>
    <n v="37"/>
    <x v="1"/>
    <s v="Service Engineer"/>
    <x v="2"/>
    <x v="2"/>
    <x v="0"/>
    <x v="136"/>
    <d v="2023-08-19T00:00:00"/>
    <d v="2023-08-22T00:00:00"/>
    <x v="0"/>
    <x v="26"/>
    <n v="83476"/>
    <x v="4"/>
    <s v="Left"/>
    <n v="4"/>
    <x v="1"/>
  </r>
  <r>
    <x v="2040"/>
    <x v="2"/>
    <n v="34"/>
    <x v="2"/>
    <s v="Sales Executive"/>
    <x v="0"/>
    <x v="1"/>
    <x v="2"/>
    <x v="6"/>
    <d v="2023-02-17T00:00:00"/>
    <d v="2023-02-22T00:00:00"/>
    <x v="0"/>
    <x v="207"/>
    <n v="60101"/>
    <x v="6"/>
    <s v="Retained"/>
    <n v="4"/>
    <x v="1"/>
  </r>
  <r>
    <x v="2041"/>
    <x v="0"/>
    <n v="37"/>
    <x v="0"/>
    <s v="Operations Manager"/>
    <x v="9"/>
    <x v="0"/>
    <x v="0"/>
    <x v="53"/>
    <d v="2023-01-23T00:00:00"/>
    <d v="2023-01-27T00:00:00"/>
    <x v="0"/>
    <x v="241"/>
    <n v="58366"/>
    <x v="0"/>
    <s v="Left"/>
    <n v="4"/>
    <x v="1"/>
  </r>
  <r>
    <x v="2042"/>
    <x v="0"/>
    <n v="38"/>
    <x v="1"/>
    <s v="Service Engineer"/>
    <x v="3"/>
    <x v="0"/>
    <x v="2"/>
    <x v="308"/>
    <d v="2024-10-23T00:00:00"/>
    <d v="2024-10-28T00:00:00"/>
    <x v="0"/>
    <x v="414"/>
    <n v="62218"/>
    <x v="2"/>
    <s v="Retained"/>
    <n v="4"/>
    <x v="0"/>
  </r>
  <r>
    <x v="2043"/>
    <x v="0"/>
    <n v="36"/>
    <x v="0"/>
    <s v="Operations Executive"/>
    <x v="7"/>
    <x v="1"/>
    <x v="1"/>
    <x v="177"/>
    <d v="2023-06-11T00:00:00"/>
    <d v="2023-06-17T00:00:00"/>
    <x v="0"/>
    <x v="7"/>
    <n v="58822"/>
    <x v="2"/>
    <s v="Retained"/>
    <n v="4"/>
    <x v="1"/>
  </r>
  <r>
    <x v="2044"/>
    <x v="2"/>
    <n v="32"/>
    <x v="0"/>
    <s v="Operations Executive"/>
    <x v="3"/>
    <x v="0"/>
    <x v="3"/>
    <x v="194"/>
    <d v="2024-12-21T00:00:00"/>
    <d v="2024-12-22T00:00:00"/>
    <x v="0"/>
    <x v="141"/>
    <n v="64934"/>
    <x v="15"/>
    <s v="Retained"/>
    <n v="4"/>
    <x v="1"/>
  </r>
  <r>
    <x v="2045"/>
    <x v="2"/>
    <n v="32"/>
    <x v="2"/>
    <s v="Sales Executive"/>
    <x v="5"/>
    <x v="1"/>
    <x v="0"/>
    <x v="483"/>
    <d v="2024-12-05T00:00:00"/>
    <d v="2024-12-09T00:00:00"/>
    <x v="0"/>
    <x v="415"/>
    <n v="59290"/>
    <x v="9"/>
    <s v="Retained"/>
    <m/>
    <x v="1"/>
  </r>
  <r>
    <x v="2046"/>
    <x v="0"/>
    <n v="36"/>
    <x v="1"/>
    <s v="Service Engineer"/>
    <x v="9"/>
    <x v="0"/>
    <x v="0"/>
    <x v="182"/>
    <d v="2023-02-04T00:00:00"/>
    <d v="2023-02-07T00:00:00"/>
    <x v="0"/>
    <x v="378"/>
    <n v="59725"/>
    <x v="10"/>
    <s v="Left"/>
    <n v="4"/>
    <x v="1"/>
  </r>
  <r>
    <x v="2047"/>
    <x v="2"/>
    <n v="34"/>
    <x v="6"/>
    <s v="Financial Analyst"/>
    <x v="6"/>
    <x v="0"/>
    <x v="1"/>
    <x v="448"/>
    <d v="2024-12-13T00:00:00"/>
    <d v="2024-12-14T00:00:00"/>
    <x v="2"/>
    <x v="3"/>
    <n v="71205"/>
    <x v="3"/>
    <m/>
    <n v="2"/>
    <x v="1"/>
  </r>
  <r>
    <x v="2048"/>
    <x v="0"/>
    <n v="37"/>
    <x v="0"/>
    <s v="Operations Executive"/>
    <x v="8"/>
    <x v="1"/>
    <x v="3"/>
    <x v="296"/>
    <d v="2024-04-23T00:00:00"/>
    <d v="2024-04-28T00:00:00"/>
    <x v="2"/>
    <x v="3"/>
    <n v="153423"/>
    <x v="3"/>
    <m/>
    <n v="5"/>
    <x v="1"/>
  </r>
  <r>
    <x v="2049"/>
    <x v="0"/>
    <n v="36"/>
    <x v="1"/>
    <s v="Service Manager"/>
    <x v="12"/>
    <x v="2"/>
    <x v="1"/>
    <x v="30"/>
    <d v="2023-04-04T00:00:00"/>
    <d v="2023-04-07T00:00:00"/>
    <x v="0"/>
    <x v="258"/>
    <n v="54642"/>
    <x v="7"/>
    <s v="Retained"/>
    <m/>
    <x v="1"/>
  </r>
  <r>
    <x v="2050"/>
    <x v="0"/>
    <n v="38"/>
    <x v="0"/>
    <s v="Operations Manager"/>
    <x v="2"/>
    <x v="4"/>
    <x v="2"/>
    <x v="42"/>
    <d v="2024-03-04T00:00:00"/>
    <d v="2024-03-07T00:00:00"/>
    <x v="0"/>
    <x v="416"/>
    <n v="81452"/>
    <x v="3"/>
    <s v="Retained"/>
    <n v="4"/>
    <x v="1"/>
  </r>
  <r>
    <x v="2051"/>
    <x v="0"/>
    <n v="37"/>
    <x v="0"/>
    <s v="Operations Executive"/>
    <x v="12"/>
    <x v="1"/>
    <x v="0"/>
    <x v="54"/>
    <d v="2023-07-01T00:00:00"/>
    <d v="2023-07-05T00:00:00"/>
    <x v="0"/>
    <x v="109"/>
    <n v="40791"/>
    <x v="7"/>
    <s v="Retained"/>
    <n v="5"/>
    <x v="0"/>
  </r>
  <r>
    <x v="2052"/>
    <x v="0"/>
    <n v="36"/>
    <x v="1"/>
    <s v="Service Engineer"/>
    <x v="4"/>
    <x v="1"/>
    <x v="2"/>
    <x v="450"/>
    <d v="2024-10-27T00:00:00"/>
    <d v="2024-11-01T00:00:00"/>
    <x v="2"/>
    <x v="3"/>
    <n v="81713"/>
    <x v="3"/>
    <m/>
    <n v="4"/>
    <x v="0"/>
  </r>
  <r>
    <x v="2053"/>
    <x v="1"/>
    <n v="34"/>
    <x v="2"/>
    <s v="Sales Executive"/>
    <x v="7"/>
    <x v="0"/>
    <x v="3"/>
    <x v="393"/>
    <d v="2024-08-10T00:00:00"/>
    <d v="2024-08-13T00:00:00"/>
    <x v="0"/>
    <x v="417"/>
    <n v="49833"/>
    <x v="16"/>
    <s v="Retained"/>
    <n v="3"/>
    <x v="0"/>
  </r>
  <r>
    <x v="2054"/>
    <x v="2"/>
    <n v="33"/>
    <x v="0"/>
    <s v="Operations Executive"/>
    <x v="3"/>
    <x v="0"/>
    <x v="0"/>
    <x v="168"/>
    <d v="2023-07-31T00:00:00"/>
    <d v="2023-08-01T00:00:00"/>
    <x v="0"/>
    <x v="181"/>
    <n v="71752"/>
    <x v="4"/>
    <s v="Retained"/>
    <n v="4"/>
    <x v="1"/>
  </r>
  <r>
    <x v="2055"/>
    <x v="2"/>
    <n v="32"/>
    <x v="1"/>
    <s v="Service Manager"/>
    <x v="0"/>
    <x v="0"/>
    <x v="0"/>
    <x v="211"/>
    <d v="2023-06-09T00:00:00"/>
    <d v="2023-06-11T00:00:00"/>
    <x v="0"/>
    <x v="226"/>
    <n v="60182"/>
    <x v="5"/>
    <s v="Retained"/>
    <n v="4"/>
    <x v="1"/>
  </r>
  <r>
    <x v="2056"/>
    <x v="0"/>
    <n v="37"/>
    <x v="0"/>
    <s v="Operations Executive"/>
    <x v="7"/>
    <x v="2"/>
    <x v="1"/>
    <x v="118"/>
    <d v="2023-03-05T00:00:00"/>
    <d v="2023-03-05T00:00:00"/>
    <x v="0"/>
    <x v="102"/>
    <n v="60796"/>
    <x v="0"/>
    <s v="Retained"/>
    <n v="3"/>
    <x v="0"/>
  </r>
  <r>
    <x v="2057"/>
    <x v="0"/>
    <n v="37"/>
    <x v="7"/>
    <s v="Purchase Officer"/>
    <x v="7"/>
    <x v="3"/>
    <x v="1"/>
    <x v="109"/>
    <d v="2023-07-23T00:00:00"/>
    <d v="2023-07-23T00:00:00"/>
    <x v="0"/>
    <x v="221"/>
    <n v="57148"/>
    <x v="10"/>
    <s v="Retained"/>
    <n v="4"/>
    <x v="1"/>
  </r>
  <r>
    <x v="2058"/>
    <x v="2"/>
    <n v="32"/>
    <x v="0"/>
    <s v="Operations Executive"/>
    <x v="7"/>
    <x v="0"/>
    <x v="0"/>
    <x v="110"/>
    <d v="2023-01-25T00:00:00"/>
    <d v="2023-01-30T00:00:00"/>
    <x v="0"/>
    <x v="72"/>
    <n v="67165"/>
    <x v="5"/>
    <s v="Retained"/>
    <m/>
    <x v="1"/>
  </r>
  <r>
    <x v="2059"/>
    <x v="0"/>
    <n v="38"/>
    <x v="0"/>
    <s v="Operations Executive"/>
    <x v="2"/>
    <x v="1"/>
    <x v="1"/>
    <x v="278"/>
    <d v="2024-05-02T00:00:00"/>
    <d v="2024-05-02T00:00:00"/>
    <x v="3"/>
    <x v="3"/>
    <n v="76090"/>
    <x v="3"/>
    <m/>
    <n v="5"/>
    <x v="1"/>
  </r>
  <r>
    <x v="2060"/>
    <x v="0"/>
    <n v="37"/>
    <x v="0"/>
    <s v="Operations Executive"/>
    <x v="13"/>
    <x v="0"/>
    <x v="1"/>
    <x v="130"/>
    <d v="2023-05-24T00:00:00"/>
    <d v="2023-05-28T00:00:00"/>
    <x v="0"/>
    <x v="142"/>
    <n v="160002"/>
    <x v="3"/>
    <s v="Left"/>
    <n v="3"/>
    <x v="1"/>
  </r>
  <r>
    <x v="2061"/>
    <x v="0"/>
    <n v="36"/>
    <x v="1"/>
    <s v="Service Engineer"/>
    <x v="2"/>
    <x v="0"/>
    <x v="1"/>
    <x v="320"/>
    <d v="2024-12-03T00:00:00"/>
    <d v="2024-12-03T00:00:00"/>
    <x v="0"/>
    <x v="392"/>
    <n v="61945"/>
    <x v="3"/>
    <s v="Retained"/>
    <n v="4"/>
    <x v="0"/>
  </r>
  <r>
    <x v="2062"/>
    <x v="2"/>
    <n v="33"/>
    <x v="1"/>
    <s v="Service Engineer"/>
    <x v="12"/>
    <x v="2"/>
    <x v="1"/>
    <x v="139"/>
    <d v="2023-08-26T00:00:00"/>
    <d v="2023-08-26T00:00:00"/>
    <x v="0"/>
    <x v="238"/>
    <n v="58898"/>
    <x v="0"/>
    <s v="Retained"/>
    <n v="4"/>
    <x v="1"/>
  </r>
  <r>
    <x v="2063"/>
    <x v="0"/>
    <n v="37"/>
    <x v="0"/>
    <s v="Operations Manager"/>
    <x v="14"/>
    <x v="1"/>
    <x v="0"/>
    <x v="258"/>
    <d v="2023-04-02T00:00:00"/>
    <d v="2023-04-04T00:00:00"/>
    <x v="0"/>
    <x v="44"/>
    <n v="133489"/>
    <x v="7"/>
    <s v="Retained"/>
    <n v="4"/>
    <x v="1"/>
  </r>
  <r>
    <x v="2064"/>
    <x v="0"/>
    <n v="38"/>
    <x v="7"/>
    <s v="Purchase Manager"/>
    <x v="12"/>
    <x v="0"/>
    <x v="1"/>
    <x v="100"/>
    <d v="2023-05-12T00:00:00"/>
    <d v="2023-05-16T00:00:00"/>
    <x v="0"/>
    <x v="230"/>
    <n v="58799"/>
    <x v="15"/>
    <s v="Left"/>
    <n v="4"/>
    <x v="1"/>
  </r>
  <r>
    <x v="2065"/>
    <x v="2"/>
    <n v="33"/>
    <x v="1"/>
    <s v="Service Manager"/>
    <x v="3"/>
    <x v="0"/>
    <x v="2"/>
    <x v="149"/>
    <d v="2023-06-29T00:00:00"/>
    <d v="2023-06-30T00:00:00"/>
    <x v="0"/>
    <x v="143"/>
    <n v="61278"/>
    <x v="8"/>
    <s v="Left"/>
    <n v="3"/>
    <x v="1"/>
  </r>
  <r>
    <x v="2066"/>
    <x v="0"/>
    <n v="37"/>
    <x v="0"/>
    <s v="Operations Manager"/>
    <x v="12"/>
    <x v="0"/>
    <x v="1"/>
    <x v="126"/>
    <d v="2023-01-17T00:00:00"/>
    <d v="2023-01-24T00:00:00"/>
    <x v="0"/>
    <x v="253"/>
    <n v="58319"/>
    <x v="11"/>
    <s v="Retained"/>
    <n v="4"/>
    <x v="0"/>
  </r>
  <r>
    <x v="2067"/>
    <x v="0"/>
    <n v="36"/>
    <x v="1"/>
    <s v="Service Engineer"/>
    <x v="12"/>
    <x v="1"/>
    <x v="1"/>
    <x v="94"/>
    <d v="2023-07-13T00:00:00"/>
    <d v="2023-07-13T00:00:00"/>
    <x v="1"/>
    <x v="3"/>
    <n v="38254"/>
    <x v="3"/>
    <m/>
    <n v="5"/>
    <x v="1"/>
  </r>
  <r>
    <x v="2068"/>
    <x v="0"/>
    <n v="36"/>
    <x v="2"/>
    <s v="Sales Manager"/>
    <x v="5"/>
    <x v="4"/>
    <x v="1"/>
    <x v="57"/>
    <d v="2024-02-11T00:00:00"/>
    <d v="2024-02-14T00:00:00"/>
    <x v="0"/>
    <x v="347"/>
    <n v="40896"/>
    <x v="6"/>
    <s v="Retained"/>
    <m/>
    <x v="2"/>
  </r>
  <r>
    <x v="2069"/>
    <x v="0"/>
    <n v="38"/>
    <x v="2"/>
    <s v="Sales Executive"/>
    <x v="12"/>
    <x v="0"/>
    <x v="1"/>
    <x v="141"/>
    <d v="2023-08-12T00:00:00"/>
    <d v="2023-08-18T00:00:00"/>
    <x v="0"/>
    <x v="62"/>
    <n v="57690"/>
    <x v="14"/>
    <s v="Retained"/>
    <n v="4"/>
    <x v="0"/>
  </r>
  <r>
    <x v="2070"/>
    <x v="2"/>
    <n v="33"/>
    <x v="0"/>
    <s v="Operations Executive"/>
    <x v="6"/>
    <x v="4"/>
    <x v="0"/>
    <x v="329"/>
    <d v="2023-02-12T00:00:00"/>
    <d v="2023-02-16T00:00:00"/>
    <x v="1"/>
    <x v="3"/>
    <n v="62876"/>
    <x v="3"/>
    <m/>
    <n v="5"/>
    <x v="1"/>
  </r>
  <r>
    <x v="2071"/>
    <x v="0"/>
    <n v="37"/>
    <x v="0"/>
    <s v="Operations Manager"/>
    <x v="7"/>
    <x v="1"/>
    <x v="1"/>
    <x v="66"/>
    <d v="2024-07-17T00:00:00"/>
    <d v="2024-07-19T00:00:00"/>
    <x v="3"/>
    <x v="3"/>
    <n v="45328"/>
    <x v="3"/>
    <m/>
    <n v="2"/>
    <x v="1"/>
  </r>
  <r>
    <x v="2072"/>
    <x v="0"/>
    <n v="37"/>
    <x v="1"/>
    <s v="Service Engineer"/>
    <x v="10"/>
    <x v="0"/>
    <x v="0"/>
    <x v="188"/>
    <d v="2023-08-23T00:00:00"/>
    <d v="2023-08-26T00:00:00"/>
    <x v="2"/>
    <x v="3"/>
    <n v="173128"/>
    <x v="3"/>
    <m/>
    <n v="4"/>
    <x v="1"/>
  </r>
  <r>
    <x v="2073"/>
    <x v="2"/>
    <n v="34"/>
    <x v="1"/>
    <s v="Service Manager"/>
    <x v="1"/>
    <x v="3"/>
    <x v="1"/>
    <x v="186"/>
    <d v="2023-03-22T00:00:00"/>
    <d v="2023-03-29T00:00:00"/>
    <x v="0"/>
    <x v="107"/>
    <n v="53314"/>
    <x v="4"/>
    <s v="Retained"/>
    <m/>
    <x v="1"/>
  </r>
  <r>
    <x v="2074"/>
    <x v="2"/>
    <n v="33"/>
    <x v="1"/>
    <s v="Service Engineer"/>
    <x v="4"/>
    <x v="4"/>
    <x v="1"/>
    <x v="292"/>
    <d v="2024-01-15T00:00:00"/>
    <d v="2024-01-18T00:00:00"/>
    <x v="0"/>
    <x v="418"/>
    <n v="74621"/>
    <x v="0"/>
    <s v="Left"/>
    <m/>
    <x v="1"/>
  </r>
  <r>
    <x v="2075"/>
    <x v="2"/>
    <n v="32"/>
    <x v="0"/>
    <s v="Operations Manager"/>
    <x v="1"/>
    <x v="4"/>
    <x v="0"/>
    <x v="248"/>
    <d v="2023-01-13T00:00:00"/>
    <d v="2023-01-16T00:00:00"/>
    <x v="0"/>
    <x v="93"/>
    <n v="57744"/>
    <x v="3"/>
    <s v="Retained"/>
    <n v="2"/>
    <x v="1"/>
  </r>
  <r>
    <x v="2076"/>
    <x v="0"/>
    <n v="38"/>
    <x v="2"/>
    <s v="Sales Executive"/>
    <x v="9"/>
    <x v="1"/>
    <x v="2"/>
    <x v="74"/>
    <d v="2023-02-18T00:00:00"/>
    <d v="2023-02-19T00:00:00"/>
    <x v="1"/>
    <x v="3"/>
    <n v="45811"/>
    <x v="3"/>
    <m/>
    <n v="5"/>
    <x v="1"/>
  </r>
  <r>
    <x v="2077"/>
    <x v="0"/>
    <n v="36"/>
    <x v="3"/>
    <s v="Marketing Executive"/>
    <x v="0"/>
    <x v="0"/>
    <x v="1"/>
    <x v="73"/>
    <d v="2023-09-05T00:00:00"/>
    <d v="2023-09-08T00:00:00"/>
    <x v="0"/>
    <x v="83"/>
    <n v="56718"/>
    <x v="0"/>
    <s v="Retained"/>
    <m/>
    <x v="2"/>
  </r>
  <r>
    <x v="2078"/>
    <x v="1"/>
    <n v="34"/>
    <x v="1"/>
    <s v="Service Engineer"/>
    <x v="9"/>
    <x v="1"/>
    <x v="1"/>
    <x v="92"/>
    <d v="2023-03-03T00:00:00"/>
    <d v="2023-03-07T00:00:00"/>
    <x v="0"/>
    <x v="65"/>
    <n v="56397"/>
    <x v="13"/>
    <s v="Retained"/>
    <n v="4"/>
    <x v="1"/>
  </r>
  <r>
    <x v="2079"/>
    <x v="2"/>
    <n v="32"/>
    <x v="8"/>
    <s v="HR Manager"/>
    <x v="4"/>
    <x v="1"/>
    <x v="0"/>
    <x v="121"/>
    <d v="2023-03-26T00:00:00"/>
    <d v="2023-03-28T00:00:00"/>
    <x v="1"/>
    <x v="3"/>
    <n v="78999"/>
    <x v="3"/>
    <m/>
    <m/>
    <x v="1"/>
  </r>
  <r>
    <x v="2080"/>
    <x v="0"/>
    <n v="38"/>
    <x v="1"/>
    <s v="Service Engineer"/>
    <x v="4"/>
    <x v="1"/>
    <x v="2"/>
    <x v="5"/>
    <d v="2023-05-10T00:00:00"/>
    <d v="2023-05-14T00:00:00"/>
    <x v="1"/>
    <x v="3"/>
    <n v="89638"/>
    <x v="3"/>
    <m/>
    <n v="1"/>
    <x v="0"/>
  </r>
  <r>
    <x v="2081"/>
    <x v="0"/>
    <n v="36"/>
    <x v="0"/>
    <s v="Operations Executive"/>
    <x v="5"/>
    <x v="0"/>
    <x v="0"/>
    <x v="342"/>
    <d v="2024-06-18T00:00:00"/>
    <d v="2024-06-19T00:00:00"/>
    <x v="4"/>
    <x v="3"/>
    <n v="50423"/>
    <x v="3"/>
    <m/>
    <n v="4"/>
    <x v="1"/>
  </r>
  <r>
    <x v="2082"/>
    <x v="0"/>
    <n v="37"/>
    <x v="1"/>
    <s v="Service Engineer"/>
    <x v="3"/>
    <x v="2"/>
    <x v="1"/>
    <x v="151"/>
    <d v="2023-07-09T00:00:00"/>
    <d v="2023-07-13T00:00:00"/>
    <x v="2"/>
    <x v="3"/>
    <n v="75378"/>
    <x v="3"/>
    <m/>
    <n v="4"/>
    <x v="1"/>
  </r>
  <r>
    <x v="2083"/>
    <x v="1"/>
    <n v="34"/>
    <x v="2"/>
    <s v="Sales Executive"/>
    <x v="12"/>
    <x v="0"/>
    <x v="0"/>
    <x v="22"/>
    <d v="2023-02-21T00:00:00"/>
    <d v="2023-02-28T00:00:00"/>
    <x v="0"/>
    <x v="16"/>
    <n v="44503"/>
    <x v="14"/>
    <s v="Left"/>
    <n v="5"/>
    <x v="1"/>
  </r>
  <r>
    <x v="2084"/>
    <x v="0"/>
    <n v="38"/>
    <x v="0"/>
    <s v="Operations Executive"/>
    <x v="10"/>
    <x v="2"/>
    <x v="4"/>
    <x v="257"/>
    <d v="2024-06-08T00:00:00"/>
    <d v="2024-06-09T00:00:00"/>
    <x v="0"/>
    <x v="419"/>
    <n v="179349"/>
    <x v="8"/>
    <s v="Retained"/>
    <n v="5"/>
    <x v="1"/>
  </r>
  <r>
    <x v="2085"/>
    <x v="0"/>
    <n v="36"/>
    <x v="0"/>
    <s v="Operations Executive"/>
    <x v="0"/>
    <x v="1"/>
    <x v="1"/>
    <x v="459"/>
    <d v="2024-11-13T00:00:00"/>
    <d v="2024-11-20T00:00:00"/>
    <x v="0"/>
    <x v="274"/>
    <n v="41280"/>
    <x v="7"/>
    <s v="Retained"/>
    <n v="3"/>
    <x v="1"/>
  </r>
  <r>
    <x v="2086"/>
    <x v="0"/>
    <n v="37"/>
    <x v="7"/>
    <s v="Purchase Manager"/>
    <x v="2"/>
    <x v="2"/>
    <x v="0"/>
    <x v="29"/>
    <d v="2023-02-06T00:00:00"/>
    <d v="2023-02-12T00:00:00"/>
    <x v="0"/>
    <x v="51"/>
    <n v="79651"/>
    <x v="0"/>
    <s v="Left"/>
    <n v="5"/>
    <x v="1"/>
  </r>
  <r>
    <x v="2087"/>
    <x v="2"/>
    <n v="33"/>
    <x v="0"/>
    <s v="Operations Executive"/>
    <x v="0"/>
    <x v="1"/>
    <x v="1"/>
    <x v="26"/>
    <d v="2023-05-16T00:00:00"/>
    <d v="2023-05-18T00:00:00"/>
    <x v="0"/>
    <x v="152"/>
    <n v="61592"/>
    <x v="10"/>
    <s v="Retained"/>
    <n v="4"/>
    <x v="1"/>
  </r>
  <r>
    <x v="2088"/>
    <x v="2"/>
    <n v="32"/>
    <x v="0"/>
    <s v="Operations Executive"/>
    <x v="4"/>
    <x v="0"/>
    <x v="0"/>
    <x v="77"/>
    <d v="2023-08-15T00:00:00"/>
    <d v="2023-08-16T00:00:00"/>
    <x v="0"/>
    <x v="302"/>
    <n v="56398"/>
    <x v="9"/>
    <s v="Left"/>
    <n v="5"/>
    <x v="1"/>
  </r>
  <r>
    <x v="2089"/>
    <x v="0"/>
    <n v="37"/>
    <x v="0"/>
    <s v="Operations Executive"/>
    <x v="5"/>
    <x v="0"/>
    <x v="1"/>
    <x v="17"/>
    <d v="2023-06-23T00:00:00"/>
    <d v="2023-06-30T00:00:00"/>
    <x v="0"/>
    <x v="150"/>
    <n v="45083"/>
    <x v="2"/>
    <s v="Retained"/>
    <n v="4"/>
    <x v="0"/>
  </r>
  <r>
    <x v="2090"/>
    <x v="2"/>
    <n v="34"/>
    <x v="1"/>
    <s v="Service Engineer"/>
    <x v="13"/>
    <x v="4"/>
    <x v="1"/>
    <x v="256"/>
    <d v="2024-12-22T00:00:00"/>
    <d v="2024-12-29T00:00:00"/>
    <x v="0"/>
    <x v="420"/>
    <n v="218340"/>
    <x v="2"/>
    <s v="Left"/>
    <n v="4"/>
    <x v="1"/>
  </r>
  <r>
    <x v="2091"/>
    <x v="1"/>
    <n v="34"/>
    <x v="6"/>
    <s v="Financial Analyst"/>
    <x v="11"/>
    <x v="3"/>
    <x v="2"/>
    <x v="340"/>
    <d v="2024-10-13T00:00:00"/>
    <d v="2024-10-17T00:00:00"/>
    <x v="4"/>
    <x v="3"/>
    <n v="114897"/>
    <x v="3"/>
    <m/>
    <n v="2"/>
    <x v="1"/>
  </r>
  <r>
    <x v="2092"/>
    <x v="0"/>
    <n v="36"/>
    <x v="4"/>
    <s v="Production Manager"/>
    <x v="13"/>
    <x v="1"/>
    <x v="1"/>
    <x v="100"/>
    <d v="2023-05-24T00:00:00"/>
    <d v="2023-05-26T00:00:00"/>
    <x v="1"/>
    <x v="3"/>
    <n v="212351"/>
    <x v="3"/>
    <m/>
    <n v="4"/>
    <x v="1"/>
  </r>
  <r>
    <x v="2093"/>
    <x v="0"/>
    <n v="37"/>
    <x v="1"/>
    <s v="Service Engineer"/>
    <x v="5"/>
    <x v="1"/>
    <x v="3"/>
    <x v="12"/>
    <d v="2023-02-16T00:00:00"/>
    <d v="2023-02-18T00:00:00"/>
    <x v="0"/>
    <x v="178"/>
    <n v="50051"/>
    <x v="9"/>
    <s v="Retained"/>
    <m/>
    <x v="0"/>
  </r>
  <r>
    <x v="2094"/>
    <x v="0"/>
    <n v="37"/>
    <x v="0"/>
    <s v="Operations Executive"/>
    <x v="13"/>
    <x v="0"/>
    <x v="1"/>
    <x v="366"/>
    <d v="2023-05-25T00:00:00"/>
    <d v="2023-05-26T00:00:00"/>
    <x v="0"/>
    <x v="167"/>
    <n v="156855"/>
    <x v="6"/>
    <s v="Retained"/>
    <n v="3"/>
    <x v="1"/>
  </r>
  <r>
    <x v="2095"/>
    <x v="2"/>
    <n v="32"/>
    <x v="1"/>
    <s v="Service Engineer"/>
    <x v="7"/>
    <x v="0"/>
    <x v="0"/>
    <x v="251"/>
    <d v="2023-07-29T00:00:00"/>
    <d v="2023-07-29T00:00:00"/>
    <x v="1"/>
    <x v="3"/>
    <n v="52308"/>
    <x v="3"/>
    <m/>
    <n v="5"/>
    <x v="1"/>
  </r>
  <r>
    <x v="2096"/>
    <x v="0"/>
    <n v="36"/>
    <x v="1"/>
    <s v="Service Engineer"/>
    <x v="4"/>
    <x v="0"/>
    <x v="1"/>
    <x v="315"/>
    <d v="2023-08-20T00:00:00"/>
    <d v="2023-08-21T00:00:00"/>
    <x v="0"/>
    <x v="26"/>
    <n v="85959"/>
    <x v="7"/>
    <s v="Retained"/>
    <n v="3"/>
    <x v="0"/>
  </r>
  <r>
    <x v="2097"/>
    <x v="2"/>
    <n v="32"/>
    <x v="0"/>
    <s v="Operations Executive"/>
    <x v="6"/>
    <x v="1"/>
    <x v="0"/>
    <x v="278"/>
    <d v="2024-05-01T00:00:00"/>
    <d v="2024-05-08T00:00:00"/>
    <x v="3"/>
    <x v="3"/>
    <n v="54683"/>
    <x v="3"/>
    <m/>
    <n v="3"/>
    <x v="0"/>
  </r>
  <r>
    <x v="2098"/>
    <x v="2"/>
    <n v="32"/>
    <x v="0"/>
    <s v="Operations Executive"/>
    <x v="8"/>
    <x v="2"/>
    <x v="3"/>
    <x v="258"/>
    <d v="2023-04-04T00:00:00"/>
    <d v="2023-04-06T00:00:00"/>
    <x v="1"/>
    <x v="3"/>
    <n v="157847"/>
    <x v="3"/>
    <m/>
    <n v="4"/>
    <x v="1"/>
  </r>
  <r>
    <x v="2099"/>
    <x v="0"/>
    <n v="38"/>
    <x v="1"/>
    <s v="Service Manager"/>
    <x v="2"/>
    <x v="1"/>
    <x v="1"/>
    <x v="7"/>
    <d v="2023-06-06T00:00:00"/>
    <d v="2023-06-13T00:00:00"/>
    <x v="0"/>
    <x v="28"/>
    <n v="68449"/>
    <x v="2"/>
    <s v="Left"/>
    <n v="5"/>
    <x v="1"/>
  </r>
  <r>
    <x v="2100"/>
    <x v="1"/>
    <n v="34"/>
    <x v="7"/>
    <s v="Purchase Officer"/>
    <x v="8"/>
    <x v="1"/>
    <x v="3"/>
    <x v="14"/>
    <d v="2023-01-25T00:00:00"/>
    <d v="2023-01-29T00:00:00"/>
    <x v="1"/>
    <x v="3"/>
    <n v="189754"/>
    <x v="3"/>
    <m/>
    <n v="3"/>
    <x v="1"/>
  </r>
  <r>
    <x v="2101"/>
    <x v="0"/>
    <n v="36"/>
    <x v="3"/>
    <s v="Marketing Executive"/>
    <x v="0"/>
    <x v="1"/>
    <x v="0"/>
    <x v="421"/>
    <d v="2024-09-17T00:00:00"/>
    <d v="2024-09-19T00:00:00"/>
    <x v="0"/>
    <x v="395"/>
    <n v="58956"/>
    <x v="3"/>
    <s v="Retained"/>
    <n v="4"/>
    <x v="1"/>
  </r>
  <r>
    <x v="2102"/>
    <x v="0"/>
    <n v="38"/>
    <x v="1"/>
    <s v="Service Engineer"/>
    <x v="1"/>
    <x v="4"/>
    <x v="0"/>
    <x v="369"/>
    <d v="2024-10-19T00:00:00"/>
    <d v="2024-10-20T00:00:00"/>
    <x v="2"/>
    <x v="3"/>
    <n v="51928"/>
    <x v="3"/>
    <m/>
    <n v="4"/>
    <x v="0"/>
  </r>
  <r>
    <x v="2103"/>
    <x v="2"/>
    <n v="34"/>
    <x v="0"/>
    <s v="Operations Executive"/>
    <x v="4"/>
    <x v="1"/>
    <x v="1"/>
    <x v="255"/>
    <d v="2024-10-25T00:00:00"/>
    <d v="2024-10-30T00:00:00"/>
    <x v="0"/>
    <x v="383"/>
    <n v="87436"/>
    <x v="14"/>
    <s v="Retained"/>
    <n v="4"/>
    <x v="0"/>
  </r>
  <r>
    <x v="2104"/>
    <x v="2"/>
    <n v="32"/>
    <x v="0"/>
    <s v="Operations Manager"/>
    <x v="1"/>
    <x v="2"/>
    <x v="2"/>
    <x v="67"/>
    <d v="2023-08-26T00:00:00"/>
    <d v="2023-08-27T00:00:00"/>
    <x v="0"/>
    <x v="153"/>
    <n v="53151"/>
    <x v="3"/>
    <s v="Retained"/>
    <n v="3"/>
    <x v="1"/>
  </r>
  <r>
    <x v="2105"/>
    <x v="0"/>
    <n v="38"/>
    <x v="4"/>
    <s v="Production Engineer"/>
    <x v="6"/>
    <x v="1"/>
    <x v="1"/>
    <x v="160"/>
    <d v="2023-01-21T00:00:00"/>
    <d v="2023-01-28T00:00:00"/>
    <x v="0"/>
    <x v="81"/>
    <n v="56851"/>
    <x v="2"/>
    <s v="Retained"/>
    <n v="4"/>
    <x v="1"/>
  </r>
  <r>
    <x v="2106"/>
    <x v="2"/>
    <n v="32"/>
    <x v="3"/>
    <s v="Marketing Manager"/>
    <x v="10"/>
    <x v="0"/>
    <x v="4"/>
    <x v="131"/>
    <d v="2023-08-22T00:00:00"/>
    <d v="2023-08-27T00:00:00"/>
    <x v="0"/>
    <x v="27"/>
    <n v="149303"/>
    <x v="15"/>
    <s v="Left"/>
    <n v="4"/>
    <x v="1"/>
  </r>
  <r>
    <x v="2107"/>
    <x v="1"/>
    <n v="34"/>
    <x v="0"/>
    <s v="Operations Executive"/>
    <x v="10"/>
    <x v="3"/>
    <x v="2"/>
    <x v="141"/>
    <d v="2023-08-07T00:00:00"/>
    <d v="2023-08-07T00:00:00"/>
    <x v="0"/>
    <x v="295"/>
    <n v="175340"/>
    <x v="12"/>
    <s v="Retained"/>
    <n v="5"/>
    <x v="1"/>
  </r>
  <r>
    <x v="2108"/>
    <x v="0"/>
    <n v="36"/>
    <x v="4"/>
    <s v="Production Engineer"/>
    <x v="12"/>
    <x v="1"/>
    <x v="0"/>
    <x v="154"/>
    <d v="2023-03-25T00:00:00"/>
    <d v="2023-04-01T00:00:00"/>
    <x v="0"/>
    <x v="114"/>
    <n v="43319"/>
    <x v="10"/>
    <s v="Left"/>
    <n v="5"/>
    <x v="1"/>
  </r>
  <r>
    <x v="2109"/>
    <x v="1"/>
    <n v="34"/>
    <x v="0"/>
    <s v="Operations Executive"/>
    <x v="4"/>
    <x v="4"/>
    <x v="3"/>
    <x v="494"/>
    <d v="2024-02-21T00:00:00"/>
    <d v="2024-02-27T00:00:00"/>
    <x v="0"/>
    <x v="339"/>
    <n v="82780"/>
    <x v="10"/>
    <s v="Left"/>
    <n v="5"/>
    <x v="2"/>
  </r>
  <r>
    <x v="2110"/>
    <x v="0"/>
    <n v="37"/>
    <x v="0"/>
    <s v="Operations Executive"/>
    <x v="2"/>
    <x v="4"/>
    <x v="1"/>
    <x v="446"/>
    <d v="2024-11-19T00:00:00"/>
    <d v="2024-11-22T00:00:00"/>
    <x v="4"/>
    <x v="3"/>
    <n v="77708"/>
    <x v="3"/>
    <m/>
    <n v="4"/>
    <x v="1"/>
  </r>
  <r>
    <x v="2111"/>
    <x v="0"/>
    <n v="36"/>
    <x v="0"/>
    <s v="Operations Executive"/>
    <x v="2"/>
    <x v="0"/>
    <x v="4"/>
    <x v="183"/>
    <d v="2023-04-10T00:00:00"/>
    <d v="2023-04-11T00:00:00"/>
    <x v="0"/>
    <x v="275"/>
    <n v="80132"/>
    <x v="8"/>
    <s v="Retained"/>
    <n v="5"/>
    <x v="1"/>
  </r>
  <r>
    <x v="2112"/>
    <x v="0"/>
    <n v="37"/>
    <x v="0"/>
    <s v="Operations Executive"/>
    <x v="6"/>
    <x v="1"/>
    <x v="2"/>
    <x v="264"/>
    <d v="2023-06-03T00:00:00"/>
    <d v="2023-06-06T00:00:00"/>
    <x v="0"/>
    <x v="92"/>
    <n v="53536"/>
    <x v="13"/>
    <s v="Retained"/>
    <n v="5"/>
    <x v="1"/>
  </r>
  <r>
    <x v="2113"/>
    <x v="2"/>
    <n v="34"/>
    <x v="1"/>
    <s v="Service Engineer"/>
    <x v="4"/>
    <x v="2"/>
    <x v="1"/>
    <x v="151"/>
    <d v="2023-07-10T00:00:00"/>
    <d v="2023-07-12T00:00:00"/>
    <x v="1"/>
    <x v="3"/>
    <n v="80231"/>
    <x v="3"/>
    <m/>
    <n v="4"/>
    <x v="1"/>
  </r>
  <r>
    <x v="2114"/>
    <x v="2"/>
    <n v="33"/>
    <x v="1"/>
    <s v="Service Engineer"/>
    <x v="6"/>
    <x v="4"/>
    <x v="0"/>
    <x v="142"/>
    <d v="2023-03-22T00:00:00"/>
    <d v="2023-03-26T00:00:00"/>
    <x v="0"/>
    <x v="114"/>
    <n v="84899"/>
    <x v="11"/>
    <s v="Retained"/>
    <n v="2"/>
    <x v="1"/>
  </r>
  <r>
    <x v="2115"/>
    <x v="0"/>
    <n v="38"/>
    <x v="1"/>
    <s v="Service Engineer"/>
    <x v="10"/>
    <x v="3"/>
    <x v="2"/>
    <x v="121"/>
    <d v="2023-03-30T00:00:00"/>
    <d v="2023-03-30T00:00:00"/>
    <x v="0"/>
    <x v="314"/>
    <n v="189183"/>
    <x v="3"/>
    <s v="Retained"/>
    <n v="4"/>
    <x v="1"/>
  </r>
  <r>
    <x v="2116"/>
    <x v="0"/>
    <n v="36"/>
    <x v="2"/>
    <s v="Sales Executive"/>
    <x v="4"/>
    <x v="2"/>
    <x v="0"/>
    <x v="5"/>
    <d v="2023-05-10T00:00:00"/>
    <d v="2023-05-14T00:00:00"/>
    <x v="0"/>
    <x v="55"/>
    <n v="85607"/>
    <x v="3"/>
    <s v="Retained"/>
    <n v="4"/>
    <x v="1"/>
  </r>
  <r>
    <x v="2117"/>
    <x v="2"/>
    <n v="34"/>
    <x v="2"/>
    <s v="Sales Manager"/>
    <x v="4"/>
    <x v="0"/>
    <x v="0"/>
    <x v="56"/>
    <d v="2024-01-21T00:00:00"/>
    <d v="2024-01-27T00:00:00"/>
    <x v="3"/>
    <x v="3"/>
    <n v="88734"/>
    <x v="3"/>
    <m/>
    <n v="4"/>
    <x v="1"/>
  </r>
  <r>
    <x v="2118"/>
    <x v="0"/>
    <n v="38"/>
    <x v="0"/>
    <s v="Operations Executive"/>
    <x v="1"/>
    <x v="0"/>
    <x v="1"/>
    <x v="495"/>
    <d v="2024-11-24T00:00:00"/>
    <d v="2024-11-25T00:00:00"/>
    <x v="3"/>
    <x v="3"/>
    <n v="60292"/>
    <x v="3"/>
    <m/>
    <n v="5"/>
    <x v="1"/>
  </r>
  <r>
    <x v="2119"/>
    <x v="2"/>
    <n v="32"/>
    <x v="0"/>
    <s v="Operations Manager"/>
    <x v="3"/>
    <x v="0"/>
    <x v="1"/>
    <x v="9"/>
    <d v="2023-03-10T00:00:00"/>
    <d v="2023-03-16T00:00:00"/>
    <x v="0"/>
    <x v="243"/>
    <n v="72659"/>
    <x v="10"/>
    <s v="Retained"/>
    <n v="2"/>
    <x v="1"/>
  </r>
  <r>
    <x v="2120"/>
    <x v="2"/>
    <n v="34"/>
    <x v="0"/>
    <s v="Operations Executive"/>
    <x v="6"/>
    <x v="1"/>
    <x v="3"/>
    <x v="496"/>
    <d v="2024-08-18T00:00:00"/>
    <d v="2024-08-23T00:00:00"/>
    <x v="4"/>
    <x v="3"/>
    <n v="51683"/>
    <x v="3"/>
    <m/>
    <n v="4"/>
    <x v="1"/>
  </r>
  <r>
    <x v="2121"/>
    <x v="0"/>
    <n v="36"/>
    <x v="0"/>
    <s v="Operations Executive"/>
    <x v="4"/>
    <x v="0"/>
    <x v="1"/>
    <x v="247"/>
    <d v="2023-09-04T00:00:00"/>
    <d v="2023-09-05T00:00:00"/>
    <x v="1"/>
    <x v="3"/>
    <n v="67411"/>
    <x v="3"/>
    <m/>
    <n v="2"/>
    <x v="1"/>
  </r>
  <r>
    <x v="2122"/>
    <x v="1"/>
    <n v="34"/>
    <x v="0"/>
    <s v="Operations Executive"/>
    <x v="5"/>
    <x v="2"/>
    <x v="4"/>
    <x v="179"/>
    <d v="2023-04-12T00:00:00"/>
    <d v="2023-04-18T00:00:00"/>
    <x v="1"/>
    <x v="3"/>
    <n v="51121"/>
    <x v="3"/>
    <m/>
    <m/>
    <x v="1"/>
  </r>
  <r>
    <x v="2123"/>
    <x v="0"/>
    <n v="37"/>
    <x v="4"/>
    <s v="Production Engineer"/>
    <x v="0"/>
    <x v="0"/>
    <x v="1"/>
    <x v="5"/>
    <d v="2023-05-20T00:00:00"/>
    <d v="2023-05-26T00:00:00"/>
    <x v="1"/>
    <x v="3"/>
    <n v="43293"/>
    <x v="3"/>
    <m/>
    <n v="4"/>
    <x v="1"/>
  </r>
  <r>
    <x v="2124"/>
    <x v="1"/>
    <n v="34"/>
    <x v="0"/>
    <s v="Operations Executive"/>
    <x v="11"/>
    <x v="2"/>
    <x v="1"/>
    <x v="483"/>
    <d v="2024-12-04T00:00:00"/>
    <d v="2024-12-06T00:00:00"/>
    <x v="0"/>
    <x v="137"/>
    <n v="118643"/>
    <x v="2"/>
    <s v="Retained"/>
    <n v="4"/>
    <x v="1"/>
  </r>
  <r>
    <x v="2125"/>
    <x v="2"/>
    <n v="32"/>
    <x v="1"/>
    <s v="Service Engineer"/>
    <x v="3"/>
    <x v="1"/>
    <x v="1"/>
    <x v="113"/>
    <d v="2023-02-28T00:00:00"/>
    <d v="2023-03-07T00:00:00"/>
    <x v="0"/>
    <x v="36"/>
    <n v="76117"/>
    <x v="0"/>
    <s v="Retained"/>
    <n v="5"/>
    <x v="2"/>
  </r>
  <r>
    <x v="2126"/>
    <x v="2"/>
    <n v="32"/>
    <x v="3"/>
    <s v="Marketing Executive"/>
    <x v="1"/>
    <x v="1"/>
    <x v="3"/>
    <x v="327"/>
    <d v="2023-03-22T00:00:00"/>
    <d v="2023-03-23T00:00:00"/>
    <x v="1"/>
    <x v="3"/>
    <n v="65093"/>
    <x v="3"/>
    <m/>
    <n v="4"/>
    <x v="1"/>
  </r>
  <r>
    <x v="2127"/>
    <x v="0"/>
    <n v="38"/>
    <x v="0"/>
    <s v="Operations Executive"/>
    <x v="8"/>
    <x v="1"/>
    <x v="1"/>
    <x v="114"/>
    <d v="2023-05-17T00:00:00"/>
    <d v="2023-05-21T00:00:00"/>
    <x v="0"/>
    <x v="158"/>
    <n v="213431"/>
    <x v="12"/>
    <s v="Left"/>
    <m/>
    <x v="1"/>
  </r>
  <r>
    <x v="2128"/>
    <x v="2"/>
    <n v="33"/>
    <x v="1"/>
    <s v="Service Manager"/>
    <x v="12"/>
    <x v="1"/>
    <x v="1"/>
    <x v="104"/>
    <d v="2023-02-19T00:00:00"/>
    <d v="2023-02-24T00:00:00"/>
    <x v="1"/>
    <x v="3"/>
    <n v="55247"/>
    <x v="3"/>
    <m/>
    <m/>
    <x v="1"/>
  </r>
  <r>
    <x v="2129"/>
    <x v="0"/>
    <n v="36"/>
    <x v="0"/>
    <s v="Operations Executive"/>
    <x v="4"/>
    <x v="0"/>
    <x v="2"/>
    <x v="274"/>
    <d v="2024-06-17T00:00:00"/>
    <d v="2024-06-24T00:00:00"/>
    <x v="4"/>
    <x v="3"/>
    <n v="57436"/>
    <x v="3"/>
    <m/>
    <n v="4"/>
    <x v="1"/>
  </r>
  <r>
    <x v="2130"/>
    <x v="0"/>
    <n v="37"/>
    <x v="0"/>
    <s v="Operations Executive"/>
    <x v="14"/>
    <x v="4"/>
    <x v="2"/>
    <x v="131"/>
    <d v="2023-08-25T00:00:00"/>
    <d v="2023-08-25T00:00:00"/>
    <x v="0"/>
    <x v="27"/>
    <n v="112042"/>
    <x v="6"/>
    <s v="Retained"/>
    <n v="3"/>
    <x v="1"/>
  </r>
  <r>
    <x v="2131"/>
    <x v="0"/>
    <n v="37"/>
    <x v="1"/>
    <s v="Service Engineer"/>
    <x v="4"/>
    <x v="0"/>
    <x v="2"/>
    <x v="137"/>
    <d v="2024-02-20T00:00:00"/>
    <d v="2024-02-26T00:00:00"/>
    <x v="0"/>
    <x v="186"/>
    <n v="67523"/>
    <x v="10"/>
    <s v="Retained"/>
    <n v="5"/>
    <x v="1"/>
  </r>
  <r>
    <x v="2132"/>
    <x v="0"/>
    <n v="38"/>
    <x v="0"/>
    <s v="Operations Manager"/>
    <x v="9"/>
    <x v="1"/>
    <x v="3"/>
    <x v="113"/>
    <d v="2023-03-06T00:00:00"/>
    <d v="2023-03-11T00:00:00"/>
    <x v="0"/>
    <x v="136"/>
    <n v="61996"/>
    <x v="7"/>
    <s v="Retained"/>
    <n v="5"/>
    <x v="1"/>
  </r>
  <r>
    <x v="2133"/>
    <x v="0"/>
    <n v="36"/>
    <x v="1"/>
    <s v="Service Engineer"/>
    <x v="5"/>
    <x v="1"/>
    <x v="3"/>
    <x v="483"/>
    <d v="2024-12-04T00:00:00"/>
    <d v="2024-12-10T00:00:00"/>
    <x v="3"/>
    <x v="3"/>
    <n v="49239"/>
    <x v="3"/>
    <m/>
    <m/>
    <x v="2"/>
  </r>
  <r>
    <x v="2134"/>
    <x v="2"/>
    <n v="34"/>
    <x v="2"/>
    <s v="Sales Executive"/>
    <x v="8"/>
    <x v="0"/>
    <x v="2"/>
    <x v="175"/>
    <d v="2023-07-01T00:00:00"/>
    <d v="2023-07-07T00:00:00"/>
    <x v="0"/>
    <x v="250"/>
    <n v="215479"/>
    <x v="3"/>
    <s v="Retained"/>
    <n v="4"/>
    <x v="1"/>
  </r>
  <r>
    <x v="2135"/>
    <x v="2"/>
    <n v="32"/>
    <x v="3"/>
    <s v="Marketing Manager"/>
    <x v="8"/>
    <x v="1"/>
    <x v="0"/>
    <x v="27"/>
    <d v="2023-03-03T00:00:00"/>
    <d v="2023-03-05T00:00:00"/>
    <x v="1"/>
    <x v="3"/>
    <n v="193631"/>
    <x v="3"/>
    <m/>
    <n v="4"/>
    <x v="1"/>
  </r>
  <r>
    <x v="2136"/>
    <x v="0"/>
    <n v="37"/>
    <x v="0"/>
    <s v="Operations Manager"/>
    <x v="3"/>
    <x v="0"/>
    <x v="0"/>
    <x v="51"/>
    <d v="2024-02-22T00:00:00"/>
    <d v="2024-02-25T00:00:00"/>
    <x v="0"/>
    <x v="421"/>
    <n v="57485"/>
    <x v="10"/>
    <s v="Retained"/>
    <m/>
    <x v="1"/>
  </r>
  <r>
    <x v="2137"/>
    <x v="2"/>
    <n v="32"/>
    <x v="0"/>
    <s v="Operations Executive"/>
    <x v="12"/>
    <x v="1"/>
    <x v="1"/>
    <x v="181"/>
    <d v="2023-05-20T00:00:00"/>
    <d v="2023-05-27T00:00:00"/>
    <x v="0"/>
    <x v="158"/>
    <n v="58557"/>
    <x v="3"/>
    <s v="Retained"/>
    <n v="4"/>
    <x v="1"/>
  </r>
  <r>
    <x v="2138"/>
    <x v="0"/>
    <n v="36"/>
    <x v="0"/>
    <s v="Operations Executive"/>
    <x v="12"/>
    <x v="1"/>
    <x v="2"/>
    <x v="155"/>
    <d v="2023-03-08T00:00:00"/>
    <d v="2023-03-13T00:00:00"/>
    <x v="1"/>
    <x v="3"/>
    <n v="57695"/>
    <x v="3"/>
    <m/>
    <n v="5"/>
    <x v="1"/>
  </r>
  <r>
    <x v="2139"/>
    <x v="2"/>
    <n v="33"/>
    <x v="1"/>
    <s v="Service Manager"/>
    <x v="0"/>
    <x v="2"/>
    <x v="1"/>
    <x v="176"/>
    <d v="2023-03-05T00:00:00"/>
    <d v="2023-03-12T00:00:00"/>
    <x v="0"/>
    <x v="8"/>
    <n v="56615"/>
    <x v="3"/>
    <s v="Left"/>
    <n v="5"/>
    <x v="1"/>
  </r>
  <r>
    <x v="2140"/>
    <x v="2"/>
    <n v="33"/>
    <x v="6"/>
    <s v="Finance Manager"/>
    <x v="4"/>
    <x v="0"/>
    <x v="2"/>
    <x v="183"/>
    <d v="2023-04-08T00:00:00"/>
    <d v="2023-04-15T00:00:00"/>
    <x v="1"/>
    <x v="3"/>
    <n v="77339"/>
    <x v="3"/>
    <m/>
    <n v="4"/>
    <x v="1"/>
  </r>
  <r>
    <x v="2141"/>
    <x v="0"/>
    <n v="36"/>
    <x v="0"/>
    <s v="Operations Executive"/>
    <x v="6"/>
    <x v="1"/>
    <x v="0"/>
    <x v="220"/>
    <d v="2024-03-28T00:00:00"/>
    <d v="2024-03-29T00:00:00"/>
    <x v="2"/>
    <x v="3"/>
    <n v="63911"/>
    <x v="3"/>
    <m/>
    <n v="5"/>
    <x v="1"/>
  </r>
  <r>
    <x v="2142"/>
    <x v="2"/>
    <n v="34"/>
    <x v="3"/>
    <s v="Marketing Executive"/>
    <x v="1"/>
    <x v="3"/>
    <x v="4"/>
    <x v="493"/>
    <d v="2024-11-14T00:00:00"/>
    <d v="2024-11-21T00:00:00"/>
    <x v="0"/>
    <x v="422"/>
    <n v="73926"/>
    <x v="15"/>
    <s v="Retained"/>
    <n v="5"/>
    <x v="1"/>
  </r>
  <r>
    <x v="2143"/>
    <x v="0"/>
    <n v="36"/>
    <x v="1"/>
    <s v="Service Engineer"/>
    <x v="0"/>
    <x v="1"/>
    <x v="1"/>
    <x v="177"/>
    <d v="2023-06-17T00:00:00"/>
    <d v="2023-06-18T00:00:00"/>
    <x v="0"/>
    <x v="12"/>
    <n v="64925"/>
    <x v="6"/>
    <s v="Retained"/>
    <m/>
    <x v="1"/>
  </r>
  <r>
    <x v="2144"/>
    <x v="0"/>
    <n v="37"/>
    <x v="0"/>
    <s v="Operations Executive"/>
    <x v="10"/>
    <x v="1"/>
    <x v="2"/>
    <x v="264"/>
    <d v="2023-06-04T00:00:00"/>
    <d v="2023-06-06T00:00:00"/>
    <x v="0"/>
    <x v="112"/>
    <n v="152991"/>
    <x v="5"/>
    <s v="Left"/>
    <m/>
    <x v="0"/>
  </r>
  <r>
    <x v="2145"/>
    <x v="2"/>
    <n v="34"/>
    <x v="3"/>
    <s v="Marketing Executive"/>
    <x v="1"/>
    <x v="2"/>
    <x v="0"/>
    <x v="143"/>
    <d v="2023-01-05T00:00:00"/>
    <d v="2023-01-06T00:00:00"/>
    <x v="1"/>
    <x v="3"/>
    <n v="55914"/>
    <x v="3"/>
    <m/>
    <n v="4"/>
    <x v="1"/>
  </r>
  <r>
    <x v="2146"/>
    <x v="0"/>
    <n v="37"/>
    <x v="0"/>
    <s v="Operations Executive"/>
    <x v="0"/>
    <x v="2"/>
    <x v="3"/>
    <x v="101"/>
    <d v="2023-06-26T00:00:00"/>
    <d v="2023-06-29T00:00:00"/>
    <x v="1"/>
    <x v="3"/>
    <n v="67428"/>
    <x v="3"/>
    <m/>
    <n v="4"/>
    <x v="1"/>
  </r>
  <r>
    <x v="2147"/>
    <x v="0"/>
    <n v="37"/>
    <x v="3"/>
    <s v="Marketing Manager"/>
    <x v="1"/>
    <x v="1"/>
    <x v="1"/>
    <x v="118"/>
    <d v="2023-03-17T00:00:00"/>
    <d v="2023-03-18T00:00:00"/>
    <x v="0"/>
    <x v="108"/>
    <n v="68923"/>
    <x v="15"/>
    <s v="Retained"/>
    <n v="4"/>
    <x v="1"/>
  </r>
  <r>
    <x v="2148"/>
    <x v="0"/>
    <n v="38"/>
    <x v="7"/>
    <s v="Purchase Manager"/>
    <x v="6"/>
    <x v="0"/>
    <x v="1"/>
    <x v="5"/>
    <d v="2023-05-17T00:00:00"/>
    <d v="2023-05-24T00:00:00"/>
    <x v="0"/>
    <x v="73"/>
    <n v="79591"/>
    <x v="2"/>
    <s v="Retained"/>
    <n v="5"/>
    <x v="1"/>
  </r>
  <r>
    <x v="2149"/>
    <x v="2"/>
    <n v="33"/>
    <x v="3"/>
    <s v="Marketing Executive"/>
    <x v="8"/>
    <x v="1"/>
    <x v="0"/>
    <x v="397"/>
    <d v="2023-07-20T00:00:00"/>
    <d v="2023-07-26T00:00:00"/>
    <x v="1"/>
    <x v="3"/>
    <n v="157055"/>
    <x v="3"/>
    <m/>
    <n v="5"/>
    <x v="1"/>
  </r>
  <r>
    <x v="2150"/>
    <x v="0"/>
    <n v="37"/>
    <x v="0"/>
    <s v="Operations Executive"/>
    <x v="9"/>
    <x v="3"/>
    <x v="0"/>
    <x v="473"/>
    <d v="2024-01-26T00:00:00"/>
    <d v="2024-02-02T00:00:00"/>
    <x v="3"/>
    <x v="3"/>
    <n v="47532"/>
    <x v="3"/>
    <m/>
    <n v="3"/>
    <x v="1"/>
  </r>
  <r>
    <x v="2151"/>
    <x v="0"/>
    <n v="37"/>
    <x v="2"/>
    <s v="Sales Executive"/>
    <x v="12"/>
    <x v="0"/>
    <x v="1"/>
    <x v="195"/>
    <d v="2023-06-21T00:00:00"/>
    <d v="2023-06-21T00:00:00"/>
    <x v="0"/>
    <x v="7"/>
    <n v="53624"/>
    <x v="10"/>
    <s v="Retained"/>
    <n v="4"/>
    <x v="0"/>
  </r>
  <r>
    <x v="2152"/>
    <x v="2"/>
    <n v="33"/>
    <x v="0"/>
    <s v="Operations Executive"/>
    <x v="0"/>
    <x v="1"/>
    <x v="4"/>
    <x v="406"/>
    <d v="2024-09-30T00:00:00"/>
    <d v="2024-10-07T00:00:00"/>
    <x v="0"/>
    <x v="423"/>
    <n v="64377"/>
    <x v="8"/>
    <s v="Retained"/>
    <m/>
    <x v="1"/>
  </r>
  <r>
    <x v="2153"/>
    <x v="2"/>
    <n v="33"/>
    <x v="4"/>
    <s v="Production Engineer"/>
    <x v="10"/>
    <x v="1"/>
    <x v="1"/>
    <x v="184"/>
    <d v="2024-06-28T00:00:00"/>
    <d v="2024-06-28T00:00:00"/>
    <x v="0"/>
    <x v="424"/>
    <n v="180626"/>
    <x v="1"/>
    <s v="Retained"/>
    <n v="4"/>
    <x v="1"/>
  </r>
  <r>
    <x v="2154"/>
    <x v="0"/>
    <n v="37"/>
    <x v="4"/>
    <s v="Production Engineer"/>
    <x v="14"/>
    <x v="0"/>
    <x v="0"/>
    <x v="65"/>
    <d v="2023-07-24T00:00:00"/>
    <d v="2023-07-24T00:00:00"/>
    <x v="0"/>
    <x v="269"/>
    <n v="137969"/>
    <x v="4"/>
    <s v="Retained"/>
    <n v="5"/>
    <x v="1"/>
  </r>
  <r>
    <x v="2155"/>
    <x v="0"/>
    <n v="37"/>
    <x v="0"/>
    <s v="Operations Executive"/>
    <x v="6"/>
    <x v="0"/>
    <x v="1"/>
    <x v="14"/>
    <d v="2023-02-02T00:00:00"/>
    <d v="2023-02-04T00:00:00"/>
    <x v="0"/>
    <x v="367"/>
    <n v="82349"/>
    <x v="5"/>
    <s v="Retained"/>
    <m/>
    <x v="1"/>
  </r>
  <r>
    <x v="2156"/>
    <x v="0"/>
    <n v="37"/>
    <x v="1"/>
    <s v="Service Engineer"/>
    <x v="9"/>
    <x v="2"/>
    <x v="1"/>
    <x v="177"/>
    <d v="2023-06-20T00:00:00"/>
    <d v="2023-06-22T00:00:00"/>
    <x v="1"/>
    <x v="3"/>
    <n v="46654"/>
    <x v="3"/>
    <m/>
    <n v="4"/>
    <x v="1"/>
  </r>
  <r>
    <x v="2157"/>
    <x v="0"/>
    <n v="37"/>
    <x v="4"/>
    <s v="Production Manager"/>
    <x v="4"/>
    <x v="4"/>
    <x v="4"/>
    <x v="179"/>
    <d v="2023-03-31T00:00:00"/>
    <d v="2023-04-07T00:00:00"/>
    <x v="0"/>
    <x v="303"/>
    <n v="70205"/>
    <x v="15"/>
    <s v="Left"/>
    <n v="5"/>
    <x v="1"/>
  </r>
  <r>
    <x v="2158"/>
    <x v="0"/>
    <n v="36"/>
    <x v="0"/>
    <s v="Operations Executive"/>
    <x v="4"/>
    <x v="1"/>
    <x v="0"/>
    <x v="286"/>
    <d v="2023-05-09T00:00:00"/>
    <d v="2023-05-15T00:00:00"/>
    <x v="0"/>
    <x v="216"/>
    <n v="88672"/>
    <x v="12"/>
    <s v="Retained"/>
    <n v="4"/>
    <x v="1"/>
  </r>
  <r>
    <x v="2159"/>
    <x v="2"/>
    <n v="32"/>
    <x v="2"/>
    <s v="Sales Executive"/>
    <x v="12"/>
    <x v="2"/>
    <x v="3"/>
    <x v="445"/>
    <d v="2024-05-16T00:00:00"/>
    <d v="2024-05-18T00:00:00"/>
    <x v="0"/>
    <x v="289"/>
    <n v="35105"/>
    <x v="3"/>
    <s v="Left"/>
    <n v="4"/>
    <x v="1"/>
  </r>
  <r>
    <x v="2160"/>
    <x v="2"/>
    <n v="33"/>
    <x v="1"/>
    <s v="Service Manager"/>
    <x v="7"/>
    <x v="0"/>
    <x v="2"/>
    <x v="495"/>
    <d v="2024-11-25T00:00:00"/>
    <d v="2024-11-29T00:00:00"/>
    <x v="0"/>
    <x v="425"/>
    <n v="46000"/>
    <x v="3"/>
    <s v="Retained"/>
    <n v="4"/>
    <x v="1"/>
  </r>
  <r>
    <x v="2161"/>
    <x v="2"/>
    <n v="32"/>
    <x v="2"/>
    <s v="Sales Executive"/>
    <x v="3"/>
    <x v="0"/>
    <x v="2"/>
    <x v="307"/>
    <d v="2023-07-30T00:00:00"/>
    <d v="2023-08-03T00:00:00"/>
    <x v="0"/>
    <x v="87"/>
    <n v="63283"/>
    <x v="5"/>
    <s v="Retained"/>
    <n v="2"/>
    <x v="1"/>
  </r>
  <r>
    <x v="2162"/>
    <x v="0"/>
    <n v="38"/>
    <x v="7"/>
    <s v="Purchase Officer"/>
    <x v="12"/>
    <x v="0"/>
    <x v="0"/>
    <x v="156"/>
    <d v="2023-07-14T00:00:00"/>
    <d v="2023-07-19T00:00:00"/>
    <x v="0"/>
    <x v="233"/>
    <n v="37962"/>
    <x v="9"/>
    <s v="Left"/>
    <n v="4"/>
    <x v="1"/>
  </r>
  <r>
    <x v="2163"/>
    <x v="2"/>
    <n v="32"/>
    <x v="0"/>
    <s v="Operations Executive"/>
    <x v="12"/>
    <x v="1"/>
    <x v="3"/>
    <x v="1"/>
    <d v="2023-07-08T00:00:00"/>
    <d v="2023-07-10T00:00:00"/>
    <x v="2"/>
    <x v="3"/>
    <n v="43394"/>
    <x v="3"/>
    <m/>
    <n v="3"/>
    <x v="1"/>
  </r>
  <r>
    <x v="2164"/>
    <x v="0"/>
    <n v="37"/>
    <x v="0"/>
    <s v="Operations Manager"/>
    <x v="3"/>
    <x v="1"/>
    <x v="1"/>
    <x v="210"/>
    <d v="2023-08-14T00:00:00"/>
    <d v="2023-08-21T00:00:00"/>
    <x v="2"/>
    <x v="3"/>
    <n v="76879"/>
    <x v="3"/>
    <m/>
    <m/>
    <x v="1"/>
  </r>
  <r>
    <x v="2165"/>
    <x v="1"/>
    <n v="34"/>
    <x v="3"/>
    <s v="Marketing Executive"/>
    <x v="12"/>
    <x v="2"/>
    <x v="0"/>
    <x v="127"/>
    <d v="2023-07-31T00:00:00"/>
    <d v="2023-08-04T00:00:00"/>
    <x v="1"/>
    <x v="3"/>
    <n v="41347"/>
    <x v="3"/>
    <m/>
    <n v="4"/>
    <x v="1"/>
  </r>
  <r>
    <x v="2166"/>
    <x v="2"/>
    <n v="33"/>
    <x v="0"/>
    <s v="Operations Executive"/>
    <x v="8"/>
    <x v="0"/>
    <x v="1"/>
    <x v="164"/>
    <d v="2023-07-23T00:00:00"/>
    <d v="2023-07-26T00:00:00"/>
    <x v="0"/>
    <x v="125"/>
    <n v="171625"/>
    <x v="13"/>
    <s v="Retained"/>
    <m/>
    <x v="1"/>
  </r>
  <r>
    <x v="2167"/>
    <x v="0"/>
    <n v="36"/>
    <x v="1"/>
    <s v="Service Engineer"/>
    <x v="7"/>
    <x v="4"/>
    <x v="0"/>
    <x v="478"/>
    <d v="2025-01-04T00:00:00"/>
    <d v="2025-01-04T00:00:00"/>
    <x v="1"/>
    <x v="3"/>
    <n v="66395"/>
    <x v="3"/>
    <m/>
    <n v="4"/>
    <x v="0"/>
  </r>
  <r>
    <x v="2168"/>
    <x v="2"/>
    <n v="33"/>
    <x v="3"/>
    <s v="Marketing Executive"/>
    <x v="12"/>
    <x v="1"/>
    <x v="4"/>
    <x v="243"/>
    <d v="2024-06-22T00:00:00"/>
    <d v="2024-06-22T00:00:00"/>
    <x v="0"/>
    <x v="426"/>
    <n v="57725"/>
    <x v="15"/>
    <s v="Retained"/>
    <n v="5"/>
    <x v="1"/>
  </r>
  <r>
    <x v="2169"/>
    <x v="0"/>
    <n v="38"/>
    <x v="0"/>
    <s v="Operations Executive"/>
    <x v="3"/>
    <x v="1"/>
    <x v="0"/>
    <x v="252"/>
    <d v="2023-08-11T00:00:00"/>
    <d v="2023-08-14T00:00:00"/>
    <x v="0"/>
    <x v="302"/>
    <n v="68691"/>
    <x v="7"/>
    <s v="Retained"/>
    <n v="3"/>
    <x v="1"/>
  </r>
  <r>
    <x v="2170"/>
    <x v="2"/>
    <n v="34"/>
    <x v="0"/>
    <s v="Operations Executive"/>
    <x v="0"/>
    <x v="1"/>
    <x v="2"/>
    <x v="155"/>
    <d v="2023-03-16T00:00:00"/>
    <d v="2023-03-23T00:00:00"/>
    <x v="1"/>
    <x v="3"/>
    <n v="63882"/>
    <x v="3"/>
    <m/>
    <n v="3"/>
    <x v="1"/>
  </r>
  <r>
    <x v="2171"/>
    <x v="0"/>
    <n v="37"/>
    <x v="0"/>
    <s v="Operations Manager"/>
    <x v="4"/>
    <x v="0"/>
    <x v="1"/>
    <x v="21"/>
    <d v="2023-05-28T00:00:00"/>
    <d v="2023-05-28T00:00:00"/>
    <x v="0"/>
    <x v="212"/>
    <n v="75474"/>
    <x v="2"/>
    <s v="Retained"/>
    <n v="4"/>
    <x v="1"/>
  </r>
  <r>
    <x v="2172"/>
    <x v="0"/>
    <n v="38"/>
    <x v="3"/>
    <s v="Marketing Manager"/>
    <x v="2"/>
    <x v="3"/>
    <x v="4"/>
    <x v="147"/>
    <d v="2023-06-11T00:00:00"/>
    <d v="2023-06-17T00:00:00"/>
    <x v="0"/>
    <x v="12"/>
    <n v="80829"/>
    <x v="2"/>
    <s v="Left"/>
    <n v="4"/>
    <x v="1"/>
  </r>
  <r>
    <x v="2173"/>
    <x v="2"/>
    <n v="34"/>
    <x v="0"/>
    <s v="Operations Executive"/>
    <x v="0"/>
    <x v="1"/>
    <x v="1"/>
    <x v="497"/>
    <d v="2024-01-16T00:00:00"/>
    <d v="2024-01-20T00:00:00"/>
    <x v="1"/>
    <x v="3"/>
    <n v="49856"/>
    <x v="3"/>
    <m/>
    <n v="5"/>
    <x v="1"/>
  </r>
  <r>
    <x v="2174"/>
    <x v="0"/>
    <n v="36"/>
    <x v="1"/>
    <s v="Service Engineer"/>
    <x v="1"/>
    <x v="0"/>
    <x v="3"/>
    <x v="134"/>
    <d v="2023-01-13T00:00:00"/>
    <d v="2023-01-19T00:00:00"/>
    <x v="0"/>
    <x v="215"/>
    <n v="54036"/>
    <x v="13"/>
    <s v="Retained"/>
    <n v="3"/>
    <x v="1"/>
  </r>
  <r>
    <x v="2175"/>
    <x v="2"/>
    <n v="34"/>
    <x v="0"/>
    <s v="Operations Executive"/>
    <x v="0"/>
    <x v="0"/>
    <x v="3"/>
    <x v="91"/>
    <d v="2023-06-02T00:00:00"/>
    <d v="2023-06-07T00:00:00"/>
    <x v="0"/>
    <x v="226"/>
    <n v="65727"/>
    <x v="7"/>
    <s v="Left"/>
    <n v="4"/>
    <x v="1"/>
  </r>
  <r>
    <x v="2176"/>
    <x v="0"/>
    <n v="36"/>
    <x v="2"/>
    <s v="Sales Manager"/>
    <x v="12"/>
    <x v="2"/>
    <x v="1"/>
    <x v="26"/>
    <d v="2023-05-22T00:00:00"/>
    <d v="2023-05-26T00:00:00"/>
    <x v="1"/>
    <x v="3"/>
    <n v="35260"/>
    <x v="3"/>
    <m/>
    <n v="5"/>
    <x v="0"/>
  </r>
  <r>
    <x v="2177"/>
    <x v="2"/>
    <n v="33"/>
    <x v="1"/>
    <s v="Service Engineer"/>
    <x v="6"/>
    <x v="0"/>
    <x v="0"/>
    <x v="346"/>
    <d v="2023-06-06T00:00:00"/>
    <d v="2023-06-07T00:00:00"/>
    <x v="0"/>
    <x v="388"/>
    <n v="67303"/>
    <x v="9"/>
    <s v="Retained"/>
    <n v="5"/>
    <x v="1"/>
  </r>
  <r>
    <x v="2178"/>
    <x v="2"/>
    <n v="32"/>
    <x v="7"/>
    <s v="Purchase Officer"/>
    <x v="0"/>
    <x v="0"/>
    <x v="2"/>
    <x v="133"/>
    <d v="2023-05-17T00:00:00"/>
    <d v="2023-05-23T00:00:00"/>
    <x v="0"/>
    <x v="5"/>
    <n v="65088"/>
    <x v="3"/>
    <s v="Retained"/>
    <n v="5"/>
    <x v="0"/>
  </r>
  <r>
    <x v="2179"/>
    <x v="0"/>
    <n v="37"/>
    <x v="1"/>
    <s v="Service Manager"/>
    <x v="2"/>
    <x v="2"/>
    <x v="0"/>
    <x v="149"/>
    <d v="2023-06-27T00:00:00"/>
    <d v="2023-07-01T00:00:00"/>
    <x v="0"/>
    <x v="171"/>
    <n v="64368"/>
    <x v="16"/>
    <s v="Retained"/>
    <n v="4"/>
    <x v="1"/>
  </r>
  <r>
    <x v="2180"/>
    <x v="0"/>
    <n v="37"/>
    <x v="2"/>
    <s v="Sales Manager"/>
    <x v="6"/>
    <x v="1"/>
    <x v="1"/>
    <x v="87"/>
    <d v="2024-02-12T00:00:00"/>
    <d v="2024-02-19T00:00:00"/>
    <x v="0"/>
    <x v="427"/>
    <n v="63450"/>
    <x v="9"/>
    <s v="Left"/>
    <n v="3"/>
    <x v="0"/>
  </r>
  <r>
    <x v="2181"/>
    <x v="0"/>
    <n v="37"/>
    <x v="1"/>
    <s v="Service Engineer"/>
    <x v="4"/>
    <x v="3"/>
    <x v="2"/>
    <x v="327"/>
    <d v="2023-03-11T00:00:00"/>
    <d v="2023-03-15T00:00:00"/>
    <x v="1"/>
    <x v="3"/>
    <n v="64244"/>
    <x v="3"/>
    <m/>
    <n v="4"/>
    <x v="1"/>
  </r>
  <r>
    <x v="2182"/>
    <x v="0"/>
    <n v="37"/>
    <x v="0"/>
    <s v="Operations Manager"/>
    <x v="5"/>
    <x v="2"/>
    <x v="0"/>
    <x v="304"/>
    <d v="2023-02-28T00:00:00"/>
    <d v="2023-03-03T00:00:00"/>
    <x v="0"/>
    <x v="65"/>
    <n v="31959"/>
    <x v="15"/>
    <s v="Retained"/>
    <n v="3"/>
    <x v="0"/>
  </r>
  <r>
    <x v="2183"/>
    <x v="0"/>
    <n v="37"/>
    <x v="0"/>
    <s v="Operations Manager"/>
    <x v="10"/>
    <x v="1"/>
    <x v="1"/>
    <x v="72"/>
    <d v="2023-05-24T00:00:00"/>
    <d v="2023-05-26T00:00:00"/>
    <x v="0"/>
    <x v="5"/>
    <n v="124398"/>
    <x v="0"/>
    <s v="Retained"/>
    <m/>
    <x v="1"/>
  </r>
  <r>
    <x v="2184"/>
    <x v="2"/>
    <n v="32"/>
    <x v="5"/>
    <s v="General Manager"/>
    <x v="6"/>
    <x v="2"/>
    <x v="1"/>
    <x v="170"/>
    <d v="2023-06-30T00:00:00"/>
    <d v="2023-06-30T00:00:00"/>
    <x v="0"/>
    <x v="123"/>
    <n v="75345"/>
    <x v="8"/>
    <s v="Retained"/>
    <n v="2"/>
    <x v="1"/>
  </r>
  <r>
    <x v="2185"/>
    <x v="1"/>
    <n v="34"/>
    <x v="1"/>
    <s v="Service Engineer"/>
    <x v="1"/>
    <x v="2"/>
    <x v="0"/>
    <x v="17"/>
    <d v="2023-06-20T00:00:00"/>
    <d v="2023-06-23T00:00:00"/>
    <x v="0"/>
    <x v="28"/>
    <n v="61936"/>
    <x v="8"/>
    <s v="Retained"/>
    <n v="4"/>
    <x v="0"/>
  </r>
  <r>
    <x v="2186"/>
    <x v="2"/>
    <n v="33"/>
    <x v="0"/>
    <s v="Operations Executive"/>
    <x v="4"/>
    <x v="4"/>
    <x v="1"/>
    <x v="28"/>
    <d v="2023-03-26T00:00:00"/>
    <d v="2023-03-28T00:00:00"/>
    <x v="0"/>
    <x v="270"/>
    <n v="79585"/>
    <x v="1"/>
    <s v="Retained"/>
    <n v="5"/>
    <x v="1"/>
  </r>
  <r>
    <x v="2187"/>
    <x v="2"/>
    <n v="34"/>
    <x v="3"/>
    <s v="Marketing Manager"/>
    <x v="0"/>
    <x v="1"/>
    <x v="2"/>
    <x v="397"/>
    <d v="2023-07-21T00:00:00"/>
    <d v="2023-07-23T00:00:00"/>
    <x v="0"/>
    <x v="221"/>
    <n v="45703"/>
    <x v="15"/>
    <s v="Retained"/>
    <n v="5"/>
    <x v="1"/>
  </r>
  <r>
    <x v="2188"/>
    <x v="2"/>
    <n v="34"/>
    <x v="1"/>
    <s v="Service Engineer"/>
    <x v="12"/>
    <x v="2"/>
    <x v="2"/>
    <x v="251"/>
    <d v="2023-07-24T00:00:00"/>
    <d v="2023-07-30T00:00:00"/>
    <x v="0"/>
    <x v="52"/>
    <n v="57816"/>
    <x v="6"/>
    <s v="Left"/>
    <n v="5"/>
    <x v="1"/>
  </r>
  <r>
    <x v="2189"/>
    <x v="2"/>
    <n v="33"/>
    <x v="0"/>
    <s v="Operations Executive"/>
    <x v="3"/>
    <x v="1"/>
    <x v="1"/>
    <x v="402"/>
    <d v="2024-08-21T00:00:00"/>
    <d v="2024-08-27T00:00:00"/>
    <x v="0"/>
    <x v="413"/>
    <n v="77745"/>
    <x v="11"/>
    <s v="Retained"/>
    <n v="4"/>
    <x v="0"/>
  </r>
  <r>
    <x v="2190"/>
    <x v="0"/>
    <n v="38"/>
    <x v="0"/>
    <s v="Operations Executive"/>
    <x v="1"/>
    <x v="1"/>
    <x v="0"/>
    <x v="232"/>
    <d v="2024-04-10T00:00:00"/>
    <d v="2024-04-17T00:00:00"/>
    <x v="2"/>
    <x v="3"/>
    <n v="56225"/>
    <x v="3"/>
    <m/>
    <n v="3"/>
    <x v="1"/>
  </r>
  <r>
    <x v="2191"/>
    <x v="1"/>
    <n v="34"/>
    <x v="2"/>
    <s v="Sales Manager"/>
    <x v="9"/>
    <x v="2"/>
    <x v="0"/>
    <x v="220"/>
    <d v="2024-03-28T00:00:00"/>
    <d v="2024-03-28T00:00:00"/>
    <x v="1"/>
    <x v="3"/>
    <n v="47313"/>
    <x v="3"/>
    <m/>
    <n v="4"/>
    <x v="0"/>
  </r>
  <r>
    <x v="2192"/>
    <x v="2"/>
    <n v="32"/>
    <x v="0"/>
    <s v="Operations Manager"/>
    <x v="2"/>
    <x v="2"/>
    <x v="4"/>
    <x v="127"/>
    <d v="2023-08-04T00:00:00"/>
    <d v="2023-08-07T00:00:00"/>
    <x v="0"/>
    <x v="295"/>
    <n v="68504"/>
    <x v="12"/>
    <s v="Retained"/>
    <n v="5"/>
    <x v="1"/>
  </r>
  <r>
    <x v="2193"/>
    <x v="0"/>
    <n v="36"/>
    <x v="0"/>
    <s v="Operations Executive"/>
    <x v="1"/>
    <x v="0"/>
    <x v="0"/>
    <x v="339"/>
    <d v="2023-06-18T00:00:00"/>
    <d v="2023-06-25T00:00:00"/>
    <x v="0"/>
    <x v="123"/>
    <n v="68409"/>
    <x v="0"/>
    <s v="Retained"/>
    <m/>
    <x v="1"/>
  </r>
  <r>
    <x v="2194"/>
    <x v="0"/>
    <n v="37"/>
    <x v="2"/>
    <s v="Sales Manager"/>
    <x v="7"/>
    <x v="0"/>
    <x v="4"/>
    <x v="258"/>
    <d v="2023-03-30T00:00:00"/>
    <d v="2023-04-04T00:00:00"/>
    <x v="2"/>
    <x v="3"/>
    <n v="60920"/>
    <x v="3"/>
    <m/>
    <n v="5"/>
    <x v="1"/>
  </r>
  <r>
    <x v="2195"/>
    <x v="0"/>
    <n v="37"/>
    <x v="2"/>
    <s v="Sales Manager"/>
    <x v="0"/>
    <x v="2"/>
    <x v="1"/>
    <x v="48"/>
    <d v="2023-02-16T00:00:00"/>
    <d v="2023-02-21T00:00:00"/>
    <x v="0"/>
    <x v="50"/>
    <n v="57166"/>
    <x v="15"/>
    <s v="Retained"/>
    <n v="2"/>
    <x v="0"/>
  </r>
  <r>
    <x v="2196"/>
    <x v="0"/>
    <n v="37"/>
    <x v="2"/>
    <s v="Sales Manager"/>
    <x v="12"/>
    <x v="4"/>
    <x v="0"/>
    <x v="467"/>
    <d v="2024-11-26T00:00:00"/>
    <d v="2024-12-03T00:00:00"/>
    <x v="0"/>
    <x v="353"/>
    <n v="37194"/>
    <x v="14"/>
    <s v="Retained"/>
    <n v="2"/>
    <x v="1"/>
  </r>
  <r>
    <x v="2197"/>
    <x v="2"/>
    <n v="34"/>
    <x v="1"/>
    <s v="Service Engineer"/>
    <x v="6"/>
    <x v="0"/>
    <x v="1"/>
    <x v="120"/>
    <d v="2023-09-12T00:00:00"/>
    <d v="2023-09-17T00:00:00"/>
    <x v="0"/>
    <x v="428"/>
    <n v="65009"/>
    <x v="15"/>
    <s v="Retained"/>
    <m/>
    <x v="1"/>
  </r>
  <r>
    <x v="2198"/>
    <x v="0"/>
    <n v="38"/>
    <x v="6"/>
    <s v="Financial Analyst"/>
    <x v="0"/>
    <x v="1"/>
    <x v="0"/>
    <x v="124"/>
    <d v="2024-09-11T00:00:00"/>
    <d v="2024-09-15T00:00:00"/>
    <x v="4"/>
    <x v="3"/>
    <n v="49776"/>
    <x v="3"/>
    <m/>
    <n v="4"/>
    <x v="0"/>
  </r>
  <r>
    <x v="2199"/>
    <x v="0"/>
    <n v="36"/>
    <x v="0"/>
    <s v="Operations Executive"/>
    <x v="10"/>
    <x v="2"/>
    <x v="0"/>
    <x v="4"/>
    <d v="2023-07-01T00:00:00"/>
    <d v="2023-07-06T00:00:00"/>
    <x v="0"/>
    <x v="78"/>
    <n v="141917"/>
    <x v="16"/>
    <s v="Retained"/>
    <n v="3"/>
    <x v="1"/>
  </r>
  <r>
    <x v="2200"/>
    <x v="1"/>
    <n v="34"/>
    <x v="1"/>
    <s v="Service Engineer"/>
    <x v="3"/>
    <x v="1"/>
    <x v="2"/>
    <x v="40"/>
    <d v="2023-06-07T00:00:00"/>
    <d v="2023-06-14T00:00:00"/>
    <x v="0"/>
    <x v="28"/>
    <n v="58055"/>
    <x v="3"/>
    <s v="Retained"/>
    <n v="5"/>
    <x v="1"/>
  </r>
  <r>
    <x v="2201"/>
    <x v="0"/>
    <n v="38"/>
    <x v="0"/>
    <s v="Operations Executive"/>
    <x v="12"/>
    <x v="1"/>
    <x v="4"/>
    <x v="400"/>
    <d v="2023-04-01T00:00:00"/>
    <d v="2023-04-07T00:00:00"/>
    <x v="1"/>
    <x v="3"/>
    <n v="37084"/>
    <x v="3"/>
    <m/>
    <m/>
    <x v="1"/>
  </r>
  <r>
    <x v="2202"/>
    <x v="0"/>
    <n v="36"/>
    <x v="1"/>
    <s v="Service Manager"/>
    <x v="6"/>
    <x v="0"/>
    <x v="4"/>
    <x v="441"/>
    <d v="2024-02-27T00:00:00"/>
    <d v="2024-03-03T00:00:00"/>
    <x v="2"/>
    <x v="3"/>
    <n v="68659"/>
    <x v="3"/>
    <m/>
    <n v="5"/>
    <x v="1"/>
  </r>
  <r>
    <x v="2203"/>
    <x v="0"/>
    <n v="38"/>
    <x v="2"/>
    <s v="Sales Executive"/>
    <x v="0"/>
    <x v="0"/>
    <x v="1"/>
    <x v="334"/>
    <d v="2023-07-25T00:00:00"/>
    <d v="2023-07-28T00:00:00"/>
    <x v="0"/>
    <x v="198"/>
    <n v="54351"/>
    <x v="7"/>
    <s v="Retained"/>
    <n v="2"/>
    <x v="1"/>
  </r>
  <r>
    <x v="2204"/>
    <x v="2"/>
    <n v="32"/>
    <x v="1"/>
    <s v="Service Manager"/>
    <x v="0"/>
    <x v="0"/>
    <x v="1"/>
    <x v="70"/>
    <d v="2023-02-17T00:00:00"/>
    <d v="2023-02-17T00:00:00"/>
    <x v="0"/>
    <x v="178"/>
    <n v="61127"/>
    <x v="0"/>
    <s v="Left"/>
    <n v="4"/>
    <x v="1"/>
  </r>
  <r>
    <x v="2205"/>
    <x v="1"/>
    <n v="34"/>
    <x v="0"/>
    <s v="Operations Executive"/>
    <x v="6"/>
    <x v="4"/>
    <x v="1"/>
    <x v="28"/>
    <d v="2023-03-31T00:00:00"/>
    <d v="2023-04-02T00:00:00"/>
    <x v="2"/>
    <x v="3"/>
    <n v="68524"/>
    <x v="3"/>
    <m/>
    <n v="4"/>
    <x v="1"/>
  </r>
  <r>
    <x v="2206"/>
    <x v="0"/>
    <n v="37"/>
    <x v="7"/>
    <s v="Purchase Officer"/>
    <x v="7"/>
    <x v="1"/>
    <x v="1"/>
    <x v="10"/>
    <d v="2023-08-26T00:00:00"/>
    <d v="2023-08-30T00:00:00"/>
    <x v="0"/>
    <x v="297"/>
    <n v="58001"/>
    <x v="0"/>
    <s v="Retained"/>
    <n v="4"/>
    <x v="1"/>
  </r>
  <r>
    <x v="2207"/>
    <x v="2"/>
    <n v="34"/>
    <x v="1"/>
    <s v="Service Engineer"/>
    <x v="5"/>
    <x v="1"/>
    <x v="1"/>
    <x v="85"/>
    <d v="2023-02-21T00:00:00"/>
    <d v="2023-02-27T00:00:00"/>
    <x v="1"/>
    <x v="3"/>
    <n v="46858"/>
    <x v="3"/>
    <m/>
    <n v="3"/>
    <x v="1"/>
  </r>
  <r>
    <x v="2208"/>
    <x v="0"/>
    <n v="36"/>
    <x v="1"/>
    <s v="Service Engineer"/>
    <x v="12"/>
    <x v="1"/>
    <x v="0"/>
    <x v="9"/>
    <d v="2023-03-12T00:00:00"/>
    <d v="2023-03-16T00:00:00"/>
    <x v="0"/>
    <x v="134"/>
    <n v="45316"/>
    <x v="3"/>
    <s v="Retained"/>
    <m/>
    <x v="1"/>
  </r>
  <r>
    <x v="2209"/>
    <x v="1"/>
    <n v="34"/>
    <x v="0"/>
    <s v="Operations Executive"/>
    <x v="2"/>
    <x v="1"/>
    <x v="3"/>
    <x v="120"/>
    <d v="2023-09-09T00:00:00"/>
    <d v="2023-09-12T00:00:00"/>
    <x v="1"/>
    <x v="3"/>
    <n v="88119"/>
    <x v="3"/>
    <m/>
    <n v="4"/>
    <x v="1"/>
  </r>
  <r>
    <x v="2210"/>
    <x v="2"/>
    <n v="34"/>
    <x v="8"/>
    <s v="HR Manager"/>
    <x v="3"/>
    <x v="0"/>
    <x v="0"/>
    <x v="295"/>
    <d v="2023-02-02T00:00:00"/>
    <d v="2023-02-02T00:00:00"/>
    <x v="0"/>
    <x v="253"/>
    <n v="70936"/>
    <x v="10"/>
    <s v="Retained"/>
    <n v="4"/>
    <x v="1"/>
  </r>
  <r>
    <x v="2211"/>
    <x v="2"/>
    <n v="33"/>
    <x v="1"/>
    <s v="Service Engineer"/>
    <x v="2"/>
    <x v="1"/>
    <x v="3"/>
    <x v="376"/>
    <d v="2023-06-03T00:00:00"/>
    <d v="2023-06-04T00:00:00"/>
    <x v="0"/>
    <x v="112"/>
    <n v="67191"/>
    <x v="6"/>
    <s v="Retained"/>
    <n v="5"/>
    <x v="1"/>
  </r>
  <r>
    <x v="2212"/>
    <x v="0"/>
    <n v="36"/>
    <x v="1"/>
    <s v="Service Engineer"/>
    <x v="13"/>
    <x v="2"/>
    <x v="4"/>
    <x v="149"/>
    <d v="2023-06-19T00:00:00"/>
    <d v="2023-06-22T00:00:00"/>
    <x v="0"/>
    <x v="12"/>
    <n v="162147"/>
    <x v="3"/>
    <s v="Retained"/>
    <n v="5"/>
    <x v="1"/>
  </r>
  <r>
    <x v="2213"/>
    <x v="1"/>
    <n v="34"/>
    <x v="0"/>
    <s v="Operations Executive"/>
    <x v="9"/>
    <x v="2"/>
    <x v="1"/>
    <x v="114"/>
    <d v="2023-05-21T00:00:00"/>
    <d v="2023-05-23T00:00:00"/>
    <x v="0"/>
    <x v="158"/>
    <n v="62995"/>
    <x v="0"/>
    <s v="Retained"/>
    <n v="5"/>
    <x v="1"/>
  </r>
  <r>
    <x v="2214"/>
    <x v="2"/>
    <n v="34"/>
    <x v="0"/>
    <s v="Operations Executive"/>
    <x v="9"/>
    <x v="0"/>
    <x v="2"/>
    <x v="364"/>
    <d v="2023-07-20T00:00:00"/>
    <d v="2023-07-22T00:00:00"/>
    <x v="0"/>
    <x v="46"/>
    <n v="50377"/>
    <x v="3"/>
    <s v="Retained"/>
    <n v="4"/>
    <x v="1"/>
  </r>
  <r>
    <x v="2215"/>
    <x v="0"/>
    <n v="38"/>
    <x v="7"/>
    <s v="Purchase Officer"/>
    <x v="5"/>
    <x v="1"/>
    <x v="1"/>
    <x v="221"/>
    <d v="2023-03-20T00:00:00"/>
    <d v="2023-03-22T00:00:00"/>
    <x v="1"/>
    <x v="3"/>
    <n v="34271"/>
    <x v="3"/>
    <m/>
    <n v="4"/>
    <x v="1"/>
  </r>
  <r>
    <x v="2216"/>
    <x v="2"/>
    <n v="33"/>
    <x v="0"/>
    <s v="Operations Executive"/>
    <x v="2"/>
    <x v="0"/>
    <x v="0"/>
    <x v="204"/>
    <d v="2023-05-08T00:00:00"/>
    <d v="2023-05-13T00:00:00"/>
    <x v="1"/>
    <x v="3"/>
    <n v="83208"/>
    <x v="3"/>
    <m/>
    <n v="4"/>
    <x v="1"/>
  </r>
  <r>
    <x v="2217"/>
    <x v="0"/>
    <n v="37"/>
    <x v="0"/>
    <s v="Operations Executive"/>
    <x v="9"/>
    <x v="0"/>
    <x v="1"/>
    <x v="133"/>
    <d v="2023-05-21T00:00:00"/>
    <d v="2023-05-28T00:00:00"/>
    <x v="0"/>
    <x v="92"/>
    <n v="60580"/>
    <x v="16"/>
    <s v="Retained"/>
    <n v="4"/>
    <x v="1"/>
  </r>
  <r>
    <x v="2218"/>
    <x v="2"/>
    <n v="32"/>
    <x v="4"/>
    <s v="Production Manager"/>
    <x v="6"/>
    <x v="1"/>
    <x v="1"/>
    <x v="498"/>
    <d v="2024-01-17T00:00:00"/>
    <d v="2024-01-22T00:00:00"/>
    <x v="0"/>
    <x v="429"/>
    <n v="66404"/>
    <x v="0"/>
    <s v="Retained"/>
    <n v="4"/>
    <x v="0"/>
  </r>
  <r>
    <x v="2219"/>
    <x v="0"/>
    <n v="38"/>
    <x v="0"/>
    <s v="Operations Executive"/>
    <x v="7"/>
    <x v="2"/>
    <x v="0"/>
    <x v="282"/>
    <d v="2023-05-21T00:00:00"/>
    <d v="2023-05-21T00:00:00"/>
    <x v="1"/>
    <x v="3"/>
    <n v="48571"/>
    <x v="3"/>
    <m/>
    <n v="5"/>
    <x v="0"/>
  </r>
  <r>
    <x v="2220"/>
    <x v="2"/>
    <n v="34"/>
    <x v="3"/>
    <s v="Marketing Manager"/>
    <x v="8"/>
    <x v="1"/>
    <x v="0"/>
    <x v="206"/>
    <d v="2024-08-09T00:00:00"/>
    <d v="2024-08-13T00:00:00"/>
    <x v="1"/>
    <x v="3"/>
    <n v="193695"/>
    <x v="3"/>
    <m/>
    <n v="4"/>
    <x v="1"/>
  </r>
  <r>
    <x v="2221"/>
    <x v="0"/>
    <n v="37"/>
    <x v="0"/>
    <s v="Operations Executive"/>
    <x v="6"/>
    <x v="4"/>
    <x v="2"/>
    <x v="91"/>
    <d v="2023-06-13T00:00:00"/>
    <d v="2023-06-14T00:00:00"/>
    <x v="0"/>
    <x v="61"/>
    <n v="77509"/>
    <x v="6"/>
    <s v="Retained"/>
    <n v="4"/>
    <x v="1"/>
  </r>
  <r>
    <x v="2222"/>
    <x v="0"/>
    <n v="37"/>
    <x v="2"/>
    <s v="Sales Manager"/>
    <x v="7"/>
    <x v="0"/>
    <x v="3"/>
    <x v="295"/>
    <d v="2023-01-31T00:00:00"/>
    <d v="2023-02-02T00:00:00"/>
    <x v="0"/>
    <x v="253"/>
    <n v="47293"/>
    <x v="16"/>
    <s v="Retained"/>
    <n v="4"/>
    <x v="0"/>
  </r>
  <r>
    <x v="2223"/>
    <x v="0"/>
    <n v="36"/>
    <x v="1"/>
    <s v="Service Engineer"/>
    <x v="9"/>
    <x v="2"/>
    <x v="0"/>
    <x v="40"/>
    <d v="2023-06-09T00:00:00"/>
    <d v="2023-06-11T00:00:00"/>
    <x v="0"/>
    <x v="226"/>
    <n v="54955"/>
    <x v="9"/>
    <s v="Left"/>
    <n v="4"/>
    <x v="1"/>
  </r>
  <r>
    <x v="2224"/>
    <x v="0"/>
    <n v="38"/>
    <x v="4"/>
    <s v="Production Engineer"/>
    <x v="3"/>
    <x v="0"/>
    <x v="0"/>
    <x v="120"/>
    <d v="2023-09-07T00:00:00"/>
    <d v="2023-09-13T00:00:00"/>
    <x v="0"/>
    <x v="183"/>
    <n v="61222"/>
    <x v="10"/>
    <s v="Retained"/>
    <n v="4"/>
    <x v="1"/>
  </r>
  <r>
    <x v="2225"/>
    <x v="0"/>
    <n v="38"/>
    <x v="1"/>
    <s v="Service Engineer"/>
    <x v="5"/>
    <x v="0"/>
    <x v="1"/>
    <x v="446"/>
    <d v="2024-11-25T00:00:00"/>
    <d v="2024-12-01T00:00:00"/>
    <x v="0"/>
    <x v="380"/>
    <n v="59829"/>
    <x v="3"/>
    <s v="Retained"/>
    <n v="4"/>
    <x v="0"/>
  </r>
  <r>
    <x v="2226"/>
    <x v="0"/>
    <n v="36"/>
    <x v="0"/>
    <s v="Operations Manager"/>
    <x v="9"/>
    <x v="0"/>
    <x v="0"/>
    <x v="394"/>
    <d v="2023-01-22T00:00:00"/>
    <d v="2023-01-26T00:00:00"/>
    <x v="0"/>
    <x v="139"/>
    <n v="42824"/>
    <x v="15"/>
    <s v="Retained"/>
    <n v="4"/>
    <x v="0"/>
  </r>
  <r>
    <x v="2227"/>
    <x v="2"/>
    <n v="32"/>
    <x v="0"/>
    <s v="Operations Executive"/>
    <x v="0"/>
    <x v="2"/>
    <x v="1"/>
    <x v="78"/>
    <d v="2023-01-22T00:00:00"/>
    <d v="2023-01-25T00:00:00"/>
    <x v="0"/>
    <x v="241"/>
    <n v="45817"/>
    <x v="0"/>
    <s v="Retained"/>
    <n v="4"/>
    <x v="1"/>
  </r>
  <r>
    <x v="2228"/>
    <x v="0"/>
    <n v="37"/>
    <x v="0"/>
    <s v="Operations Executive"/>
    <x v="10"/>
    <x v="0"/>
    <x v="1"/>
    <x v="499"/>
    <d v="2024-08-18T00:00:00"/>
    <d v="2024-08-23T00:00:00"/>
    <x v="0"/>
    <x v="417"/>
    <n v="156677"/>
    <x v="3"/>
    <s v="Retained"/>
    <n v="4"/>
    <x v="1"/>
  </r>
  <r>
    <x v="2229"/>
    <x v="0"/>
    <n v="37"/>
    <x v="5"/>
    <s v="General Manager"/>
    <x v="4"/>
    <x v="2"/>
    <x v="1"/>
    <x v="317"/>
    <d v="2023-08-29T00:00:00"/>
    <d v="2023-08-29T00:00:00"/>
    <x v="1"/>
    <x v="3"/>
    <n v="69819"/>
    <x v="3"/>
    <m/>
    <n v="2"/>
    <x v="1"/>
  </r>
  <r>
    <x v="2230"/>
    <x v="2"/>
    <n v="32"/>
    <x v="1"/>
    <s v="Service Engineer"/>
    <x v="1"/>
    <x v="1"/>
    <x v="0"/>
    <x v="25"/>
    <d v="2023-08-11T00:00:00"/>
    <d v="2023-08-15T00:00:00"/>
    <x v="1"/>
    <x v="3"/>
    <n v="54903"/>
    <x v="3"/>
    <m/>
    <n v="5"/>
    <x v="1"/>
  </r>
  <r>
    <x v="2231"/>
    <x v="0"/>
    <n v="36"/>
    <x v="0"/>
    <s v="Operations Executive"/>
    <x v="3"/>
    <x v="1"/>
    <x v="0"/>
    <x v="1"/>
    <d v="2023-07-15T00:00:00"/>
    <d v="2023-07-20T00:00:00"/>
    <x v="1"/>
    <x v="3"/>
    <n v="58794"/>
    <x v="3"/>
    <m/>
    <m/>
    <x v="1"/>
  </r>
  <r>
    <x v="2232"/>
    <x v="1"/>
    <n v="34"/>
    <x v="0"/>
    <s v="Operations Executive"/>
    <x v="3"/>
    <x v="1"/>
    <x v="1"/>
    <x v="250"/>
    <d v="2023-04-05T00:00:00"/>
    <d v="2023-04-10T00:00:00"/>
    <x v="0"/>
    <x v="130"/>
    <n v="78897"/>
    <x v="9"/>
    <s v="Retained"/>
    <n v="4"/>
    <x v="1"/>
  </r>
  <r>
    <x v="2233"/>
    <x v="2"/>
    <n v="34"/>
    <x v="1"/>
    <s v="Service Engineer"/>
    <x v="2"/>
    <x v="2"/>
    <x v="1"/>
    <x v="315"/>
    <d v="2023-08-21T00:00:00"/>
    <d v="2023-08-28T00:00:00"/>
    <x v="0"/>
    <x v="29"/>
    <n v="79044"/>
    <x v="12"/>
    <s v="Retained"/>
    <n v="5"/>
    <x v="1"/>
  </r>
  <r>
    <x v="2234"/>
    <x v="2"/>
    <n v="32"/>
    <x v="0"/>
    <s v="Operations Executive"/>
    <x v="14"/>
    <x v="1"/>
    <x v="2"/>
    <x v="405"/>
    <d v="2024-09-02T00:00:00"/>
    <d v="2024-09-05T00:00:00"/>
    <x v="1"/>
    <x v="3"/>
    <n v="120027"/>
    <x v="3"/>
    <m/>
    <n v="4"/>
    <x v="0"/>
  </r>
  <r>
    <x v="2235"/>
    <x v="2"/>
    <n v="32"/>
    <x v="1"/>
    <s v="Service Engineer"/>
    <x v="6"/>
    <x v="2"/>
    <x v="2"/>
    <x v="242"/>
    <d v="2024-02-09T00:00:00"/>
    <d v="2024-02-10T00:00:00"/>
    <x v="0"/>
    <x v="430"/>
    <n v="60082"/>
    <x v="7"/>
    <s v="Retained"/>
    <n v="4"/>
    <x v="1"/>
  </r>
  <r>
    <x v="2236"/>
    <x v="2"/>
    <n v="34"/>
    <x v="0"/>
    <s v="Operations Executive"/>
    <x v="13"/>
    <x v="1"/>
    <x v="0"/>
    <x v="142"/>
    <d v="2023-03-15T00:00:00"/>
    <d v="2023-03-19T00:00:00"/>
    <x v="1"/>
    <x v="3"/>
    <n v="173120"/>
    <x v="3"/>
    <m/>
    <n v="4"/>
    <x v="1"/>
  </r>
  <r>
    <x v="2237"/>
    <x v="0"/>
    <n v="36"/>
    <x v="0"/>
    <s v="Operations Executive"/>
    <x v="13"/>
    <x v="1"/>
    <x v="1"/>
    <x v="233"/>
    <d v="2023-06-17T00:00:00"/>
    <d v="2023-06-19T00:00:00"/>
    <x v="0"/>
    <x v="213"/>
    <n v="202089"/>
    <x v="9"/>
    <s v="Retained"/>
    <n v="4"/>
    <x v="1"/>
  </r>
  <r>
    <x v="2238"/>
    <x v="0"/>
    <n v="37"/>
    <x v="1"/>
    <s v="Service Engineer"/>
    <x v="0"/>
    <x v="0"/>
    <x v="1"/>
    <x v="221"/>
    <d v="2023-03-22T00:00:00"/>
    <d v="2023-03-28T00:00:00"/>
    <x v="1"/>
    <x v="3"/>
    <n v="66552"/>
    <x v="3"/>
    <m/>
    <n v="4"/>
    <x v="1"/>
  </r>
  <r>
    <x v="2239"/>
    <x v="0"/>
    <n v="37"/>
    <x v="0"/>
    <s v="Operations Manager"/>
    <x v="4"/>
    <x v="1"/>
    <x v="1"/>
    <x v="500"/>
    <d v="2024-06-09T00:00:00"/>
    <d v="2024-06-15T00:00:00"/>
    <x v="0"/>
    <x v="431"/>
    <n v="81116"/>
    <x v="6"/>
    <s v="Left"/>
    <n v="4"/>
    <x v="1"/>
  </r>
  <r>
    <x v="2240"/>
    <x v="2"/>
    <n v="34"/>
    <x v="0"/>
    <s v="Operations Executive"/>
    <x v="0"/>
    <x v="0"/>
    <x v="2"/>
    <x v="191"/>
    <d v="2023-09-01T00:00:00"/>
    <d v="2023-09-03T00:00:00"/>
    <x v="0"/>
    <x v="153"/>
    <n v="43740"/>
    <x v="7"/>
    <s v="Left"/>
    <n v="4"/>
    <x v="1"/>
  </r>
  <r>
    <x v="2241"/>
    <x v="0"/>
    <n v="36"/>
    <x v="1"/>
    <s v="Service Manager"/>
    <x v="5"/>
    <x v="0"/>
    <x v="0"/>
    <x v="413"/>
    <d v="2024-12-22T00:00:00"/>
    <d v="2024-12-24T00:00:00"/>
    <x v="3"/>
    <x v="3"/>
    <n v="46653"/>
    <x v="3"/>
    <m/>
    <n v="4"/>
    <x v="1"/>
  </r>
  <r>
    <x v="2242"/>
    <x v="2"/>
    <n v="33"/>
    <x v="2"/>
    <s v="Sales Executive"/>
    <x v="3"/>
    <x v="1"/>
    <x v="2"/>
    <x v="64"/>
    <d v="2023-05-25T00:00:00"/>
    <d v="2023-05-29T00:00:00"/>
    <x v="0"/>
    <x v="388"/>
    <n v="63974"/>
    <x v="13"/>
    <s v="Retained"/>
    <n v="4"/>
    <x v="0"/>
  </r>
  <r>
    <x v="2243"/>
    <x v="1"/>
    <n v="34"/>
    <x v="7"/>
    <s v="Purchase Manager"/>
    <x v="4"/>
    <x v="4"/>
    <x v="0"/>
    <x v="501"/>
    <d v="2024-08-16T00:00:00"/>
    <d v="2024-08-23T00:00:00"/>
    <x v="3"/>
    <x v="3"/>
    <n v="58179"/>
    <x v="3"/>
    <m/>
    <n v="4"/>
    <x v="2"/>
  </r>
  <r>
    <x v="2244"/>
    <x v="2"/>
    <n v="33"/>
    <x v="0"/>
    <s v="Operations Executive"/>
    <x v="5"/>
    <x v="0"/>
    <x v="2"/>
    <x v="146"/>
    <d v="2024-09-29T00:00:00"/>
    <d v="2024-10-06T00:00:00"/>
    <x v="0"/>
    <x v="432"/>
    <n v="38985"/>
    <x v="11"/>
    <s v="Retained"/>
    <n v="5"/>
    <x v="1"/>
  </r>
  <r>
    <x v="2245"/>
    <x v="0"/>
    <n v="37"/>
    <x v="0"/>
    <s v="Operations Executive"/>
    <x v="5"/>
    <x v="0"/>
    <x v="0"/>
    <x v="96"/>
    <d v="2023-02-04T00:00:00"/>
    <d v="2023-02-10T00:00:00"/>
    <x v="1"/>
    <x v="3"/>
    <n v="42231"/>
    <x v="3"/>
    <m/>
    <n v="4"/>
    <x v="1"/>
  </r>
  <r>
    <x v="2246"/>
    <x v="0"/>
    <n v="37"/>
    <x v="3"/>
    <s v="Marketing Executive"/>
    <x v="12"/>
    <x v="2"/>
    <x v="1"/>
    <x v="211"/>
    <d v="2023-06-03T00:00:00"/>
    <d v="2023-06-03T00:00:00"/>
    <x v="0"/>
    <x v="388"/>
    <n v="55861"/>
    <x v="15"/>
    <s v="Retained"/>
    <n v="4"/>
    <x v="1"/>
  </r>
  <r>
    <x v="2247"/>
    <x v="2"/>
    <n v="32"/>
    <x v="6"/>
    <s v="Finance Manager"/>
    <x v="5"/>
    <x v="1"/>
    <x v="1"/>
    <x v="334"/>
    <d v="2023-07-30T00:00:00"/>
    <d v="2023-08-02T00:00:00"/>
    <x v="1"/>
    <x v="3"/>
    <n v="54833"/>
    <x v="3"/>
    <m/>
    <n v="3"/>
    <x v="1"/>
  </r>
  <r>
    <x v="2248"/>
    <x v="2"/>
    <n v="32"/>
    <x v="0"/>
    <s v="Operations Executive"/>
    <x v="7"/>
    <x v="1"/>
    <x v="2"/>
    <x v="30"/>
    <d v="2023-04-05T00:00:00"/>
    <d v="2023-04-07T00:00:00"/>
    <x v="1"/>
    <x v="3"/>
    <n v="51694"/>
    <x v="3"/>
    <m/>
    <n v="3"/>
    <x v="0"/>
  </r>
  <r>
    <x v="2249"/>
    <x v="0"/>
    <n v="36"/>
    <x v="7"/>
    <s v="Purchase Officer"/>
    <x v="11"/>
    <x v="0"/>
    <x v="0"/>
    <x v="227"/>
    <d v="2024-07-11T00:00:00"/>
    <d v="2024-07-11T00:00:00"/>
    <x v="0"/>
    <x v="433"/>
    <n v="104906"/>
    <x v="6"/>
    <s v="Retained"/>
    <n v="4"/>
    <x v="1"/>
  </r>
  <r>
    <x v="2250"/>
    <x v="0"/>
    <n v="36"/>
    <x v="0"/>
    <s v="Operations Executive"/>
    <x v="3"/>
    <x v="0"/>
    <x v="1"/>
    <x v="43"/>
    <d v="2023-08-13T00:00:00"/>
    <d v="2023-08-20T00:00:00"/>
    <x v="0"/>
    <x v="100"/>
    <n v="56280"/>
    <x v="13"/>
    <s v="Retained"/>
    <n v="5"/>
    <x v="1"/>
  </r>
  <r>
    <x v="2251"/>
    <x v="1"/>
    <n v="34"/>
    <x v="1"/>
    <s v="Service Engineer"/>
    <x v="5"/>
    <x v="1"/>
    <x v="2"/>
    <x v="148"/>
    <d v="2023-03-03T00:00:00"/>
    <d v="2023-03-04T00:00:00"/>
    <x v="0"/>
    <x v="95"/>
    <n v="56697"/>
    <x v="6"/>
    <s v="Retained"/>
    <m/>
    <x v="1"/>
  </r>
  <r>
    <x v="2252"/>
    <x v="2"/>
    <n v="33"/>
    <x v="1"/>
    <s v="Service Engineer"/>
    <x v="3"/>
    <x v="1"/>
    <x v="1"/>
    <x v="29"/>
    <d v="2023-02-14T00:00:00"/>
    <d v="2023-02-14T00:00:00"/>
    <x v="0"/>
    <x v="170"/>
    <n v="65884"/>
    <x v="6"/>
    <s v="Left"/>
    <m/>
    <x v="1"/>
  </r>
  <r>
    <x v="2253"/>
    <x v="2"/>
    <n v="34"/>
    <x v="0"/>
    <s v="Operations Executive"/>
    <x v="4"/>
    <x v="0"/>
    <x v="0"/>
    <x v="346"/>
    <d v="2023-06-06T00:00:00"/>
    <d v="2023-06-06T00:00:00"/>
    <x v="1"/>
    <x v="3"/>
    <n v="80137"/>
    <x v="3"/>
    <m/>
    <n v="5"/>
    <x v="1"/>
  </r>
  <r>
    <x v="2254"/>
    <x v="2"/>
    <n v="34"/>
    <x v="2"/>
    <s v="Sales Executive"/>
    <x v="9"/>
    <x v="1"/>
    <x v="4"/>
    <x v="502"/>
    <d v="2025-01-05T00:00:00"/>
    <d v="2025-01-07T00:00:00"/>
    <x v="3"/>
    <x v="3"/>
    <n v="57062"/>
    <x v="3"/>
    <m/>
    <n v="4"/>
    <x v="1"/>
  </r>
  <r>
    <x v="2255"/>
    <x v="0"/>
    <n v="37"/>
    <x v="0"/>
    <s v="Operations Executive"/>
    <x v="2"/>
    <x v="1"/>
    <x v="1"/>
    <x v="177"/>
    <d v="2023-06-20T00:00:00"/>
    <d v="2023-06-24T00:00:00"/>
    <x v="0"/>
    <x v="37"/>
    <n v="68876"/>
    <x v="3"/>
    <s v="Retained"/>
    <n v="4"/>
    <x v="1"/>
  </r>
  <r>
    <x v="2256"/>
    <x v="0"/>
    <n v="37"/>
    <x v="0"/>
    <s v="Operations Manager"/>
    <x v="7"/>
    <x v="1"/>
    <x v="1"/>
    <x v="129"/>
    <d v="2023-02-10T00:00:00"/>
    <d v="2023-02-15T00:00:00"/>
    <x v="0"/>
    <x v="115"/>
    <n v="49056"/>
    <x v="3"/>
    <s v="Retained"/>
    <n v="5"/>
    <x v="1"/>
  </r>
  <r>
    <x v="2257"/>
    <x v="0"/>
    <n v="38"/>
    <x v="7"/>
    <s v="Purchase Officer"/>
    <x v="9"/>
    <x v="0"/>
    <x v="0"/>
    <x v="142"/>
    <d v="2023-03-14T00:00:00"/>
    <d v="2023-03-20T00:00:00"/>
    <x v="0"/>
    <x v="134"/>
    <n v="54711"/>
    <x v="3"/>
    <s v="Left"/>
    <n v="4"/>
    <x v="1"/>
  </r>
  <r>
    <x v="2258"/>
    <x v="0"/>
    <n v="38"/>
    <x v="4"/>
    <s v="Production Engineer"/>
    <x v="12"/>
    <x v="1"/>
    <x v="0"/>
    <x v="442"/>
    <d v="2024-04-12T00:00:00"/>
    <d v="2024-04-16T00:00:00"/>
    <x v="3"/>
    <x v="3"/>
    <n v="40113"/>
    <x v="3"/>
    <m/>
    <n v="3"/>
    <x v="2"/>
  </r>
  <r>
    <x v="2259"/>
    <x v="0"/>
    <n v="37"/>
    <x v="0"/>
    <s v="Operations Manager"/>
    <x v="5"/>
    <x v="0"/>
    <x v="1"/>
    <x v="160"/>
    <d v="2023-01-21T00:00:00"/>
    <d v="2023-01-22T00:00:00"/>
    <x v="2"/>
    <x v="3"/>
    <n v="47535"/>
    <x v="3"/>
    <m/>
    <n v="4"/>
    <x v="1"/>
  </r>
  <r>
    <x v="2260"/>
    <x v="2"/>
    <n v="33"/>
    <x v="0"/>
    <s v="Operations Executive"/>
    <x v="12"/>
    <x v="4"/>
    <x v="0"/>
    <x v="246"/>
    <d v="2024-05-07T00:00:00"/>
    <d v="2024-05-14T00:00:00"/>
    <x v="3"/>
    <x v="3"/>
    <n v="41891"/>
    <x v="3"/>
    <m/>
    <n v="4"/>
    <x v="0"/>
  </r>
  <r>
    <x v="2261"/>
    <x v="2"/>
    <n v="32"/>
    <x v="1"/>
    <s v="Service Engineer"/>
    <x v="4"/>
    <x v="2"/>
    <x v="1"/>
    <x v="456"/>
    <d v="2024-10-06T00:00:00"/>
    <d v="2024-10-09T00:00:00"/>
    <x v="1"/>
    <x v="3"/>
    <n v="72761"/>
    <x v="3"/>
    <m/>
    <n v="4"/>
    <x v="1"/>
  </r>
  <r>
    <x v="2262"/>
    <x v="2"/>
    <n v="32"/>
    <x v="1"/>
    <s v="Service Manager"/>
    <x v="0"/>
    <x v="2"/>
    <x v="1"/>
    <x v="168"/>
    <d v="2023-07-24T00:00:00"/>
    <d v="2023-07-30T00:00:00"/>
    <x v="0"/>
    <x v="181"/>
    <n v="41827"/>
    <x v="11"/>
    <s v="Retained"/>
    <n v="4"/>
    <x v="1"/>
  </r>
  <r>
    <x v="2263"/>
    <x v="0"/>
    <n v="38"/>
    <x v="0"/>
    <s v="Operations Executive"/>
    <x v="9"/>
    <x v="0"/>
    <x v="2"/>
    <x v="107"/>
    <d v="2024-01-13T00:00:00"/>
    <d v="2024-01-20T00:00:00"/>
    <x v="3"/>
    <x v="3"/>
    <n v="52812"/>
    <x v="3"/>
    <m/>
    <n v="5"/>
    <x v="0"/>
  </r>
  <r>
    <x v="2264"/>
    <x v="2"/>
    <n v="33"/>
    <x v="0"/>
    <s v="Operations Executive"/>
    <x v="5"/>
    <x v="0"/>
    <x v="2"/>
    <x v="241"/>
    <d v="2023-01-25T00:00:00"/>
    <d v="2023-01-28T00:00:00"/>
    <x v="0"/>
    <x v="53"/>
    <n v="50012"/>
    <x v="12"/>
    <s v="Left"/>
    <n v="4"/>
    <x v="1"/>
  </r>
  <r>
    <x v="2265"/>
    <x v="2"/>
    <n v="34"/>
    <x v="1"/>
    <s v="Service Manager"/>
    <x v="7"/>
    <x v="1"/>
    <x v="2"/>
    <x v="458"/>
    <d v="2024-03-09T00:00:00"/>
    <d v="2024-03-12T00:00:00"/>
    <x v="2"/>
    <x v="3"/>
    <n v="61069"/>
    <x v="3"/>
    <m/>
    <n v="3"/>
    <x v="1"/>
  </r>
  <r>
    <x v="2266"/>
    <x v="2"/>
    <n v="32"/>
    <x v="1"/>
    <s v="Service Manager"/>
    <x v="5"/>
    <x v="1"/>
    <x v="1"/>
    <x v="215"/>
    <d v="2023-02-17T00:00:00"/>
    <d v="2023-02-20T00:00:00"/>
    <x v="0"/>
    <x v="51"/>
    <n v="58042"/>
    <x v="3"/>
    <s v="Retained"/>
    <n v="4"/>
    <x v="1"/>
  </r>
  <r>
    <x v="2267"/>
    <x v="2"/>
    <n v="32"/>
    <x v="0"/>
    <s v="Operations Executive"/>
    <x v="4"/>
    <x v="1"/>
    <x v="2"/>
    <x v="307"/>
    <d v="2023-07-29T00:00:00"/>
    <d v="2023-08-01T00:00:00"/>
    <x v="0"/>
    <x v="181"/>
    <n v="76608"/>
    <x v="15"/>
    <s v="Retained"/>
    <n v="5"/>
    <x v="0"/>
  </r>
  <r>
    <x v="2268"/>
    <x v="0"/>
    <n v="38"/>
    <x v="0"/>
    <s v="Operations Executive"/>
    <x v="9"/>
    <x v="1"/>
    <x v="0"/>
    <x v="39"/>
    <d v="2023-08-30T00:00:00"/>
    <d v="2023-09-02T00:00:00"/>
    <x v="1"/>
    <x v="3"/>
    <n v="48608"/>
    <x v="3"/>
    <m/>
    <n v="4"/>
    <x v="1"/>
  </r>
  <r>
    <x v="2269"/>
    <x v="0"/>
    <n v="36"/>
    <x v="5"/>
    <s v="General Manager"/>
    <x v="5"/>
    <x v="4"/>
    <x v="0"/>
    <x v="195"/>
    <d v="2023-06-16T00:00:00"/>
    <d v="2023-06-19T00:00:00"/>
    <x v="0"/>
    <x v="28"/>
    <n v="35331"/>
    <x v="7"/>
    <s v="Retained"/>
    <n v="5"/>
    <x v="1"/>
  </r>
  <r>
    <x v="2270"/>
    <x v="0"/>
    <n v="37"/>
    <x v="0"/>
    <s v="Operations Executive"/>
    <x v="12"/>
    <x v="4"/>
    <x v="0"/>
    <x v="155"/>
    <d v="2023-03-10T00:00:00"/>
    <d v="2023-03-17T00:00:00"/>
    <x v="0"/>
    <x v="185"/>
    <n v="42444"/>
    <x v="7"/>
    <s v="Retained"/>
    <n v="5"/>
    <x v="1"/>
  </r>
  <r>
    <x v="2271"/>
    <x v="0"/>
    <n v="38"/>
    <x v="3"/>
    <s v="Marketing Executive"/>
    <x v="3"/>
    <x v="1"/>
    <x v="3"/>
    <x v="222"/>
    <d v="2024-08-01T00:00:00"/>
    <d v="2024-08-07T00:00:00"/>
    <x v="0"/>
    <x v="434"/>
    <n v="60965"/>
    <x v="7"/>
    <s v="Left"/>
    <n v="4"/>
    <x v="1"/>
  </r>
  <r>
    <x v="2272"/>
    <x v="0"/>
    <n v="37"/>
    <x v="1"/>
    <s v="Service Engineer"/>
    <x v="12"/>
    <x v="0"/>
    <x v="0"/>
    <x v="251"/>
    <d v="2023-08-01T00:00:00"/>
    <d v="2023-08-04T00:00:00"/>
    <x v="0"/>
    <x v="179"/>
    <n v="47579"/>
    <x v="8"/>
    <s v="Retained"/>
    <n v="1"/>
    <x v="1"/>
  </r>
  <r>
    <x v="2273"/>
    <x v="2"/>
    <n v="33"/>
    <x v="0"/>
    <s v="Operations Executive"/>
    <x v="14"/>
    <x v="0"/>
    <x v="0"/>
    <x v="234"/>
    <d v="2024-06-02T00:00:00"/>
    <d v="2024-06-08T00:00:00"/>
    <x v="2"/>
    <x v="3"/>
    <n v="102709"/>
    <x v="3"/>
    <m/>
    <n v="5"/>
    <x v="1"/>
  </r>
  <r>
    <x v="2274"/>
    <x v="1"/>
    <n v="34"/>
    <x v="2"/>
    <s v="Sales Manager"/>
    <x v="6"/>
    <x v="0"/>
    <x v="2"/>
    <x v="35"/>
    <d v="2023-08-15T00:00:00"/>
    <d v="2023-08-17T00:00:00"/>
    <x v="0"/>
    <x v="26"/>
    <n v="50366"/>
    <x v="0"/>
    <s v="Retained"/>
    <n v="3"/>
    <x v="1"/>
  </r>
  <r>
    <x v="2275"/>
    <x v="2"/>
    <n v="32"/>
    <x v="0"/>
    <s v="Operations Manager"/>
    <x v="7"/>
    <x v="0"/>
    <x v="2"/>
    <x v="366"/>
    <d v="2023-05-27T00:00:00"/>
    <d v="2023-06-01T00:00:00"/>
    <x v="0"/>
    <x v="200"/>
    <n v="66888"/>
    <x v="4"/>
    <s v="Left"/>
    <n v="4"/>
    <x v="1"/>
  </r>
  <r>
    <x v="2276"/>
    <x v="2"/>
    <n v="33"/>
    <x v="4"/>
    <s v="Production Engineer"/>
    <x v="3"/>
    <x v="1"/>
    <x v="1"/>
    <x v="323"/>
    <d v="2024-12-23T00:00:00"/>
    <d v="2024-12-24T00:00:00"/>
    <x v="0"/>
    <x v="435"/>
    <n v="58368"/>
    <x v="12"/>
    <s v="Left"/>
    <n v="5"/>
    <x v="1"/>
  </r>
  <r>
    <x v="2277"/>
    <x v="0"/>
    <n v="38"/>
    <x v="1"/>
    <s v="Service Engineer"/>
    <x v="5"/>
    <x v="0"/>
    <x v="0"/>
    <x v="281"/>
    <d v="2024-07-22T00:00:00"/>
    <d v="2024-07-29T00:00:00"/>
    <x v="3"/>
    <x v="3"/>
    <n v="57844"/>
    <x v="3"/>
    <m/>
    <n v="4"/>
    <x v="1"/>
  </r>
  <r>
    <x v="2278"/>
    <x v="2"/>
    <n v="33"/>
    <x v="0"/>
    <s v="Operations Executive"/>
    <x v="1"/>
    <x v="0"/>
    <x v="1"/>
    <x v="106"/>
    <d v="2023-08-29T00:00:00"/>
    <d v="2023-09-01T00:00:00"/>
    <x v="2"/>
    <x v="3"/>
    <n v="60483"/>
    <x v="3"/>
    <m/>
    <n v="4"/>
    <x v="1"/>
  </r>
  <r>
    <x v="2279"/>
    <x v="0"/>
    <n v="37"/>
    <x v="0"/>
    <s v="Operations Executive"/>
    <x v="12"/>
    <x v="0"/>
    <x v="1"/>
    <x v="152"/>
    <d v="2024-03-07T00:00:00"/>
    <d v="2024-03-13T00:00:00"/>
    <x v="3"/>
    <x v="3"/>
    <n v="36796"/>
    <x v="3"/>
    <m/>
    <n v="5"/>
    <x v="1"/>
  </r>
  <r>
    <x v="2280"/>
    <x v="0"/>
    <n v="37"/>
    <x v="2"/>
    <s v="Sales Executive"/>
    <x v="7"/>
    <x v="0"/>
    <x v="2"/>
    <x v="287"/>
    <d v="2023-05-31T00:00:00"/>
    <d v="2023-06-01T00:00:00"/>
    <x v="0"/>
    <x v="436"/>
    <n v="63070"/>
    <x v="2"/>
    <s v="Retained"/>
    <n v="4"/>
    <x v="1"/>
  </r>
  <r>
    <x v="2281"/>
    <x v="0"/>
    <n v="37"/>
    <x v="0"/>
    <s v="Operations Manager"/>
    <x v="6"/>
    <x v="3"/>
    <x v="3"/>
    <x v="76"/>
    <d v="2023-07-28T00:00:00"/>
    <d v="2023-08-03T00:00:00"/>
    <x v="1"/>
    <x v="3"/>
    <n v="58639"/>
    <x v="3"/>
    <m/>
    <n v="5"/>
    <x v="1"/>
  </r>
  <r>
    <x v="2282"/>
    <x v="0"/>
    <n v="37"/>
    <x v="1"/>
    <s v="Service Engineer"/>
    <x v="10"/>
    <x v="2"/>
    <x v="1"/>
    <x v="340"/>
    <d v="2024-10-19T00:00:00"/>
    <d v="2024-10-24T00:00:00"/>
    <x v="0"/>
    <x v="383"/>
    <n v="137235"/>
    <x v="3"/>
    <s v="Retained"/>
    <n v="4"/>
    <x v="1"/>
  </r>
  <r>
    <x v="2283"/>
    <x v="0"/>
    <n v="36"/>
    <x v="7"/>
    <s v="Purchase Manager"/>
    <x v="1"/>
    <x v="0"/>
    <x v="1"/>
    <x v="169"/>
    <d v="2024-07-09T00:00:00"/>
    <d v="2024-07-11T00:00:00"/>
    <x v="0"/>
    <x v="396"/>
    <n v="70097"/>
    <x v="6"/>
    <s v="Retained"/>
    <n v="4"/>
    <x v="1"/>
  </r>
  <r>
    <x v="2284"/>
    <x v="0"/>
    <n v="38"/>
    <x v="0"/>
    <s v="Operations Executive"/>
    <x v="5"/>
    <x v="1"/>
    <x v="0"/>
    <x v="148"/>
    <d v="2023-02-22T00:00:00"/>
    <d v="2023-02-24T00:00:00"/>
    <x v="0"/>
    <x v="76"/>
    <n v="48027"/>
    <x v="9"/>
    <s v="Retained"/>
    <n v="4"/>
    <x v="0"/>
  </r>
  <r>
    <x v="2285"/>
    <x v="0"/>
    <n v="36"/>
    <x v="1"/>
    <s v="Service Engineer"/>
    <x v="6"/>
    <x v="0"/>
    <x v="1"/>
    <x v="260"/>
    <d v="2023-02-15T00:00:00"/>
    <d v="2023-02-18T00:00:00"/>
    <x v="1"/>
    <x v="3"/>
    <n v="63247"/>
    <x v="3"/>
    <m/>
    <n v="5"/>
    <x v="1"/>
  </r>
  <r>
    <x v="2286"/>
    <x v="1"/>
    <n v="34"/>
    <x v="3"/>
    <s v="Marketing Executive"/>
    <x v="12"/>
    <x v="2"/>
    <x v="0"/>
    <x v="264"/>
    <d v="2023-05-26T00:00:00"/>
    <d v="2023-05-31T00:00:00"/>
    <x v="1"/>
    <x v="3"/>
    <n v="36468"/>
    <x v="3"/>
    <m/>
    <n v="5"/>
    <x v="1"/>
  </r>
  <r>
    <x v="2287"/>
    <x v="0"/>
    <n v="38"/>
    <x v="1"/>
    <s v="Service Engineer"/>
    <x v="10"/>
    <x v="1"/>
    <x v="0"/>
    <x v="301"/>
    <d v="2024-04-24T00:00:00"/>
    <d v="2024-04-24T00:00:00"/>
    <x v="0"/>
    <x v="375"/>
    <n v="197393"/>
    <x v="12"/>
    <s v="Left"/>
    <n v="4"/>
    <x v="0"/>
  </r>
  <r>
    <x v="2288"/>
    <x v="0"/>
    <n v="38"/>
    <x v="0"/>
    <s v="Operations Manager"/>
    <x v="9"/>
    <x v="0"/>
    <x v="1"/>
    <x v="118"/>
    <d v="2023-03-16T00:00:00"/>
    <d v="2023-03-23T00:00:00"/>
    <x v="0"/>
    <x v="223"/>
    <n v="44969"/>
    <x v="5"/>
    <s v="Left"/>
    <n v="3"/>
    <x v="1"/>
  </r>
  <r>
    <x v="2289"/>
    <x v="0"/>
    <n v="38"/>
    <x v="0"/>
    <s v="Operations Manager"/>
    <x v="0"/>
    <x v="1"/>
    <x v="1"/>
    <x v="169"/>
    <d v="2024-07-14T00:00:00"/>
    <d v="2024-07-17T00:00:00"/>
    <x v="3"/>
    <x v="3"/>
    <n v="44737"/>
    <x v="3"/>
    <m/>
    <n v="5"/>
    <x v="1"/>
  </r>
  <r>
    <x v="2290"/>
    <x v="2"/>
    <n v="34"/>
    <x v="1"/>
    <s v="Service Engineer"/>
    <x v="1"/>
    <x v="1"/>
    <x v="2"/>
    <x v="286"/>
    <d v="2023-05-07T00:00:00"/>
    <d v="2023-05-14T00:00:00"/>
    <x v="0"/>
    <x v="216"/>
    <n v="52475"/>
    <x v="2"/>
    <s v="Retained"/>
    <n v="4"/>
    <x v="1"/>
  </r>
  <r>
    <x v="2291"/>
    <x v="0"/>
    <n v="38"/>
    <x v="1"/>
    <s v="Service Engineer"/>
    <x v="1"/>
    <x v="1"/>
    <x v="1"/>
    <x v="32"/>
    <d v="2023-07-13T00:00:00"/>
    <d v="2023-07-20T00:00:00"/>
    <x v="0"/>
    <x v="116"/>
    <n v="57356"/>
    <x v="3"/>
    <s v="Left"/>
    <n v="1"/>
    <x v="0"/>
  </r>
  <r>
    <x v="2292"/>
    <x v="0"/>
    <n v="37"/>
    <x v="0"/>
    <s v="Operations Executive"/>
    <x v="13"/>
    <x v="1"/>
    <x v="1"/>
    <x v="295"/>
    <d v="2023-02-01T00:00:00"/>
    <d v="2023-02-04T00:00:00"/>
    <x v="0"/>
    <x v="397"/>
    <n v="167115"/>
    <x v="15"/>
    <s v="Retained"/>
    <n v="5"/>
    <x v="1"/>
  </r>
  <r>
    <x v="2293"/>
    <x v="0"/>
    <n v="36"/>
    <x v="0"/>
    <s v="Operations Manager"/>
    <x v="2"/>
    <x v="0"/>
    <x v="0"/>
    <x v="305"/>
    <d v="2024-11-11T00:00:00"/>
    <d v="2024-11-16T00:00:00"/>
    <x v="0"/>
    <x v="437"/>
    <n v="88785"/>
    <x v="2"/>
    <s v="Retained"/>
    <m/>
    <x v="1"/>
  </r>
  <r>
    <x v="2294"/>
    <x v="0"/>
    <n v="36"/>
    <x v="1"/>
    <s v="Service Manager"/>
    <x v="2"/>
    <x v="4"/>
    <x v="1"/>
    <x v="0"/>
    <d v="2023-03-13T00:00:00"/>
    <d v="2023-03-15T00:00:00"/>
    <x v="1"/>
    <x v="3"/>
    <n v="75225"/>
    <x v="3"/>
    <m/>
    <n v="5"/>
    <x v="1"/>
  </r>
  <r>
    <x v="2295"/>
    <x v="0"/>
    <n v="37"/>
    <x v="0"/>
    <s v="Operations Executive"/>
    <x v="13"/>
    <x v="0"/>
    <x v="2"/>
    <x v="260"/>
    <d v="2023-02-08T00:00:00"/>
    <d v="2023-02-09T00:00:00"/>
    <x v="0"/>
    <x v="438"/>
    <n v="144001"/>
    <x v="8"/>
    <s v="Retained"/>
    <n v="4"/>
    <x v="1"/>
  </r>
  <r>
    <x v="2296"/>
    <x v="0"/>
    <n v="38"/>
    <x v="2"/>
    <s v="Sales Executive"/>
    <x v="8"/>
    <x v="0"/>
    <x v="1"/>
    <x v="130"/>
    <d v="2023-05-31T00:00:00"/>
    <d v="2023-05-31T00:00:00"/>
    <x v="0"/>
    <x v="92"/>
    <n v="183166"/>
    <x v="0"/>
    <s v="Retained"/>
    <n v="4"/>
    <x v="0"/>
  </r>
  <r>
    <x v="2297"/>
    <x v="0"/>
    <n v="36"/>
    <x v="1"/>
    <s v="Service Engineer"/>
    <x v="4"/>
    <x v="2"/>
    <x v="4"/>
    <x v="176"/>
    <d v="2023-03-14T00:00:00"/>
    <d v="2023-03-20T00:00:00"/>
    <x v="0"/>
    <x v="163"/>
    <n v="76096"/>
    <x v="0"/>
    <s v="Left"/>
    <m/>
    <x v="0"/>
  </r>
  <r>
    <x v="2298"/>
    <x v="0"/>
    <n v="37"/>
    <x v="4"/>
    <s v="Production Engineer"/>
    <x v="5"/>
    <x v="1"/>
    <x v="1"/>
    <x v="215"/>
    <d v="2023-02-25T00:00:00"/>
    <d v="2023-03-01T00:00:00"/>
    <x v="0"/>
    <x v="102"/>
    <n v="57321"/>
    <x v="3"/>
    <s v="Retained"/>
    <n v="4"/>
    <x v="1"/>
  </r>
  <r>
    <x v="2299"/>
    <x v="0"/>
    <n v="37"/>
    <x v="2"/>
    <s v="Sales Executive"/>
    <x v="6"/>
    <x v="1"/>
    <x v="1"/>
    <x v="11"/>
    <d v="2023-08-26T00:00:00"/>
    <d v="2023-09-01T00:00:00"/>
    <x v="0"/>
    <x v="9"/>
    <n v="52721"/>
    <x v="3"/>
    <s v="Left"/>
    <n v="4"/>
    <x v="1"/>
  </r>
  <r>
    <x v="2300"/>
    <x v="2"/>
    <n v="32"/>
    <x v="0"/>
    <s v="Operations Executive"/>
    <x v="0"/>
    <x v="1"/>
    <x v="0"/>
    <x v="64"/>
    <d v="2023-05-27T00:00:00"/>
    <d v="2023-05-27T00:00:00"/>
    <x v="1"/>
    <x v="3"/>
    <n v="47096"/>
    <x v="3"/>
    <m/>
    <n v="5"/>
    <x v="1"/>
  </r>
  <r>
    <x v="2301"/>
    <x v="0"/>
    <n v="36"/>
    <x v="0"/>
    <s v="Operations Manager"/>
    <x v="1"/>
    <x v="2"/>
    <x v="3"/>
    <x v="89"/>
    <d v="2023-08-27T00:00:00"/>
    <d v="2023-08-30T00:00:00"/>
    <x v="0"/>
    <x v="88"/>
    <n v="71243"/>
    <x v="0"/>
    <s v="Left"/>
    <n v="4"/>
    <x v="0"/>
  </r>
  <r>
    <x v="2302"/>
    <x v="0"/>
    <n v="38"/>
    <x v="3"/>
    <s v="Marketing Executive"/>
    <x v="7"/>
    <x v="0"/>
    <x v="2"/>
    <x v="215"/>
    <d v="2023-02-19T00:00:00"/>
    <d v="2023-02-22T00:00:00"/>
    <x v="0"/>
    <x v="16"/>
    <n v="61851"/>
    <x v="15"/>
    <s v="Retained"/>
    <m/>
    <x v="1"/>
  </r>
  <r>
    <x v="2303"/>
    <x v="0"/>
    <n v="38"/>
    <x v="0"/>
    <s v="Operations Executive"/>
    <x v="6"/>
    <x v="1"/>
    <x v="1"/>
    <x v="105"/>
    <d v="2024-03-20T00:00:00"/>
    <d v="2024-03-24T00:00:00"/>
    <x v="0"/>
    <x v="439"/>
    <n v="76847"/>
    <x v="11"/>
    <s v="Retained"/>
    <n v="4"/>
    <x v="0"/>
  </r>
  <r>
    <x v="2304"/>
    <x v="1"/>
    <n v="34"/>
    <x v="3"/>
    <s v="Marketing Manager"/>
    <x v="5"/>
    <x v="0"/>
    <x v="0"/>
    <x v="127"/>
    <d v="2023-08-10T00:00:00"/>
    <d v="2023-08-12T00:00:00"/>
    <x v="0"/>
    <x v="219"/>
    <n v="32026"/>
    <x v="9"/>
    <s v="Retained"/>
    <n v="5"/>
    <x v="1"/>
  </r>
  <r>
    <x v="2305"/>
    <x v="0"/>
    <n v="36"/>
    <x v="0"/>
    <s v="Operations Executive"/>
    <x v="2"/>
    <x v="4"/>
    <x v="0"/>
    <x v="479"/>
    <d v="2024-04-27T00:00:00"/>
    <d v="2024-05-02T00:00:00"/>
    <x v="0"/>
    <x v="440"/>
    <n v="76260"/>
    <x v="4"/>
    <s v="Retained"/>
    <n v="4"/>
    <x v="1"/>
  </r>
  <r>
    <x v="2306"/>
    <x v="0"/>
    <n v="38"/>
    <x v="0"/>
    <s v="Operations Executive"/>
    <x v="12"/>
    <x v="1"/>
    <x v="2"/>
    <x v="231"/>
    <d v="2023-05-30T00:00:00"/>
    <d v="2023-05-30T00:00:00"/>
    <x v="1"/>
    <x v="3"/>
    <n v="40385"/>
    <x v="3"/>
    <m/>
    <n v="4"/>
    <x v="1"/>
  </r>
  <r>
    <x v="2307"/>
    <x v="2"/>
    <n v="33"/>
    <x v="5"/>
    <s v="General Manager"/>
    <x v="1"/>
    <x v="0"/>
    <x v="0"/>
    <x v="503"/>
    <d v="2024-06-04T00:00:00"/>
    <d v="2024-06-10T00:00:00"/>
    <x v="0"/>
    <x v="441"/>
    <n v="70297"/>
    <x v="11"/>
    <s v="Retained"/>
    <n v="4"/>
    <x v="1"/>
  </r>
  <r>
    <x v="2308"/>
    <x v="0"/>
    <n v="38"/>
    <x v="0"/>
    <s v="Operations Executive"/>
    <x v="7"/>
    <x v="1"/>
    <x v="0"/>
    <x v="211"/>
    <d v="2023-06-07T00:00:00"/>
    <d v="2023-06-14T00:00:00"/>
    <x v="0"/>
    <x v="61"/>
    <n v="54788"/>
    <x v="11"/>
    <s v="Retained"/>
    <n v="2"/>
    <x v="1"/>
  </r>
  <r>
    <x v="2309"/>
    <x v="0"/>
    <n v="38"/>
    <x v="2"/>
    <s v="Sales Executive"/>
    <x v="1"/>
    <x v="0"/>
    <x v="2"/>
    <x v="7"/>
    <d v="2023-06-17T00:00:00"/>
    <d v="2023-06-19T00:00:00"/>
    <x v="0"/>
    <x v="104"/>
    <n v="56352"/>
    <x v="4"/>
    <s v="Left"/>
    <n v="3"/>
    <x v="1"/>
  </r>
  <r>
    <x v="2310"/>
    <x v="0"/>
    <n v="37"/>
    <x v="0"/>
    <s v="Operations Executive"/>
    <x v="0"/>
    <x v="0"/>
    <x v="1"/>
    <x v="252"/>
    <d v="2023-08-07T00:00:00"/>
    <d v="2023-08-09T00:00:00"/>
    <x v="1"/>
    <x v="3"/>
    <n v="41142"/>
    <x v="3"/>
    <m/>
    <n v="4"/>
    <x v="0"/>
  </r>
  <r>
    <x v="2311"/>
    <x v="2"/>
    <n v="34"/>
    <x v="0"/>
    <s v="Operations Executive"/>
    <x v="4"/>
    <x v="2"/>
    <x v="4"/>
    <x v="231"/>
    <d v="2023-05-27T00:00:00"/>
    <d v="2023-06-02T00:00:00"/>
    <x v="0"/>
    <x v="265"/>
    <n v="81880"/>
    <x v="3"/>
    <s v="Retained"/>
    <m/>
    <x v="0"/>
  </r>
  <r>
    <x v="2312"/>
    <x v="0"/>
    <n v="37"/>
    <x v="0"/>
    <s v="Operations Manager"/>
    <x v="3"/>
    <x v="0"/>
    <x v="3"/>
    <x v="366"/>
    <d v="2023-05-27T00:00:00"/>
    <d v="2023-06-02T00:00:00"/>
    <x v="0"/>
    <x v="200"/>
    <n v="59571"/>
    <x v="4"/>
    <s v="Left"/>
    <n v="4"/>
    <x v="1"/>
  </r>
  <r>
    <x v="2313"/>
    <x v="2"/>
    <n v="34"/>
    <x v="0"/>
    <s v="Operations Executive"/>
    <x v="0"/>
    <x v="0"/>
    <x v="2"/>
    <x v="43"/>
    <d v="2023-08-11T00:00:00"/>
    <d v="2023-08-13T00:00:00"/>
    <x v="0"/>
    <x v="220"/>
    <n v="56510"/>
    <x v="3"/>
    <s v="Retained"/>
    <n v="5"/>
    <x v="1"/>
  </r>
  <r>
    <x v="2314"/>
    <x v="1"/>
    <n v="34"/>
    <x v="0"/>
    <s v="Operations Manager"/>
    <x v="1"/>
    <x v="1"/>
    <x v="3"/>
    <x v="301"/>
    <d v="2024-04-26T00:00:00"/>
    <d v="2024-04-27T00:00:00"/>
    <x v="3"/>
    <x v="3"/>
    <n v="64990"/>
    <x v="3"/>
    <m/>
    <n v="5"/>
    <x v="1"/>
  </r>
  <r>
    <x v="2315"/>
    <x v="0"/>
    <n v="36"/>
    <x v="8"/>
    <s v="HR Specialist"/>
    <x v="6"/>
    <x v="1"/>
    <x v="1"/>
    <x v="58"/>
    <d v="2023-07-17T00:00:00"/>
    <d v="2023-07-17T00:00:00"/>
    <x v="0"/>
    <x v="1"/>
    <n v="62303"/>
    <x v="14"/>
    <s v="Retained"/>
    <n v="4"/>
    <x v="1"/>
  </r>
  <r>
    <x v="2316"/>
    <x v="0"/>
    <n v="38"/>
    <x v="2"/>
    <s v="Sales Manager"/>
    <x v="3"/>
    <x v="0"/>
    <x v="0"/>
    <x v="85"/>
    <d v="2023-02-18T00:00:00"/>
    <d v="2023-02-25T00:00:00"/>
    <x v="0"/>
    <x v="20"/>
    <n v="63991"/>
    <x v="4"/>
    <s v="Retained"/>
    <n v="3"/>
    <x v="1"/>
  </r>
  <r>
    <x v="2317"/>
    <x v="0"/>
    <n v="36"/>
    <x v="0"/>
    <s v="Operations Executive"/>
    <x v="2"/>
    <x v="1"/>
    <x v="1"/>
    <x v="504"/>
    <d v="2024-09-18T00:00:00"/>
    <d v="2024-09-24T00:00:00"/>
    <x v="0"/>
    <x v="442"/>
    <n v="70976"/>
    <x v="13"/>
    <s v="Retained"/>
    <n v="4"/>
    <x v="1"/>
  </r>
  <r>
    <x v="2318"/>
    <x v="0"/>
    <n v="36"/>
    <x v="1"/>
    <s v="Service Engineer"/>
    <x v="0"/>
    <x v="1"/>
    <x v="3"/>
    <x v="136"/>
    <d v="2023-08-21T00:00:00"/>
    <d v="2023-08-28T00:00:00"/>
    <x v="0"/>
    <x v="100"/>
    <n v="44046"/>
    <x v="10"/>
    <s v="Retained"/>
    <m/>
    <x v="1"/>
  </r>
  <r>
    <x v="2319"/>
    <x v="0"/>
    <n v="36"/>
    <x v="0"/>
    <s v="Operations Executive"/>
    <x v="12"/>
    <x v="1"/>
    <x v="0"/>
    <x v="180"/>
    <d v="2023-07-25T00:00:00"/>
    <d v="2023-08-01T00:00:00"/>
    <x v="0"/>
    <x v="119"/>
    <n v="39529"/>
    <x v="3"/>
    <s v="Retained"/>
    <m/>
    <x v="1"/>
  </r>
  <r>
    <x v="2320"/>
    <x v="1"/>
    <n v="34"/>
    <x v="0"/>
    <s v="Operations Executive"/>
    <x v="3"/>
    <x v="1"/>
    <x v="0"/>
    <x v="505"/>
    <d v="2024-08-17T00:00:00"/>
    <d v="2024-08-24T00:00:00"/>
    <x v="1"/>
    <x v="3"/>
    <n v="73791"/>
    <x v="3"/>
    <m/>
    <n v="4"/>
    <x v="1"/>
  </r>
  <r>
    <x v="2321"/>
    <x v="2"/>
    <n v="32"/>
    <x v="1"/>
    <s v="Service Engineer"/>
    <x v="11"/>
    <x v="1"/>
    <x v="3"/>
    <x v="439"/>
    <d v="2024-06-24T00:00:00"/>
    <d v="2024-06-30T00:00:00"/>
    <x v="2"/>
    <x v="3"/>
    <n v="148385"/>
    <x v="3"/>
    <m/>
    <m/>
    <x v="1"/>
  </r>
  <r>
    <x v="2322"/>
    <x v="2"/>
    <n v="32"/>
    <x v="1"/>
    <s v="Service Manager"/>
    <x v="12"/>
    <x v="2"/>
    <x v="2"/>
    <x v="3"/>
    <d v="2023-03-08T00:00:00"/>
    <d v="2023-03-15T00:00:00"/>
    <x v="1"/>
    <x v="3"/>
    <n v="38828"/>
    <x v="3"/>
    <m/>
    <n v="2"/>
    <x v="1"/>
  </r>
  <r>
    <x v="2323"/>
    <x v="0"/>
    <n v="37"/>
    <x v="0"/>
    <s v="Operations Executive"/>
    <x v="0"/>
    <x v="1"/>
    <x v="1"/>
    <x v="182"/>
    <d v="2023-02-02T00:00:00"/>
    <d v="2023-02-05T00:00:00"/>
    <x v="0"/>
    <x v="53"/>
    <n v="60145"/>
    <x v="16"/>
    <s v="Retained"/>
    <n v="5"/>
    <x v="1"/>
  </r>
  <r>
    <x v="2324"/>
    <x v="2"/>
    <n v="33"/>
    <x v="1"/>
    <s v="Service Engineer"/>
    <x v="4"/>
    <x v="0"/>
    <x v="1"/>
    <x v="259"/>
    <d v="2023-03-27T00:00:00"/>
    <d v="2023-04-03T00:00:00"/>
    <x v="1"/>
    <x v="3"/>
    <n v="83942"/>
    <x v="3"/>
    <m/>
    <n v="4"/>
    <x v="1"/>
  </r>
  <r>
    <x v="2325"/>
    <x v="1"/>
    <n v="34"/>
    <x v="1"/>
    <s v="Service Engineer"/>
    <x v="5"/>
    <x v="0"/>
    <x v="1"/>
    <x v="249"/>
    <d v="2023-05-10T00:00:00"/>
    <d v="2023-05-11T00:00:00"/>
    <x v="0"/>
    <x v="379"/>
    <n v="53583"/>
    <x v="15"/>
    <s v="Left"/>
    <n v="5"/>
    <x v="1"/>
  </r>
  <r>
    <x v="2326"/>
    <x v="2"/>
    <n v="33"/>
    <x v="0"/>
    <s v="Operations Manager"/>
    <x v="5"/>
    <x v="2"/>
    <x v="1"/>
    <x v="1"/>
    <d v="2023-07-09T00:00:00"/>
    <d v="2023-07-10T00:00:00"/>
    <x v="0"/>
    <x v="45"/>
    <n v="53917"/>
    <x v="9"/>
    <s v="Retained"/>
    <n v="5"/>
    <x v="0"/>
  </r>
  <r>
    <x v="2327"/>
    <x v="0"/>
    <n v="36"/>
    <x v="1"/>
    <s v="Service Engineer"/>
    <x v="7"/>
    <x v="0"/>
    <x v="1"/>
    <x v="346"/>
    <d v="2023-06-07T00:00:00"/>
    <d v="2023-06-07T00:00:00"/>
    <x v="0"/>
    <x v="15"/>
    <n v="49780"/>
    <x v="5"/>
    <s v="Retained"/>
    <n v="5"/>
    <x v="1"/>
  </r>
  <r>
    <x v="2328"/>
    <x v="2"/>
    <n v="34"/>
    <x v="4"/>
    <s v="Production Manager"/>
    <x v="6"/>
    <x v="4"/>
    <x v="1"/>
    <x v="67"/>
    <d v="2023-09-03T00:00:00"/>
    <d v="2023-09-08T00:00:00"/>
    <x v="0"/>
    <x v="291"/>
    <n v="72013"/>
    <x v="11"/>
    <s v="Retained"/>
    <n v="2"/>
    <x v="1"/>
  </r>
  <r>
    <x v="2329"/>
    <x v="0"/>
    <n v="37"/>
    <x v="3"/>
    <s v="Marketing Manager"/>
    <x v="4"/>
    <x v="1"/>
    <x v="0"/>
    <x v="173"/>
    <d v="2023-02-04T00:00:00"/>
    <d v="2023-02-11T00:00:00"/>
    <x v="2"/>
    <x v="3"/>
    <n v="76833"/>
    <x v="3"/>
    <m/>
    <n v="3"/>
    <x v="1"/>
  </r>
  <r>
    <x v="2330"/>
    <x v="0"/>
    <n v="38"/>
    <x v="1"/>
    <s v="Service Engineer"/>
    <x v="3"/>
    <x v="0"/>
    <x v="1"/>
    <x v="148"/>
    <d v="2023-02-23T00:00:00"/>
    <d v="2023-02-27T00:00:00"/>
    <x v="0"/>
    <x v="20"/>
    <n v="72785"/>
    <x v="0"/>
    <s v="Left"/>
    <n v="2"/>
    <x v="1"/>
  </r>
  <r>
    <x v="2331"/>
    <x v="0"/>
    <n v="38"/>
    <x v="1"/>
    <s v="Service Engineer"/>
    <x v="12"/>
    <x v="1"/>
    <x v="1"/>
    <x v="506"/>
    <d v="2024-01-23T00:00:00"/>
    <d v="2024-01-29T00:00:00"/>
    <x v="0"/>
    <x v="228"/>
    <n v="47571"/>
    <x v="7"/>
    <s v="Retained"/>
    <n v="4"/>
    <x v="1"/>
  </r>
  <r>
    <x v="2332"/>
    <x v="2"/>
    <n v="32"/>
    <x v="0"/>
    <s v="Operations Manager"/>
    <x v="5"/>
    <x v="2"/>
    <x v="2"/>
    <x v="280"/>
    <d v="2024-01-19T00:00:00"/>
    <d v="2024-01-22T00:00:00"/>
    <x v="1"/>
    <x v="3"/>
    <n v="47858"/>
    <x v="3"/>
    <m/>
    <m/>
    <x v="1"/>
  </r>
  <r>
    <x v="2333"/>
    <x v="2"/>
    <n v="32"/>
    <x v="0"/>
    <s v="Operations Executive"/>
    <x v="4"/>
    <x v="1"/>
    <x v="0"/>
    <x v="33"/>
    <d v="2023-03-05T00:00:00"/>
    <d v="2023-03-08T00:00:00"/>
    <x v="0"/>
    <x v="25"/>
    <n v="70860"/>
    <x v="10"/>
    <s v="Retained"/>
    <n v="5"/>
    <x v="0"/>
  </r>
  <r>
    <x v="2334"/>
    <x v="0"/>
    <n v="36"/>
    <x v="0"/>
    <s v="Operations Executive"/>
    <x v="11"/>
    <x v="1"/>
    <x v="1"/>
    <x v="29"/>
    <d v="2023-02-10T00:00:00"/>
    <d v="2023-02-10T00:00:00"/>
    <x v="0"/>
    <x v="322"/>
    <n v="115658"/>
    <x v="3"/>
    <s v="Retained"/>
    <n v="5"/>
    <x v="1"/>
  </r>
  <r>
    <x v="2335"/>
    <x v="0"/>
    <n v="37"/>
    <x v="0"/>
    <s v="Operations Manager"/>
    <x v="4"/>
    <x v="1"/>
    <x v="1"/>
    <x v="39"/>
    <d v="2023-08-26T00:00:00"/>
    <d v="2023-08-31T00:00:00"/>
    <x v="0"/>
    <x v="90"/>
    <n v="79865"/>
    <x v="3"/>
    <s v="Left"/>
    <n v="4"/>
    <x v="1"/>
  </r>
  <r>
    <x v="2336"/>
    <x v="0"/>
    <n v="36"/>
    <x v="0"/>
    <s v="Operations Manager"/>
    <x v="0"/>
    <x v="2"/>
    <x v="3"/>
    <x v="178"/>
    <d v="2023-04-05T00:00:00"/>
    <d v="2023-04-08T00:00:00"/>
    <x v="0"/>
    <x v="22"/>
    <n v="69627"/>
    <x v="4"/>
    <s v="Retained"/>
    <n v="5"/>
    <x v="1"/>
  </r>
  <r>
    <x v="2337"/>
    <x v="0"/>
    <n v="37"/>
    <x v="1"/>
    <s v="Service Manager"/>
    <x v="3"/>
    <x v="1"/>
    <x v="3"/>
    <x v="6"/>
    <d v="2023-02-23T00:00:00"/>
    <d v="2023-03-02T00:00:00"/>
    <x v="2"/>
    <x v="3"/>
    <n v="56297"/>
    <x v="3"/>
    <m/>
    <m/>
    <x v="0"/>
  </r>
  <r>
    <x v="2338"/>
    <x v="0"/>
    <n v="37"/>
    <x v="2"/>
    <s v="Sales Executive"/>
    <x v="1"/>
    <x v="0"/>
    <x v="0"/>
    <x v="77"/>
    <d v="2023-08-11T00:00:00"/>
    <d v="2023-08-15T00:00:00"/>
    <x v="0"/>
    <x v="220"/>
    <n v="71147"/>
    <x v="15"/>
    <s v="Retained"/>
    <n v="4"/>
    <x v="0"/>
  </r>
  <r>
    <x v="2339"/>
    <x v="0"/>
    <n v="37"/>
    <x v="1"/>
    <s v="Service Engineer"/>
    <x v="12"/>
    <x v="3"/>
    <x v="3"/>
    <x v="6"/>
    <d v="2023-02-22T00:00:00"/>
    <d v="2023-02-22T00:00:00"/>
    <x v="0"/>
    <x v="209"/>
    <n v="40060"/>
    <x v="0"/>
    <s v="Retained"/>
    <n v="5"/>
    <x v="0"/>
  </r>
  <r>
    <x v="2340"/>
    <x v="2"/>
    <n v="33"/>
    <x v="1"/>
    <s v="Service Engineer"/>
    <x v="1"/>
    <x v="1"/>
    <x v="0"/>
    <x v="335"/>
    <d v="2023-08-04T00:00:00"/>
    <d v="2023-08-10T00:00:00"/>
    <x v="0"/>
    <x v="138"/>
    <n v="65494"/>
    <x v="13"/>
    <s v="Retained"/>
    <m/>
    <x v="1"/>
  </r>
  <r>
    <x v="2341"/>
    <x v="0"/>
    <n v="36"/>
    <x v="0"/>
    <s v="Operations Executive"/>
    <x v="6"/>
    <x v="3"/>
    <x v="1"/>
    <x v="456"/>
    <d v="2024-09-29T00:00:00"/>
    <d v="2024-10-01T00:00:00"/>
    <x v="3"/>
    <x v="3"/>
    <n v="83627"/>
    <x v="3"/>
    <m/>
    <n v="4"/>
    <x v="1"/>
  </r>
  <r>
    <x v="2342"/>
    <x v="0"/>
    <n v="37"/>
    <x v="0"/>
    <s v="Operations Executive"/>
    <x v="13"/>
    <x v="1"/>
    <x v="1"/>
    <x v="86"/>
    <d v="2024-01-29T00:00:00"/>
    <d v="2024-02-02T00:00:00"/>
    <x v="2"/>
    <x v="3"/>
    <n v="195724"/>
    <x v="3"/>
    <m/>
    <n v="3"/>
    <x v="0"/>
  </r>
  <r>
    <x v="2343"/>
    <x v="0"/>
    <n v="36"/>
    <x v="2"/>
    <s v="Sales Executive"/>
    <x v="10"/>
    <x v="2"/>
    <x v="1"/>
    <x v="11"/>
    <d v="2023-09-03T00:00:00"/>
    <d v="2023-09-05T00:00:00"/>
    <x v="0"/>
    <x v="237"/>
    <n v="145717"/>
    <x v="2"/>
    <s v="Retained"/>
    <n v="4"/>
    <x v="0"/>
  </r>
  <r>
    <x v="2344"/>
    <x v="1"/>
    <n v="34"/>
    <x v="0"/>
    <s v="Operations Executive"/>
    <x v="12"/>
    <x v="3"/>
    <x v="0"/>
    <x v="339"/>
    <d v="2023-06-16T00:00:00"/>
    <d v="2023-06-22T00:00:00"/>
    <x v="0"/>
    <x v="12"/>
    <n v="58914"/>
    <x v="10"/>
    <s v="Retained"/>
    <m/>
    <x v="1"/>
  </r>
  <r>
    <x v="2345"/>
    <x v="2"/>
    <n v="32"/>
    <x v="1"/>
    <s v="Service Manager"/>
    <x v="3"/>
    <x v="3"/>
    <x v="1"/>
    <x v="123"/>
    <d v="2023-08-20T00:00:00"/>
    <d v="2023-08-21T00:00:00"/>
    <x v="0"/>
    <x v="157"/>
    <n v="78488"/>
    <x v="10"/>
    <s v="Retained"/>
    <n v="5"/>
    <x v="0"/>
  </r>
  <r>
    <x v="2346"/>
    <x v="2"/>
    <n v="33"/>
    <x v="7"/>
    <s v="Purchase Manager"/>
    <x v="4"/>
    <x v="0"/>
    <x v="0"/>
    <x v="327"/>
    <d v="2023-03-18T00:00:00"/>
    <d v="2023-03-18T00:00:00"/>
    <x v="0"/>
    <x v="163"/>
    <n v="74394"/>
    <x v="3"/>
    <s v="Retained"/>
    <n v="4"/>
    <x v="1"/>
  </r>
  <r>
    <x v="2347"/>
    <x v="0"/>
    <n v="36"/>
    <x v="0"/>
    <s v="Operations Manager"/>
    <x v="6"/>
    <x v="4"/>
    <x v="0"/>
    <x v="64"/>
    <d v="2023-05-31T00:00:00"/>
    <d v="2023-06-03T00:00:00"/>
    <x v="1"/>
    <x v="3"/>
    <n v="78911"/>
    <x v="3"/>
    <m/>
    <n v="5"/>
    <x v="2"/>
  </r>
  <r>
    <x v="2348"/>
    <x v="2"/>
    <n v="34"/>
    <x v="7"/>
    <s v="Purchase Officer"/>
    <x v="5"/>
    <x v="1"/>
    <x v="1"/>
    <x v="334"/>
    <d v="2023-07-22T00:00:00"/>
    <d v="2023-07-25T00:00:00"/>
    <x v="0"/>
    <x v="116"/>
    <n v="58211"/>
    <x v="2"/>
    <s v="Retained"/>
    <n v="5"/>
    <x v="0"/>
  </r>
  <r>
    <x v="2349"/>
    <x v="0"/>
    <n v="36"/>
    <x v="4"/>
    <s v="Production Engineer"/>
    <x v="13"/>
    <x v="0"/>
    <x v="1"/>
    <x v="104"/>
    <d v="2023-02-22T00:00:00"/>
    <d v="2023-02-24T00:00:00"/>
    <x v="0"/>
    <x v="207"/>
    <n v="194945"/>
    <x v="15"/>
    <s v="Retained"/>
    <n v="4"/>
    <x v="1"/>
  </r>
  <r>
    <x v="2350"/>
    <x v="2"/>
    <n v="32"/>
    <x v="2"/>
    <s v="Sales Manager"/>
    <x v="8"/>
    <x v="1"/>
    <x v="1"/>
    <x v="412"/>
    <d v="2023-05-19T00:00:00"/>
    <d v="2023-05-23T00:00:00"/>
    <x v="1"/>
    <x v="3"/>
    <n v="197393"/>
    <x v="3"/>
    <m/>
    <m/>
    <x v="1"/>
  </r>
  <r>
    <x v="2351"/>
    <x v="1"/>
    <n v="34"/>
    <x v="7"/>
    <s v="Purchase Officer"/>
    <x v="13"/>
    <x v="1"/>
    <x v="2"/>
    <x v="118"/>
    <d v="2023-03-09T00:00:00"/>
    <d v="2023-03-16T00:00:00"/>
    <x v="0"/>
    <x v="36"/>
    <n v="191383"/>
    <x v="14"/>
    <s v="Retained"/>
    <n v="3"/>
    <x v="1"/>
  </r>
  <r>
    <x v="2352"/>
    <x v="2"/>
    <n v="33"/>
    <x v="0"/>
    <s v="Operations Executive"/>
    <x v="9"/>
    <x v="2"/>
    <x v="2"/>
    <x v="413"/>
    <d v="2024-12-20T00:00:00"/>
    <d v="2024-12-27T00:00:00"/>
    <x v="0"/>
    <x v="435"/>
    <n v="64435"/>
    <x v="5"/>
    <s v="Retained"/>
    <n v="5"/>
    <x v="1"/>
  </r>
  <r>
    <x v="2353"/>
    <x v="2"/>
    <n v="33"/>
    <x v="0"/>
    <s v="Operations Executive"/>
    <x v="12"/>
    <x v="1"/>
    <x v="0"/>
    <x v="507"/>
    <d v="2024-10-11T00:00:00"/>
    <d v="2024-10-14T00:00:00"/>
    <x v="0"/>
    <x v="202"/>
    <n v="38132"/>
    <x v="11"/>
    <s v="Retained"/>
    <n v="5"/>
    <x v="1"/>
  </r>
  <r>
    <x v="2354"/>
    <x v="2"/>
    <n v="32"/>
    <x v="7"/>
    <s v="Purchase Officer"/>
    <x v="3"/>
    <x v="3"/>
    <x v="1"/>
    <x v="162"/>
    <d v="2023-01-27T00:00:00"/>
    <d v="2023-02-02T00:00:00"/>
    <x v="1"/>
    <x v="3"/>
    <n v="59367"/>
    <x v="3"/>
    <m/>
    <n v="5"/>
    <x v="1"/>
  </r>
  <r>
    <x v="2355"/>
    <x v="0"/>
    <n v="37"/>
    <x v="7"/>
    <s v="Purchase Officer"/>
    <x v="0"/>
    <x v="0"/>
    <x v="1"/>
    <x v="327"/>
    <d v="2023-03-22T00:00:00"/>
    <d v="2023-03-27T00:00:00"/>
    <x v="0"/>
    <x v="106"/>
    <n v="57363"/>
    <x v="3"/>
    <s v="Retained"/>
    <n v="4"/>
    <x v="0"/>
  </r>
  <r>
    <x v="2356"/>
    <x v="1"/>
    <n v="34"/>
    <x v="0"/>
    <s v="Operations Manager"/>
    <x v="0"/>
    <x v="4"/>
    <x v="4"/>
    <x v="52"/>
    <d v="2023-03-04T00:00:00"/>
    <d v="2023-03-05T00:00:00"/>
    <x v="0"/>
    <x v="25"/>
    <n v="67534"/>
    <x v="7"/>
    <s v="Retained"/>
    <n v="3"/>
    <x v="1"/>
  </r>
  <r>
    <x v="2357"/>
    <x v="0"/>
    <n v="38"/>
    <x v="3"/>
    <s v="Marketing Manager"/>
    <x v="13"/>
    <x v="2"/>
    <x v="1"/>
    <x v="399"/>
    <d v="2024-04-11T00:00:00"/>
    <d v="2024-04-15T00:00:00"/>
    <x v="0"/>
    <x v="443"/>
    <n v="147255"/>
    <x v="8"/>
    <s v="Left"/>
    <n v="4"/>
    <x v="1"/>
  </r>
  <r>
    <x v="2358"/>
    <x v="0"/>
    <n v="38"/>
    <x v="1"/>
    <s v="Service Engineer"/>
    <x v="14"/>
    <x v="2"/>
    <x v="1"/>
    <x v="116"/>
    <d v="2023-03-01T00:00:00"/>
    <d v="2023-03-02T00:00:00"/>
    <x v="1"/>
    <x v="3"/>
    <n v="116753"/>
    <x v="3"/>
    <m/>
    <n v="5"/>
    <x v="0"/>
  </r>
  <r>
    <x v="2359"/>
    <x v="0"/>
    <n v="37"/>
    <x v="4"/>
    <s v="Production Engineer"/>
    <x v="12"/>
    <x v="1"/>
    <x v="0"/>
    <x v="43"/>
    <d v="2023-08-16T00:00:00"/>
    <d v="2023-08-22T00:00:00"/>
    <x v="1"/>
    <x v="3"/>
    <n v="54862"/>
    <x v="3"/>
    <m/>
    <n v="5"/>
    <x v="1"/>
  </r>
  <r>
    <x v="2360"/>
    <x v="0"/>
    <n v="36"/>
    <x v="0"/>
    <s v="Operations Manager"/>
    <x v="0"/>
    <x v="0"/>
    <x v="1"/>
    <x v="85"/>
    <d v="2023-03-01T00:00:00"/>
    <d v="2023-03-07T00:00:00"/>
    <x v="0"/>
    <x v="25"/>
    <n v="67508"/>
    <x v="6"/>
    <s v="Retained"/>
    <m/>
    <x v="1"/>
  </r>
  <r>
    <x v="2361"/>
    <x v="0"/>
    <n v="38"/>
    <x v="0"/>
    <s v="Operations Executive"/>
    <x v="1"/>
    <x v="1"/>
    <x v="4"/>
    <x v="44"/>
    <d v="2023-07-16T00:00:00"/>
    <d v="2023-07-17T00:00:00"/>
    <x v="1"/>
    <x v="3"/>
    <n v="61423"/>
    <x v="3"/>
    <m/>
    <m/>
    <x v="1"/>
  </r>
  <r>
    <x v="2362"/>
    <x v="0"/>
    <n v="38"/>
    <x v="1"/>
    <s v="Service Engineer"/>
    <x v="12"/>
    <x v="1"/>
    <x v="0"/>
    <x v="447"/>
    <d v="2024-08-19T00:00:00"/>
    <d v="2024-08-22T00:00:00"/>
    <x v="0"/>
    <x v="444"/>
    <n v="45418"/>
    <x v="3"/>
    <s v="Retained"/>
    <n v="5"/>
    <x v="1"/>
  </r>
  <r>
    <x v="2363"/>
    <x v="0"/>
    <n v="36"/>
    <x v="0"/>
    <s v="Operations Manager"/>
    <x v="7"/>
    <x v="1"/>
    <x v="4"/>
    <x v="122"/>
    <d v="2023-08-13T00:00:00"/>
    <d v="2023-08-15T00:00:00"/>
    <x v="0"/>
    <x v="132"/>
    <n v="50175"/>
    <x v="16"/>
    <s v="Retained"/>
    <n v="5"/>
    <x v="1"/>
  </r>
  <r>
    <x v="2364"/>
    <x v="0"/>
    <n v="37"/>
    <x v="1"/>
    <s v="Service Manager"/>
    <x v="7"/>
    <x v="0"/>
    <x v="2"/>
    <x v="272"/>
    <d v="2024-04-17T00:00:00"/>
    <d v="2024-04-21T00:00:00"/>
    <x v="0"/>
    <x v="124"/>
    <n v="49095"/>
    <x v="11"/>
    <s v="Retained"/>
    <n v="4"/>
    <x v="1"/>
  </r>
  <r>
    <x v="2365"/>
    <x v="0"/>
    <n v="38"/>
    <x v="6"/>
    <s v="Finance Manager"/>
    <x v="3"/>
    <x v="1"/>
    <x v="2"/>
    <x v="180"/>
    <d v="2023-07-26T00:00:00"/>
    <d v="2023-07-26T00:00:00"/>
    <x v="0"/>
    <x v="190"/>
    <n v="58454"/>
    <x v="4"/>
    <s v="Retained"/>
    <n v="4"/>
    <x v="1"/>
  </r>
  <r>
    <x v="2366"/>
    <x v="0"/>
    <n v="36"/>
    <x v="6"/>
    <s v="Financial Analyst"/>
    <x v="4"/>
    <x v="0"/>
    <x v="2"/>
    <x v="267"/>
    <d v="2023-06-07T00:00:00"/>
    <d v="2023-06-13T00:00:00"/>
    <x v="0"/>
    <x v="28"/>
    <n v="57333"/>
    <x v="3"/>
    <s v="Left"/>
    <n v="4"/>
    <x v="0"/>
  </r>
  <r>
    <x v="2367"/>
    <x v="0"/>
    <n v="36"/>
    <x v="0"/>
    <s v="Operations Executive"/>
    <x v="11"/>
    <x v="0"/>
    <x v="0"/>
    <x v="106"/>
    <d v="2023-08-23T00:00:00"/>
    <d v="2023-08-26T00:00:00"/>
    <x v="1"/>
    <x v="3"/>
    <n v="143394"/>
    <x v="3"/>
    <m/>
    <n v="4"/>
    <x v="1"/>
  </r>
  <r>
    <x v="2368"/>
    <x v="0"/>
    <n v="38"/>
    <x v="4"/>
    <s v="Production Manager"/>
    <x v="9"/>
    <x v="1"/>
    <x v="1"/>
    <x v="474"/>
    <d v="2024-08-31T00:00:00"/>
    <d v="2024-09-05T00:00:00"/>
    <x v="3"/>
    <x v="3"/>
    <n v="46948"/>
    <x v="3"/>
    <m/>
    <n v="4"/>
    <x v="1"/>
  </r>
  <r>
    <x v="2369"/>
    <x v="2"/>
    <n v="33"/>
    <x v="1"/>
    <s v="Service Engineer"/>
    <x v="0"/>
    <x v="0"/>
    <x v="1"/>
    <x v="292"/>
    <d v="2024-01-15T00:00:00"/>
    <d v="2024-01-22T00:00:00"/>
    <x v="2"/>
    <x v="3"/>
    <n v="42591"/>
    <x v="3"/>
    <m/>
    <m/>
    <x v="1"/>
  </r>
  <r>
    <x v="2370"/>
    <x v="2"/>
    <n v="34"/>
    <x v="1"/>
    <s v="Service Manager"/>
    <x v="3"/>
    <x v="0"/>
    <x v="1"/>
    <x v="77"/>
    <d v="2023-08-18T00:00:00"/>
    <d v="2023-08-20T00:00:00"/>
    <x v="0"/>
    <x v="220"/>
    <n v="68032"/>
    <x v="14"/>
    <s v="Retained"/>
    <n v="4"/>
    <x v="0"/>
  </r>
  <r>
    <x v="2371"/>
    <x v="2"/>
    <n v="32"/>
    <x v="0"/>
    <s v="Operations Executive"/>
    <x v="11"/>
    <x v="3"/>
    <x v="0"/>
    <x v="175"/>
    <d v="2023-07-02T00:00:00"/>
    <d v="2023-07-06T00:00:00"/>
    <x v="1"/>
    <x v="3"/>
    <n v="114407"/>
    <x v="3"/>
    <m/>
    <m/>
    <x v="1"/>
  </r>
  <r>
    <x v="2372"/>
    <x v="2"/>
    <n v="34"/>
    <x v="1"/>
    <s v="Service Manager"/>
    <x v="1"/>
    <x v="1"/>
    <x v="0"/>
    <x v="162"/>
    <d v="2023-01-31T00:00:00"/>
    <d v="2023-02-07T00:00:00"/>
    <x v="0"/>
    <x v="397"/>
    <n v="60950"/>
    <x v="3"/>
    <s v="Retained"/>
    <n v="4"/>
    <x v="1"/>
  </r>
  <r>
    <x v="2373"/>
    <x v="0"/>
    <n v="37"/>
    <x v="7"/>
    <s v="Purchase Officer"/>
    <x v="11"/>
    <x v="0"/>
    <x v="1"/>
    <x v="80"/>
    <d v="2024-11-26T00:00:00"/>
    <d v="2024-12-02T00:00:00"/>
    <x v="0"/>
    <x v="392"/>
    <n v="150114"/>
    <x v="5"/>
    <s v="Retained"/>
    <n v="4"/>
    <x v="1"/>
  </r>
  <r>
    <x v="2374"/>
    <x v="2"/>
    <n v="32"/>
    <x v="1"/>
    <s v="Service Engineer"/>
    <x v="4"/>
    <x v="0"/>
    <x v="1"/>
    <x v="372"/>
    <d v="2023-03-29T00:00:00"/>
    <d v="2023-04-01T00:00:00"/>
    <x v="0"/>
    <x v="148"/>
    <n v="80600"/>
    <x v="16"/>
    <s v="Retained"/>
    <n v="5"/>
    <x v="1"/>
  </r>
  <r>
    <x v="2375"/>
    <x v="0"/>
    <n v="37"/>
    <x v="0"/>
    <s v="Operations Executive"/>
    <x v="3"/>
    <x v="4"/>
    <x v="1"/>
    <x v="149"/>
    <d v="2023-07-01T00:00:00"/>
    <d v="2023-07-06T00:00:00"/>
    <x v="0"/>
    <x v="146"/>
    <n v="70464"/>
    <x v="10"/>
    <s v="Retained"/>
    <n v="4"/>
    <x v="1"/>
  </r>
  <r>
    <x v="2376"/>
    <x v="0"/>
    <n v="38"/>
    <x v="4"/>
    <s v="Production Engineer"/>
    <x v="11"/>
    <x v="0"/>
    <x v="3"/>
    <x v="106"/>
    <d v="2023-09-03T00:00:00"/>
    <d v="2023-09-10T00:00:00"/>
    <x v="1"/>
    <x v="3"/>
    <n v="144228"/>
    <x v="3"/>
    <m/>
    <m/>
    <x v="1"/>
  </r>
  <r>
    <x v="2377"/>
    <x v="2"/>
    <n v="34"/>
    <x v="1"/>
    <s v="Service Engineer"/>
    <x v="9"/>
    <x v="0"/>
    <x v="2"/>
    <x v="9"/>
    <d v="2023-03-16T00:00:00"/>
    <d v="2023-03-18T00:00:00"/>
    <x v="0"/>
    <x v="185"/>
    <n v="60099"/>
    <x v="5"/>
    <s v="Retained"/>
    <n v="4"/>
    <x v="0"/>
  </r>
  <r>
    <x v="2378"/>
    <x v="0"/>
    <n v="37"/>
    <x v="1"/>
    <s v="Service Engineer"/>
    <x v="8"/>
    <x v="1"/>
    <x v="2"/>
    <x v="167"/>
    <d v="2023-09-11T00:00:00"/>
    <d v="2023-09-17T00:00:00"/>
    <x v="0"/>
    <x v="118"/>
    <n v="208147"/>
    <x v="5"/>
    <s v="Retained"/>
    <n v="3"/>
    <x v="0"/>
  </r>
  <r>
    <x v="2379"/>
    <x v="2"/>
    <n v="34"/>
    <x v="0"/>
    <s v="Operations Manager"/>
    <x v="4"/>
    <x v="1"/>
    <x v="1"/>
    <x v="176"/>
    <d v="2023-03-08T00:00:00"/>
    <d v="2023-03-13T00:00:00"/>
    <x v="0"/>
    <x v="95"/>
    <n v="61852"/>
    <x v="9"/>
    <s v="Retained"/>
    <n v="4"/>
    <x v="1"/>
  </r>
  <r>
    <x v="2380"/>
    <x v="2"/>
    <n v="33"/>
    <x v="0"/>
    <s v="Operations Executive"/>
    <x v="5"/>
    <x v="1"/>
    <x v="1"/>
    <x v="444"/>
    <d v="2024-05-01T00:00:00"/>
    <d v="2024-05-01T00:00:00"/>
    <x v="1"/>
    <x v="3"/>
    <n v="38412"/>
    <x v="3"/>
    <m/>
    <n v="4"/>
    <x v="1"/>
  </r>
  <r>
    <x v="2381"/>
    <x v="2"/>
    <n v="34"/>
    <x v="0"/>
    <s v="Operations Executive"/>
    <x v="2"/>
    <x v="2"/>
    <x v="1"/>
    <x v="341"/>
    <d v="2024-07-22T00:00:00"/>
    <d v="2024-07-22T00:00:00"/>
    <x v="3"/>
    <x v="3"/>
    <n v="68787"/>
    <x v="3"/>
    <m/>
    <m/>
    <x v="1"/>
  </r>
  <r>
    <x v="2382"/>
    <x v="1"/>
    <n v="34"/>
    <x v="0"/>
    <s v="Operations Executive"/>
    <x v="6"/>
    <x v="0"/>
    <x v="0"/>
    <x v="81"/>
    <d v="2023-05-18T00:00:00"/>
    <d v="2023-05-25T00:00:00"/>
    <x v="0"/>
    <x v="227"/>
    <n v="54761"/>
    <x v="3"/>
    <s v="Retained"/>
    <n v="2"/>
    <x v="1"/>
  </r>
  <r>
    <x v="2383"/>
    <x v="0"/>
    <n v="37"/>
    <x v="0"/>
    <s v="Operations Manager"/>
    <x v="1"/>
    <x v="1"/>
    <x v="1"/>
    <x v="82"/>
    <d v="2023-07-13T00:00:00"/>
    <d v="2023-07-15T00:00:00"/>
    <x v="1"/>
    <x v="3"/>
    <n v="53717"/>
    <x v="3"/>
    <m/>
    <n v="4"/>
    <x v="1"/>
  </r>
  <r>
    <x v="2384"/>
    <x v="0"/>
    <n v="37"/>
    <x v="1"/>
    <s v="Service Engineer"/>
    <x v="4"/>
    <x v="0"/>
    <x v="2"/>
    <x v="53"/>
    <d v="2023-01-12T00:00:00"/>
    <d v="2023-01-16T00:00:00"/>
    <x v="1"/>
    <x v="3"/>
    <n v="63547"/>
    <x v="3"/>
    <m/>
    <n v="4"/>
    <x v="1"/>
  </r>
  <r>
    <x v="2385"/>
    <x v="2"/>
    <n v="32"/>
    <x v="3"/>
    <s v="Marketing Executive"/>
    <x v="4"/>
    <x v="1"/>
    <x v="0"/>
    <x v="508"/>
    <d v="2024-07-18T00:00:00"/>
    <d v="2024-07-21T00:00:00"/>
    <x v="1"/>
    <x v="3"/>
    <n v="64660"/>
    <x v="3"/>
    <m/>
    <m/>
    <x v="1"/>
  </r>
  <r>
    <x v="2386"/>
    <x v="0"/>
    <n v="36"/>
    <x v="2"/>
    <s v="Sales Manager"/>
    <x v="8"/>
    <x v="2"/>
    <x v="1"/>
    <x v="61"/>
    <d v="2023-06-29T00:00:00"/>
    <d v="2023-07-04T00:00:00"/>
    <x v="0"/>
    <x v="80"/>
    <n v="220306"/>
    <x v="3"/>
    <s v="Retained"/>
    <n v="4"/>
    <x v="1"/>
  </r>
  <r>
    <x v="2387"/>
    <x v="2"/>
    <n v="33"/>
    <x v="1"/>
    <s v="Service Engineer"/>
    <x v="5"/>
    <x v="2"/>
    <x v="4"/>
    <x v="142"/>
    <d v="2023-03-16T00:00:00"/>
    <d v="2023-03-16T00:00:00"/>
    <x v="0"/>
    <x v="163"/>
    <n v="53935"/>
    <x v="1"/>
    <s v="Left"/>
    <m/>
    <x v="1"/>
  </r>
  <r>
    <x v="2388"/>
    <x v="2"/>
    <n v="34"/>
    <x v="0"/>
    <s v="Operations Executive"/>
    <x v="7"/>
    <x v="4"/>
    <x v="2"/>
    <x v="420"/>
    <d v="2024-03-22T00:00:00"/>
    <d v="2024-03-22T00:00:00"/>
    <x v="1"/>
    <x v="3"/>
    <n v="62028"/>
    <x v="3"/>
    <m/>
    <n v="4"/>
    <x v="1"/>
  </r>
  <r>
    <x v="2389"/>
    <x v="2"/>
    <n v="34"/>
    <x v="1"/>
    <s v="Service Engineer"/>
    <x v="1"/>
    <x v="1"/>
    <x v="2"/>
    <x v="290"/>
    <d v="2023-08-21T00:00:00"/>
    <d v="2023-08-27T00:00:00"/>
    <x v="1"/>
    <x v="3"/>
    <n v="52198"/>
    <x v="3"/>
    <m/>
    <n v="1"/>
    <x v="0"/>
  </r>
  <r>
    <x v="2390"/>
    <x v="0"/>
    <n v="38"/>
    <x v="1"/>
    <s v="Service Manager"/>
    <x v="1"/>
    <x v="0"/>
    <x v="1"/>
    <x v="179"/>
    <d v="2023-04-02T00:00:00"/>
    <d v="2023-04-08T00:00:00"/>
    <x v="1"/>
    <x v="3"/>
    <n v="50281"/>
    <x v="3"/>
    <m/>
    <n v="5"/>
    <x v="1"/>
  </r>
  <r>
    <x v="2391"/>
    <x v="0"/>
    <n v="37"/>
    <x v="1"/>
    <s v="Service Engineer"/>
    <x v="6"/>
    <x v="3"/>
    <x v="3"/>
    <x v="373"/>
    <d v="2024-03-24T00:00:00"/>
    <d v="2024-03-26T00:00:00"/>
    <x v="3"/>
    <x v="3"/>
    <n v="67696"/>
    <x v="3"/>
    <m/>
    <n v="4"/>
    <x v="1"/>
  </r>
  <r>
    <x v="2392"/>
    <x v="0"/>
    <n v="37"/>
    <x v="0"/>
    <s v="Operations Manager"/>
    <x v="9"/>
    <x v="0"/>
    <x v="0"/>
    <x v="451"/>
    <d v="2024-08-14T00:00:00"/>
    <d v="2024-08-18T00:00:00"/>
    <x v="3"/>
    <x v="3"/>
    <n v="45523"/>
    <x v="3"/>
    <m/>
    <n v="5"/>
    <x v="1"/>
  </r>
  <r>
    <x v="2393"/>
    <x v="0"/>
    <n v="37"/>
    <x v="7"/>
    <s v="Purchase Manager"/>
    <x v="0"/>
    <x v="1"/>
    <x v="1"/>
    <x v="231"/>
    <d v="2023-05-22T00:00:00"/>
    <d v="2023-05-27T00:00:00"/>
    <x v="1"/>
    <x v="3"/>
    <n v="67889"/>
    <x v="3"/>
    <m/>
    <n v="5"/>
    <x v="0"/>
  </r>
  <r>
    <x v="2394"/>
    <x v="2"/>
    <n v="33"/>
    <x v="0"/>
    <s v="Operations Executive"/>
    <x v="9"/>
    <x v="0"/>
    <x v="0"/>
    <x v="174"/>
    <d v="2023-01-29T00:00:00"/>
    <d v="2023-01-29T00:00:00"/>
    <x v="1"/>
    <x v="3"/>
    <n v="46960"/>
    <x v="3"/>
    <m/>
    <n v="5"/>
    <x v="1"/>
  </r>
  <r>
    <x v="2395"/>
    <x v="0"/>
    <n v="36"/>
    <x v="0"/>
    <s v="Operations Manager"/>
    <x v="7"/>
    <x v="0"/>
    <x v="1"/>
    <x v="120"/>
    <d v="2023-09-02T00:00:00"/>
    <d v="2023-09-07T00:00:00"/>
    <x v="0"/>
    <x v="294"/>
    <n v="63053"/>
    <x v="3"/>
    <s v="Retained"/>
    <n v="3"/>
    <x v="1"/>
  </r>
  <r>
    <x v="2396"/>
    <x v="0"/>
    <n v="37"/>
    <x v="0"/>
    <s v="Operations Executive"/>
    <x v="1"/>
    <x v="1"/>
    <x v="3"/>
    <x v="465"/>
    <d v="2025-01-03T00:00:00"/>
    <d v="2025-01-04T00:00:00"/>
    <x v="3"/>
    <x v="3"/>
    <n v="70638"/>
    <x v="3"/>
    <m/>
    <n v="4"/>
    <x v="1"/>
  </r>
  <r>
    <x v="2397"/>
    <x v="0"/>
    <n v="38"/>
    <x v="1"/>
    <s v="Service Engineer"/>
    <x v="6"/>
    <x v="1"/>
    <x v="3"/>
    <x v="60"/>
    <d v="2023-04-08T00:00:00"/>
    <d v="2023-04-12T00:00:00"/>
    <x v="0"/>
    <x v="308"/>
    <n v="71266"/>
    <x v="0"/>
    <s v="Retained"/>
    <n v="2"/>
    <x v="1"/>
  </r>
  <r>
    <x v="2398"/>
    <x v="2"/>
    <n v="32"/>
    <x v="3"/>
    <s v="Marketing Executive"/>
    <x v="7"/>
    <x v="0"/>
    <x v="0"/>
    <x v="110"/>
    <d v="2023-01-16T00:00:00"/>
    <d v="2023-01-16T00:00:00"/>
    <x v="1"/>
    <x v="3"/>
    <n v="65534"/>
    <x v="3"/>
    <m/>
    <n v="4"/>
    <x v="0"/>
  </r>
  <r>
    <x v="2399"/>
    <x v="2"/>
    <n v="34"/>
    <x v="1"/>
    <s v="Service Manager"/>
    <x v="14"/>
    <x v="2"/>
    <x v="1"/>
    <x v="101"/>
    <d v="2023-07-05T00:00:00"/>
    <d v="2023-07-09T00:00:00"/>
    <x v="0"/>
    <x v="109"/>
    <n v="101856"/>
    <x v="0"/>
    <s v="Retained"/>
    <n v="4"/>
    <x v="1"/>
  </r>
  <r>
    <x v="2400"/>
    <x v="0"/>
    <n v="37"/>
    <x v="1"/>
    <s v="Service Engineer"/>
    <x v="2"/>
    <x v="3"/>
    <x v="0"/>
    <x v="150"/>
    <d v="2023-07-08T00:00:00"/>
    <d v="2023-07-15T00:00:00"/>
    <x v="1"/>
    <x v="3"/>
    <n v="68306"/>
    <x v="3"/>
    <m/>
    <m/>
    <x v="1"/>
  </r>
  <r>
    <x v="2401"/>
    <x v="0"/>
    <n v="36"/>
    <x v="2"/>
    <s v="Sales Executive"/>
    <x v="11"/>
    <x v="1"/>
    <x v="1"/>
    <x v="411"/>
    <d v="2024-07-21T00:00:00"/>
    <d v="2024-07-24T00:00:00"/>
    <x v="0"/>
    <x v="79"/>
    <n v="159108"/>
    <x v="3"/>
    <s v="Retained"/>
    <n v="5"/>
    <x v="1"/>
  </r>
  <r>
    <x v="2402"/>
    <x v="0"/>
    <n v="37"/>
    <x v="0"/>
    <s v="Operations Executive"/>
    <x v="2"/>
    <x v="2"/>
    <x v="1"/>
    <x v="56"/>
    <d v="2024-01-26T00:00:00"/>
    <d v="2024-01-31T00:00:00"/>
    <x v="0"/>
    <x v="203"/>
    <n v="80316"/>
    <x v="7"/>
    <s v="Retained"/>
    <n v="5"/>
    <x v="1"/>
  </r>
  <r>
    <x v="2403"/>
    <x v="0"/>
    <n v="36"/>
    <x v="1"/>
    <s v="Service Engineer"/>
    <x v="12"/>
    <x v="1"/>
    <x v="0"/>
    <x v="455"/>
    <d v="2024-02-10T00:00:00"/>
    <d v="2024-02-17T00:00:00"/>
    <x v="0"/>
    <x v="445"/>
    <n v="48119"/>
    <x v="8"/>
    <s v="Retained"/>
    <n v="3"/>
    <x v="1"/>
  </r>
  <r>
    <x v="2404"/>
    <x v="2"/>
    <n v="34"/>
    <x v="1"/>
    <s v="Service Engineer"/>
    <x v="7"/>
    <x v="3"/>
    <x v="1"/>
    <x v="133"/>
    <d v="2023-05-16T00:00:00"/>
    <d v="2023-05-21T00:00:00"/>
    <x v="2"/>
    <x v="3"/>
    <n v="55470"/>
    <x v="3"/>
    <m/>
    <m/>
    <x v="1"/>
  </r>
  <r>
    <x v="2405"/>
    <x v="2"/>
    <n v="33"/>
    <x v="1"/>
    <s v="Service Engineer"/>
    <x v="2"/>
    <x v="1"/>
    <x v="2"/>
    <x v="281"/>
    <d v="2024-07-14T00:00:00"/>
    <d v="2024-07-18T00:00:00"/>
    <x v="3"/>
    <x v="3"/>
    <n v="82573"/>
    <x v="3"/>
    <m/>
    <n v="3"/>
    <x v="1"/>
  </r>
  <r>
    <x v="2406"/>
    <x v="0"/>
    <n v="37"/>
    <x v="1"/>
    <s v="Service Engineer"/>
    <x v="10"/>
    <x v="1"/>
    <x v="1"/>
    <x v="174"/>
    <d v="2023-02-02T00:00:00"/>
    <d v="2023-02-05T00:00:00"/>
    <x v="0"/>
    <x v="170"/>
    <n v="166883"/>
    <x v="5"/>
    <s v="Retained"/>
    <n v="4"/>
    <x v="1"/>
  </r>
  <r>
    <x v="2407"/>
    <x v="0"/>
    <n v="36"/>
    <x v="0"/>
    <s v="Operations Executive"/>
    <x v="12"/>
    <x v="1"/>
    <x v="3"/>
    <x v="394"/>
    <d v="2023-01-27T00:00:00"/>
    <d v="2023-01-31T00:00:00"/>
    <x v="0"/>
    <x v="81"/>
    <n v="44502"/>
    <x v="3"/>
    <s v="Left"/>
    <n v="4"/>
    <x v="1"/>
  </r>
  <r>
    <x v="2408"/>
    <x v="1"/>
    <n v="34"/>
    <x v="0"/>
    <s v="Operations Executive"/>
    <x v="7"/>
    <x v="0"/>
    <x v="1"/>
    <x v="168"/>
    <d v="2023-08-04T00:00:00"/>
    <d v="2023-08-09T00:00:00"/>
    <x v="0"/>
    <x v="18"/>
    <n v="56647"/>
    <x v="12"/>
    <s v="Retained"/>
    <n v="4"/>
    <x v="2"/>
  </r>
  <r>
    <x v="2409"/>
    <x v="0"/>
    <n v="36"/>
    <x v="0"/>
    <s v="Operations Executive"/>
    <x v="0"/>
    <x v="1"/>
    <x v="0"/>
    <x v="425"/>
    <d v="2024-08-31T00:00:00"/>
    <d v="2024-09-03T00:00:00"/>
    <x v="0"/>
    <x v="446"/>
    <n v="41411"/>
    <x v="11"/>
    <s v="Left"/>
    <n v="5"/>
    <x v="1"/>
  </r>
  <r>
    <x v="2410"/>
    <x v="2"/>
    <n v="33"/>
    <x v="1"/>
    <s v="Service Manager"/>
    <x v="3"/>
    <x v="2"/>
    <x v="2"/>
    <x v="122"/>
    <d v="2023-08-08T00:00:00"/>
    <d v="2023-08-14T00:00:00"/>
    <x v="0"/>
    <x v="219"/>
    <n v="71424"/>
    <x v="0"/>
    <s v="Retained"/>
    <n v="2"/>
    <x v="1"/>
  </r>
  <r>
    <x v="2411"/>
    <x v="0"/>
    <n v="36"/>
    <x v="1"/>
    <s v="Service Manager"/>
    <x v="3"/>
    <x v="0"/>
    <x v="1"/>
    <x v="193"/>
    <d v="2023-05-12T00:00:00"/>
    <d v="2023-05-16T00:00:00"/>
    <x v="0"/>
    <x v="73"/>
    <n v="65601"/>
    <x v="4"/>
    <s v="Retained"/>
    <n v="4"/>
    <x v="2"/>
  </r>
  <r>
    <x v="2412"/>
    <x v="0"/>
    <n v="37"/>
    <x v="3"/>
    <s v="Marketing Executive"/>
    <x v="11"/>
    <x v="0"/>
    <x v="2"/>
    <x v="295"/>
    <d v="2023-02-01T00:00:00"/>
    <d v="2023-02-07T00:00:00"/>
    <x v="0"/>
    <x v="397"/>
    <n v="142349"/>
    <x v="3"/>
    <s v="Retained"/>
    <m/>
    <x v="1"/>
  </r>
  <r>
    <x v="2413"/>
    <x v="0"/>
    <n v="36"/>
    <x v="2"/>
    <s v="Sales Executive"/>
    <x v="3"/>
    <x v="1"/>
    <x v="2"/>
    <x v="48"/>
    <d v="2023-02-23T00:00:00"/>
    <d v="2023-02-24T00:00:00"/>
    <x v="0"/>
    <x v="50"/>
    <n v="63559"/>
    <x v="3"/>
    <s v="Left"/>
    <n v="4"/>
    <x v="1"/>
  </r>
  <r>
    <x v="2414"/>
    <x v="0"/>
    <n v="38"/>
    <x v="0"/>
    <s v="Operations Manager"/>
    <x v="4"/>
    <x v="1"/>
    <x v="0"/>
    <x v="509"/>
    <d v="2024-02-23T00:00:00"/>
    <d v="2024-02-23T00:00:00"/>
    <x v="1"/>
    <x v="3"/>
    <n v="88925"/>
    <x v="3"/>
    <m/>
    <n v="4"/>
    <x v="1"/>
  </r>
  <r>
    <x v="2415"/>
    <x v="1"/>
    <n v="34"/>
    <x v="1"/>
    <s v="Service Manager"/>
    <x v="0"/>
    <x v="1"/>
    <x v="1"/>
    <x v="401"/>
    <d v="2023-02-10T00:00:00"/>
    <d v="2023-02-17T00:00:00"/>
    <x v="0"/>
    <x v="58"/>
    <n v="69020"/>
    <x v="12"/>
    <s v="Left"/>
    <n v="5"/>
    <x v="1"/>
  </r>
  <r>
    <x v="2416"/>
    <x v="0"/>
    <n v="36"/>
    <x v="3"/>
    <s v="Marketing Executive"/>
    <x v="9"/>
    <x v="0"/>
    <x v="2"/>
    <x v="120"/>
    <d v="2023-09-12T00:00:00"/>
    <d v="2023-09-19T00:00:00"/>
    <x v="0"/>
    <x v="447"/>
    <n v="51006"/>
    <x v="0"/>
    <s v="Retained"/>
    <m/>
    <x v="1"/>
  </r>
  <r>
    <x v="2417"/>
    <x v="0"/>
    <n v="38"/>
    <x v="1"/>
    <s v="Service Engineer"/>
    <x v="12"/>
    <x v="0"/>
    <x v="0"/>
    <x v="277"/>
    <d v="2024-08-24T00:00:00"/>
    <d v="2024-08-31T00:00:00"/>
    <x v="1"/>
    <x v="3"/>
    <n v="54681"/>
    <x v="3"/>
    <m/>
    <m/>
    <x v="0"/>
  </r>
  <r>
    <x v="2418"/>
    <x v="0"/>
    <n v="36"/>
    <x v="4"/>
    <s v="Production Engineer"/>
    <x v="10"/>
    <x v="1"/>
    <x v="0"/>
    <x v="155"/>
    <d v="2023-03-13T00:00:00"/>
    <d v="2023-03-20T00:00:00"/>
    <x v="0"/>
    <x v="32"/>
    <n v="187405"/>
    <x v="14"/>
    <s v="Left"/>
    <n v="3"/>
    <x v="0"/>
  </r>
  <r>
    <x v="2419"/>
    <x v="0"/>
    <n v="36"/>
    <x v="0"/>
    <s v="Operations Executive"/>
    <x v="2"/>
    <x v="0"/>
    <x v="2"/>
    <x v="38"/>
    <d v="2023-02-22T00:00:00"/>
    <d v="2023-02-24T00:00:00"/>
    <x v="0"/>
    <x v="50"/>
    <n v="88042"/>
    <x v="5"/>
    <s v="Retained"/>
    <n v="3"/>
    <x v="1"/>
  </r>
  <r>
    <x v="2420"/>
    <x v="0"/>
    <n v="37"/>
    <x v="0"/>
    <s v="Operations Executive"/>
    <x v="6"/>
    <x v="1"/>
    <x v="1"/>
    <x v="25"/>
    <d v="2023-08-19T00:00:00"/>
    <d v="2023-08-21T00:00:00"/>
    <x v="0"/>
    <x v="302"/>
    <n v="52876"/>
    <x v="11"/>
    <s v="Left"/>
    <n v="3"/>
    <x v="0"/>
  </r>
  <r>
    <x v="2421"/>
    <x v="0"/>
    <n v="36"/>
    <x v="1"/>
    <s v="Service Manager"/>
    <x v="2"/>
    <x v="0"/>
    <x v="1"/>
    <x v="357"/>
    <d v="2023-06-21T00:00:00"/>
    <d v="2023-06-23T00:00:00"/>
    <x v="1"/>
    <x v="3"/>
    <n v="72680"/>
    <x v="3"/>
    <m/>
    <m/>
    <x v="1"/>
  </r>
  <r>
    <x v="2422"/>
    <x v="2"/>
    <n v="32"/>
    <x v="0"/>
    <s v="Operations Executive"/>
    <x v="12"/>
    <x v="3"/>
    <x v="1"/>
    <x v="191"/>
    <d v="2023-08-28T00:00:00"/>
    <d v="2023-08-30T00:00:00"/>
    <x v="0"/>
    <x v="297"/>
    <n v="53800"/>
    <x v="7"/>
    <s v="Retained"/>
    <n v="3"/>
    <x v="1"/>
  </r>
  <r>
    <x v="2423"/>
    <x v="0"/>
    <n v="38"/>
    <x v="0"/>
    <s v="Operations Executive"/>
    <x v="0"/>
    <x v="1"/>
    <x v="1"/>
    <x v="252"/>
    <d v="2023-08-10T00:00:00"/>
    <d v="2023-08-16T00:00:00"/>
    <x v="0"/>
    <x v="62"/>
    <n v="41648"/>
    <x v="1"/>
    <s v="Retained"/>
    <n v="4"/>
    <x v="1"/>
  </r>
  <r>
    <x v="2424"/>
    <x v="0"/>
    <n v="36"/>
    <x v="2"/>
    <s v="Sales Manager"/>
    <x v="14"/>
    <x v="2"/>
    <x v="1"/>
    <x v="224"/>
    <d v="2023-07-18T00:00:00"/>
    <d v="2023-07-22T00:00:00"/>
    <x v="1"/>
    <x v="3"/>
    <n v="110049"/>
    <x v="3"/>
    <m/>
    <n v="4"/>
    <x v="1"/>
  </r>
  <r>
    <x v="2425"/>
    <x v="1"/>
    <n v="34"/>
    <x v="2"/>
    <s v="Sales Manager"/>
    <x v="0"/>
    <x v="2"/>
    <x v="0"/>
    <x v="270"/>
    <d v="2024-09-20T00:00:00"/>
    <d v="2024-09-26T00:00:00"/>
    <x v="3"/>
    <x v="3"/>
    <n v="47874"/>
    <x v="3"/>
    <m/>
    <n v="3"/>
    <x v="0"/>
  </r>
  <r>
    <x v="2426"/>
    <x v="0"/>
    <n v="37"/>
    <x v="4"/>
    <s v="Production Manager"/>
    <x v="9"/>
    <x v="0"/>
    <x v="0"/>
    <x v="510"/>
    <d v="2024-12-26T00:00:00"/>
    <d v="2024-12-27T00:00:00"/>
    <x v="3"/>
    <x v="3"/>
    <n v="58989"/>
    <x v="3"/>
    <m/>
    <n v="4"/>
    <x v="1"/>
  </r>
  <r>
    <x v="2427"/>
    <x v="1"/>
    <n v="34"/>
    <x v="1"/>
    <s v="Service Manager"/>
    <x v="7"/>
    <x v="0"/>
    <x v="1"/>
    <x v="300"/>
    <d v="2024-12-14T00:00:00"/>
    <d v="2024-12-19T00:00:00"/>
    <x v="0"/>
    <x v="448"/>
    <n v="62978"/>
    <x v="0"/>
    <s v="Retained"/>
    <n v="4"/>
    <x v="1"/>
  </r>
  <r>
    <x v="2428"/>
    <x v="0"/>
    <n v="38"/>
    <x v="0"/>
    <s v="Operations Executive"/>
    <x v="2"/>
    <x v="0"/>
    <x v="3"/>
    <x v="4"/>
    <d v="2023-07-02T00:00:00"/>
    <d v="2023-07-05T00:00:00"/>
    <x v="1"/>
    <x v="3"/>
    <n v="75566"/>
    <x v="3"/>
    <m/>
    <n v="4"/>
    <x v="1"/>
  </r>
  <r>
    <x v="2429"/>
    <x v="2"/>
    <n v="33"/>
    <x v="1"/>
    <s v="Service Manager"/>
    <x v="5"/>
    <x v="1"/>
    <x v="1"/>
    <x v="199"/>
    <d v="2023-06-06T00:00:00"/>
    <d v="2023-06-09T00:00:00"/>
    <x v="0"/>
    <x v="226"/>
    <n v="48376"/>
    <x v="5"/>
    <s v="Retained"/>
    <n v="3"/>
    <x v="1"/>
  </r>
  <r>
    <x v="2430"/>
    <x v="2"/>
    <n v="33"/>
    <x v="7"/>
    <s v="Purchase Manager"/>
    <x v="7"/>
    <x v="2"/>
    <x v="3"/>
    <x v="43"/>
    <d v="2023-08-11T00:00:00"/>
    <d v="2023-08-11T00:00:00"/>
    <x v="0"/>
    <x v="138"/>
    <n v="62304"/>
    <x v="8"/>
    <s v="Retained"/>
    <n v="5"/>
    <x v="1"/>
  </r>
  <r>
    <x v="2431"/>
    <x v="2"/>
    <n v="33"/>
    <x v="1"/>
    <s v="Service Engineer"/>
    <x v="6"/>
    <x v="2"/>
    <x v="0"/>
    <x v="1"/>
    <d v="2023-07-13T00:00:00"/>
    <d v="2023-07-13T00:00:00"/>
    <x v="1"/>
    <x v="3"/>
    <n v="68912"/>
    <x v="3"/>
    <m/>
    <m/>
    <x v="1"/>
  </r>
  <r>
    <x v="2432"/>
    <x v="1"/>
    <n v="34"/>
    <x v="0"/>
    <s v="Operations Executive"/>
    <x v="6"/>
    <x v="4"/>
    <x v="2"/>
    <x v="72"/>
    <d v="2023-05-24T00:00:00"/>
    <d v="2023-05-26T00:00:00"/>
    <x v="0"/>
    <x v="158"/>
    <n v="69957"/>
    <x v="2"/>
    <s v="Retained"/>
    <n v="5"/>
    <x v="2"/>
  </r>
  <r>
    <x v="2433"/>
    <x v="0"/>
    <n v="37"/>
    <x v="1"/>
    <s v="Service Engineer"/>
    <x v="3"/>
    <x v="0"/>
    <x v="1"/>
    <x v="329"/>
    <d v="2023-02-10T00:00:00"/>
    <d v="2023-02-17T00:00:00"/>
    <x v="0"/>
    <x v="207"/>
    <n v="64173"/>
    <x v="3"/>
    <s v="Retained"/>
    <n v="4"/>
    <x v="1"/>
  </r>
  <r>
    <x v="2434"/>
    <x v="1"/>
    <n v="34"/>
    <x v="2"/>
    <s v="Sales Manager"/>
    <x v="0"/>
    <x v="1"/>
    <x v="0"/>
    <x v="92"/>
    <d v="2023-03-09T00:00:00"/>
    <d v="2023-03-09T00:00:00"/>
    <x v="0"/>
    <x v="326"/>
    <n v="67684"/>
    <x v="2"/>
    <s v="Retained"/>
    <m/>
    <x v="1"/>
  </r>
  <r>
    <x v="2435"/>
    <x v="0"/>
    <n v="38"/>
    <x v="2"/>
    <s v="Sales Executive"/>
    <x v="14"/>
    <x v="2"/>
    <x v="4"/>
    <x v="190"/>
    <d v="2024-11-11T00:00:00"/>
    <d v="2024-11-13T00:00:00"/>
    <x v="2"/>
    <x v="3"/>
    <n v="90072"/>
    <x v="3"/>
    <m/>
    <n v="4"/>
    <x v="1"/>
  </r>
  <r>
    <x v="2436"/>
    <x v="0"/>
    <n v="36"/>
    <x v="3"/>
    <s v="Marketing Executive"/>
    <x v="9"/>
    <x v="0"/>
    <x v="0"/>
    <x v="164"/>
    <d v="2023-07-20T00:00:00"/>
    <d v="2023-07-27T00:00:00"/>
    <x v="0"/>
    <x v="190"/>
    <n v="52963"/>
    <x v="11"/>
    <s v="Retained"/>
    <n v="4"/>
    <x v="0"/>
  </r>
  <r>
    <x v="2437"/>
    <x v="0"/>
    <n v="37"/>
    <x v="1"/>
    <s v="Service Engineer"/>
    <x v="10"/>
    <x v="0"/>
    <x v="2"/>
    <x v="83"/>
    <d v="2024-10-16T00:00:00"/>
    <d v="2024-10-21T00:00:00"/>
    <x v="1"/>
    <x v="3"/>
    <n v="125082"/>
    <x v="3"/>
    <m/>
    <n v="5"/>
    <x v="1"/>
  </r>
  <r>
    <x v="2438"/>
    <x v="0"/>
    <n v="38"/>
    <x v="0"/>
    <s v="Operations Executive"/>
    <x v="2"/>
    <x v="2"/>
    <x v="1"/>
    <x v="16"/>
    <d v="2023-07-07T00:00:00"/>
    <d v="2023-07-07T00:00:00"/>
    <x v="0"/>
    <x v="146"/>
    <n v="64786"/>
    <x v="3"/>
    <s v="Retained"/>
    <n v="5"/>
    <x v="1"/>
  </r>
  <r>
    <x v="2439"/>
    <x v="0"/>
    <n v="37"/>
    <x v="2"/>
    <s v="Sales Executive"/>
    <x v="14"/>
    <x v="4"/>
    <x v="2"/>
    <x v="380"/>
    <d v="2024-01-10T00:00:00"/>
    <d v="2024-01-17T00:00:00"/>
    <x v="3"/>
    <x v="3"/>
    <n v="141667"/>
    <x v="3"/>
    <m/>
    <n v="4"/>
    <x v="1"/>
  </r>
  <r>
    <x v="2440"/>
    <x v="0"/>
    <n v="36"/>
    <x v="1"/>
    <s v="Service Engineer"/>
    <x v="7"/>
    <x v="1"/>
    <x v="1"/>
    <x v="82"/>
    <d v="2023-07-21T00:00:00"/>
    <d v="2023-07-27T00:00:00"/>
    <x v="0"/>
    <x v="273"/>
    <n v="57719"/>
    <x v="3"/>
    <s v="Left"/>
    <n v="4"/>
    <x v="0"/>
  </r>
  <r>
    <x v="2441"/>
    <x v="0"/>
    <n v="38"/>
    <x v="6"/>
    <s v="Finance Manager"/>
    <x v="11"/>
    <x v="1"/>
    <x v="0"/>
    <x v="248"/>
    <d v="2023-01-12T00:00:00"/>
    <d v="2023-01-19T00:00:00"/>
    <x v="0"/>
    <x v="184"/>
    <n v="104580"/>
    <x v="8"/>
    <s v="Retained"/>
    <n v="4"/>
    <x v="0"/>
  </r>
  <r>
    <x v="2442"/>
    <x v="2"/>
    <n v="34"/>
    <x v="4"/>
    <s v="Production Engineer"/>
    <x v="5"/>
    <x v="0"/>
    <x v="1"/>
    <x v="131"/>
    <d v="2023-08-28T00:00:00"/>
    <d v="2023-09-03T00:00:00"/>
    <x v="0"/>
    <x v="83"/>
    <n v="50213"/>
    <x v="7"/>
    <s v="Retained"/>
    <n v="4"/>
    <x v="1"/>
  </r>
  <r>
    <x v="2443"/>
    <x v="2"/>
    <n v="32"/>
    <x v="3"/>
    <s v="Marketing Executive"/>
    <x v="12"/>
    <x v="0"/>
    <x v="0"/>
    <x v="188"/>
    <d v="2023-08-20T00:00:00"/>
    <d v="2023-08-23T00:00:00"/>
    <x v="0"/>
    <x v="245"/>
    <n v="55831"/>
    <x v="6"/>
    <s v="Retained"/>
    <m/>
    <x v="2"/>
  </r>
  <r>
    <x v="2444"/>
    <x v="0"/>
    <n v="38"/>
    <x v="3"/>
    <s v="Marketing Executive"/>
    <x v="5"/>
    <x v="0"/>
    <x v="0"/>
    <x v="138"/>
    <d v="2023-08-08T00:00:00"/>
    <d v="2023-08-08T00:00:00"/>
    <x v="0"/>
    <x v="219"/>
    <n v="43486"/>
    <x v="11"/>
    <s v="Retained"/>
    <n v="4"/>
    <x v="0"/>
  </r>
  <r>
    <x v="2445"/>
    <x v="0"/>
    <n v="36"/>
    <x v="0"/>
    <s v="Operations Executive"/>
    <x v="1"/>
    <x v="0"/>
    <x v="0"/>
    <x v="12"/>
    <d v="2023-02-17T00:00:00"/>
    <d v="2023-02-22T00:00:00"/>
    <x v="0"/>
    <x v="247"/>
    <n v="69533"/>
    <x v="13"/>
    <s v="Retained"/>
    <n v="4"/>
    <x v="1"/>
  </r>
  <r>
    <x v="2446"/>
    <x v="0"/>
    <n v="38"/>
    <x v="0"/>
    <s v="Operations Executive"/>
    <x v="7"/>
    <x v="0"/>
    <x v="3"/>
    <x v="228"/>
    <d v="2023-06-16T00:00:00"/>
    <d v="2023-06-17T00:00:00"/>
    <x v="0"/>
    <x v="49"/>
    <n v="55075"/>
    <x v="13"/>
    <s v="Left"/>
    <n v="4"/>
    <x v="1"/>
  </r>
  <r>
    <x v="2447"/>
    <x v="0"/>
    <n v="38"/>
    <x v="4"/>
    <s v="Production Engineer"/>
    <x v="3"/>
    <x v="1"/>
    <x v="1"/>
    <x v="9"/>
    <d v="2023-03-18T00:00:00"/>
    <d v="2023-03-22T00:00:00"/>
    <x v="1"/>
    <x v="3"/>
    <n v="56588"/>
    <x v="3"/>
    <m/>
    <m/>
    <x v="0"/>
  </r>
  <r>
    <x v="2448"/>
    <x v="0"/>
    <n v="36"/>
    <x v="1"/>
    <s v="Service Engineer"/>
    <x v="2"/>
    <x v="0"/>
    <x v="4"/>
    <x v="376"/>
    <d v="2023-05-30T00:00:00"/>
    <d v="2023-06-04T00:00:00"/>
    <x v="0"/>
    <x v="144"/>
    <n v="71317"/>
    <x v="15"/>
    <s v="Left"/>
    <n v="2"/>
    <x v="1"/>
  </r>
  <r>
    <x v="2449"/>
    <x v="0"/>
    <n v="36"/>
    <x v="3"/>
    <s v="Marketing Executive"/>
    <x v="0"/>
    <x v="1"/>
    <x v="2"/>
    <x v="244"/>
    <d v="2023-03-22T00:00:00"/>
    <d v="2023-03-25T00:00:00"/>
    <x v="1"/>
    <x v="3"/>
    <n v="62268"/>
    <x v="3"/>
    <m/>
    <n v="5"/>
    <x v="1"/>
  </r>
  <r>
    <x v="2450"/>
    <x v="0"/>
    <n v="38"/>
    <x v="0"/>
    <s v="Operations Executive"/>
    <x v="3"/>
    <x v="0"/>
    <x v="0"/>
    <x v="297"/>
    <d v="2024-11-02T00:00:00"/>
    <d v="2024-11-08T00:00:00"/>
    <x v="0"/>
    <x v="449"/>
    <n v="76094"/>
    <x v="16"/>
    <s v="Retained"/>
    <n v="5"/>
    <x v="1"/>
  </r>
  <r>
    <x v="2451"/>
    <x v="1"/>
    <n v="34"/>
    <x v="0"/>
    <s v="Operations Executive"/>
    <x v="7"/>
    <x v="3"/>
    <x v="1"/>
    <x v="65"/>
    <d v="2023-07-17T00:00:00"/>
    <d v="2023-07-17T00:00:00"/>
    <x v="1"/>
    <x v="3"/>
    <n v="49349"/>
    <x v="3"/>
    <m/>
    <n v="5"/>
    <x v="1"/>
  </r>
  <r>
    <x v="2452"/>
    <x v="0"/>
    <n v="38"/>
    <x v="1"/>
    <s v="Service Engineer"/>
    <x v="4"/>
    <x v="1"/>
    <x v="1"/>
    <x v="57"/>
    <d v="2024-02-22T00:00:00"/>
    <d v="2024-02-23T00:00:00"/>
    <x v="0"/>
    <x v="450"/>
    <n v="61900"/>
    <x v="6"/>
    <s v="Retained"/>
    <n v="5"/>
    <x v="1"/>
  </r>
  <r>
    <x v="2453"/>
    <x v="0"/>
    <n v="36"/>
    <x v="2"/>
    <s v="Sales Executive"/>
    <x v="4"/>
    <x v="1"/>
    <x v="1"/>
    <x v="96"/>
    <d v="2023-02-05T00:00:00"/>
    <d v="2023-02-11T00:00:00"/>
    <x v="0"/>
    <x v="438"/>
    <n v="89496"/>
    <x v="4"/>
    <s v="Retained"/>
    <m/>
    <x v="0"/>
  </r>
  <r>
    <x v="2454"/>
    <x v="2"/>
    <n v="32"/>
    <x v="3"/>
    <s v="Marketing Executive"/>
    <x v="9"/>
    <x v="1"/>
    <x v="3"/>
    <x v="141"/>
    <d v="2023-08-02T00:00:00"/>
    <d v="2023-08-03T00:00:00"/>
    <x v="0"/>
    <x v="181"/>
    <n v="58803"/>
    <x v="14"/>
    <s v="Left"/>
    <n v="5"/>
    <x v="1"/>
  </r>
  <r>
    <x v="2455"/>
    <x v="0"/>
    <n v="38"/>
    <x v="1"/>
    <s v="Service Manager"/>
    <x v="3"/>
    <x v="1"/>
    <x v="1"/>
    <x v="14"/>
    <d v="2023-02-02T00:00:00"/>
    <d v="2023-02-04T00:00:00"/>
    <x v="0"/>
    <x v="72"/>
    <n v="75234"/>
    <x v="13"/>
    <s v="Retained"/>
    <n v="4"/>
    <x v="1"/>
  </r>
  <r>
    <x v="2456"/>
    <x v="0"/>
    <n v="38"/>
    <x v="4"/>
    <s v="Production Manager"/>
    <x v="5"/>
    <x v="1"/>
    <x v="1"/>
    <x v="261"/>
    <d v="2024-12-14T00:00:00"/>
    <d v="2024-12-14T00:00:00"/>
    <x v="3"/>
    <x v="3"/>
    <n v="32105"/>
    <x v="3"/>
    <m/>
    <n v="5"/>
    <x v="1"/>
  </r>
  <r>
    <x v="2457"/>
    <x v="2"/>
    <n v="34"/>
    <x v="1"/>
    <s v="Service Engineer"/>
    <x v="2"/>
    <x v="0"/>
    <x v="1"/>
    <x v="173"/>
    <d v="2023-02-05T00:00:00"/>
    <d v="2023-02-12T00:00:00"/>
    <x v="0"/>
    <x v="438"/>
    <n v="66138"/>
    <x v="9"/>
    <s v="Retained"/>
    <n v="4"/>
    <x v="1"/>
  </r>
  <r>
    <x v="2458"/>
    <x v="0"/>
    <n v="36"/>
    <x v="0"/>
    <s v="Operations Executive"/>
    <x v="10"/>
    <x v="0"/>
    <x v="1"/>
    <x v="426"/>
    <d v="2024-12-17T00:00:00"/>
    <d v="2024-12-22T00:00:00"/>
    <x v="0"/>
    <x v="196"/>
    <n v="120116"/>
    <x v="15"/>
    <s v="Left"/>
    <n v="4"/>
    <x v="1"/>
  </r>
  <r>
    <x v="2459"/>
    <x v="0"/>
    <n v="38"/>
    <x v="2"/>
    <s v="Sales Executive"/>
    <x v="3"/>
    <x v="1"/>
    <x v="1"/>
    <x v="106"/>
    <d v="2023-08-27T00:00:00"/>
    <d v="2023-08-27T00:00:00"/>
    <x v="0"/>
    <x v="88"/>
    <n v="71287"/>
    <x v="15"/>
    <s v="Retained"/>
    <n v="4"/>
    <x v="1"/>
  </r>
  <r>
    <x v="2460"/>
    <x v="1"/>
    <n v="34"/>
    <x v="0"/>
    <s v="Operations Executive"/>
    <x v="3"/>
    <x v="2"/>
    <x v="1"/>
    <x v="258"/>
    <d v="2023-04-02T00:00:00"/>
    <d v="2023-04-02T00:00:00"/>
    <x v="0"/>
    <x v="44"/>
    <n v="70235"/>
    <x v="3"/>
    <s v="Retained"/>
    <n v="4"/>
    <x v="0"/>
  </r>
  <r>
    <x v="2461"/>
    <x v="2"/>
    <n v="33"/>
    <x v="1"/>
    <s v="Service Manager"/>
    <x v="2"/>
    <x v="4"/>
    <x v="4"/>
    <x v="235"/>
    <d v="2023-06-27T00:00:00"/>
    <d v="2023-06-27T00:00:00"/>
    <x v="0"/>
    <x v="146"/>
    <n v="76343"/>
    <x v="10"/>
    <s v="Retained"/>
    <n v="3"/>
    <x v="0"/>
  </r>
  <r>
    <x v="2462"/>
    <x v="2"/>
    <n v="32"/>
    <x v="0"/>
    <s v="Operations Manager"/>
    <x v="3"/>
    <x v="1"/>
    <x v="1"/>
    <x v="293"/>
    <d v="2024-06-21T00:00:00"/>
    <d v="2024-06-27T00:00:00"/>
    <x v="1"/>
    <x v="3"/>
    <n v="61356"/>
    <x v="3"/>
    <m/>
    <n v="3"/>
    <x v="1"/>
  </r>
  <r>
    <x v="2463"/>
    <x v="0"/>
    <n v="38"/>
    <x v="0"/>
    <s v="Operations Manager"/>
    <x v="13"/>
    <x v="2"/>
    <x v="1"/>
    <x v="144"/>
    <d v="2023-03-13T00:00:00"/>
    <d v="2023-03-14T00:00:00"/>
    <x v="0"/>
    <x v="136"/>
    <n v="146695"/>
    <x v="0"/>
    <s v="Retained"/>
    <n v="4"/>
    <x v="1"/>
  </r>
  <r>
    <x v="2464"/>
    <x v="2"/>
    <n v="32"/>
    <x v="1"/>
    <s v="Service Manager"/>
    <x v="2"/>
    <x v="1"/>
    <x v="3"/>
    <x v="138"/>
    <d v="2023-08-03T00:00:00"/>
    <d v="2023-08-08T00:00:00"/>
    <x v="1"/>
    <x v="3"/>
    <n v="77470"/>
    <x v="3"/>
    <m/>
    <n v="5"/>
    <x v="1"/>
  </r>
  <r>
    <x v="2465"/>
    <x v="0"/>
    <n v="37"/>
    <x v="0"/>
    <s v="Operations Manager"/>
    <x v="6"/>
    <x v="1"/>
    <x v="0"/>
    <x v="122"/>
    <d v="2023-08-16T00:00:00"/>
    <d v="2023-08-21T00:00:00"/>
    <x v="1"/>
    <x v="3"/>
    <n v="82962"/>
    <x v="3"/>
    <m/>
    <n v="2"/>
    <x v="1"/>
  </r>
  <r>
    <x v="2466"/>
    <x v="0"/>
    <n v="36"/>
    <x v="1"/>
    <s v="Service Engineer"/>
    <x v="2"/>
    <x v="0"/>
    <x v="1"/>
    <x v="149"/>
    <d v="2023-06-27T00:00:00"/>
    <d v="2023-07-02T00:00:00"/>
    <x v="0"/>
    <x v="78"/>
    <n v="88801"/>
    <x v="15"/>
    <s v="Left"/>
    <n v="5"/>
    <x v="1"/>
  </r>
  <r>
    <x v="2467"/>
    <x v="0"/>
    <n v="38"/>
    <x v="1"/>
    <s v="Service Engineer"/>
    <x v="9"/>
    <x v="1"/>
    <x v="1"/>
    <x v="311"/>
    <d v="2024-04-18T00:00:00"/>
    <d v="2024-04-21T00:00:00"/>
    <x v="0"/>
    <x v="451"/>
    <n v="42962"/>
    <x v="3"/>
    <s v="Retained"/>
    <n v="4"/>
    <x v="1"/>
  </r>
  <r>
    <x v="2468"/>
    <x v="0"/>
    <n v="37"/>
    <x v="0"/>
    <s v="Operations Manager"/>
    <x v="9"/>
    <x v="1"/>
    <x v="1"/>
    <x v="400"/>
    <d v="2023-03-30T00:00:00"/>
    <d v="2023-04-01T00:00:00"/>
    <x v="1"/>
    <x v="3"/>
    <n v="50804"/>
    <x v="3"/>
    <m/>
    <n v="4"/>
    <x v="1"/>
  </r>
  <r>
    <x v="2469"/>
    <x v="0"/>
    <n v="37"/>
    <x v="7"/>
    <s v="Purchase Officer"/>
    <x v="3"/>
    <x v="1"/>
    <x v="0"/>
    <x v="1"/>
    <d v="2023-07-13T00:00:00"/>
    <d v="2023-07-15T00:00:00"/>
    <x v="0"/>
    <x v="39"/>
    <n v="62531"/>
    <x v="8"/>
    <s v="Retained"/>
    <n v="5"/>
    <x v="0"/>
  </r>
  <r>
    <x v="2470"/>
    <x v="0"/>
    <n v="38"/>
    <x v="7"/>
    <s v="Purchase Officer"/>
    <x v="6"/>
    <x v="4"/>
    <x v="1"/>
    <x v="136"/>
    <d v="2023-08-16T00:00:00"/>
    <d v="2023-08-20T00:00:00"/>
    <x v="1"/>
    <x v="3"/>
    <n v="51310"/>
    <x v="3"/>
    <m/>
    <n v="4"/>
    <x v="1"/>
  </r>
  <r>
    <x v="2471"/>
    <x v="1"/>
    <n v="34"/>
    <x v="1"/>
    <s v="Service Engineer"/>
    <x v="6"/>
    <x v="1"/>
    <x v="0"/>
    <x v="27"/>
    <d v="2023-03-05T00:00:00"/>
    <d v="2023-03-09T00:00:00"/>
    <x v="0"/>
    <x v="102"/>
    <n v="60668"/>
    <x v="6"/>
    <s v="Retained"/>
    <n v="4"/>
    <x v="1"/>
  </r>
  <r>
    <x v="2472"/>
    <x v="1"/>
    <n v="34"/>
    <x v="1"/>
    <s v="Service Manager"/>
    <x v="12"/>
    <x v="2"/>
    <x v="0"/>
    <x v="70"/>
    <d v="2023-02-11T00:00:00"/>
    <d v="2023-02-16T00:00:00"/>
    <x v="0"/>
    <x v="51"/>
    <n v="54002"/>
    <x v="2"/>
    <s v="Retained"/>
    <m/>
    <x v="1"/>
  </r>
  <r>
    <x v="2473"/>
    <x v="2"/>
    <n v="34"/>
    <x v="0"/>
    <s v="Operations Executive"/>
    <x v="10"/>
    <x v="2"/>
    <x v="1"/>
    <x v="188"/>
    <d v="2023-08-21T00:00:00"/>
    <d v="2023-08-26T00:00:00"/>
    <x v="0"/>
    <x v="29"/>
    <n v="148889"/>
    <x v="14"/>
    <s v="Retained"/>
    <n v="2"/>
    <x v="1"/>
  </r>
  <r>
    <x v="2474"/>
    <x v="0"/>
    <n v="38"/>
    <x v="1"/>
    <s v="Service Engineer"/>
    <x v="3"/>
    <x v="1"/>
    <x v="0"/>
    <x v="147"/>
    <d v="2023-06-15T00:00:00"/>
    <d v="2023-06-21T00:00:00"/>
    <x v="0"/>
    <x v="213"/>
    <n v="61775"/>
    <x v="7"/>
    <s v="Retained"/>
    <m/>
    <x v="1"/>
  </r>
  <r>
    <x v="2475"/>
    <x v="2"/>
    <n v="32"/>
    <x v="3"/>
    <s v="Marketing Manager"/>
    <x v="4"/>
    <x v="1"/>
    <x v="4"/>
    <x v="12"/>
    <d v="2023-02-24T00:00:00"/>
    <d v="2023-03-01T00:00:00"/>
    <x v="0"/>
    <x v="102"/>
    <n v="68293"/>
    <x v="2"/>
    <s v="Left"/>
    <n v="4"/>
    <x v="1"/>
  </r>
  <r>
    <x v="2476"/>
    <x v="0"/>
    <n v="36"/>
    <x v="3"/>
    <s v="Marketing Manager"/>
    <x v="12"/>
    <x v="1"/>
    <x v="2"/>
    <x v="34"/>
    <d v="2023-01-30T00:00:00"/>
    <d v="2023-02-01T00:00:00"/>
    <x v="0"/>
    <x v="53"/>
    <n v="47693"/>
    <x v="3"/>
    <s v="Retained"/>
    <n v="4"/>
    <x v="1"/>
  </r>
  <r>
    <x v="2477"/>
    <x v="2"/>
    <n v="32"/>
    <x v="1"/>
    <s v="Service Manager"/>
    <x v="13"/>
    <x v="1"/>
    <x v="2"/>
    <x v="162"/>
    <d v="2023-01-24T00:00:00"/>
    <d v="2023-01-27T00:00:00"/>
    <x v="0"/>
    <x v="53"/>
    <n v="200940"/>
    <x v="11"/>
    <s v="Retained"/>
    <n v="4"/>
    <x v="1"/>
  </r>
  <r>
    <x v="2478"/>
    <x v="0"/>
    <n v="38"/>
    <x v="1"/>
    <s v="Service Engineer"/>
    <x v="2"/>
    <x v="1"/>
    <x v="0"/>
    <x v="384"/>
    <d v="2023-07-31T00:00:00"/>
    <d v="2023-08-02T00:00:00"/>
    <x v="0"/>
    <x v="198"/>
    <n v="74706"/>
    <x v="13"/>
    <s v="Retained"/>
    <n v="3"/>
    <x v="1"/>
  </r>
  <r>
    <x v="2479"/>
    <x v="2"/>
    <n v="34"/>
    <x v="0"/>
    <s v="Operations Executive"/>
    <x v="13"/>
    <x v="1"/>
    <x v="1"/>
    <x v="6"/>
    <d v="2023-02-15T00:00:00"/>
    <d v="2023-02-17T00:00:00"/>
    <x v="0"/>
    <x v="6"/>
    <n v="147944"/>
    <x v="8"/>
    <s v="Left"/>
    <n v="4"/>
    <x v="0"/>
  </r>
  <r>
    <x v="2480"/>
    <x v="0"/>
    <n v="36"/>
    <x v="7"/>
    <s v="Purchase Manager"/>
    <x v="12"/>
    <x v="1"/>
    <x v="0"/>
    <x v="362"/>
    <d v="2023-09-03T00:00:00"/>
    <d v="2023-09-04T00:00:00"/>
    <x v="0"/>
    <x v="206"/>
    <n v="46326"/>
    <x v="2"/>
    <s v="Retained"/>
    <n v="5"/>
    <x v="1"/>
  </r>
  <r>
    <x v="2481"/>
    <x v="2"/>
    <n v="33"/>
    <x v="2"/>
    <s v="Sales Executive"/>
    <x v="12"/>
    <x v="1"/>
    <x v="2"/>
    <x v="27"/>
    <d v="2023-02-26T00:00:00"/>
    <d v="2023-03-02T00:00:00"/>
    <x v="1"/>
    <x v="3"/>
    <n v="39623"/>
    <x v="3"/>
    <m/>
    <m/>
    <x v="1"/>
  </r>
  <r>
    <x v="2482"/>
    <x v="1"/>
    <n v="34"/>
    <x v="1"/>
    <s v="Service Engineer"/>
    <x v="8"/>
    <x v="0"/>
    <x v="0"/>
    <x v="511"/>
    <d v="2024-04-01T00:00:00"/>
    <d v="2024-04-05T00:00:00"/>
    <x v="1"/>
    <x v="3"/>
    <n v="223971"/>
    <x v="3"/>
    <m/>
    <n v="5"/>
    <x v="0"/>
  </r>
  <r>
    <x v="2483"/>
    <x v="0"/>
    <n v="36"/>
    <x v="0"/>
    <s v="Operations Executive"/>
    <x v="0"/>
    <x v="1"/>
    <x v="2"/>
    <x v="182"/>
    <d v="2023-02-02T00:00:00"/>
    <d v="2023-02-06T00:00:00"/>
    <x v="1"/>
    <x v="3"/>
    <n v="56160"/>
    <x v="3"/>
    <m/>
    <n v="4"/>
    <x v="1"/>
  </r>
  <r>
    <x v="2484"/>
    <x v="0"/>
    <n v="37"/>
    <x v="0"/>
    <s v="Operations Executive"/>
    <x v="3"/>
    <x v="4"/>
    <x v="4"/>
    <x v="202"/>
    <d v="2023-05-29T00:00:00"/>
    <d v="2023-05-30T00:00:00"/>
    <x v="0"/>
    <x v="142"/>
    <n v="73948"/>
    <x v="13"/>
    <s v="Retained"/>
    <n v="4"/>
    <x v="1"/>
  </r>
  <r>
    <x v="2485"/>
    <x v="1"/>
    <n v="34"/>
    <x v="1"/>
    <s v="Service Engineer"/>
    <x v="14"/>
    <x v="1"/>
    <x v="0"/>
    <x v="286"/>
    <d v="2023-05-05T00:00:00"/>
    <d v="2023-05-08T00:00:00"/>
    <x v="0"/>
    <x v="301"/>
    <n v="98959"/>
    <x v="0"/>
    <s v="Retained"/>
    <n v="5"/>
    <x v="0"/>
  </r>
  <r>
    <x v="2486"/>
    <x v="0"/>
    <n v="38"/>
    <x v="1"/>
    <s v="Service Engineer"/>
    <x v="3"/>
    <x v="0"/>
    <x v="0"/>
    <x v="224"/>
    <d v="2023-07-14T00:00:00"/>
    <d v="2023-07-19T00:00:00"/>
    <x v="1"/>
    <x v="3"/>
    <n v="66580"/>
    <x v="3"/>
    <m/>
    <n v="4"/>
    <x v="1"/>
  </r>
  <r>
    <x v="2487"/>
    <x v="2"/>
    <n v="34"/>
    <x v="3"/>
    <s v="Marketing Executive"/>
    <x v="9"/>
    <x v="4"/>
    <x v="0"/>
    <x v="30"/>
    <d v="2023-04-07T00:00:00"/>
    <d v="2023-04-08T00:00:00"/>
    <x v="0"/>
    <x v="161"/>
    <n v="47670"/>
    <x v="9"/>
    <s v="Left"/>
    <m/>
    <x v="1"/>
  </r>
  <r>
    <x v="2488"/>
    <x v="2"/>
    <n v="32"/>
    <x v="0"/>
    <s v="Operations Manager"/>
    <x v="3"/>
    <x v="1"/>
    <x v="1"/>
    <x v="348"/>
    <d v="2024-04-29T00:00:00"/>
    <d v="2024-05-06T00:00:00"/>
    <x v="0"/>
    <x v="440"/>
    <n v="72719"/>
    <x v="11"/>
    <s v="Retained"/>
    <m/>
    <x v="1"/>
  </r>
  <r>
    <x v="2489"/>
    <x v="0"/>
    <n v="36"/>
    <x v="0"/>
    <s v="Operations Executive"/>
    <x v="7"/>
    <x v="0"/>
    <x v="1"/>
    <x v="74"/>
    <d v="2023-02-14T00:00:00"/>
    <d v="2023-02-20T00:00:00"/>
    <x v="0"/>
    <x v="58"/>
    <n v="55078"/>
    <x v="11"/>
    <s v="Retained"/>
    <n v="4"/>
    <x v="1"/>
  </r>
  <r>
    <x v="2490"/>
    <x v="0"/>
    <n v="38"/>
    <x v="0"/>
    <s v="Operations Executive"/>
    <x v="12"/>
    <x v="0"/>
    <x v="0"/>
    <x v="304"/>
    <d v="2023-03-09T00:00:00"/>
    <d v="2023-03-12T00:00:00"/>
    <x v="1"/>
    <x v="3"/>
    <n v="38313"/>
    <x v="3"/>
    <m/>
    <n v="4"/>
    <x v="1"/>
  </r>
  <r>
    <x v="2491"/>
    <x v="0"/>
    <n v="36"/>
    <x v="7"/>
    <s v="Purchase Officer"/>
    <x v="4"/>
    <x v="4"/>
    <x v="1"/>
    <x v="129"/>
    <d v="2023-02-10T00:00:00"/>
    <d v="2023-02-13T00:00:00"/>
    <x v="0"/>
    <x v="58"/>
    <n v="64450"/>
    <x v="14"/>
    <s v="Retained"/>
    <n v="3"/>
    <x v="1"/>
  </r>
  <r>
    <x v="2492"/>
    <x v="2"/>
    <n v="34"/>
    <x v="0"/>
    <s v="Operations Executive"/>
    <x v="9"/>
    <x v="0"/>
    <x v="0"/>
    <x v="363"/>
    <d v="2024-12-18T00:00:00"/>
    <d v="2024-12-18T00:00:00"/>
    <x v="0"/>
    <x v="336"/>
    <n v="62811"/>
    <x v="0"/>
    <s v="Left"/>
    <n v="4"/>
    <x v="2"/>
  </r>
  <r>
    <x v="2493"/>
    <x v="0"/>
    <n v="38"/>
    <x v="1"/>
    <s v="Service Manager"/>
    <x v="4"/>
    <x v="1"/>
    <x v="3"/>
    <x v="70"/>
    <d v="2023-02-09T00:00:00"/>
    <d v="2023-02-12T00:00:00"/>
    <x v="1"/>
    <x v="3"/>
    <n v="84417"/>
    <x v="3"/>
    <m/>
    <n v="4"/>
    <x v="1"/>
  </r>
  <r>
    <x v="2494"/>
    <x v="0"/>
    <n v="37"/>
    <x v="1"/>
    <s v="Service Engineer"/>
    <x v="5"/>
    <x v="2"/>
    <x v="4"/>
    <x v="197"/>
    <d v="2023-08-24T00:00:00"/>
    <d v="2023-08-25T00:00:00"/>
    <x v="0"/>
    <x v="153"/>
    <n v="50765"/>
    <x v="7"/>
    <s v="Retained"/>
    <n v="4"/>
    <x v="1"/>
  </r>
  <r>
    <x v="2495"/>
    <x v="0"/>
    <n v="36"/>
    <x v="0"/>
    <s v="Operations Manager"/>
    <x v="4"/>
    <x v="0"/>
    <x v="3"/>
    <x v="291"/>
    <d v="2023-01-28T00:00:00"/>
    <d v="2023-02-02T00:00:00"/>
    <x v="1"/>
    <x v="3"/>
    <n v="61812"/>
    <x v="3"/>
    <m/>
    <n v="4"/>
    <x v="1"/>
  </r>
  <r>
    <x v="2496"/>
    <x v="0"/>
    <n v="38"/>
    <x v="7"/>
    <s v="Purchase Officer"/>
    <x v="6"/>
    <x v="1"/>
    <x v="1"/>
    <x v="164"/>
    <d v="2023-07-29T00:00:00"/>
    <d v="2023-08-04T00:00:00"/>
    <x v="0"/>
    <x v="64"/>
    <n v="64703"/>
    <x v="15"/>
    <s v="Retained"/>
    <n v="4"/>
    <x v="2"/>
  </r>
  <r>
    <x v="2497"/>
    <x v="2"/>
    <n v="32"/>
    <x v="5"/>
    <s v="General Manager"/>
    <x v="6"/>
    <x v="2"/>
    <x v="1"/>
    <x v="58"/>
    <d v="2023-07-18T00:00:00"/>
    <d v="2023-07-23T00:00:00"/>
    <x v="1"/>
    <x v="3"/>
    <n v="59400"/>
    <x v="3"/>
    <m/>
    <n v="5"/>
    <x v="1"/>
  </r>
  <r>
    <x v="2498"/>
    <x v="1"/>
    <n v="34"/>
    <x v="1"/>
    <s v="Service Engineer"/>
    <x v="2"/>
    <x v="0"/>
    <x v="1"/>
    <x v="127"/>
    <d v="2023-07-31T00:00:00"/>
    <d v="2023-07-31T00:00:00"/>
    <x v="0"/>
    <x v="172"/>
    <n v="72247"/>
    <x v="9"/>
    <s v="Retained"/>
    <m/>
    <x v="0"/>
  </r>
  <r>
    <x v="2499"/>
    <x v="0"/>
    <n v="37"/>
    <x v="3"/>
    <s v="Marketing Executive"/>
    <x v="1"/>
    <x v="1"/>
    <x v="1"/>
    <x v="331"/>
    <d v="2024-07-24T00:00:00"/>
    <d v="2024-07-31T00:00:00"/>
    <x v="0"/>
    <x v="452"/>
    <n v="57220"/>
    <x v="10"/>
    <s v="Retained"/>
    <n v="4"/>
    <x v="1"/>
  </r>
  <r>
    <x v="2500"/>
    <x v="2"/>
    <n v="33"/>
    <x v="3"/>
    <s v="Marketing Executive"/>
    <x v="3"/>
    <x v="4"/>
    <x v="0"/>
    <x v="130"/>
    <d v="2023-05-29T00:00:00"/>
    <d v="2023-05-29T00:00:00"/>
    <x v="0"/>
    <x v="167"/>
    <n v="63145"/>
    <x v="14"/>
    <s v="Retained"/>
    <m/>
    <x v="1"/>
  </r>
  <r>
    <x v="2501"/>
    <x v="2"/>
    <n v="32"/>
    <x v="1"/>
    <s v="Service Engineer"/>
    <x v="1"/>
    <x v="1"/>
    <x v="1"/>
    <x v="325"/>
    <d v="2024-04-23T00:00:00"/>
    <d v="2024-04-28T00:00:00"/>
    <x v="0"/>
    <x v="453"/>
    <n v="54584"/>
    <x v="8"/>
    <s v="Left"/>
    <n v="4"/>
    <x v="1"/>
  </r>
  <r>
    <x v="2502"/>
    <x v="0"/>
    <n v="36"/>
    <x v="0"/>
    <s v="Operations Executive"/>
    <x v="1"/>
    <x v="0"/>
    <x v="0"/>
    <x v="44"/>
    <d v="2023-07-09T00:00:00"/>
    <d v="2023-07-15T00:00:00"/>
    <x v="0"/>
    <x v="233"/>
    <n v="73027"/>
    <x v="13"/>
    <s v="Retained"/>
    <m/>
    <x v="1"/>
  </r>
  <r>
    <x v="2503"/>
    <x v="1"/>
    <n v="34"/>
    <x v="7"/>
    <s v="Purchase Officer"/>
    <x v="2"/>
    <x v="1"/>
    <x v="1"/>
    <x v="26"/>
    <d v="2023-05-18T00:00:00"/>
    <d v="2023-05-23T00:00:00"/>
    <x v="0"/>
    <x v="436"/>
    <n v="71714"/>
    <x v="14"/>
    <s v="Retained"/>
    <n v="4"/>
    <x v="1"/>
  </r>
  <r>
    <x v="2504"/>
    <x v="0"/>
    <n v="38"/>
    <x v="0"/>
    <s v="Operations Manager"/>
    <x v="12"/>
    <x v="4"/>
    <x v="0"/>
    <x v="144"/>
    <d v="2023-03-02T00:00:00"/>
    <d v="2023-03-03T00:00:00"/>
    <x v="0"/>
    <x v="65"/>
    <n v="52041"/>
    <x v="4"/>
    <s v="Retained"/>
    <n v="4"/>
    <x v="1"/>
  </r>
  <r>
    <x v="2505"/>
    <x v="0"/>
    <n v="37"/>
    <x v="4"/>
    <s v="Production Manager"/>
    <x v="14"/>
    <x v="0"/>
    <x v="2"/>
    <x v="114"/>
    <d v="2023-05-20T00:00:00"/>
    <d v="2023-05-20T00:00:00"/>
    <x v="1"/>
    <x v="3"/>
    <n v="139619"/>
    <x v="3"/>
    <m/>
    <m/>
    <x v="1"/>
  </r>
  <r>
    <x v="2506"/>
    <x v="2"/>
    <n v="33"/>
    <x v="0"/>
    <s v="Operations Executive"/>
    <x v="12"/>
    <x v="0"/>
    <x v="3"/>
    <x v="397"/>
    <d v="2023-07-23T00:00:00"/>
    <d v="2023-07-29T00:00:00"/>
    <x v="0"/>
    <x v="269"/>
    <n v="53369"/>
    <x v="3"/>
    <s v="Left"/>
    <n v="5"/>
    <x v="0"/>
  </r>
  <r>
    <x v="2507"/>
    <x v="0"/>
    <n v="37"/>
    <x v="4"/>
    <s v="Production Engineer"/>
    <x v="0"/>
    <x v="3"/>
    <x v="4"/>
    <x v="285"/>
    <d v="2023-08-10T00:00:00"/>
    <d v="2023-08-13T00:00:00"/>
    <x v="1"/>
    <x v="3"/>
    <n v="56687"/>
    <x v="3"/>
    <m/>
    <n v="4"/>
    <x v="2"/>
  </r>
  <r>
    <x v="2508"/>
    <x v="2"/>
    <n v="32"/>
    <x v="1"/>
    <s v="Service Engineer"/>
    <x v="1"/>
    <x v="1"/>
    <x v="1"/>
    <x v="13"/>
    <d v="2024-07-15T00:00:00"/>
    <d v="2024-07-21T00:00:00"/>
    <x v="0"/>
    <x v="342"/>
    <n v="58521"/>
    <x v="13"/>
    <s v="Retained"/>
    <n v="5"/>
    <x v="2"/>
  </r>
  <r>
    <x v="2509"/>
    <x v="2"/>
    <n v="34"/>
    <x v="1"/>
    <s v="Service Manager"/>
    <x v="12"/>
    <x v="1"/>
    <x v="3"/>
    <x v="68"/>
    <d v="2023-01-18T00:00:00"/>
    <d v="2023-01-19T00:00:00"/>
    <x v="2"/>
    <x v="3"/>
    <n v="56134"/>
    <x v="3"/>
    <m/>
    <n v="4"/>
    <x v="0"/>
  </r>
  <r>
    <x v="2510"/>
    <x v="0"/>
    <n v="36"/>
    <x v="7"/>
    <s v="Purchase Officer"/>
    <x v="7"/>
    <x v="0"/>
    <x v="0"/>
    <x v="505"/>
    <d v="2024-08-12T00:00:00"/>
    <d v="2024-08-13T00:00:00"/>
    <x v="0"/>
    <x v="412"/>
    <n v="67608"/>
    <x v="3"/>
    <s v="Retained"/>
    <n v="4"/>
    <x v="0"/>
  </r>
  <r>
    <x v="2511"/>
    <x v="2"/>
    <n v="32"/>
    <x v="0"/>
    <s v="Operations Executive"/>
    <x v="11"/>
    <x v="0"/>
    <x v="0"/>
    <x v="58"/>
    <d v="2023-07-27T00:00:00"/>
    <d v="2023-07-29T00:00:00"/>
    <x v="0"/>
    <x v="46"/>
    <n v="102277"/>
    <x v="4"/>
    <s v="Retained"/>
    <n v="4"/>
    <x v="0"/>
  </r>
  <r>
    <x v="2512"/>
    <x v="0"/>
    <n v="36"/>
    <x v="0"/>
    <s v="Operations Executive"/>
    <x v="7"/>
    <x v="0"/>
    <x v="3"/>
    <x v="28"/>
    <d v="2023-03-24T00:00:00"/>
    <d v="2023-03-31T00:00:00"/>
    <x v="2"/>
    <x v="3"/>
    <n v="54955"/>
    <x v="3"/>
    <m/>
    <m/>
    <x v="1"/>
  </r>
  <r>
    <x v="2513"/>
    <x v="0"/>
    <n v="38"/>
    <x v="0"/>
    <s v="Operations Executive"/>
    <x v="1"/>
    <x v="0"/>
    <x v="1"/>
    <x v="197"/>
    <d v="2023-08-25T00:00:00"/>
    <d v="2023-08-29T00:00:00"/>
    <x v="1"/>
    <x v="3"/>
    <n v="74835"/>
    <x v="3"/>
    <m/>
    <n v="4"/>
    <x v="1"/>
  </r>
  <r>
    <x v="2514"/>
    <x v="2"/>
    <n v="32"/>
    <x v="1"/>
    <s v="Service Engineer"/>
    <x v="8"/>
    <x v="0"/>
    <x v="3"/>
    <x v="112"/>
    <d v="2023-08-03T00:00:00"/>
    <d v="2023-08-03T00:00:00"/>
    <x v="0"/>
    <x v="198"/>
    <n v="160351"/>
    <x v="14"/>
    <s v="Retained"/>
    <n v="5"/>
    <x v="1"/>
  </r>
  <r>
    <x v="2515"/>
    <x v="1"/>
    <n v="34"/>
    <x v="4"/>
    <s v="Production Engineer"/>
    <x v="1"/>
    <x v="1"/>
    <x v="0"/>
    <x v="299"/>
    <d v="2024-04-27T00:00:00"/>
    <d v="2024-04-28T00:00:00"/>
    <x v="0"/>
    <x v="454"/>
    <n v="63842"/>
    <x v="14"/>
    <s v="Retained"/>
    <n v="4"/>
    <x v="1"/>
  </r>
  <r>
    <x v="2516"/>
    <x v="0"/>
    <n v="37"/>
    <x v="2"/>
    <s v="Sales Manager"/>
    <x v="8"/>
    <x v="4"/>
    <x v="1"/>
    <x v="251"/>
    <d v="2023-07-27T00:00:00"/>
    <d v="2023-07-28T00:00:00"/>
    <x v="1"/>
    <x v="3"/>
    <n v="172649"/>
    <x v="3"/>
    <m/>
    <n v="3"/>
    <x v="0"/>
  </r>
  <r>
    <x v="2517"/>
    <x v="0"/>
    <n v="37"/>
    <x v="0"/>
    <s v="Operations Manager"/>
    <x v="12"/>
    <x v="0"/>
    <x v="1"/>
    <x v="459"/>
    <d v="2024-11-13T00:00:00"/>
    <d v="2024-11-20T00:00:00"/>
    <x v="0"/>
    <x v="437"/>
    <n v="50932"/>
    <x v="14"/>
    <s v="Retained"/>
    <n v="5"/>
    <x v="0"/>
  </r>
  <r>
    <x v="2518"/>
    <x v="2"/>
    <n v="33"/>
    <x v="5"/>
    <s v="General Manager"/>
    <x v="2"/>
    <x v="4"/>
    <x v="2"/>
    <x v="40"/>
    <d v="2023-06-12T00:00:00"/>
    <d v="2023-06-15T00:00:00"/>
    <x v="0"/>
    <x v="104"/>
    <n v="69019"/>
    <x v="0"/>
    <s v="Retained"/>
    <m/>
    <x v="1"/>
  </r>
  <r>
    <x v="2519"/>
    <x v="2"/>
    <n v="34"/>
    <x v="7"/>
    <s v="Purchase Officer"/>
    <x v="0"/>
    <x v="4"/>
    <x v="0"/>
    <x v="195"/>
    <d v="2023-06-16T00:00:00"/>
    <d v="2023-06-16T00:00:00"/>
    <x v="1"/>
    <x v="3"/>
    <n v="45810"/>
    <x v="3"/>
    <m/>
    <n v="5"/>
    <x v="1"/>
  </r>
  <r>
    <x v="2520"/>
    <x v="2"/>
    <n v="32"/>
    <x v="2"/>
    <s v="Sales Executive"/>
    <x v="7"/>
    <x v="1"/>
    <x v="2"/>
    <x v="114"/>
    <d v="2023-05-14T00:00:00"/>
    <d v="2023-05-20T00:00:00"/>
    <x v="1"/>
    <x v="3"/>
    <n v="49493"/>
    <x v="3"/>
    <m/>
    <n v="5"/>
    <x v="1"/>
  </r>
  <r>
    <x v="2521"/>
    <x v="0"/>
    <n v="38"/>
    <x v="1"/>
    <s v="Service Engineer"/>
    <x v="3"/>
    <x v="0"/>
    <x v="1"/>
    <x v="134"/>
    <d v="2023-01-13T00:00:00"/>
    <d v="2023-01-16T00:00:00"/>
    <x v="0"/>
    <x v="184"/>
    <n v="58184"/>
    <x v="4"/>
    <s v="Retained"/>
    <n v="2"/>
    <x v="1"/>
  </r>
  <r>
    <x v="2522"/>
    <x v="0"/>
    <n v="36"/>
    <x v="0"/>
    <s v="Operations Manager"/>
    <x v="6"/>
    <x v="1"/>
    <x v="1"/>
    <x v="167"/>
    <d v="2023-09-02T00:00:00"/>
    <d v="2023-09-04T00:00:00"/>
    <x v="0"/>
    <x v="77"/>
    <n v="58433"/>
    <x v="4"/>
    <s v="Retained"/>
    <n v="5"/>
    <x v="0"/>
  </r>
  <r>
    <x v="2523"/>
    <x v="0"/>
    <n v="37"/>
    <x v="0"/>
    <s v="Operations Manager"/>
    <x v="2"/>
    <x v="2"/>
    <x v="2"/>
    <x v="235"/>
    <d v="2023-06-30T00:00:00"/>
    <d v="2023-07-01T00:00:00"/>
    <x v="0"/>
    <x v="4"/>
    <n v="82011"/>
    <x v="16"/>
    <s v="Retained"/>
    <n v="5"/>
    <x v="1"/>
  </r>
  <r>
    <x v="2524"/>
    <x v="2"/>
    <n v="32"/>
    <x v="0"/>
    <s v="Operations Executive"/>
    <x v="1"/>
    <x v="2"/>
    <x v="1"/>
    <x v="492"/>
    <d v="2024-12-16T00:00:00"/>
    <d v="2024-12-20T00:00:00"/>
    <x v="0"/>
    <x v="328"/>
    <n v="53672"/>
    <x v="16"/>
    <s v="Left"/>
    <m/>
    <x v="1"/>
  </r>
  <r>
    <x v="2525"/>
    <x v="0"/>
    <n v="36"/>
    <x v="1"/>
    <s v="Service Engineer"/>
    <x v="1"/>
    <x v="1"/>
    <x v="1"/>
    <x v="191"/>
    <d v="2023-09-01T00:00:00"/>
    <d v="2023-09-06T00:00:00"/>
    <x v="0"/>
    <x v="91"/>
    <n v="52893"/>
    <x v="2"/>
    <s v="Retained"/>
    <n v="4"/>
    <x v="1"/>
  </r>
  <r>
    <x v="2526"/>
    <x v="0"/>
    <n v="36"/>
    <x v="0"/>
    <s v="Operations Executive"/>
    <x v="5"/>
    <x v="4"/>
    <x v="1"/>
    <x v="82"/>
    <d v="2023-07-20T00:00:00"/>
    <d v="2023-07-22T00:00:00"/>
    <x v="0"/>
    <x v="67"/>
    <n v="55892"/>
    <x v="0"/>
    <s v="Retained"/>
    <n v="4"/>
    <x v="1"/>
  </r>
  <r>
    <x v="2527"/>
    <x v="1"/>
    <n v="34"/>
    <x v="0"/>
    <s v="Operations Executive"/>
    <x v="6"/>
    <x v="0"/>
    <x v="1"/>
    <x v="174"/>
    <d v="2023-02-10T00:00:00"/>
    <d v="2023-02-17T00:00:00"/>
    <x v="1"/>
    <x v="3"/>
    <n v="71368"/>
    <x v="3"/>
    <m/>
    <m/>
    <x v="0"/>
  </r>
  <r>
    <x v="2528"/>
    <x v="0"/>
    <n v="38"/>
    <x v="1"/>
    <s v="Service Engineer"/>
    <x v="8"/>
    <x v="4"/>
    <x v="0"/>
    <x v="44"/>
    <d v="2023-07-12T00:00:00"/>
    <d v="2023-07-18T00:00:00"/>
    <x v="1"/>
    <x v="3"/>
    <n v="189463"/>
    <x v="3"/>
    <m/>
    <n v="4"/>
    <x v="1"/>
  </r>
  <r>
    <x v="2529"/>
    <x v="1"/>
    <n v="34"/>
    <x v="0"/>
    <s v="Operations Manager"/>
    <x v="0"/>
    <x v="1"/>
    <x v="1"/>
    <x v="220"/>
    <d v="2024-03-24T00:00:00"/>
    <d v="2024-03-26T00:00:00"/>
    <x v="3"/>
    <x v="3"/>
    <n v="61344"/>
    <x v="3"/>
    <m/>
    <n v="4"/>
    <x v="2"/>
  </r>
  <r>
    <x v="2530"/>
    <x v="2"/>
    <n v="32"/>
    <x v="1"/>
    <s v="Service Engineer"/>
    <x v="9"/>
    <x v="4"/>
    <x v="3"/>
    <x v="258"/>
    <d v="2023-03-27T00:00:00"/>
    <d v="2023-03-30T00:00:00"/>
    <x v="2"/>
    <x v="3"/>
    <n v="48898"/>
    <x v="3"/>
    <m/>
    <n v="5"/>
    <x v="0"/>
  </r>
  <r>
    <x v="2531"/>
    <x v="2"/>
    <n v="32"/>
    <x v="4"/>
    <s v="Production Engineer"/>
    <x v="6"/>
    <x v="0"/>
    <x v="0"/>
    <x v="78"/>
    <d v="2023-02-03T00:00:00"/>
    <d v="2023-02-03T00:00:00"/>
    <x v="0"/>
    <x v="225"/>
    <n v="70318"/>
    <x v="11"/>
    <s v="Retained"/>
    <n v="1"/>
    <x v="1"/>
  </r>
  <r>
    <x v="2532"/>
    <x v="0"/>
    <n v="36"/>
    <x v="0"/>
    <s v="Operations Manager"/>
    <x v="12"/>
    <x v="0"/>
    <x v="2"/>
    <x v="114"/>
    <d v="2023-05-18T00:00:00"/>
    <d v="2023-05-20T00:00:00"/>
    <x v="1"/>
    <x v="3"/>
    <n v="56200"/>
    <x v="3"/>
    <m/>
    <n v="2"/>
    <x v="1"/>
  </r>
  <r>
    <x v="2533"/>
    <x v="0"/>
    <n v="38"/>
    <x v="7"/>
    <s v="Purchase Officer"/>
    <x v="6"/>
    <x v="2"/>
    <x v="0"/>
    <x v="52"/>
    <d v="2023-02-22T00:00:00"/>
    <d v="2023-02-26T00:00:00"/>
    <x v="0"/>
    <x v="54"/>
    <n v="83703"/>
    <x v="7"/>
    <s v="Retained"/>
    <n v="5"/>
    <x v="1"/>
  </r>
  <r>
    <x v="2534"/>
    <x v="2"/>
    <n v="34"/>
    <x v="0"/>
    <s v="Operations Manager"/>
    <x v="13"/>
    <x v="0"/>
    <x v="0"/>
    <x v="231"/>
    <d v="2023-05-24T00:00:00"/>
    <d v="2023-05-24T00:00:00"/>
    <x v="0"/>
    <x v="265"/>
    <n v="185943"/>
    <x v="15"/>
    <s v="Retained"/>
    <n v="5"/>
    <x v="1"/>
  </r>
  <r>
    <x v="2535"/>
    <x v="2"/>
    <n v="34"/>
    <x v="0"/>
    <s v="Operations Executive"/>
    <x v="2"/>
    <x v="0"/>
    <x v="0"/>
    <x v="316"/>
    <d v="2023-07-26T00:00:00"/>
    <d v="2023-07-31T00:00:00"/>
    <x v="0"/>
    <x v="221"/>
    <n v="60504"/>
    <x v="15"/>
    <s v="Left"/>
    <n v="5"/>
    <x v="0"/>
  </r>
  <r>
    <x v="2536"/>
    <x v="2"/>
    <n v="32"/>
    <x v="1"/>
    <s v="Service Manager"/>
    <x v="1"/>
    <x v="1"/>
    <x v="1"/>
    <x v="44"/>
    <d v="2023-07-17T00:00:00"/>
    <d v="2023-07-19T00:00:00"/>
    <x v="0"/>
    <x v="1"/>
    <n v="54774"/>
    <x v="3"/>
    <s v="Retained"/>
    <n v="3"/>
    <x v="1"/>
  </r>
  <r>
    <x v="2537"/>
    <x v="0"/>
    <n v="37"/>
    <x v="0"/>
    <s v="Operations Executive"/>
    <x v="7"/>
    <x v="2"/>
    <x v="1"/>
    <x v="52"/>
    <d v="2023-02-23T00:00:00"/>
    <d v="2023-02-24T00:00:00"/>
    <x v="1"/>
    <x v="3"/>
    <n v="67192"/>
    <x v="3"/>
    <m/>
    <n v="4"/>
    <x v="1"/>
  </r>
  <r>
    <x v="2538"/>
    <x v="2"/>
    <n v="33"/>
    <x v="6"/>
    <s v="Financial Analyst"/>
    <x v="3"/>
    <x v="0"/>
    <x v="0"/>
    <x v="201"/>
    <d v="2024-01-20T00:00:00"/>
    <d v="2024-01-25T00:00:00"/>
    <x v="0"/>
    <x v="228"/>
    <n v="64786"/>
    <x v="7"/>
    <s v="Retained"/>
    <n v="5"/>
    <x v="0"/>
  </r>
  <r>
    <x v="2539"/>
    <x v="2"/>
    <n v="33"/>
    <x v="7"/>
    <s v="Purchase Officer"/>
    <x v="1"/>
    <x v="2"/>
    <x v="1"/>
    <x v="339"/>
    <d v="2023-06-22T00:00:00"/>
    <d v="2023-06-22T00:00:00"/>
    <x v="0"/>
    <x v="49"/>
    <n v="74788"/>
    <x v="11"/>
    <s v="Left"/>
    <m/>
    <x v="1"/>
  </r>
  <r>
    <x v="2540"/>
    <x v="2"/>
    <n v="32"/>
    <x v="1"/>
    <s v="Service Engineer"/>
    <x v="5"/>
    <x v="1"/>
    <x v="1"/>
    <x v="178"/>
    <d v="2023-04-13T00:00:00"/>
    <d v="2023-04-18T00:00:00"/>
    <x v="0"/>
    <x v="455"/>
    <n v="44857"/>
    <x v="3"/>
    <s v="Retained"/>
    <n v="4"/>
    <x v="0"/>
  </r>
  <r>
    <x v="2541"/>
    <x v="2"/>
    <n v="33"/>
    <x v="7"/>
    <s v="Purchase Officer"/>
    <x v="6"/>
    <x v="1"/>
    <x v="0"/>
    <x v="376"/>
    <d v="2023-05-31T00:00:00"/>
    <d v="2023-06-06T00:00:00"/>
    <x v="1"/>
    <x v="3"/>
    <n v="54796"/>
    <x v="3"/>
    <m/>
    <n v="5"/>
    <x v="1"/>
  </r>
  <r>
    <x v="2542"/>
    <x v="2"/>
    <n v="33"/>
    <x v="2"/>
    <s v="Sales Manager"/>
    <x v="3"/>
    <x v="1"/>
    <x v="2"/>
    <x v="37"/>
    <d v="2023-03-12T00:00:00"/>
    <d v="2023-03-12T00:00:00"/>
    <x v="0"/>
    <x v="8"/>
    <n v="55599"/>
    <x v="11"/>
    <s v="Left"/>
    <n v="2"/>
    <x v="1"/>
  </r>
  <r>
    <x v="2543"/>
    <x v="2"/>
    <n v="33"/>
    <x v="2"/>
    <s v="Sales Manager"/>
    <x v="12"/>
    <x v="2"/>
    <x v="2"/>
    <x v="32"/>
    <d v="2023-07-11T00:00:00"/>
    <d v="2023-07-14T00:00:00"/>
    <x v="0"/>
    <x v="1"/>
    <n v="57239"/>
    <x v="3"/>
    <s v="Retained"/>
    <n v="5"/>
    <x v="1"/>
  </r>
  <r>
    <x v="2544"/>
    <x v="0"/>
    <n v="36"/>
    <x v="7"/>
    <s v="Purchase Officer"/>
    <x v="9"/>
    <x v="1"/>
    <x v="3"/>
    <x v="54"/>
    <d v="2023-07-02T00:00:00"/>
    <d v="2023-07-03T00:00:00"/>
    <x v="0"/>
    <x v="346"/>
    <n v="62651"/>
    <x v="5"/>
    <s v="Retained"/>
    <n v="4"/>
    <x v="0"/>
  </r>
  <r>
    <x v="2545"/>
    <x v="0"/>
    <n v="37"/>
    <x v="1"/>
    <s v="Service Engineer"/>
    <x v="11"/>
    <x v="1"/>
    <x v="1"/>
    <x v="250"/>
    <d v="2023-04-04T00:00:00"/>
    <d v="2023-04-05T00:00:00"/>
    <x v="0"/>
    <x v="270"/>
    <n v="109246"/>
    <x v="2"/>
    <s v="Retained"/>
    <n v="3"/>
    <x v="1"/>
  </r>
  <r>
    <x v="2546"/>
    <x v="0"/>
    <n v="37"/>
    <x v="3"/>
    <s v="Marketing Manager"/>
    <x v="12"/>
    <x v="0"/>
    <x v="4"/>
    <x v="59"/>
    <d v="2023-07-14T00:00:00"/>
    <d v="2023-07-16T00:00:00"/>
    <x v="0"/>
    <x v="82"/>
    <n v="47742"/>
    <x v="0"/>
    <s v="Retained"/>
    <n v="4"/>
    <x v="1"/>
  </r>
  <r>
    <x v="2547"/>
    <x v="0"/>
    <n v="36"/>
    <x v="1"/>
    <s v="Service Manager"/>
    <x v="7"/>
    <x v="1"/>
    <x v="2"/>
    <x v="126"/>
    <d v="2023-01-20T00:00:00"/>
    <d v="2023-01-26T00:00:00"/>
    <x v="0"/>
    <x v="139"/>
    <n v="62499"/>
    <x v="15"/>
    <s v="Retained"/>
    <n v="4"/>
    <x v="1"/>
  </r>
  <r>
    <x v="2548"/>
    <x v="0"/>
    <n v="38"/>
    <x v="0"/>
    <s v="Operations Executive"/>
    <x v="4"/>
    <x v="4"/>
    <x v="1"/>
    <x v="25"/>
    <d v="2023-08-11T00:00:00"/>
    <d v="2023-08-11T00:00:00"/>
    <x v="1"/>
    <x v="3"/>
    <n v="61134"/>
    <x v="3"/>
    <m/>
    <n v="4"/>
    <x v="0"/>
  </r>
  <r>
    <x v="2549"/>
    <x v="0"/>
    <n v="37"/>
    <x v="0"/>
    <s v="Operations Manager"/>
    <x v="4"/>
    <x v="0"/>
    <x v="2"/>
    <x v="26"/>
    <d v="2023-05-23T00:00:00"/>
    <d v="2023-05-27T00:00:00"/>
    <x v="0"/>
    <x v="19"/>
    <n v="55231"/>
    <x v="3"/>
    <s v="Left"/>
    <n v="4"/>
    <x v="1"/>
  </r>
  <r>
    <x v="2550"/>
    <x v="0"/>
    <n v="38"/>
    <x v="0"/>
    <s v="Operations Executive"/>
    <x v="3"/>
    <x v="3"/>
    <x v="0"/>
    <x v="260"/>
    <d v="2023-02-11T00:00:00"/>
    <d v="2023-02-16T00:00:00"/>
    <x v="0"/>
    <x v="115"/>
    <n v="71212"/>
    <x v="1"/>
    <s v="Retained"/>
    <m/>
    <x v="1"/>
  </r>
  <r>
    <x v="2551"/>
    <x v="0"/>
    <n v="37"/>
    <x v="1"/>
    <s v="Service Engineer"/>
    <x v="9"/>
    <x v="1"/>
    <x v="1"/>
    <x v="33"/>
    <d v="2023-03-06T00:00:00"/>
    <d v="2023-03-12T00:00:00"/>
    <x v="2"/>
    <x v="3"/>
    <n v="43351"/>
    <x v="3"/>
    <m/>
    <n v="4"/>
    <x v="0"/>
  </r>
  <r>
    <x v="2552"/>
    <x v="2"/>
    <n v="32"/>
    <x v="3"/>
    <s v="Marketing Executive"/>
    <x v="13"/>
    <x v="1"/>
    <x v="1"/>
    <x v="344"/>
    <d v="2024-12-10T00:00:00"/>
    <d v="2024-12-15T00:00:00"/>
    <x v="2"/>
    <x v="3"/>
    <n v="172348"/>
    <x v="3"/>
    <m/>
    <n v="4"/>
    <x v="0"/>
  </r>
  <r>
    <x v="2553"/>
    <x v="1"/>
    <n v="34"/>
    <x v="0"/>
    <s v="Operations Manager"/>
    <x v="12"/>
    <x v="1"/>
    <x v="0"/>
    <x v="267"/>
    <d v="2023-05-29T00:00:00"/>
    <d v="2023-06-02T00:00:00"/>
    <x v="0"/>
    <x v="212"/>
    <n v="50795"/>
    <x v="3"/>
    <s v="Retained"/>
    <n v="5"/>
    <x v="1"/>
  </r>
  <r>
    <x v="2554"/>
    <x v="0"/>
    <n v="38"/>
    <x v="0"/>
    <s v="Operations Executive"/>
    <x v="12"/>
    <x v="2"/>
    <x v="0"/>
    <x v="467"/>
    <d v="2024-11-27T00:00:00"/>
    <d v="2024-11-28T00:00:00"/>
    <x v="2"/>
    <x v="3"/>
    <n v="50879"/>
    <x v="3"/>
    <m/>
    <n v="5"/>
    <x v="1"/>
  </r>
  <r>
    <x v="2555"/>
    <x v="1"/>
    <n v="34"/>
    <x v="1"/>
    <s v="Service Engineer"/>
    <x v="2"/>
    <x v="1"/>
    <x v="3"/>
    <x v="286"/>
    <d v="2023-05-15T00:00:00"/>
    <d v="2023-05-19T00:00:00"/>
    <x v="1"/>
    <x v="3"/>
    <n v="82227"/>
    <x v="3"/>
    <m/>
    <n v="5"/>
    <x v="1"/>
  </r>
  <r>
    <x v="2556"/>
    <x v="0"/>
    <n v="38"/>
    <x v="1"/>
    <s v="Service Engineer"/>
    <x v="0"/>
    <x v="1"/>
    <x v="1"/>
    <x v="149"/>
    <d v="2023-06-26T00:00:00"/>
    <d v="2023-06-30T00:00:00"/>
    <x v="0"/>
    <x v="146"/>
    <n v="59023"/>
    <x v="7"/>
    <s v="Left"/>
    <n v="4"/>
    <x v="1"/>
  </r>
  <r>
    <x v="2557"/>
    <x v="0"/>
    <n v="38"/>
    <x v="0"/>
    <s v="Operations Executive"/>
    <x v="11"/>
    <x v="4"/>
    <x v="0"/>
    <x v="357"/>
    <d v="2023-07-03T00:00:00"/>
    <d v="2023-07-03T00:00:00"/>
    <x v="0"/>
    <x v="45"/>
    <n v="164189"/>
    <x v="13"/>
    <s v="Retained"/>
    <n v="4"/>
    <x v="1"/>
  </r>
  <r>
    <x v="2558"/>
    <x v="0"/>
    <n v="38"/>
    <x v="2"/>
    <s v="Sales Executive"/>
    <x v="13"/>
    <x v="1"/>
    <x v="1"/>
    <x v="364"/>
    <d v="2023-07-30T00:00:00"/>
    <d v="2023-08-02T00:00:00"/>
    <x v="0"/>
    <x v="119"/>
    <n v="170339"/>
    <x v="7"/>
    <s v="Left"/>
    <n v="3"/>
    <x v="1"/>
  </r>
  <r>
    <x v="2559"/>
    <x v="0"/>
    <n v="37"/>
    <x v="4"/>
    <s v="Production Engineer"/>
    <x v="11"/>
    <x v="2"/>
    <x v="0"/>
    <x v="88"/>
    <d v="2023-06-19T00:00:00"/>
    <d v="2023-06-25T00:00:00"/>
    <x v="1"/>
    <x v="3"/>
    <n v="101937"/>
    <x v="3"/>
    <m/>
    <n v="4"/>
    <x v="1"/>
  </r>
  <r>
    <x v="2560"/>
    <x v="2"/>
    <n v="33"/>
    <x v="1"/>
    <s v="Service Engineer"/>
    <x v="12"/>
    <x v="2"/>
    <x v="3"/>
    <x v="344"/>
    <d v="2024-12-04T00:00:00"/>
    <d v="2024-12-09T00:00:00"/>
    <x v="0"/>
    <x v="456"/>
    <n v="55310"/>
    <x v="8"/>
    <s v="Retained"/>
    <m/>
    <x v="2"/>
  </r>
  <r>
    <x v="2561"/>
    <x v="2"/>
    <n v="34"/>
    <x v="0"/>
    <s v="Operations Executive"/>
    <x v="4"/>
    <x v="1"/>
    <x v="0"/>
    <x v="354"/>
    <d v="2023-04-02T00:00:00"/>
    <d v="2023-04-06T00:00:00"/>
    <x v="0"/>
    <x v="303"/>
    <n v="76945"/>
    <x v="6"/>
    <s v="Retained"/>
    <n v="2"/>
    <x v="1"/>
  </r>
  <r>
    <x v="2562"/>
    <x v="0"/>
    <n v="37"/>
    <x v="5"/>
    <s v="General Manager"/>
    <x v="7"/>
    <x v="0"/>
    <x v="0"/>
    <x v="25"/>
    <d v="2023-08-08T00:00:00"/>
    <d v="2023-08-15T00:00:00"/>
    <x v="0"/>
    <x v="245"/>
    <n v="48123"/>
    <x v="2"/>
    <s v="Retained"/>
    <n v="4"/>
    <x v="1"/>
  </r>
  <r>
    <x v="2563"/>
    <x v="0"/>
    <n v="38"/>
    <x v="4"/>
    <s v="Production Manager"/>
    <x v="1"/>
    <x v="0"/>
    <x v="2"/>
    <x v="4"/>
    <d v="2023-07-03T00:00:00"/>
    <d v="2023-07-04T00:00:00"/>
    <x v="0"/>
    <x v="143"/>
    <n v="73119"/>
    <x v="16"/>
    <s v="Retained"/>
    <m/>
    <x v="0"/>
  </r>
  <r>
    <x v="2564"/>
    <x v="0"/>
    <n v="38"/>
    <x v="0"/>
    <s v="Operations Executive"/>
    <x v="12"/>
    <x v="1"/>
    <x v="1"/>
    <x v="8"/>
    <d v="2023-09-09T00:00:00"/>
    <d v="2023-09-11T00:00:00"/>
    <x v="0"/>
    <x v="118"/>
    <n v="44946"/>
    <x v="1"/>
    <s v="Retained"/>
    <n v="2"/>
    <x v="1"/>
  </r>
  <r>
    <x v="2565"/>
    <x v="0"/>
    <n v="36"/>
    <x v="6"/>
    <s v="Finance Manager"/>
    <x v="0"/>
    <x v="1"/>
    <x v="3"/>
    <x v="21"/>
    <d v="2023-05-30T00:00:00"/>
    <d v="2023-06-06T00:00:00"/>
    <x v="2"/>
    <x v="3"/>
    <n v="60784"/>
    <x v="3"/>
    <m/>
    <m/>
    <x v="0"/>
  </r>
  <r>
    <x v="2566"/>
    <x v="0"/>
    <n v="38"/>
    <x v="6"/>
    <s v="Financial Analyst"/>
    <x v="0"/>
    <x v="2"/>
    <x v="0"/>
    <x v="466"/>
    <d v="2024-06-16T00:00:00"/>
    <d v="2024-06-16T00:00:00"/>
    <x v="3"/>
    <x v="3"/>
    <n v="65841"/>
    <x v="3"/>
    <m/>
    <n v="5"/>
    <x v="1"/>
  </r>
  <r>
    <x v="2567"/>
    <x v="0"/>
    <n v="37"/>
    <x v="3"/>
    <s v="Marketing Executive"/>
    <x v="9"/>
    <x v="1"/>
    <x v="0"/>
    <x v="353"/>
    <d v="2024-11-27T00:00:00"/>
    <d v="2024-12-02T00:00:00"/>
    <x v="4"/>
    <x v="3"/>
    <n v="52902"/>
    <x v="3"/>
    <m/>
    <n v="4"/>
    <x v="1"/>
  </r>
  <r>
    <x v="2568"/>
    <x v="2"/>
    <n v="34"/>
    <x v="0"/>
    <s v="Operations Executive"/>
    <x v="2"/>
    <x v="0"/>
    <x v="2"/>
    <x v="134"/>
    <d v="2023-01-10T00:00:00"/>
    <d v="2023-01-14T00:00:00"/>
    <x v="1"/>
    <x v="3"/>
    <n v="60341"/>
    <x v="3"/>
    <m/>
    <n v="5"/>
    <x v="1"/>
  </r>
  <r>
    <x v="2569"/>
    <x v="1"/>
    <n v="34"/>
    <x v="0"/>
    <s v="Operations Executive"/>
    <x v="11"/>
    <x v="0"/>
    <x v="0"/>
    <x v="127"/>
    <d v="2023-07-30T00:00:00"/>
    <d v="2023-08-06T00:00:00"/>
    <x v="0"/>
    <x v="179"/>
    <n v="158570"/>
    <x v="7"/>
    <s v="Retained"/>
    <n v="5"/>
    <x v="1"/>
  </r>
  <r>
    <x v="2570"/>
    <x v="0"/>
    <n v="36"/>
    <x v="1"/>
    <s v="Service Engineer"/>
    <x v="2"/>
    <x v="1"/>
    <x v="0"/>
    <x v="316"/>
    <d v="2023-07-20T00:00:00"/>
    <d v="2023-07-24T00:00:00"/>
    <x v="1"/>
    <x v="3"/>
    <n v="66235"/>
    <x v="3"/>
    <m/>
    <n v="5"/>
    <x v="1"/>
  </r>
  <r>
    <x v="2571"/>
    <x v="1"/>
    <n v="34"/>
    <x v="0"/>
    <s v="Operations Manager"/>
    <x v="3"/>
    <x v="4"/>
    <x v="2"/>
    <x v="235"/>
    <d v="2023-07-01T00:00:00"/>
    <d v="2023-07-08T00:00:00"/>
    <x v="0"/>
    <x v="217"/>
    <n v="71168"/>
    <x v="4"/>
    <s v="Retained"/>
    <m/>
    <x v="1"/>
  </r>
  <r>
    <x v="2572"/>
    <x v="0"/>
    <n v="37"/>
    <x v="1"/>
    <s v="Service Manager"/>
    <x v="10"/>
    <x v="1"/>
    <x v="1"/>
    <x v="258"/>
    <d v="2023-03-28T00:00:00"/>
    <d v="2023-03-28T00:00:00"/>
    <x v="1"/>
    <x v="3"/>
    <n v="142536"/>
    <x v="3"/>
    <m/>
    <n v="4"/>
    <x v="1"/>
  </r>
  <r>
    <x v="2573"/>
    <x v="0"/>
    <n v="36"/>
    <x v="4"/>
    <s v="Production Engineer"/>
    <x v="12"/>
    <x v="1"/>
    <x v="1"/>
    <x v="48"/>
    <d v="2023-02-21T00:00:00"/>
    <d v="2023-02-26T00:00:00"/>
    <x v="1"/>
    <x v="3"/>
    <n v="36868"/>
    <x v="3"/>
    <m/>
    <n v="4"/>
    <x v="1"/>
  </r>
  <r>
    <x v="2574"/>
    <x v="0"/>
    <n v="36"/>
    <x v="4"/>
    <s v="Production Engineer"/>
    <x v="7"/>
    <x v="0"/>
    <x v="4"/>
    <x v="494"/>
    <d v="2024-02-10T00:00:00"/>
    <d v="2024-02-16T00:00:00"/>
    <x v="1"/>
    <x v="3"/>
    <n v="55081"/>
    <x v="3"/>
    <m/>
    <n v="5"/>
    <x v="1"/>
  </r>
  <r>
    <x v="2575"/>
    <x v="2"/>
    <n v="34"/>
    <x v="0"/>
    <s v="Operations Manager"/>
    <x v="13"/>
    <x v="1"/>
    <x v="1"/>
    <x v="282"/>
    <d v="2023-05-31T00:00:00"/>
    <d v="2023-06-06T00:00:00"/>
    <x v="0"/>
    <x v="99"/>
    <n v="145206"/>
    <x v="10"/>
    <s v="Retained"/>
    <m/>
    <x v="1"/>
  </r>
  <r>
    <x v="2576"/>
    <x v="1"/>
    <n v="34"/>
    <x v="0"/>
    <s v="Operations Executive"/>
    <x v="2"/>
    <x v="0"/>
    <x v="0"/>
    <x v="199"/>
    <d v="2023-06-11T00:00:00"/>
    <d v="2023-06-13T00:00:00"/>
    <x v="1"/>
    <x v="3"/>
    <n v="67973"/>
    <x v="3"/>
    <m/>
    <n v="3"/>
    <x v="1"/>
  </r>
  <r>
    <x v="2577"/>
    <x v="2"/>
    <n v="32"/>
    <x v="7"/>
    <s v="Purchase Officer"/>
    <x v="6"/>
    <x v="4"/>
    <x v="1"/>
    <x v="382"/>
    <d v="2024-06-27T00:00:00"/>
    <d v="2024-06-30T00:00:00"/>
    <x v="3"/>
    <x v="3"/>
    <n v="61666"/>
    <x v="3"/>
    <m/>
    <n v="5"/>
    <x v="0"/>
  </r>
  <r>
    <x v="2578"/>
    <x v="0"/>
    <n v="36"/>
    <x v="2"/>
    <s v="Sales Manager"/>
    <x v="7"/>
    <x v="1"/>
    <x v="1"/>
    <x v="182"/>
    <d v="2023-01-25T00:00:00"/>
    <d v="2023-01-25T00:00:00"/>
    <x v="0"/>
    <x v="14"/>
    <n v="67117"/>
    <x v="3"/>
    <s v="Retained"/>
    <n v="5"/>
    <x v="1"/>
  </r>
  <r>
    <x v="2579"/>
    <x v="2"/>
    <n v="33"/>
    <x v="0"/>
    <s v="Operations Manager"/>
    <x v="1"/>
    <x v="1"/>
    <x v="2"/>
    <x v="65"/>
    <d v="2023-07-20T00:00:00"/>
    <d v="2023-07-20T00:00:00"/>
    <x v="1"/>
    <x v="3"/>
    <n v="59776"/>
    <x v="3"/>
    <m/>
    <m/>
    <x v="1"/>
  </r>
  <r>
    <x v="2580"/>
    <x v="0"/>
    <n v="36"/>
    <x v="1"/>
    <s v="Service Engineer"/>
    <x v="13"/>
    <x v="1"/>
    <x v="0"/>
    <x v="82"/>
    <d v="2023-07-18T00:00:00"/>
    <d v="2023-07-23T00:00:00"/>
    <x v="1"/>
    <x v="3"/>
    <n v="141184"/>
    <x v="3"/>
    <m/>
    <n v="5"/>
    <x v="1"/>
  </r>
  <r>
    <x v="2581"/>
    <x v="2"/>
    <n v="34"/>
    <x v="0"/>
    <s v="Operations Executive"/>
    <x v="11"/>
    <x v="2"/>
    <x v="0"/>
    <x v="224"/>
    <d v="2023-07-18T00:00:00"/>
    <d v="2023-07-24T00:00:00"/>
    <x v="0"/>
    <x v="273"/>
    <n v="137195"/>
    <x v="0"/>
    <s v="Retained"/>
    <n v="5"/>
    <x v="2"/>
  </r>
  <r>
    <x v="2582"/>
    <x v="0"/>
    <n v="38"/>
    <x v="2"/>
    <s v="Sales Executive"/>
    <x v="7"/>
    <x v="1"/>
    <x v="3"/>
    <x v="258"/>
    <d v="2023-03-30T00:00:00"/>
    <d v="2023-03-30T00:00:00"/>
    <x v="0"/>
    <x v="314"/>
    <n v="54941"/>
    <x v="14"/>
    <s v="Retained"/>
    <n v="4"/>
    <x v="1"/>
  </r>
  <r>
    <x v="2583"/>
    <x v="0"/>
    <n v="38"/>
    <x v="7"/>
    <s v="Purchase Manager"/>
    <x v="5"/>
    <x v="1"/>
    <x v="2"/>
    <x v="297"/>
    <d v="2024-11-04T00:00:00"/>
    <d v="2024-11-08T00:00:00"/>
    <x v="0"/>
    <x v="457"/>
    <n v="32171"/>
    <x v="7"/>
    <s v="Retained"/>
    <n v="4"/>
    <x v="1"/>
  </r>
  <r>
    <x v="2584"/>
    <x v="2"/>
    <n v="32"/>
    <x v="5"/>
    <s v="General Manager"/>
    <x v="8"/>
    <x v="0"/>
    <x v="1"/>
    <x v="285"/>
    <d v="2023-08-03T00:00:00"/>
    <d v="2023-08-07T00:00:00"/>
    <x v="0"/>
    <x v="295"/>
    <n v="163447"/>
    <x v="10"/>
    <s v="Retained"/>
    <n v="4"/>
    <x v="0"/>
  </r>
  <r>
    <x v="2585"/>
    <x v="2"/>
    <n v="33"/>
    <x v="1"/>
    <s v="Service Manager"/>
    <x v="11"/>
    <x v="0"/>
    <x v="0"/>
    <x v="143"/>
    <d v="2023-01-09T00:00:00"/>
    <d v="2023-01-15T00:00:00"/>
    <x v="1"/>
    <x v="3"/>
    <n v="120736"/>
    <x v="3"/>
    <m/>
    <n v="4"/>
    <x v="1"/>
  </r>
  <r>
    <x v="2586"/>
    <x v="0"/>
    <n v="38"/>
    <x v="7"/>
    <s v="Purchase Officer"/>
    <x v="7"/>
    <x v="1"/>
    <x v="3"/>
    <x v="285"/>
    <d v="2023-07-29T00:00:00"/>
    <d v="2023-07-30T00:00:00"/>
    <x v="0"/>
    <x v="87"/>
    <n v="47468"/>
    <x v="7"/>
    <s v="Retained"/>
    <n v="3"/>
    <x v="1"/>
  </r>
  <r>
    <x v="2587"/>
    <x v="2"/>
    <n v="32"/>
    <x v="1"/>
    <s v="Service Manager"/>
    <x v="6"/>
    <x v="4"/>
    <x v="1"/>
    <x v="268"/>
    <d v="2023-09-01T00:00:00"/>
    <d v="2023-09-06T00:00:00"/>
    <x v="0"/>
    <x v="91"/>
    <n v="79160"/>
    <x v="14"/>
    <s v="Retained"/>
    <n v="3"/>
    <x v="0"/>
  </r>
  <r>
    <x v="2588"/>
    <x v="0"/>
    <n v="38"/>
    <x v="0"/>
    <s v="Operations Manager"/>
    <x v="5"/>
    <x v="1"/>
    <x v="0"/>
    <x v="512"/>
    <d v="2024-10-22T00:00:00"/>
    <d v="2024-10-22T00:00:00"/>
    <x v="0"/>
    <x v="458"/>
    <n v="49711"/>
    <x v="13"/>
    <s v="Retained"/>
    <n v="5"/>
    <x v="1"/>
  </r>
  <r>
    <x v="2589"/>
    <x v="2"/>
    <n v="34"/>
    <x v="0"/>
    <s v="Operations Executive"/>
    <x v="2"/>
    <x v="0"/>
    <x v="1"/>
    <x v="437"/>
    <d v="2024-09-28T00:00:00"/>
    <d v="2024-09-29T00:00:00"/>
    <x v="3"/>
    <x v="3"/>
    <n v="71220"/>
    <x v="3"/>
    <m/>
    <m/>
    <x v="0"/>
  </r>
  <r>
    <x v="2590"/>
    <x v="2"/>
    <n v="33"/>
    <x v="1"/>
    <s v="Service Manager"/>
    <x v="4"/>
    <x v="1"/>
    <x v="1"/>
    <x v="315"/>
    <d v="2023-08-12T00:00:00"/>
    <d v="2023-08-14T00:00:00"/>
    <x v="0"/>
    <x v="18"/>
    <n v="82836"/>
    <x v="5"/>
    <s v="Left"/>
    <n v="3"/>
    <x v="1"/>
  </r>
  <r>
    <x v="2591"/>
    <x v="2"/>
    <n v="34"/>
    <x v="2"/>
    <s v="Sales Executive"/>
    <x v="7"/>
    <x v="4"/>
    <x v="3"/>
    <x v="327"/>
    <d v="2023-03-22T00:00:00"/>
    <d v="2023-03-25T00:00:00"/>
    <x v="0"/>
    <x v="148"/>
    <n v="68190"/>
    <x v="5"/>
    <s v="Retained"/>
    <n v="4"/>
    <x v="1"/>
  </r>
  <r>
    <x v="2592"/>
    <x v="0"/>
    <n v="37"/>
    <x v="0"/>
    <s v="Operations Executive"/>
    <x v="2"/>
    <x v="1"/>
    <x v="2"/>
    <x v="254"/>
    <d v="2024-07-23T00:00:00"/>
    <d v="2024-07-28T00:00:00"/>
    <x v="0"/>
    <x v="452"/>
    <n v="80971"/>
    <x v="3"/>
    <s v="Retained"/>
    <n v="4"/>
    <x v="1"/>
  </r>
  <r>
    <x v="2593"/>
    <x v="0"/>
    <n v="36"/>
    <x v="1"/>
    <s v="Service Engineer"/>
    <x v="9"/>
    <x v="1"/>
    <x v="1"/>
    <x v="248"/>
    <d v="2023-01-14T00:00:00"/>
    <d v="2023-01-14T00:00:00"/>
    <x v="0"/>
    <x v="47"/>
    <n v="46725"/>
    <x v="11"/>
    <s v="Retained"/>
    <m/>
    <x v="1"/>
  </r>
  <r>
    <x v="2594"/>
    <x v="0"/>
    <n v="38"/>
    <x v="0"/>
    <s v="Operations Manager"/>
    <x v="10"/>
    <x v="1"/>
    <x v="2"/>
    <x v="153"/>
    <d v="2023-03-24T00:00:00"/>
    <d v="2023-03-30T00:00:00"/>
    <x v="0"/>
    <x v="44"/>
    <n v="160682"/>
    <x v="13"/>
    <s v="Retained"/>
    <n v="2"/>
    <x v="1"/>
  </r>
  <r>
    <x v="2595"/>
    <x v="2"/>
    <n v="32"/>
    <x v="2"/>
    <s v="Sales Executive"/>
    <x v="0"/>
    <x v="3"/>
    <x v="1"/>
    <x v="100"/>
    <d v="2023-05-22T00:00:00"/>
    <d v="2023-05-28T00:00:00"/>
    <x v="0"/>
    <x v="19"/>
    <n v="46553"/>
    <x v="12"/>
    <s v="Retained"/>
    <n v="1"/>
    <x v="1"/>
  </r>
  <r>
    <x v="2596"/>
    <x v="0"/>
    <n v="36"/>
    <x v="1"/>
    <s v="Service Engineer"/>
    <x v="7"/>
    <x v="1"/>
    <x v="0"/>
    <x v="72"/>
    <d v="2023-05-25T00:00:00"/>
    <d v="2023-05-30T00:00:00"/>
    <x v="0"/>
    <x v="92"/>
    <n v="58105"/>
    <x v="14"/>
    <s v="Left"/>
    <m/>
    <x v="1"/>
  </r>
  <r>
    <x v="2597"/>
    <x v="0"/>
    <n v="36"/>
    <x v="0"/>
    <s v="Operations Manager"/>
    <x v="7"/>
    <x v="1"/>
    <x v="2"/>
    <x v="143"/>
    <d v="2023-01-10T00:00:00"/>
    <d v="2023-01-16T00:00:00"/>
    <x v="1"/>
    <x v="3"/>
    <n v="47272"/>
    <x v="3"/>
    <m/>
    <m/>
    <x v="1"/>
  </r>
  <r>
    <x v="2598"/>
    <x v="0"/>
    <n v="38"/>
    <x v="1"/>
    <s v="Service Engineer"/>
    <x v="0"/>
    <x v="0"/>
    <x v="0"/>
    <x v="150"/>
    <d v="2023-07-12T00:00:00"/>
    <d v="2023-07-18T00:00:00"/>
    <x v="0"/>
    <x v="125"/>
    <n v="48974"/>
    <x v="2"/>
    <s v="Retained"/>
    <n v="4"/>
    <x v="1"/>
  </r>
  <r>
    <x v="2599"/>
    <x v="0"/>
    <n v="37"/>
    <x v="0"/>
    <s v="Operations Manager"/>
    <x v="12"/>
    <x v="1"/>
    <x v="3"/>
    <x v="366"/>
    <d v="2023-05-16T00:00:00"/>
    <d v="2023-05-16T00:00:00"/>
    <x v="0"/>
    <x v="73"/>
    <n v="46046"/>
    <x v="15"/>
    <s v="Retained"/>
    <n v="5"/>
    <x v="1"/>
  </r>
  <r>
    <x v="2600"/>
    <x v="2"/>
    <n v="34"/>
    <x v="2"/>
    <s v="Sales Executive"/>
    <x v="12"/>
    <x v="2"/>
    <x v="0"/>
    <x v="147"/>
    <d v="2023-06-19T00:00:00"/>
    <d v="2023-06-24T00:00:00"/>
    <x v="0"/>
    <x v="98"/>
    <n v="46948"/>
    <x v="3"/>
    <s v="Retained"/>
    <n v="4"/>
    <x v="1"/>
  </r>
  <r>
    <x v="2601"/>
    <x v="0"/>
    <n v="36"/>
    <x v="1"/>
    <s v="Service Engineer"/>
    <x v="3"/>
    <x v="2"/>
    <x v="0"/>
    <x v="121"/>
    <d v="2023-03-24T00:00:00"/>
    <d v="2023-03-24T00:00:00"/>
    <x v="0"/>
    <x v="199"/>
    <n v="56069"/>
    <x v="6"/>
    <s v="Retained"/>
    <n v="4"/>
    <x v="1"/>
  </r>
  <r>
    <x v="2602"/>
    <x v="2"/>
    <n v="33"/>
    <x v="8"/>
    <s v="HR Specialist"/>
    <x v="2"/>
    <x v="1"/>
    <x v="3"/>
    <x v="96"/>
    <d v="2023-02-01T00:00:00"/>
    <d v="2023-02-06T00:00:00"/>
    <x v="0"/>
    <x v="115"/>
    <n v="62778"/>
    <x v="7"/>
    <s v="Retained"/>
    <n v="3"/>
    <x v="1"/>
  </r>
  <r>
    <x v="2603"/>
    <x v="0"/>
    <n v="36"/>
    <x v="7"/>
    <s v="Purchase Manager"/>
    <x v="10"/>
    <x v="0"/>
    <x v="1"/>
    <x v="301"/>
    <d v="2024-04-24T00:00:00"/>
    <d v="2024-04-24T00:00:00"/>
    <x v="2"/>
    <x v="3"/>
    <n v="140496"/>
    <x v="3"/>
    <m/>
    <m/>
    <x v="0"/>
  </r>
  <r>
    <x v="2604"/>
    <x v="0"/>
    <n v="37"/>
    <x v="0"/>
    <s v="Operations Executive"/>
    <x v="4"/>
    <x v="1"/>
    <x v="0"/>
    <x v="513"/>
    <d v="2025-01-01T00:00:00"/>
    <d v="2025-01-06T00:00:00"/>
    <x v="0"/>
    <x v="459"/>
    <n v="56037"/>
    <x v="16"/>
    <s v="Retained"/>
    <n v="4"/>
    <x v="1"/>
  </r>
  <r>
    <x v="2605"/>
    <x v="0"/>
    <n v="38"/>
    <x v="1"/>
    <s v="Service Engineer"/>
    <x v="11"/>
    <x v="0"/>
    <x v="0"/>
    <x v="79"/>
    <d v="2023-02-27T00:00:00"/>
    <d v="2023-03-04T00:00:00"/>
    <x v="1"/>
    <x v="3"/>
    <n v="132933"/>
    <x v="3"/>
    <m/>
    <n v="5"/>
    <x v="1"/>
  </r>
  <r>
    <x v="2606"/>
    <x v="0"/>
    <n v="37"/>
    <x v="0"/>
    <s v="Operations Manager"/>
    <x v="4"/>
    <x v="2"/>
    <x v="2"/>
    <x v="193"/>
    <d v="2023-05-13T00:00:00"/>
    <d v="2023-05-20T00:00:00"/>
    <x v="1"/>
    <x v="3"/>
    <n v="70651"/>
    <x v="3"/>
    <m/>
    <n v="4"/>
    <x v="1"/>
  </r>
  <r>
    <x v="2607"/>
    <x v="0"/>
    <n v="38"/>
    <x v="0"/>
    <s v="Operations Executive"/>
    <x v="3"/>
    <x v="0"/>
    <x v="0"/>
    <x v="514"/>
    <d v="2024-05-09T00:00:00"/>
    <d v="2024-05-15T00:00:00"/>
    <x v="0"/>
    <x v="460"/>
    <n v="57717"/>
    <x v="2"/>
    <s v="Retained"/>
    <n v="4"/>
    <x v="1"/>
  </r>
  <r>
    <x v="2608"/>
    <x v="2"/>
    <n v="32"/>
    <x v="1"/>
    <s v="Service Manager"/>
    <x v="6"/>
    <x v="1"/>
    <x v="3"/>
    <x v="304"/>
    <d v="2023-03-01T00:00:00"/>
    <d v="2023-03-06T00:00:00"/>
    <x v="2"/>
    <x v="3"/>
    <n v="60450"/>
    <x v="3"/>
    <m/>
    <n v="2"/>
    <x v="0"/>
  </r>
  <r>
    <x v="2609"/>
    <x v="0"/>
    <n v="37"/>
    <x v="0"/>
    <s v="Operations Manager"/>
    <x v="9"/>
    <x v="1"/>
    <x v="0"/>
    <x v="424"/>
    <d v="2024-09-23T00:00:00"/>
    <d v="2024-09-30T00:00:00"/>
    <x v="0"/>
    <x v="348"/>
    <n v="57330"/>
    <x v="4"/>
    <s v="Left"/>
    <n v="5"/>
    <x v="0"/>
  </r>
  <r>
    <x v="2610"/>
    <x v="2"/>
    <n v="32"/>
    <x v="0"/>
    <s v="Operations Executive"/>
    <x v="3"/>
    <x v="4"/>
    <x v="1"/>
    <x v="473"/>
    <d v="2024-01-23T00:00:00"/>
    <d v="2024-01-26T00:00:00"/>
    <x v="0"/>
    <x v="461"/>
    <n v="69246"/>
    <x v="13"/>
    <s v="Retained"/>
    <n v="3"/>
    <x v="0"/>
  </r>
  <r>
    <x v="2611"/>
    <x v="0"/>
    <n v="37"/>
    <x v="1"/>
    <s v="Service Engineer"/>
    <x v="4"/>
    <x v="4"/>
    <x v="4"/>
    <x v="9"/>
    <d v="2023-03-16T00:00:00"/>
    <d v="2023-03-23T00:00:00"/>
    <x v="0"/>
    <x v="134"/>
    <n v="82842"/>
    <x v="4"/>
    <s v="Retained"/>
    <n v="5"/>
    <x v="0"/>
  </r>
  <r>
    <x v="2612"/>
    <x v="0"/>
    <n v="38"/>
    <x v="0"/>
    <s v="Operations Executive"/>
    <x v="2"/>
    <x v="1"/>
    <x v="0"/>
    <x v="354"/>
    <d v="2023-04-01T00:00:00"/>
    <d v="2023-04-04T00:00:00"/>
    <x v="1"/>
    <x v="3"/>
    <n v="74020"/>
    <x v="3"/>
    <m/>
    <n v="4"/>
    <x v="0"/>
  </r>
  <r>
    <x v="2613"/>
    <x v="2"/>
    <n v="33"/>
    <x v="0"/>
    <s v="Operations Executive"/>
    <x v="3"/>
    <x v="1"/>
    <x v="0"/>
    <x v="381"/>
    <d v="2024-06-23T00:00:00"/>
    <d v="2024-06-24T00:00:00"/>
    <x v="0"/>
    <x v="293"/>
    <n v="69982"/>
    <x v="3"/>
    <s v="Retained"/>
    <n v="3"/>
    <x v="1"/>
  </r>
  <r>
    <x v="2614"/>
    <x v="0"/>
    <n v="37"/>
    <x v="1"/>
    <s v="Service Manager"/>
    <x v="9"/>
    <x v="3"/>
    <x v="3"/>
    <x v="397"/>
    <d v="2023-07-19T00:00:00"/>
    <d v="2023-07-23T00:00:00"/>
    <x v="0"/>
    <x v="172"/>
    <n v="54373"/>
    <x v="3"/>
    <s v="Left"/>
    <n v="4"/>
    <x v="0"/>
  </r>
  <r>
    <x v="2615"/>
    <x v="0"/>
    <n v="38"/>
    <x v="7"/>
    <s v="Purchase Manager"/>
    <x v="3"/>
    <x v="0"/>
    <x v="0"/>
    <x v="30"/>
    <d v="2023-04-10T00:00:00"/>
    <d v="2023-04-17T00:00:00"/>
    <x v="0"/>
    <x v="462"/>
    <n v="66312"/>
    <x v="16"/>
    <s v="Retained"/>
    <m/>
    <x v="1"/>
  </r>
  <r>
    <x v="2616"/>
    <x v="0"/>
    <n v="38"/>
    <x v="1"/>
    <s v="Service Engineer"/>
    <x v="6"/>
    <x v="0"/>
    <x v="0"/>
    <x v="32"/>
    <d v="2023-07-08T00:00:00"/>
    <d v="2023-07-12T00:00:00"/>
    <x v="0"/>
    <x v="80"/>
    <n v="75126"/>
    <x v="11"/>
    <s v="Left"/>
    <n v="4"/>
    <x v="1"/>
  </r>
  <r>
    <x v="2617"/>
    <x v="0"/>
    <n v="38"/>
    <x v="7"/>
    <s v="Purchase Officer"/>
    <x v="9"/>
    <x v="2"/>
    <x v="2"/>
    <x v="401"/>
    <d v="2023-02-15T00:00:00"/>
    <d v="2023-02-18T00:00:00"/>
    <x v="0"/>
    <x v="322"/>
    <n v="49616"/>
    <x v="3"/>
    <s v="Retained"/>
    <n v="4"/>
    <x v="1"/>
  </r>
  <r>
    <x v="2618"/>
    <x v="2"/>
    <n v="33"/>
    <x v="0"/>
    <s v="Operations Executive"/>
    <x v="7"/>
    <x v="1"/>
    <x v="2"/>
    <x v="24"/>
    <d v="2024-05-27T00:00:00"/>
    <d v="2024-06-03T00:00:00"/>
    <x v="0"/>
    <x v="463"/>
    <n v="58086"/>
    <x v="9"/>
    <s v="Left"/>
    <n v="5"/>
    <x v="1"/>
  </r>
  <r>
    <x v="2619"/>
    <x v="0"/>
    <n v="36"/>
    <x v="4"/>
    <s v="Production Engineer"/>
    <x v="9"/>
    <x v="0"/>
    <x v="0"/>
    <x v="70"/>
    <d v="2023-02-10T00:00:00"/>
    <d v="2023-02-12T00:00:00"/>
    <x v="0"/>
    <x v="254"/>
    <n v="59996"/>
    <x v="10"/>
    <s v="Left"/>
    <m/>
    <x v="1"/>
  </r>
  <r>
    <x v="2620"/>
    <x v="2"/>
    <n v="33"/>
    <x v="3"/>
    <s v="Marketing Executive"/>
    <x v="6"/>
    <x v="4"/>
    <x v="0"/>
    <x v="287"/>
    <d v="2023-06-01T00:00:00"/>
    <d v="2023-06-01T00:00:00"/>
    <x v="0"/>
    <x v="167"/>
    <n v="82872"/>
    <x v="6"/>
    <s v="Retained"/>
    <n v="5"/>
    <x v="1"/>
  </r>
  <r>
    <x v="2621"/>
    <x v="2"/>
    <n v="33"/>
    <x v="1"/>
    <s v="Service Engineer"/>
    <x v="4"/>
    <x v="1"/>
    <x v="3"/>
    <x v="158"/>
    <d v="2024-09-18T00:00:00"/>
    <d v="2024-09-21T00:00:00"/>
    <x v="2"/>
    <x v="3"/>
    <n v="68188"/>
    <x v="3"/>
    <m/>
    <n v="4"/>
    <x v="1"/>
  </r>
  <r>
    <x v="2622"/>
    <x v="0"/>
    <n v="36"/>
    <x v="7"/>
    <s v="Purchase Officer"/>
    <x v="1"/>
    <x v="0"/>
    <x v="0"/>
    <x v="420"/>
    <d v="2024-03-17T00:00:00"/>
    <d v="2024-03-22T00:00:00"/>
    <x v="2"/>
    <x v="3"/>
    <n v="62543"/>
    <x v="3"/>
    <m/>
    <n v="5"/>
    <x v="1"/>
  </r>
  <r>
    <x v="2623"/>
    <x v="1"/>
    <n v="34"/>
    <x v="0"/>
    <s v="Operations Executive"/>
    <x v="7"/>
    <x v="0"/>
    <x v="1"/>
    <x v="515"/>
    <d v="2024-03-07T00:00:00"/>
    <d v="2024-03-09T00:00:00"/>
    <x v="0"/>
    <x v="205"/>
    <n v="52932"/>
    <x v="1"/>
    <s v="Retained"/>
    <n v="5"/>
    <x v="1"/>
  </r>
  <r>
    <x v="2624"/>
    <x v="0"/>
    <n v="38"/>
    <x v="0"/>
    <s v="Operations Manager"/>
    <x v="13"/>
    <x v="3"/>
    <x v="0"/>
    <x v="10"/>
    <d v="2023-08-25T00:00:00"/>
    <d v="2023-08-26T00:00:00"/>
    <x v="1"/>
    <x v="3"/>
    <n v="167039"/>
    <x v="3"/>
    <m/>
    <n v="3"/>
    <x v="1"/>
  </r>
  <r>
    <x v="2625"/>
    <x v="1"/>
    <n v="34"/>
    <x v="0"/>
    <s v="Operations Executive"/>
    <x v="2"/>
    <x v="1"/>
    <x v="1"/>
    <x v="516"/>
    <d v="2024-04-25T00:00:00"/>
    <d v="2024-05-01T00:00:00"/>
    <x v="0"/>
    <x v="370"/>
    <n v="85022"/>
    <x v="4"/>
    <s v="Retained"/>
    <n v="4"/>
    <x v="1"/>
  </r>
  <r>
    <x v="2626"/>
    <x v="0"/>
    <n v="37"/>
    <x v="2"/>
    <s v="Sales Manager"/>
    <x v="12"/>
    <x v="4"/>
    <x v="2"/>
    <x v="21"/>
    <d v="2023-05-27T00:00:00"/>
    <d v="2023-05-27T00:00:00"/>
    <x v="0"/>
    <x v="287"/>
    <n v="39938"/>
    <x v="3"/>
    <s v="Retained"/>
    <n v="4"/>
    <x v="1"/>
  </r>
  <r>
    <x v="2627"/>
    <x v="2"/>
    <n v="32"/>
    <x v="7"/>
    <s v="Purchase Officer"/>
    <x v="10"/>
    <x v="1"/>
    <x v="1"/>
    <x v="310"/>
    <d v="2024-08-21T00:00:00"/>
    <d v="2024-08-22T00:00:00"/>
    <x v="3"/>
    <x v="3"/>
    <n v="124558"/>
    <x v="3"/>
    <m/>
    <n v="4"/>
    <x v="1"/>
  </r>
  <r>
    <x v="2628"/>
    <x v="0"/>
    <n v="38"/>
    <x v="1"/>
    <s v="Service Manager"/>
    <x v="2"/>
    <x v="0"/>
    <x v="1"/>
    <x v="39"/>
    <d v="2023-08-25T00:00:00"/>
    <d v="2023-08-25T00:00:00"/>
    <x v="1"/>
    <x v="3"/>
    <n v="78632"/>
    <x v="3"/>
    <m/>
    <n v="4"/>
    <x v="1"/>
  </r>
  <r>
    <x v="2629"/>
    <x v="0"/>
    <n v="38"/>
    <x v="8"/>
    <s v="HR Specialist"/>
    <x v="3"/>
    <x v="1"/>
    <x v="3"/>
    <x v="336"/>
    <d v="2025-01-11T00:00:00"/>
    <d v="2025-01-13T00:00:00"/>
    <x v="0"/>
    <x v="464"/>
    <n v="64248"/>
    <x v="0"/>
    <s v="Retained"/>
    <m/>
    <x v="1"/>
  </r>
  <r>
    <x v="2630"/>
    <x v="2"/>
    <n v="33"/>
    <x v="1"/>
    <s v="Service Manager"/>
    <x v="2"/>
    <x v="4"/>
    <x v="2"/>
    <x v="141"/>
    <d v="2023-08-14T00:00:00"/>
    <d v="2023-08-21T00:00:00"/>
    <x v="0"/>
    <x v="255"/>
    <n v="77135"/>
    <x v="0"/>
    <s v="Retained"/>
    <n v="5"/>
    <x v="1"/>
  </r>
  <r>
    <x v="2631"/>
    <x v="2"/>
    <n v="34"/>
    <x v="0"/>
    <s v="Operations Manager"/>
    <x v="3"/>
    <x v="1"/>
    <x v="0"/>
    <x v="0"/>
    <d v="2023-03-20T00:00:00"/>
    <d v="2023-03-26T00:00:00"/>
    <x v="1"/>
    <x v="3"/>
    <n v="79381"/>
    <x v="3"/>
    <m/>
    <n v="3"/>
    <x v="1"/>
  </r>
  <r>
    <x v="2632"/>
    <x v="0"/>
    <n v="38"/>
    <x v="0"/>
    <s v="Operations Executive"/>
    <x v="9"/>
    <x v="4"/>
    <x v="1"/>
    <x v="0"/>
    <d v="2023-03-20T00:00:00"/>
    <d v="2023-03-24T00:00:00"/>
    <x v="1"/>
    <x v="3"/>
    <n v="43100"/>
    <x v="3"/>
    <m/>
    <n v="5"/>
    <x v="2"/>
  </r>
  <r>
    <x v="2633"/>
    <x v="0"/>
    <n v="36"/>
    <x v="1"/>
    <s v="Service Engineer"/>
    <x v="5"/>
    <x v="0"/>
    <x v="2"/>
    <x v="482"/>
    <d v="2024-08-15T00:00:00"/>
    <d v="2024-08-22T00:00:00"/>
    <x v="0"/>
    <x v="465"/>
    <n v="44818"/>
    <x v="15"/>
    <s v="Retained"/>
    <n v="4"/>
    <x v="1"/>
  </r>
  <r>
    <x v="2634"/>
    <x v="2"/>
    <n v="32"/>
    <x v="0"/>
    <s v="Operations Manager"/>
    <x v="12"/>
    <x v="2"/>
    <x v="4"/>
    <x v="517"/>
    <d v="2024-04-23T00:00:00"/>
    <d v="2024-04-24T00:00:00"/>
    <x v="1"/>
    <x v="3"/>
    <n v="51626"/>
    <x v="3"/>
    <m/>
    <n v="4"/>
    <x v="1"/>
  </r>
  <r>
    <x v="2635"/>
    <x v="2"/>
    <n v="34"/>
    <x v="0"/>
    <s v="Operations Manager"/>
    <x v="0"/>
    <x v="1"/>
    <x v="0"/>
    <x v="131"/>
    <d v="2023-09-02T00:00:00"/>
    <d v="2023-09-06T00:00:00"/>
    <x v="0"/>
    <x v="91"/>
    <n v="67495"/>
    <x v="7"/>
    <s v="Retained"/>
    <n v="3"/>
    <x v="1"/>
  </r>
  <r>
    <x v="2636"/>
    <x v="1"/>
    <n v="34"/>
    <x v="0"/>
    <s v="Operations Manager"/>
    <x v="0"/>
    <x v="1"/>
    <x v="0"/>
    <x v="397"/>
    <d v="2023-07-18T00:00:00"/>
    <d v="2023-07-20T00:00:00"/>
    <x v="0"/>
    <x v="116"/>
    <n v="51621"/>
    <x v="7"/>
    <s v="Retained"/>
    <n v="3"/>
    <x v="1"/>
  </r>
  <r>
    <x v="2637"/>
    <x v="2"/>
    <n v="32"/>
    <x v="1"/>
    <s v="Service Manager"/>
    <x v="8"/>
    <x v="0"/>
    <x v="1"/>
    <x v="278"/>
    <d v="2024-05-07T00:00:00"/>
    <d v="2024-05-11T00:00:00"/>
    <x v="0"/>
    <x v="460"/>
    <n v="174981"/>
    <x v="3"/>
    <s v="Retained"/>
    <m/>
    <x v="2"/>
  </r>
  <r>
    <x v="2638"/>
    <x v="1"/>
    <n v="34"/>
    <x v="1"/>
    <s v="Service Engineer"/>
    <x v="4"/>
    <x v="0"/>
    <x v="0"/>
    <x v="283"/>
    <d v="2023-01-16T00:00:00"/>
    <d v="2023-01-19T00:00:00"/>
    <x v="0"/>
    <x v="14"/>
    <n v="60596"/>
    <x v="9"/>
    <s v="Retained"/>
    <n v="2"/>
    <x v="1"/>
  </r>
  <r>
    <x v="2639"/>
    <x v="2"/>
    <n v="34"/>
    <x v="1"/>
    <s v="Service Engineer"/>
    <x v="4"/>
    <x v="1"/>
    <x v="0"/>
    <x v="28"/>
    <d v="2023-03-26T00:00:00"/>
    <d v="2023-03-28T00:00:00"/>
    <x v="0"/>
    <x v="114"/>
    <n v="55110"/>
    <x v="3"/>
    <s v="Retained"/>
    <n v="4"/>
    <x v="1"/>
  </r>
  <r>
    <x v="2640"/>
    <x v="0"/>
    <n v="37"/>
    <x v="2"/>
    <s v="Sales Executive"/>
    <x v="0"/>
    <x v="0"/>
    <x v="2"/>
    <x v="114"/>
    <d v="2023-05-17T00:00:00"/>
    <d v="2023-05-18T00:00:00"/>
    <x v="0"/>
    <x v="216"/>
    <n v="62537"/>
    <x v="10"/>
    <s v="Retained"/>
    <n v="4"/>
    <x v="1"/>
  </r>
  <r>
    <x v="2641"/>
    <x v="0"/>
    <n v="36"/>
    <x v="0"/>
    <s v="Operations Manager"/>
    <x v="0"/>
    <x v="1"/>
    <x v="1"/>
    <x v="183"/>
    <d v="2023-04-09T00:00:00"/>
    <d v="2023-04-10T00:00:00"/>
    <x v="0"/>
    <x v="128"/>
    <n v="57207"/>
    <x v="7"/>
    <s v="Retained"/>
    <n v="4"/>
    <x v="0"/>
  </r>
  <r>
    <x v="2642"/>
    <x v="2"/>
    <n v="34"/>
    <x v="0"/>
    <s v="Operations Executive"/>
    <x v="3"/>
    <x v="0"/>
    <x v="0"/>
    <x v="362"/>
    <d v="2023-09-04T00:00:00"/>
    <d v="2023-09-05T00:00:00"/>
    <x v="0"/>
    <x v="237"/>
    <n v="70470"/>
    <x v="7"/>
    <s v="Retained"/>
    <n v="1"/>
    <x v="1"/>
  </r>
  <r>
    <x v="2643"/>
    <x v="2"/>
    <n v="34"/>
    <x v="1"/>
    <s v="Service Engineer"/>
    <x v="1"/>
    <x v="1"/>
    <x v="1"/>
    <x v="9"/>
    <d v="2023-03-10T00:00:00"/>
    <d v="2023-03-10T00:00:00"/>
    <x v="0"/>
    <x v="243"/>
    <n v="51088"/>
    <x v="8"/>
    <s v="Retained"/>
    <n v="3"/>
    <x v="0"/>
  </r>
  <r>
    <x v="2644"/>
    <x v="0"/>
    <n v="36"/>
    <x v="0"/>
    <s v="Operations Manager"/>
    <x v="4"/>
    <x v="1"/>
    <x v="1"/>
    <x v="242"/>
    <d v="2024-02-08T00:00:00"/>
    <d v="2024-02-10T00:00:00"/>
    <x v="0"/>
    <x v="59"/>
    <n v="59406"/>
    <x v="13"/>
    <s v="Retained"/>
    <n v="5"/>
    <x v="0"/>
  </r>
  <r>
    <x v="2645"/>
    <x v="0"/>
    <n v="36"/>
    <x v="0"/>
    <s v="Operations Manager"/>
    <x v="2"/>
    <x v="4"/>
    <x v="1"/>
    <x v="48"/>
    <d v="2023-02-19T00:00:00"/>
    <d v="2023-02-25T00:00:00"/>
    <x v="1"/>
    <x v="3"/>
    <n v="84778"/>
    <x v="3"/>
    <m/>
    <n v="4"/>
    <x v="1"/>
  </r>
  <r>
    <x v="2646"/>
    <x v="1"/>
    <n v="34"/>
    <x v="1"/>
    <s v="Service Engineer"/>
    <x v="13"/>
    <x v="0"/>
    <x v="0"/>
    <x v="163"/>
    <d v="2023-02-04T00:00:00"/>
    <d v="2023-02-10T00:00:00"/>
    <x v="0"/>
    <x v="58"/>
    <n v="179887"/>
    <x v="6"/>
    <s v="Retained"/>
    <n v="3"/>
    <x v="1"/>
  </r>
  <r>
    <x v="2647"/>
    <x v="0"/>
    <n v="37"/>
    <x v="1"/>
    <s v="Service Engineer"/>
    <x v="9"/>
    <x v="2"/>
    <x v="1"/>
    <x v="245"/>
    <d v="2023-03-21T00:00:00"/>
    <d v="2023-03-23T00:00:00"/>
    <x v="1"/>
    <x v="3"/>
    <n v="52465"/>
    <x v="3"/>
    <m/>
    <n v="4"/>
    <x v="1"/>
  </r>
  <r>
    <x v="2648"/>
    <x v="0"/>
    <n v="38"/>
    <x v="0"/>
    <s v="Operations Executive"/>
    <x v="1"/>
    <x v="1"/>
    <x v="4"/>
    <x v="11"/>
    <d v="2023-09-02T00:00:00"/>
    <d v="2023-09-05T00:00:00"/>
    <x v="0"/>
    <x v="206"/>
    <n v="53703"/>
    <x v="15"/>
    <s v="Retained"/>
    <n v="4"/>
    <x v="1"/>
  </r>
  <r>
    <x v="2649"/>
    <x v="0"/>
    <n v="37"/>
    <x v="0"/>
    <s v="Operations Executive"/>
    <x v="3"/>
    <x v="1"/>
    <x v="2"/>
    <x v="48"/>
    <d v="2023-02-21T00:00:00"/>
    <d v="2023-02-28T00:00:00"/>
    <x v="0"/>
    <x v="10"/>
    <n v="71880"/>
    <x v="14"/>
    <s v="Left"/>
    <n v="4"/>
    <x v="1"/>
  </r>
  <r>
    <x v="2650"/>
    <x v="0"/>
    <n v="37"/>
    <x v="0"/>
    <s v="Operations Manager"/>
    <x v="5"/>
    <x v="0"/>
    <x v="0"/>
    <x v="250"/>
    <d v="2023-04-08T00:00:00"/>
    <d v="2023-04-15T00:00:00"/>
    <x v="0"/>
    <x v="40"/>
    <n v="46888"/>
    <x v="11"/>
    <s v="Retained"/>
    <m/>
    <x v="1"/>
  </r>
  <r>
    <x v="2651"/>
    <x v="0"/>
    <n v="37"/>
    <x v="2"/>
    <s v="Sales Executive"/>
    <x v="3"/>
    <x v="1"/>
    <x v="2"/>
    <x v="211"/>
    <d v="2023-06-14T00:00:00"/>
    <d v="2023-06-17T00:00:00"/>
    <x v="1"/>
    <x v="3"/>
    <n v="56862"/>
    <x v="3"/>
    <m/>
    <n v="4"/>
    <x v="0"/>
  </r>
  <r>
    <x v="2652"/>
    <x v="0"/>
    <n v="36"/>
    <x v="1"/>
    <s v="Service Manager"/>
    <x v="1"/>
    <x v="1"/>
    <x v="1"/>
    <x v="68"/>
    <d v="2023-01-16T00:00:00"/>
    <d v="2023-01-17T00:00:00"/>
    <x v="0"/>
    <x v="14"/>
    <n v="70587"/>
    <x v="8"/>
    <s v="Retained"/>
    <n v="4"/>
    <x v="1"/>
  </r>
  <r>
    <x v="2653"/>
    <x v="0"/>
    <n v="37"/>
    <x v="2"/>
    <s v="Sales Manager"/>
    <x v="13"/>
    <x v="1"/>
    <x v="3"/>
    <x v="28"/>
    <d v="2023-03-27T00:00:00"/>
    <d v="2023-03-30T00:00:00"/>
    <x v="1"/>
    <x v="3"/>
    <n v="161443"/>
    <x v="3"/>
    <m/>
    <n v="5"/>
    <x v="1"/>
  </r>
  <r>
    <x v="2654"/>
    <x v="2"/>
    <n v="32"/>
    <x v="0"/>
    <s v="Operations Executive"/>
    <x v="12"/>
    <x v="1"/>
    <x v="4"/>
    <x v="16"/>
    <d v="2023-07-06T00:00:00"/>
    <d v="2023-07-09T00:00:00"/>
    <x v="0"/>
    <x v="45"/>
    <n v="50609"/>
    <x v="6"/>
    <s v="Retained"/>
    <m/>
    <x v="0"/>
  </r>
  <r>
    <x v="2655"/>
    <x v="0"/>
    <n v="36"/>
    <x v="0"/>
    <s v="Operations Executive"/>
    <x v="6"/>
    <x v="1"/>
    <x v="1"/>
    <x v="450"/>
    <d v="2024-10-21T00:00:00"/>
    <d v="2024-10-21T00:00:00"/>
    <x v="4"/>
    <x v="3"/>
    <n v="64970"/>
    <x v="3"/>
    <m/>
    <n v="5"/>
    <x v="1"/>
  </r>
  <r>
    <x v="2656"/>
    <x v="2"/>
    <n v="33"/>
    <x v="1"/>
    <s v="Service Engineer"/>
    <x v="13"/>
    <x v="4"/>
    <x v="4"/>
    <x v="1"/>
    <d v="2023-07-17T00:00:00"/>
    <d v="2023-07-20T00:00:00"/>
    <x v="1"/>
    <x v="3"/>
    <n v="156960"/>
    <x v="3"/>
    <m/>
    <n v="4"/>
    <x v="1"/>
  </r>
  <r>
    <x v="2657"/>
    <x v="2"/>
    <n v="33"/>
    <x v="0"/>
    <s v="Operations Executive"/>
    <x v="4"/>
    <x v="0"/>
    <x v="1"/>
    <x v="449"/>
    <d v="2024-06-26T00:00:00"/>
    <d v="2024-06-27T00:00:00"/>
    <x v="2"/>
    <x v="3"/>
    <n v="72467"/>
    <x v="3"/>
    <m/>
    <n v="3"/>
    <x v="1"/>
  </r>
  <r>
    <x v="2658"/>
    <x v="0"/>
    <n v="38"/>
    <x v="0"/>
    <s v="Operations Executive"/>
    <x v="12"/>
    <x v="0"/>
    <x v="1"/>
    <x v="13"/>
    <d v="2024-07-15T00:00:00"/>
    <d v="2024-07-19T00:00:00"/>
    <x v="0"/>
    <x v="466"/>
    <n v="47777"/>
    <x v="2"/>
    <s v="Retained"/>
    <n v="2"/>
    <x v="1"/>
  </r>
  <r>
    <x v="2659"/>
    <x v="2"/>
    <n v="33"/>
    <x v="0"/>
    <s v="Operations Manager"/>
    <x v="12"/>
    <x v="1"/>
    <x v="1"/>
    <x v="245"/>
    <d v="2023-03-14T00:00:00"/>
    <d v="2023-03-19T00:00:00"/>
    <x v="0"/>
    <x v="8"/>
    <n v="50124"/>
    <x v="3"/>
    <s v="Retained"/>
    <n v="4"/>
    <x v="1"/>
  </r>
  <r>
    <x v="2660"/>
    <x v="0"/>
    <n v="38"/>
    <x v="5"/>
    <s v="General Manager"/>
    <x v="14"/>
    <x v="2"/>
    <x v="4"/>
    <x v="210"/>
    <d v="2023-08-09T00:00:00"/>
    <d v="2023-08-11T00:00:00"/>
    <x v="0"/>
    <x v="138"/>
    <n v="125269"/>
    <x v="6"/>
    <s v="Left"/>
    <n v="5"/>
    <x v="1"/>
  </r>
  <r>
    <x v="2661"/>
    <x v="2"/>
    <n v="33"/>
    <x v="2"/>
    <s v="Sales Executive"/>
    <x v="3"/>
    <x v="1"/>
    <x v="0"/>
    <x v="123"/>
    <d v="2023-08-12T00:00:00"/>
    <d v="2023-08-15T00:00:00"/>
    <x v="0"/>
    <x v="132"/>
    <n v="62576"/>
    <x v="15"/>
    <s v="Left"/>
    <n v="4"/>
    <x v="1"/>
  </r>
  <r>
    <x v="2662"/>
    <x v="0"/>
    <n v="37"/>
    <x v="0"/>
    <s v="Operations Manager"/>
    <x v="3"/>
    <x v="1"/>
    <x v="0"/>
    <x v="40"/>
    <d v="2023-06-07T00:00:00"/>
    <d v="2023-06-14T00:00:00"/>
    <x v="0"/>
    <x v="140"/>
    <n v="57921"/>
    <x v="2"/>
    <s v="Retained"/>
    <n v="4"/>
    <x v="1"/>
  </r>
  <r>
    <x v="2663"/>
    <x v="2"/>
    <n v="33"/>
    <x v="1"/>
    <s v="Service Engineer"/>
    <x v="1"/>
    <x v="1"/>
    <x v="1"/>
    <x v="21"/>
    <d v="2023-06-02T00:00:00"/>
    <d v="2023-06-02T00:00:00"/>
    <x v="0"/>
    <x v="99"/>
    <n v="59988"/>
    <x v="11"/>
    <s v="Left"/>
    <n v="3"/>
    <x v="0"/>
  </r>
  <r>
    <x v="2664"/>
    <x v="2"/>
    <n v="33"/>
    <x v="7"/>
    <s v="Purchase Officer"/>
    <x v="3"/>
    <x v="0"/>
    <x v="1"/>
    <x v="130"/>
    <d v="2023-05-29T00:00:00"/>
    <d v="2023-06-01T00:00:00"/>
    <x v="1"/>
    <x v="3"/>
    <n v="77604"/>
    <x v="3"/>
    <m/>
    <n v="5"/>
    <x v="1"/>
  </r>
  <r>
    <x v="2665"/>
    <x v="0"/>
    <n v="38"/>
    <x v="0"/>
    <s v="Operations Manager"/>
    <x v="7"/>
    <x v="4"/>
    <x v="3"/>
    <x v="55"/>
    <d v="2024-10-18T00:00:00"/>
    <d v="2024-10-22T00:00:00"/>
    <x v="0"/>
    <x v="383"/>
    <n v="57717"/>
    <x v="9"/>
    <s v="Retained"/>
    <n v="4"/>
    <x v="2"/>
  </r>
  <r>
    <x v="2666"/>
    <x v="0"/>
    <n v="38"/>
    <x v="0"/>
    <s v="Operations Executive"/>
    <x v="1"/>
    <x v="1"/>
    <x v="0"/>
    <x v="428"/>
    <d v="2024-03-18T00:00:00"/>
    <d v="2024-03-24T00:00:00"/>
    <x v="0"/>
    <x v="324"/>
    <n v="59181"/>
    <x v="5"/>
    <s v="Left"/>
    <n v="4"/>
    <x v="1"/>
  </r>
  <r>
    <x v="2667"/>
    <x v="2"/>
    <n v="33"/>
    <x v="6"/>
    <s v="Financial Analyst"/>
    <x v="1"/>
    <x v="4"/>
    <x v="1"/>
    <x v="50"/>
    <d v="2023-03-17T00:00:00"/>
    <d v="2023-03-20T00:00:00"/>
    <x v="0"/>
    <x v="108"/>
    <n v="55167"/>
    <x v="5"/>
    <s v="Left"/>
    <n v="4"/>
    <x v="1"/>
  </r>
  <r>
    <x v="2668"/>
    <x v="2"/>
    <n v="33"/>
    <x v="0"/>
    <s v="Operations Executive"/>
    <x v="9"/>
    <x v="4"/>
    <x v="1"/>
    <x v="134"/>
    <d v="2023-01-17T00:00:00"/>
    <d v="2023-01-20T00:00:00"/>
    <x v="1"/>
    <x v="3"/>
    <n v="50939"/>
    <x v="3"/>
    <m/>
    <n v="4"/>
    <x v="1"/>
  </r>
  <r>
    <x v="2669"/>
    <x v="0"/>
    <n v="38"/>
    <x v="0"/>
    <s v="Operations Executive"/>
    <x v="7"/>
    <x v="1"/>
    <x v="1"/>
    <x v="205"/>
    <d v="2023-01-18T00:00:00"/>
    <d v="2023-01-20T00:00:00"/>
    <x v="0"/>
    <x v="154"/>
    <n v="45944"/>
    <x v="8"/>
    <s v="Left"/>
    <n v="3"/>
    <x v="1"/>
  </r>
  <r>
    <x v="2670"/>
    <x v="2"/>
    <n v="32"/>
    <x v="0"/>
    <s v="Operations Manager"/>
    <x v="0"/>
    <x v="1"/>
    <x v="0"/>
    <x v="153"/>
    <d v="2023-03-16T00:00:00"/>
    <d v="2023-03-23T00:00:00"/>
    <x v="2"/>
    <x v="3"/>
    <n v="56651"/>
    <x v="3"/>
    <m/>
    <n v="3"/>
    <x v="0"/>
  </r>
  <r>
    <x v="2671"/>
    <x v="0"/>
    <n v="36"/>
    <x v="1"/>
    <s v="Service Engineer"/>
    <x v="12"/>
    <x v="4"/>
    <x v="2"/>
    <x v="191"/>
    <d v="2023-08-20T00:00:00"/>
    <d v="2023-08-24T00:00:00"/>
    <x v="2"/>
    <x v="3"/>
    <n v="51949"/>
    <x v="3"/>
    <m/>
    <n v="5"/>
    <x v="1"/>
  </r>
  <r>
    <x v="2672"/>
    <x v="2"/>
    <n v="32"/>
    <x v="0"/>
    <s v="Operations Executive"/>
    <x v="1"/>
    <x v="1"/>
    <x v="0"/>
    <x v="122"/>
    <d v="2023-08-18T00:00:00"/>
    <d v="2023-08-20T00:00:00"/>
    <x v="0"/>
    <x v="62"/>
    <n v="74050"/>
    <x v="8"/>
    <s v="Left"/>
    <n v="5"/>
    <x v="1"/>
  </r>
  <r>
    <x v="2673"/>
    <x v="0"/>
    <n v="38"/>
    <x v="4"/>
    <s v="Production Engineer"/>
    <x v="7"/>
    <x v="2"/>
    <x v="1"/>
    <x v="518"/>
    <d v="2024-09-01T00:00:00"/>
    <d v="2024-09-06T00:00:00"/>
    <x v="0"/>
    <x v="446"/>
    <n v="50759"/>
    <x v="0"/>
    <s v="Retained"/>
    <n v="4"/>
    <x v="1"/>
  </r>
  <r>
    <x v="2674"/>
    <x v="2"/>
    <n v="34"/>
    <x v="4"/>
    <s v="Production Manager"/>
    <x v="4"/>
    <x v="4"/>
    <x v="1"/>
    <x v="74"/>
    <d v="2023-02-08T00:00:00"/>
    <d v="2023-02-14T00:00:00"/>
    <x v="0"/>
    <x v="178"/>
    <n v="70581"/>
    <x v="12"/>
    <s v="Retained"/>
    <n v="4"/>
    <x v="1"/>
  </r>
  <r>
    <x v="2675"/>
    <x v="0"/>
    <n v="36"/>
    <x v="7"/>
    <s v="Purchase Officer"/>
    <x v="3"/>
    <x v="2"/>
    <x v="1"/>
    <x v="176"/>
    <d v="2023-03-15T00:00:00"/>
    <d v="2023-03-20T00:00:00"/>
    <x v="1"/>
    <x v="3"/>
    <n v="59632"/>
    <x v="3"/>
    <m/>
    <n v="4"/>
    <x v="1"/>
  </r>
  <r>
    <x v="2676"/>
    <x v="0"/>
    <n v="36"/>
    <x v="6"/>
    <s v="Financial Analyst"/>
    <x v="8"/>
    <x v="2"/>
    <x v="2"/>
    <x v="385"/>
    <d v="2024-04-07T00:00:00"/>
    <d v="2024-04-13T00:00:00"/>
    <x v="0"/>
    <x v="390"/>
    <n v="184708"/>
    <x v="6"/>
    <s v="Retained"/>
    <n v="4"/>
    <x v="1"/>
  </r>
  <r>
    <x v="2677"/>
    <x v="0"/>
    <n v="37"/>
    <x v="3"/>
    <s v="Marketing Executive"/>
    <x v="14"/>
    <x v="2"/>
    <x v="0"/>
    <x v="364"/>
    <d v="2023-07-21T00:00:00"/>
    <d v="2023-07-27T00:00:00"/>
    <x v="0"/>
    <x v="67"/>
    <n v="131444"/>
    <x v="14"/>
    <s v="Left"/>
    <n v="4"/>
    <x v="1"/>
  </r>
  <r>
    <x v="2678"/>
    <x v="0"/>
    <n v="38"/>
    <x v="0"/>
    <s v="Operations Executive"/>
    <x v="5"/>
    <x v="0"/>
    <x v="1"/>
    <x v="72"/>
    <d v="2023-05-20T00:00:00"/>
    <d v="2023-05-26T00:00:00"/>
    <x v="0"/>
    <x v="57"/>
    <n v="38000"/>
    <x v="8"/>
    <s v="Left"/>
    <m/>
    <x v="1"/>
  </r>
  <r>
    <x v="2679"/>
    <x v="0"/>
    <n v="38"/>
    <x v="3"/>
    <s v="Marketing Executive"/>
    <x v="7"/>
    <x v="0"/>
    <x v="1"/>
    <x v="210"/>
    <d v="2023-08-09T00:00:00"/>
    <d v="2023-08-09T00:00:00"/>
    <x v="0"/>
    <x v="64"/>
    <n v="65454"/>
    <x v="13"/>
    <s v="Retained"/>
    <n v="4"/>
    <x v="1"/>
  </r>
  <r>
    <x v="2680"/>
    <x v="0"/>
    <n v="36"/>
    <x v="1"/>
    <s v="Service Engineer"/>
    <x v="12"/>
    <x v="1"/>
    <x v="0"/>
    <x v="178"/>
    <d v="2023-04-12T00:00:00"/>
    <d v="2023-04-17T00:00:00"/>
    <x v="0"/>
    <x v="128"/>
    <n v="48464"/>
    <x v="2"/>
    <s v="Retained"/>
    <n v="4"/>
    <x v="1"/>
  </r>
  <r>
    <x v="2681"/>
    <x v="2"/>
    <n v="32"/>
    <x v="0"/>
    <s v="Operations Executive"/>
    <x v="9"/>
    <x v="2"/>
    <x v="0"/>
    <x v="419"/>
    <d v="2024-05-07T00:00:00"/>
    <d v="2024-05-07T00:00:00"/>
    <x v="0"/>
    <x v="467"/>
    <n v="58719"/>
    <x v="0"/>
    <s v="Retained"/>
    <n v="3"/>
    <x v="0"/>
  </r>
  <r>
    <x v="2682"/>
    <x v="0"/>
    <n v="38"/>
    <x v="0"/>
    <s v="Operations Executive"/>
    <x v="5"/>
    <x v="4"/>
    <x v="1"/>
    <x v="181"/>
    <d v="2023-05-29T00:00:00"/>
    <d v="2023-05-29T00:00:00"/>
    <x v="0"/>
    <x v="142"/>
    <n v="45651"/>
    <x v="13"/>
    <s v="Retained"/>
    <m/>
    <x v="2"/>
  </r>
  <r>
    <x v="2683"/>
    <x v="0"/>
    <n v="37"/>
    <x v="0"/>
    <s v="Operations Executive"/>
    <x v="5"/>
    <x v="0"/>
    <x v="0"/>
    <x v="241"/>
    <d v="2023-01-22T00:00:00"/>
    <d v="2023-01-22T00:00:00"/>
    <x v="0"/>
    <x v="193"/>
    <n v="59405"/>
    <x v="5"/>
    <s v="Retained"/>
    <n v="4"/>
    <x v="1"/>
  </r>
  <r>
    <x v="2684"/>
    <x v="0"/>
    <n v="36"/>
    <x v="0"/>
    <s v="Operations Manager"/>
    <x v="14"/>
    <x v="0"/>
    <x v="0"/>
    <x v="162"/>
    <d v="2023-02-03T00:00:00"/>
    <d v="2023-02-08T00:00:00"/>
    <x v="1"/>
    <x v="3"/>
    <n v="131075"/>
    <x v="3"/>
    <m/>
    <n v="4"/>
    <x v="0"/>
  </r>
  <r>
    <x v="2685"/>
    <x v="0"/>
    <n v="38"/>
    <x v="0"/>
    <s v="Operations Manager"/>
    <x v="13"/>
    <x v="0"/>
    <x v="2"/>
    <x v="331"/>
    <d v="2024-07-24T00:00:00"/>
    <d v="2024-07-29T00:00:00"/>
    <x v="3"/>
    <x v="3"/>
    <n v="179997"/>
    <x v="3"/>
    <m/>
    <n v="4"/>
    <x v="0"/>
  </r>
  <r>
    <x v="2686"/>
    <x v="0"/>
    <n v="38"/>
    <x v="0"/>
    <s v="Operations Executive"/>
    <x v="6"/>
    <x v="4"/>
    <x v="3"/>
    <x v="61"/>
    <d v="2023-06-27T00:00:00"/>
    <d v="2023-06-30T00:00:00"/>
    <x v="1"/>
    <x v="3"/>
    <n v="79347"/>
    <x v="3"/>
    <m/>
    <n v="4"/>
    <x v="0"/>
  </r>
  <r>
    <x v="2687"/>
    <x v="0"/>
    <n v="37"/>
    <x v="0"/>
    <s v="Operations Executive"/>
    <x v="4"/>
    <x v="1"/>
    <x v="1"/>
    <x v="99"/>
    <d v="2024-11-25T00:00:00"/>
    <d v="2024-11-26T00:00:00"/>
    <x v="0"/>
    <x v="425"/>
    <n v="87153"/>
    <x v="15"/>
    <s v="Retained"/>
    <n v="4"/>
    <x v="1"/>
  </r>
  <r>
    <x v="2688"/>
    <x v="0"/>
    <n v="37"/>
    <x v="1"/>
    <s v="Service Engineer"/>
    <x v="0"/>
    <x v="0"/>
    <x v="3"/>
    <x v="138"/>
    <d v="2023-08-06T00:00:00"/>
    <d v="2023-08-11T00:00:00"/>
    <x v="0"/>
    <x v="219"/>
    <n v="46978"/>
    <x v="9"/>
    <s v="Retained"/>
    <m/>
    <x v="1"/>
  </r>
  <r>
    <x v="2689"/>
    <x v="0"/>
    <n v="36"/>
    <x v="0"/>
    <s v="Operations Manager"/>
    <x v="2"/>
    <x v="4"/>
    <x v="2"/>
    <x v="108"/>
    <d v="2023-07-01T00:00:00"/>
    <d v="2023-07-08T00:00:00"/>
    <x v="0"/>
    <x v="78"/>
    <n v="64866"/>
    <x v="15"/>
    <s v="Retained"/>
    <m/>
    <x v="1"/>
  </r>
  <r>
    <x v="2690"/>
    <x v="0"/>
    <n v="36"/>
    <x v="7"/>
    <s v="Purchase Officer"/>
    <x v="6"/>
    <x v="1"/>
    <x v="1"/>
    <x v="22"/>
    <d v="2023-02-19T00:00:00"/>
    <d v="2023-02-24T00:00:00"/>
    <x v="1"/>
    <x v="3"/>
    <n v="66326"/>
    <x v="3"/>
    <m/>
    <n v="4"/>
    <x v="1"/>
  </r>
  <r>
    <x v="2691"/>
    <x v="2"/>
    <n v="32"/>
    <x v="1"/>
    <s v="Service Manager"/>
    <x v="9"/>
    <x v="3"/>
    <x v="2"/>
    <x v="374"/>
    <d v="2024-07-28T00:00:00"/>
    <d v="2024-07-28T00:00:00"/>
    <x v="0"/>
    <x v="468"/>
    <n v="56124"/>
    <x v="9"/>
    <s v="Retained"/>
    <n v="4"/>
    <x v="1"/>
  </r>
  <r>
    <x v="2692"/>
    <x v="0"/>
    <n v="38"/>
    <x v="0"/>
    <s v="Operations Executive"/>
    <x v="1"/>
    <x v="3"/>
    <x v="0"/>
    <x v="249"/>
    <d v="2023-05-07T00:00:00"/>
    <d v="2023-05-08T00:00:00"/>
    <x v="1"/>
    <x v="3"/>
    <n v="55143"/>
    <x v="3"/>
    <m/>
    <n v="4"/>
    <x v="0"/>
  </r>
  <r>
    <x v="2693"/>
    <x v="0"/>
    <n v="36"/>
    <x v="7"/>
    <s v="Purchase Officer"/>
    <x v="2"/>
    <x v="4"/>
    <x v="3"/>
    <x v="199"/>
    <d v="2023-06-10T00:00:00"/>
    <d v="2023-06-15T00:00:00"/>
    <x v="1"/>
    <x v="3"/>
    <n v="68379"/>
    <x v="3"/>
    <m/>
    <n v="5"/>
    <x v="0"/>
  </r>
  <r>
    <x v="2694"/>
    <x v="1"/>
    <n v="34"/>
    <x v="0"/>
    <s v="Operations Manager"/>
    <x v="2"/>
    <x v="0"/>
    <x v="1"/>
    <x v="26"/>
    <d v="2023-05-23T00:00:00"/>
    <d v="2023-05-27T00:00:00"/>
    <x v="0"/>
    <x v="19"/>
    <n v="88342"/>
    <x v="10"/>
    <s v="Retained"/>
    <n v="4"/>
    <x v="1"/>
  </r>
  <r>
    <x v="2695"/>
    <x v="0"/>
    <n v="38"/>
    <x v="1"/>
    <s v="Service Manager"/>
    <x v="12"/>
    <x v="1"/>
    <x v="0"/>
    <x v="159"/>
    <d v="2023-05-28T00:00:00"/>
    <d v="2023-05-31T00:00:00"/>
    <x v="0"/>
    <x v="167"/>
    <n v="54378"/>
    <x v="1"/>
    <s v="Retained"/>
    <n v="4"/>
    <x v="1"/>
  </r>
  <r>
    <x v="2696"/>
    <x v="2"/>
    <n v="32"/>
    <x v="2"/>
    <s v="Sales Manager"/>
    <x v="0"/>
    <x v="2"/>
    <x v="4"/>
    <x v="183"/>
    <d v="2023-04-08T00:00:00"/>
    <d v="2023-04-13T00:00:00"/>
    <x v="0"/>
    <x v="308"/>
    <n v="63375"/>
    <x v="8"/>
    <s v="Retained"/>
    <n v="4"/>
    <x v="1"/>
  </r>
  <r>
    <x v="2697"/>
    <x v="0"/>
    <n v="37"/>
    <x v="6"/>
    <s v="Financial Analyst"/>
    <x v="10"/>
    <x v="1"/>
    <x v="1"/>
    <x v="199"/>
    <d v="2023-06-07T00:00:00"/>
    <d v="2023-06-14T00:00:00"/>
    <x v="1"/>
    <x v="3"/>
    <n v="141585"/>
    <x v="3"/>
    <m/>
    <n v="4"/>
    <x v="1"/>
  </r>
  <r>
    <x v="2698"/>
    <x v="2"/>
    <n v="33"/>
    <x v="1"/>
    <s v="Service Engineer"/>
    <x v="4"/>
    <x v="1"/>
    <x v="0"/>
    <x v="181"/>
    <d v="2023-05-24T00:00:00"/>
    <d v="2023-05-25T00:00:00"/>
    <x v="0"/>
    <x v="73"/>
    <n v="65858"/>
    <x v="6"/>
    <s v="Retained"/>
    <n v="5"/>
    <x v="1"/>
  </r>
  <r>
    <x v="2699"/>
    <x v="2"/>
    <n v="34"/>
    <x v="0"/>
    <s v="Operations Executive"/>
    <x v="4"/>
    <x v="4"/>
    <x v="2"/>
    <x v="394"/>
    <d v="2023-01-27T00:00:00"/>
    <d v="2023-01-27T00:00:00"/>
    <x v="0"/>
    <x v="241"/>
    <n v="60684"/>
    <x v="4"/>
    <s v="Retained"/>
    <n v="3"/>
    <x v="1"/>
  </r>
  <r>
    <x v="2700"/>
    <x v="0"/>
    <n v="37"/>
    <x v="1"/>
    <s v="Service Engineer"/>
    <x v="9"/>
    <x v="0"/>
    <x v="0"/>
    <x v="453"/>
    <d v="2024-02-14T00:00:00"/>
    <d v="2024-02-21T00:00:00"/>
    <x v="1"/>
    <x v="3"/>
    <n v="48092"/>
    <x v="3"/>
    <m/>
    <n v="5"/>
    <x v="1"/>
  </r>
  <r>
    <x v="2701"/>
    <x v="1"/>
    <n v="34"/>
    <x v="4"/>
    <s v="Production Engineer"/>
    <x v="10"/>
    <x v="1"/>
    <x v="2"/>
    <x v="62"/>
    <d v="2024-09-14T00:00:00"/>
    <d v="2024-09-21T00:00:00"/>
    <x v="0"/>
    <x v="349"/>
    <n v="150213"/>
    <x v="0"/>
    <s v="Retained"/>
    <n v="5"/>
    <x v="1"/>
  </r>
  <r>
    <x v="2702"/>
    <x v="0"/>
    <n v="38"/>
    <x v="2"/>
    <s v="Sales Executive"/>
    <x v="4"/>
    <x v="1"/>
    <x v="0"/>
    <x v="153"/>
    <d v="2023-03-12T00:00:00"/>
    <d v="2023-03-16T00:00:00"/>
    <x v="0"/>
    <x v="35"/>
    <n v="64059"/>
    <x v="5"/>
    <s v="Left"/>
    <n v="4"/>
    <x v="0"/>
  </r>
  <r>
    <x v="2703"/>
    <x v="0"/>
    <n v="38"/>
    <x v="1"/>
    <s v="Service Engineer"/>
    <x v="3"/>
    <x v="2"/>
    <x v="1"/>
    <x v="34"/>
    <d v="2023-01-20T00:00:00"/>
    <d v="2023-01-21T00:00:00"/>
    <x v="0"/>
    <x v="154"/>
    <n v="65019"/>
    <x v="15"/>
    <s v="Retained"/>
    <n v="3"/>
    <x v="1"/>
  </r>
  <r>
    <x v="2704"/>
    <x v="2"/>
    <n v="33"/>
    <x v="0"/>
    <s v="Operations Executive"/>
    <x v="13"/>
    <x v="4"/>
    <x v="0"/>
    <x v="170"/>
    <d v="2023-07-03T00:00:00"/>
    <d v="2023-07-07T00:00:00"/>
    <x v="1"/>
    <x v="3"/>
    <n v="140696"/>
    <x v="3"/>
    <m/>
    <n v="4"/>
    <x v="1"/>
  </r>
  <r>
    <x v="2705"/>
    <x v="2"/>
    <n v="34"/>
    <x v="1"/>
    <s v="Service Manager"/>
    <x v="2"/>
    <x v="0"/>
    <x v="1"/>
    <x v="337"/>
    <d v="2023-01-10T00:00:00"/>
    <d v="2023-01-11T00:00:00"/>
    <x v="0"/>
    <x v="338"/>
    <n v="72891"/>
    <x v="6"/>
    <s v="Retained"/>
    <n v="3"/>
    <x v="0"/>
  </r>
  <r>
    <x v="2706"/>
    <x v="0"/>
    <n v="37"/>
    <x v="0"/>
    <s v="Operations Manager"/>
    <x v="14"/>
    <x v="1"/>
    <x v="1"/>
    <x v="274"/>
    <d v="2024-06-16T00:00:00"/>
    <d v="2024-06-21T00:00:00"/>
    <x v="3"/>
    <x v="3"/>
    <n v="94713"/>
    <x v="3"/>
    <m/>
    <n v="3"/>
    <x v="1"/>
  </r>
  <r>
    <x v="2707"/>
    <x v="0"/>
    <n v="36"/>
    <x v="0"/>
    <s v="Operations Executive"/>
    <x v="5"/>
    <x v="0"/>
    <x v="0"/>
    <x v="21"/>
    <d v="2023-06-07T00:00:00"/>
    <d v="2023-06-08T00:00:00"/>
    <x v="0"/>
    <x v="312"/>
    <n v="48441"/>
    <x v="7"/>
    <s v="Retained"/>
    <m/>
    <x v="1"/>
  </r>
  <r>
    <x v="2708"/>
    <x v="0"/>
    <n v="36"/>
    <x v="0"/>
    <s v="Operations Executive"/>
    <x v="1"/>
    <x v="1"/>
    <x v="1"/>
    <x v="513"/>
    <d v="2024-12-30T00:00:00"/>
    <d v="2025-01-03T00:00:00"/>
    <x v="2"/>
    <x v="3"/>
    <n v="63202"/>
    <x v="3"/>
    <m/>
    <n v="2"/>
    <x v="1"/>
  </r>
  <r>
    <x v="2709"/>
    <x v="0"/>
    <n v="37"/>
    <x v="0"/>
    <s v="Operations Executive"/>
    <x v="5"/>
    <x v="1"/>
    <x v="1"/>
    <x v="228"/>
    <d v="2023-06-08T00:00:00"/>
    <d v="2023-06-12T00:00:00"/>
    <x v="0"/>
    <x v="15"/>
    <n v="53952"/>
    <x v="5"/>
    <s v="Left"/>
    <n v="4"/>
    <x v="1"/>
  </r>
  <r>
    <x v="2710"/>
    <x v="2"/>
    <n v="33"/>
    <x v="1"/>
    <s v="Service Manager"/>
    <x v="9"/>
    <x v="0"/>
    <x v="1"/>
    <x v="394"/>
    <d v="2023-01-26T00:00:00"/>
    <d v="2023-02-01T00:00:00"/>
    <x v="0"/>
    <x v="225"/>
    <n v="60130"/>
    <x v="14"/>
    <s v="Retained"/>
    <n v="4"/>
    <x v="1"/>
  </r>
  <r>
    <x v="2711"/>
    <x v="0"/>
    <n v="37"/>
    <x v="1"/>
    <s v="Service Engineer"/>
    <x v="12"/>
    <x v="0"/>
    <x v="0"/>
    <x v="59"/>
    <d v="2023-07-07T00:00:00"/>
    <d v="2023-07-13T00:00:00"/>
    <x v="2"/>
    <x v="3"/>
    <n v="56157"/>
    <x v="3"/>
    <m/>
    <n v="4"/>
    <x v="0"/>
  </r>
  <r>
    <x v="2712"/>
    <x v="0"/>
    <n v="37"/>
    <x v="0"/>
    <s v="Operations Manager"/>
    <x v="10"/>
    <x v="0"/>
    <x v="0"/>
    <x v="39"/>
    <d v="2023-08-24T00:00:00"/>
    <d v="2023-08-25T00:00:00"/>
    <x v="0"/>
    <x v="90"/>
    <n v="157825"/>
    <x v="7"/>
    <s v="Retained"/>
    <n v="3"/>
    <x v="1"/>
  </r>
  <r>
    <x v="2713"/>
    <x v="0"/>
    <n v="36"/>
    <x v="0"/>
    <s v="Operations Manager"/>
    <x v="4"/>
    <x v="2"/>
    <x v="0"/>
    <x v="466"/>
    <d v="2024-06-20T00:00:00"/>
    <d v="2024-06-25T00:00:00"/>
    <x v="1"/>
    <x v="3"/>
    <n v="81489"/>
    <x v="3"/>
    <m/>
    <n v="4"/>
    <x v="1"/>
  </r>
  <r>
    <x v="2714"/>
    <x v="0"/>
    <n v="38"/>
    <x v="0"/>
    <s v="Operations Executive"/>
    <x v="4"/>
    <x v="0"/>
    <x v="1"/>
    <x v="519"/>
    <d v="2024-10-03T00:00:00"/>
    <d v="2024-10-07T00:00:00"/>
    <x v="0"/>
    <x v="469"/>
    <n v="56316"/>
    <x v="14"/>
    <s v="Retained"/>
    <m/>
    <x v="1"/>
  </r>
  <r>
    <x v="2715"/>
    <x v="0"/>
    <n v="38"/>
    <x v="0"/>
    <s v="Operations Executive"/>
    <x v="7"/>
    <x v="4"/>
    <x v="1"/>
    <x v="224"/>
    <d v="2023-07-22T00:00:00"/>
    <d v="2023-07-23T00:00:00"/>
    <x v="0"/>
    <x v="172"/>
    <n v="56717"/>
    <x v="0"/>
    <s v="Retained"/>
    <n v="4"/>
    <x v="2"/>
  </r>
  <r>
    <x v="2716"/>
    <x v="2"/>
    <n v="32"/>
    <x v="7"/>
    <s v="Purchase Manager"/>
    <x v="5"/>
    <x v="2"/>
    <x v="1"/>
    <x v="259"/>
    <d v="2023-03-15T00:00:00"/>
    <d v="2023-03-22T00:00:00"/>
    <x v="0"/>
    <x v="177"/>
    <n v="44481"/>
    <x v="12"/>
    <s v="Retained"/>
    <m/>
    <x v="0"/>
  </r>
  <r>
    <x v="2717"/>
    <x v="1"/>
    <n v="34"/>
    <x v="2"/>
    <s v="Sales Executive"/>
    <x v="9"/>
    <x v="0"/>
    <x v="1"/>
    <x v="72"/>
    <d v="2023-05-27T00:00:00"/>
    <d v="2023-05-28T00:00:00"/>
    <x v="1"/>
    <x v="3"/>
    <n v="59283"/>
    <x v="3"/>
    <m/>
    <n v="3"/>
    <x v="1"/>
  </r>
  <r>
    <x v="2718"/>
    <x v="2"/>
    <n v="34"/>
    <x v="0"/>
    <s v="Operations Executive"/>
    <x v="10"/>
    <x v="1"/>
    <x v="0"/>
    <x v="110"/>
    <d v="2023-01-16T00:00:00"/>
    <d v="2023-01-16T00:00:00"/>
    <x v="0"/>
    <x v="93"/>
    <n v="139598"/>
    <x v="11"/>
    <s v="Retained"/>
    <n v="4"/>
    <x v="1"/>
  </r>
  <r>
    <x v="2719"/>
    <x v="0"/>
    <n v="36"/>
    <x v="0"/>
    <s v="Operations Manager"/>
    <x v="7"/>
    <x v="4"/>
    <x v="1"/>
    <x v="142"/>
    <d v="2023-03-21T00:00:00"/>
    <d v="2023-03-21T00:00:00"/>
    <x v="0"/>
    <x v="106"/>
    <n v="59673"/>
    <x v="10"/>
    <s v="Retained"/>
    <n v="4"/>
    <x v="0"/>
  </r>
  <r>
    <x v="2720"/>
    <x v="2"/>
    <n v="34"/>
    <x v="4"/>
    <s v="Production Engineer"/>
    <x v="4"/>
    <x v="4"/>
    <x v="0"/>
    <x v="15"/>
    <d v="2023-06-23T00:00:00"/>
    <d v="2023-06-29T00:00:00"/>
    <x v="1"/>
    <x v="3"/>
    <n v="71534"/>
    <x v="3"/>
    <m/>
    <n v="4"/>
    <x v="1"/>
  </r>
  <r>
    <x v="2721"/>
    <x v="2"/>
    <n v="33"/>
    <x v="0"/>
    <s v="Operations Manager"/>
    <x v="5"/>
    <x v="1"/>
    <x v="0"/>
    <x v="258"/>
    <d v="2023-04-04T00:00:00"/>
    <d v="2023-04-09T00:00:00"/>
    <x v="1"/>
    <x v="3"/>
    <n v="43654"/>
    <x v="3"/>
    <m/>
    <n v="4"/>
    <x v="1"/>
  </r>
  <r>
    <x v="2722"/>
    <x v="2"/>
    <n v="33"/>
    <x v="1"/>
    <s v="Service Manager"/>
    <x v="4"/>
    <x v="0"/>
    <x v="1"/>
    <x v="385"/>
    <d v="2024-03-31T00:00:00"/>
    <d v="2024-04-06T00:00:00"/>
    <x v="0"/>
    <x v="410"/>
    <n v="56768"/>
    <x v="6"/>
    <s v="Left"/>
    <n v="2"/>
    <x v="1"/>
  </r>
  <r>
    <x v="2723"/>
    <x v="0"/>
    <n v="37"/>
    <x v="1"/>
    <s v="Service Manager"/>
    <x v="6"/>
    <x v="1"/>
    <x v="1"/>
    <x v="248"/>
    <d v="2023-01-13T00:00:00"/>
    <d v="2023-01-15T00:00:00"/>
    <x v="0"/>
    <x v="470"/>
    <n v="74012"/>
    <x v="9"/>
    <s v="Retained"/>
    <n v="4"/>
    <x v="1"/>
  </r>
  <r>
    <x v="2724"/>
    <x v="0"/>
    <n v="36"/>
    <x v="0"/>
    <s v="Operations Executive"/>
    <x v="0"/>
    <x v="1"/>
    <x v="2"/>
    <x v="4"/>
    <d v="2023-07-01T00:00:00"/>
    <d v="2023-07-07T00:00:00"/>
    <x v="0"/>
    <x v="217"/>
    <n v="63639"/>
    <x v="8"/>
    <s v="Retained"/>
    <n v="5"/>
    <x v="1"/>
  </r>
  <r>
    <x v="2725"/>
    <x v="0"/>
    <n v="36"/>
    <x v="0"/>
    <s v="Operations Executive"/>
    <x v="4"/>
    <x v="0"/>
    <x v="0"/>
    <x v="199"/>
    <d v="2023-06-12T00:00:00"/>
    <d v="2023-06-18T00:00:00"/>
    <x v="1"/>
    <x v="3"/>
    <n v="81651"/>
    <x v="3"/>
    <m/>
    <m/>
    <x v="1"/>
  </r>
  <r>
    <x v="2726"/>
    <x v="0"/>
    <n v="38"/>
    <x v="6"/>
    <s v="Financial Analyst"/>
    <x v="4"/>
    <x v="1"/>
    <x v="2"/>
    <x v="263"/>
    <d v="2024-01-26T00:00:00"/>
    <d v="2024-02-01T00:00:00"/>
    <x v="0"/>
    <x v="461"/>
    <n v="78496"/>
    <x v="0"/>
    <s v="Retained"/>
    <n v="4"/>
    <x v="1"/>
  </r>
  <r>
    <x v="2727"/>
    <x v="0"/>
    <n v="38"/>
    <x v="1"/>
    <s v="Service Manager"/>
    <x v="0"/>
    <x v="1"/>
    <x v="1"/>
    <x v="39"/>
    <d v="2023-09-02T00:00:00"/>
    <d v="2023-09-07T00:00:00"/>
    <x v="1"/>
    <x v="3"/>
    <n v="61832"/>
    <x v="3"/>
    <m/>
    <n v="4"/>
    <x v="1"/>
  </r>
  <r>
    <x v="2728"/>
    <x v="0"/>
    <n v="38"/>
    <x v="1"/>
    <s v="Service Manager"/>
    <x v="12"/>
    <x v="0"/>
    <x v="2"/>
    <x v="24"/>
    <d v="2024-05-22T00:00:00"/>
    <d v="2024-05-26T00:00:00"/>
    <x v="3"/>
    <x v="3"/>
    <n v="52165"/>
    <x v="3"/>
    <m/>
    <m/>
    <x v="2"/>
  </r>
  <r>
    <x v="2729"/>
    <x v="0"/>
    <n v="36"/>
    <x v="0"/>
    <s v="Operations Executive"/>
    <x v="11"/>
    <x v="4"/>
    <x v="1"/>
    <x v="103"/>
    <d v="2023-05-23T00:00:00"/>
    <d v="2023-05-28T00:00:00"/>
    <x v="0"/>
    <x v="19"/>
    <n v="122008"/>
    <x v="13"/>
    <s v="Retained"/>
    <n v="4"/>
    <x v="0"/>
  </r>
  <r>
    <x v="2730"/>
    <x v="2"/>
    <n v="34"/>
    <x v="1"/>
    <s v="Service Engineer"/>
    <x v="12"/>
    <x v="2"/>
    <x v="1"/>
    <x v="66"/>
    <d v="2024-07-19T00:00:00"/>
    <d v="2024-07-24T00:00:00"/>
    <x v="3"/>
    <x v="3"/>
    <n v="47529"/>
    <x v="3"/>
    <m/>
    <n v="5"/>
    <x v="1"/>
  </r>
  <r>
    <x v="2731"/>
    <x v="0"/>
    <n v="37"/>
    <x v="0"/>
    <s v="Operations Executive"/>
    <x v="9"/>
    <x v="3"/>
    <x v="1"/>
    <x v="85"/>
    <d v="2023-02-26T00:00:00"/>
    <d v="2023-03-01T00:00:00"/>
    <x v="0"/>
    <x v="102"/>
    <n v="42735"/>
    <x v="13"/>
    <s v="Retained"/>
    <n v="4"/>
    <x v="1"/>
  </r>
  <r>
    <x v="2732"/>
    <x v="0"/>
    <n v="38"/>
    <x v="3"/>
    <s v="Marketing Manager"/>
    <x v="9"/>
    <x v="0"/>
    <x v="1"/>
    <x v="159"/>
    <d v="2023-05-23T00:00:00"/>
    <d v="2023-05-29T00:00:00"/>
    <x v="0"/>
    <x v="167"/>
    <n v="54073"/>
    <x v="15"/>
    <s v="Left"/>
    <n v="3"/>
    <x v="1"/>
  </r>
  <r>
    <x v="2733"/>
    <x v="1"/>
    <n v="34"/>
    <x v="0"/>
    <s v="Operations Manager"/>
    <x v="5"/>
    <x v="0"/>
    <x v="0"/>
    <x v="520"/>
    <d v="2024-09-02T00:00:00"/>
    <d v="2024-09-05T00:00:00"/>
    <x v="1"/>
    <x v="3"/>
    <n v="55641"/>
    <x v="3"/>
    <m/>
    <m/>
    <x v="1"/>
  </r>
  <r>
    <x v="2734"/>
    <x v="1"/>
    <n v="34"/>
    <x v="1"/>
    <s v="Service Manager"/>
    <x v="1"/>
    <x v="2"/>
    <x v="1"/>
    <x v="385"/>
    <d v="2024-04-04T00:00:00"/>
    <d v="2024-04-11T00:00:00"/>
    <x v="0"/>
    <x v="471"/>
    <n v="69103"/>
    <x v="8"/>
    <s v="Retained"/>
    <n v="4"/>
    <x v="1"/>
  </r>
  <r>
    <x v="2735"/>
    <x v="2"/>
    <n v="33"/>
    <x v="0"/>
    <s v="Operations Manager"/>
    <x v="8"/>
    <x v="0"/>
    <x v="0"/>
    <x v="125"/>
    <d v="2023-03-02T00:00:00"/>
    <d v="2023-03-09T00:00:00"/>
    <x v="0"/>
    <x v="102"/>
    <n v="162421"/>
    <x v="3"/>
    <s v="Retained"/>
    <n v="4"/>
    <x v="1"/>
  </r>
  <r>
    <x v="2736"/>
    <x v="1"/>
    <n v="34"/>
    <x v="1"/>
    <s v="Service Manager"/>
    <x v="7"/>
    <x v="1"/>
    <x v="1"/>
    <x v="72"/>
    <d v="2023-05-20T00:00:00"/>
    <d v="2023-05-26T00:00:00"/>
    <x v="1"/>
    <x v="3"/>
    <n v="51543"/>
    <x v="3"/>
    <m/>
    <n v="3"/>
    <x v="1"/>
  </r>
  <r>
    <x v="2737"/>
    <x v="0"/>
    <n v="36"/>
    <x v="1"/>
    <s v="Service Manager"/>
    <x v="0"/>
    <x v="1"/>
    <x v="1"/>
    <x v="65"/>
    <d v="2023-07-19T00:00:00"/>
    <d v="2023-07-25T00:00:00"/>
    <x v="0"/>
    <x v="172"/>
    <n v="49061"/>
    <x v="0"/>
    <s v="Left"/>
    <m/>
    <x v="1"/>
  </r>
  <r>
    <x v="2738"/>
    <x v="1"/>
    <n v="34"/>
    <x v="2"/>
    <s v="Sales Executive"/>
    <x v="12"/>
    <x v="4"/>
    <x v="3"/>
    <x v="67"/>
    <d v="2023-08-27T00:00:00"/>
    <d v="2023-09-01T00:00:00"/>
    <x v="0"/>
    <x v="97"/>
    <n v="42289"/>
    <x v="3"/>
    <s v="Left"/>
    <n v="4"/>
    <x v="1"/>
  </r>
  <r>
    <x v="2739"/>
    <x v="0"/>
    <n v="37"/>
    <x v="1"/>
    <s v="Service Engineer"/>
    <x v="6"/>
    <x v="1"/>
    <x v="0"/>
    <x v="58"/>
    <d v="2023-07-22T00:00:00"/>
    <d v="2023-07-27T00:00:00"/>
    <x v="1"/>
    <x v="3"/>
    <n v="84231"/>
    <x v="3"/>
    <m/>
    <m/>
    <x v="2"/>
  </r>
  <r>
    <x v="2740"/>
    <x v="0"/>
    <n v="37"/>
    <x v="0"/>
    <s v="Operations Manager"/>
    <x v="1"/>
    <x v="1"/>
    <x v="0"/>
    <x v="126"/>
    <d v="2023-01-22T00:00:00"/>
    <d v="2023-01-22T00:00:00"/>
    <x v="0"/>
    <x v="71"/>
    <n v="72125"/>
    <x v="6"/>
    <s v="Retained"/>
    <n v="4"/>
    <x v="1"/>
  </r>
  <r>
    <x v="2741"/>
    <x v="0"/>
    <n v="37"/>
    <x v="1"/>
    <s v="Service Engineer"/>
    <x v="5"/>
    <x v="0"/>
    <x v="1"/>
    <x v="380"/>
    <d v="2024-01-20T00:00:00"/>
    <d v="2024-01-22T00:00:00"/>
    <x v="0"/>
    <x v="472"/>
    <n v="56140"/>
    <x v="6"/>
    <s v="Left"/>
    <n v="5"/>
    <x v="1"/>
  </r>
  <r>
    <x v="2742"/>
    <x v="0"/>
    <n v="36"/>
    <x v="1"/>
    <s v="Service Engineer"/>
    <x v="2"/>
    <x v="4"/>
    <x v="1"/>
    <x v="221"/>
    <d v="2023-03-22T00:00:00"/>
    <d v="2023-03-25T00:00:00"/>
    <x v="1"/>
    <x v="3"/>
    <n v="62313"/>
    <x v="3"/>
    <m/>
    <n v="5"/>
    <x v="1"/>
  </r>
  <r>
    <x v="2743"/>
    <x v="0"/>
    <n v="36"/>
    <x v="3"/>
    <s v="Marketing Executive"/>
    <x v="6"/>
    <x v="1"/>
    <x v="0"/>
    <x v="184"/>
    <d v="2024-07-03T00:00:00"/>
    <d v="2024-07-07T00:00:00"/>
    <x v="0"/>
    <x v="393"/>
    <n v="60233"/>
    <x v="12"/>
    <s v="Left"/>
    <n v="5"/>
    <x v="0"/>
  </r>
  <r>
    <x v="2744"/>
    <x v="2"/>
    <n v="32"/>
    <x v="2"/>
    <s v="Sales Executive"/>
    <x v="7"/>
    <x v="0"/>
    <x v="3"/>
    <x v="521"/>
    <d v="2024-05-08T00:00:00"/>
    <d v="2024-05-12T00:00:00"/>
    <x v="1"/>
    <x v="3"/>
    <n v="56107"/>
    <x v="3"/>
    <m/>
    <n v="3"/>
    <x v="1"/>
  </r>
  <r>
    <x v="2745"/>
    <x v="2"/>
    <n v="32"/>
    <x v="0"/>
    <s v="Operations Executive"/>
    <x v="4"/>
    <x v="1"/>
    <x v="1"/>
    <x v="200"/>
    <d v="2023-01-20T00:00:00"/>
    <d v="2023-01-22T00:00:00"/>
    <x v="0"/>
    <x v="147"/>
    <n v="58083"/>
    <x v="12"/>
    <s v="Left"/>
    <n v="3"/>
    <x v="1"/>
  </r>
  <r>
    <x v="2746"/>
    <x v="0"/>
    <n v="38"/>
    <x v="1"/>
    <s v="Service Engineer"/>
    <x v="0"/>
    <x v="0"/>
    <x v="0"/>
    <x v="120"/>
    <d v="2023-08-31T00:00:00"/>
    <d v="2023-09-03T00:00:00"/>
    <x v="0"/>
    <x v="83"/>
    <n v="46075"/>
    <x v="12"/>
    <s v="Retained"/>
    <m/>
    <x v="1"/>
  </r>
  <r>
    <x v="2747"/>
    <x v="0"/>
    <n v="36"/>
    <x v="2"/>
    <s v="Sales Executive"/>
    <x v="5"/>
    <x v="0"/>
    <x v="3"/>
    <x v="68"/>
    <d v="2023-01-12T00:00:00"/>
    <d v="2023-01-13T00:00:00"/>
    <x v="1"/>
    <x v="3"/>
    <n v="41987"/>
    <x v="3"/>
    <m/>
    <n v="2"/>
    <x v="2"/>
  </r>
  <r>
    <x v="2748"/>
    <x v="2"/>
    <n v="33"/>
    <x v="0"/>
    <s v="Operations Executive"/>
    <x v="6"/>
    <x v="1"/>
    <x v="3"/>
    <x v="337"/>
    <d v="2023-01-18T00:00:00"/>
    <d v="2023-01-24T00:00:00"/>
    <x v="0"/>
    <x v="365"/>
    <n v="75685"/>
    <x v="13"/>
    <s v="Retained"/>
    <n v="4"/>
    <x v="1"/>
  </r>
  <r>
    <x v="2749"/>
    <x v="2"/>
    <n v="32"/>
    <x v="1"/>
    <s v="Service Engineer"/>
    <x v="2"/>
    <x v="3"/>
    <x v="4"/>
    <x v="485"/>
    <d v="2024-02-12T00:00:00"/>
    <d v="2024-02-14T00:00:00"/>
    <x v="2"/>
    <x v="3"/>
    <n v="65545"/>
    <x v="3"/>
    <m/>
    <n v="4"/>
    <x v="2"/>
  </r>
  <r>
    <x v="2750"/>
    <x v="0"/>
    <n v="38"/>
    <x v="0"/>
    <s v="Operations Manager"/>
    <x v="5"/>
    <x v="2"/>
    <x v="2"/>
    <x v="351"/>
    <d v="2023-03-12T00:00:00"/>
    <d v="2023-03-14T00:00:00"/>
    <x v="0"/>
    <x v="8"/>
    <n v="34231"/>
    <x v="2"/>
    <s v="Retained"/>
    <n v="4"/>
    <x v="1"/>
  </r>
  <r>
    <x v="2751"/>
    <x v="2"/>
    <n v="34"/>
    <x v="1"/>
    <s v="Service Engineer"/>
    <x v="3"/>
    <x v="1"/>
    <x v="1"/>
    <x v="251"/>
    <d v="2023-07-30T00:00:00"/>
    <d v="2023-08-05T00:00:00"/>
    <x v="2"/>
    <x v="3"/>
    <n v="74646"/>
    <x v="3"/>
    <m/>
    <n v="4"/>
    <x v="1"/>
  </r>
  <r>
    <x v="2752"/>
    <x v="0"/>
    <n v="38"/>
    <x v="2"/>
    <s v="Sales Executive"/>
    <x v="14"/>
    <x v="1"/>
    <x v="3"/>
    <x v="426"/>
    <d v="2024-12-14T00:00:00"/>
    <d v="2024-12-20T00:00:00"/>
    <x v="1"/>
    <x v="3"/>
    <n v="118996"/>
    <x v="3"/>
    <m/>
    <n v="4"/>
    <x v="1"/>
  </r>
  <r>
    <x v="2753"/>
    <x v="0"/>
    <n v="37"/>
    <x v="2"/>
    <s v="Sales Executive"/>
    <x v="5"/>
    <x v="1"/>
    <x v="3"/>
    <x v="432"/>
    <d v="2023-02-08T00:00:00"/>
    <d v="2023-02-12T00:00:00"/>
    <x v="0"/>
    <x v="367"/>
    <n v="40352"/>
    <x v="4"/>
    <s v="Retained"/>
    <n v="5"/>
    <x v="1"/>
  </r>
  <r>
    <x v="2754"/>
    <x v="1"/>
    <n v="34"/>
    <x v="1"/>
    <s v="Service Engineer"/>
    <x v="5"/>
    <x v="4"/>
    <x v="0"/>
    <x v="25"/>
    <d v="2023-08-17T00:00:00"/>
    <d v="2023-08-21T00:00:00"/>
    <x v="1"/>
    <x v="3"/>
    <n v="47075"/>
    <x v="3"/>
    <m/>
    <m/>
    <x v="1"/>
  </r>
  <r>
    <x v="2755"/>
    <x v="0"/>
    <n v="36"/>
    <x v="2"/>
    <s v="Sales Executive"/>
    <x v="7"/>
    <x v="1"/>
    <x v="1"/>
    <x v="233"/>
    <d v="2023-06-17T00:00:00"/>
    <d v="2023-06-18T00:00:00"/>
    <x v="0"/>
    <x v="312"/>
    <n v="59281"/>
    <x v="1"/>
    <s v="Left"/>
    <n v="2"/>
    <x v="0"/>
  </r>
  <r>
    <x v="2756"/>
    <x v="0"/>
    <n v="36"/>
    <x v="0"/>
    <s v="Operations Manager"/>
    <x v="12"/>
    <x v="1"/>
    <x v="0"/>
    <x v="455"/>
    <d v="2024-02-14T00:00:00"/>
    <d v="2024-02-20T00:00:00"/>
    <x v="2"/>
    <x v="3"/>
    <n v="36557"/>
    <x v="3"/>
    <m/>
    <n v="3"/>
    <x v="1"/>
  </r>
  <r>
    <x v="2757"/>
    <x v="2"/>
    <n v="32"/>
    <x v="4"/>
    <s v="Production Manager"/>
    <x v="3"/>
    <x v="0"/>
    <x v="1"/>
    <x v="521"/>
    <d v="2024-05-05T00:00:00"/>
    <d v="2024-05-06T00:00:00"/>
    <x v="3"/>
    <x v="3"/>
    <n v="64821"/>
    <x v="3"/>
    <m/>
    <n v="5"/>
    <x v="0"/>
  </r>
  <r>
    <x v="2758"/>
    <x v="2"/>
    <n v="33"/>
    <x v="1"/>
    <s v="Service Engineer"/>
    <x v="13"/>
    <x v="1"/>
    <x v="0"/>
    <x v="209"/>
    <d v="2023-06-28T00:00:00"/>
    <d v="2023-07-02T00:00:00"/>
    <x v="2"/>
    <x v="3"/>
    <n v="178936"/>
    <x v="3"/>
    <m/>
    <n v="3"/>
    <x v="1"/>
  </r>
  <r>
    <x v="2759"/>
    <x v="0"/>
    <n v="37"/>
    <x v="7"/>
    <s v="Purchase Officer"/>
    <x v="3"/>
    <x v="1"/>
    <x v="2"/>
    <x v="106"/>
    <d v="2023-09-01T00:00:00"/>
    <d v="2023-09-07T00:00:00"/>
    <x v="0"/>
    <x v="176"/>
    <n v="56910"/>
    <x v="16"/>
    <s v="Retained"/>
    <n v="4"/>
    <x v="1"/>
  </r>
  <r>
    <x v="2760"/>
    <x v="0"/>
    <n v="38"/>
    <x v="3"/>
    <s v="Marketing Executive"/>
    <x v="14"/>
    <x v="0"/>
    <x v="0"/>
    <x v="440"/>
    <d v="2024-11-30T00:00:00"/>
    <d v="2024-12-02T00:00:00"/>
    <x v="3"/>
    <x v="3"/>
    <n v="109485"/>
    <x v="3"/>
    <m/>
    <m/>
    <x v="0"/>
  </r>
  <r>
    <x v="2761"/>
    <x v="0"/>
    <n v="38"/>
    <x v="0"/>
    <s v="Operations Manager"/>
    <x v="7"/>
    <x v="1"/>
    <x v="2"/>
    <x v="20"/>
    <d v="2024-04-04T00:00:00"/>
    <d v="2024-04-07T00:00:00"/>
    <x v="0"/>
    <x v="31"/>
    <n v="49821"/>
    <x v="15"/>
    <s v="Retained"/>
    <n v="3"/>
    <x v="0"/>
  </r>
  <r>
    <x v="2762"/>
    <x v="2"/>
    <n v="32"/>
    <x v="0"/>
    <s v="Operations Manager"/>
    <x v="2"/>
    <x v="4"/>
    <x v="0"/>
    <x v="202"/>
    <d v="2023-05-26T00:00:00"/>
    <d v="2023-06-01T00:00:00"/>
    <x v="0"/>
    <x v="144"/>
    <n v="68727"/>
    <x v="5"/>
    <s v="Retained"/>
    <n v="4"/>
    <x v="1"/>
  </r>
  <r>
    <x v="2763"/>
    <x v="0"/>
    <n v="37"/>
    <x v="0"/>
    <s v="Operations Executive"/>
    <x v="6"/>
    <x v="4"/>
    <x v="0"/>
    <x v="267"/>
    <d v="2023-06-03T00:00:00"/>
    <d v="2023-06-06T00:00:00"/>
    <x v="0"/>
    <x v="292"/>
    <n v="57114"/>
    <x v="10"/>
    <s v="Retained"/>
    <n v="5"/>
    <x v="2"/>
  </r>
  <r>
    <x v="2764"/>
    <x v="0"/>
    <n v="37"/>
    <x v="1"/>
    <s v="Service Engineer"/>
    <x v="1"/>
    <x v="0"/>
    <x v="3"/>
    <x v="224"/>
    <d v="2023-07-22T00:00:00"/>
    <d v="2023-07-27T00:00:00"/>
    <x v="0"/>
    <x v="67"/>
    <n v="59457"/>
    <x v="3"/>
    <s v="Retained"/>
    <n v="4"/>
    <x v="1"/>
  </r>
  <r>
    <x v="2765"/>
    <x v="1"/>
    <n v="34"/>
    <x v="1"/>
    <s v="Service Manager"/>
    <x v="12"/>
    <x v="0"/>
    <x v="0"/>
    <x v="344"/>
    <d v="2024-12-06T00:00:00"/>
    <d v="2024-12-06T00:00:00"/>
    <x v="0"/>
    <x v="137"/>
    <n v="39799"/>
    <x v="3"/>
    <s v="Retained"/>
    <n v="5"/>
    <x v="1"/>
  </r>
  <r>
    <x v="2766"/>
    <x v="0"/>
    <n v="36"/>
    <x v="0"/>
    <s v="Operations Manager"/>
    <x v="12"/>
    <x v="0"/>
    <x v="2"/>
    <x v="81"/>
    <d v="2023-05-16T00:00:00"/>
    <d v="2023-05-21T00:00:00"/>
    <x v="0"/>
    <x v="230"/>
    <n v="57705"/>
    <x v="4"/>
    <s v="Retained"/>
    <n v="5"/>
    <x v="1"/>
  </r>
  <r>
    <x v="2767"/>
    <x v="0"/>
    <n v="36"/>
    <x v="0"/>
    <s v="Operations Executive"/>
    <x v="3"/>
    <x v="0"/>
    <x v="0"/>
    <x v="283"/>
    <d v="2023-01-15T00:00:00"/>
    <d v="2023-01-18T00:00:00"/>
    <x v="2"/>
    <x v="3"/>
    <n v="77193"/>
    <x v="3"/>
    <m/>
    <m/>
    <x v="1"/>
  </r>
  <r>
    <x v="2768"/>
    <x v="0"/>
    <n v="38"/>
    <x v="4"/>
    <s v="Production Manager"/>
    <x v="7"/>
    <x v="1"/>
    <x v="0"/>
    <x v="199"/>
    <d v="2023-06-02T00:00:00"/>
    <d v="2023-06-05T00:00:00"/>
    <x v="0"/>
    <x v="200"/>
    <n v="58647"/>
    <x v="5"/>
    <s v="Retained"/>
    <n v="4"/>
    <x v="1"/>
  </r>
  <r>
    <x v="2769"/>
    <x v="2"/>
    <n v="34"/>
    <x v="7"/>
    <s v="Purchase Officer"/>
    <x v="4"/>
    <x v="1"/>
    <x v="3"/>
    <x v="95"/>
    <d v="2023-08-06T00:00:00"/>
    <d v="2023-08-07T00:00:00"/>
    <x v="0"/>
    <x v="189"/>
    <n v="75650"/>
    <x v="7"/>
    <s v="Left"/>
    <n v="4"/>
    <x v="1"/>
  </r>
  <r>
    <x v="2770"/>
    <x v="0"/>
    <n v="38"/>
    <x v="5"/>
    <s v="General Manager"/>
    <x v="4"/>
    <x v="4"/>
    <x v="1"/>
    <x v="170"/>
    <d v="2023-06-30T00:00:00"/>
    <d v="2023-07-05T00:00:00"/>
    <x v="1"/>
    <x v="3"/>
    <n v="79589"/>
    <x v="3"/>
    <m/>
    <n v="4"/>
    <x v="1"/>
  </r>
  <r>
    <x v="2771"/>
    <x v="0"/>
    <n v="36"/>
    <x v="0"/>
    <s v="Operations Executive"/>
    <x v="3"/>
    <x v="1"/>
    <x v="0"/>
    <x v="522"/>
    <d v="2024-01-29T00:00:00"/>
    <d v="2024-01-30T00:00:00"/>
    <x v="3"/>
    <x v="3"/>
    <n v="60078"/>
    <x v="3"/>
    <m/>
    <n v="4"/>
    <x v="1"/>
  </r>
  <r>
    <x v="2772"/>
    <x v="2"/>
    <n v="32"/>
    <x v="7"/>
    <s v="Purchase Manager"/>
    <x v="0"/>
    <x v="0"/>
    <x v="1"/>
    <x v="21"/>
    <d v="2023-05-30T00:00:00"/>
    <d v="2023-06-02T00:00:00"/>
    <x v="0"/>
    <x v="142"/>
    <n v="53841"/>
    <x v="1"/>
    <s v="Retained"/>
    <n v="1"/>
    <x v="1"/>
  </r>
  <r>
    <x v="2773"/>
    <x v="0"/>
    <n v="38"/>
    <x v="0"/>
    <s v="Operations Executive"/>
    <x v="4"/>
    <x v="0"/>
    <x v="2"/>
    <x v="248"/>
    <d v="2023-01-14T00:00:00"/>
    <d v="2023-01-15T00:00:00"/>
    <x v="1"/>
    <x v="3"/>
    <n v="59609"/>
    <x v="3"/>
    <m/>
    <n v="4"/>
    <x v="1"/>
  </r>
  <r>
    <x v="2774"/>
    <x v="0"/>
    <n v="38"/>
    <x v="1"/>
    <s v="Service Manager"/>
    <x v="1"/>
    <x v="1"/>
    <x v="3"/>
    <x v="102"/>
    <d v="2023-03-17T00:00:00"/>
    <d v="2023-03-20T00:00:00"/>
    <x v="0"/>
    <x v="223"/>
    <n v="62947"/>
    <x v="7"/>
    <s v="Retained"/>
    <m/>
    <x v="0"/>
  </r>
  <r>
    <x v="2775"/>
    <x v="0"/>
    <n v="37"/>
    <x v="1"/>
    <s v="Service Engineer"/>
    <x v="9"/>
    <x v="2"/>
    <x v="1"/>
    <x v="112"/>
    <d v="2023-07-31T00:00:00"/>
    <d v="2023-08-05T00:00:00"/>
    <x v="0"/>
    <x v="179"/>
    <n v="41795"/>
    <x v="2"/>
    <s v="Retained"/>
    <n v="5"/>
    <x v="1"/>
  </r>
  <r>
    <x v="2776"/>
    <x v="0"/>
    <n v="37"/>
    <x v="1"/>
    <s v="Service Engineer"/>
    <x v="6"/>
    <x v="4"/>
    <x v="1"/>
    <x v="50"/>
    <d v="2023-03-20T00:00:00"/>
    <d v="2023-03-26T00:00:00"/>
    <x v="0"/>
    <x v="114"/>
    <n v="66802"/>
    <x v="15"/>
    <s v="Retained"/>
    <n v="5"/>
    <x v="1"/>
  </r>
  <r>
    <x v="2777"/>
    <x v="0"/>
    <n v="38"/>
    <x v="7"/>
    <s v="Purchase Officer"/>
    <x v="9"/>
    <x v="1"/>
    <x v="0"/>
    <x v="523"/>
    <d v="2024-02-23T00:00:00"/>
    <d v="2024-02-24T00:00:00"/>
    <x v="0"/>
    <x v="186"/>
    <n v="53234"/>
    <x v="2"/>
    <s v="Retained"/>
    <m/>
    <x v="1"/>
  </r>
  <r>
    <x v="2778"/>
    <x v="0"/>
    <n v="38"/>
    <x v="2"/>
    <s v="Sales Executive"/>
    <x v="3"/>
    <x v="4"/>
    <x v="4"/>
    <x v="121"/>
    <d v="2023-03-28T00:00:00"/>
    <d v="2023-03-29T00:00:00"/>
    <x v="0"/>
    <x v="199"/>
    <n v="64728"/>
    <x v="9"/>
    <s v="Retained"/>
    <m/>
    <x v="2"/>
  </r>
  <r>
    <x v="2779"/>
    <x v="0"/>
    <n v="37"/>
    <x v="0"/>
    <s v="Operations Executive"/>
    <x v="7"/>
    <x v="1"/>
    <x v="1"/>
    <x v="339"/>
    <d v="2023-06-18T00:00:00"/>
    <d v="2023-06-25T00:00:00"/>
    <x v="0"/>
    <x v="252"/>
    <n v="53069"/>
    <x v="11"/>
    <s v="Left"/>
    <m/>
    <x v="1"/>
  </r>
  <r>
    <x v="2780"/>
    <x v="0"/>
    <n v="38"/>
    <x v="1"/>
    <s v="Service Manager"/>
    <x v="7"/>
    <x v="2"/>
    <x v="0"/>
    <x v="143"/>
    <d v="2023-01-09T00:00:00"/>
    <d v="2023-01-09T00:00:00"/>
    <x v="1"/>
    <x v="3"/>
    <n v="45872"/>
    <x v="3"/>
    <m/>
    <n v="5"/>
    <x v="1"/>
  </r>
  <r>
    <x v="2781"/>
    <x v="2"/>
    <n v="33"/>
    <x v="0"/>
    <s v="Operations Executive"/>
    <x v="7"/>
    <x v="0"/>
    <x v="1"/>
    <x v="283"/>
    <d v="2023-01-21T00:00:00"/>
    <d v="2023-01-23T00:00:00"/>
    <x v="1"/>
    <x v="3"/>
    <n v="68565"/>
    <x v="3"/>
    <m/>
    <n v="5"/>
    <x v="1"/>
  </r>
  <r>
    <x v="2782"/>
    <x v="1"/>
    <n v="34"/>
    <x v="2"/>
    <s v="Sales Manager"/>
    <x v="12"/>
    <x v="0"/>
    <x v="3"/>
    <x v="74"/>
    <d v="2023-02-19T00:00:00"/>
    <d v="2023-02-26T00:00:00"/>
    <x v="0"/>
    <x v="10"/>
    <n v="35887"/>
    <x v="5"/>
    <s v="Retained"/>
    <n v="4"/>
    <x v="1"/>
  </r>
  <r>
    <x v="2783"/>
    <x v="2"/>
    <n v="33"/>
    <x v="1"/>
    <s v="Service Engineer"/>
    <x v="3"/>
    <x v="1"/>
    <x v="0"/>
    <x v="235"/>
    <d v="2023-07-03T00:00:00"/>
    <d v="2023-07-07T00:00:00"/>
    <x v="0"/>
    <x v="217"/>
    <n v="69374"/>
    <x v="10"/>
    <s v="Retained"/>
    <m/>
    <x v="1"/>
  </r>
  <r>
    <x v="2784"/>
    <x v="2"/>
    <n v="33"/>
    <x v="0"/>
    <s v="Operations Manager"/>
    <x v="7"/>
    <x v="1"/>
    <x v="0"/>
    <x v="334"/>
    <d v="2023-07-24T00:00:00"/>
    <d v="2023-07-31T00:00:00"/>
    <x v="0"/>
    <x v="119"/>
    <n v="50249"/>
    <x v="12"/>
    <s v="Retained"/>
    <n v="4"/>
    <x v="1"/>
  </r>
  <r>
    <x v="2785"/>
    <x v="0"/>
    <n v="36"/>
    <x v="0"/>
    <s v="Operations Executive"/>
    <x v="5"/>
    <x v="4"/>
    <x v="1"/>
    <x v="27"/>
    <d v="2023-03-03T00:00:00"/>
    <d v="2023-03-06T00:00:00"/>
    <x v="0"/>
    <x v="65"/>
    <n v="41513"/>
    <x v="6"/>
    <s v="Retained"/>
    <n v="4"/>
    <x v="1"/>
  </r>
  <r>
    <x v="2786"/>
    <x v="1"/>
    <n v="34"/>
    <x v="3"/>
    <s v="Marketing Executive"/>
    <x v="2"/>
    <x v="0"/>
    <x v="0"/>
    <x v="133"/>
    <d v="2023-05-24T00:00:00"/>
    <d v="2023-05-28T00:00:00"/>
    <x v="1"/>
    <x v="3"/>
    <n v="75172"/>
    <x v="3"/>
    <m/>
    <m/>
    <x v="1"/>
  </r>
  <r>
    <x v="2787"/>
    <x v="0"/>
    <n v="36"/>
    <x v="8"/>
    <s v="HR Specialist"/>
    <x v="3"/>
    <x v="0"/>
    <x v="1"/>
    <x v="131"/>
    <d v="2023-09-03T00:00:00"/>
    <d v="2023-09-07T00:00:00"/>
    <x v="0"/>
    <x v="294"/>
    <n v="67890"/>
    <x v="0"/>
    <s v="Retained"/>
    <n v="4"/>
    <x v="1"/>
  </r>
  <r>
    <x v="2788"/>
    <x v="1"/>
    <n v="34"/>
    <x v="1"/>
    <s v="Service Engineer"/>
    <x v="9"/>
    <x v="4"/>
    <x v="0"/>
    <x v="141"/>
    <d v="2023-08-13T00:00:00"/>
    <d v="2023-08-20T00:00:00"/>
    <x v="2"/>
    <x v="3"/>
    <n v="52680"/>
    <x v="3"/>
    <m/>
    <n v="4"/>
    <x v="1"/>
  </r>
  <r>
    <x v="2789"/>
    <x v="1"/>
    <n v="34"/>
    <x v="1"/>
    <s v="Service Engineer"/>
    <x v="14"/>
    <x v="0"/>
    <x v="0"/>
    <x v="329"/>
    <d v="2023-02-03T00:00:00"/>
    <d v="2023-02-06T00:00:00"/>
    <x v="0"/>
    <x v="367"/>
    <n v="135188"/>
    <x v="3"/>
    <s v="Retained"/>
    <n v="5"/>
    <x v="0"/>
  </r>
  <r>
    <x v="2790"/>
    <x v="2"/>
    <n v="34"/>
    <x v="0"/>
    <s v="Operations Executive"/>
    <x v="3"/>
    <x v="1"/>
    <x v="0"/>
    <x v="206"/>
    <d v="2024-07-29T00:00:00"/>
    <d v="2024-08-05T00:00:00"/>
    <x v="2"/>
    <x v="3"/>
    <n v="55334"/>
    <x v="3"/>
    <m/>
    <n v="4"/>
    <x v="2"/>
  </r>
  <r>
    <x v="2791"/>
    <x v="1"/>
    <n v="34"/>
    <x v="8"/>
    <s v="HR Manager"/>
    <x v="2"/>
    <x v="4"/>
    <x v="2"/>
    <x v="134"/>
    <d v="2023-01-16T00:00:00"/>
    <d v="2023-01-18T00:00:00"/>
    <x v="1"/>
    <x v="3"/>
    <n v="71696"/>
    <x v="3"/>
    <m/>
    <n v="4"/>
    <x v="1"/>
  </r>
  <r>
    <x v="2792"/>
    <x v="0"/>
    <n v="37"/>
    <x v="0"/>
    <s v="Operations Manager"/>
    <x v="13"/>
    <x v="4"/>
    <x v="1"/>
    <x v="524"/>
    <d v="2024-09-09T00:00:00"/>
    <d v="2024-09-11T00:00:00"/>
    <x v="0"/>
    <x v="473"/>
    <n v="168560"/>
    <x v="6"/>
    <s v="Retained"/>
    <n v="3"/>
    <x v="1"/>
  </r>
  <r>
    <x v="2793"/>
    <x v="0"/>
    <n v="36"/>
    <x v="0"/>
    <s v="Operations Manager"/>
    <x v="0"/>
    <x v="1"/>
    <x v="1"/>
    <x v="0"/>
    <d v="2023-03-18T00:00:00"/>
    <d v="2023-03-21T00:00:00"/>
    <x v="0"/>
    <x v="163"/>
    <n v="42351"/>
    <x v="13"/>
    <s v="Retained"/>
    <n v="5"/>
    <x v="0"/>
  </r>
  <r>
    <x v="2794"/>
    <x v="0"/>
    <n v="38"/>
    <x v="0"/>
    <s v="Operations Executive"/>
    <x v="3"/>
    <x v="0"/>
    <x v="2"/>
    <x v="231"/>
    <d v="2023-05-29T00:00:00"/>
    <d v="2023-05-30T00:00:00"/>
    <x v="0"/>
    <x v="92"/>
    <n v="62136"/>
    <x v="10"/>
    <s v="Retained"/>
    <n v="5"/>
    <x v="1"/>
  </r>
  <r>
    <x v="2795"/>
    <x v="2"/>
    <n v="34"/>
    <x v="1"/>
    <s v="Service Manager"/>
    <x v="12"/>
    <x v="3"/>
    <x v="2"/>
    <x v="11"/>
    <d v="2023-09-01T00:00:00"/>
    <d v="2023-09-08T00:00:00"/>
    <x v="0"/>
    <x v="9"/>
    <n v="55208"/>
    <x v="15"/>
    <s v="Retained"/>
    <m/>
    <x v="0"/>
  </r>
  <r>
    <x v="2796"/>
    <x v="0"/>
    <n v="38"/>
    <x v="0"/>
    <s v="Operations Manager"/>
    <x v="9"/>
    <x v="1"/>
    <x v="1"/>
    <x v="1"/>
    <d v="2023-07-17T00:00:00"/>
    <d v="2023-07-23T00:00:00"/>
    <x v="0"/>
    <x v="233"/>
    <n v="63040"/>
    <x v="16"/>
    <s v="Retained"/>
    <m/>
    <x v="0"/>
  </r>
  <r>
    <x v="2797"/>
    <x v="2"/>
    <n v="34"/>
    <x v="0"/>
    <s v="Operations Executive"/>
    <x v="3"/>
    <x v="1"/>
    <x v="1"/>
    <x v="264"/>
    <d v="2023-06-04T00:00:00"/>
    <d v="2023-06-05T00:00:00"/>
    <x v="0"/>
    <x v="144"/>
    <n v="70750"/>
    <x v="9"/>
    <s v="Retained"/>
    <n v="2"/>
    <x v="1"/>
  </r>
  <r>
    <x v="2798"/>
    <x v="1"/>
    <n v="34"/>
    <x v="0"/>
    <s v="Operations Executive"/>
    <x v="3"/>
    <x v="0"/>
    <x v="0"/>
    <x v="134"/>
    <d v="2023-01-17T00:00:00"/>
    <d v="2023-01-23T00:00:00"/>
    <x v="1"/>
    <x v="3"/>
    <n v="79794"/>
    <x v="3"/>
    <m/>
    <n v="5"/>
    <x v="0"/>
  </r>
  <r>
    <x v="2799"/>
    <x v="0"/>
    <n v="38"/>
    <x v="2"/>
    <s v="Sales Executive"/>
    <x v="13"/>
    <x v="1"/>
    <x v="1"/>
    <x v="384"/>
    <d v="2023-07-25T00:00:00"/>
    <d v="2023-07-27T00:00:00"/>
    <x v="0"/>
    <x v="190"/>
    <n v="209327"/>
    <x v="7"/>
    <s v="Retained"/>
    <n v="5"/>
    <x v="1"/>
  </r>
  <r>
    <x v="2800"/>
    <x v="2"/>
    <n v="33"/>
    <x v="1"/>
    <s v="Service Engineer"/>
    <x v="7"/>
    <x v="0"/>
    <x v="4"/>
    <x v="401"/>
    <d v="2023-02-16T00:00:00"/>
    <d v="2023-02-18T00:00:00"/>
    <x v="0"/>
    <x v="76"/>
    <n v="51873"/>
    <x v="15"/>
    <s v="Retained"/>
    <n v="1"/>
    <x v="1"/>
  </r>
  <r>
    <x v="2801"/>
    <x v="1"/>
    <n v="34"/>
    <x v="1"/>
    <s v="Service Engineer"/>
    <x v="6"/>
    <x v="2"/>
    <x v="0"/>
    <x v="149"/>
    <d v="2023-06-19T00:00:00"/>
    <d v="2023-06-24T00:00:00"/>
    <x v="1"/>
    <x v="3"/>
    <n v="80291"/>
    <x v="3"/>
    <m/>
    <n v="4"/>
    <x v="1"/>
  </r>
  <r>
    <x v="2802"/>
    <x v="1"/>
    <n v="34"/>
    <x v="1"/>
    <s v="Service Engineer"/>
    <x v="1"/>
    <x v="1"/>
    <x v="2"/>
    <x v="208"/>
    <d v="2024-02-01T00:00:00"/>
    <d v="2024-02-06T00:00:00"/>
    <x v="0"/>
    <x v="430"/>
    <n v="59302"/>
    <x v="0"/>
    <s v="Retained"/>
    <n v="4"/>
    <x v="1"/>
  </r>
  <r>
    <x v="2803"/>
    <x v="1"/>
    <n v="34"/>
    <x v="0"/>
    <s v="Operations Manager"/>
    <x v="4"/>
    <x v="4"/>
    <x v="2"/>
    <x v="252"/>
    <d v="2023-08-04T00:00:00"/>
    <d v="2023-08-08T00:00:00"/>
    <x v="1"/>
    <x v="3"/>
    <n v="86309"/>
    <x v="3"/>
    <m/>
    <n v="4"/>
    <x v="0"/>
  </r>
  <r>
    <x v="2804"/>
    <x v="0"/>
    <n v="38"/>
    <x v="2"/>
    <s v="Sales Executive"/>
    <x v="1"/>
    <x v="1"/>
    <x v="0"/>
    <x v="210"/>
    <d v="2023-08-11T00:00:00"/>
    <d v="2023-08-14T00:00:00"/>
    <x v="0"/>
    <x v="26"/>
    <n v="62328"/>
    <x v="0"/>
    <s v="Retained"/>
    <n v="1"/>
    <x v="0"/>
  </r>
  <r>
    <x v="2805"/>
    <x v="1"/>
    <n v="34"/>
    <x v="1"/>
    <s v="Service Engineer"/>
    <x v="1"/>
    <x v="1"/>
    <x v="0"/>
    <x v="221"/>
    <d v="2023-03-26T00:00:00"/>
    <d v="2023-03-27T00:00:00"/>
    <x v="0"/>
    <x v="114"/>
    <n v="62446"/>
    <x v="3"/>
    <s v="Retained"/>
    <n v="5"/>
    <x v="1"/>
  </r>
  <r>
    <x v="2806"/>
    <x v="2"/>
    <n v="33"/>
    <x v="1"/>
    <s v="Service Manager"/>
    <x v="3"/>
    <x v="1"/>
    <x v="0"/>
    <x v="247"/>
    <d v="2023-09-08T00:00:00"/>
    <d v="2023-09-11T00:00:00"/>
    <x v="0"/>
    <x v="127"/>
    <n v="78651"/>
    <x v="15"/>
    <s v="Retained"/>
    <n v="5"/>
    <x v="1"/>
  </r>
  <r>
    <x v="2807"/>
    <x v="0"/>
    <n v="36"/>
    <x v="0"/>
    <s v="Operations Manager"/>
    <x v="3"/>
    <x v="2"/>
    <x v="2"/>
    <x v="259"/>
    <d v="2023-03-26T00:00:00"/>
    <d v="2023-03-31T00:00:00"/>
    <x v="0"/>
    <x v="44"/>
    <n v="74767"/>
    <x v="3"/>
    <s v="Retained"/>
    <n v="3"/>
    <x v="1"/>
  </r>
  <r>
    <x v="2808"/>
    <x v="0"/>
    <n v="38"/>
    <x v="0"/>
    <s v="Operations Manager"/>
    <x v="9"/>
    <x v="1"/>
    <x v="0"/>
    <x v="143"/>
    <d v="2023-01-06T00:00:00"/>
    <d v="2023-01-13T00:00:00"/>
    <x v="0"/>
    <x v="470"/>
    <n v="47348"/>
    <x v="3"/>
    <s v="Retained"/>
    <n v="4"/>
    <x v="0"/>
  </r>
  <r>
    <x v="2809"/>
    <x v="2"/>
    <n v="32"/>
    <x v="1"/>
    <s v="Service Engineer"/>
    <x v="1"/>
    <x v="1"/>
    <x v="1"/>
    <x v="3"/>
    <d v="2023-03-08T00:00:00"/>
    <d v="2023-03-12T00:00:00"/>
    <x v="0"/>
    <x v="110"/>
    <n v="66153"/>
    <x v="9"/>
    <s v="Retained"/>
    <n v="5"/>
    <x v="0"/>
  </r>
  <r>
    <x v="2810"/>
    <x v="0"/>
    <n v="37"/>
    <x v="1"/>
    <s v="Service Engineer"/>
    <x v="3"/>
    <x v="3"/>
    <x v="0"/>
    <x v="301"/>
    <d v="2024-04-24T00:00:00"/>
    <d v="2024-04-24T00:00:00"/>
    <x v="0"/>
    <x v="169"/>
    <n v="70479"/>
    <x v="6"/>
    <s v="Retained"/>
    <n v="4"/>
    <x v="1"/>
  </r>
  <r>
    <x v="2811"/>
    <x v="2"/>
    <n v="33"/>
    <x v="1"/>
    <s v="Service Engineer"/>
    <x v="3"/>
    <x v="3"/>
    <x v="0"/>
    <x v="525"/>
    <d v="2024-12-23T00:00:00"/>
    <d v="2024-12-30T00:00:00"/>
    <x v="0"/>
    <x v="23"/>
    <n v="78850"/>
    <x v="3"/>
    <s v="Retained"/>
    <n v="4"/>
    <x v="1"/>
  </r>
  <r>
    <x v="2812"/>
    <x v="2"/>
    <n v="32"/>
    <x v="6"/>
    <s v="Financial Analyst"/>
    <x v="4"/>
    <x v="1"/>
    <x v="1"/>
    <x v="526"/>
    <d v="2024-12-24T00:00:00"/>
    <d v="2024-12-28T00:00:00"/>
    <x v="0"/>
    <x v="420"/>
    <n v="86556"/>
    <x v="0"/>
    <s v="Retained"/>
    <n v="5"/>
    <x v="1"/>
  </r>
  <r>
    <x v="2813"/>
    <x v="0"/>
    <n v="38"/>
    <x v="1"/>
    <s v="Service Engineer"/>
    <x v="6"/>
    <x v="1"/>
    <x v="1"/>
    <x v="457"/>
    <d v="2024-07-13T00:00:00"/>
    <d v="2024-07-20T00:00:00"/>
    <x v="3"/>
    <x v="3"/>
    <n v="62152"/>
    <x v="3"/>
    <m/>
    <n v="3"/>
    <x v="2"/>
  </r>
  <r>
    <x v="2814"/>
    <x v="0"/>
    <n v="38"/>
    <x v="3"/>
    <s v="Marketing Executive"/>
    <x v="6"/>
    <x v="0"/>
    <x v="1"/>
    <x v="91"/>
    <d v="2023-06-13T00:00:00"/>
    <d v="2023-06-17T00:00:00"/>
    <x v="0"/>
    <x v="98"/>
    <n v="69996"/>
    <x v="15"/>
    <s v="Retained"/>
    <n v="4"/>
    <x v="1"/>
  </r>
  <r>
    <x v="2815"/>
    <x v="2"/>
    <n v="32"/>
    <x v="4"/>
    <s v="Production Manager"/>
    <x v="5"/>
    <x v="0"/>
    <x v="2"/>
    <x v="329"/>
    <d v="2023-02-11T00:00:00"/>
    <d v="2023-02-11T00:00:00"/>
    <x v="2"/>
    <x v="3"/>
    <n v="56792"/>
    <x v="3"/>
    <m/>
    <m/>
    <x v="1"/>
  </r>
  <r>
    <x v="2816"/>
    <x v="0"/>
    <n v="36"/>
    <x v="2"/>
    <s v="Sales Executive"/>
    <x v="3"/>
    <x v="4"/>
    <x v="1"/>
    <x v="247"/>
    <d v="2023-09-06T00:00:00"/>
    <d v="2023-09-13T00:00:00"/>
    <x v="0"/>
    <x v="384"/>
    <n v="79422"/>
    <x v="2"/>
    <s v="Left"/>
    <n v="4"/>
    <x v="1"/>
  </r>
  <r>
    <x v="2817"/>
    <x v="0"/>
    <n v="36"/>
    <x v="0"/>
    <s v="Operations Executive"/>
    <x v="1"/>
    <x v="1"/>
    <x v="1"/>
    <x v="287"/>
    <d v="2023-06-03T00:00:00"/>
    <d v="2023-06-06T00:00:00"/>
    <x v="1"/>
    <x v="3"/>
    <n v="55775"/>
    <x v="3"/>
    <m/>
    <n v="4"/>
    <x v="1"/>
  </r>
  <r>
    <x v="2818"/>
    <x v="0"/>
    <n v="38"/>
    <x v="1"/>
    <s v="Service Engineer"/>
    <x v="5"/>
    <x v="1"/>
    <x v="0"/>
    <x v="149"/>
    <d v="2023-06-29T00:00:00"/>
    <d v="2023-07-06T00:00:00"/>
    <x v="0"/>
    <x v="109"/>
    <n v="39919"/>
    <x v="10"/>
    <s v="Left"/>
    <n v="1"/>
    <x v="1"/>
  </r>
  <r>
    <x v="2819"/>
    <x v="0"/>
    <n v="38"/>
    <x v="0"/>
    <s v="Operations Manager"/>
    <x v="14"/>
    <x v="0"/>
    <x v="3"/>
    <x v="193"/>
    <d v="2023-05-17T00:00:00"/>
    <d v="2023-05-19T00:00:00"/>
    <x v="0"/>
    <x v="230"/>
    <n v="101067"/>
    <x v="5"/>
    <s v="Left"/>
    <n v="4"/>
    <x v="1"/>
  </r>
  <r>
    <x v="2820"/>
    <x v="1"/>
    <n v="34"/>
    <x v="1"/>
    <s v="Service Engineer"/>
    <x v="9"/>
    <x v="0"/>
    <x v="1"/>
    <x v="103"/>
    <d v="2023-05-30T00:00:00"/>
    <d v="2023-06-05T00:00:00"/>
    <x v="0"/>
    <x v="142"/>
    <n v="55816"/>
    <x v="10"/>
    <s v="Left"/>
    <n v="5"/>
    <x v="1"/>
  </r>
  <r>
    <x v="2821"/>
    <x v="0"/>
    <n v="38"/>
    <x v="0"/>
    <s v="Operations Executive"/>
    <x v="3"/>
    <x v="2"/>
    <x v="0"/>
    <x v="247"/>
    <d v="2023-09-07T00:00:00"/>
    <d v="2023-09-08T00:00:00"/>
    <x v="0"/>
    <x v="294"/>
    <n v="71710"/>
    <x v="0"/>
    <s v="Left"/>
    <n v="4"/>
    <x v="1"/>
  </r>
  <r>
    <x v="2822"/>
    <x v="2"/>
    <n v="32"/>
    <x v="0"/>
    <s v="Operations Executive"/>
    <x v="5"/>
    <x v="4"/>
    <x v="1"/>
    <x v="79"/>
    <d v="2023-02-27T00:00:00"/>
    <d v="2023-03-06T00:00:00"/>
    <x v="0"/>
    <x v="95"/>
    <n v="41720"/>
    <x v="13"/>
    <s v="Left"/>
    <m/>
    <x v="1"/>
  </r>
  <r>
    <x v="2823"/>
    <x v="0"/>
    <n v="38"/>
    <x v="3"/>
    <s v="Marketing Executive"/>
    <x v="13"/>
    <x v="0"/>
    <x v="1"/>
    <x v="141"/>
    <d v="2023-08-02T00:00:00"/>
    <d v="2023-08-07T00:00:00"/>
    <x v="0"/>
    <x v="64"/>
    <n v="149453"/>
    <x v="5"/>
    <s v="Retained"/>
    <n v="4"/>
    <x v="0"/>
  </r>
  <r>
    <x v="2824"/>
    <x v="0"/>
    <n v="37"/>
    <x v="1"/>
    <s v="Service Engineer"/>
    <x v="9"/>
    <x v="1"/>
    <x v="1"/>
    <x v="432"/>
    <d v="2023-01-29T00:00:00"/>
    <d v="2023-02-04T00:00:00"/>
    <x v="0"/>
    <x v="254"/>
    <n v="45772"/>
    <x v="16"/>
    <s v="Retained"/>
    <n v="5"/>
    <x v="1"/>
  </r>
  <r>
    <x v="2825"/>
    <x v="2"/>
    <n v="32"/>
    <x v="1"/>
    <s v="Service Engineer"/>
    <x v="6"/>
    <x v="0"/>
    <x v="0"/>
    <x v="33"/>
    <d v="2023-03-07T00:00:00"/>
    <d v="2023-03-12T00:00:00"/>
    <x v="0"/>
    <x v="36"/>
    <n v="82215"/>
    <x v="2"/>
    <s v="Left"/>
    <n v="4"/>
    <x v="1"/>
  </r>
  <r>
    <x v="2826"/>
    <x v="2"/>
    <n v="34"/>
    <x v="4"/>
    <s v="Production Engineer"/>
    <x v="12"/>
    <x v="1"/>
    <x v="2"/>
    <x v="226"/>
    <d v="2024-03-20T00:00:00"/>
    <d v="2024-03-27T00:00:00"/>
    <x v="0"/>
    <x v="310"/>
    <n v="55985"/>
    <x v="10"/>
    <s v="Retained"/>
    <n v="3"/>
    <x v="1"/>
  </r>
  <r>
    <x v="2827"/>
    <x v="0"/>
    <n v="36"/>
    <x v="3"/>
    <s v="Marketing Manager"/>
    <x v="6"/>
    <x v="0"/>
    <x v="1"/>
    <x v="233"/>
    <d v="2023-06-25T00:00:00"/>
    <d v="2023-07-02T00:00:00"/>
    <x v="2"/>
    <x v="3"/>
    <n v="77015"/>
    <x v="3"/>
    <m/>
    <n v="4"/>
    <x v="0"/>
  </r>
  <r>
    <x v="2828"/>
    <x v="0"/>
    <n v="37"/>
    <x v="0"/>
    <s v="Operations Executive"/>
    <x v="4"/>
    <x v="3"/>
    <x v="1"/>
    <x v="527"/>
    <d v="2024-02-17T00:00:00"/>
    <d v="2024-02-17T00:00:00"/>
    <x v="0"/>
    <x v="474"/>
    <n v="61945"/>
    <x v="12"/>
    <s v="Left"/>
    <n v="4"/>
    <x v="1"/>
  </r>
  <r>
    <x v="2829"/>
    <x v="0"/>
    <n v="37"/>
    <x v="2"/>
    <s v="Sales Manager"/>
    <x v="5"/>
    <x v="0"/>
    <x v="1"/>
    <x v="204"/>
    <d v="2023-05-15T00:00:00"/>
    <d v="2023-05-21T00:00:00"/>
    <x v="0"/>
    <x v="287"/>
    <n v="35878"/>
    <x v="12"/>
    <s v="Left"/>
    <n v="4"/>
    <x v="1"/>
  </r>
  <r>
    <x v="2830"/>
    <x v="0"/>
    <n v="36"/>
    <x v="1"/>
    <s v="Service Engineer"/>
    <x v="2"/>
    <x v="1"/>
    <x v="2"/>
    <x v="339"/>
    <d v="2023-06-23T00:00:00"/>
    <d v="2023-06-24T00:00:00"/>
    <x v="0"/>
    <x v="49"/>
    <n v="84709"/>
    <x v="16"/>
    <s v="Left"/>
    <m/>
    <x v="1"/>
  </r>
  <r>
    <x v="2831"/>
    <x v="2"/>
    <n v="32"/>
    <x v="6"/>
    <s v="Financial Analyst"/>
    <x v="12"/>
    <x v="0"/>
    <x v="0"/>
    <x v="117"/>
    <d v="2024-10-28T00:00:00"/>
    <d v="2024-10-31T00:00:00"/>
    <x v="0"/>
    <x v="278"/>
    <n v="59119"/>
    <x v="15"/>
    <s v="Retained"/>
    <n v="4"/>
    <x v="1"/>
  </r>
  <r>
    <x v="2832"/>
    <x v="0"/>
    <n v="37"/>
    <x v="1"/>
    <s v="Service Engineer"/>
    <x v="4"/>
    <x v="1"/>
    <x v="2"/>
    <x v="70"/>
    <d v="2023-02-15T00:00:00"/>
    <d v="2023-02-19T00:00:00"/>
    <x v="0"/>
    <x v="6"/>
    <n v="88073"/>
    <x v="15"/>
    <s v="Retained"/>
    <m/>
    <x v="0"/>
  </r>
  <r>
    <x v="2833"/>
    <x v="0"/>
    <n v="36"/>
    <x v="1"/>
    <s v="Service Engineer"/>
    <x v="3"/>
    <x v="1"/>
    <x v="0"/>
    <x v="217"/>
    <d v="2024-07-20T00:00:00"/>
    <d v="2024-07-24T00:00:00"/>
    <x v="4"/>
    <x v="3"/>
    <n v="59738"/>
    <x v="3"/>
    <m/>
    <n v="4"/>
    <x v="0"/>
  </r>
  <r>
    <x v="2834"/>
    <x v="0"/>
    <n v="37"/>
    <x v="1"/>
    <s v="Service Engineer"/>
    <x v="0"/>
    <x v="2"/>
    <x v="0"/>
    <x v="268"/>
    <d v="2023-09-05T00:00:00"/>
    <d v="2023-09-07T00:00:00"/>
    <x v="0"/>
    <x v="206"/>
    <n v="53980"/>
    <x v="13"/>
    <s v="Retained"/>
    <n v="4"/>
    <x v="1"/>
  </r>
  <r>
    <x v="2835"/>
    <x v="1"/>
    <n v="34"/>
    <x v="0"/>
    <s v="Operations Executive"/>
    <x v="7"/>
    <x v="0"/>
    <x v="1"/>
    <x v="458"/>
    <d v="2024-03-09T00:00:00"/>
    <d v="2024-03-14T00:00:00"/>
    <x v="3"/>
    <x v="3"/>
    <n v="48460"/>
    <x v="3"/>
    <m/>
    <n v="1"/>
    <x v="1"/>
  </r>
  <r>
    <x v="2836"/>
    <x v="1"/>
    <n v="34"/>
    <x v="3"/>
    <s v="Marketing Manager"/>
    <x v="4"/>
    <x v="0"/>
    <x v="1"/>
    <x v="273"/>
    <d v="2024-09-10T00:00:00"/>
    <d v="2024-09-11T00:00:00"/>
    <x v="0"/>
    <x v="473"/>
    <n v="65450"/>
    <x v="13"/>
    <s v="Retained"/>
    <n v="5"/>
    <x v="0"/>
  </r>
  <r>
    <x v="2837"/>
    <x v="0"/>
    <n v="37"/>
    <x v="8"/>
    <s v="HR Manager"/>
    <x v="7"/>
    <x v="0"/>
    <x v="1"/>
    <x v="228"/>
    <d v="2023-06-16T00:00:00"/>
    <d v="2023-06-17T00:00:00"/>
    <x v="0"/>
    <x v="226"/>
    <n v="54161"/>
    <x v="3"/>
    <s v="Left"/>
    <n v="4"/>
    <x v="1"/>
  </r>
  <r>
    <x v="2838"/>
    <x v="2"/>
    <n v="34"/>
    <x v="1"/>
    <s v="Service Manager"/>
    <x v="2"/>
    <x v="1"/>
    <x v="4"/>
    <x v="491"/>
    <d v="2024-01-26T00:00:00"/>
    <d v="2024-01-26T00:00:00"/>
    <x v="0"/>
    <x v="382"/>
    <n v="87345"/>
    <x v="3"/>
    <s v="Left"/>
    <n v="4"/>
    <x v="2"/>
  </r>
  <r>
    <x v="2839"/>
    <x v="0"/>
    <n v="36"/>
    <x v="0"/>
    <s v="Operations Executive"/>
    <x v="3"/>
    <x v="1"/>
    <x v="2"/>
    <x v="41"/>
    <d v="2023-08-24T00:00:00"/>
    <d v="2023-08-29T00:00:00"/>
    <x v="0"/>
    <x v="29"/>
    <n v="78396"/>
    <x v="1"/>
    <s v="Left"/>
    <n v="4"/>
    <x v="0"/>
  </r>
  <r>
    <x v="2840"/>
    <x v="0"/>
    <n v="36"/>
    <x v="0"/>
    <s v="Operations Executive"/>
    <x v="0"/>
    <x v="1"/>
    <x v="0"/>
    <x v="116"/>
    <d v="2023-02-21T00:00:00"/>
    <d v="2023-02-25T00:00:00"/>
    <x v="0"/>
    <x v="54"/>
    <n v="59111"/>
    <x v="4"/>
    <s v="Retained"/>
    <n v="4"/>
    <x v="1"/>
  </r>
  <r>
    <x v="2841"/>
    <x v="2"/>
    <n v="34"/>
    <x v="1"/>
    <s v="Service Engineer"/>
    <x v="8"/>
    <x v="2"/>
    <x v="1"/>
    <x v="367"/>
    <d v="2024-12-18T00:00:00"/>
    <d v="2024-12-23T00:00:00"/>
    <x v="0"/>
    <x v="475"/>
    <n v="222575"/>
    <x v="8"/>
    <s v="Retained"/>
    <n v="5"/>
    <x v="1"/>
  </r>
  <r>
    <x v="2842"/>
    <x v="1"/>
    <n v="34"/>
    <x v="0"/>
    <s v="Operations Executive"/>
    <x v="10"/>
    <x v="2"/>
    <x v="1"/>
    <x v="57"/>
    <d v="2024-02-23T00:00:00"/>
    <d v="2024-02-28T00:00:00"/>
    <x v="1"/>
    <x v="3"/>
    <n v="180498"/>
    <x v="3"/>
    <m/>
    <n v="5"/>
    <x v="0"/>
  </r>
  <r>
    <x v="2843"/>
    <x v="1"/>
    <n v="34"/>
    <x v="7"/>
    <s v="Purchase Officer"/>
    <x v="5"/>
    <x v="3"/>
    <x v="1"/>
    <x v="38"/>
    <d v="2023-02-20T00:00:00"/>
    <d v="2023-02-21T00:00:00"/>
    <x v="0"/>
    <x v="10"/>
    <n v="46189"/>
    <x v="1"/>
    <s v="Left"/>
    <n v="4"/>
    <x v="1"/>
  </r>
  <r>
    <x v="2844"/>
    <x v="0"/>
    <n v="37"/>
    <x v="1"/>
    <s v="Service Engineer"/>
    <x v="2"/>
    <x v="0"/>
    <x v="0"/>
    <x v="441"/>
    <d v="2024-03-03T00:00:00"/>
    <d v="2024-03-05T00:00:00"/>
    <x v="3"/>
    <x v="3"/>
    <n v="79964"/>
    <x v="3"/>
    <m/>
    <n v="4"/>
    <x v="1"/>
  </r>
  <r>
    <x v="2845"/>
    <x v="0"/>
    <n v="36"/>
    <x v="7"/>
    <s v="Purchase Manager"/>
    <x v="3"/>
    <x v="0"/>
    <x v="0"/>
    <x v="287"/>
    <d v="2023-06-11T00:00:00"/>
    <d v="2023-06-15T00:00:00"/>
    <x v="0"/>
    <x v="28"/>
    <n v="73587"/>
    <x v="2"/>
    <s v="Retained"/>
    <n v="5"/>
    <x v="0"/>
  </r>
  <r>
    <x v="2846"/>
    <x v="2"/>
    <n v="34"/>
    <x v="2"/>
    <s v="Sales Executive"/>
    <x v="5"/>
    <x v="1"/>
    <x v="3"/>
    <x v="173"/>
    <d v="2023-02-01T00:00:00"/>
    <d v="2023-02-02T00:00:00"/>
    <x v="0"/>
    <x v="225"/>
    <n v="51170"/>
    <x v="1"/>
    <s v="Left"/>
    <n v="4"/>
    <x v="1"/>
  </r>
  <r>
    <x v="2847"/>
    <x v="0"/>
    <n v="38"/>
    <x v="0"/>
    <s v="Operations Executive"/>
    <x v="5"/>
    <x v="1"/>
    <x v="2"/>
    <x v="95"/>
    <d v="2023-07-31T00:00:00"/>
    <d v="2023-08-05T00:00:00"/>
    <x v="1"/>
    <x v="3"/>
    <n v="59151"/>
    <x v="3"/>
    <m/>
    <n v="4"/>
    <x v="1"/>
  </r>
  <r>
    <x v="2848"/>
    <x v="0"/>
    <n v="36"/>
    <x v="1"/>
    <s v="Service Engineer"/>
    <x v="2"/>
    <x v="0"/>
    <x v="1"/>
    <x v="429"/>
    <d v="2024-03-19T00:00:00"/>
    <d v="2024-03-21T00:00:00"/>
    <x v="3"/>
    <x v="3"/>
    <n v="69390"/>
    <x v="3"/>
    <m/>
    <n v="3"/>
    <x v="0"/>
  </r>
  <r>
    <x v="2849"/>
    <x v="0"/>
    <n v="38"/>
    <x v="1"/>
    <s v="Service Engineer"/>
    <x v="8"/>
    <x v="0"/>
    <x v="1"/>
    <x v="193"/>
    <d v="2023-05-13T00:00:00"/>
    <d v="2023-05-19T00:00:00"/>
    <x v="0"/>
    <x v="55"/>
    <n v="216192"/>
    <x v="10"/>
    <s v="Retained"/>
    <n v="4"/>
    <x v="1"/>
  </r>
  <r>
    <x v="2850"/>
    <x v="2"/>
    <n v="33"/>
    <x v="1"/>
    <s v="Service Manager"/>
    <x v="11"/>
    <x v="2"/>
    <x v="1"/>
    <x v="164"/>
    <d v="2023-07-26T00:00:00"/>
    <d v="2023-07-29T00:00:00"/>
    <x v="0"/>
    <x v="87"/>
    <n v="109602"/>
    <x v="11"/>
    <s v="Retained"/>
    <n v="3"/>
    <x v="1"/>
  </r>
  <r>
    <x v="2851"/>
    <x v="0"/>
    <n v="38"/>
    <x v="0"/>
    <s v="Operations Executive"/>
    <x v="4"/>
    <x v="0"/>
    <x v="1"/>
    <x v="352"/>
    <d v="2024-08-01T00:00:00"/>
    <d v="2024-08-05T00:00:00"/>
    <x v="0"/>
    <x v="155"/>
    <n v="75423"/>
    <x v="15"/>
    <s v="Left"/>
    <n v="4"/>
    <x v="0"/>
  </r>
  <r>
    <x v="2852"/>
    <x v="0"/>
    <n v="37"/>
    <x v="6"/>
    <s v="Finance Manager"/>
    <x v="5"/>
    <x v="3"/>
    <x v="4"/>
    <x v="499"/>
    <d v="2024-08-23T00:00:00"/>
    <d v="2024-08-27T00:00:00"/>
    <x v="0"/>
    <x v="413"/>
    <n v="54209"/>
    <x v="15"/>
    <s v="Retained"/>
    <n v="4"/>
    <x v="1"/>
  </r>
  <r>
    <x v="2853"/>
    <x v="1"/>
    <n v="34"/>
    <x v="0"/>
    <s v="Operations Executive"/>
    <x v="6"/>
    <x v="1"/>
    <x v="2"/>
    <x v="174"/>
    <d v="2023-02-09T00:00:00"/>
    <d v="2023-02-09T00:00:00"/>
    <x v="0"/>
    <x v="254"/>
    <n v="52436"/>
    <x v="14"/>
    <s v="Retained"/>
    <n v="5"/>
    <x v="0"/>
  </r>
  <r>
    <x v="2854"/>
    <x v="0"/>
    <n v="37"/>
    <x v="0"/>
    <s v="Operations Executive"/>
    <x v="3"/>
    <x v="1"/>
    <x v="1"/>
    <x v="26"/>
    <d v="2023-05-22T00:00:00"/>
    <d v="2023-05-23T00:00:00"/>
    <x v="0"/>
    <x v="287"/>
    <n v="68338"/>
    <x v="6"/>
    <s v="Retained"/>
    <n v="3"/>
    <x v="1"/>
  </r>
  <r>
    <x v="2855"/>
    <x v="0"/>
    <n v="36"/>
    <x v="7"/>
    <s v="Purchase Manager"/>
    <x v="0"/>
    <x v="4"/>
    <x v="1"/>
    <x v="28"/>
    <d v="2023-03-30T00:00:00"/>
    <d v="2023-04-05T00:00:00"/>
    <x v="0"/>
    <x v="40"/>
    <n v="63161"/>
    <x v="13"/>
    <s v="Retained"/>
    <n v="3"/>
    <x v="1"/>
  </r>
  <r>
    <x v="2856"/>
    <x v="0"/>
    <n v="38"/>
    <x v="1"/>
    <s v="Service Engineer"/>
    <x v="0"/>
    <x v="1"/>
    <x v="0"/>
    <x v="139"/>
    <d v="2023-08-27T00:00:00"/>
    <d v="2023-08-28T00:00:00"/>
    <x v="0"/>
    <x v="153"/>
    <n v="58069"/>
    <x v="7"/>
    <s v="Retained"/>
    <n v="2"/>
    <x v="2"/>
  </r>
  <r>
    <x v="2857"/>
    <x v="0"/>
    <n v="37"/>
    <x v="0"/>
    <s v="Operations Executive"/>
    <x v="4"/>
    <x v="4"/>
    <x v="0"/>
    <x v="105"/>
    <d v="2024-03-31T00:00:00"/>
    <d v="2024-04-07T00:00:00"/>
    <x v="2"/>
    <x v="3"/>
    <n v="62980"/>
    <x v="3"/>
    <m/>
    <n v="3"/>
    <x v="1"/>
  </r>
  <r>
    <x v="2858"/>
    <x v="0"/>
    <n v="37"/>
    <x v="1"/>
    <s v="Service Engineer"/>
    <x v="9"/>
    <x v="1"/>
    <x v="0"/>
    <x v="104"/>
    <d v="2023-02-18T00:00:00"/>
    <d v="2023-02-18T00:00:00"/>
    <x v="0"/>
    <x v="21"/>
    <n v="45816"/>
    <x v="7"/>
    <s v="Retained"/>
    <n v="4"/>
    <x v="1"/>
  </r>
  <r>
    <x v="2859"/>
    <x v="0"/>
    <n v="38"/>
    <x v="1"/>
    <s v="Service Engineer"/>
    <x v="9"/>
    <x v="0"/>
    <x v="1"/>
    <x v="249"/>
    <d v="2023-05-14T00:00:00"/>
    <d v="2023-05-20T00:00:00"/>
    <x v="1"/>
    <x v="3"/>
    <n v="55011"/>
    <x v="3"/>
    <m/>
    <m/>
    <x v="0"/>
  </r>
  <r>
    <x v="2860"/>
    <x v="2"/>
    <n v="33"/>
    <x v="0"/>
    <s v="Operations Manager"/>
    <x v="10"/>
    <x v="1"/>
    <x v="0"/>
    <x v="392"/>
    <d v="2024-09-13T00:00:00"/>
    <d v="2024-09-17T00:00:00"/>
    <x v="0"/>
    <x v="476"/>
    <n v="165480"/>
    <x v="5"/>
    <s v="Retained"/>
    <n v="4"/>
    <x v="1"/>
  </r>
  <r>
    <x v="2861"/>
    <x v="0"/>
    <n v="38"/>
    <x v="1"/>
    <s v="Service Manager"/>
    <x v="3"/>
    <x v="1"/>
    <x v="1"/>
    <x v="404"/>
    <d v="2024-06-10T00:00:00"/>
    <d v="2024-06-11T00:00:00"/>
    <x v="4"/>
    <x v="3"/>
    <n v="68162"/>
    <x v="3"/>
    <m/>
    <n v="5"/>
    <x v="1"/>
  </r>
  <r>
    <x v="2862"/>
    <x v="1"/>
    <n v="34"/>
    <x v="1"/>
    <s v="Service Manager"/>
    <x v="12"/>
    <x v="2"/>
    <x v="0"/>
    <x v="160"/>
    <d v="2023-01-23T00:00:00"/>
    <d v="2023-01-27T00:00:00"/>
    <x v="1"/>
    <x v="3"/>
    <n v="37957"/>
    <x v="3"/>
    <m/>
    <n v="5"/>
    <x v="1"/>
  </r>
  <r>
    <x v="2863"/>
    <x v="2"/>
    <n v="32"/>
    <x v="4"/>
    <s v="Production Engineer"/>
    <x v="9"/>
    <x v="1"/>
    <x v="1"/>
    <x v="168"/>
    <d v="2023-08-04T00:00:00"/>
    <d v="2023-08-08T00:00:00"/>
    <x v="0"/>
    <x v="132"/>
    <n v="63702"/>
    <x v="5"/>
    <s v="Retained"/>
    <n v="5"/>
    <x v="1"/>
  </r>
  <r>
    <x v="2864"/>
    <x v="0"/>
    <n v="37"/>
    <x v="4"/>
    <s v="Production Engineer"/>
    <x v="7"/>
    <x v="1"/>
    <x v="1"/>
    <x v="299"/>
    <d v="2024-04-23T00:00:00"/>
    <d v="2024-04-28T00:00:00"/>
    <x v="2"/>
    <x v="3"/>
    <n v="45350"/>
    <x v="3"/>
    <m/>
    <n v="4"/>
    <x v="1"/>
  </r>
  <r>
    <x v="2865"/>
    <x v="2"/>
    <n v="33"/>
    <x v="0"/>
    <s v="Operations Executive"/>
    <x v="10"/>
    <x v="2"/>
    <x v="1"/>
    <x v="195"/>
    <d v="2023-06-22T00:00:00"/>
    <d v="2023-06-25T00:00:00"/>
    <x v="1"/>
    <x v="3"/>
    <n v="158574"/>
    <x v="3"/>
    <m/>
    <n v="5"/>
    <x v="1"/>
  </r>
  <r>
    <x v="2866"/>
    <x v="0"/>
    <n v="38"/>
    <x v="0"/>
    <s v="Operations Manager"/>
    <x v="0"/>
    <x v="4"/>
    <x v="1"/>
    <x v="58"/>
    <d v="2023-07-18T00:00:00"/>
    <d v="2023-07-21T00:00:00"/>
    <x v="0"/>
    <x v="116"/>
    <n v="69915"/>
    <x v="2"/>
    <s v="Retained"/>
    <n v="4"/>
    <x v="1"/>
  </r>
  <r>
    <x v="2867"/>
    <x v="2"/>
    <n v="34"/>
    <x v="0"/>
    <s v="Operations Manager"/>
    <x v="9"/>
    <x v="1"/>
    <x v="1"/>
    <x v="384"/>
    <d v="2023-07-27T00:00:00"/>
    <d v="2023-08-03T00:00:00"/>
    <x v="2"/>
    <x v="3"/>
    <n v="41206"/>
    <x v="3"/>
    <m/>
    <m/>
    <x v="1"/>
  </r>
  <r>
    <x v="2868"/>
    <x v="0"/>
    <n v="38"/>
    <x v="0"/>
    <s v="Operations Executive"/>
    <x v="0"/>
    <x v="1"/>
    <x v="3"/>
    <x v="127"/>
    <d v="2023-08-09T00:00:00"/>
    <d v="2023-08-14T00:00:00"/>
    <x v="0"/>
    <x v="157"/>
    <n v="58318"/>
    <x v="6"/>
    <s v="Retained"/>
    <n v="4"/>
    <x v="1"/>
  </r>
  <r>
    <x v="2869"/>
    <x v="0"/>
    <n v="38"/>
    <x v="1"/>
    <s v="Service Engineer"/>
    <x v="13"/>
    <x v="2"/>
    <x v="1"/>
    <x v="4"/>
    <d v="2023-06-28T00:00:00"/>
    <d v="2023-06-30T00:00:00"/>
    <x v="0"/>
    <x v="4"/>
    <n v="195756"/>
    <x v="11"/>
    <s v="Retained"/>
    <n v="4"/>
    <x v="1"/>
  </r>
  <r>
    <x v="2870"/>
    <x v="2"/>
    <n v="33"/>
    <x v="1"/>
    <s v="Service Engineer"/>
    <x v="7"/>
    <x v="2"/>
    <x v="0"/>
    <x v="33"/>
    <d v="2023-03-05T00:00:00"/>
    <d v="2023-03-05T00:00:00"/>
    <x v="1"/>
    <x v="3"/>
    <n v="60473"/>
    <x v="3"/>
    <m/>
    <n v="3"/>
    <x v="1"/>
  </r>
  <r>
    <x v="2871"/>
    <x v="1"/>
    <n v="34"/>
    <x v="7"/>
    <s v="Purchase Officer"/>
    <x v="4"/>
    <x v="3"/>
    <x v="0"/>
    <x v="195"/>
    <d v="2023-06-18T00:00:00"/>
    <d v="2023-06-19T00:00:00"/>
    <x v="1"/>
    <x v="3"/>
    <n v="67296"/>
    <x v="3"/>
    <m/>
    <n v="4"/>
    <x v="0"/>
  </r>
  <r>
    <x v="2872"/>
    <x v="2"/>
    <n v="32"/>
    <x v="1"/>
    <s v="Service Engineer"/>
    <x v="2"/>
    <x v="1"/>
    <x v="1"/>
    <x v="438"/>
    <d v="2024-05-09T00:00:00"/>
    <d v="2024-05-14T00:00:00"/>
    <x v="0"/>
    <x v="460"/>
    <n v="64692"/>
    <x v="15"/>
    <s v="Retained"/>
    <n v="4"/>
    <x v="1"/>
  </r>
  <r>
    <x v="2873"/>
    <x v="0"/>
    <n v="36"/>
    <x v="5"/>
    <s v="General Manager"/>
    <x v="14"/>
    <x v="0"/>
    <x v="0"/>
    <x v="528"/>
    <d v="2024-05-11T00:00:00"/>
    <d v="2024-05-17T00:00:00"/>
    <x v="0"/>
    <x v="477"/>
    <n v="111208"/>
    <x v="11"/>
    <s v="Retained"/>
    <n v="4"/>
    <x v="0"/>
  </r>
  <r>
    <x v="2874"/>
    <x v="2"/>
    <n v="32"/>
    <x v="0"/>
    <s v="Operations Executive"/>
    <x v="3"/>
    <x v="1"/>
    <x v="3"/>
    <x v="58"/>
    <d v="2023-07-27T00:00:00"/>
    <d v="2023-07-28T00:00:00"/>
    <x v="0"/>
    <x v="269"/>
    <n v="72078"/>
    <x v="2"/>
    <s v="Left"/>
    <n v="5"/>
    <x v="1"/>
  </r>
  <r>
    <x v="2875"/>
    <x v="0"/>
    <n v="36"/>
    <x v="1"/>
    <s v="Service Engineer"/>
    <x v="12"/>
    <x v="1"/>
    <x v="1"/>
    <x v="5"/>
    <d v="2023-05-17T00:00:00"/>
    <d v="2023-05-21T00:00:00"/>
    <x v="0"/>
    <x v="227"/>
    <n v="47869"/>
    <x v="3"/>
    <s v="Retained"/>
    <n v="4"/>
    <x v="1"/>
  </r>
  <r>
    <x v="2876"/>
    <x v="0"/>
    <n v="38"/>
    <x v="2"/>
    <s v="Sales Manager"/>
    <x v="13"/>
    <x v="1"/>
    <x v="3"/>
    <x v="115"/>
    <d v="2023-06-02T00:00:00"/>
    <d v="2023-06-08T00:00:00"/>
    <x v="0"/>
    <x v="187"/>
    <n v="205970"/>
    <x v="8"/>
    <s v="Retained"/>
    <m/>
    <x v="1"/>
  </r>
  <r>
    <x v="2877"/>
    <x v="0"/>
    <n v="37"/>
    <x v="2"/>
    <s v="Sales Manager"/>
    <x v="6"/>
    <x v="1"/>
    <x v="3"/>
    <x v="27"/>
    <d v="2023-02-23T00:00:00"/>
    <d v="2023-02-24T00:00:00"/>
    <x v="0"/>
    <x v="76"/>
    <n v="67440"/>
    <x v="1"/>
    <s v="Retained"/>
    <n v="4"/>
    <x v="1"/>
  </r>
  <r>
    <x v="2878"/>
    <x v="2"/>
    <n v="33"/>
    <x v="1"/>
    <s v="Service Manager"/>
    <x v="8"/>
    <x v="0"/>
    <x v="3"/>
    <x v="521"/>
    <d v="2024-05-03T00:00:00"/>
    <d v="2024-05-09T00:00:00"/>
    <x v="1"/>
    <x v="3"/>
    <n v="218240"/>
    <x v="3"/>
    <m/>
    <m/>
    <x v="1"/>
  </r>
  <r>
    <x v="2879"/>
    <x v="0"/>
    <n v="37"/>
    <x v="1"/>
    <s v="Service Engineer"/>
    <x v="0"/>
    <x v="1"/>
    <x v="1"/>
    <x v="30"/>
    <d v="2023-04-05T00:00:00"/>
    <d v="2023-04-09T00:00:00"/>
    <x v="0"/>
    <x v="74"/>
    <n v="42350"/>
    <x v="11"/>
    <s v="Retained"/>
    <n v="4"/>
    <x v="1"/>
  </r>
  <r>
    <x v="2880"/>
    <x v="0"/>
    <n v="38"/>
    <x v="0"/>
    <s v="Operations Executive"/>
    <x v="11"/>
    <x v="4"/>
    <x v="0"/>
    <x v="327"/>
    <d v="2023-03-19T00:00:00"/>
    <d v="2023-03-20T00:00:00"/>
    <x v="0"/>
    <x v="163"/>
    <n v="103958"/>
    <x v="13"/>
    <s v="Retained"/>
    <n v="4"/>
    <x v="1"/>
  </r>
  <r>
    <x v="2881"/>
    <x v="2"/>
    <n v="33"/>
    <x v="0"/>
    <s v="Operations Executive"/>
    <x v="6"/>
    <x v="2"/>
    <x v="0"/>
    <x v="247"/>
    <d v="2023-09-10T00:00:00"/>
    <d v="2023-09-15T00:00:00"/>
    <x v="0"/>
    <x v="478"/>
    <n v="74800"/>
    <x v="13"/>
    <s v="Left"/>
    <n v="4"/>
    <x v="1"/>
  </r>
  <r>
    <x v="2882"/>
    <x v="0"/>
    <n v="38"/>
    <x v="0"/>
    <s v="Operations Executive"/>
    <x v="1"/>
    <x v="1"/>
    <x v="1"/>
    <x v="167"/>
    <d v="2023-09-05T00:00:00"/>
    <d v="2023-09-12T00:00:00"/>
    <x v="2"/>
    <x v="3"/>
    <n v="55233"/>
    <x v="3"/>
    <m/>
    <n v="4"/>
    <x v="1"/>
  </r>
  <r>
    <x v="2883"/>
    <x v="0"/>
    <n v="37"/>
    <x v="1"/>
    <s v="Service Engineer"/>
    <x v="5"/>
    <x v="4"/>
    <x v="0"/>
    <x v="149"/>
    <d v="2023-06-26T00:00:00"/>
    <d v="2023-06-29T00:00:00"/>
    <x v="0"/>
    <x v="171"/>
    <n v="40540"/>
    <x v="0"/>
    <s v="Retained"/>
    <n v="4"/>
    <x v="0"/>
  </r>
  <r>
    <x v="2884"/>
    <x v="0"/>
    <n v="36"/>
    <x v="7"/>
    <s v="Purchase Manager"/>
    <x v="8"/>
    <x v="3"/>
    <x v="2"/>
    <x v="156"/>
    <d v="2023-07-16T00:00:00"/>
    <d v="2023-07-19T00:00:00"/>
    <x v="0"/>
    <x v="165"/>
    <n v="210312"/>
    <x v="9"/>
    <s v="Retained"/>
    <m/>
    <x v="1"/>
  </r>
  <r>
    <x v="2885"/>
    <x v="1"/>
    <n v="34"/>
    <x v="6"/>
    <s v="Financial Analyst"/>
    <x v="0"/>
    <x v="0"/>
    <x v="3"/>
    <x v="177"/>
    <d v="2023-06-16T00:00:00"/>
    <d v="2023-06-23T00:00:00"/>
    <x v="0"/>
    <x v="98"/>
    <n v="42432"/>
    <x v="2"/>
    <s v="Retained"/>
    <n v="4"/>
    <x v="0"/>
  </r>
  <r>
    <x v="2886"/>
    <x v="0"/>
    <n v="38"/>
    <x v="0"/>
    <s v="Operations Manager"/>
    <x v="2"/>
    <x v="1"/>
    <x v="1"/>
    <x v="174"/>
    <d v="2023-01-30T00:00:00"/>
    <d v="2023-02-05T00:00:00"/>
    <x v="1"/>
    <x v="3"/>
    <n v="72687"/>
    <x v="3"/>
    <m/>
    <n v="4"/>
    <x v="1"/>
  </r>
  <r>
    <x v="2887"/>
    <x v="0"/>
    <n v="37"/>
    <x v="0"/>
    <s v="Operations Manager"/>
    <x v="13"/>
    <x v="1"/>
    <x v="1"/>
    <x v="326"/>
    <d v="2024-05-01T00:00:00"/>
    <d v="2024-05-05T00:00:00"/>
    <x v="0"/>
    <x v="211"/>
    <n v="185536"/>
    <x v="3"/>
    <s v="Left"/>
    <n v="4"/>
    <x v="1"/>
  </r>
  <r>
    <x v="2888"/>
    <x v="2"/>
    <n v="32"/>
    <x v="0"/>
    <s v="Operations Manager"/>
    <x v="10"/>
    <x v="1"/>
    <x v="1"/>
    <x v="430"/>
    <d v="2024-11-14T00:00:00"/>
    <d v="2024-11-14T00:00:00"/>
    <x v="2"/>
    <x v="3"/>
    <n v="171332"/>
    <x v="3"/>
    <m/>
    <n v="4"/>
    <x v="1"/>
  </r>
  <r>
    <x v="2889"/>
    <x v="2"/>
    <n v="32"/>
    <x v="6"/>
    <s v="Finance Manager"/>
    <x v="0"/>
    <x v="0"/>
    <x v="1"/>
    <x v="366"/>
    <d v="2023-05-17T00:00:00"/>
    <d v="2023-05-18T00:00:00"/>
    <x v="0"/>
    <x v="5"/>
    <n v="60174"/>
    <x v="4"/>
    <s v="Retained"/>
    <n v="3"/>
    <x v="1"/>
  </r>
  <r>
    <x v="2890"/>
    <x v="0"/>
    <n v="36"/>
    <x v="0"/>
    <s v="Operations Executive"/>
    <x v="7"/>
    <x v="1"/>
    <x v="0"/>
    <x v="164"/>
    <d v="2023-07-24T00:00:00"/>
    <d v="2023-07-27T00:00:00"/>
    <x v="0"/>
    <x v="165"/>
    <n v="51364"/>
    <x v="3"/>
    <s v="Left"/>
    <n v="5"/>
    <x v="1"/>
  </r>
  <r>
    <x v="2891"/>
    <x v="2"/>
    <n v="34"/>
    <x v="1"/>
    <s v="Service Manager"/>
    <x v="14"/>
    <x v="0"/>
    <x v="2"/>
    <x v="15"/>
    <d v="2023-06-15T00:00:00"/>
    <d v="2023-06-19T00:00:00"/>
    <x v="0"/>
    <x v="7"/>
    <n v="131217"/>
    <x v="8"/>
    <s v="Retained"/>
    <n v="2"/>
    <x v="1"/>
  </r>
  <r>
    <x v="2892"/>
    <x v="2"/>
    <n v="34"/>
    <x v="0"/>
    <s v="Operations Executive"/>
    <x v="9"/>
    <x v="1"/>
    <x v="2"/>
    <x v="106"/>
    <d v="2023-08-24T00:00:00"/>
    <d v="2023-08-25T00:00:00"/>
    <x v="0"/>
    <x v="255"/>
    <n v="64793"/>
    <x v="14"/>
    <s v="Retained"/>
    <n v="4"/>
    <x v="1"/>
  </r>
  <r>
    <x v="2893"/>
    <x v="2"/>
    <n v="33"/>
    <x v="1"/>
    <s v="Service Manager"/>
    <x v="3"/>
    <x v="0"/>
    <x v="3"/>
    <x v="32"/>
    <d v="2023-07-18T00:00:00"/>
    <d v="2023-07-25T00:00:00"/>
    <x v="0"/>
    <x v="172"/>
    <n v="77889"/>
    <x v="12"/>
    <s v="Retained"/>
    <n v="4"/>
    <x v="1"/>
  </r>
  <r>
    <x v="2894"/>
    <x v="0"/>
    <n v="36"/>
    <x v="7"/>
    <s v="Purchase Officer"/>
    <x v="10"/>
    <x v="0"/>
    <x v="1"/>
    <x v="337"/>
    <d v="2023-01-13T00:00:00"/>
    <d v="2023-01-14T00:00:00"/>
    <x v="0"/>
    <x v="215"/>
    <n v="190184"/>
    <x v="10"/>
    <s v="Retained"/>
    <n v="5"/>
    <x v="1"/>
  </r>
  <r>
    <x v="2895"/>
    <x v="2"/>
    <n v="33"/>
    <x v="0"/>
    <s v="Operations Executive"/>
    <x v="5"/>
    <x v="1"/>
    <x v="0"/>
    <x v="252"/>
    <d v="2023-08-04T00:00:00"/>
    <d v="2023-08-04T00:00:00"/>
    <x v="1"/>
    <x v="3"/>
    <n v="55720"/>
    <x v="3"/>
    <m/>
    <n v="3"/>
    <x v="0"/>
  </r>
  <r>
    <x v="2896"/>
    <x v="0"/>
    <n v="37"/>
    <x v="1"/>
    <s v="Service Engineer"/>
    <x v="11"/>
    <x v="0"/>
    <x v="2"/>
    <x v="286"/>
    <d v="2023-05-11T00:00:00"/>
    <d v="2023-05-11T00:00:00"/>
    <x v="0"/>
    <x v="356"/>
    <n v="154966"/>
    <x v="15"/>
    <s v="Retained"/>
    <n v="5"/>
    <x v="1"/>
  </r>
  <r>
    <x v="2897"/>
    <x v="0"/>
    <n v="36"/>
    <x v="2"/>
    <s v="Sales Executive"/>
    <x v="0"/>
    <x v="0"/>
    <x v="3"/>
    <x v="135"/>
    <d v="2024-01-25T00:00:00"/>
    <d v="2024-02-01T00:00:00"/>
    <x v="1"/>
    <x v="3"/>
    <n v="69247"/>
    <x v="3"/>
    <m/>
    <n v="5"/>
    <x v="2"/>
  </r>
  <r>
    <x v="2898"/>
    <x v="0"/>
    <n v="37"/>
    <x v="2"/>
    <s v="Sales Executive"/>
    <x v="3"/>
    <x v="2"/>
    <x v="3"/>
    <x v="136"/>
    <d v="2023-08-14T00:00:00"/>
    <d v="2023-08-15T00:00:00"/>
    <x v="1"/>
    <x v="3"/>
    <n v="65385"/>
    <x v="3"/>
    <m/>
    <m/>
    <x v="1"/>
  </r>
  <r>
    <x v="2899"/>
    <x v="0"/>
    <n v="38"/>
    <x v="2"/>
    <s v="Sales Executive"/>
    <x v="2"/>
    <x v="0"/>
    <x v="0"/>
    <x v="65"/>
    <d v="2023-07-16T00:00:00"/>
    <d v="2023-07-21T00:00:00"/>
    <x v="0"/>
    <x v="221"/>
    <n v="62279"/>
    <x v="5"/>
    <s v="Retained"/>
    <n v="3"/>
    <x v="0"/>
  </r>
  <r>
    <x v="2900"/>
    <x v="0"/>
    <n v="37"/>
    <x v="2"/>
    <s v="Sales Manager"/>
    <x v="4"/>
    <x v="0"/>
    <x v="3"/>
    <x v="379"/>
    <d v="2023-06-22T00:00:00"/>
    <d v="2023-06-29T00:00:00"/>
    <x v="0"/>
    <x v="252"/>
    <n v="66951"/>
    <x v="11"/>
    <s v="Retained"/>
    <n v="4"/>
    <x v="1"/>
  </r>
  <r>
    <x v="2901"/>
    <x v="2"/>
    <n v="32"/>
    <x v="1"/>
    <s v="Service Engineer"/>
    <x v="14"/>
    <x v="4"/>
    <x v="0"/>
    <x v="126"/>
    <d v="2023-01-25T00:00:00"/>
    <d v="2023-01-26T00:00:00"/>
    <x v="0"/>
    <x v="147"/>
    <n v="91678"/>
    <x v="16"/>
    <s v="Retained"/>
    <n v="4"/>
    <x v="1"/>
  </r>
  <r>
    <x v="2902"/>
    <x v="0"/>
    <n v="38"/>
    <x v="1"/>
    <s v="Service Engineer"/>
    <x v="1"/>
    <x v="2"/>
    <x v="3"/>
    <x v="216"/>
    <d v="2024-08-02T00:00:00"/>
    <d v="2024-08-06T00:00:00"/>
    <x v="0"/>
    <x v="155"/>
    <n v="61019"/>
    <x v="8"/>
    <s v="Retained"/>
    <n v="4"/>
    <x v="1"/>
  </r>
  <r>
    <x v="2903"/>
    <x v="0"/>
    <n v="38"/>
    <x v="1"/>
    <s v="Service Engineer"/>
    <x v="6"/>
    <x v="1"/>
    <x v="2"/>
    <x v="231"/>
    <d v="2023-05-29T00:00:00"/>
    <d v="2023-06-03T00:00:00"/>
    <x v="0"/>
    <x v="292"/>
    <n v="67225"/>
    <x v="11"/>
    <s v="Retained"/>
    <n v="3"/>
    <x v="1"/>
  </r>
  <r>
    <x v="2904"/>
    <x v="0"/>
    <n v="37"/>
    <x v="5"/>
    <s v="General Manager"/>
    <x v="7"/>
    <x v="1"/>
    <x v="1"/>
    <x v="127"/>
    <d v="2023-08-02T00:00:00"/>
    <d v="2023-08-03T00:00:00"/>
    <x v="0"/>
    <x v="52"/>
    <n v="48632"/>
    <x v="2"/>
    <s v="Retained"/>
    <n v="4"/>
    <x v="0"/>
  </r>
  <r>
    <x v="2905"/>
    <x v="0"/>
    <n v="37"/>
    <x v="1"/>
    <s v="Service Engineer"/>
    <x v="4"/>
    <x v="1"/>
    <x v="3"/>
    <x v="357"/>
    <d v="2023-06-22T00:00:00"/>
    <d v="2023-06-26T00:00:00"/>
    <x v="0"/>
    <x v="89"/>
    <n v="78254"/>
    <x v="9"/>
    <s v="Left"/>
    <n v="2"/>
    <x v="1"/>
  </r>
  <r>
    <x v="2906"/>
    <x v="1"/>
    <n v="34"/>
    <x v="1"/>
    <s v="Service Engineer"/>
    <x v="0"/>
    <x v="1"/>
    <x v="1"/>
    <x v="158"/>
    <d v="2024-09-13T00:00:00"/>
    <d v="2024-09-18T00:00:00"/>
    <x v="1"/>
    <x v="3"/>
    <n v="65936"/>
    <x v="3"/>
    <m/>
    <n v="4"/>
    <x v="1"/>
  </r>
  <r>
    <x v="2907"/>
    <x v="0"/>
    <n v="38"/>
    <x v="0"/>
    <s v="Operations Manager"/>
    <x v="11"/>
    <x v="0"/>
    <x v="3"/>
    <x v="227"/>
    <d v="2024-07-06T00:00:00"/>
    <d v="2024-07-07T00:00:00"/>
    <x v="0"/>
    <x v="164"/>
    <n v="116879"/>
    <x v="7"/>
    <s v="Retained"/>
    <n v="4"/>
    <x v="1"/>
  </r>
  <r>
    <x v="2908"/>
    <x v="0"/>
    <n v="37"/>
    <x v="0"/>
    <s v="Operations Executive"/>
    <x v="2"/>
    <x v="0"/>
    <x v="0"/>
    <x v="86"/>
    <d v="2024-02-06T00:00:00"/>
    <d v="2024-02-10T00:00:00"/>
    <x v="0"/>
    <x v="430"/>
    <n v="76460"/>
    <x v="6"/>
    <s v="Left"/>
    <n v="4"/>
    <x v="1"/>
  </r>
  <r>
    <x v="2909"/>
    <x v="0"/>
    <n v="36"/>
    <x v="0"/>
    <s v="Operations Executive"/>
    <x v="6"/>
    <x v="4"/>
    <x v="0"/>
    <x v="160"/>
    <d v="2023-01-25T00:00:00"/>
    <d v="2023-01-30T00:00:00"/>
    <x v="1"/>
    <x v="3"/>
    <n v="51725"/>
    <x v="3"/>
    <m/>
    <n v="5"/>
    <x v="1"/>
  </r>
  <r>
    <x v="2910"/>
    <x v="0"/>
    <n v="37"/>
    <x v="1"/>
    <s v="Service Engineer"/>
    <x v="5"/>
    <x v="1"/>
    <x v="1"/>
    <x v="336"/>
    <d v="2025-01-06T00:00:00"/>
    <d v="2025-01-11T00:00:00"/>
    <x v="2"/>
    <x v="3"/>
    <n v="55395"/>
    <x v="3"/>
    <m/>
    <n v="4"/>
    <x v="1"/>
  </r>
  <r>
    <x v="2911"/>
    <x v="0"/>
    <n v="37"/>
    <x v="0"/>
    <s v="Operations Executive"/>
    <x v="12"/>
    <x v="0"/>
    <x v="1"/>
    <x v="339"/>
    <d v="2023-06-13T00:00:00"/>
    <d v="2023-06-16T00:00:00"/>
    <x v="0"/>
    <x v="226"/>
    <n v="50843"/>
    <x v="7"/>
    <s v="Retained"/>
    <n v="5"/>
    <x v="1"/>
  </r>
  <r>
    <x v="2912"/>
    <x v="2"/>
    <n v="34"/>
    <x v="0"/>
    <s v="Operations Executive"/>
    <x v="1"/>
    <x v="0"/>
    <x v="4"/>
    <x v="3"/>
    <d v="2023-03-09T00:00:00"/>
    <d v="2023-03-16T00:00:00"/>
    <x v="2"/>
    <x v="3"/>
    <n v="66422"/>
    <x v="3"/>
    <m/>
    <m/>
    <x v="1"/>
  </r>
  <r>
    <x v="2913"/>
    <x v="1"/>
    <n v="34"/>
    <x v="0"/>
    <s v="Operations Manager"/>
    <x v="13"/>
    <x v="4"/>
    <x v="1"/>
    <x v="327"/>
    <d v="2023-03-22T00:00:00"/>
    <d v="2023-03-25T00:00:00"/>
    <x v="1"/>
    <x v="3"/>
    <n v="195192"/>
    <x v="3"/>
    <m/>
    <n v="2"/>
    <x v="1"/>
  </r>
  <r>
    <x v="2914"/>
    <x v="0"/>
    <n v="37"/>
    <x v="0"/>
    <s v="Operations Executive"/>
    <x v="8"/>
    <x v="1"/>
    <x v="2"/>
    <x v="211"/>
    <d v="2023-06-04T00:00:00"/>
    <d v="2023-06-10T00:00:00"/>
    <x v="1"/>
    <x v="3"/>
    <n v="189240"/>
    <x v="3"/>
    <m/>
    <n v="5"/>
    <x v="1"/>
  </r>
  <r>
    <x v="2915"/>
    <x v="2"/>
    <n v="33"/>
    <x v="0"/>
    <s v="Operations Executive"/>
    <x v="6"/>
    <x v="1"/>
    <x v="2"/>
    <x v="400"/>
    <d v="2023-04-02T00:00:00"/>
    <d v="2023-04-02T00:00:00"/>
    <x v="0"/>
    <x v="275"/>
    <n v="80446"/>
    <x v="10"/>
    <s v="Left"/>
    <n v="5"/>
    <x v="1"/>
  </r>
  <r>
    <x v="2916"/>
    <x v="2"/>
    <n v="33"/>
    <x v="0"/>
    <s v="Operations Executive"/>
    <x v="12"/>
    <x v="1"/>
    <x v="0"/>
    <x v="130"/>
    <d v="2023-05-25T00:00:00"/>
    <d v="2023-06-01T00:00:00"/>
    <x v="0"/>
    <x v="265"/>
    <n v="50842"/>
    <x v="6"/>
    <s v="Left"/>
    <n v="4"/>
    <x v="0"/>
  </r>
  <r>
    <x v="2917"/>
    <x v="2"/>
    <n v="32"/>
    <x v="0"/>
    <s v="Operations Executive"/>
    <x v="1"/>
    <x v="0"/>
    <x v="0"/>
    <x v="288"/>
    <d v="2023-06-13T00:00:00"/>
    <d v="2023-06-15T00:00:00"/>
    <x v="0"/>
    <x v="213"/>
    <n v="50254"/>
    <x v="3"/>
    <s v="Retained"/>
    <n v="3"/>
    <x v="1"/>
  </r>
  <r>
    <x v="2918"/>
    <x v="0"/>
    <n v="37"/>
    <x v="7"/>
    <s v="Purchase Manager"/>
    <x v="2"/>
    <x v="1"/>
    <x v="1"/>
    <x v="209"/>
    <d v="2023-07-05T00:00:00"/>
    <d v="2023-07-11T00:00:00"/>
    <x v="1"/>
    <x v="3"/>
    <n v="63721"/>
    <x v="3"/>
    <m/>
    <n v="5"/>
    <x v="2"/>
  </r>
  <r>
    <x v="2919"/>
    <x v="0"/>
    <n v="36"/>
    <x v="0"/>
    <s v="Operations Executive"/>
    <x v="7"/>
    <x v="2"/>
    <x v="0"/>
    <x v="149"/>
    <d v="2023-06-30T00:00:00"/>
    <d v="2023-07-06T00:00:00"/>
    <x v="1"/>
    <x v="3"/>
    <n v="58773"/>
    <x v="3"/>
    <m/>
    <n v="4"/>
    <x v="1"/>
  </r>
  <r>
    <x v="2920"/>
    <x v="0"/>
    <n v="36"/>
    <x v="0"/>
    <s v="Operations Executive"/>
    <x v="3"/>
    <x v="1"/>
    <x v="0"/>
    <x v="249"/>
    <d v="2023-05-05T00:00:00"/>
    <d v="2023-05-06T00:00:00"/>
    <x v="1"/>
    <x v="3"/>
    <n v="74046"/>
    <x v="3"/>
    <m/>
    <n v="4"/>
    <x v="1"/>
  </r>
  <r>
    <x v="2921"/>
    <x v="2"/>
    <n v="32"/>
    <x v="2"/>
    <s v="Sales Manager"/>
    <x v="7"/>
    <x v="1"/>
    <x v="3"/>
    <x v="506"/>
    <d v="2024-01-19T00:00:00"/>
    <d v="2024-01-19T00:00:00"/>
    <x v="0"/>
    <x v="479"/>
    <n v="57298"/>
    <x v="2"/>
    <s v="Retained"/>
    <n v="4"/>
    <x v="1"/>
  </r>
  <r>
    <x v="2922"/>
    <x v="2"/>
    <n v="32"/>
    <x v="8"/>
    <s v="HR Specialist"/>
    <x v="9"/>
    <x v="1"/>
    <x v="2"/>
    <x v="521"/>
    <d v="2024-04-30T00:00:00"/>
    <d v="2024-05-04T00:00:00"/>
    <x v="0"/>
    <x v="480"/>
    <n v="44538"/>
    <x v="3"/>
    <s v="Retained"/>
    <n v="5"/>
    <x v="0"/>
  </r>
  <r>
    <x v="2923"/>
    <x v="0"/>
    <n v="38"/>
    <x v="1"/>
    <s v="Service Manager"/>
    <x v="1"/>
    <x v="4"/>
    <x v="1"/>
    <x v="221"/>
    <d v="2023-03-22T00:00:00"/>
    <d v="2023-03-25T00:00:00"/>
    <x v="0"/>
    <x v="223"/>
    <n v="50541"/>
    <x v="9"/>
    <s v="Retained"/>
    <n v="5"/>
    <x v="1"/>
  </r>
  <r>
    <x v="2924"/>
    <x v="0"/>
    <n v="36"/>
    <x v="4"/>
    <s v="Production Engineer"/>
    <x v="3"/>
    <x v="0"/>
    <x v="4"/>
    <x v="445"/>
    <d v="2024-05-24T00:00:00"/>
    <d v="2024-05-25T00:00:00"/>
    <x v="3"/>
    <x v="3"/>
    <n v="79408"/>
    <x v="3"/>
    <m/>
    <n v="4"/>
    <x v="1"/>
  </r>
  <r>
    <x v="2925"/>
    <x v="1"/>
    <n v="34"/>
    <x v="0"/>
    <s v="Operations Executive"/>
    <x v="14"/>
    <x v="2"/>
    <x v="0"/>
    <x v="372"/>
    <d v="2023-04-05T00:00:00"/>
    <d v="2023-04-11T00:00:00"/>
    <x v="2"/>
    <x v="3"/>
    <n v="99893"/>
    <x v="3"/>
    <m/>
    <n v="4"/>
    <x v="1"/>
  </r>
  <r>
    <x v="2926"/>
    <x v="2"/>
    <n v="33"/>
    <x v="1"/>
    <s v="Service Manager"/>
    <x v="4"/>
    <x v="1"/>
    <x v="0"/>
    <x v="73"/>
    <d v="2023-09-06T00:00:00"/>
    <d v="2023-09-10T00:00:00"/>
    <x v="0"/>
    <x v="478"/>
    <n v="70689"/>
    <x v="3"/>
    <s v="Retained"/>
    <n v="5"/>
    <x v="1"/>
  </r>
  <r>
    <x v="2927"/>
    <x v="1"/>
    <n v="34"/>
    <x v="4"/>
    <s v="Production Manager"/>
    <x v="14"/>
    <x v="1"/>
    <x v="2"/>
    <x v="281"/>
    <d v="2024-07-17T00:00:00"/>
    <d v="2024-07-19T00:00:00"/>
    <x v="3"/>
    <x v="3"/>
    <n v="102655"/>
    <x v="3"/>
    <m/>
    <n v="2"/>
    <x v="1"/>
  </r>
  <r>
    <x v="2928"/>
    <x v="2"/>
    <n v="32"/>
    <x v="1"/>
    <s v="Service Engineer"/>
    <x v="12"/>
    <x v="2"/>
    <x v="0"/>
    <x v="106"/>
    <d v="2023-09-01T00:00:00"/>
    <d v="2023-09-08T00:00:00"/>
    <x v="1"/>
    <x v="3"/>
    <n v="47461"/>
    <x v="3"/>
    <m/>
    <m/>
    <x v="1"/>
  </r>
  <r>
    <x v="2929"/>
    <x v="0"/>
    <n v="37"/>
    <x v="7"/>
    <s v="Purchase Manager"/>
    <x v="9"/>
    <x v="1"/>
    <x v="2"/>
    <x v="227"/>
    <d v="2024-07-17T00:00:00"/>
    <d v="2024-07-19T00:00:00"/>
    <x v="0"/>
    <x v="481"/>
    <n v="44112"/>
    <x v="4"/>
    <s v="Retained"/>
    <n v="4"/>
    <x v="1"/>
  </r>
  <r>
    <x v="2930"/>
    <x v="2"/>
    <n v="32"/>
    <x v="1"/>
    <s v="Service Engineer"/>
    <x v="1"/>
    <x v="1"/>
    <x v="0"/>
    <x v="424"/>
    <d v="2024-09-29T00:00:00"/>
    <d v="2024-10-02T00:00:00"/>
    <x v="1"/>
    <x v="3"/>
    <n v="66108"/>
    <x v="3"/>
    <m/>
    <n v="4"/>
    <x v="1"/>
  </r>
  <r>
    <x v="2931"/>
    <x v="2"/>
    <n v="34"/>
    <x v="1"/>
    <s v="Service Engineer"/>
    <x v="0"/>
    <x v="1"/>
    <x v="1"/>
    <x v="300"/>
    <d v="2024-12-22T00:00:00"/>
    <d v="2024-12-22T00:00:00"/>
    <x v="3"/>
    <x v="3"/>
    <n v="40993"/>
    <x v="3"/>
    <m/>
    <n v="4"/>
    <x v="2"/>
  </r>
  <r>
    <x v="2932"/>
    <x v="0"/>
    <n v="36"/>
    <x v="1"/>
    <s v="Service Engineer"/>
    <x v="12"/>
    <x v="1"/>
    <x v="0"/>
    <x v="335"/>
    <d v="2023-08-15T00:00:00"/>
    <d v="2023-08-15T00:00:00"/>
    <x v="0"/>
    <x v="302"/>
    <n v="48108"/>
    <x v="7"/>
    <s v="Retained"/>
    <m/>
    <x v="0"/>
  </r>
  <r>
    <x v="2933"/>
    <x v="0"/>
    <n v="36"/>
    <x v="8"/>
    <s v="HR Specialist"/>
    <x v="3"/>
    <x v="1"/>
    <x v="1"/>
    <x v="529"/>
    <d v="2024-06-09T00:00:00"/>
    <d v="2024-06-16T00:00:00"/>
    <x v="1"/>
    <x v="3"/>
    <n v="67162"/>
    <x v="3"/>
    <m/>
    <n v="5"/>
    <x v="1"/>
  </r>
  <r>
    <x v="2934"/>
    <x v="2"/>
    <n v="34"/>
    <x v="8"/>
    <s v="HR Manager"/>
    <x v="8"/>
    <x v="1"/>
    <x v="0"/>
    <x v="27"/>
    <d v="2023-03-04T00:00:00"/>
    <d v="2023-03-04T00:00:00"/>
    <x v="0"/>
    <x v="95"/>
    <n v="181996"/>
    <x v="5"/>
    <s v="Retained"/>
    <n v="3"/>
    <x v="0"/>
  </r>
  <r>
    <x v="2935"/>
    <x v="0"/>
    <n v="36"/>
    <x v="1"/>
    <s v="Service Engineer"/>
    <x v="3"/>
    <x v="0"/>
    <x v="1"/>
    <x v="131"/>
    <d v="2023-09-02T00:00:00"/>
    <d v="2023-09-06T00:00:00"/>
    <x v="0"/>
    <x v="291"/>
    <n v="77072"/>
    <x v="10"/>
    <s v="Retained"/>
    <n v="4"/>
    <x v="1"/>
  </r>
  <r>
    <x v="2936"/>
    <x v="2"/>
    <n v="33"/>
    <x v="0"/>
    <s v="Operations Executive"/>
    <x v="9"/>
    <x v="0"/>
    <x v="1"/>
    <x v="240"/>
    <d v="2024-06-05T00:00:00"/>
    <d v="2024-06-11T00:00:00"/>
    <x v="0"/>
    <x v="482"/>
    <n v="58343"/>
    <x v="2"/>
    <s v="Retained"/>
    <m/>
    <x v="1"/>
  </r>
  <r>
    <x v="2937"/>
    <x v="2"/>
    <n v="32"/>
    <x v="2"/>
    <s v="Sales Manager"/>
    <x v="6"/>
    <x v="0"/>
    <x v="2"/>
    <x v="530"/>
    <d v="2024-12-05T00:00:00"/>
    <d v="2024-12-09T00:00:00"/>
    <x v="0"/>
    <x v="483"/>
    <n v="54728"/>
    <x v="2"/>
    <s v="Retained"/>
    <n v="4"/>
    <x v="0"/>
  </r>
  <r>
    <x v="2938"/>
    <x v="1"/>
    <n v="34"/>
    <x v="2"/>
    <s v="Sales Executive"/>
    <x v="7"/>
    <x v="1"/>
    <x v="0"/>
    <x v="162"/>
    <d v="2023-01-30T00:00:00"/>
    <d v="2023-02-03T00:00:00"/>
    <x v="0"/>
    <x v="81"/>
    <n v="51829"/>
    <x v="11"/>
    <s v="Retained"/>
    <n v="4"/>
    <x v="1"/>
  </r>
  <r>
    <x v="2939"/>
    <x v="0"/>
    <n v="36"/>
    <x v="1"/>
    <s v="Service Engineer"/>
    <x v="1"/>
    <x v="0"/>
    <x v="0"/>
    <x v="375"/>
    <d v="2024-02-05T00:00:00"/>
    <d v="2024-02-10T00:00:00"/>
    <x v="0"/>
    <x v="484"/>
    <n v="65473"/>
    <x v="0"/>
    <s v="Retained"/>
    <n v="4"/>
    <x v="1"/>
  </r>
  <r>
    <x v="2940"/>
    <x v="0"/>
    <n v="36"/>
    <x v="3"/>
    <s v="Marketing Executive"/>
    <x v="5"/>
    <x v="1"/>
    <x v="0"/>
    <x v="531"/>
    <d v="2024-03-05T00:00:00"/>
    <d v="2024-03-05T00:00:00"/>
    <x v="1"/>
    <x v="3"/>
    <n v="49196"/>
    <x v="3"/>
    <m/>
    <n v="4"/>
    <x v="1"/>
  </r>
  <r>
    <x v="2941"/>
    <x v="2"/>
    <n v="34"/>
    <x v="3"/>
    <s v="Marketing Executive"/>
    <x v="5"/>
    <x v="2"/>
    <x v="1"/>
    <x v="490"/>
    <d v="2024-09-18T00:00:00"/>
    <d v="2024-09-21T00:00:00"/>
    <x v="3"/>
    <x v="3"/>
    <n v="50928"/>
    <x v="3"/>
    <m/>
    <n v="2"/>
    <x v="1"/>
  </r>
  <r>
    <x v="2942"/>
    <x v="0"/>
    <n v="36"/>
    <x v="1"/>
    <s v="Service Manager"/>
    <x v="12"/>
    <x v="0"/>
    <x v="0"/>
    <x v="126"/>
    <d v="2023-01-25T00:00:00"/>
    <d v="2023-01-25T00:00:00"/>
    <x v="0"/>
    <x v="262"/>
    <n v="45847"/>
    <x v="4"/>
    <s v="Retained"/>
    <n v="5"/>
    <x v="1"/>
  </r>
  <r>
    <x v="2943"/>
    <x v="2"/>
    <n v="32"/>
    <x v="1"/>
    <s v="Service Engineer"/>
    <x v="11"/>
    <x v="0"/>
    <x v="2"/>
    <x v="532"/>
    <d v="2024-12-01T00:00:00"/>
    <d v="2024-12-01T00:00:00"/>
    <x v="2"/>
    <x v="3"/>
    <n v="150740"/>
    <x v="3"/>
    <m/>
    <n v="4"/>
    <x v="2"/>
  </r>
  <r>
    <x v="2944"/>
    <x v="2"/>
    <n v="33"/>
    <x v="1"/>
    <s v="Service Engineer"/>
    <x v="1"/>
    <x v="0"/>
    <x v="1"/>
    <x v="317"/>
    <d v="2023-08-31T00:00:00"/>
    <d v="2023-09-06T00:00:00"/>
    <x v="0"/>
    <x v="176"/>
    <n v="72595"/>
    <x v="15"/>
    <s v="Retained"/>
    <n v="5"/>
    <x v="1"/>
  </r>
  <r>
    <x v="2945"/>
    <x v="0"/>
    <n v="36"/>
    <x v="6"/>
    <s v="Finance Manager"/>
    <x v="1"/>
    <x v="1"/>
    <x v="0"/>
    <x v="121"/>
    <d v="2023-03-25T00:00:00"/>
    <d v="2023-03-25T00:00:00"/>
    <x v="0"/>
    <x v="0"/>
    <n v="54508"/>
    <x v="11"/>
    <s v="Retained"/>
    <n v="4"/>
    <x v="1"/>
  </r>
  <r>
    <x v="2946"/>
    <x v="0"/>
    <n v="36"/>
    <x v="0"/>
    <s v="Operations Executive"/>
    <x v="4"/>
    <x v="0"/>
    <x v="1"/>
    <x v="56"/>
    <d v="2024-01-21T00:00:00"/>
    <d v="2024-01-25T00:00:00"/>
    <x v="0"/>
    <x v="307"/>
    <n v="68216"/>
    <x v="9"/>
    <s v="Retained"/>
    <n v="1"/>
    <x v="1"/>
  </r>
  <r>
    <x v="2947"/>
    <x v="0"/>
    <n v="36"/>
    <x v="1"/>
    <s v="Service Engineer"/>
    <x v="4"/>
    <x v="0"/>
    <x v="1"/>
    <x v="394"/>
    <d v="2023-01-30T00:00:00"/>
    <d v="2023-02-04T00:00:00"/>
    <x v="1"/>
    <x v="3"/>
    <n v="76480"/>
    <x v="3"/>
    <m/>
    <m/>
    <x v="1"/>
  </r>
  <r>
    <x v="2948"/>
    <x v="0"/>
    <n v="36"/>
    <x v="0"/>
    <s v="Operations Manager"/>
    <x v="0"/>
    <x v="0"/>
    <x v="3"/>
    <x v="199"/>
    <d v="2023-06-10T00:00:00"/>
    <d v="2023-06-11T00:00:00"/>
    <x v="1"/>
    <x v="3"/>
    <n v="49654"/>
    <x v="3"/>
    <m/>
    <n v="2"/>
    <x v="1"/>
  </r>
  <r>
    <x v="2949"/>
    <x v="1"/>
    <n v="34"/>
    <x v="1"/>
    <s v="Service Engineer"/>
    <x v="12"/>
    <x v="0"/>
    <x v="2"/>
    <x v="182"/>
    <d v="2023-02-04T00:00:00"/>
    <d v="2023-02-04T00:00:00"/>
    <x v="0"/>
    <x v="53"/>
    <n v="42400"/>
    <x v="12"/>
    <s v="Retained"/>
    <n v="4"/>
    <x v="1"/>
  </r>
  <r>
    <x v="2950"/>
    <x v="2"/>
    <n v="33"/>
    <x v="3"/>
    <s v="Marketing Executive"/>
    <x v="6"/>
    <x v="1"/>
    <x v="1"/>
    <x v="249"/>
    <d v="2023-05-06T00:00:00"/>
    <d v="2023-05-07T00:00:00"/>
    <x v="1"/>
    <x v="3"/>
    <n v="73948"/>
    <x v="3"/>
    <m/>
    <n v="4"/>
    <x v="0"/>
  </r>
  <r>
    <x v="2951"/>
    <x v="2"/>
    <n v="33"/>
    <x v="0"/>
    <s v="Operations Executive"/>
    <x v="4"/>
    <x v="1"/>
    <x v="1"/>
    <x v="366"/>
    <d v="2023-05-18T00:00:00"/>
    <d v="2023-05-25T00:00:00"/>
    <x v="0"/>
    <x v="5"/>
    <n v="59447"/>
    <x v="0"/>
    <s v="Retained"/>
    <n v="4"/>
    <x v="1"/>
  </r>
  <r>
    <x v="2952"/>
    <x v="2"/>
    <n v="34"/>
    <x v="7"/>
    <s v="Purchase Officer"/>
    <x v="3"/>
    <x v="0"/>
    <x v="0"/>
    <x v="13"/>
    <d v="2024-07-18T00:00:00"/>
    <d v="2024-07-21T00:00:00"/>
    <x v="3"/>
    <x v="3"/>
    <n v="60330"/>
    <x v="3"/>
    <m/>
    <n v="5"/>
    <x v="1"/>
  </r>
  <r>
    <x v="2953"/>
    <x v="0"/>
    <n v="36"/>
    <x v="0"/>
    <s v="Operations Executive"/>
    <x v="9"/>
    <x v="1"/>
    <x v="2"/>
    <x v="472"/>
    <d v="2024-07-07T00:00:00"/>
    <d v="2024-07-10T00:00:00"/>
    <x v="0"/>
    <x v="164"/>
    <n v="59280"/>
    <x v="2"/>
    <s v="Left"/>
    <n v="5"/>
    <x v="0"/>
  </r>
  <r>
    <x v="2954"/>
    <x v="1"/>
    <n v="34"/>
    <x v="0"/>
    <s v="Operations Executive"/>
    <x v="6"/>
    <x v="1"/>
    <x v="1"/>
    <x v="181"/>
    <d v="2023-05-23T00:00:00"/>
    <d v="2023-05-23T00:00:00"/>
    <x v="0"/>
    <x v="436"/>
    <n v="51254"/>
    <x v="11"/>
    <s v="Retained"/>
    <m/>
    <x v="1"/>
  </r>
  <r>
    <x v="2955"/>
    <x v="2"/>
    <n v="34"/>
    <x v="1"/>
    <s v="Service Manager"/>
    <x v="2"/>
    <x v="4"/>
    <x v="2"/>
    <x v="364"/>
    <d v="2023-07-29T00:00:00"/>
    <d v="2023-07-29T00:00:00"/>
    <x v="0"/>
    <x v="221"/>
    <n v="70204"/>
    <x v="13"/>
    <s v="Retained"/>
    <n v="2"/>
    <x v="1"/>
  </r>
  <r>
    <x v="2956"/>
    <x v="2"/>
    <n v="34"/>
    <x v="1"/>
    <s v="Service Engineer"/>
    <x v="1"/>
    <x v="1"/>
    <x v="0"/>
    <x v="327"/>
    <d v="2023-03-19T00:00:00"/>
    <d v="2023-03-21T00:00:00"/>
    <x v="0"/>
    <x v="101"/>
    <n v="61776"/>
    <x v="11"/>
    <s v="Retained"/>
    <m/>
    <x v="0"/>
  </r>
  <r>
    <x v="2957"/>
    <x v="2"/>
    <n v="32"/>
    <x v="3"/>
    <s v="Marketing Executive"/>
    <x v="3"/>
    <x v="0"/>
    <x v="1"/>
    <x v="65"/>
    <d v="2023-07-19T00:00:00"/>
    <d v="2023-07-26T00:00:00"/>
    <x v="2"/>
    <x v="3"/>
    <n v="72856"/>
    <x v="3"/>
    <m/>
    <n v="4"/>
    <x v="1"/>
  </r>
  <r>
    <x v="2958"/>
    <x v="0"/>
    <n v="37"/>
    <x v="1"/>
    <s v="Service Manager"/>
    <x v="12"/>
    <x v="2"/>
    <x v="0"/>
    <x v="430"/>
    <d v="2024-11-15T00:00:00"/>
    <d v="2024-11-21T00:00:00"/>
    <x v="0"/>
    <x v="240"/>
    <n v="53542"/>
    <x v="5"/>
    <s v="Retained"/>
    <n v="4"/>
    <x v="1"/>
  </r>
  <r>
    <x v="2959"/>
    <x v="2"/>
    <n v="33"/>
    <x v="2"/>
    <s v="Sales Executive"/>
    <x v="14"/>
    <x v="1"/>
    <x v="1"/>
    <x v="143"/>
    <d v="2023-01-04T00:00:00"/>
    <d v="2023-01-07T00:00:00"/>
    <x v="0"/>
    <x v="260"/>
    <n v="143237"/>
    <x v="13"/>
    <s v="Retained"/>
    <m/>
    <x v="0"/>
  </r>
  <r>
    <x v="2960"/>
    <x v="0"/>
    <n v="36"/>
    <x v="4"/>
    <s v="Production Manager"/>
    <x v="7"/>
    <x v="4"/>
    <x v="1"/>
    <x v="79"/>
    <d v="2023-03-06T00:00:00"/>
    <d v="2023-03-08T00:00:00"/>
    <x v="2"/>
    <x v="3"/>
    <n v="58618"/>
    <x v="3"/>
    <m/>
    <n v="5"/>
    <x v="1"/>
  </r>
  <r>
    <x v="2961"/>
    <x v="0"/>
    <n v="36"/>
    <x v="0"/>
    <s v="Operations Executive"/>
    <x v="2"/>
    <x v="1"/>
    <x v="1"/>
    <x v="533"/>
    <d v="2024-01-19T00:00:00"/>
    <d v="2024-01-26T00:00:00"/>
    <x v="0"/>
    <x v="479"/>
    <n v="67178"/>
    <x v="7"/>
    <s v="Retained"/>
    <n v="5"/>
    <x v="1"/>
  </r>
  <r>
    <x v="2962"/>
    <x v="0"/>
    <n v="37"/>
    <x v="0"/>
    <s v="Operations Executive"/>
    <x v="7"/>
    <x v="1"/>
    <x v="1"/>
    <x v="10"/>
    <d v="2023-08-20T00:00:00"/>
    <d v="2023-08-22T00:00:00"/>
    <x v="0"/>
    <x v="27"/>
    <n v="68196"/>
    <x v="2"/>
    <s v="Retained"/>
    <n v="2"/>
    <x v="0"/>
  </r>
  <r>
    <x v="2963"/>
    <x v="1"/>
    <n v="34"/>
    <x v="0"/>
    <s v="Operations Manager"/>
    <x v="9"/>
    <x v="1"/>
    <x v="2"/>
    <x v="364"/>
    <d v="2023-07-25T00:00:00"/>
    <d v="2023-07-27T00:00:00"/>
    <x v="0"/>
    <x v="67"/>
    <n v="58065"/>
    <x v="10"/>
    <s v="Retained"/>
    <m/>
    <x v="1"/>
  </r>
  <r>
    <x v="2964"/>
    <x v="2"/>
    <n v="32"/>
    <x v="0"/>
    <s v="Operations Executive"/>
    <x v="4"/>
    <x v="0"/>
    <x v="2"/>
    <x v="515"/>
    <d v="2024-03-08T00:00:00"/>
    <d v="2024-03-11T00:00:00"/>
    <x v="0"/>
    <x v="485"/>
    <n v="78201"/>
    <x v="15"/>
    <s v="Left"/>
    <n v="4"/>
    <x v="1"/>
  </r>
  <r>
    <x v="2965"/>
    <x v="2"/>
    <n v="32"/>
    <x v="1"/>
    <s v="Service Manager"/>
    <x v="0"/>
    <x v="4"/>
    <x v="4"/>
    <x v="37"/>
    <d v="2023-03-08T00:00:00"/>
    <d v="2023-03-15T00:00:00"/>
    <x v="1"/>
    <x v="3"/>
    <n v="67489"/>
    <x v="3"/>
    <m/>
    <n v="5"/>
    <x v="1"/>
  </r>
  <r>
    <x v="2966"/>
    <x v="2"/>
    <n v="32"/>
    <x v="0"/>
    <s v="Operations Executive"/>
    <x v="8"/>
    <x v="2"/>
    <x v="0"/>
    <x v="472"/>
    <d v="2024-07-10T00:00:00"/>
    <d v="2024-07-13T00:00:00"/>
    <x v="0"/>
    <x v="11"/>
    <n v="229041"/>
    <x v="5"/>
    <s v="Retained"/>
    <n v="4"/>
    <x v="1"/>
  </r>
  <r>
    <x v="2967"/>
    <x v="0"/>
    <n v="37"/>
    <x v="0"/>
    <s v="Operations Executive"/>
    <x v="9"/>
    <x v="0"/>
    <x v="1"/>
    <x v="204"/>
    <d v="2023-05-12T00:00:00"/>
    <d v="2023-05-18T00:00:00"/>
    <x v="2"/>
    <x v="3"/>
    <n v="51923"/>
    <x v="3"/>
    <m/>
    <n v="3"/>
    <x v="2"/>
  </r>
  <r>
    <x v="2968"/>
    <x v="1"/>
    <n v="34"/>
    <x v="2"/>
    <s v="Sales Executive"/>
    <x v="7"/>
    <x v="1"/>
    <x v="1"/>
    <x v="265"/>
    <d v="2024-09-01T00:00:00"/>
    <d v="2024-09-06T00:00:00"/>
    <x v="0"/>
    <x v="486"/>
    <n v="49520"/>
    <x v="4"/>
    <s v="Retained"/>
    <n v="4"/>
    <x v="1"/>
  </r>
  <r>
    <x v="2969"/>
    <x v="0"/>
    <n v="38"/>
    <x v="1"/>
    <s v="Service Engineer"/>
    <x v="2"/>
    <x v="4"/>
    <x v="2"/>
    <x v="195"/>
    <d v="2023-06-26T00:00:00"/>
    <d v="2023-06-26T00:00:00"/>
    <x v="0"/>
    <x v="49"/>
    <n v="69506"/>
    <x v="5"/>
    <s v="Retained"/>
    <n v="5"/>
    <x v="0"/>
  </r>
  <r>
    <x v="2970"/>
    <x v="0"/>
    <n v="38"/>
    <x v="2"/>
    <s v="Sales Manager"/>
    <x v="3"/>
    <x v="2"/>
    <x v="1"/>
    <x v="241"/>
    <d v="2023-01-28T00:00:00"/>
    <d v="2023-02-01T00:00:00"/>
    <x v="0"/>
    <x v="72"/>
    <n v="56573"/>
    <x v="13"/>
    <s v="Left"/>
    <m/>
    <x v="1"/>
  </r>
  <r>
    <x v="2971"/>
    <x v="0"/>
    <n v="36"/>
    <x v="0"/>
    <s v="Operations Executive"/>
    <x v="12"/>
    <x v="1"/>
    <x v="0"/>
    <x v="317"/>
    <d v="2023-09-03T00:00:00"/>
    <d v="2023-09-06T00:00:00"/>
    <x v="0"/>
    <x v="91"/>
    <n v="46126"/>
    <x v="10"/>
    <s v="Retained"/>
    <n v="5"/>
    <x v="0"/>
  </r>
  <r>
    <x v="2972"/>
    <x v="2"/>
    <n v="33"/>
    <x v="0"/>
    <s v="Operations Manager"/>
    <x v="5"/>
    <x v="2"/>
    <x v="0"/>
    <x v="186"/>
    <d v="2023-03-26T00:00:00"/>
    <d v="2023-03-28T00:00:00"/>
    <x v="0"/>
    <x v="106"/>
    <n v="59344"/>
    <x v="11"/>
    <s v="Left"/>
    <n v="4"/>
    <x v="1"/>
  </r>
  <r>
    <x v="2973"/>
    <x v="2"/>
    <n v="32"/>
    <x v="0"/>
    <s v="Operations Executive"/>
    <x v="1"/>
    <x v="4"/>
    <x v="1"/>
    <x v="162"/>
    <d v="2023-02-02T00:00:00"/>
    <d v="2023-02-08T00:00:00"/>
    <x v="1"/>
    <x v="3"/>
    <n v="51281"/>
    <x v="3"/>
    <m/>
    <m/>
    <x v="0"/>
  </r>
  <r>
    <x v="2974"/>
    <x v="0"/>
    <n v="37"/>
    <x v="5"/>
    <s v="General Manager"/>
    <x v="6"/>
    <x v="0"/>
    <x v="1"/>
    <x v="235"/>
    <d v="2023-06-24T00:00:00"/>
    <d v="2023-06-24T00:00:00"/>
    <x v="0"/>
    <x v="12"/>
    <n v="53746"/>
    <x v="3"/>
    <s v="Left"/>
    <n v="3"/>
    <x v="0"/>
  </r>
  <r>
    <x v="2975"/>
    <x v="0"/>
    <n v="36"/>
    <x v="2"/>
    <s v="Sales Executive"/>
    <x v="4"/>
    <x v="1"/>
    <x v="1"/>
    <x v="89"/>
    <d v="2023-08-21T00:00:00"/>
    <d v="2023-08-26T00:00:00"/>
    <x v="0"/>
    <x v="90"/>
    <n v="73189"/>
    <x v="4"/>
    <s v="Left"/>
    <m/>
    <x v="0"/>
  </r>
  <r>
    <x v="2976"/>
    <x v="2"/>
    <n v="33"/>
    <x v="0"/>
    <s v="Operations Executive"/>
    <x v="13"/>
    <x v="3"/>
    <x v="1"/>
    <x v="73"/>
    <d v="2023-09-03T00:00:00"/>
    <d v="2023-09-03T00:00:00"/>
    <x v="1"/>
    <x v="3"/>
    <n v="181420"/>
    <x v="3"/>
    <m/>
    <n v="4"/>
    <x v="1"/>
  </r>
  <r>
    <x v="2977"/>
    <x v="0"/>
    <n v="37"/>
    <x v="0"/>
    <s v="Operations Executive"/>
    <x v="9"/>
    <x v="1"/>
    <x v="1"/>
    <x v="298"/>
    <d v="2023-07-10T00:00:00"/>
    <d v="2023-07-14T00:00:00"/>
    <x v="0"/>
    <x v="24"/>
    <n v="42872"/>
    <x v="4"/>
    <s v="Left"/>
    <n v="4"/>
    <x v="1"/>
  </r>
  <r>
    <x v="2978"/>
    <x v="2"/>
    <n v="34"/>
    <x v="1"/>
    <s v="Service Engineer"/>
    <x v="6"/>
    <x v="0"/>
    <x v="0"/>
    <x v="16"/>
    <d v="2023-07-08T00:00:00"/>
    <d v="2023-07-15T00:00:00"/>
    <x v="0"/>
    <x v="126"/>
    <n v="51436"/>
    <x v="6"/>
    <s v="Retained"/>
    <n v="4"/>
    <x v="1"/>
  </r>
  <r>
    <x v="2979"/>
    <x v="1"/>
    <n v="34"/>
    <x v="5"/>
    <s v="General Manager"/>
    <x v="10"/>
    <x v="1"/>
    <x v="0"/>
    <x v="168"/>
    <d v="2023-08-04T00:00:00"/>
    <d v="2023-08-07T00:00:00"/>
    <x v="0"/>
    <x v="113"/>
    <n v="172318"/>
    <x v="7"/>
    <s v="Retained"/>
    <n v="4"/>
    <x v="1"/>
  </r>
  <r>
    <x v="2980"/>
    <x v="0"/>
    <n v="36"/>
    <x v="1"/>
    <s v="Service Engineer"/>
    <x v="1"/>
    <x v="4"/>
    <x v="0"/>
    <x v="469"/>
    <d v="2024-07-05T00:00:00"/>
    <d v="2024-07-10T00:00:00"/>
    <x v="0"/>
    <x v="11"/>
    <n v="71057"/>
    <x v="13"/>
    <s v="Retained"/>
    <n v="5"/>
    <x v="1"/>
  </r>
  <r>
    <x v="2981"/>
    <x v="0"/>
    <n v="38"/>
    <x v="0"/>
    <s v="Operations Executive"/>
    <x v="4"/>
    <x v="1"/>
    <x v="1"/>
    <x v="337"/>
    <d v="2023-01-09T00:00:00"/>
    <d v="2023-01-12T00:00:00"/>
    <x v="0"/>
    <x v="204"/>
    <n v="79985"/>
    <x v="1"/>
    <s v="Retained"/>
    <m/>
    <x v="0"/>
  </r>
  <r>
    <x v="2982"/>
    <x v="2"/>
    <n v="34"/>
    <x v="0"/>
    <s v="Operations Manager"/>
    <x v="6"/>
    <x v="0"/>
    <x v="0"/>
    <x v="177"/>
    <d v="2023-06-13T00:00:00"/>
    <d v="2023-06-18T00:00:00"/>
    <x v="2"/>
    <x v="3"/>
    <n v="76701"/>
    <x v="3"/>
    <m/>
    <n v="4"/>
    <x v="1"/>
  </r>
  <r>
    <x v="2983"/>
    <x v="2"/>
    <n v="33"/>
    <x v="0"/>
    <s v="Operations Manager"/>
    <x v="5"/>
    <x v="1"/>
    <x v="1"/>
    <x v="196"/>
    <d v="2023-06-26T00:00:00"/>
    <d v="2023-06-28T00:00:00"/>
    <x v="0"/>
    <x v="13"/>
    <n v="31915"/>
    <x v="10"/>
    <s v="Retained"/>
    <n v="5"/>
    <x v="1"/>
  </r>
  <r>
    <x v="2984"/>
    <x v="0"/>
    <n v="36"/>
    <x v="0"/>
    <s v="Operations Executive"/>
    <x v="7"/>
    <x v="0"/>
    <x v="3"/>
    <x v="366"/>
    <d v="2023-05-25T00:00:00"/>
    <d v="2023-05-27T00:00:00"/>
    <x v="2"/>
    <x v="3"/>
    <n v="57235"/>
    <x v="3"/>
    <m/>
    <n v="5"/>
    <x v="1"/>
  </r>
  <r>
    <x v="2985"/>
    <x v="1"/>
    <n v="34"/>
    <x v="1"/>
    <s v="Service Engineer"/>
    <x v="5"/>
    <x v="4"/>
    <x v="0"/>
    <x v="67"/>
    <d v="2023-09-02T00:00:00"/>
    <d v="2023-09-08T00:00:00"/>
    <x v="1"/>
    <x v="3"/>
    <n v="49724"/>
    <x v="3"/>
    <m/>
    <n v="4"/>
    <x v="0"/>
  </r>
  <r>
    <x v="2986"/>
    <x v="0"/>
    <n v="37"/>
    <x v="0"/>
    <s v="Operations Executive"/>
    <x v="8"/>
    <x v="4"/>
    <x v="1"/>
    <x v="216"/>
    <d v="2024-07-22T00:00:00"/>
    <d v="2024-07-27T00:00:00"/>
    <x v="0"/>
    <x v="319"/>
    <n v="217306"/>
    <x v="3"/>
    <s v="Retained"/>
    <n v="5"/>
    <x v="0"/>
  </r>
  <r>
    <x v="2987"/>
    <x v="0"/>
    <n v="37"/>
    <x v="1"/>
    <s v="Service Engineer"/>
    <x v="6"/>
    <x v="1"/>
    <x v="1"/>
    <x v="307"/>
    <d v="2023-07-25T00:00:00"/>
    <d v="2023-07-29T00:00:00"/>
    <x v="0"/>
    <x v="172"/>
    <n v="52901"/>
    <x v="3"/>
    <s v="Left"/>
    <n v="5"/>
    <x v="1"/>
  </r>
  <r>
    <x v="2988"/>
    <x v="2"/>
    <n v="33"/>
    <x v="0"/>
    <s v="Operations Executive"/>
    <x v="2"/>
    <x v="1"/>
    <x v="2"/>
    <x v="264"/>
    <d v="2023-06-05T00:00:00"/>
    <d v="2023-06-08T00:00:00"/>
    <x v="0"/>
    <x v="187"/>
    <n v="78961"/>
    <x v="3"/>
    <s v="Retained"/>
    <n v="4"/>
    <x v="0"/>
  </r>
  <r>
    <x v="2989"/>
    <x v="2"/>
    <n v="32"/>
    <x v="0"/>
    <s v="Operations Executive"/>
    <x v="7"/>
    <x v="1"/>
    <x v="0"/>
    <x v="95"/>
    <d v="2023-08-05T00:00:00"/>
    <d v="2023-08-05T00:00:00"/>
    <x v="1"/>
    <x v="3"/>
    <n v="55345"/>
    <x v="3"/>
    <m/>
    <n v="5"/>
    <x v="1"/>
  </r>
  <r>
    <x v="2990"/>
    <x v="0"/>
    <n v="36"/>
    <x v="0"/>
    <s v="Operations Manager"/>
    <x v="12"/>
    <x v="0"/>
    <x v="1"/>
    <x v="231"/>
    <d v="2023-05-25T00:00:00"/>
    <d v="2023-05-30T00:00:00"/>
    <x v="0"/>
    <x v="436"/>
    <n v="53637"/>
    <x v="13"/>
    <s v="Retained"/>
    <n v="4"/>
    <x v="1"/>
  </r>
  <r>
    <x v="2991"/>
    <x v="2"/>
    <n v="33"/>
    <x v="2"/>
    <s v="Sales Executive"/>
    <x v="0"/>
    <x v="2"/>
    <x v="0"/>
    <x v="285"/>
    <d v="2023-08-02T00:00:00"/>
    <d v="2023-08-05T00:00:00"/>
    <x v="0"/>
    <x v="179"/>
    <n v="45124"/>
    <x v="10"/>
    <s v="Retained"/>
    <n v="3"/>
    <x v="1"/>
  </r>
  <r>
    <x v="2992"/>
    <x v="0"/>
    <n v="36"/>
    <x v="0"/>
    <s v="Operations Executive"/>
    <x v="13"/>
    <x v="2"/>
    <x v="1"/>
    <x v="372"/>
    <d v="2023-04-07T00:00:00"/>
    <d v="2023-04-14T00:00:00"/>
    <x v="2"/>
    <x v="3"/>
    <n v="174214"/>
    <x v="3"/>
    <m/>
    <n v="4"/>
    <x v="1"/>
  </r>
  <r>
    <x v="2993"/>
    <x v="0"/>
    <n v="37"/>
    <x v="3"/>
    <s v="Marketing Executive"/>
    <x v="12"/>
    <x v="1"/>
    <x v="1"/>
    <x v="8"/>
    <d v="2023-08-29T00:00:00"/>
    <d v="2023-09-01T00:00:00"/>
    <x v="1"/>
    <x v="3"/>
    <n v="41918"/>
    <x v="3"/>
    <m/>
    <n v="4"/>
    <x v="0"/>
  </r>
  <r>
    <x v="2994"/>
    <x v="0"/>
    <n v="36"/>
    <x v="0"/>
    <s v="Operations Manager"/>
    <x v="12"/>
    <x v="1"/>
    <x v="1"/>
    <x v="94"/>
    <d v="2023-07-11T00:00:00"/>
    <d v="2023-07-15T00:00:00"/>
    <x v="1"/>
    <x v="3"/>
    <n v="53978"/>
    <x v="3"/>
    <m/>
    <n v="5"/>
    <x v="1"/>
  </r>
  <r>
    <x v="2995"/>
    <x v="2"/>
    <n v="32"/>
    <x v="1"/>
    <s v="Service Engineer"/>
    <x v="1"/>
    <x v="0"/>
    <x v="2"/>
    <x v="384"/>
    <d v="2023-08-04T00:00:00"/>
    <d v="2023-08-09T00:00:00"/>
    <x v="0"/>
    <x v="179"/>
    <n v="70961"/>
    <x v="12"/>
    <s v="Retained"/>
    <n v="4"/>
    <x v="1"/>
  </r>
  <r>
    <x v="2996"/>
    <x v="0"/>
    <n v="38"/>
    <x v="2"/>
    <s v="Sales Manager"/>
    <x v="3"/>
    <x v="1"/>
    <x v="1"/>
    <x v="167"/>
    <d v="2023-09-09T00:00:00"/>
    <d v="2023-09-10T00:00:00"/>
    <x v="0"/>
    <x v="206"/>
    <n v="76395"/>
    <x v="11"/>
    <s v="Retained"/>
    <n v="4"/>
    <x v="0"/>
  </r>
  <r>
    <x v="2997"/>
    <x v="0"/>
    <n v="37"/>
    <x v="2"/>
    <s v="Sales Manager"/>
    <x v="3"/>
    <x v="1"/>
    <x v="2"/>
    <x v="403"/>
    <d v="2024-05-31T00:00:00"/>
    <d v="2024-06-03T00:00:00"/>
    <x v="3"/>
    <x v="3"/>
    <n v="71511"/>
    <x v="3"/>
    <m/>
    <m/>
    <x v="1"/>
  </r>
  <r>
    <x v="2998"/>
    <x v="0"/>
    <n v="38"/>
    <x v="0"/>
    <s v="Operations Manager"/>
    <x v="5"/>
    <x v="1"/>
    <x v="0"/>
    <x v="346"/>
    <d v="2023-06-02T00:00:00"/>
    <d v="2023-06-07T00:00:00"/>
    <x v="0"/>
    <x v="15"/>
    <n v="34292"/>
    <x v="8"/>
    <s v="Retained"/>
    <n v="1"/>
    <x v="1"/>
  </r>
  <r>
    <x v="2999"/>
    <x v="2"/>
    <n v="34"/>
    <x v="0"/>
    <s v="Operations Manager"/>
    <x v="6"/>
    <x v="1"/>
    <x v="1"/>
    <x v="36"/>
    <d v="2023-08-10T00:00:00"/>
    <d v="2023-08-16T00:00:00"/>
    <x v="0"/>
    <x v="157"/>
    <n v="72077"/>
    <x v="3"/>
    <s v="Left"/>
    <n v="4"/>
    <x v="1"/>
  </r>
  <r>
    <x v="3000"/>
    <x v="2"/>
    <n v="33"/>
    <x v="5"/>
    <s v="General Manager"/>
    <x v="11"/>
    <x v="1"/>
    <x v="4"/>
    <x v="251"/>
    <d v="2023-07-24T00:00:00"/>
    <d v="2023-07-28T00:00:00"/>
    <x v="1"/>
    <x v="3"/>
    <n v="169013"/>
    <x v="3"/>
    <m/>
    <n v="5"/>
    <x v="0"/>
  </r>
  <r>
    <x v="3001"/>
    <x v="2"/>
    <n v="33"/>
    <x v="7"/>
    <s v="Purchase Officer"/>
    <x v="6"/>
    <x v="4"/>
    <x v="2"/>
    <x v="285"/>
    <d v="2023-07-31T00:00:00"/>
    <d v="2023-08-02T00:00:00"/>
    <x v="0"/>
    <x v="198"/>
    <n v="83513"/>
    <x v="1"/>
    <s v="Retained"/>
    <n v="5"/>
    <x v="1"/>
  </r>
  <r>
    <x v="3002"/>
    <x v="0"/>
    <n v="36"/>
    <x v="1"/>
    <s v="Service Engineer"/>
    <x v="3"/>
    <x v="1"/>
    <x v="1"/>
    <x v="3"/>
    <d v="2023-03-04T00:00:00"/>
    <d v="2023-03-10T00:00:00"/>
    <x v="0"/>
    <x v="110"/>
    <n v="63066"/>
    <x v="10"/>
    <s v="Retained"/>
    <n v="5"/>
    <x v="2"/>
  </r>
  <r>
    <x v="3003"/>
    <x v="2"/>
    <n v="33"/>
    <x v="0"/>
    <s v="Operations Executive"/>
    <x v="5"/>
    <x v="2"/>
    <x v="0"/>
    <x v="85"/>
    <d v="2023-02-24T00:00:00"/>
    <d v="2023-02-24T00:00:00"/>
    <x v="0"/>
    <x v="16"/>
    <n v="36843"/>
    <x v="10"/>
    <s v="Retained"/>
    <n v="4"/>
    <x v="1"/>
  </r>
  <r>
    <x v="3004"/>
    <x v="0"/>
    <n v="38"/>
    <x v="0"/>
    <s v="Operations Executive"/>
    <x v="7"/>
    <x v="0"/>
    <x v="3"/>
    <x v="175"/>
    <d v="2023-07-09T00:00:00"/>
    <d v="2023-07-15T00:00:00"/>
    <x v="0"/>
    <x v="82"/>
    <n v="50087"/>
    <x v="0"/>
    <s v="Left"/>
    <n v="4"/>
    <x v="0"/>
  </r>
  <r>
    <x v="3005"/>
    <x v="2"/>
    <n v="34"/>
    <x v="3"/>
    <s v="Marketing Executive"/>
    <x v="0"/>
    <x v="0"/>
    <x v="3"/>
    <x v="83"/>
    <d v="2024-10-06T00:00:00"/>
    <d v="2024-10-06T00:00:00"/>
    <x v="0"/>
    <x v="432"/>
    <n v="52276"/>
    <x v="2"/>
    <s v="Retained"/>
    <n v="4"/>
    <x v="0"/>
  </r>
  <r>
    <x v="3006"/>
    <x v="1"/>
    <n v="34"/>
    <x v="0"/>
    <s v="Operations Executive"/>
    <x v="7"/>
    <x v="1"/>
    <x v="2"/>
    <x v="41"/>
    <d v="2023-08-25T00:00:00"/>
    <d v="2023-08-25T00:00:00"/>
    <x v="1"/>
    <x v="3"/>
    <n v="61027"/>
    <x v="3"/>
    <m/>
    <n v="4"/>
    <x v="1"/>
  </r>
  <r>
    <x v="3007"/>
    <x v="0"/>
    <n v="37"/>
    <x v="7"/>
    <s v="Purchase Officer"/>
    <x v="13"/>
    <x v="1"/>
    <x v="2"/>
    <x v="122"/>
    <d v="2023-08-12T00:00:00"/>
    <d v="2023-08-19T00:00:00"/>
    <x v="0"/>
    <x v="238"/>
    <n v="147350"/>
    <x v="14"/>
    <s v="Retained"/>
    <n v="4"/>
    <x v="1"/>
  </r>
  <r>
    <x v="3008"/>
    <x v="2"/>
    <n v="34"/>
    <x v="0"/>
    <s v="Operations Manager"/>
    <x v="1"/>
    <x v="1"/>
    <x v="1"/>
    <x v="372"/>
    <d v="2023-03-31T00:00:00"/>
    <d v="2023-04-02T00:00:00"/>
    <x v="0"/>
    <x v="275"/>
    <n v="55523"/>
    <x v="13"/>
    <s v="Retained"/>
    <n v="4"/>
    <x v="2"/>
  </r>
  <r>
    <x v="3009"/>
    <x v="0"/>
    <n v="36"/>
    <x v="0"/>
    <s v="Operations Executive"/>
    <x v="11"/>
    <x v="0"/>
    <x v="4"/>
    <x v="368"/>
    <d v="2024-10-23T00:00:00"/>
    <d v="2024-10-30T00:00:00"/>
    <x v="0"/>
    <x v="383"/>
    <n v="114514"/>
    <x v="8"/>
    <s v="Retained"/>
    <m/>
    <x v="2"/>
  </r>
  <r>
    <x v="3010"/>
    <x v="0"/>
    <n v="38"/>
    <x v="6"/>
    <s v="Financial Analyst"/>
    <x v="2"/>
    <x v="2"/>
    <x v="1"/>
    <x v="483"/>
    <d v="2024-11-28T00:00:00"/>
    <d v="2024-12-02T00:00:00"/>
    <x v="0"/>
    <x v="380"/>
    <n v="63516"/>
    <x v="15"/>
    <s v="Retained"/>
    <n v="5"/>
    <x v="0"/>
  </r>
  <r>
    <x v="3011"/>
    <x v="0"/>
    <n v="36"/>
    <x v="1"/>
    <s v="Service Manager"/>
    <x v="1"/>
    <x v="4"/>
    <x v="1"/>
    <x v="0"/>
    <d v="2023-03-10T00:00:00"/>
    <d v="2023-03-10T00:00:00"/>
    <x v="2"/>
    <x v="3"/>
    <n v="63490"/>
    <x v="3"/>
    <m/>
    <n v="5"/>
    <x v="1"/>
  </r>
  <r>
    <x v="3012"/>
    <x v="0"/>
    <n v="38"/>
    <x v="1"/>
    <s v="Service Engineer"/>
    <x v="1"/>
    <x v="1"/>
    <x v="4"/>
    <x v="427"/>
    <d v="2024-03-29T00:00:00"/>
    <d v="2024-04-03T00:00:00"/>
    <x v="3"/>
    <x v="3"/>
    <n v="67789"/>
    <x v="3"/>
    <m/>
    <n v="4"/>
    <x v="1"/>
  </r>
  <r>
    <x v="3013"/>
    <x v="0"/>
    <n v="36"/>
    <x v="2"/>
    <s v="Sales Manager"/>
    <x v="11"/>
    <x v="0"/>
    <x v="1"/>
    <x v="18"/>
    <d v="2023-01-13T00:00:00"/>
    <d v="2023-01-14T00:00:00"/>
    <x v="1"/>
    <x v="3"/>
    <n v="151181"/>
    <x v="3"/>
    <m/>
    <n v="5"/>
    <x v="1"/>
  </r>
  <r>
    <x v="3014"/>
    <x v="2"/>
    <n v="32"/>
    <x v="0"/>
    <s v="Operations Manager"/>
    <x v="0"/>
    <x v="0"/>
    <x v="0"/>
    <x v="468"/>
    <d v="2024-03-17T00:00:00"/>
    <d v="2024-03-21T00:00:00"/>
    <x v="0"/>
    <x v="63"/>
    <n v="53185"/>
    <x v="14"/>
    <s v="Left"/>
    <n v="5"/>
    <x v="1"/>
  </r>
  <r>
    <x v="3015"/>
    <x v="0"/>
    <n v="37"/>
    <x v="1"/>
    <s v="Service Engineer"/>
    <x v="2"/>
    <x v="1"/>
    <x v="0"/>
    <x v="67"/>
    <d v="2023-09-03T00:00:00"/>
    <d v="2023-09-06T00:00:00"/>
    <x v="0"/>
    <x v="83"/>
    <n v="81769"/>
    <x v="16"/>
    <s v="Retained"/>
    <n v="2"/>
    <x v="1"/>
  </r>
  <r>
    <x v="3016"/>
    <x v="2"/>
    <n v="32"/>
    <x v="1"/>
    <s v="Service Engineer"/>
    <x v="4"/>
    <x v="1"/>
    <x v="2"/>
    <x v="143"/>
    <d v="2023-01-09T00:00:00"/>
    <d v="2023-01-10T00:00:00"/>
    <x v="0"/>
    <x v="470"/>
    <n v="57839"/>
    <x v="9"/>
    <s v="Retained"/>
    <n v="4"/>
    <x v="0"/>
  </r>
  <r>
    <x v="3017"/>
    <x v="0"/>
    <n v="37"/>
    <x v="1"/>
    <s v="Service Engineer"/>
    <x v="6"/>
    <x v="2"/>
    <x v="1"/>
    <x v="129"/>
    <d v="2023-02-06T00:00:00"/>
    <d v="2023-02-12T00:00:00"/>
    <x v="0"/>
    <x v="51"/>
    <n v="60532"/>
    <x v="3"/>
    <s v="Left"/>
    <n v="4"/>
    <x v="1"/>
  </r>
  <r>
    <x v="3018"/>
    <x v="0"/>
    <n v="38"/>
    <x v="0"/>
    <s v="Operations Manager"/>
    <x v="3"/>
    <x v="1"/>
    <x v="0"/>
    <x v="191"/>
    <d v="2023-08-27T00:00:00"/>
    <d v="2023-08-31T00:00:00"/>
    <x v="0"/>
    <x v="69"/>
    <n v="72660"/>
    <x v="5"/>
    <s v="Retained"/>
    <n v="4"/>
    <x v="0"/>
  </r>
  <r>
    <x v="3019"/>
    <x v="2"/>
    <n v="34"/>
    <x v="7"/>
    <s v="Purchase Officer"/>
    <x v="12"/>
    <x v="4"/>
    <x v="1"/>
    <x v="167"/>
    <d v="2023-09-03T00:00:00"/>
    <d v="2023-09-04T00:00:00"/>
    <x v="0"/>
    <x v="83"/>
    <n v="54964"/>
    <x v="6"/>
    <s v="Retained"/>
    <n v="4"/>
    <x v="1"/>
  </r>
  <r>
    <x v="3020"/>
    <x v="0"/>
    <n v="38"/>
    <x v="0"/>
    <s v="Operations Executive"/>
    <x v="0"/>
    <x v="1"/>
    <x v="1"/>
    <x v="397"/>
    <d v="2023-07-26T00:00:00"/>
    <d v="2023-07-27T00:00:00"/>
    <x v="0"/>
    <x v="190"/>
    <n v="61861"/>
    <x v="7"/>
    <s v="Retained"/>
    <n v="5"/>
    <x v="1"/>
  </r>
  <r>
    <x v="3021"/>
    <x v="0"/>
    <n v="36"/>
    <x v="2"/>
    <s v="Sales Manager"/>
    <x v="5"/>
    <x v="1"/>
    <x v="2"/>
    <x v="1"/>
    <d v="2023-07-14T00:00:00"/>
    <d v="2023-07-15T00:00:00"/>
    <x v="0"/>
    <x v="39"/>
    <n v="54455"/>
    <x v="15"/>
    <s v="Retained"/>
    <n v="5"/>
    <x v="2"/>
  </r>
  <r>
    <x v="3022"/>
    <x v="2"/>
    <n v="34"/>
    <x v="1"/>
    <s v="Service Engineer"/>
    <x v="13"/>
    <x v="0"/>
    <x v="0"/>
    <x v="133"/>
    <d v="2023-05-14T00:00:00"/>
    <d v="2023-05-17T00:00:00"/>
    <x v="0"/>
    <x v="216"/>
    <n v="163847"/>
    <x v="3"/>
    <s v="Retained"/>
    <n v="3"/>
    <x v="1"/>
  </r>
  <r>
    <x v="3023"/>
    <x v="0"/>
    <n v="38"/>
    <x v="6"/>
    <s v="Finance Manager"/>
    <x v="5"/>
    <x v="1"/>
    <x v="1"/>
    <x v="473"/>
    <d v="2024-01-26T00:00:00"/>
    <d v="2024-02-01T00:00:00"/>
    <x v="2"/>
    <x v="3"/>
    <n v="48692"/>
    <x v="3"/>
    <m/>
    <n v="2"/>
    <x v="1"/>
  </r>
  <r>
    <x v="3024"/>
    <x v="0"/>
    <n v="37"/>
    <x v="1"/>
    <s v="Service Manager"/>
    <x v="13"/>
    <x v="4"/>
    <x v="1"/>
    <x v="419"/>
    <d v="2024-04-29T00:00:00"/>
    <d v="2024-05-04T00:00:00"/>
    <x v="0"/>
    <x v="385"/>
    <n v="152283"/>
    <x v="2"/>
    <s v="Retained"/>
    <m/>
    <x v="1"/>
  </r>
  <r>
    <x v="3025"/>
    <x v="0"/>
    <n v="37"/>
    <x v="1"/>
    <s v="Service Manager"/>
    <x v="9"/>
    <x v="2"/>
    <x v="1"/>
    <x v="235"/>
    <d v="2023-06-28T00:00:00"/>
    <d v="2023-07-04T00:00:00"/>
    <x v="0"/>
    <x v="89"/>
    <n v="48431"/>
    <x v="12"/>
    <s v="Retained"/>
    <n v="4"/>
    <x v="1"/>
  </r>
  <r>
    <x v="3026"/>
    <x v="1"/>
    <n v="34"/>
    <x v="2"/>
    <s v="Sales Manager"/>
    <x v="5"/>
    <x v="0"/>
    <x v="0"/>
    <x v="123"/>
    <d v="2023-08-19T00:00:00"/>
    <d v="2023-08-23T00:00:00"/>
    <x v="0"/>
    <x v="238"/>
    <n v="51637"/>
    <x v="5"/>
    <s v="Retained"/>
    <n v="3"/>
    <x v="1"/>
  </r>
  <r>
    <x v="3027"/>
    <x v="2"/>
    <n v="34"/>
    <x v="0"/>
    <s v="Operations Executive"/>
    <x v="0"/>
    <x v="3"/>
    <x v="1"/>
    <x v="179"/>
    <d v="2023-04-07T00:00:00"/>
    <d v="2023-04-07T00:00:00"/>
    <x v="0"/>
    <x v="258"/>
    <n v="56577"/>
    <x v="4"/>
    <s v="Retained"/>
    <n v="2"/>
    <x v="0"/>
  </r>
  <r>
    <x v="3028"/>
    <x v="2"/>
    <n v="34"/>
    <x v="0"/>
    <s v="Operations Manager"/>
    <x v="4"/>
    <x v="1"/>
    <x v="1"/>
    <x v="195"/>
    <d v="2023-06-26T00:00:00"/>
    <d v="2023-06-28T00:00:00"/>
    <x v="0"/>
    <x v="41"/>
    <n v="80811"/>
    <x v="11"/>
    <s v="Retained"/>
    <m/>
    <x v="0"/>
  </r>
  <r>
    <x v="3029"/>
    <x v="2"/>
    <n v="32"/>
    <x v="1"/>
    <s v="Service Engineer"/>
    <x v="7"/>
    <x v="0"/>
    <x v="1"/>
    <x v="419"/>
    <d v="2024-05-05T00:00:00"/>
    <d v="2024-05-10T00:00:00"/>
    <x v="0"/>
    <x v="487"/>
    <n v="56464"/>
    <x v="13"/>
    <s v="Left"/>
    <n v="1"/>
    <x v="2"/>
  </r>
  <r>
    <x v="3030"/>
    <x v="0"/>
    <n v="36"/>
    <x v="2"/>
    <s v="Sales Executive"/>
    <x v="0"/>
    <x v="4"/>
    <x v="3"/>
    <x v="147"/>
    <d v="2023-06-19T00:00:00"/>
    <d v="2023-06-23T00:00:00"/>
    <x v="1"/>
    <x v="3"/>
    <n v="69117"/>
    <x v="3"/>
    <m/>
    <n v="4"/>
    <x v="0"/>
  </r>
  <r>
    <x v="3031"/>
    <x v="0"/>
    <n v="38"/>
    <x v="5"/>
    <s v="General Manager"/>
    <x v="5"/>
    <x v="0"/>
    <x v="0"/>
    <x v="1"/>
    <d v="2023-07-14T00:00:00"/>
    <d v="2023-07-16T00:00:00"/>
    <x v="1"/>
    <x v="3"/>
    <n v="45737"/>
    <x v="3"/>
    <m/>
    <n v="5"/>
    <x v="1"/>
  </r>
  <r>
    <x v="3032"/>
    <x v="2"/>
    <n v="33"/>
    <x v="0"/>
    <s v="Operations Executive"/>
    <x v="1"/>
    <x v="1"/>
    <x v="0"/>
    <x v="13"/>
    <d v="2024-07-17T00:00:00"/>
    <d v="2024-07-23T00:00:00"/>
    <x v="3"/>
    <x v="3"/>
    <n v="71532"/>
    <x v="3"/>
    <m/>
    <n v="5"/>
    <x v="1"/>
  </r>
  <r>
    <x v="3033"/>
    <x v="0"/>
    <n v="38"/>
    <x v="7"/>
    <s v="Purchase Manager"/>
    <x v="7"/>
    <x v="1"/>
    <x v="1"/>
    <x v="104"/>
    <d v="2023-02-11T00:00:00"/>
    <d v="2023-02-11T00:00:00"/>
    <x v="0"/>
    <x v="201"/>
    <n v="64315"/>
    <x v="5"/>
    <s v="Retained"/>
    <n v="4"/>
    <x v="1"/>
  </r>
  <r>
    <x v="3034"/>
    <x v="0"/>
    <n v="36"/>
    <x v="0"/>
    <s v="Operations Manager"/>
    <x v="4"/>
    <x v="0"/>
    <x v="0"/>
    <x v="433"/>
    <d v="2024-02-21T00:00:00"/>
    <d v="2024-02-21T00:00:00"/>
    <x v="0"/>
    <x v="488"/>
    <n v="61192"/>
    <x v="15"/>
    <s v="Retained"/>
    <n v="4"/>
    <x v="1"/>
  </r>
  <r>
    <x v="3035"/>
    <x v="0"/>
    <n v="37"/>
    <x v="0"/>
    <s v="Operations Manager"/>
    <x v="12"/>
    <x v="0"/>
    <x v="3"/>
    <x v="129"/>
    <d v="2023-02-06T00:00:00"/>
    <d v="2023-02-12T00:00:00"/>
    <x v="0"/>
    <x v="254"/>
    <n v="58387"/>
    <x v="10"/>
    <s v="Retained"/>
    <m/>
    <x v="2"/>
  </r>
  <r>
    <x v="3036"/>
    <x v="0"/>
    <n v="37"/>
    <x v="0"/>
    <s v="Operations Executive"/>
    <x v="1"/>
    <x v="1"/>
    <x v="0"/>
    <x v="104"/>
    <d v="2023-02-22T00:00:00"/>
    <d v="2023-02-24T00:00:00"/>
    <x v="0"/>
    <x v="207"/>
    <n v="65801"/>
    <x v="3"/>
    <s v="Retained"/>
    <n v="4"/>
    <x v="1"/>
  </r>
  <r>
    <x v="3037"/>
    <x v="1"/>
    <n v="34"/>
    <x v="4"/>
    <s v="Production Manager"/>
    <x v="9"/>
    <x v="0"/>
    <x v="1"/>
    <x v="123"/>
    <d v="2023-08-18T00:00:00"/>
    <d v="2023-08-20T00:00:00"/>
    <x v="0"/>
    <x v="255"/>
    <n v="58085"/>
    <x v="15"/>
    <s v="Retained"/>
    <n v="4"/>
    <x v="1"/>
  </r>
  <r>
    <x v="3038"/>
    <x v="0"/>
    <n v="36"/>
    <x v="7"/>
    <s v="Purchase Manager"/>
    <x v="7"/>
    <x v="1"/>
    <x v="4"/>
    <x v="534"/>
    <d v="2024-03-21T00:00:00"/>
    <d v="2024-03-23T00:00:00"/>
    <x v="1"/>
    <x v="3"/>
    <n v="48617"/>
    <x v="3"/>
    <m/>
    <m/>
    <x v="1"/>
  </r>
  <r>
    <x v="3039"/>
    <x v="0"/>
    <n v="38"/>
    <x v="2"/>
    <s v="Sales Executive"/>
    <x v="2"/>
    <x v="0"/>
    <x v="0"/>
    <x v="535"/>
    <d v="2025-01-06T00:00:00"/>
    <d v="2025-01-09T00:00:00"/>
    <x v="2"/>
    <x v="3"/>
    <n v="85080"/>
    <x v="3"/>
    <m/>
    <n v="2"/>
    <x v="1"/>
  </r>
  <r>
    <x v="3040"/>
    <x v="0"/>
    <n v="38"/>
    <x v="3"/>
    <s v="Marketing Executive"/>
    <x v="12"/>
    <x v="4"/>
    <x v="1"/>
    <x v="131"/>
    <d v="2023-08-25T00:00:00"/>
    <d v="2023-08-29T00:00:00"/>
    <x v="1"/>
    <x v="3"/>
    <n v="46987"/>
    <x v="3"/>
    <m/>
    <n v="3"/>
    <x v="1"/>
  </r>
  <r>
    <x v="3041"/>
    <x v="1"/>
    <n v="34"/>
    <x v="0"/>
    <s v="Operations Executive"/>
    <x v="5"/>
    <x v="0"/>
    <x v="0"/>
    <x v="122"/>
    <d v="2023-08-15T00:00:00"/>
    <d v="2023-08-18T00:00:00"/>
    <x v="1"/>
    <x v="3"/>
    <n v="39959"/>
    <x v="3"/>
    <m/>
    <n v="5"/>
    <x v="1"/>
  </r>
  <r>
    <x v="3042"/>
    <x v="0"/>
    <n v="38"/>
    <x v="1"/>
    <s v="Service Engineer"/>
    <x v="9"/>
    <x v="0"/>
    <x v="1"/>
    <x v="16"/>
    <d v="2023-07-06T00:00:00"/>
    <d v="2023-07-11T00:00:00"/>
    <x v="1"/>
    <x v="3"/>
    <n v="62142"/>
    <x v="3"/>
    <m/>
    <m/>
    <x v="2"/>
  </r>
  <r>
    <x v="3043"/>
    <x v="0"/>
    <n v="36"/>
    <x v="0"/>
    <s v="Operations Executive"/>
    <x v="5"/>
    <x v="1"/>
    <x v="1"/>
    <x v="103"/>
    <d v="2023-05-21T00:00:00"/>
    <d v="2023-05-28T00:00:00"/>
    <x v="0"/>
    <x v="19"/>
    <n v="56076"/>
    <x v="0"/>
    <s v="Retained"/>
    <m/>
    <x v="1"/>
  </r>
  <r>
    <x v="3044"/>
    <x v="2"/>
    <n v="33"/>
    <x v="0"/>
    <s v="Operations Executive"/>
    <x v="10"/>
    <x v="1"/>
    <x v="3"/>
    <x v="536"/>
    <d v="2024-12-26T00:00:00"/>
    <d v="2024-12-29T00:00:00"/>
    <x v="2"/>
    <x v="3"/>
    <n v="192400"/>
    <x v="3"/>
    <m/>
    <n v="4"/>
    <x v="1"/>
  </r>
  <r>
    <x v="3045"/>
    <x v="2"/>
    <n v="32"/>
    <x v="5"/>
    <s v="General Manager"/>
    <x v="10"/>
    <x v="1"/>
    <x v="0"/>
    <x v="297"/>
    <d v="2024-11-01T00:00:00"/>
    <d v="2024-11-06T00:00:00"/>
    <x v="3"/>
    <x v="3"/>
    <n v="144646"/>
    <x v="3"/>
    <m/>
    <n v="4"/>
    <x v="1"/>
  </r>
  <r>
    <x v="3046"/>
    <x v="0"/>
    <n v="38"/>
    <x v="0"/>
    <s v="Operations Executive"/>
    <x v="4"/>
    <x v="2"/>
    <x v="2"/>
    <x v="111"/>
    <d v="2024-08-17T00:00:00"/>
    <d v="2024-08-21T00:00:00"/>
    <x v="0"/>
    <x v="489"/>
    <n v="80160"/>
    <x v="5"/>
    <s v="Left"/>
    <m/>
    <x v="1"/>
  </r>
  <r>
    <x v="3047"/>
    <x v="0"/>
    <n v="36"/>
    <x v="8"/>
    <s v="HR Specialist"/>
    <x v="12"/>
    <x v="1"/>
    <x v="4"/>
    <x v="268"/>
    <d v="2023-09-06T00:00:00"/>
    <d v="2023-09-11T00:00:00"/>
    <x v="0"/>
    <x v="176"/>
    <n v="37841"/>
    <x v="11"/>
    <s v="Left"/>
    <m/>
    <x v="1"/>
  </r>
  <r>
    <x v="3048"/>
    <x v="0"/>
    <n v="37"/>
    <x v="1"/>
    <s v="Service Engineer"/>
    <x v="6"/>
    <x v="1"/>
    <x v="0"/>
    <x v="71"/>
    <d v="2023-06-15T00:00:00"/>
    <d v="2023-06-17T00:00:00"/>
    <x v="0"/>
    <x v="312"/>
    <n v="54518"/>
    <x v="4"/>
    <s v="Retained"/>
    <n v="4"/>
    <x v="1"/>
  </r>
  <r>
    <x v="3049"/>
    <x v="0"/>
    <n v="36"/>
    <x v="0"/>
    <s v="Operations Executive"/>
    <x v="4"/>
    <x v="2"/>
    <x v="0"/>
    <x v="38"/>
    <d v="2023-02-16T00:00:00"/>
    <d v="2023-02-18T00:00:00"/>
    <x v="0"/>
    <x v="50"/>
    <n v="75704"/>
    <x v="12"/>
    <s v="Retained"/>
    <m/>
    <x v="1"/>
  </r>
  <r>
    <x v="3050"/>
    <x v="0"/>
    <n v="38"/>
    <x v="0"/>
    <s v="Operations Manager"/>
    <x v="0"/>
    <x v="2"/>
    <x v="3"/>
    <x v="199"/>
    <d v="2023-06-03T00:00:00"/>
    <d v="2023-06-08T00:00:00"/>
    <x v="0"/>
    <x v="187"/>
    <n v="47906"/>
    <x v="0"/>
    <s v="Retained"/>
    <n v="4"/>
    <x v="1"/>
  </r>
  <r>
    <x v="3051"/>
    <x v="0"/>
    <n v="37"/>
    <x v="1"/>
    <s v="Service Engineer"/>
    <x v="2"/>
    <x v="0"/>
    <x v="0"/>
    <x v="100"/>
    <d v="2023-05-17T00:00:00"/>
    <d v="2023-05-18T00:00:00"/>
    <x v="0"/>
    <x v="55"/>
    <n v="78275"/>
    <x v="7"/>
    <s v="Retained"/>
    <n v="3"/>
    <x v="0"/>
  </r>
  <r>
    <x v="3052"/>
    <x v="0"/>
    <n v="36"/>
    <x v="2"/>
    <s v="Sales Executive"/>
    <x v="2"/>
    <x v="0"/>
    <x v="1"/>
    <x v="104"/>
    <d v="2023-02-13T00:00:00"/>
    <d v="2023-02-20T00:00:00"/>
    <x v="0"/>
    <x v="21"/>
    <n v="67222"/>
    <x v="6"/>
    <s v="Retained"/>
    <n v="5"/>
    <x v="1"/>
  </r>
  <r>
    <x v="3053"/>
    <x v="0"/>
    <n v="36"/>
    <x v="5"/>
    <s v="General Manager"/>
    <x v="7"/>
    <x v="1"/>
    <x v="3"/>
    <x v="149"/>
    <d v="2023-06-22T00:00:00"/>
    <d v="2023-06-26T00:00:00"/>
    <x v="0"/>
    <x v="150"/>
    <n v="52292"/>
    <x v="13"/>
    <s v="Retained"/>
    <n v="3"/>
    <x v="1"/>
  </r>
  <r>
    <x v="3054"/>
    <x v="2"/>
    <n v="33"/>
    <x v="1"/>
    <s v="Service Engineer"/>
    <x v="13"/>
    <x v="1"/>
    <x v="1"/>
    <x v="316"/>
    <d v="2023-07-28T00:00:00"/>
    <d v="2023-08-04T00:00:00"/>
    <x v="0"/>
    <x v="295"/>
    <n v="189525"/>
    <x v="5"/>
    <s v="Retained"/>
    <n v="4"/>
    <x v="1"/>
  </r>
  <r>
    <x v="3055"/>
    <x v="1"/>
    <n v="34"/>
    <x v="0"/>
    <s v="Operations Executive"/>
    <x v="6"/>
    <x v="0"/>
    <x v="1"/>
    <x v="54"/>
    <d v="2023-07-01T00:00:00"/>
    <d v="2023-07-06T00:00:00"/>
    <x v="0"/>
    <x v="89"/>
    <n v="75468"/>
    <x v="11"/>
    <s v="Left"/>
    <m/>
    <x v="1"/>
  </r>
  <r>
    <x v="3056"/>
    <x v="2"/>
    <n v="33"/>
    <x v="2"/>
    <s v="Sales Manager"/>
    <x v="3"/>
    <x v="1"/>
    <x v="1"/>
    <x v="347"/>
    <d v="2023-03-01T00:00:00"/>
    <d v="2023-03-03T00:00:00"/>
    <x v="0"/>
    <x v="20"/>
    <n v="79963"/>
    <x v="6"/>
    <s v="Retained"/>
    <n v="4"/>
    <x v="1"/>
  </r>
  <r>
    <x v="3057"/>
    <x v="0"/>
    <n v="38"/>
    <x v="2"/>
    <s v="Sales Executive"/>
    <x v="12"/>
    <x v="1"/>
    <x v="2"/>
    <x v="286"/>
    <d v="2023-05-16T00:00:00"/>
    <d v="2023-05-20T00:00:00"/>
    <x v="1"/>
    <x v="3"/>
    <n v="55949"/>
    <x v="3"/>
    <m/>
    <n v="4"/>
    <x v="1"/>
  </r>
  <r>
    <x v="3058"/>
    <x v="0"/>
    <n v="37"/>
    <x v="4"/>
    <s v="Production Engineer"/>
    <x v="12"/>
    <x v="2"/>
    <x v="3"/>
    <x v="247"/>
    <d v="2023-09-05T00:00:00"/>
    <d v="2023-09-12T00:00:00"/>
    <x v="1"/>
    <x v="3"/>
    <n v="45014"/>
    <x v="3"/>
    <m/>
    <n v="4"/>
    <x v="1"/>
  </r>
  <r>
    <x v="3059"/>
    <x v="1"/>
    <n v="34"/>
    <x v="1"/>
    <s v="Service Manager"/>
    <x v="3"/>
    <x v="0"/>
    <x v="0"/>
    <x v="369"/>
    <d v="2024-10-27T00:00:00"/>
    <d v="2024-11-03T00:00:00"/>
    <x v="0"/>
    <x v="457"/>
    <n v="64335"/>
    <x v="3"/>
    <s v="Left"/>
    <n v="4"/>
    <x v="1"/>
  </r>
  <r>
    <x v="3060"/>
    <x v="0"/>
    <n v="38"/>
    <x v="0"/>
    <s v="Operations Executive"/>
    <x v="12"/>
    <x v="1"/>
    <x v="1"/>
    <x v="128"/>
    <d v="2023-01-11T00:00:00"/>
    <d v="2023-01-16T00:00:00"/>
    <x v="0"/>
    <x v="14"/>
    <n v="54343"/>
    <x v="3"/>
    <s v="Retained"/>
    <n v="5"/>
    <x v="1"/>
  </r>
  <r>
    <x v="3061"/>
    <x v="0"/>
    <n v="36"/>
    <x v="0"/>
    <s v="Operations Executive"/>
    <x v="9"/>
    <x v="1"/>
    <x v="1"/>
    <x v="5"/>
    <d v="2023-05-10T00:00:00"/>
    <d v="2023-05-16T00:00:00"/>
    <x v="1"/>
    <x v="3"/>
    <n v="46446"/>
    <x v="3"/>
    <m/>
    <n v="4"/>
    <x v="1"/>
  </r>
  <r>
    <x v="3062"/>
    <x v="2"/>
    <n v="34"/>
    <x v="2"/>
    <s v="Sales Executive"/>
    <x v="2"/>
    <x v="0"/>
    <x v="0"/>
    <x v="78"/>
    <d v="2023-01-23T00:00:00"/>
    <d v="2023-01-28T00:00:00"/>
    <x v="2"/>
    <x v="3"/>
    <n v="69264"/>
    <x v="3"/>
    <m/>
    <n v="4"/>
    <x v="1"/>
  </r>
  <r>
    <x v="3063"/>
    <x v="2"/>
    <n v="32"/>
    <x v="1"/>
    <s v="Service Engineer"/>
    <x v="1"/>
    <x v="1"/>
    <x v="1"/>
    <x v="154"/>
    <d v="2023-03-27T00:00:00"/>
    <d v="2023-04-01T00:00:00"/>
    <x v="0"/>
    <x v="44"/>
    <n v="65280"/>
    <x v="2"/>
    <s v="Retained"/>
    <n v="5"/>
    <x v="1"/>
  </r>
  <r>
    <x v="3064"/>
    <x v="2"/>
    <n v="33"/>
    <x v="1"/>
    <s v="Service Manager"/>
    <x v="6"/>
    <x v="1"/>
    <x v="0"/>
    <x v="214"/>
    <d v="2023-03-29T00:00:00"/>
    <d v="2023-03-30T00:00:00"/>
    <x v="0"/>
    <x v="199"/>
    <n v="68479"/>
    <x v="0"/>
    <s v="Left"/>
    <n v="4"/>
    <x v="2"/>
  </r>
  <r>
    <x v="3065"/>
    <x v="0"/>
    <n v="36"/>
    <x v="1"/>
    <s v="Service Engineer"/>
    <x v="6"/>
    <x v="2"/>
    <x v="0"/>
    <x v="11"/>
    <d v="2023-08-30T00:00:00"/>
    <d v="2023-09-01T00:00:00"/>
    <x v="0"/>
    <x v="29"/>
    <n v="64988"/>
    <x v="16"/>
    <s v="Retained"/>
    <n v="4"/>
    <x v="1"/>
  </r>
  <r>
    <x v="3066"/>
    <x v="0"/>
    <n v="37"/>
    <x v="0"/>
    <s v="Operations Manager"/>
    <x v="13"/>
    <x v="1"/>
    <x v="2"/>
    <x v="506"/>
    <d v="2024-01-24T00:00:00"/>
    <d v="2024-01-29T00:00:00"/>
    <x v="3"/>
    <x v="3"/>
    <n v="146874"/>
    <x v="3"/>
    <m/>
    <m/>
    <x v="1"/>
  </r>
  <r>
    <x v="3067"/>
    <x v="1"/>
    <n v="34"/>
    <x v="7"/>
    <s v="Purchase Manager"/>
    <x v="0"/>
    <x v="1"/>
    <x v="0"/>
    <x v="496"/>
    <d v="2024-08-15T00:00:00"/>
    <d v="2024-08-21T00:00:00"/>
    <x v="0"/>
    <x v="331"/>
    <n v="47627"/>
    <x v="3"/>
    <s v="Retained"/>
    <n v="3"/>
    <x v="1"/>
  </r>
  <r>
    <x v="3068"/>
    <x v="0"/>
    <n v="36"/>
    <x v="2"/>
    <s v="Sales Executive"/>
    <x v="10"/>
    <x v="0"/>
    <x v="1"/>
    <x v="335"/>
    <d v="2023-08-11T00:00:00"/>
    <d v="2023-08-14T00:00:00"/>
    <x v="0"/>
    <x v="295"/>
    <n v="158594"/>
    <x v="5"/>
    <s v="Retained"/>
    <n v="3"/>
    <x v="1"/>
  </r>
  <r>
    <x v="3069"/>
    <x v="2"/>
    <n v="32"/>
    <x v="4"/>
    <s v="Production Engineer"/>
    <x v="12"/>
    <x v="2"/>
    <x v="0"/>
    <x v="316"/>
    <d v="2023-07-22T00:00:00"/>
    <d v="2023-07-25T00:00:00"/>
    <x v="0"/>
    <x v="125"/>
    <n v="56068"/>
    <x v="3"/>
    <s v="Left"/>
    <n v="5"/>
    <x v="0"/>
  </r>
  <r>
    <x v="3070"/>
    <x v="2"/>
    <n v="32"/>
    <x v="2"/>
    <s v="Sales Executive"/>
    <x v="14"/>
    <x v="2"/>
    <x v="1"/>
    <x v="85"/>
    <d v="2023-03-01T00:00:00"/>
    <d v="2023-03-07T00:00:00"/>
    <x v="0"/>
    <x v="103"/>
    <n v="99286"/>
    <x v="8"/>
    <s v="Retained"/>
    <n v="4"/>
    <x v="1"/>
  </r>
  <r>
    <x v="3071"/>
    <x v="2"/>
    <n v="32"/>
    <x v="1"/>
    <s v="Service Engineer"/>
    <x v="7"/>
    <x v="2"/>
    <x v="1"/>
    <x v="339"/>
    <d v="2023-06-21T00:00:00"/>
    <d v="2023-06-28T00:00:00"/>
    <x v="1"/>
    <x v="3"/>
    <n v="59097"/>
    <x v="3"/>
    <m/>
    <n v="5"/>
    <x v="1"/>
  </r>
  <r>
    <x v="3072"/>
    <x v="0"/>
    <n v="38"/>
    <x v="1"/>
    <s v="Service Engineer"/>
    <x v="3"/>
    <x v="0"/>
    <x v="0"/>
    <x v="118"/>
    <d v="2023-03-06T00:00:00"/>
    <d v="2023-03-12T00:00:00"/>
    <x v="1"/>
    <x v="3"/>
    <n v="70259"/>
    <x v="3"/>
    <m/>
    <n v="4"/>
    <x v="1"/>
  </r>
  <r>
    <x v="3073"/>
    <x v="0"/>
    <n v="36"/>
    <x v="0"/>
    <s v="Operations Executive"/>
    <x v="11"/>
    <x v="2"/>
    <x v="1"/>
    <x v="174"/>
    <d v="2023-02-02T00:00:00"/>
    <d v="2023-02-08T00:00:00"/>
    <x v="1"/>
    <x v="3"/>
    <n v="135159"/>
    <x v="3"/>
    <m/>
    <n v="4"/>
    <x v="0"/>
  </r>
  <r>
    <x v="3074"/>
    <x v="2"/>
    <n v="34"/>
    <x v="3"/>
    <s v="Marketing Executive"/>
    <x v="1"/>
    <x v="4"/>
    <x v="1"/>
    <x v="215"/>
    <d v="2023-02-22T00:00:00"/>
    <d v="2023-02-27T00:00:00"/>
    <x v="0"/>
    <x v="10"/>
    <n v="61179"/>
    <x v="3"/>
    <s v="Left"/>
    <n v="4"/>
    <x v="1"/>
  </r>
  <r>
    <x v="3075"/>
    <x v="2"/>
    <n v="33"/>
    <x v="0"/>
    <s v="Operations Manager"/>
    <x v="5"/>
    <x v="0"/>
    <x v="1"/>
    <x v="266"/>
    <d v="2024-08-17T00:00:00"/>
    <d v="2024-08-24T00:00:00"/>
    <x v="0"/>
    <x v="400"/>
    <n v="57757"/>
    <x v="10"/>
    <s v="Retained"/>
    <n v="4"/>
    <x v="1"/>
  </r>
  <r>
    <x v="3076"/>
    <x v="1"/>
    <n v="34"/>
    <x v="1"/>
    <s v="Service Engineer"/>
    <x v="8"/>
    <x v="1"/>
    <x v="0"/>
    <x v="129"/>
    <d v="2023-02-15T00:00:00"/>
    <d v="2023-02-15T00:00:00"/>
    <x v="1"/>
    <x v="3"/>
    <n v="201869"/>
    <x v="3"/>
    <m/>
    <n v="4"/>
    <x v="1"/>
  </r>
  <r>
    <x v="3077"/>
    <x v="0"/>
    <n v="37"/>
    <x v="1"/>
    <s v="Service Engineer"/>
    <x v="9"/>
    <x v="2"/>
    <x v="1"/>
    <x v="282"/>
    <d v="2023-05-30T00:00:00"/>
    <d v="2023-06-02T00:00:00"/>
    <x v="0"/>
    <x v="265"/>
    <n v="54229"/>
    <x v="3"/>
    <s v="Retained"/>
    <n v="5"/>
    <x v="0"/>
  </r>
  <r>
    <x v="3078"/>
    <x v="0"/>
    <n v="38"/>
    <x v="0"/>
    <s v="Operations Manager"/>
    <x v="6"/>
    <x v="4"/>
    <x v="1"/>
    <x v="144"/>
    <d v="2023-03-07T00:00:00"/>
    <d v="2023-03-08T00:00:00"/>
    <x v="0"/>
    <x v="102"/>
    <n v="54228"/>
    <x v="3"/>
    <s v="Retained"/>
    <n v="5"/>
    <x v="1"/>
  </r>
  <r>
    <x v="3079"/>
    <x v="1"/>
    <n v="34"/>
    <x v="0"/>
    <s v="Operations Executive"/>
    <x v="7"/>
    <x v="3"/>
    <x v="1"/>
    <x v="537"/>
    <d v="2024-12-30T00:00:00"/>
    <d v="2024-12-30T00:00:00"/>
    <x v="3"/>
    <x v="3"/>
    <n v="48569"/>
    <x v="3"/>
    <m/>
    <n v="5"/>
    <x v="1"/>
  </r>
  <r>
    <x v="3080"/>
    <x v="2"/>
    <n v="33"/>
    <x v="8"/>
    <s v="HR Specialist"/>
    <x v="12"/>
    <x v="1"/>
    <x v="0"/>
    <x v="394"/>
    <d v="2023-02-02T00:00:00"/>
    <d v="2023-02-03T00:00:00"/>
    <x v="1"/>
    <x v="3"/>
    <n v="45783"/>
    <x v="3"/>
    <m/>
    <n v="3"/>
    <x v="0"/>
  </r>
  <r>
    <x v="3081"/>
    <x v="2"/>
    <n v="33"/>
    <x v="1"/>
    <s v="Service Engineer"/>
    <x v="10"/>
    <x v="3"/>
    <x v="2"/>
    <x v="28"/>
    <d v="2023-04-01T00:00:00"/>
    <d v="2023-04-03T00:00:00"/>
    <x v="0"/>
    <x v="229"/>
    <n v="165891"/>
    <x v="12"/>
    <s v="Retained"/>
    <n v="4"/>
    <x v="1"/>
  </r>
  <r>
    <x v="3082"/>
    <x v="0"/>
    <n v="36"/>
    <x v="2"/>
    <s v="Sales Executive"/>
    <x v="0"/>
    <x v="0"/>
    <x v="0"/>
    <x v="7"/>
    <d v="2023-06-12T00:00:00"/>
    <d v="2023-06-14T00:00:00"/>
    <x v="1"/>
    <x v="3"/>
    <n v="53072"/>
    <x v="3"/>
    <m/>
    <m/>
    <x v="1"/>
  </r>
  <r>
    <x v="3083"/>
    <x v="2"/>
    <n v="32"/>
    <x v="0"/>
    <s v="Operations Executive"/>
    <x v="8"/>
    <x v="1"/>
    <x v="0"/>
    <x v="301"/>
    <d v="2024-04-24T00:00:00"/>
    <d v="2024-04-25T00:00:00"/>
    <x v="0"/>
    <x v="451"/>
    <n v="223697"/>
    <x v="12"/>
    <s v="Left"/>
    <m/>
    <x v="1"/>
  </r>
  <r>
    <x v="3084"/>
    <x v="2"/>
    <n v="32"/>
    <x v="0"/>
    <s v="Operations Executive"/>
    <x v="10"/>
    <x v="3"/>
    <x v="0"/>
    <x v="355"/>
    <d v="2024-08-02T00:00:00"/>
    <d v="2024-08-05T00:00:00"/>
    <x v="0"/>
    <x v="194"/>
    <n v="130108"/>
    <x v="5"/>
    <s v="Left"/>
    <m/>
    <x v="0"/>
  </r>
  <r>
    <x v="3085"/>
    <x v="2"/>
    <n v="34"/>
    <x v="0"/>
    <s v="Operations Executive"/>
    <x v="3"/>
    <x v="4"/>
    <x v="3"/>
    <x v="384"/>
    <d v="2023-07-26T00:00:00"/>
    <d v="2023-07-29T00:00:00"/>
    <x v="1"/>
    <x v="3"/>
    <n v="68404"/>
    <x v="3"/>
    <m/>
    <n v="4"/>
    <x v="1"/>
  </r>
  <r>
    <x v="3086"/>
    <x v="0"/>
    <n v="38"/>
    <x v="0"/>
    <s v="Operations Manager"/>
    <x v="12"/>
    <x v="0"/>
    <x v="1"/>
    <x v="160"/>
    <d v="2023-01-16T00:00:00"/>
    <d v="2023-01-23T00:00:00"/>
    <x v="1"/>
    <x v="3"/>
    <n v="35109"/>
    <x v="3"/>
    <m/>
    <n v="5"/>
    <x v="1"/>
  </r>
  <r>
    <x v="3087"/>
    <x v="0"/>
    <n v="37"/>
    <x v="3"/>
    <s v="Marketing Executive"/>
    <x v="2"/>
    <x v="4"/>
    <x v="0"/>
    <x v="134"/>
    <d v="2023-01-19T00:00:00"/>
    <d v="2023-01-24T00:00:00"/>
    <x v="0"/>
    <x v="14"/>
    <n v="79538"/>
    <x v="3"/>
    <s v="Retained"/>
    <n v="4"/>
    <x v="1"/>
  </r>
  <r>
    <x v="3088"/>
    <x v="2"/>
    <n v="32"/>
    <x v="6"/>
    <s v="Financial Analyst"/>
    <x v="8"/>
    <x v="0"/>
    <x v="0"/>
    <x v="305"/>
    <d v="2024-11-23T00:00:00"/>
    <d v="2024-11-26T00:00:00"/>
    <x v="1"/>
    <x v="3"/>
    <n v="200186"/>
    <x v="3"/>
    <m/>
    <n v="5"/>
    <x v="1"/>
  </r>
  <r>
    <x v="3089"/>
    <x v="0"/>
    <n v="38"/>
    <x v="0"/>
    <s v="Operations Executive"/>
    <x v="12"/>
    <x v="0"/>
    <x v="0"/>
    <x v="263"/>
    <d v="2024-01-23T00:00:00"/>
    <d v="2024-01-27T00:00:00"/>
    <x v="0"/>
    <x v="345"/>
    <n v="45071"/>
    <x v="1"/>
    <s v="Left"/>
    <n v="5"/>
    <x v="1"/>
  </r>
  <r>
    <x v="3090"/>
    <x v="0"/>
    <n v="38"/>
    <x v="3"/>
    <s v="Marketing Executive"/>
    <x v="2"/>
    <x v="4"/>
    <x v="0"/>
    <x v="58"/>
    <d v="2023-07-15T00:00:00"/>
    <d v="2023-07-17T00:00:00"/>
    <x v="0"/>
    <x v="1"/>
    <n v="82012"/>
    <x v="5"/>
    <s v="Retained"/>
    <n v="4"/>
    <x v="1"/>
  </r>
  <r>
    <x v="3091"/>
    <x v="1"/>
    <n v="34"/>
    <x v="0"/>
    <s v="Operations Executive"/>
    <x v="1"/>
    <x v="3"/>
    <x v="4"/>
    <x v="44"/>
    <d v="2023-07-14T00:00:00"/>
    <d v="2023-07-15T00:00:00"/>
    <x v="0"/>
    <x v="39"/>
    <n v="51885"/>
    <x v="8"/>
    <s v="Retained"/>
    <n v="5"/>
    <x v="1"/>
  </r>
  <r>
    <x v="3092"/>
    <x v="0"/>
    <n v="36"/>
    <x v="1"/>
    <s v="Service Manager"/>
    <x v="3"/>
    <x v="1"/>
    <x v="3"/>
    <x v="268"/>
    <d v="2023-09-07T00:00:00"/>
    <d v="2023-09-11T00:00:00"/>
    <x v="0"/>
    <x v="176"/>
    <n v="67126"/>
    <x v="5"/>
    <s v="Retained"/>
    <n v="2"/>
    <x v="1"/>
  </r>
  <r>
    <x v="3093"/>
    <x v="2"/>
    <n v="34"/>
    <x v="1"/>
    <s v="Service Engineer"/>
    <x v="0"/>
    <x v="1"/>
    <x v="0"/>
    <x v="264"/>
    <d v="2023-06-01T00:00:00"/>
    <d v="2023-06-05T00:00:00"/>
    <x v="0"/>
    <x v="15"/>
    <n v="54376"/>
    <x v="9"/>
    <s v="Retained"/>
    <n v="3"/>
    <x v="1"/>
  </r>
  <r>
    <x v="3094"/>
    <x v="0"/>
    <n v="36"/>
    <x v="0"/>
    <s v="Operations Executive"/>
    <x v="5"/>
    <x v="1"/>
    <x v="0"/>
    <x v="40"/>
    <d v="2023-06-16T00:00:00"/>
    <d v="2023-06-19T00:00:00"/>
    <x v="0"/>
    <x v="49"/>
    <n v="48257"/>
    <x v="16"/>
    <s v="Retained"/>
    <n v="5"/>
    <x v="1"/>
  </r>
  <r>
    <x v="3095"/>
    <x v="2"/>
    <n v="33"/>
    <x v="4"/>
    <s v="Production Engineer"/>
    <x v="2"/>
    <x v="2"/>
    <x v="2"/>
    <x v="6"/>
    <d v="2023-02-25T00:00:00"/>
    <d v="2023-03-02T00:00:00"/>
    <x v="0"/>
    <x v="103"/>
    <n v="76167"/>
    <x v="0"/>
    <s v="Retained"/>
    <m/>
    <x v="1"/>
  </r>
  <r>
    <x v="3096"/>
    <x v="1"/>
    <n v="34"/>
    <x v="0"/>
    <s v="Operations Executive"/>
    <x v="2"/>
    <x v="2"/>
    <x v="0"/>
    <x v="53"/>
    <d v="2023-01-13T00:00:00"/>
    <d v="2023-01-17T00:00:00"/>
    <x v="1"/>
    <x v="3"/>
    <n v="87830"/>
    <x v="3"/>
    <m/>
    <n v="5"/>
    <x v="1"/>
  </r>
  <r>
    <x v="3097"/>
    <x v="0"/>
    <n v="37"/>
    <x v="1"/>
    <s v="Service Engineer"/>
    <x v="0"/>
    <x v="3"/>
    <x v="4"/>
    <x v="307"/>
    <d v="2023-07-30T00:00:00"/>
    <d v="2023-08-04T00:00:00"/>
    <x v="0"/>
    <x v="113"/>
    <n v="54018"/>
    <x v="15"/>
    <s v="Retained"/>
    <n v="5"/>
    <x v="1"/>
  </r>
  <r>
    <x v="3098"/>
    <x v="0"/>
    <n v="37"/>
    <x v="1"/>
    <s v="Service Engineer"/>
    <x v="6"/>
    <x v="0"/>
    <x v="0"/>
    <x v="456"/>
    <d v="2024-10-05T00:00:00"/>
    <d v="2024-10-12T00:00:00"/>
    <x v="1"/>
    <x v="3"/>
    <n v="77362"/>
    <x v="3"/>
    <m/>
    <n v="5"/>
    <x v="0"/>
  </r>
  <r>
    <x v="3099"/>
    <x v="0"/>
    <n v="36"/>
    <x v="0"/>
    <s v="Operations Executive"/>
    <x v="4"/>
    <x v="2"/>
    <x v="1"/>
    <x v="103"/>
    <d v="2023-05-21T00:00:00"/>
    <d v="2023-05-25T00:00:00"/>
    <x v="1"/>
    <x v="3"/>
    <n v="56799"/>
    <x v="3"/>
    <m/>
    <m/>
    <x v="1"/>
  </r>
  <r>
    <x v="3100"/>
    <x v="0"/>
    <n v="38"/>
    <x v="2"/>
    <s v="Sales Executive"/>
    <x v="7"/>
    <x v="4"/>
    <x v="0"/>
    <x v="40"/>
    <d v="2023-06-08T00:00:00"/>
    <d v="2023-06-11T00:00:00"/>
    <x v="0"/>
    <x v="292"/>
    <n v="69983"/>
    <x v="14"/>
    <s v="Left"/>
    <n v="4"/>
    <x v="1"/>
  </r>
  <r>
    <x v="3101"/>
    <x v="2"/>
    <n v="33"/>
    <x v="1"/>
    <s v="Service Engineer"/>
    <x v="6"/>
    <x v="1"/>
    <x v="2"/>
    <x v="535"/>
    <d v="2025-01-01T00:00:00"/>
    <d v="2025-01-07T00:00:00"/>
    <x v="1"/>
    <x v="3"/>
    <n v="54989"/>
    <x v="3"/>
    <m/>
    <n v="4"/>
    <x v="1"/>
  </r>
  <r>
    <x v="3102"/>
    <x v="1"/>
    <n v="34"/>
    <x v="1"/>
    <s v="Service Engineer"/>
    <x v="6"/>
    <x v="0"/>
    <x v="2"/>
    <x v="151"/>
    <d v="2023-06-29T00:00:00"/>
    <d v="2023-07-02T00:00:00"/>
    <x v="0"/>
    <x v="45"/>
    <n v="80867"/>
    <x v="14"/>
    <s v="Retained"/>
    <m/>
    <x v="0"/>
  </r>
  <r>
    <x v="3103"/>
    <x v="0"/>
    <n v="37"/>
    <x v="0"/>
    <s v="Operations Executive"/>
    <x v="7"/>
    <x v="0"/>
    <x v="2"/>
    <x v="60"/>
    <d v="2023-04-03T00:00:00"/>
    <d v="2023-04-05T00:00:00"/>
    <x v="1"/>
    <x v="3"/>
    <n v="62854"/>
    <x v="3"/>
    <m/>
    <m/>
    <x v="1"/>
  </r>
  <r>
    <x v="3104"/>
    <x v="0"/>
    <n v="37"/>
    <x v="1"/>
    <s v="Service Manager"/>
    <x v="5"/>
    <x v="2"/>
    <x v="4"/>
    <x v="48"/>
    <d v="2023-02-23T00:00:00"/>
    <d v="2023-02-28T00:00:00"/>
    <x v="0"/>
    <x v="105"/>
    <n v="36663"/>
    <x v="3"/>
    <s v="Retained"/>
    <n v="5"/>
    <x v="1"/>
  </r>
  <r>
    <x v="3105"/>
    <x v="0"/>
    <n v="38"/>
    <x v="0"/>
    <s v="Operations Executive"/>
    <x v="5"/>
    <x v="0"/>
    <x v="0"/>
    <x v="499"/>
    <d v="2024-08-20T00:00:00"/>
    <d v="2024-08-22T00:00:00"/>
    <x v="0"/>
    <x v="331"/>
    <n v="53653"/>
    <x v="7"/>
    <s v="Retained"/>
    <n v="4"/>
    <x v="1"/>
  </r>
  <r>
    <x v="3106"/>
    <x v="2"/>
    <n v="34"/>
    <x v="4"/>
    <s v="Production Manager"/>
    <x v="1"/>
    <x v="2"/>
    <x v="1"/>
    <x v="412"/>
    <d v="2023-05-14T00:00:00"/>
    <d v="2023-05-19T00:00:00"/>
    <x v="0"/>
    <x v="75"/>
    <n v="70406"/>
    <x v="12"/>
    <s v="Retained"/>
    <n v="4"/>
    <x v="1"/>
  </r>
  <r>
    <x v="3107"/>
    <x v="0"/>
    <n v="36"/>
    <x v="0"/>
    <s v="Operations Executive"/>
    <x v="1"/>
    <x v="1"/>
    <x v="0"/>
    <x v="220"/>
    <d v="2024-03-25T00:00:00"/>
    <d v="2024-03-29T00:00:00"/>
    <x v="2"/>
    <x v="3"/>
    <n v="62480"/>
    <x v="3"/>
    <m/>
    <n v="4"/>
    <x v="1"/>
  </r>
  <r>
    <x v="3108"/>
    <x v="2"/>
    <n v="33"/>
    <x v="4"/>
    <s v="Production Engineer"/>
    <x v="5"/>
    <x v="1"/>
    <x v="1"/>
    <x v="10"/>
    <d v="2023-08-24T00:00:00"/>
    <d v="2023-08-27T00:00:00"/>
    <x v="1"/>
    <x v="3"/>
    <n v="59458"/>
    <x v="3"/>
    <m/>
    <n v="4"/>
    <x v="1"/>
  </r>
  <r>
    <x v="3109"/>
    <x v="2"/>
    <n v="34"/>
    <x v="1"/>
    <s v="Service Engineer"/>
    <x v="0"/>
    <x v="2"/>
    <x v="4"/>
    <x v="346"/>
    <d v="2023-06-04T00:00:00"/>
    <d v="2023-06-04T00:00:00"/>
    <x v="0"/>
    <x v="15"/>
    <n v="43143"/>
    <x v="6"/>
    <s v="Retained"/>
    <n v="4"/>
    <x v="1"/>
  </r>
  <r>
    <x v="3110"/>
    <x v="2"/>
    <n v="32"/>
    <x v="1"/>
    <s v="Service Engineer"/>
    <x v="3"/>
    <x v="1"/>
    <x v="2"/>
    <x v="33"/>
    <d v="2023-03-10T00:00:00"/>
    <d v="2023-03-13T00:00:00"/>
    <x v="0"/>
    <x v="129"/>
    <n v="64314"/>
    <x v="16"/>
    <s v="Retained"/>
    <n v="4"/>
    <x v="1"/>
  </r>
  <r>
    <x v="3111"/>
    <x v="0"/>
    <n v="37"/>
    <x v="2"/>
    <s v="Sales Executive"/>
    <x v="12"/>
    <x v="1"/>
    <x v="4"/>
    <x v="497"/>
    <d v="2024-01-10T00:00:00"/>
    <d v="2024-01-15T00:00:00"/>
    <x v="3"/>
    <x v="3"/>
    <n v="59543"/>
    <x v="3"/>
    <m/>
    <n v="4"/>
    <x v="0"/>
  </r>
  <r>
    <x v="3112"/>
    <x v="2"/>
    <n v="34"/>
    <x v="0"/>
    <s v="Operations Executive"/>
    <x v="6"/>
    <x v="1"/>
    <x v="1"/>
    <x v="92"/>
    <d v="2023-03-13T00:00:00"/>
    <d v="2023-03-16T00:00:00"/>
    <x v="0"/>
    <x v="163"/>
    <n v="80872"/>
    <x v="15"/>
    <s v="Retained"/>
    <m/>
    <x v="1"/>
  </r>
  <r>
    <x v="3113"/>
    <x v="0"/>
    <n v="38"/>
    <x v="1"/>
    <s v="Service Manager"/>
    <x v="4"/>
    <x v="1"/>
    <x v="1"/>
    <x v="481"/>
    <d v="2024-06-09T00:00:00"/>
    <d v="2024-06-14T00:00:00"/>
    <x v="0"/>
    <x v="482"/>
    <n v="69910"/>
    <x v="6"/>
    <s v="Retained"/>
    <n v="4"/>
    <x v="1"/>
  </r>
  <r>
    <x v="3114"/>
    <x v="0"/>
    <n v="36"/>
    <x v="7"/>
    <s v="Purchase Officer"/>
    <x v="7"/>
    <x v="2"/>
    <x v="0"/>
    <x v="34"/>
    <d v="2023-01-25T00:00:00"/>
    <d v="2023-01-27T00:00:00"/>
    <x v="2"/>
    <x v="3"/>
    <n v="45558"/>
    <x v="3"/>
    <m/>
    <n v="4"/>
    <x v="1"/>
  </r>
  <r>
    <x v="3115"/>
    <x v="2"/>
    <n v="33"/>
    <x v="0"/>
    <s v="Operations Executive"/>
    <x v="6"/>
    <x v="2"/>
    <x v="1"/>
    <x v="37"/>
    <d v="2023-03-16T00:00:00"/>
    <d v="2023-03-17T00:00:00"/>
    <x v="0"/>
    <x v="185"/>
    <n v="79653"/>
    <x v="6"/>
    <s v="Left"/>
    <n v="5"/>
    <x v="1"/>
  </r>
  <r>
    <x v="3116"/>
    <x v="2"/>
    <n v="33"/>
    <x v="1"/>
    <s v="Service Engineer"/>
    <x v="9"/>
    <x v="0"/>
    <x v="0"/>
    <x v="53"/>
    <d v="2023-01-19T00:00:00"/>
    <d v="2023-01-24T00:00:00"/>
    <x v="1"/>
    <x v="3"/>
    <n v="49580"/>
    <x v="3"/>
    <m/>
    <n v="4"/>
    <x v="1"/>
  </r>
  <r>
    <x v="3117"/>
    <x v="0"/>
    <n v="38"/>
    <x v="1"/>
    <s v="Service Manager"/>
    <x v="9"/>
    <x v="2"/>
    <x v="0"/>
    <x v="294"/>
    <d v="2024-08-18T00:00:00"/>
    <d v="2024-08-19T00:00:00"/>
    <x v="0"/>
    <x v="66"/>
    <n v="57734"/>
    <x v="15"/>
    <s v="Retained"/>
    <n v="5"/>
    <x v="1"/>
  </r>
  <r>
    <x v="3118"/>
    <x v="0"/>
    <n v="37"/>
    <x v="0"/>
    <s v="Operations Manager"/>
    <x v="2"/>
    <x v="1"/>
    <x v="2"/>
    <x v="18"/>
    <d v="2023-01-15T00:00:00"/>
    <d v="2023-01-22T00:00:00"/>
    <x v="1"/>
    <x v="3"/>
    <n v="83573"/>
    <x v="3"/>
    <m/>
    <n v="5"/>
    <x v="1"/>
  </r>
  <r>
    <x v="3119"/>
    <x v="0"/>
    <n v="36"/>
    <x v="3"/>
    <s v="Marketing Executive"/>
    <x v="9"/>
    <x v="1"/>
    <x v="1"/>
    <x v="64"/>
    <d v="2023-06-06T00:00:00"/>
    <d v="2023-06-09T00:00:00"/>
    <x v="0"/>
    <x v="222"/>
    <n v="40933"/>
    <x v="6"/>
    <s v="Retained"/>
    <m/>
    <x v="0"/>
  </r>
  <r>
    <x v="3120"/>
    <x v="0"/>
    <n v="38"/>
    <x v="1"/>
    <s v="Service Manager"/>
    <x v="5"/>
    <x v="4"/>
    <x v="2"/>
    <x v="96"/>
    <d v="2023-01-29T00:00:00"/>
    <d v="2023-02-02T00:00:00"/>
    <x v="0"/>
    <x v="397"/>
    <n v="36396"/>
    <x v="10"/>
    <s v="Retained"/>
    <m/>
    <x v="1"/>
  </r>
  <r>
    <x v="3121"/>
    <x v="0"/>
    <n v="38"/>
    <x v="1"/>
    <s v="Service Engineer"/>
    <x v="8"/>
    <x v="0"/>
    <x v="0"/>
    <x v="116"/>
    <d v="2023-02-25T00:00:00"/>
    <d v="2023-03-03T00:00:00"/>
    <x v="0"/>
    <x v="166"/>
    <n v="209820"/>
    <x v="13"/>
    <s v="Left"/>
    <n v="4"/>
    <x v="1"/>
  </r>
  <r>
    <x v="3122"/>
    <x v="0"/>
    <n v="36"/>
    <x v="3"/>
    <s v="Marketing Executive"/>
    <x v="2"/>
    <x v="1"/>
    <x v="4"/>
    <x v="64"/>
    <d v="2023-06-02T00:00:00"/>
    <d v="2023-06-08T00:00:00"/>
    <x v="0"/>
    <x v="187"/>
    <n v="79613"/>
    <x v="14"/>
    <s v="Retained"/>
    <n v="4"/>
    <x v="1"/>
  </r>
  <r>
    <x v="3123"/>
    <x v="0"/>
    <n v="38"/>
    <x v="2"/>
    <s v="Sales Executive"/>
    <x v="4"/>
    <x v="2"/>
    <x v="1"/>
    <x v="538"/>
    <d v="2024-06-29T00:00:00"/>
    <d v="2024-06-29T00:00:00"/>
    <x v="2"/>
    <x v="3"/>
    <n v="87638"/>
    <x v="3"/>
    <m/>
    <n v="5"/>
    <x v="1"/>
  </r>
  <r>
    <x v="3124"/>
    <x v="2"/>
    <n v="33"/>
    <x v="5"/>
    <s v="General Manager"/>
    <x v="5"/>
    <x v="1"/>
    <x v="1"/>
    <x v="243"/>
    <d v="2024-06-20T00:00:00"/>
    <d v="2024-06-26T00:00:00"/>
    <x v="4"/>
    <x v="3"/>
    <n v="55443"/>
    <x v="3"/>
    <m/>
    <m/>
    <x v="2"/>
  </r>
  <r>
    <x v="3125"/>
    <x v="2"/>
    <n v="33"/>
    <x v="2"/>
    <s v="Sales Manager"/>
    <x v="9"/>
    <x v="1"/>
    <x v="3"/>
    <x v="174"/>
    <d v="2023-02-04T00:00:00"/>
    <d v="2023-02-06T00:00:00"/>
    <x v="0"/>
    <x v="438"/>
    <n v="63351"/>
    <x v="2"/>
    <s v="Left"/>
    <n v="4"/>
    <x v="0"/>
  </r>
  <r>
    <x v="3126"/>
    <x v="2"/>
    <n v="34"/>
    <x v="0"/>
    <s v="Operations Manager"/>
    <x v="14"/>
    <x v="1"/>
    <x v="1"/>
    <x v="539"/>
    <d v="2024-12-17T00:00:00"/>
    <d v="2024-12-21T00:00:00"/>
    <x v="0"/>
    <x v="490"/>
    <n v="135866"/>
    <x v="10"/>
    <s v="Left"/>
    <n v="4"/>
    <x v="1"/>
  </r>
  <r>
    <x v="3127"/>
    <x v="0"/>
    <n v="36"/>
    <x v="1"/>
    <s v="Service Manager"/>
    <x v="14"/>
    <x v="3"/>
    <x v="0"/>
    <x v="95"/>
    <d v="2023-07-31T00:00:00"/>
    <d v="2023-08-07T00:00:00"/>
    <x v="0"/>
    <x v="132"/>
    <n v="98771"/>
    <x v="7"/>
    <s v="Retained"/>
    <n v="4"/>
    <x v="0"/>
  </r>
  <r>
    <x v="3128"/>
    <x v="1"/>
    <n v="34"/>
    <x v="3"/>
    <s v="Marketing Executive"/>
    <x v="0"/>
    <x v="0"/>
    <x v="3"/>
    <x v="110"/>
    <d v="2023-01-24T00:00:00"/>
    <d v="2023-01-25T00:00:00"/>
    <x v="0"/>
    <x v="253"/>
    <n v="69573"/>
    <x v="0"/>
    <s v="Retained"/>
    <n v="4"/>
    <x v="1"/>
  </r>
  <r>
    <x v="3129"/>
    <x v="2"/>
    <n v="32"/>
    <x v="1"/>
    <s v="Service Manager"/>
    <x v="4"/>
    <x v="1"/>
    <x v="0"/>
    <x v="267"/>
    <d v="2023-06-01T00:00:00"/>
    <d v="2023-06-06T00:00:00"/>
    <x v="1"/>
    <x v="3"/>
    <n v="87520"/>
    <x v="3"/>
    <m/>
    <n v="4"/>
    <x v="1"/>
  </r>
  <r>
    <x v="3130"/>
    <x v="2"/>
    <n v="33"/>
    <x v="0"/>
    <s v="Operations Executive"/>
    <x v="6"/>
    <x v="2"/>
    <x v="1"/>
    <x v="129"/>
    <d v="2023-02-16T00:00:00"/>
    <d v="2023-02-23T00:00:00"/>
    <x v="0"/>
    <x v="21"/>
    <n v="63258"/>
    <x v="3"/>
    <s v="Left"/>
    <n v="3"/>
    <x v="1"/>
  </r>
  <r>
    <x v="3131"/>
    <x v="2"/>
    <n v="32"/>
    <x v="2"/>
    <s v="Sales Executive"/>
    <x v="0"/>
    <x v="4"/>
    <x v="1"/>
    <x v="414"/>
    <d v="2024-02-24T00:00:00"/>
    <d v="2024-02-29T00:00:00"/>
    <x v="1"/>
    <x v="3"/>
    <n v="40410"/>
    <x v="3"/>
    <m/>
    <n v="5"/>
    <x v="1"/>
  </r>
  <r>
    <x v="3132"/>
    <x v="1"/>
    <n v="34"/>
    <x v="1"/>
    <s v="Service Engineer"/>
    <x v="4"/>
    <x v="0"/>
    <x v="0"/>
    <x v="170"/>
    <d v="2023-07-09T00:00:00"/>
    <d v="2023-07-15T00:00:00"/>
    <x v="0"/>
    <x v="233"/>
    <n v="62328"/>
    <x v="6"/>
    <s v="Left"/>
    <n v="5"/>
    <x v="1"/>
  </r>
  <r>
    <x v="3133"/>
    <x v="0"/>
    <n v="38"/>
    <x v="0"/>
    <s v="Operations Executive"/>
    <x v="2"/>
    <x v="1"/>
    <x v="0"/>
    <x v="33"/>
    <d v="2023-03-06T00:00:00"/>
    <d v="2023-03-07T00:00:00"/>
    <x v="0"/>
    <x v="65"/>
    <n v="86993"/>
    <x v="2"/>
    <s v="Retained"/>
    <m/>
    <x v="2"/>
  </r>
  <r>
    <x v="3134"/>
    <x v="0"/>
    <n v="38"/>
    <x v="6"/>
    <s v="Financial Analyst"/>
    <x v="6"/>
    <x v="1"/>
    <x v="1"/>
    <x v="376"/>
    <d v="2023-05-28T00:00:00"/>
    <d v="2023-05-28T00:00:00"/>
    <x v="0"/>
    <x v="388"/>
    <n v="78006"/>
    <x v="8"/>
    <s v="Retained"/>
    <n v="4"/>
    <x v="1"/>
  </r>
  <r>
    <x v="3135"/>
    <x v="2"/>
    <n v="33"/>
    <x v="3"/>
    <s v="Marketing Executive"/>
    <x v="2"/>
    <x v="1"/>
    <x v="2"/>
    <x v="376"/>
    <d v="2023-05-27T00:00:00"/>
    <d v="2023-05-27T00:00:00"/>
    <x v="0"/>
    <x v="142"/>
    <n v="80478"/>
    <x v="2"/>
    <s v="Retained"/>
    <n v="5"/>
    <x v="1"/>
  </r>
  <r>
    <x v="3136"/>
    <x v="2"/>
    <n v="33"/>
    <x v="7"/>
    <s v="Purchase Manager"/>
    <x v="3"/>
    <x v="0"/>
    <x v="0"/>
    <x v="224"/>
    <d v="2023-07-22T00:00:00"/>
    <d v="2023-07-23T00:00:00"/>
    <x v="0"/>
    <x v="221"/>
    <n v="74158"/>
    <x v="8"/>
    <s v="Left"/>
    <n v="5"/>
    <x v="1"/>
  </r>
  <r>
    <x v="3137"/>
    <x v="2"/>
    <n v="33"/>
    <x v="0"/>
    <s v="Operations Executive"/>
    <x v="3"/>
    <x v="0"/>
    <x v="3"/>
    <x v="193"/>
    <d v="2023-05-13T00:00:00"/>
    <d v="2023-05-13T00:00:00"/>
    <x v="0"/>
    <x v="55"/>
    <n v="64987"/>
    <x v="14"/>
    <s v="Retained"/>
    <n v="5"/>
    <x v="0"/>
  </r>
  <r>
    <x v="3138"/>
    <x v="0"/>
    <n v="36"/>
    <x v="4"/>
    <s v="Production Engineer"/>
    <x v="2"/>
    <x v="1"/>
    <x v="1"/>
    <x v="8"/>
    <d v="2023-08-31T00:00:00"/>
    <d v="2023-09-03T00:00:00"/>
    <x v="0"/>
    <x v="91"/>
    <n v="72952"/>
    <x v="14"/>
    <s v="Retained"/>
    <m/>
    <x v="1"/>
  </r>
  <r>
    <x v="3139"/>
    <x v="0"/>
    <n v="38"/>
    <x v="5"/>
    <s v="General Manager"/>
    <x v="3"/>
    <x v="0"/>
    <x v="2"/>
    <x v="180"/>
    <d v="2023-07-28T00:00:00"/>
    <d v="2023-07-28T00:00:00"/>
    <x v="1"/>
    <x v="3"/>
    <n v="67221"/>
    <x v="3"/>
    <m/>
    <n v="4"/>
    <x v="0"/>
  </r>
  <r>
    <x v="3140"/>
    <x v="0"/>
    <n v="38"/>
    <x v="3"/>
    <s v="Marketing Manager"/>
    <x v="2"/>
    <x v="0"/>
    <x v="3"/>
    <x v="17"/>
    <d v="2023-06-19T00:00:00"/>
    <d v="2023-06-21T00:00:00"/>
    <x v="0"/>
    <x v="41"/>
    <n v="86054"/>
    <x v="2"/>
    <s v="Retained"/>
    <n v="4"/>
    <x v="0"/>
  </r>
  <r>
    <x v="3141"/>
    <x v="1"/>
    <n v="34"/>
    <x v="1"/>
    <s v="Service Engineer"/>
    <x v="11"/>
    <x v="4"/>
    <x v="2"/>
    <x v="463"/>
    <d v="2024-06-17T00:00:00"/>
    <d v="2024-06-19T00:00:00"/>
    <x v="3"/>
    <x v="3"/>
    <n v="119988"/>
    <x v="3"/>
    <m/>
    <n v="2"/>
    <x v="1"/>
  </r>
  <r>
    <x v="3142"/>
    <x v="2"/>
    <n v="34"/>
    <x v="0"/>
    <s v="Operations Executive"/>
    <x v="7"/>
    <x v="0"/>
    <x v="0"/>
    <x v="205"/>
    <d v="2023-01-18T00:00:00"/>
    <d v="2023-01-19T00:00:00"/>
    <x v="1"/>
    <x v="3"/>
    <n v="48463"/>
    <x v="3"/>
    <m/>
    <n v="5"/>
    <x v="0"/>
  </r>
  <r>
    <x v="3143"/>
    <x v="0"/>
    <n v="37"/>
    <x v="0"/>
    <s v="Operations Executive"/>
    <x v="12"/>
    <x v="0"/>
    <x v="1"/>
    <x v="1"/>
    <d v="2023-07-12T00:00:00"/>
    <d v="2023-07-14T00:00:00"/>
    <x v="1"/>
    <x v="3"/>
    <n v="50571"/>
    <x v="3"/>
    <m/>
    <m/>
    <x v="1"/>
  </r>
  <r>
    <x v="3144"/>
    <x v="0"/>
    <n v="38"/>
    <x v="1"/>
    <s v="Service Engineer"/>
    <x v="12"/>
    <x v="2"/>
    <x v="1"/>
    <x v="281"/>
    <d v="2024-07-23T00:00:00"/>
    <d v="2024-07-26T00:00:00"/>
    <x v="0"/>
    <x v="491"/>
    <n v="44573"/>
    <x v="14"/>
    <s v="Retained"/>
    <n v="5"/>
    <x v="0"/>
  </r>
  <r>
    <x v="3145"/>
    <x v="0"/>
    <n v="36"/>
    <x v="0"/>
    <s v="Operations Executive"/>
    <x v="6"/>
    <x v="1"/>
    <x v="0"/>
    <x v="70"/>
    <d v="2023-02-10T00:00:00"/>
    <d v="2023-02-15T00:00:00"/>
    <x v="0"/>
    <x v="21"/>
    <n v="74371"/>
    <x v="2"/>
    <s v="Left"/>
    <n v="4"/>
    <x v="1"/>
  </r>
  <r>
    <x v="3146"/>
    <x v="2"/>
    <n v="32"/>
    <x v="2"/>
    <s v="Sales Executive"/>
    <x v="2"/>
    <x v="1"/>
    <x v="1"/>
    <x v="413"/>
    <d v="2024-12-25T00:00:00"/>
    <d v="2024-12-30T00:00:00"/>
    <x v="3"/>
    <x v="3"/>
    <n v="81377"/>
    <x v="3"/>
    <m/>
    <m/>
    <x v="1"/>
  </r>
  <r>
    <x v="3147"/>
    <x v="2"/>
    <n v="34"/>
    <x v="0"/>
    <s v="Operations Manager"/>
    <x v="9"/>
    <x v="2"/>
    <x v="2"/>
    <x v="134"/>
    <d v="2023-01-10T00:00:00"/>
    <d v="2023-01-11T00:00:00"/>
    <x v="0"/>
    <x v="492"/>
    <n v="52830"/>
    <x v="0"/>
    <s v="Retained"/>
    <n v="4"/>
    <x v="1"/>
  </r>
  <r>
    <x v="3148"/>
    <x v="2"/>
    <n v="33"/>
    <x v="1"/>
    <s v="Service Engineer"/>
    <x v="12"/>
    <x v="0"/>
    <x v="4"/>
    <x v="51"/>
    <d v="2024-03-03T00:00:00"/>
    <d v="2024-03-05T00:00:00"/>
    <x v="0"/>
    <x v="493"/>
    <n v="45299"/>
    <x v="0"/>
    <s v="Retained"/>
    <n v="3"/>
    <x v="1"/>
  </r>
  <r>
    <x v="3149"/>
    <x v="0"/>
    <n v="38"/>
    <x v="2"/>
    <s v="Sales Executive"/>
    <x v="12"/>
    <x v="0"/>
    <x v="1"/>
    <x v="235"/>
    <d v="2023-06-22T00:00:00"/>
    <d v="2023-06-23T00:00:00"/>
    <x v="0"/>
    <x v="12"/>
    <n v="53215"/>
    <x v="14"/>
    <s v="Retained"/>
    <m/>
    <x v="2"/>
  </r>
  <r>
    <x v="3150"/>
    <x v="2"/>
    <n v="32"/>
    <x v="7"/>
    <s v="Purchase Officer"/>
    <x v="5"/>
    <x v="4"/>
    <x v="1"/>
    <x v="228"/>
    <d v="2023-06-10T00:00:00"/>
    <d v="2023-06-16T00:00:00"/>
    <x v="0"/>
    <x v="140"/>
    <n v="50571"/>
    <x v="4"/>
    <s v="Left"/>
    <n v="5"/>
    <x v="0"/>
  </r>
  <r>
    <x v="3151"/>
    <x v="0"/>
    <n v="36"/>
    <x v="0"/>
    <s v="Operations Executive"/>
    <x v="2"/>
    <x v="0"/>
    <x v="3"/>
    <x v="540"/>
    <d v="2024-08-31T00:00:00"/>
    <d v="2024-09-03T00:00:00"/>
    <x v="0"/>
    <x v="290"/>
    <n v="89842"/>
    <x v="10"/>
    <s v="Retained"/>
    <n v="5"/>
    <x v="2"/>
  </r>
  <r>
    <x v="3152"/>
    <x v="2"/>
    <n v="32"/>
    <x v="0"/>
    <s v="Operations Executive"/>
    <x v="5"/>
    <x v="2"/>
    <x v="0"/>
    <x v="236"/>
    <d v="2024-11-25T00:00:00"/>
    <d v="2024-11-27T00:00:00"/>
    <x v="4"/>
    <x v="3"/>
    <n v="54198"/>
    <x v="3"/>
    <m/>
    <n v="5"/>
    <x v="1"/>
  </r>
  <r>
    <x v="3153"/>
    <x v="0"/>
    <n v="38"/>
    <x v="5"/>
    <s v="General Manager"/>
    <x v="2"/>
    <x v="2"/>
    <x v="0"/>
    <x v="491"/>
    <d v="2024-01-22T00:00:00"/>
    <d v="2024-01-25T00:00:00"/>
    <x v="2"/>
    <x v="3"/>
    <n v="77894"/>
    <x v="3"/>
    <m/>
    <n v="4"/>
    <x v="0"/>
  </r>
  <r>
    <x v="3154"/>
    <x v="0"/>
    <n v="36"/>
    <x v="7"/>
    <s v="Purchase Manager"/>
    <x v="9"/>
    <x v="1"/>
    <x v="2"/>
    <x v="17"/>
    <d v="2023-06-21T00:00:00"/>
    <d v="2023-06-23T00:00:00"/>
    <x v="0"/>
    <x v="252"/>
    <n v="57550"/>
    <x v="0"/>
    <s v="Retained"/>
    <n v="5"/>
    <x v="1"/>
  </r>
  <r>
    <x v="3155"/>
    <x v="2"/>
    <n v="33"/>
    <x v="2"/>
    <s v="Sales Manager"/>
    <x v="6"/>
    <x v="0"/>
    <x v="1"/>
    <x v="77"/>
    <d v="2023-08-12T00:00:00"/>
    <d v="2023-08-17T00:00:00"/>
    <x v="0"/>
    <x v="26"/>
    <n v="67459"/>
    <x v="14"/>
    <s v="Retained"/>
    <n v="3"/>
    <x v="0"/>
  </r>
  <r>
    <x v="3156"/>
    <x v="1"/>
    <n v="34"/>
    <x v="0"/>
    <s v="Operations Executive"/>
    <x v="4"/>
    <x v="3"/>
    <x v="4"/>
    <x v="322"/>
    <d v="2024-10-20T00:00:00"/>
    <d v="2024-10-24T00:00:00"/>
    <x v="0"/>
    <x v="494"/>
    <n v="67801"/>
    <x v="3"/>
    <s v="Retained"/>
    <n v="5"/>
    <x v="2"/>
  </r>
  <r>
    <x v="3157"/>
    <x v="0"/>
    <n v="38"/>
    <x v="0"/>
    <s v="Operations Manager"/>
    <x v="12"/>
    <x v="0"/>
    <x v="2"/>
    <x v="288"/>
    <d v="2023-06-11T00:00:00"/>
    <d v="2023-06-12T00:00:00"/>
    <x v="0"/>
    <x v="312"/>
    <n v="53120"/>
    <x v="1"/>
    <s v="Left"/>
    <n v="5"/>
    <x v="0"/>
  </r>
  <r>
    <x v="3158"/>
    <x v="2"/>
    <n v="34"/>
    <x v="4"/>
    <s v="Production Engineer"/>
    <x v="9"/>
    <x v="2"/>
    <x v="1"/>
    <x v="65"/>
    <d v="2023-07-15T00:00:00"/>
    <d v="2023-07-19T00:00:00"/>
    <x v="1"/>
    <x v="3"/>
    <n v="53884"/>
    <x v="3"/>
    <m/>
    <n v="5"/>
    <x v="1"/>
  </r>
  <r>
    <x v="3159"/>
    <x v="0"/>
    <n v="36"/>
    <x v="1"/>
    <s v="Service Engineer"/>
    <x v="2"/>
    <x v="0"/>
    <x v="1"/>
    <x v="427"/>
    <d v="2024-04-06T00:00:00"/>
    <d v="2024-04-08T00:00:00"/>
    <x v="2"/>
    <x v="3"/>
    <n v="78416"/>
    <x v="3"/>
    <m/>
    <n v="5"/>
    <x v="2"/>
  </r>
  <r>
    <x v="3160"/>
    <x v="0"/>
    <n v="36"/>
    <x v="6"/>
    <s v="Financial Analyst"/>
    <x v="7"/>
    <x v="1"/>
    <x v="3"/>
    <x v="65"/>
    <d v="2023-07-22T00:00:00"/>
    <d v="2023-07-24T00:00:00"/>
    <x v="0"/>
    <x v="165"/>
    <n v="54694"/>
    <x v="0"/>
    <s v="Left"/>
    <n v="3"/>
    <x v="2"/>
  </r>
  <r>
    <x v="3161"/>
    <x v="0"/>
    <n v="37"/>
    <x v="1"/>
    <s v="Service Engineer"/>
    <x v="13"/>
    <x v="1"/>
    <x v="0"/>
    <x v="103"/>
    <d v="2023-05-20T00:00:00"/>
    <d v="2023-05-26T00:00:00"/>
    <x v="0"/>
    <x v="227"/>
    <n v="179757"/>
    <x v="15"/>
    <s v="Left"/>
    <n v="4"/>
    <x v="1"/>
  </r>
  <r>
    <x v="3162"/>
    <x v="0"/>
    <n v="38"/>
    <x v="0"/>
    <s v="Operations Manager"/>
    <x v="12"/>
    <x v="0"/>
    <x v="1"/>
    <x v="170"/>
    <d v="2023-07-12T00:00:00"/>
    <d v="2023-07-15T00:00:00"/>
    <x v="0"/>
    <x v="162"/>
    <n v="42416"/>
    <x v="7"/>
    <s v="Retained"/>
    <n v="4"/>
    <x v="1"/>
  </r>
  <r>
    <x v="3163"/>
    <x v="0"/>
    <n v="36"/>
    <x v="0"/>
    <s v="Operations Executive"/>
    <x v="1"/>
    <x v="0"/>
    <x v="1"/>
    <x v="229"/>
    <d v="2024-04-10T00:00:00"/>
    <d v="2024-04-12T00:00:00"/>
    <x v="1"/>
    <x v="3"/>
    <n v="72564"/>
    <x v="3"/>
    <m/>
    <n v="5"/>
    <x v="1"/>
  </r>
  <r>
    <x v="3164"/>
    <x v="0"/>
    <n v="37"/>
    <x v="0"/>
    <s v="Operations Executive"/>
    <x v="0"/>
    <x v="0"/>
    <x v="1"/>
    <x v="334"/>
    <d v="2023-07-22T00:00:00"/>
    <d v="2023-07-28T00:00:00"/>
    <x v="2"/>
    <x v="3"/>
    <n v="58266"/>
    <x v="3"/>
    <m/>
    <n v="5"/>
    <x v="1"/>
  </r>
  <r>
    <x v="3165"/>
    <x v="0"/>
    <n v="36"/>
    <x v="0"/>
    <s v="Operations Manager"/>
    <x v="9"/>
    <x v="3"/>
    <x v="4"/>
    <x v="166"/>
    <d v="2023-02-08T00:00:00"/>
    <d v="2023-02-10T00:00:00"/>
    <x v="0"/>
    <x v="322"/>
    <n v="40738"/>
    <x v="8"/>
    <s v="Left"/>
    <n v="4"/>
    <x v="1"/>
  </r>
  <r>
    <x v="3166"/>
    <x v="1"/>
    <n v="34"/>
    <x v="1"/>
    <s v="Service Manager"/>
    <x v="4"/>
    <x v="1"/>
    <x v="0"/>
    <x v="199"/>
    <d v="2023-06-02T00:00:00"/>
    <d v="2023-06-03T00:00:00"/>
    <x v="0"/>
    <x v="212"/>
    <n v="80674"/>
    <x v="11"/>
    <s v="Retained"/>
    <n v="4"/>
    <x v="0"/>
  </r>
  <r>
    <x v="3167"/>
    <x v="0"/>
    <n v="38"/>
    <x v="0"/>
    <s v="Operations Manager"/>
    <x v="5"/>
    <x v="1"/>
    <x v="0"/>
    <x v="305"/>
    <d v="2024-11-15T00:00:00"/>
    <d v="2024-11-19T00:00:00"/>
    <x v="0"/>
    <x v="288"/>
    <n v="48621"/>
    <x v="2"/>
    <s v="Retained"/>
    <n v="4"/>
    <x v="1"/>
  </r>
  <r>
    <x v="3168"/>
    <x v="2"/>
    <n v="32"/>
    <x v="0"/>
    <s v="Operations Executive"/>
    <x v="6"/>
    <x v="0"/>
    <x v="4"/>
    <x v="122"/>
    <d v="2023-08-14T00:00:00"/>
    <d v="2023-08-18T00:00:00"/>
    <x v="0"/>
    <x v="238"/>
    <n v="67932"/>
    <x v="3"/>
    <s v="Retained"/>
    <n v="4"/>
    <x v="1"/>
  </r>
  <r>
    <x v="3169"/>
    <x v="0"/>
    <n v="38"/>
    <x v="1"/>
    <s v="Service Engineer"/>
    <x v="8"/>
    <x v="3"/>
    <x v="0"/>
    <x v="222"/>
    <d v="2024-08-02T00:00:00"/>
    <d v="2024-08-07T00:00:00"/>
    <x v="0"/>
    <x v="386"/>
    <n v="163939"/>
    <x v="6"/>
    <s v="Retained"/>
    <n v="4"/>
    <x v="1"/>
  </r>
  <r>
    <x v="3170"/>
    <x v="2"/>
    <n v="32"/>
    <x v="0"/>
    <s v="Operations Executive"/>
    <x v="7"/>
    <x v="0"/>
    <x v="0"/>
    <x v="214"/>
    <d v="2023-03-27T00:00:00"/>
    <d v="2023-03-30T00:00:00"/>
    <x v="0"/>
    <x v="303"/>
    <n v="54950"/>
    <x v="11"/>
    <s v="Retained"/>
    <n v="4"/>
    <x v="1"/>
  </r>
  <r>
    <x v="3171"/>
    <x v="0"/>
    <n v="38"/>
    <x v="1"/>
    <s v="Service Engineer"/>
    <x v="11"/>
    <x v="2"/>
    <x v="4"/>
    <x v="384"/>
    <d v="2023-08-02T00:00:00"/>
    <d v="2023-08-09T00:00:00"/>
    <x v="0"/>
    <x v="138"/>
    <n v="149002"/>
    <x v="3"/>
    <s v="Left"/>
    <n v="5"/>
    <x v="1"/>
  </r>
  <r>
    <x v="3172"/>
    <x v="0"/>
    <n v="37"/>
    <x v="0"/>
    <s v="Operations Manager"/>
    <x v="5"/>
    <x v="2"/>
    <x v="1"/>
    <x v="126"/>
    <d v="2023-01-29T00:00:00"/>
    <d v="2023-01-30T00:00:00"/>
    <x v="0"/>
    <x v="81"/>
    <n v="46778"/>
    <x v="3"/>
    <s v="Left"/>
    <n v="4"/>
    <x v="1"/>
  </r>
  <r>
    <x v="3173"/>
    <x v="0"/>
    <n v="38"/>
    <x v="4"/>
    <s v="Production Manager"/>
    <x v="9"/>
    <x v="0"/>
    <x v="4"/>
    <x v="193"/>
    <d v="2023-05-19T00:00:00"/>
    <d v="2023-05-24T00:00:00"/>
    <x v="1"/>
    <x v="3"/>
    <n v="58858"/>
    <x v="3"/>
    <m/>
    <n v="3"/>
    <x v="0"/>
  </r>
  <r>
    <x v="3174"/>
    <x v="0"/>
    <n v="37"/>
    <x v="0"/>
    <s v="Operations Manager"/>
    <x v="4"/>
    <x v="1"/>
    <x v="1"/>
    <x v="315"/>
    <d v="2023-08-19T00:00:00"/>
    <d v="2023-08-19T00:00:00"/>
    <x v="0"/>
    <x v="245"/>
    <n v="78179"/>
    <x v="16"/>
    <s v="Retained"/>
    <n v="3"/>
    <x v="1"/>
  </r>
  <r>
    <x v="3175"/>
    <x v="0"/>
    <n v="38"/>
    <x v="2"/>
    <s v="Sales Executive"/>
    <x v="4"/>
    <x v="1"/>
    <x v="0"/>
    <x v="452"/>
    <d v="2024-10-13T00:00:00"/>
    <d v="2024-10-17T00:00:00"/>
    <x v="2"/>
    <x v="3"/>
    <n v="77758"/>
    <x v="3"/>
    <m/>
    <n v="5"/>
    <x v="1"/>
  </r>
  <r>
    <x v="3176"/>
    <x v="2"/>
    <n v="33"/>
    <x v="7"/>
    <s v="Purchase Manager"/>
    <x v="4"/>
    <x v="1"/>
    <x v="1"/>
    <x v="162"/>
    <d v="2023-01-24T00:00:00"/>
    <d v="2023-01-29T00:00:00"/>
    <x v="0"/>
    <x v="225"/>
    <n v="84785"/>
    <x v="2"/>
    <s v="Retained"/>
    <n v="4"/>
    <x v="1"/>
  </r>
  <r>
    <x v="3177"/>
    <x v="2"/>
    <n v="32"/>
    <x v="5"/>
    <s v="General Manager"/>
    <x v="4"/>
    <x v="1"/>
    <x v="4"/>
    <x v="186"/>
    <d v="2023-03-25T00:00:00"/>
    <d v="2023-03-26T00:00:00"/>
    <x v="1"/>
    <x v="3"/>
    <n v="67910"/>
    <x v="3"/>
    <m/>
    <m/>
    <x v="1"/>
  </r>
  <r>
    <x v="3178"/>
    <x v="2"/>
    <n v="34"/>
    <x v="0"/>
    <s v="Operations Manager"/>
    <x v="3"/>
    <x v="1"/>
    <x v="0"/>
    <x v="113"/>
    <d v="2023-03-08T00:00:00"/>
    <d v="2023-03-14T00:00:00"/>
    <x v="0"/>
    <x v="110"/>
    <n v="73118"/>
    <x v="9"/>
    <s v="Left"/>
    <n v="4"/>
    <x v="1"/>
  </r>
  <r>
    <x v="3179"/>
    <x v="2"/>
    <n v="32"/>
    <x v="1"/>
    <s v="Service Engineer"/>
    <x v="4"/>
    <x v="0"/>
    <x v="1"/>
    <x v="354"/>
    <d v="2023-04-07T00:00:00"/>
    <d v="2023-04-14T00:00:00"/>
    <x v="0"/>
    <x v="248"/>
    <n v="59300"/>
    <x v="12"/>
    <s v="Retained"/>
    <n v="5"/>
    <x v="1"/>
  </r>
  <r>
    <x v="3180"/>
    <x v="0"/>
    <n v="37"/>
    <x v="1"/>
    <s v="Service Engineer"/>
    <x v="12"/>
    <x v="1"/>
    <x v="1"/>
    <x v="30"/>
    <d v="2023-04-05T00:00:00"/>
    <d v="2023-04-12T00:00:00"/>
    <x v="0"/>
    <x v="495"/>
    <n v="46217"/>
    <x v="15"/>
    <s v="Left"/>
    <n v="5"/>
    <x v="1"/>
  </r>
  <r>
    <x v="3181"/>
    <x v="0"/>
    <n v="38"/>
    <x v="1"/>
    <s v="Service Manager"/>
    <x v="6"/>
    <x v="1"/>
    <x v="0"/>
    <x v="469"/>
    <d v="2024-07-11T00:00:00"/>
    <d v="2024-07-18T00:00:00"/>
    <x v="0"/>
    <x v="335"/>
    <n v="77796"/>
    <x v="3"/>
    <s v="Left"/>
    <m/>
    <x v="1"/>
  </r>
  <r>
    <x v="3182"/>
    <x v="0"/>
    <n v="38"/>
    <x v="0"/>
    <s v="Operations Executive"/>
    <x v="5"/>
    <x v="2"/>
    <x v="0"/>
    <x v="151"/>
    <d v="2023-06-30T00:00:00"/>
    <d v="2023-06-30T00:00:00"/>
    <x v="0"/>
    <x v="286"/>
    <n v="54997"/>
    <x v="2"/>
    <s v="Left"/>
    <n v="3"/>
    <x v="1"/>
  </r>
  <r>
    <x v="3183"/>
    <x v="0"/>
    <n v="36"/>
    <x v="0"/>
    <s v="Operations Manager"/>
    <x v="12"/>
    <x v="1"/>
    <x v="0"/>
    <x v="46"/>
    <d v="2024-02-28T00:00:00"/>
    <d v="2024-02-29T00:00:00"/>
    <x v="3"/>
    <x v="3"/>
    <n v="49810"/>
    <x v="3"/>
    <m/>
    <m/>
    <x v="1"/>
  </r>
  <r>
    <x v="3184"/>
    <x v="0"/>
    <n v="38"/>
    <x v="0"/>
    <s v="Operations Executive"/>
    <x v="4"/>
    <x v="1"/>
    <x v="2"/>
    <x v="394"/>
    <d v="2023-01-30T00:00:00"/>
    <d v="2023-01-31T00:00:00"/>
    <x v="0"/>
    <x v="72"/>
    <n v="85724"/>
    <x v="2"/>
    <s v="Left"/>
    <m/>
    <x v="1"/>
  </r>
  <r>
    <x v="3185"/>
    <x v="0"/>
    <n v="38"/>
    <x v="6"/>
    <s v="Finance Manager"/>
    <x v="3"/>
    <x v="3"/>
    <x v="2"/>
    <x v="230"/>
    <d v="2024-02-13T00:00:00"/>
    <d v="2024-02-18T00:00:00"/>
    <x v="2"/>
    <x v="3"/>
    <n v="76075"/>
    <x v="3"/>
    <m/>
    <n v="4"/>
    <x v="1"/>
  </r>
  <r>
    <x v="3186"/>
    <x v="0"/>
    <n v="36"/>
    <x v="0"/>
    <s v="Operations Manager"/>
    <x v="6"/>
    <x v="1"/>
    <x v="0"/>
    <x v="52"/>
    <d v="2023-03-04T00:00:00"/>
    <d v="2023-03-05T00:00:00"/>
    <x v="1"/>
    <x v="3"/>
    <n v="58587"/>
    <x v="3"/>
    <m/>
    <m/>
    <x v="1"/>
  </r>
  <r>
    <x v="3187"/>
    <x v="0"/>
    <n v="38"/>
    <x v="7"/>
    <s v="Purchase Officer"/>
    <x v="9"/>
    <x v="1"/>
    <x v="0"/>
    <x v="403"/>
    <d v="2024-05-31T00:00:00"/>
    <d v="2024-06-03T00:00:00"/>
    <x v="3"/>
    <x v="3"/>
    <n v="57347"/>
    <x v="3"/>
    <m/>
    <m/>
    <x v="1"/>
  </r>
  <r>
    <x v="3188"/>
    <x v="2"/>
    <n v="32"/>
    <x v="1"/>
    <s v="Service Manager"/>
    <x v="14"/>
    <x v="1"/>
    <x v="1"/>
    <x v="235"/>
    <d v="2023-06-30T00:00:00"/>
    <d v="2023-07-02T00:00:00"/>
    <x v="1"/>
    <x v="3"/>
    <n v="95270"/>
    <x v="3"/>
    <m/>
    <n v="4"/>
    <x v="1"/>
  </r>
  <r>
    <x v="3189"/>
    <x v="2"/>
    <n v="32"/>
    <x v="0"/>
    <s v="Operations Executive"/>
    <x v="4"/>
    <x v="2"/>
    <x v="4"/>
    <x v="177"/>
    <d v="2023-06-15T00:00:00"/>
    <d v="2023-06-21T00:00:00"/>
    <x v="0"/>
    <x v="49"/>
    <n v="77529"/>
    <x v="5"/>
    <s v="Left"/>
    <m/>
    <x v="1"/>
  </r>
  <r>
    <x v="3190"/>
    <x v="0"/>
    <n v="36"/>
    <x v="3"/>
    <s v="Marketing Executive"/>
    <x v="7"/>
    <x v="0"/>
    <x v="1"/>
    <x v="335"/>
    <d v="2023-08-06T00:00:00"/>
    <d v="2023-08-10T00:00:00"/>
    <x v="0"/>
    <x v="295"/>
    <n v="58906"/>
    <x v="6"/>
    <s v="Left"/>
    <n v="2"/>
    <x v="2"/>
  </r>
  <r>
    <x v="3191"/>
    <x v="1"/>
    <n v="34"/>
    <x v="0"/>
    <s v="Operations Executive"/>
    <x v="7"/>
    <x v="1"/>
    <x v="1"/>
    <x v="393"/>
    <d v="2024-08-01T00:00:00"/>
    <d v="2024-08-03T00:00:00"/>
    <x v="0"/>
    <x v="259"/>
    <n v="47748"/>
    <x v="5"/>
    <s v="Left"/>
    <n v="4"/>
    <x v="1"/>
  </r>
  <r>
    <x v="3192"/>
    <x v="1"/>
    <n v="34"/>
    <x v="0"/>
    <s v="Operations Executive"/>
    <x v="0"/>
    <x v="0"/>
    <x v="0"/>
    <x v="10"/>
    <d v="2023-08-20T00:00:00"/>
    <d v="2023-08-23T00:00:00"/>
    <x v="0"/>
    <x v="238"/>
    <n v="46163"/>
    <x v="3"/>
    <s v="Retained"/>
    <n v="4"/>
    <x v="1"/>
  </r>
  <r>
    <x v="3193"/>
    <x v="0"/>
    <n v="36"/>
    <x v="0"/>
    <s v="Operations Manager"/>
    <x v="9"/>
    <x v="1"/>
    <x v="3"/>
    <x v="155"/>
    <d v="2023-03-08T00:00:00"/>
    <d v="2023-03-10T00:00:00"/>
    <x v="0"/>
    <x v="185"/>
    <n v="61263"/>
    <x v="3"/>
    <s v="Retained"/>
    <n v="5"/>
    <x v="1"/>
  </r>
  <r>
    <x v="3194"/>
    <x v="0"/>
    <n v="36"/>
    <x v="3"/>
    <s v="Marketing Manager"/>
    <x v="2"/>
    <x v="0"/>
    <x v="0"/>
    <x v="357"/>
    <d v="2023-06-21T00:00:00"/>
    <d v="2023-06-27T00:00:00"/>
    <x v="1"/>
    <x v="3"/>
    <n v="60699"/>
    <x v="3"/>
    <m/>
    <m/>
    <x v="1"/>
  </r>
  <r>
    <x v="3195"/>
    <x v="0"/>
    <n v="37"/>
    <x v="7"/>
    <s v="Purchase Officer"/>
    <x v="0"/>
    <x v="0"/>
    <x v="3"/>
    <x v="338"/>
    <d v="2024-05-18T00:00:00"/>
    <d v="2024-05-21T00:00:00"/>
    <x v="0"/>
    <x v="496"/>
    <n v="44099"/>
    <x v="5"/>
    <s v="Retained"/>
    <n v="5"/>
    <x v="1"/>
  </r>
  <r>
    <x v="3196"/>
    <x v="1"/>
    <n v="34"/>
    <x v="1"/>
    <s v="Service Engineer"/>
    <x v="0"/>
    <x v="1"/>
    <x v="1"/>
    <x v="238"/>
    <d v="2024-09-05T00:00:00"/>
    <d v="2024-09-10T00:00:00"/>
    <x v="0"/>
    <x v="364"/>
    <n v="65878"/>
    <x v="12"/>
    <s v="Left"/>
    <n v="4"/>
    <x v="1"/>
  </r>
  <r>
    <x v="3197"/>
    <x v="2"/>
    <n v="33"/>
    <x v="5"/>
    <s v="General Manager"/>
    <x v="6"/>
    <x v="0"/>
    <x v="0"/>
    <x v="397"/>
    <d v="2023-07-16T00:00:00"/>
    <d v="2023-07-21T00:00:00"/>
    <x v="0"/>
    <x v="269"/>
    <n v="64855"/>
    <x v="15"/>
    <s v="Left"/>
    <n v="4"/>
    <x v="1"/>
  </r>
  <r>
    <x v="3198"/>
    <x v="0"/>
    <n v="36"/>
    <x v="0"/>
    <s v="Operations Executive"/>
    <x v="14"/>
    <x v="0"/>
    <x v="1"/>
    <x v="347"/>
    <d v="2023-03-01T00:00:00"/>
    <d v="2023-03-05T00:00:00"/>
    <x v="0"/>
    <x v="65"/>
    <n v="146143"/>
    <x v="3"/>
    <s v="Retained"/>
    <n v="5"/>
    <x v="1"/>
  </r>
  <r>
    <x v="3199"/>
    <x v="0"/>
    <n v="37"/>
    <x v="1"/>
    <s v="Service Engineer"/>
    <x v="7"/>
    <x v="4"/>
    <x v="2"/>
    <x v="66"/>
    <d v="2024-07-26T00:00:00"/>
    <d v="2024-08-01T00:00:00"/>
    <x v="0"/>
    <x v="452"/>
    <n v="50280"/>
    <x v="13"/>
    <s v="Retained"/>
    <n v="3"/>
    <x v="1"/>
  </r>
  <r>
    <x v="3200"/>
    <x v="0"/>
    <n v="37"/>
    <x v="4"/>
    <s v="Production Manager"/>
    <x v="0"/>
    <x v="3"/>
    <x v="0"/>
    <x v="20"/>
    <d v="2024-04-08T00:00:00"/>
    <d v="2024-04-08T00:00:00"/>
    <x v="0"/>
    <x v="31"/>
    <n v="65663"/>
    <x v="2"/>
    <s v="Left"/>
    <m/>
    <x v="1"/>
  </r>
  <r>
    <x v="3201"/>
    <x v="0"/>
    <n v="38"/>
    <x v="7"/>
    <s v="Purchase Officer"/>
    <x v="9"/>
    <x v="0"/>
    <x v="0"/>
    <x v="88"/>
    <d v="2023-06-23T00:00:00"/>
    <d v="2023-06-26T00:00:00"/>
    <x v="0"/>
    <x v="49"/>
    <n v="55763"/>
    <x v="13"/>
    <s v="Retained"/>
    <n v="4"/>
    <x v="1"/>
  </r>
  <r>
    <x v="3202"/>
    <x v="0"/>
    <n v="36"/>
    <x v="1"/>
    <s v="Service Engineer"/>
    <x v="12"/>
    <x v="4"/>
    <x v="1"/>
    <x v="73"/>
    <d v="2023-08-30T00:00:00"/>
    <d v="2023-09-02T00:00:00"/>
    <x v="1"/>
    <x v="3"/>
    <n v="48195"/>
    <x v="3"/>
    <m/>
    <n v="5"/>
    <x v="1"/>
  </r>
  <r>
    <x v="3203"/>
    <x v="2"/>
    <n v="33"/>
    <x v="3"/>
    <s v="Marketing Executive"/>
    <x v="5"/>
    <x v="0"/>
    <x v="0"/>
    <x v="5"/>
    <d v="2023-05-19T00:00:00"/>
    <d v="2023-05-25T00:00:00"/>
    <x v="0"/>
    <x v="158"/>
    <n v="38565"/>
    <x v="0"/>
    <s v="Retained"/>
    <m/>
    <x v="2"/>
  </r>
  <r>
    <x v="3204"/>
    <x v="2"/>
    <n v="34"/>
    <x v="7"/>
    <s v="Purchase Officer"/>
    <x v="3"/>
    <x v="4"/>
    <x v="1"/>
    <x v="50"/>
    <d v="2023-03-28T00:00:00"/>
    <d v="2023-03-31T00:00:00"/>
    <x v="0"/>
    <x v="44"/>
    <n v="74491"/>
    <x v="0"/>
    <s v="Retained"/>
    <n v="3"/>
    <x v="1"/>
  </r>
  <r>
    <x v="3205"/>
    <x v="2"/>
    <n v="34"/>
    <x v="0"/>
    <s v="Operations Manager"/>
    <x v="6"/>
    <x v="0"/>
    <x v="1"/>
    <x v="24"/>
    <d v="2024-05-25T00:00:00"/>
    <d v="2024-05-26T00:00:00"/>
    <x v="4"/>
    <x v="3"/>
    <n v="55916"/>
    <x v="3"/>
    <m/>
    <n v="4"/>
    <x v="1"/>
  </r>
  <r>
    <x v="3206"/>
    <x v="2"/>
    <n v="32"/>
    <x v="1"/>
    <s v="Service Engineer"/>
    <x v="4"/>
    <x v="0"/>
    <x v="1"/>
    <x v="391"/>
    <d v="2024-07-02T00:00:00"/>
    <d v="2024-07-02T00:00:00"/>
    <x v="3"/>
    <x v="3"/>
    <n v="80840"/>
    <x v="3"/>
    <m/>
    <m/>
    <x v="1"/>
  </r>
  <r>
    <x v="3207"/>
    <x v="2"/>
    <n v="32"/>
    <x v="0"/>
    <s v="Operations Executive"/>
    <x v="0"/>
    <x v="2"/>
    <x v="1"/>
    <x v="53"/>
    <d v="2023-01-12T00:00:00"/>
    <d v="2023-01-17T00:00:00"/>
    <x v="1"/>
    <x v="3"/>
    <n v="63305"/>
    <x v="3"/>
    <m/>
    <m/>
    <x v="1"/>
  </r>
  <r>
    <x v="3208"/>
    <x v="0"/>
    <n v="38"/>
    <x v="2"/>
    <s v="Sales Manager"/>
    <x v="7"/>
    <x v="4"/>
    <x v="1"/>
    <x v="484"/>
    <d v="2024-12-22T00:00:00"/>
    <d v="2024-12-29T00:00:00"/>
    <x v="2"/>
    <x v="3"/>
    <n v="65699"/>
    <x v="3"/>
    <m/>
    <m/>
    <x v="1"/>
  </r>
  <r>
    <x v="3209"/>
    <x v="2"/>
    <n v="32"/>
    <x v="0"/>
    <s v="Operations Manager"/>
    <x v="4"/>
    <x v="1"/>
    <x v="1"/>
    <x v="218"/>
    <d v="2024-02-12T00:00:00"/>
    <d v="2024-02-13T00:00:00"/>
    <x v="0"/>
    <x v="427"/>
    <n v="73616"/>
    <x v="12"/>
    <s v="Left"/>
    <n v="5"/>
    <x v="1"/>
  </r>
  <r>
    <x v="3210"/>
    <x v="0"/>
    <n v="36"/>
    <x v="0"/>
    <s v="Operations Manager"/>
    <x v="8"/>
    <x v="1"/>
    <x v="1"/>
    <x v="112"/>
    <d v="2023-08-07T00:00:00"/>
    <d v="2023-08-14T00:00:00"/>
    <x v="0"/>
    <x v="132"/>
    <n v="228928"/>
    <x v="12"/>
    <s v="Retained"/>
    <n v="2"/>
    <x v="1"/>
  </r>
  <r>
    <x v="3211"/>
    <x v="2"/>
    <n v="34"/>
    <x v="0"/>
    <s v="Operations Manager"/>
    <x v="8"/>
    <x v="4"/>
    <x v="0"/>
    <x v="131"/>
    <d v="2023-09-01T00:00:00"/>
    <d v="2023-09-04T00:00:00"/>
    <x v="0"/>
    <x v="294"/>
    <n v="215451"/>
    <x v="3"/>
    <s v="Retained"/>
    <n v="5"/>
    <x v="1"/>
  </r>
  <r>
    <x v="3212"/>
    <x v="0"/>
    <n v="38"/>
    <x v="2"/>
    <s v="Sales Manager"/>
    <x v="2"/>
    <x v="0"/>
    <x v="0"/>
    <x v="22"/>
    <d v="2023-02-24T00:00:00"/>
    <d v="2023-02-26T00:00:00"/>
    <x v="0"/>
    <x v="16"/>
    <n v="66754"/>
    <x v="15"/>
    <s v="Retained"/>
    <n v="4"/>
    <x v="1"/>
  </r>
  <r>
    <x v="3213"/>
    <x v="2"/>
    <n v="32"/>
    <x v="1"/>
    <s v="Service Engineer"/>
    <x v="3"/>
    <x v="3"/>
    <x v="2"/>
    <x v="260"/>
    <d v="2023-02-14T00:00:00"/>
    <d v="2023-02-17T00:00:00"/>
    <x v="0"/>
    <x v="51"/>
    <n v="73934"/>
    <x v="10"/>
    <s v="Retained"/>
    <n v="3"/>
    <x v="0"/>
  </r>
  <r>
    <x v="3214"/>
    <x v="0"/>
    <n v="37"/>
    <x v="2"/>
    <s v="Sales Executive"/>
    <x v="6"/>
    <x v="2"/>
    <x v="0"/>
    <x v="136"/>
    <d v="2023-08-18T00:00:00"/>
    <d v="2023-08-19T00:00:00"/>
    <x v="0"/>
    <x v="26"/>
    <n v="79546"/>
    <x v="7"/>
    <s v="Retained"/>
    <n v="4"/>
    <x v="1"/>
  </r>
  <r>
    <x v="3215"/>
    <x v="0"/>
    <n v="36"/>
    <x v="1"/>
    <s v="Service Engineer"/>
    <x v="3"/>
    <x v="2"/>
    <x v="1"/>
    <x v="221"/>
    <d v="2023-03-27T00:00:00"/>
    <d v="2023-04-01T00:00:00"/>
    <x v="1"/>
    <x v="3"/>
    <n v="67886"/>
    <x v="3"/>
    <m/>
    <m/>
    <x v="1"/>
  </r>
  <r>
    <x v="3216"/>
    <x v="0"/>
    <n v="37"/>
    <x v="0"/>
    <s v="Operations Manager"/>
    <x v="3"/>
    <x v="1"/>
    <x v="2"/>
    <x v="541"/>
    <d v="2024-11-01T00:00:00"/>
    <d v="2024-11-05T00:00:00"/>
    <x v="0"/>
    <x v="457"/>
    <n v="72151"/>
    <x v="7"/>
    <s v="Retained"/>
    <n v="3"/>
    <x v="1"/>
  </r>
  <r>
    <x v="3217"/>
    <x v="0"/>
    <n v="38"/>
    <x v="0"/>
    <s v="Operations Executive"/>
    <x v="14"/>
    <x v="1"/>
    <x v="1"/>
    <x v="255"/>
    <d v="2024-10-23T00:00:00"/>
    <d v="2024-10-28T00:00:00"/>
    <x v="0"/>
    <x v="376"/>
    <n v="120397"/>
    <x v="3"/>
    <s v="Retained"/>
    <n v="3"/>
    <x v="1"/>
  </r>
  <r>
    <x v="3218"/>
    <x v="2"/>
    <n v="33"/>
    <x v="0"/>
    <s v="Operations Executive"/>
    <x v="1"/>
    <x v="0"/>
    <x v="2"/>
    <x v="14"/>
    <d v="2023-01-30T00:00:00"/>
    <d v="2023-02-04T00:00:00"/>
    <x v="0"/>
    <x v="241"/>
    <n v="72275"/>
    <x v="15"/>
    <s v="Retained"/>
    <n v="2"/>
    <x v="0"/>
  </r>
  <r>
    <x v="3219"/>
    <x v="2"/>
    <n v="34"/>
    <x v="0"/>
    <s v="Operations Executive"/>
    <x v="12"/>
    <x v="4"/>
    <x v="1"/>
    <x v="347"/>
    <d v="2023-02-24T00:00:00"/>
    <d v="2023-02-26T00:00:00"/>
    <x v="0"/>
    <x v="76"/>
    <n v="57752"/>
    <x v="7"/>
    <s v="Retained"/>
    <n v="4"/>
    <x v="1"/>
  </r>
  <r>
    <x v="3220"/>
    <x v="0"/>
    <n v="36"/>
    <x v="1"/>
    <s v="Service Manager"/>
    <x v="0"/>
    <x v="2"/>
    <x v="0"/>
    <x v="176"/>
    <d v="2023-03-05T00:00:00"/>
    <d v="2023-03-12T00:00:00"/>
    <x v="0"/>
    <x v="32"/>
    <n v="52562"/>
    <x v="7"/>
    <s v="Retained"/>
    <n v="1"/>
    <x v="1"/>
  </r>
  <r>
    <x v="3221"/>
    <x v="0"/>
    <n v="36"/>
    <x v="1"/>
    <s v="Service Engineer"/>
    <x v="8"/>
    <x v="0"/>
    <x v="0"/>
    <x v="201"/>
    <d v="2024-01-17T00:00:00"/>
    <d v="2024-01-24T00:00:00"/>
    <x v="0"/>
    <x v="497"/>
    <n v="198035"/>
    <x v="8"/>
    <s v="Left"/>
    <n v="4"/>
    <x v="1"/>
  </r>
  <r>
    <x v="3222"/>
    <x v="0"/>
    <n v="38"/>
    <x v="1"/>
    <s v="Service Engineer"/>
    <x v="13"/>
    <x v="2"/>
    <x v="4"/>
    <x v="541"/>
    <d v="2024-11-04T00:00:00"/>
    <d v="2024-11-10T00:00:00"/>
    <x v="2"/>
    <x v="3"/>
    <n v="216457"/>
    <x v="3"/>
    <m/>
    <m/>
    <x v="1"/>
  </r>
  <r>
    <x v="3223"/>
    <x v="0"/>
    <n v="38"/>
    <x v="0"/>
    <s v="Operations Executive"/>
    <x v="7"/>
    <x v="0"/>
    <x v="1"/>
    <x v="316"/>
    <d v="2023-07-29T00:00:00"/>
    <d v="2023-07-31T00:00:00"/>
    <x v="0"/>
    <x v="87"/>
    <n v="58386"/>
    <x v="16"/>
    <s v="Retained"/>
    <n v="5"/>
    <x v="1"/>
  </r>
  <r>
    <x v="3224"/>
    <x v="0"/>
    <n v="38"/>
    <x v="0"/>
    <s v="Operations Manager"/>
    <x v="0"/>
    <x v="4"/>
    <x v="3"/>
    <x v="542"/>
    <d v="2024-03-31T00:00:00"/>
    <d v="2024-04-06T00:00:00"/>
    <x v="0"/>
    <x v="471"/>
    <n v="49682"/>
    <x v="4"/>
    <s v="Retained"/>
    <n v="5"/>
    <x v="1"/>
  </r>
  <r>
    <x v="3225"/>
    <x v="2"/>
    <n v="32"/>
    <x v="1"/>
    <s v="Service Engineer"/>
    <x v="7"/>
    <x v="1"/>
    <x v="0"/>
    <x v="245"/>
    <d v="2023-03-21T00:00:00"/>
    <d v="2023-03-21T00:00:00"/>
    <x v="0"/>
    <x v="163"/>
    <n v="61368"/>
    <x v="3"/>
    <s v="Retained"/>
    <m/>
    <x v="0"/>
  </r>
  <r>
    <x v="3226"/>
    <x v="0"/>
    <n v="36"/>
    <x v="1"/>
    <s v="Service Engineer"/>
    <x v="4"/>
    <x v="1"/>
    <x v="4"/>
    <x v="3"/>
    <d v="2023-03-10T00:00:00"/>
    <d v="2023-03-12T00:00:00"/>
    <x v="0"/>
    <x v="36"/>
    <n v="62167"/>
    <x v="6"/>
    <s v="Retained"/>
    <n v="4"/>
    <x v="1"/>
  </r>
  <r>
    <x v="3227"/>
    <x v="0"/>
    <n v="37"/>
    <x v="0"/>
    <s v="Operations Executive"/>
    <x v="3"/>
    <x v="0"/>
    <x v="0"/>
    <x v="130"/>
    <d v="2023-05-25T00:00:00"/>
    <d v="2023-05-28T00:00:00"/>
    <x v="0"/>
    <x v="142"/>
    <n v="72472"/>
    <x v="12"/>
    <s v="Retained"/>
    <n v="5"/>
    <x v="1"/>
  </r>
  <r>
    <x v="3228"/>
    <x v="0"/>
    <n v="38"/>
    <x v="0"/>
    <s v="Operations Executive"/>
    <x v="11"/>
    <x v="1"/>
    <x v="0"/>
    <x v="286"/>
    <d v="2023-05-13T00:00:00"/>
    <d v="2023-05-18T00:00:00"/>
    <x v="0"/>
    <x v="230"/>
    <n v="110510"/>
    <x v="10"/>
    <s v="Retained"/>
    <n v="4"/>
    <x v="1"/>
  </r>
  <r>
    <x v="3229"/>
    <x v="0"/>
    <n v="37"/>
    <x v="0"/>
    <s v="Operations Executive"/>
    <x v="2"/>
    <x v="3"/>
    <x v="2"/>
    <x v="231"/>
    <d v="2023-05-22T00:00:00"/>
    <d v="2023-05-28T00:00:00"/>
    <x v="1"/>
    <x v="3"/>
    <n v="82093"/>
    <x v="3"/>
    <m/>
    <n v="5"/>
    <x v="0"/>
  </r>
  <r>
    <x v="3230"/>
    <x v="0"/>
    <n v="36"/>
    <x v="7"/>
    <s v="Purchase Officer"/>
    <x v="10"/>
    <x v="1"/>
    <x v="2"/>
    <x v="327"/>
    <d v="2023-03-14T00:00:00"/>
    <d v="2023-03-18T00:00:00"/>
    <x v="0"/>
    <x v="32"/>
    <n v="183222"/>
    <x v="13"/>
    <s v="Retained"/>
    <n v="4"/>
    <x v="1"/>
  </r>
  <r>
    <x v="3231"/>
    <x v="2"/>
    <n v="33"/>
    <x v="1"/>
    <s v="Service Engineer"/>
    <x v="6"/>
    <x v="4"/>
    <x v="0"/>
    <x v="17"/>
    <d v="2023-06-17T00:00:00"/>
    <d v="2023-06-17T00:00:00"/>
    <x v="1"/>
    <x v="3"/>
    <n v="73356"/>
    <x v="3"/>
    <m/>
    <n v="3"/>
    <x v="2"/>
  </r>
  <r>
    <x v="3232"/>
    <x v="0"/>
    <n v="37"/>
    <x v="5"/>
    <s v="General Manager"/>
    <x v="3"/>
    <x v="3"/>
    <x v="0"/>
    <x v="384"/>
    <d v="2023-07-27T00:00:00"/>
    <d v="2023-07-30T00:00:00"/>
    <x v="1"/>
    <x v="3"/>
    <n v="62437"/>
    <x v="3"/>
    <m/>
    <m/>
    <x v="1"/>
  </r>
  <r>
    <x v="3233"/>
    <x v="0"/>
    <n v="36"/>
    <x v="0"/>
    <s v="Operations Manager"/>
    <x v="8"/>
    <x v="1"/>
    <x v="0"/>
    <x v="88"/>
    <d v="2023-06-26T00:00:00"/>
    <d v="2023-06-26T00:00:00"/>
    <x v="0"/>
    <x v="252"/>
    <n v="184892"/>
    <x v="3"/>
    <s v="Retained"/>
    <n v="5"/>
    <x v="1"/>
  </r>
  <r>
    <x v="3234"/>
    <x v="0"/>
    <n v="36"/>
    <x v="1"/>
    <s v="Service Engineer"/>
    <x v="4"/>
    <x v="4"/>
    <x v="0"/>
    <x v="126"/>
    <d v="2023-01-17T00:00:00"/>
    <d v="2023-01-23T00:00:00"/>
    <x v="1"/>
    <x v="3"/>
    <n v="57553"/>
    <x v="3"/>
    <m/>
    <n v="4"/>
    <x v="1"/>
  </r>
  <r>
    <x v="3235"/>
    <x v="0"/>
    <n v="38"/>
    <x v="0"/>
    <s v="Operations Executive"/>
    <x v="0"/>
    <x v="0"/>
    <x v="2"/>
    <x v="129"/>
    <d v="2023-02-05T00:00:00"/>
    <d v="2023-02-06T00:00:00"/>
    <x v="1"/>
    <x v="3"/>
    <n v="59036"/>
    <x v="3"/>
    <m/>
    <n v="5"/>
    <x v="1"/>
  </r>
  <r>
    <x v="3236"/>
    <x v="0"/>
    <n v="37"/>
    <x v="0"/>
    <s v="Operations Manager"/>
    <x v="4"/>
    <x v="2"/>
    <x v="1"/>
    <x v="329"/>
    <d v="2023-02-08T00:00:00"/>
    <d v="2023-02-13T00:00:00"/>
    <x v="1"/>
    <x v="3"/>
    <n v="83328"/>
    <x v="3"/>
    <m/>
    <n v="4"/>
    <x v="1"/>
  </r>
  <r>
    <x v="3237"/>
    <x v="1"/>
    <n v="34"/>
    <x v="1"/>
    <s v="Service Manager"/>
    <x v="3"/>
    <x v="1"/>
    <x v="1"/>
    <x v="82"/>
    <d v="2023-07-20T00:00:00"/>
    <d v="2023-07-20T00:00:00"/>
    <x v="0"/>
    <x v="218"/>
    <n v="58529"/>
    <x v="16"/>
    <s v="Left"/>
    <n v="3"/>
    <x v="1"/>
  </r>
  <r>
    <x v="3238"/>
    <x v="2"/>
    <n v="32"/>
    <x v="7"/>
    <s v="Purchase Officer"/>
    <x v="5"/>
    <x v="3"/>
    <x v="2"/>
    <x v="179"/>
    <d v="2023-04-11T00:00:00"/>
    <d v="2023-04-18T00:00:00"/>
    <x v="2"/>
    <x v="3"/>
    <n v="52261"/>
    <x v="3"/>
    <m/>
    <n v="5"/>
    <x v="1"/>
  </r>
  <r>
    <x v="3239"/>
    <x v="0"/>
    <n v="36"/>
    <x v="1"/>
    <s v="Service Engineer"/>
    <x v="0"/>
    <x v="0"/>
    <x v="0"/>
    <x v="119"/>
    <d v="2024-03-26T00:00:00"/>
    <d v="2024-04-01T00:00:00"/>
    <x v="1"/>
    <x v="3"/>
    <n v="58817"/>
    <x v="3"/>
    <m/>
    <n v="5"/>
    <x v="0"/>
  </r>
  <r>
    <x v="3240"/>
    <x v="0"/>
    <n v="37"/>
    <x v="1"/>
    <s v="Service Manager"/>
    <x v="7"/>
    <x v="4"/>
    <x v="1"/>
    <x v="6"/>
    <d v="2023-02-20T00:00:00"/>
    <d v="2023-02-27T00:00:00"/>
    <x v="0"/>
    <x v="305"/>
    <n v="65932"/>
    <x v="7"/>
    <s v="Retained"/>
    <n v="4"/>
    <x v="1"/>
  </r>
  <r>
    <x v="3241"/>
    <x v="0"/>
    <n v="36"/>
    <x v="0"/>
    <s v="Operations Manager"/>
    <x v="2"/>
    <x v="0"/>
    <x v="0"/>
    <x v="127"/>
    <d v="2023-08-07T00:00:00"/>
    <d v="2023-08-13T00:00:00"/>
    <x v="0"/>
    <x v="219"/>
    <n v="80238"/>
    <x v="14"/>
    <s v="Left"/>
    <n v="4"/>
    <x v="1"/>
  </r>
  <r>
    <x v="3242"/>
    <x v="0"/>
    <n v="38"/>
    <x v="1"/>
    <s v="Service Engineer"/>
    <x v="12"/>
    <x v="0"/>
    <x v="2"/>
    <x v="381"/>
    <d v="2024-06-22T00:00:00"/>
    <d v="2024-06-25T00:00:00"/>
    <x v="3"/>
    <x v="3"/>
    <n v="49456"/>
    <x v="3"/>
    <m/>
    <n v="4"/>
    <x v="1"/>
  </r>
  <r>
    <x v="3243"/>
    <x v="2"/>
    <n v="34"/>
    <x v="0"/>
    <s v="Operations Executive"/>
    <x v="13"/>
    <x v="1"/>
    <x v="1"/>
    <x v="78"/>
    <d v="2023-01-23T00:00:00"/>
    <d v="2023-01-24T00:00:00"/>
    <x v="0"/>
    <x v="253"/>
    <n v="185116"/>
    <x v="11"/>
    <s v="Retained"/>
    <n v="5"/>
    <x v="1"/>
  </r>
  <r>
    <x v="3244"/>
    <x v="2"/>
    <n v="33"/>
    <x v="8"/>
    <s v="HR Specialist"/>
    <x v="5"/>
    <x v="1"/>
    <x v="0"/>
    <x v="286"/>
    <d v="2023-05-17T00:00:00"/>
    <d v="2023-05-18T00:00:00"/>
    <x v="0"/>
    <x v="73"/>
    <n v="35218"/>
    <x v="12"/>
    <s v="Retained"/>
    <m/>
    <x v="1"/>
  </r>
  <r>
    <x v="3245"/>
    <x v="0"/>
    <n v="38"/>
    <x v="2"/>
    <s v="Sales Executive"/>
    <x v="2"/>
    <x v="0"/>
    <x v="2"/>
    <x v="228"/>
    <d v="2023-06-15T00:00:00"/>
    <d v="2023-06-19T00:00:00"/>
    <x v="0"/>
    <x v="7"/>
    <n v="62852"/>
    <x v="1"/>
    <s v="Retained"/>
    <n v="5"/>
    <x v="1"/>
  </r>
  <r>
    <x v="3246"/>
    <x v="0"/>
    <n v="36"/>
    <x v="4"/>
    <s v="Production Engineer"/>
    <x v="5"/>
    <x v="4"/>
    <x v="0"/>
    <x v="376"/>
    <d v="2023-06-08T00:00:00"/>
    <d v="2023-06-15T00:00:00"/>
    <x v="0"/>
    <x v="213"/>
    <n v="57825"/>
    <x v="15"/>
    <s v="Retained"/>
    <m/>
    <x v="0"/>
  </r>
  <r>
    <x v="3247"/>
    <x v="0"/>
    <n v="36"/>
    <x v="0"/>
    <s v="Operations Executive"/>
    <x v="0"/>
    <x v="1"/>
    <x v="0"/>
    <x v="268"/>
    <d v="2023-09-04T00:00:00"/>
    <d v="2023-09-08T00:00:00"/>
    <x v="0"/>
    <x v="77"/>
    <n v="55906"/>
    <x v="8"/>
    <s v="Left"/>
    <n v="4"/>
    <x v="0"/>
  </r>
  <r>
    <x v="3248"/>
    <x v="2"/>
    <n v="32"/>
    <x v="0"/>
    <s v="Operations Executive"/>
    <x v="1"/>
    <x v="3"/>
    <x v="1"/>
    <x v="179"/>
    <d v="2023-04-01T00:00:00"/>
    <d v="2023-04-07T00:00:00"/>
    <x v="0"/>
    <x v="314"/>
    <n v="60356"/>
    <x v="9"/>
    <s v="Left"/>
    <n v="4"/>
    <x v="0"/>
  </r>
  <r>
    <x v="3249"/>
    <x v="2"/>
    <n v="32"/>
    <x v="0"/>
    <s v="Operations Executive"/>
    <x v="3"/>
    <x v="4"/>
    <x v="2"/>
    <x v="244"/>
    <d v="2023-03-18T00:00:00"/>
    <d v="2023-03-19T00:00:00"/>
    <x v="1"/>
    <x v="3"/>
    <n v="68735"/>
    <x v="3"/>
    <m/>
    <m/>
    <x v="2"/>
  </r>
  <r>
    <x v="3250"/>
    <x v="0"/>
    <n v="37"/>
    <x v="1"/>
    <s v="Service Engineer"/>
    <x v="12"/>
    <x v="1"/>
    <x v="2"/>
    <x v="393"/>
    <d v="2024-08-03T00:00:00"/>
    <d v="2024-08-05T00:00:00"/>
    <x v="3"/>
    <x v="3"/>
    <n v="42148"/>
    <x v="3"/>
    <m/>
    <n v="5"/>
    <x v="2"/>
  </r>
  <r>
    <x v="3251"/>
    <x v="0"/>
    <n v="38"/>
    <x v="4"/>
    <s v="Production Engineer"/>
    <x v="2"/>
    <x v="1"/>
    <x v="0"/>
    <x v="195"/>
    <d v="2023-06-19T00:00:00"/>
    <d v="2023-06-22T00:00:00"/>
    <x v="0"/>
    <x v="28"/>
    <n v="86927"/>
    <x v="5"/>
    <s v="Retained"/>
    <n v="3"/>
    <x v="1"/>
  </r>
  <r>
    <x v="3252"/>
    <x v="2"/>
    <n v="34"/>
    <x v="0"/>
    <s v="Operations Executive"/>
    <x v="11"/>
    <x v="4"/>
    <x v="1"/>
    <x v="102"/>
    <d v="2023-03-23T00:00:00"/>
    <d v="2023-03-24T00:00:00"/>
    <x v="0"/>
    <x v="0"/>
    <n v="137112"/>
    <x v="13"/>
    <s v="Left"/>
    <n v="4"/>
    <x v="1"/>
  </r>
  <r>
    <x v="3253"/>
    <x v="0"/>
    <n v="36"/>
    <x v="5"/>
    <s v="General Manager"/>
    <x v="13"/>
    <x v="1"/>
    <x v="0"/>
    <x v="130"/>
    <d v="2023-05-19T00:00:00"/>
    <d v="2023-05-19T00:00:00"/>
    <x v="1"/>
    <x v="3"/>
    <n v="176613"/>
    <x v="3"/>
    <m/>
    <n v="5"/>
    <x v="0"/>
  </r>
  <r>
    <x v="3254"/>
    <x v="0"/>
    <n v="37"/>
    <x v="1"/>
    <s v="Service Engineer"/>
    <x v="0"/>
    <x v="1"/>
    <x v="0"/>
    <x v="142"/>
    <d v="2023-03-18T00:00:00"/>
    <d v="2023-03-18T00:00:00"/>
    <x v="0"/>
    <x v="163"/>
    <n v="41915"/>
    <x v="2"/>
    <s v="Retained"/>
    <n v="4"/>
    <x v="1"/>
  </r>
  <r>
    <x v="3255"/>
    <x v="0"/>
    <n v="36"/>
    <x v="3"/>
    <s v="Marketing Manager"/>
    <x v="2"/>
    <x v="1"/>
    <x v="3"/>
    <x v="241"/>
    <d v="2023-01-26T00:00:00"/>
    <d v="2023-01-28T00:00:00"/>
    <x v="0"/>
    <x v="139"/>
    <n v="73515"/>
    <x v="13"/>
    <s v="Retained"/>
    <n v="5"/>
    <x v="1"/>
  </r>
  <r>
    <x v="3256"/>
    <x v="2"/>
    <n v="32"/>
    <x v="1"/>
    <s v="Service Engineer"/>
    <x v="12"/>
    <x v="3"/>
    <x v="1"/>
    <x v="102"/>
    <d v="2023-03-21T00:00:00"/>
    <d v="2023-03-25T00:00:00"/>
    <x v="2"/>
    <x v="3"/>
    <n v="36633"/>
    <x v="3"/>
    <m/>
    <n v="4"/>
    <x v="1"/>
  </r>
  <r>
    <x v="3257"/>
    <x v="0"/>
    <n v="37"/>
    <x v="5"/>
    <s v="General Manager"/>
    <x v="12"/>
    <x v="0"/>
    <x v="1"/>
    <x v="434"/>
    <d v="2024-10-03T00:00:00"/>
    <d v="2024-10-04T00:00:00"/>
    <x v="0"/>
    <x v="423"/>
    <n v="39992"/>
    <x v="7"/>
    <s v="Retained"/>
    <n v="4"/>
    <x v="1"/>
  </r>
  <r>
    <x v="3258"/>
    <x v="0"/>
    <n v="37"/>
    <x v="0"/>
    <s v="Operations Manager"/>
    <x v="0"/>
    <x v="1"/>
    <x v="1"/>
    <x v="204"/>
    <d v="2023-05-10T00:00:00"/>
    <d v="2023-05-15T00:00:00"/>
    <x v="0"/>
    <x v="73"/>
    <n v="43863"/>
    <x v="7"/>
    <s v="Retained"/>
    <n v="5"/>
    <x v="1"/>
  </r>
  <r>
    <x v="3259"/>
    <x v="2"/>
    <n v="32"/>
    <x v="4"/>
    <s v="Production Engineer"/>
    <x v="14"/>
    <x v="1"/>
    <x v="0"/>
    <x v="472"/>
    <d v="2024-07-01T00:00:00"/>
    <d v="2024-07-06T00:00:00"/>
    <x v="0"/>
    <x v="393"/>
    <n v="92283"/>
    <x v="4"/>
    <s v="Retained"/>
    <n v="5"/>
    <x v="0"/>
  </r>
  <r>
    <x v="3260"/>
    <x v="0"/>
    <n v="38"/>
    <x v="0"/>
    <s v="Operations Executive"/>
    <x v="5"/>
    <x v="0"/>
    <x v="1"/>
    <x v="376"/>
    <d v="2023-06-07T00:00:00"/>
    <d v="2023-06-08T00:00:00"/>
    <x v="1"/>
    <x v="3"/>
    <n v="50778"/>
    <x v="3"/>
    <m/>
    <n v="5"/>
    <x v="0"/>
  </r>
  <r>
    <x v="3261"/>
    <x v="0"/>
    <n v="36"/>
    <x v="1"/>
    <s v="Service Engineer"/>
    <x v="7"/>
    <x v="1"/>
    <x v="4"/>
    <x v="262"/>
    <d v="2024-10-02T00:00:00"/>
    <d v="2024-10-09T00:00:00"/>
    <x v="0"/>
    <x v="403"/>
    <n v="48319"/>
    <x v="5"/>
    <s v="Retained"/>
    <n v="5"/>
    <x v="1"/>
  </r>
  <r>
    <x v="3262"/>
    <x v="0"/>
    <n v="38"/>
    <x v="1"/>
    <s v="Service Manager"/>
    <x v="6"/>
    <x v="4"/>
    <x v="1"/>
    <x v="166"/>
    <d v="2023-01-31T00:00:00"/>
    <d v="2023-02-05T00:00:00"/>
    <x v="0"/>
    <x v="53"/>
    <n v="75090"/>
    <x v="3"/>
    <s v="Retained"/>
    <n v="4"/>
    <x v="1"/>
  </r>
  <r>
    <x v="3263"/>
    <x v="0"/>
    <n v="38"/>
    <x v="1"/>
    <s v="Service Engineer"/>
    <x v="9"/>
    <x v="0"/>
    <x v="0"/>
    <x v="188"/>
    <d v="2023-08-20T00:00:00"/>
    <d v="2023-08-26T00:00:00"/>
    <x v="0"/>
    <x v="238"/>
    <n v="45983"/>
    <x v="2"/>
    <s v="Retained"/>
    <n v="4"/>
    <x v="1"/>
  </r>
  <r>
    <x v="3264"/>
    <x v="2"/>
    <n v="33"/>
    <x v="1"/>
    <s v="Service Engineer"/>
    <x v="0"/>
    <x v="2"/>
    <x v="0"/>
    <x v="251"/>
    <d v="2023-07-24T00:00:00"/>
    <d v="2023-07-27T00:00:00"/>
    <x v="0"/>
    <x v="221"/>
    <n v="54198"/>
    <x v="3"/>
    <s v="Retained"/>
    <n v="4"/>
    <x v="1"/>
  </r>
  <r>
    <x v="3265"/>
    <x v="0"/>
    <n v="37"/>
    <x v="1"/>
    <s v="Service Engineer"/>
    <x v="4"/>
    <x v="1"/>
    <x v="0"/>
    <x v="68"/>
    <d v="2023-01-18T00:00:00"/>
    <d v="2023-01-25T00:00:00"/>
    <x v="1"/>
    <x v="3"/>
    <n v="82218"/>
    <x v="3"/>
    <m/>
    <n v="4"/>
    <x v="1"/>
  </r>
  <r>
    <x v="3266"/>
    <x v="0"/>
    <n v="36"/>
    <x v="0"/>
    <s v="Operations Manager"/>
    <x v="1"/>
    <x v="0"/>
    <x v="3"/>
    <x v="543"/>
    <d v="2024-06-30T00:00:00"/>
    <d v="2024-07-03T00:00:00"/>
    <x v="4"/>
    <x v="3"/>
    <n v="70337"/>
    <x v="3"/>
    <m/>
    <n v="5"/>
    <x v="1"/>
  </r>
  <r>
    <x v="3267"/>
    <x v="0"/>
    <n v="38"/>
    <x v="0"/>
    <s v="Operations Manager"/>
    <x v="3"/>
    <x v="1"/>
    <x v="0"/>
    <x v="225"/>
    <d v="2023-02-06T00:00:00"/>
    <d v="2023-02-11T00:00:00"/>
    <x v="1"/>
    <x v="3"/>
    <n v="68752"/>
    <x v="3"/>
    <m/>
    <n v="4"/>
    <x v="1"/>
  </r>
  <r>
    <x v="3268"/>
    <x v="2"/>
    <n v="34"/>
    <x v="1"/>
    <s v="Service Engineer"/>
    <x v="14"/>
    <x v="2"/>
    <x v="1"/>
    <x v="201"/>
    <d v="2024-01-21T00:00:00"/>
    <d v="2024-01-24T00:00:00"/>
    <x v="0"/>
    <x v="479"/>
    <n v="121484"/>
    <x v="8"/>
    <s v="Left"/>
    <n v="5"/>
    <x v="2"/>
  </r>
  <r>
    <x v="3269"/>
    <x v="2"/>
    <n v="32"/>
    <x v="0"/>
    <s v="Operations Executive"/>
    <x v="12"/>
    <x v="2"/>
    <x v="1"/>
    <x v="505"/>
    <d v="2024-08-23T00:00:00"/>
    <d v="2024-08-26T00:00:00"/>
    <x v="0"/>
    <x v="465"/>
    <n v="40326"/>
    <x v="13"/>
    <s v="Retained"/>
    <n v="4"/>
    <x v="1"/>
  </r>
  <r>
    <x v="3270"/>
    <x v="0"/>
    <n v="36"/>
    <x v="0"/>
    <s v="Operations Executive"/>
    <x v="9"/>
    <x v="1"/>
    <x v="3"/>
    <x v="1"/>
    <d v="2023-07-15T00:00:00"/>
    <d v="2023-07-17T00:00:00"/>
    <x v="1"/>
    <x v="3"/>
    <n v="54907"/>
    <x v="3"/>
    <m/>
    <n v="4"/>
    <x v="1"/>
  </r>
  <r>
    <x v="3271"/>
    <x v="0"/>
    <n v="36"/>
    <x v="3"/>
    <s v="Marketing Executive"/>
    <x v="9"/>
    <x v="1"/>
    <x v="4"/>
    <x v="479"/>
    <d v="2024-05-05T00:00:00"/>
    <d v="2024-05-12T00:00:00"/>
    <x v="3"/>
    <x v="3"/>
    <n v="56525"/>
    <x v="3"/>
    <m/>
    <n v="4"/>
    <x v="1"/>
  </r>
  <r>
    <x v="3272"/>
    <x v="2"/>
    <n v="33"/>
    <x v="0"/>
    <s v="Operations Executive"/>
    <x v="8"/>
    <x v="2"/>
    <x v="1"/>
    <x v="18"/>
    <d v="2023-01-14T00:00:00"/>
    <d v="2023-01-14T00:00:00"/>
    <x v="0"/>
    <x v="47"/>
    <n v="181313"/>
    <x v="5"/>
    <s v="Retained"/>
    <n v="5"/>
    <x v="2"/>
  </r>
  <r>
    <x v="3273"/>
    <x v="0"/>
    <n v="36"/>
    <x v="1"/>
    <s v="Service Manager"/>
    <x v="3"/>
    <x v="1"/>
    <x v="2"/>
    <x v="36"/>
    <d v="2023-08-07T00:00:00"/>
    <d v="2023-08-09T00:00:00"/>
    <x v="0"/>
    <x v="219"/>
    <n v="62034"/>
    <x v="3"/>
    <s v="Retained"/>
    <m/>
    <x v="1"/>
  </r>
  <r>
    <x v="3274"/>
    <x v="2"/>
    <n v="32"/>
    <x v="4"/>
    <s v="Production Manager"/>
    <x v="9"/>
    <x v="0"/>
    <x v="0"/>
    <x v="194"/>
    <d v="2024-12-21T00:00:00"/>
    <d v="2024-12-27T00:00:00"/>
    <x v="0"/>
    <x v="420"/>
    <n v="45737"/>
    <x v="11"/>
    <s v="Retained"/>
    <n v="5"/>
    <x v="1"/>
  </r>
  <r>
    <x v="3275"/>
    <x v="2"/>
    <n v="34"/>
    <x v="0"/>
    <s v="Operations Executive"/>
    <x v="9"/>
    <x v="0"/>
    <x v="0"/>
    <x v="507"/>
    <d v="2024-10-08T00:00:00"/>
    <d v="2024-10-14T00:00:00"/>
    <x v="3"/>
    <x v="3"/>
    <n v="45824"/>
    <x v="3"/>
    <m/>
    <n v="5"/>
    <x v="1"/>
  </r>
  <r>
    <x v="3276"/>
    <x v="2"/>
    <n v="32"/>
    <x v="2"/>
    <s v="Sales Executive"/>
    <x v="4"/>
    <x v="1"/>
    <x v="4"/>
    <x v="173"/>
    <d v="2023-02-13T00:00:00"/>
    <d v="2023-02-19T00:00:00"/>
    <x v="1"/>
    <x v="3"/>
    <n v="79856"/>
    <x v="3"/>
    <m/>
    <n v="4"/>
    <x v="1"/>
  </r>
  <r>
    <x v="3277"/>
    <x v="0"/>
    <n v="38"/>
    <x v="2"/>
    <s v="Sales Executive"/>
    <x v="6"/>
    <x v="0"/>
    <x v="1"/>
    <x v="188"/>
    <d v="2023-08-25T00:00:00"/>
    <d v="2023-08-31T00:00:00"/>
    <x v="0"/>
    <x v="153"/>
    <n v="63629"/>
    <x v="3"/>
    <s v="Retained"/>
    <n v="3"/>
    <x v="0"/>
  </r>
  <r>
    <x v="3278"/>
    <x v="0"/>
    <n v="38"/>
    <x v="1"/>
    <s v="Service Engineer"/>
    <x v="1"/>
    <x v="0"/>
    <x v="2"/>
    <x v="5"/>
    <d v="2023-05-17T00:00:00"/>
    <d v="2023-05-22T00:00:00"/>
    <x v="0"/>
    <x v="158"/>
    <n v="66126"/>
    <x v="7"/>
    <s v="Retained"/>
    <n v="3"/>
    <x v="1"/>
  </r>
  <r>
    <x v="3279"/>
    <x v="2"/>
    <n v="33"/>
    <x v="1"/>
    <s v="Service Engineer"/>
    <x v="12"/>
    <x v="0"/>
    <x v="0"/>
    <x v="419"/>
    <d v="2024-05-08T00:00:00"/>
    <d v="2024-05-12T00:00:00"/>
    <x v="0"/>
    <x v="256"/>
    <n v="41535"/>
    <x v="5"/>
    <s v="Left"/>
    <n v="1"/>
    <x v="1"/>
  </r>
  <r>
    <x v="3280"/>
    <x v="0"/>
    <n v="36"/>
    <x v="7"/>
    <s v="Purchase Officer"/>
    <x v="6"/>
    <x v="1"/>
    <x v="0"/>
    <x v="50"/>
    <d v="2023-03-27T00:00:00"/>
    <d v="2023-03-30T00:00:00"/>
    <x v="1"/>
    <x v="3"/>
    <n v="54268"/>
    <x v="3"/>
    <m/>
    <m/>
    <x v="0"/>
  </r>
  <r>
    <x v="3281"/>
    <x v="0"/>
    <n v="36"/>
    <x v="4"/>
    <s v="Production Engineer"/>
    <x v="9"/>
    <x v="2"/>
    <x v="0"/>
    <x v="73"/>
    <d v="2023-08-28T00:00:00"/>
    <d v="2023-08-29T00:00:00"/>
    <x v="2"/>
    <x v="3"/>
    <n v="58497"/>
    <x v="3"/>
    <m/>
    <n v="4"/>
    <x v="1"/>
  </r>
  <r>
    <x v="3282"/>
    <x v="2"/>
    <n v="34"/>
    <x v="1"/>
    <s v="Service Engineer"/>
    <x v="9"/>
    <x v="1"/>
    <x v="2"/>
    <x v="153"/>
    <d v="2023-03-21T00:00:00"/>
    <d v="2023-03-22T00:00:00"/>
    <x v="0"/>
    <x v="101"/>
    <n v="53534"/>
    <x v="16"/>
    <s v="Retained"/>
    <m/>
    <x v="1"/>
  </r>
  <r>
    <x v="3283"/>
    <x v="2"/>
    <n v="33"/>
    <x v="0"/>
    <s v="Operations Manager"/>
    <x v="9"/>
    <x v="0"/>
    <x v="1"/>
    <x v="71"/>
    <d v="2023-06-16T00:00:00"/>
    <d v="2023-06-22T00:00:00"/>
    <x v="0"/>
    <x v="252"/>
    <n v="56928"/>
    <x v="2"/>
    <s v="Retained"/>
    <n v="4"/>
    <x v="0"/>
  </r>
  <r>
    <x v="3284"/>
    <x v="0"/>
    <n v="37"/>
    <x v="0"/>
    <s v="Operations Executive"/>
    <x v="9"/>
    <x v="1"/>
    <x v="0"/>
    <x v="81"/>
    <d v="2023-05-15T00:00:00"/>
    <d v="2023-05-17T00:00:00"/>
    <x v="0"/>
    <x v="75"/>
    <n v="45712"/>
    <x v="14"/>
    <s v="Retained"/>
    <n v="4"/>
    <x v="1"/>
  </r>
  <r>
    <x v="3285"/>
    <x v="0"/>
    <n v="36"/>
    <x v="1"/>
    <s v="Service Engineer"/>
    <x v="13"/>
    <x v="2"/>
    <x v="2"/>
    <x v="181"/>
    <d v="2023-05-29T00:00:00"/>
    <d v="2023-05-30T00:00:00"/>
    <x v="0"/>
    <x v="212"/>
    <n v="179922"/>
    <x v="14"/>
    <s v="Retained"/>
    <n v="4"/>
    <x v="2"/>
  </r>
  <r>
    <x v="3286"/>
    <x v="0"/>
    <n v="38"/>
    <x v="2"/>
    <s v="Sales Executive"/>
    <x v="13"/>
    <x v="1"/>
    <x v="1"/>
    <x v="43"/>
    <d v="2023-08-16T00:00:00"/>
    <d v="2023-08-16T00:00:00"/>
    <x v="0"/>
    <x v="245"/>
    <n v="165357"/>
    <x v="6"/>
    <s v="Retained"/>
    <n v="5"/>
    <x v="1"/>
  </r>
  <r>
    <x v="3287"/>
    <x v="2"/>
    <n v="32"/>
    <x v="2"/>
    <s v="Sales Executive"/>
    <x v="3"/>
    <x v="2"/>
    <x v="1"/>
    <x v="151"/>
    <d v="2023-06-28T00:00:00"/>
    <d v="2023-07-04T00:00:00"/>
    <x v="0"/>
    <x v="45"/>
    <n v="68776"/>
    <x v="3"/>
    <s v="Retained"/>
    <n v="5"/>
    <x v="1"/>
  </r>
  <r>
    <x v="3288"/>
    <x v="1"/>
    <n v="34"/>
    <x v="7"/>
    <s v="Purchase Manager"/>
    <x v="6"/>
    <x v="0"/>
    <x v="0"/>
    <x v="372"/>
    <d v="2023-04-04T00:00:00"/>
    <d v="2023-04-09T00:00:00"/>
    <x v="0"/>
    <x v="275"/>
    <n v="82776"/>
    <x v="10"/>
    <s v="Retained"/>
    <m/>
    <x v="1"/>
  </r>
  <r>
    <x v="3289"/>
    <x v="0"/>
    <n v="36"/>
    <x v="1"/>
    <s v="Service Manager"/>
    <x v="1"/>
    <x v="4"/>
    <x v="1"/>
    <x v="16"/>
    <d v="2023-07-04T00:00:00"/>
    <d v="2023-07-05T00:00:00"/>
    <x v="0"/>
    <x v="78"/>
    <n v="52336"/>
    <x v="7"/>
    <s v="Retained"/>
    <n v="5"/>
    <x v="1"/>
  </r>
  <r>
    <x v="3290"/>
    <x v="0"/>
    <n v="36"/>
    <x v="1"/>
    <s v="Service Engineer"/>
    <x v="12"/>
    <x v="0"/>
    <x v="2"/>
    <x v="176"/>
    <d v="2023-03-07T00:00:00"/>
    <d v="2023-03-11T00:00:00"/>
    <x v="0"/>
    <x v="136"/>
    <n v="59719"/>
    <x v="8"/>
    <s v="Retained"/>
    <n v="4"/>
    <x v="1"/>
  </r>
  <r>
    <x v="3291"/>
    <x v="2"/>
    <n v="32"/>
    <x v="0"/>
    <s v="Operations Manager"/>
    <x v="2"/>
    <x v="0"/>
    <x v="2"/>
    <x v="136"/>
    <d v="2023-08-19T00:00:00"/>
    <d v="2023-08-23T00:00:00"/>
    <x v="1"/>
    <x v="3"/>
    <n v="64139"/>
    <x v="3"/>
    <m/>
    <n v="5"/>
    <x v="1"/>
  </r>
  <r>
    <x v="3292"/>
    <x v="0"/>
    <n v="38"/>
    <x v="0"/>
    <s v="Operations Executive"/>
    <x v="12"/>
    <x v="2"/>
    <x v="1"/>
    <x v="196"/>
    <d v="2023-06-28T00:00:00"/>
    <d v="2023-07-05T00:00:00"/>
    <x v="0"/>
    <x v="78"/>
    <n v="36512"/>
    <x v="5"/>
    <s v="Retained"/>
    <n v="4"/>
    <x v="1"/>
  </r>
  <r>
    <x v="3293"/>
    <x v="0"/>
    <n v="37"/>
    <x v="1"/>
    <s v="Service Manager"/>
    <x v="14"/>
    <x v="0"/>
    <x v="2"/>
    <x v="28"/>
    <d v="2023-03-21T00:00:00"/>
    <d v="2023-03-24T00:00:00"/>
    <x v="0"/>
    <x v="134"/>
    <n v="92928"/>
    <x v="10"/>
    <s v="Retained"/>
    <n v="5"/>
    <x v="1"/>
  </r>
  <r>
    <x v="3294"/>
    <x v="1"/>
    <n v="34"/>
    <x v="1"/>
    <s v="Service Engineer"/>
    <x v="7"/>
    <x v="2"/>
    <x v="0"/>
    <x v="231"/>
    <d v="2023-05-29T00:00:00"/>
    <d v="2023-06-04T00:00:00"/>
    <x v="0"/>
    <x v="112"/>
    <n v="59107"/>
    <x v="8"/>
    <s v="Left"/>
    <n v="5"/>
    <x v="1"/>
  </r>
  <r>
    <x v="3295"/>
    <x v="0"/>
    <n v="36"/>
    <x v="0"/>
    <s v="Operations Executive"/>
    <x v="5"/>
    <x v="1"/>
    <x v="0"/>
    <x v="252"/>
    <d v="2023-08-11T00:00:00"/>
    <d v="2023-08-16T00:00:00"/>
    <x v="0"/>
    <x v="245"/>
    <n v="46990"/>
    <x v="11"/>
    <s v="Retained"/>
    <n v="4"/>
    <x v="1"/>
  </r>
  <r>
    <x v="3296"/>
    <x v="2"/>
    <n v="32"/>
    <x v="0"/>
    <s v="Operations Executive"/>
    <x v="12"/>
    <x v="0"/>
    <x v="1"/>
    <x v="138"/>
    <d v="2023-08-06T00:00:00"/>
    <d v="2023-08-10T00:00:00"/>
    <x v="0"/>
    <x v="18"/>
    <n v="53229"/>
    <x v="0"/>
    <s v="Left"/>
    <n v="5"/>
    <x v="1"/>
  </r>
  <r>
    <x v="3297"/>
    <x v="0"/>
    <n v="36"/>
    <x v="0"/>
    <s v="Operations Manager"/>
    <x v="3"/>
    <x v="2"/>
    <x v="4"/>
    <x v="106"/>
    <d v="2023-08-28T00:00:00"/>
    <d v="2023-08-31T00:00:00"/>
    <x v="0"/>
    <x v="29"/>
    <n v="77556"/>
    <x v="16"/>
    <s v="Retained"/>
    <n v="4"/>
    <x v="1"/>
  </r>
  <r>
    <x v="3298"/>
    <x v="0"/>
    <n v="36"/>
    <x v="0"/>
    <s v="Operations Executive"/>
    <x v="14"/>
    <x v="2"/>
    <x v="0"/>
    <x v="100"/>
    <d v="2023-05-23T00:00:00"/>
    <d v="2023-05-24T00:00:00"/>
    <x v="0"/>
    <x v="158"/>
    <n v="130314"/>
    <x v="11"/>
    <s v="Retained"/>
    <n v="4"/>
    <x v="0"/>
  </r>
  <r>
    <x v="3299"/>
    <x v="2"/>
    <n v="33"/>
    <x v="1"/>
    <s v="Service Manager"/>
    <x v="3"/>
    <x v="2"/>
    <x v="1"/>
    <x v="541"/>
    <d v="2024-11-05T00:00:00"/>
    <d v="2024-11-05T00:00:00"/>
    <x v="0"/>
    <x v="414"/>
    <n v="69704"/>
    <x v="3"/>
    <s v="Left"/>
    <n v="5"/>
    <x v="1"/>
  </r>
  <r>
    <x v="3300"/>
    <x v="0"/>
    <n v="37"/>
    <x v="1"/>
    <s v="Service Engineer"/>
    <x v="6"/>
    <x v="0"/>
    <x v="2"/>
    <x v="131"/>
    <d v="2023-08-24T00:00:00"/>
    <d v="2023-08-29T00:00:00"/>
    <x v="0"/>
    <x v="153"/>
    <n v="60351"/>
    <x v="3"/>
    <s v="Retained"/>
    <n v="4"/>
    <x v="1"/>
  </r>
  <r>
    <x v="3301"/>
    <x v="1"/>
    <n v="34"/>
    <x v="0"/>
    <s v="Operations Manager"/>
    <x v="4"/>
    <x v="3"/>
    <x v="0"/>
    <x v="307"/>
    <d v="2023-07-25T00:00:00"/>
    <d v="2023-07-30T00:00:00"/>
    <x v="0"/>
    <x v="172"/>
    <n v="82662"/>
    <x v="4"/>
    <s v="Retained"/>
    <n v="5"/>
    <x v="1"/>
  </r>
  <r>
    <x v="3302"/>
    <x v="0"/>
    <n v="37"/>
    <x v="2"/>
    <s v="Sales Executive"/>
    <x v="10"/>
    <x v="1"/>
    <x v="2"/>
    <x v="428"/>
    <d v="2024-03-11T00:00:00"/>
    <d v="2024-03-18T00:00:00"/>
    <x v="0"/>
    <x v="63"/>
    <n v="180118"/>
    <x v="3"/>
    <s v="Retained"/>
    <n v="3"/>
    <x v="1"/>
  </r>
  <r>
    <x v="3303"/>
    <x v="0"/>
    <n v="37"/>
    <x v="5"/>
    <s v="General Manager"/>
    <x v="2"/>
    <x v="1"/>
    <x v="4"/>
    <x v="337"/>
    <d v="2023-01-15T00:00:00"/>
    <d v="2023-01-22T00:00:00"/>
    <x v="0"/>
    <x v="71"/>
    <n v="63951"/>
    <x v="12"/>
    <s v="Retained"/>
    <m/>
    <x v="0"/>
  </r>
  <r>
    <x v="3304"/>
    <x v="0"/>
    <n v="36"/>
    <x v="0"/>
    <s v="Operations Manager"/>
    <x v="13"/>
    <x v="1"/>
    <x v="1"/>
    <x v="12"/>
    <d v="2023-02-19T00:00:00"/>
    <d v="2023-02-20T00:00:00"/>
    <x v="0"/>
    <x v="21"/>
    <n v="188557"/>
    <x v="14"/>
    <s v="Retained"/>
    <n v="2"/>
    <x v="1"/>
  </r>
  <r>
    <x v="3305"/>
    <x v="0"/>
    <n v="38"/>
    <x v="0"/>
    <s v="Operations Executive"/>
    <x v="13"/>
    <x v="3"/>
    <x v="2"/>
    <x v="286"/>
    <d v="2023-05-13T00:00:00"/>
    <d v="2023-05-13T00:00:00"/>
    <x v="1"/>
    <x v="3"/>
    <n v="195311"/>
    <x v="3"/>
    <m/>
    <n v="4"/>
    <x v="0"/>
  </r>
  <r>
    <x v="3306"/>
    <x v="0"/>
    <n v="37"/>
    <x v="2"/>
    <s v="Sales Executive"/>
    <x v="14"/>
    <x v="1"/>
    <x v="4"/>
    <x v="62"/>
    <d v="2024-09-20T00:00:00"/>
    <d v="2024-09-23T00:00:00"/>
    <x v="1"/>
    <x v="3"/>
    <n v="128330"/>
    <x v="3"/>
    <m/>
    <n v="4"/>
    <x v="1"/>
  </r>
  <r>
    <x v="3307"/>
    <x v="0"/>
    <n v="37"/>
    <x v="0"/>
    <s v="Operations Manager"/>
    <x v="3"/>
    <x v="2"/>
    <x v="0"/>
    <x v="200"/>
    <d v="2023-01-19T00:00:00"/>
    <d v="2023-01-19T00:00:00"/>
    <x v="0"/>
    <x v="154"/>
    <n v="57827"/>
    <x v="3"/>
    <s v="Retained"/>
    <n v="4"/>
    <x v="1"/>
  </r>
  <r>
    <x v="3308"/>
    <x v="0"/>
    <n v="36"/>
    <x v="4"/>
    <s v="Production Manager"/>
    <x v="3"/>
    <x v="1"/>
    <x v="2"/>
    <x v="186"/>
    <d v="2023-03-31T00:00:00"/>
    <d v="2023-04-02T00:00:00"/>
    <x v="1"/>
    <x v="3"/>
    <n v="75918"/>
    <x v="3"/>
    <m/>
    <n v="4"/>
    <x v="0"/>
  </r>
  <r>
    <x v="3309"/>
    <x v="0"/>
    <n v="36"/>
    <x v="1"/>
    <s v="Service Engineer"/>
    <x v="3"/>
    <x v="1"/>
    <x v="0"/>
    <x v="351"/>
    <d v="2023-03-09T00:00:00"/>
    <d v="2023-03-16T00:00:00"/>
    <x v="0"/>
    <x v="163"/>
    <n v="64886"/>
    <x v="7"/>
    <s v="Retained"/>
    <n v="1"/>
    <x v="1"/>
  </r>
  <r>
    <x v="3310"/>
    <x v="2"/>
    <n v="32"/>
    <x v="1"/>
    <s v="Service Engineer"/>
    <x v="8"/>
    <x v="0"/>
    <x v="1"/>
    <x v="204"/>
    <d v="2023-05-08T00:00:00"/>
    <d v="2023-05-13T00:00:00"/>
    <x v="0"/>
    <x v="301"/>
    <n v="211431"/>
    <x v="0"/>
    <s v="Retained"/>
    <n v="4"/>
    <x v="1"/>
  </r>
  <r>
    <x v="3311"/>
    <x v="2"/>
    <n v="32"/>
    <x v="0"/>
    <s v="Operations Executive"/>
    <x v="4"/>
    <x v="0"/>
    <x v="0"/>
    <x v="302"/>
    <d v="2024-11-16T00:00:00"/>
    <d v="2024-11-22T00:00:00"/>
    <x v="2"/>
    <x v="3"/>
    <n v="55974"/>
    <x v="3"/>
    <m/>
    <n v="3"/>
    <x v="1"/>
  </r>
  <r>
    <x v="3312"/>
    <x v="2"/>
    <n v="34"/>
    <x v="0"/>
    <s v="Operations Executive"/>
    <x v="8"/>
    <x v="1"/>
    <x v="4"/>
    <x v="469"/>
    <d v="2024-07-03T00:00:00"/>
    <d v="2024-07-03T00:00:00"/>
    <x v="3"/>
    <x v="3"/>
    <n v="159555"/>
    <x v="3"/>
    <m/>
    <m/>
    <x v="1"/>
  </r>
  <r>
    <x v="3313"/>
    <x v="0"/>
    <n v="38"/>
    <x v="7"/>
    <s v="Purchase Officer"/>
    <x v="3"/>
    <x v="0"/>
    <x v="1"/>
    <x v="37"/>
    <d v="2023-03-08T00:00:00"/>
    <d v="2023-03-13T00:00:00"/>
    <x v="0"/>
    <x v="95"/>
    <n v="60166"/>
    <x v="3"/>
    <s v="Retained"/>
    <m/>
    <x v="1"/>
  </r>
  <r>
    <x v="3314"/>
    <x v="0"/>
    <n v="37"/>
    <x v="2"/>
    <s v="Sales Executive"/>
    <x v="0"/>
    <x v="1"/>
    <x v="0"/>
    <x v="104"/>
    <d v="2023-02-16T00:00:00"/>
    <d v="2023-02-22T00:00:00"/>
    <x v="1"/>
    <x v="3"/>
    <n v="60272"/>
    <x v="3"/>
    <m/>
    <m/>
    <x v="1"/>
  </r>
  <r>
    <x v="3315"/>
    <x v="2"/>
    <n v="34"/>
    <x v="0"/>
    <s v="Operations Executive"/>
    <x v="6"/>
    <x v="0"/>
    <x v="3"/>
    <x v="500"/>
    <d v="2024-06-16T00:00:00"/>
    <d v="2024-06-23T00:00:00"/>
    <x v="1"/>
    <x v="3"/>
    <n v="63853"/>
    <x v="3"/>
    <m/>
    <n v="5"/>
    <x v="1"/>
  </r>
  <r>
    <x v="3316"/>
    <x v="0"/>
    <n v="37"/>
    <x v="0"/>
    <s v="Operations Manager"/>
    <x v="10"/>
    <x v="1"/>
    <x v="1"/>
    <x v="85"/>
    <d v="2023-02-17T00:00:00"/>
    <d v="2023-02-20T00:00:00"/>
    <x v="1"/>
    <x v="3"/>
    <n v="196942"/>
    <x v="3"/>
    <m/>
    <n v="5"/>
    <x v="1"/>
  </r>
  <r>
    <x v="3317"/>
    <x v="0"/>
    <n v="37"/>
    <x v="0"/>
    <s v="Operations Manager"/>
    <x v="1"/>
    <x v="0"/>
    <x v="0"/>
    <x v="120"/>
    <d v="2023-09-01T00:00:00"/>
    <d v="2023-09-06T00:00:00"/>
    <x v="0"/>
    <x v="176"/>
    <n v="74517"/>
    <x v="12"/>
    <s v="Retained"/>
    <n v="2"/>
    <x v="1"/>
  </r>
  <r>
    <x v="3318"/>
    <x v="2"/>
    <n v="34"/>
    <x v="6"/>
    <s v="Financial Analyst"/>
    <x v="1"/>
    <x v="1"/>
    <x v="0"/>
    <x v="74"/>
    <d v="2023-02-20T00:00:00"/>
    <d v="2023-02-24T00:00:00"/>
    <x v="1"/>
    <x v="3"/>
    <n v="58373"/>
    <x v="3"/>
    <m/>
    <m/>
    <x v="1"/>
  </r>
  <r>
    <x v="3319"/>
    <x v="2"/>
    <n v="33"/>
    <x v="7"/>
    <s v="Purchase Officer"/>
    <x v="3"/>
    <x v="0"/>
    <x v="1"/>
    <x v="248"/>
    <d v="2023-01-08T00:00:00"/>
    <d v="2023-01-11T00:00:00"/>
    <x v="0"/>
    <x v="470"/>
    <n v="77470"/>
    <x v="16"/>
    <s v="Left"/>
    <n v="3"/>
    <x v="1"/>
  </r>
  <r>
    <x v="3320"/>
    <x v="0"/>
    <n v="36"/>
    <x v="0"/>
    <s v="Operations Executive"/>
    <x v="12"/>
    <x v="1"/>
    <x v="1"/>
    <x v="191"/>
    <d v="2023-08-25T00:00:00"/>
    <d v="2023-08-29T00:00:00"/>
    <x v="1"/>
    <x v="3"/>
    <n v="46690"/>
    <x v="3"/>
    <m/>
    <n v="4"/>
    <x v="2"/>
  </r>
  <r>
    <x v="3321"/>
    <x v="0"/>
    <n v="37"/>
    <x v="1"/>
    <s v="Service Engineer"/>
    <x v="2"/>
    <x v="0"/>
    <x v="1"/>
    <x v="151"/>
    <d v="2023-07-08T00:00:00"/>
    <d v="2023-07-10T00:00:00"/>
    <x v="0"/>
    <x v="162"/>
    <n v="69590"/>
    <x v="0"/>
    <s v="Retained"/>
    <n v="5"/>
    <x v="1"/>
  </r>
  <r>
    <x v="3322"/>
    <x v="2"/>
    <n v="32"/>
    <x v="3"/>
    <s v="Marketing Executive"/>
    <x v="8"/>
    <x v="1"/>
    <x v="0"/>
    <x v="164"/>
    <d v="2023-07-21T00:00:00"/>
    <d v="2023-07-24T00:00:00"/>
    <x v="0"/>
    <x v="165"/>
    <n v="160300"/>
    <x v="3"/>
    <s v="Retained"/>
    <m/>
    <x v="1"/>
  </r>
  <r>
    <x v="3323"/>
    <x v="2"/>
    <n v="34"/>
    <x v="0"/>
    <s v="Operations Executive"/>
    <x v="10"/>
    <x v="2"/>
    <x v="1"/>
    <x v="268"/>
    <d v="2023-09-12T00:00:00"/>
    <d v="2023-09-13T00:00:00"/>
    <x v="0"/>
    <x v="86"/>
    <n v="170051"/>
    <x v="3"/>
    <s v="Retained"/>
    <m/>
    <x v="1"/>
  </r>
  <r>
    <x v="3324"/>
    <x v="2"/>
    <n v="34"/>
    <x v="1"/>
    <s v="Service Engineer"/>
    <x v="4"/>
    <x v="0"/>
    <x v="0"/>
    <x v="103"/>
    <d v="2023-05-24T00:00:00"/>
    <d v="2023-05-28T00:00:00"/>
    <x v="0"/>
    <x v="388"/>
    <n v="73067"/>
    <x v="11"/>
    <s v="Retained"/>
    <n v="4"/>
    <x v="1"/>
  </r>
  <r>
    <x v="3325"/>
    <x v="2"/>
    <n v="33"/>
    <x v="4"/>
    <s v="Production Engineer"/>
    <x v="9"/>
    <x v="4"/>
    <x v="1"/>
    <x v="404"/>
    <d v="2024-06-10T00:00:00"/>
    <d v="2024-06-14T00:00:00"/>
    <x v="3"/>
    <x v="3"/>
    <n v="52668"/>
    <x v="3"/>
    <m/>
    <n v="4"/>
    <x v="1"/>
  </r>
  <r>
    <x v="3326"/>
    <x v="2"/>
    <n v="32"/>
    <x v="0"/>
    <s v="Operations Manager"/>
    <x v="1"/>
    <x v="4"/>
    <x v="1"/>
    <x v="387"/>
    <d v="2024-05-18T00:00:00"/>
    <d v="2024-05-23T00:00:00"/>
    <x v="0"/>
    <x v="408"/>
    <n v="50893"/>
    <x v="3"/>
    <s v="Retained"/>
    <n v="4"/>
    <x v="1"/>
  </r>
  <r>
    <x v="3327"/>
    <x v="0"/>
    <n v="37"/>
    <x v="1"/>
    <s v="Service Manager"/>
    <x v="5"/>
    <x v="2"/>
    <x v="4"/>
    <x v="245"/>
    <d v="2023-03-16T00:00:00"/>
    <d v="2023-03-18T00:00:00"/>
    <x v="0"/>
    <x v="35"/>
    <n v="47473"/>
    <x v="10"/>
    <s v="Retained"/>
    <n v="4"/>
    <x v="2"/>
  </r>
  <r>
    <x v="3328"/>
    <x v="0"/>
    <n v="38"/>
    <x v="1"/>
    <s v="Service Engineer"/>
    <x v="10"/>
    <x v="2"/>
    <x v="1"/>
    <x v="150"/>
    <d v="2023-07-05T00:00:00"/>
    <d v="2023-07-06T00:00:00"/>
    <x v="1"/>
    <x v="3"/>
    <n v="134091"/>
    <x v="3"/>
    <m/>
    <n v="5"/>
    <x v="1"/>
  </r>
  <r>
    <x v="3329"/>
    <x v="2"/>
    <n v="33"/>
    <x v="0"/>
    <s v="Operations Executive"/>
    <x v="9"/>
    <x v="0"/>
    <x v="0"/>
    <x v="402"/>
    <d v="2024-08-16T00:00:00"/>
    <d v="2024-08-18T00:00:00"/>
    <x v="3"/>
    <x v="3"/>
    <n v="51507"/>
    <x v="3"/>
    <m/>
    <n v="5"/>
    <x v="1"/>
  </r>
  <r>
    <x v="3330"/>
    <x v="2"/>
    <n v="33"/>
    <x v="1"/>
    <s v="Service Manager"/>
    <x v="5"/>
    <x v="0"/>
    <x v="1"/>
    <x v="518"/>
    <d v="2024-09-10T00:00:00"/>
    <d v="2024-09-15T00:00:00"/>
    <x v="0"/>
    <x v="498"/>
    <n v="32881"/>
    <x v="9"/>
    <s v="Retained"/>
    <n v="4"/>
    <x v="1"/>
  </r>
  <r>
    <x v="3331"/>
    <x v="2"/>
    <n v="32"/>
    <x v="0"/>
    <s v="Operations Executive"/>
    <x v="11"/>
    <x v="0"/>
    <x v="1"/>
    <x v="166"/>
    <d v="2023-02-03T00:00:00"/>
    <d v="2023-02-09T00:00:00"/>
    <x v="0"/>
    <x v="322"/>
    <n v="100151"/>
    <x v="13"/>
    <s v="Retained"/>
    <n v="5"/>
    <x v="1"/>
  </r>
  <r>
    <x v="3332"/>
    <x v="0"/>
    <n v="38"/>
    <x v="1"/>
    <s v="Service Manager"/>
    <x v="6"/>
    <x v="1"/>
    <x v="2"/>
    <x v="65"/>
    <d v="2023-07-18T00:00:00"/>
    <d v="2023-07-18T00:00:00"/>
    <x v="1"/>
    <x v="3"/>
    <n v="78280"/>
    <x v="3"/>
    <m/>
    <n v="4"/>
    <x v="0"/>
  </r>
  <r>
    <x v="3333"/>
    <x v="0"/>
    <n v="37"/>
    <x v="0"/>
    <s v="Operations Manager"/>
    <x v="4"/>
    <x v="1"/>
    <x v="0"/>
    <x v="307"/>
    <d v="2023-08-04T00:00:00"/>
    <d v="2023-08-10T00:00:00"/>
    <x v="1"/>
    <x v="3"/>
    <n v="80776"/>
    <x v="3"/>
    <m/>
    <n v="4"/>
    <x v="1"/>
  </r>
  <r>
    <x v="3334"/>
    <x v="2"/>
    <n v="32"/>
    <x v="2"/>
    <s v="Sales Manager"/>
    <x v="4"/>
    <x v="0"/>
    <x v="0"/>
    <x v="339"/>
    <d v="2023-06-15T00:00:00"/>
    <d v="2023-06-17T00:00:00"/>
    <x v="0"/>
    <x v="12"/>
    <n v="77757"/>
    <x v="0"/>
    <s v="Retained"/>
    <n v="4"/>
    <x v="1"/>
  </r>
  <r>
    <x v="3335"/>
    <x v="2"/>
    <n v="33"/>
    <x v="2"/>
    <s v="Sales Executive"/>
    <x v="0"/>
    <x v="2"/>
    <x v="0"/>
    <x v="228"/>
    <d v="2023-06-14T00:00:00"/>
    <d v="2023-06-14T00:00:00"/>
    <x v="2"/>
    <x v="3"/>
    <n v="69933"/>
    <x v="3"/>
    <m/>
    <n v="4"/>
    <x v="1"/>
  </r>
  <r>
    <x v="3336"/>
    <x v="1"/>
    <n v="34"/>
    <x v="0"/>
    <s v="Operations Executive"/>
    <x v="4"/>
    <x v="0"/>
    <x v="1"/>
    <x v="34"/>
    <d v="2023-01-22T00:00:00"/>
    <d v="2023-01-23T00:00:00"/>
    <x v="0"/>
    <x v="139"/>
    <n v="65869"/>
    <x v="15"/>
    <s v="Retained"/>
    <n v="4"/>
    <x v="1"/>
  </r>
  <r>
    <x v="3337"/>
    <x v="2"/>
    <n v="32"/>
    <x v="0"/>
    <s v="Operations Manager"/>
    <x v="7"/>
    <x v="1"/>
    <x v="1"/>
    <x v="77"/>
    <d v="2023-08-19T00:00:00"/>
    <d v="2023-08-19T00:00:00"/>
    <x v="0"/>
    <x v="62"/>
    <n v="62978"/>
    <x v="5"/>
    <s v="Left"/>
    <n v="1"/>
    <x v="1"/>
  </r>
  <r>
    <x v="3338"/>
    <x v="2"/>
    <n v="32"/>
    <x v="1"/>
    <s v="Service Engineer"/>
    <x v="4"/>
    <x v="0"/>
    <x v="0"/>
    <x v="138"/>
    <d v="2023-08-07T00:00:00"/>
    <d v="2023-08-11T00:00:00"/>
    <x v="0"/>
    <x v="189"/>
    <n v="76733"/>
    <x v="8"/>
    <s v="Retained"/>
    <n v="5"/>
    <x v="1"/>
  </r>
  <r>
    <x v="3339"/>
    <x v="2"/>
    <n v="33"/>
    <x v="1"/>
    <s v="Service Engineer"/>
    <x v="4"/>
    <x v="3"/>
    <x v="0"/>
    <x v="372"/>
    <d v="2023-03-29T00:00:00"/>
    <d v="2023-03-29T00:00:00"/>
    <x v="0"/>
    <x v="333"/>
    <n v="68120"/>
    <x v="3"/>
    <s v="Retained"/>
    <m/>
    <x v="1"/>
  </r>
  <r>
    <x v="3340"/>
    <x v="2"/>
    <n v="34"/>
    <x v="0"/>
    <s v="Operations Executive"/>
    <x v="4"/>
    <x v="1"/>
    <x v="0"/>
    <x v="371"/>
    <d v="2024-06-16T00:00:00"/>
    <d v="2024-06-17T00:00:00"/>
    <x v="0"/>
    <x v="337"/>
    <n v="58281"/>
    <x v="8"/>
    <s v="Retained"/>
    <n v="2"/>
    <x v="1"/>
  </r>
  <r>
    <x v="3341"/>
    <x v="0"/>
    <n v="38"/>
    <x v="6"/>
    <s v="Financial Analyst"/>
    <x v="8"/>
    <x v="0"/>
    <x v="1"/>
    <x v="148"/>
    <d v="2023-02-20T00:00:00"/>
    <d v="2023-02-25T00:00:00"/>
    <x v="0"/>
    <x v="76"/>
    <n v="154136"/>
    <x v="10"/>
    <s v="Retained"/>
    <m/>
    <x v="1"/>
  </r>
  <r>
    <x v="3342"/>
    <x v="2"/>
    <n v="32"/>
    <x v="8"/>
    <s v="HR Manager"/>
    <x v="1"/>
    <x v="3"/>
    <x v="1"/>
    <x v="304"/>
    <d v="2023-02-25T00:00:00"/>
    <d v="2023-02-26T00:00:00"/>
    <x v="0"/>
    <x v="54"/>
    <n v="58531"/>
    <x v="8"/>
    <s v="Retained"/>
    <n v="4"/>
    <x v="1"/>
  </r>
  <r>
    <x v="3343"/>
    <x v="0"/>
    <n v="38"/>
    <x v="5"/>
    <s v="General Manager"/>
    <x v="10"/>
    <x v="1"/>
    <x v="2"/>
    <x v="421"/>
    <d v="2024-09-22T00:00:00"/>
    <d v="2024-09-26T00:00:00"/>
    <x v="0"/>
    <x v="499"/>
    <n v="162963"/>
    <x v="16"/>
    <s v="Left"/>
    <n v="4"/>
    <x v="1"/>
  </r>
  <r>
    <x v="3344"/>
    <x v="0"/>
    <n v="36"/>
    <x v="0"/>
    <s v="Operations Executive"/>
    <x v="0"/>
    <x v="4"/>
    <x v="1"/>
    <x v="175"/>
    <d v="2023-07-03T00:00:00"/>
    <d v="2023-07-04T00:00:00"/>
    <x v="0"/>
    <x v="109"/>
    <n v="52271"/>
    <x v="3"/>
    <s v="Retained"/>
    <n v="4"/>
    <x v="1"/>
  </r>
  <r>
    <x v="3345"/>
    <x v="2"/>
    <n v="34"/>
    <x v="4"/>
    <s v="Production Manager"/>
    <x v="8"/>
    <x v="4"/>
    <x v="0"/>
    <x v="251"/>
    <d v="2023-07-20T00:00:00"/>
    <d v="2023-07-24T00:00:00"/>
    <x v="2"/>
    <x v="3"/>
    <n v="211530"/>
    <x v="3"/>
    <m/>
    <n v="4"/>
    <x v="1"/>
  </r>
  <r>
    <x v="3346"/>
    <x v="0"/>
    <n v="37"/>
    <x v="6"/>
    <s v="Finance Manager"/>
    <x v="12"/>
    <x v="1"/>
    <x v="1"/>
    <x v="15"/>
    <d v="2023-06-14T00:00:00"/>
    <d v="2023-06-14T00:00:00"/>
    <x v="1"/>
    <x v="3"/>
    <n v="57771"/>
    <x v="3"/>
    <m/>
    <n v="4"/>
    <x v="0"/>
  </r>
  <r>
    <x v="3347"/>
    <x v="0"/>
    <n v="38"/>
    <x v="0"/>
    <s v="Operations Executive"/>
    <x v="1"/>
    <x v="1"/>
    <x v="3"/>
    <x v="121"/>
    <d v="2023-03-26T00:00:00"/>
    <d v="2023-03-31T00:00:00"/>
    <x v="1"/>
    <x v="3"/>
    <n v="71416"/>
    <x v="3"/>
    <m/>
    <n v="4"/>
    <x v="1"/>
  </r>
  <r>
    <x v="3348"/>
    <x v="0"/>
    <n v="36"/>
    <x v="1"/>
    <s v="Service Engineer"/>
    <x v="4"/>
    <x v="1"/>
    <x v="4"/>
    <x v="176"/>
    <d v="2023-03-07T00:00:00"/>
    <d v="2023-03-07T00:00:00"/>
    <x v="0"/>
    <x v="105"/>
    <n v="88371"/>
    <x v="6"/>
    <s v="Retained"/>
    <n v="4"/>
    <x v="1"/>
  </r>
  <r>
    <x v="3349"/>
    <x v="0"/>
    <n v="36"/>
    <x v="1"/>
    <s v="Service Manager"/>
    <x v="3"/>
    <x v="1"/>
    <x v="0"/>
    <x v="214"/>
    <d v="2023-03-29T00:00:00"/>
    <d v="2023-04-03T00:00:00"/>
    <x v="0"/>
    <x v="229"/>
    <n v="68109"/>
    <x v="3"/>
    <s v="Left"/>
    <n v="5"/>
    <x v="1"/>
  </r>
  <r>
    <x v="3350"/>
    <x v="0"/>
    <n v="38"/>
    <x v="2"/>
    <s v="Sales Executive"/>
    <x v="12"/>
    <x v="3"/>
    <x v="0"/>
    <x v="162"/>
    <d v="2023-01-27T00:00:00"/>
    <d v="2023-01-27T00:00:00"/>
    <x v="1"/>
    <x v="3"/>
    <n v="52497"/>
    <x v="3"/>
    <m/>
    <n v="3"/>
    <x v="1"/>
  </r>
  <r>
    <x v="3351"/>
    <x v="0"/>
    <n v="37"/>
    <x v="2"/>
    <s v="Sales Manager"/>
    <x v="1"/>
    <x v="1"/>
    <x v="2"/>
    <x v="350"/>
    <d v="2024-10-30T00:00:00"/>
    <d v="2024-10-31T00:00:00"/>
    <x v="4"/>
    <x v="3"/>
    <n v="60996"/>
    <x v="3"/>
    <m/>
    <n v="1"/>
    <x v="0"/>
  </r>
  <r>
    <x v="3352"/>
    <x v="1"/>
    <n v="34"/>
    <x v="1"/>
    <s v="Service Manager"/>
    <x v="7"/>
    <x v="4"/>
    <x v="0"/>
    <x v="217"/>
    <d v="2024-07-25T00:00:00"/>
    <d v="2024-07-28T00:00:00"/>
    <x v="2"/>
    <x v="3"/>
    <n v="65268"/>
    <x v="3"/>
    <m/>
    <n v="5"/>
    <x v="1"/>
  </r>
  <r>
    <x v="3353"/>
    <x v="0"/>
    <n v="36"/>
    <x v="4"/>
    <s v="Production Engineer"/>
    <x v="13"/>
    <x v="1"/>
    <x v="3"/>
    <x v="376"/>
    <d v="2023-06-08T00:00:00"/>
    <d v="2023-06-12T00:00:00"/>
    <x v="0"/>
    <x v="222"/>
    <n v="163900"/>
    <x v="3"/>
    <s v="Retained"/>
    <n v="5"/>
    <x v="1"/>
  </r>
  <r>
    <x v="3354"/>
    <x v="0"/>
    <n v="36"/>
    <x v="0"/>
    <s v="Operations Manager"/>
    <x v="0"/>
    <x v="3"/>
    <x v="0"/>
    <x v="304"/>
    <d v="2023-02-25T00:00:00"/>
    <d v="2023-03-04T00:00:00"/>
    <x v="0"/>
    <x v="54"/>
    <n v="44916"/>
    <x v="12"/>
    <s v="Retained"/>
    <n v="4"/>
    <x v="1"/>
  </r>
  <r>
    <x v="3355"/>
    <x v="0"/>
    <n v="36"/>
    <x v="4"/>
    <s v="Production Engineer"/>
    <x v="9"/>
    <x v="1"/>
    <x v="1"/>
    <x v="163"/>
    <d v="2023-02-07T00:00:00"/>
    <d v="2023-02-11T00:00:00"/>
    <x v="0"/>
    <x v="120"/>
    <n v="44964"/>
    <x v="14"/>
    <s v="Left"/>
    <n v="4"/>
    <x v="1"/>
  </r>
  <r>
    <x v="3356"/>
    <x v="2"/>
    <n v="32"/>
    <x v="1"/>
    <s v="Service Engineer"/>
    <x v="10"/>
    <x v="0"/>
    <x v="3"/>
    <x v="64"/>
    <d v="2023-05-28T00:00:00"/>
    <d v="2023-05-30T00:00:00"/>
    <x v="0"/>
    <x v="158"/>
    <n v="136514"/>
    <x v="3"/>
    <s v="Retained"/>
    <n v="4"/>
    <x v="0"/>
  </r>
  <r>
    <x v="3357"/>
    <x v="0"/>
    <n v="36"/>
    <x v="2"/>
    <s v="Sales Manager"/>
    <x v="5"/>
    <x v="1"/>
    <x v="2"/>
    <x v="461"/>
    <d v="2024-09-05T00:00:00"/>
    <d v="2024-09-11T00:00:00"/>
    <x v="2"/>
    <x v="3"/>
    <n v="59867"/>
    <x v="3"/>
    <m/>
    <n v="4"/>
    <x v="1"/>
  </r>
  <r>
    <x v="3358"/>
    <x v="2"/>
    <n v="33"/>
    <x v="0"/>
    <s v="Operations Manager"/>
    <x v="0"/>
    <x v="1"/>
    <x v="0"/>
    <x v="444"/>
    <d v="2024-05-06T00:00:00"/>
    <d v="2024-05-09T00:00:00"/>
    <x v="0"/>
    <x v="256"/>
    <n v="64219"/>
    <x v="6"/>
    <s v="Retained"/>
    <n v="3"/>
    <x v="1"/>
  </r>
  <r>
    <x v="3359"/>
    <x v="2"/>
    <n v="34"/>
    <x v="1"/>
    <s v="Service Engineer"/>
    <x v="1"/>
    <x v="1"/>
    <x v="3"/>
    <x v="182"/>
    <d v="2023-02-06T00:00:00"/>
    <d v="2023-02-12T00:00:00"/>
    <x v="0"/>
    <x v="170"/>
    <n v="51712"/>
    <x v="3"/>
    <s v="Retained"/>
    <n v="3"/>
    <x v="0"/>
  </r>
  <r>
    <x v="3360"/>
    <x v="2"/>
    <n v="33"/>
    <x v="0"/>
    <s v="Operations Executive"/>
    <x v="6"/>
    <x v="1"/>
    <x v="3"/>
    <x v="29"/>
    <d v="2023-02-11T00:00:00"/>
    <d v="2023-02-15T00:00:00"/>
    <x v="0"/>
    <x v="207"/>
    <n v="51208"/>
    <x v="1"/>
    <s v="Retained"/>
    <m/>
    <x v="1"/>
  </r>
  <r>
    <x v="3361"/>
    <x v="0"/>
    <n v="37"/>
    <x v="5"/>
    <s v="General Manager"/>
    <x v="3"/>
    <x v="1"/>
    <x v="1"/>
    <x v="163"/>
    <d v="2023-02-08T00:00:00"/>
    <d v="2023-02-09T00:00:00"/>
    <x v="0"/>
    <x v="131"/>
    <n v="67611"/>
    <x v="11"/>
    <s v="Left"/>
    <m/>
    <x v="0"/>
  </r>
  <r>
    <x v="3362"/>
    <x v="2"/>
    <n v="32"/>
    <x v="1"/>
    <s v="Service Engineer"/>
    <x v="5"/>
    <x v="0"/>
    <x v="0"/>
    <x v="62"/>
    <d v="2024-09-21T00:00:00"/>
    <d v="2024-09-23T00:00:00"/>
    <x v="3"/>
    <x v="3"/>
    <n v="57530"/>
    <x v="3"/>
    <m/>
    <m/>
    <x v="1"/>
  </r>
  <r>
    <x v="3363"/>
    <x v="0"/>
    <n v="37"/>
    <x v="1"/>
    <s v="Service Engineer"/>
    <x v="6"/>
    <x v="1"/>
    <x v="0"/>
    <x v="25"/>
    <d v="2023-08-10T00:00:00"/>
    <d v="2023-08-12T00:00:00"/>
    <x v="1"/>
    <x v="3"/>
    <n v="72705"/>
    <x v="3"/>
    <m/>
    <n v="3"/>
    <x v="1"/>
  </r>
  <r>
    <x v="3364"/>
    <x v="1"/>
    <n v="34"/>
    <x v="4"/>
    <s v="Production Engineer"/>
    <x v="9"/>
    <x v="2"/>
    <x v="2"/>
    <x v="412"/>
    <d v="2023-05-13T00:00:00"/>
    <d v="2023-05-19T00:00:00"/>
    <x v="0"/>
    <x v="5"/>
    <n v="63627"/>
    <x v="4"/>
    <s v="Retained"/>
    <n v="5"/>
    <x v="1"/>
  </r>
  <r>
    <x v="3365"/>
    <x v="2"/>
    <n v="32"/>
    <x v="3"/>
    <s v="Marketing Executive"/>
    <x v="6"/>
    <x v="0"/>
    <x v="1"/>
    <x v="349"/>
    <d v="2024-04-20T00:00:00"/>
    <d v="2024-04-24T00:00:00"/>
    <x v="0"/>
    <x v="124"/>
    <n v="81347"/>
    <x v="7"/>
    <s v="Retained"/>
    <n v="4"/>
    <x v="1"/>
  </r>
  <r>
    <x v="3366"/>
    <x v="0"/>
    <n v="37"/>
    <x v="0"/>
    <s v="Operations Executive"/>
    <x v="3"/>
    <x v="2"/>
    <x v="1"/>
    <x v="363"/>
    <d v="2024-12-23T00:00:00"/>
    <d v="2024-12-30T00:00:00"/>
    <x v="0"/>
    <x v="141"/>
    <n v="76191"/>
    <x v="8"/>
    <s v="Left"/>
    <n v="2"/>
    <x v="1"/>
  </r>
  <r>
    <x v="3367"/>
    <x v="0"/>
    <n v="36"/>
    <x v="0"/>
    <s v="Operations Manager"/>
    <x v="12"/>
    <x v="4"/>
    <x v="1"/>
    <x v="131"/>
    <d v="2023-08-30T00:00:00"/>
    <d v="2023-09-01T00:00:00"/>
    <x v="0"/>
    <x v="297"/>
    <n v="49803"/>
    <x v="12"/>
    <s v="Retained"/>
    <m/>
    <x v="0"/>
  </r>
  <r>
    <x v="3368"/>
    <x v="0"/>
    <n v="36"/>
    <x v="1"/>
    <s v="Service Engineer"/>
    <x v="6"/>
    <x v="2"/>
    <x v="1"/>
    <x v="372"/>
    <d v="2023-04-06T00:00:00"/>
    <d v="2023-04-11T00:00:00"/>
    <x v="0"/>
    <x v="275"/>
    <n v="70040"/>
    <x v="9"/>
    <s v="Retained"/>
    <n v="4"/>
    <x v="1"/>
  </r>
  <r>
    <x v="3369"/>
    <x v="2"/>
    <n v="33"/>
    <x v="8"/>
    <s v="HR Specialist"/>
    <x v="11"/>
    <x v="0"/>
    <x v="1"/>
    <x v="258"/>
    <d v="2023-03-31T00:00:00"/>
    <d v="2023-04-04T00:00:00"/>
    <x v="0"/>
    <x v="44"/>
    <n v="115118"/>
    <x v="14"/>
    <s v="Retained"/>
    <n v="3"/>
    <x v="2"/>
  </r>
  <r>
    <x v="3370"/>
    <x v="0"/>
    <n v="37"/>
    <x v="1"/>
    <s v="Service Manager"/>
    <x v="13"/>
    <x v="1"/>
    <x v="1"/>
    <x v="110"/>
    <d v="2023-01-24T00:00:00"/>
    <d v="2023-01-27T00:00:00"/>
    <x v="0"/>
    <x v="253"/>
    <n v="178915"/>
    <x v="13"/>
    <s v="Retained"/>
    <n v="4"/>
    <x v="0"/>
  </r>
  <r>
    <x v="3371"/>
    <x v="2"/>
    <n v="34"/>
    <x v="2"/>
    <s v="Sales Manager"/>
    <x v="0"/>
    <x v="0"/>
    <x v="2"/>
    <x v="180"/>
    <d v="2023-07-27T00:00:00"/>
    <d v="2023-07-29T00:00:00"/>
    <x v="1"/>
    <x v="3"/>
    <n v="48917"/>
    <x v="3"/>
    <m/>
    <n v="4"/>
    <x v="1"/>
  </r>
  <r>
    <x v="3372"/>
    <x v="0"/>
    <n v="38"/>
    <x v="0"/>
    <s v="Operations Manager"/>
    <x v="10"/>
    <x v="0"/>
    <x v="1"/>
    <x v="408"/>
    <d v="2023-08-05T00:00:00"/>
    <d v="2023-08-09T00:00:00"/>
    <x v="0"/>
    <x v="132"/>
    <n v="137763"/>
    <x v="4"/>
    <s v="Retained"/>
    <n v="4"/>
    <x v="0"/>
  </r>
  <r>
    <x v="3373"/>
    <x v="2"/>
    <n v="34"/>
    <x v="3"/>
    <s v="Marketing Executive"/>
    <x v="4"/>
    <x v="1"/>
    <x v="0"/>
    <x v="412"/>
    <d v="2023-05-09T00:00:00"/>
    <d v="2023-05-14T00:00:00"/>
    <x v="0"/>
    <x v="230"/>
    <n v="58683"/>
    <x v="8"/>
    <s v="Retained"/>
    <n v="4"/>
    <x v="1"/>
  </r>
  <r>
    <x v="3374"/>
    <x v="2"/>
    <n v="33"/>
    <x v="2"/>
    <s v="Sales Executive"/>
    <x v="5"/>
    <x v="0"/>
    <x v="0"/>
    <x v="6"/>
    <d v="2023-02-26T00:00:00"/>
    <d v="2023-03-01T00:00:00"/>
    <x v="2"/>
    <x v="3"/>
    <n v="34218"/>
    <x v="3"/>
    <m/>
    <n v="5"/>
    <x v="1"/>
  </r>
  <r>
    <x v="3375"/>
    <x v="2"/>
    <n v="33"/>
    <x v="1"/>
    <s v="Service Engineer"/>
    <x v="6"/>
    <x v="1"/>
    <x v="0"/>
    <x v="393"/>
    <d v="2024-08-04T00:00:00"/>
    <d v="2024-08-10T00:00:00"/>
    <x v="2"/>
    <x v="3"/>
    <n v="83266"/>
    <x v="3"/>
    <m/>
    <m/>
    <x v="1"/>
  </r>
  <r>
    <x v="3376"/>
    <x v="2"/>
    <n v="32"/>
    <x v="2"/>
    <s v="Sales Executive"/>
    <x v="10"/>
    <x v="1"/>
    <x v="1"/>
    <x v="196"/>
    <d v="2023-07-03T00:00:00"/>
    <d v="2023-07-03T00:00:00"/>
    <x v="1"/>
    <x v="3"/>
    <n v="120328"/>
    <x v="3"/>
    <m/>
    <n v="4"/>
    <x v="0"/>
  </r>
  <r>
    <x v="3377"/>
    <x v="0"/>
    <n v="38"/>
    <x v="1"/>
    <s v="Service Engineer"/>
    <x v="9"/>
    <x v="2"/>
    <x v="1"/>
    <x v="6"/>
    <d v="2023-02-21T00:00:00"/>
    <d v="2023-02-25T00:00:00"/>
    <x v="0"/>
    <x v="16"/>
    <n v="46910"/>
    <x v="16"/>
    <s v="Retained"/>
    <n v="4"/>
    <x v="2"/>
  </r>
  <r>
    <x v="3378"/>
    <x v="0"/>
    <n v="36"/>
    <x v="1"/>
    <s v="Service Engineer"/>
    <x v="5"/>
    <x v="1"/>
    <x v="0"/>
    <x v="127"/>
    <d v="2023-07-30T00:00:00"/>
    <d v="2023-08-01T00:00:00"/>
    <x v="1"/>
    <x v="3"/>
    <n v="40846"/>
    <x v="3"/>
    <m/>
    <m/>
    <x v="0"/>
  </r>
  <r>
    <x v="3379"/>
    <x v="2"/>
    <n v="32"/>
    <x v="5"/>
    <s v="General Manager"/>
    <x v="13"/>
    <x v="1"/>
    <x v="0"/>
    <x v="46"/>
    <d v="2024-03-03T00:00:00"/>
    <d v="2024-03-07T00:00:00"/>
    <x v="0"/>
    <x v="500"/>
    <n v="158864"/>
    <x v="15"/>
    <s v="Left"/>
    <n v="5"/>
    <x v="1"/>
  </r>
  <r>
    <x v="3380"/>
    <x v="0"/>
    <n v="36"/>
    <x v="0"/>
    <s v="Operations Executive"/>
    <x v="14"/>
    <x v="1"/>
    <x v="1"/>
    <x v="362"/>
    <d v="2023-09-05T00:00:00"/>
    <d v="2023-09-05T00:00:00"/>
    <x v="0"/>
    <x v="77"/>
    <n v="90083"/>
    <x v="2"/>
    <s v="Retained"/>
    <n v="3"/>
    <x v="1"/>
  </r>
  <r>
    <x v="3381"/>
    <x v="0"/>
    <n v="36"/>
    <x v="0"/>
    <s v="Operations Executive"/>
    <x v="8"/>
    <x v="1"/>
    <x v="1"/>
    <x v="29"/>
    <d v="2023-02-10T00:00:00"/>
    <d v="2023-02-11T00:00:00"/>
    <x v="2"/>
    <x v="3"/>
    <n v="199619"/>
    <x v="3"/>
    <m/>
    <m/>
    <x v="1"/>
  </r>
  <r>
    <x v="3382"/>
    <x v="0"/>
    <n v="38"/>
    <x v="0"/>
    <s v="Operations Executive"/>
    <x v="7"/>
    <x v="1"/>
    <x v="2"/>
    <x v="205"/>
    <d v="2023-01-20T00:00:00"/>
    <d v="2023-01-27T00:00:00"/>
    <x v="0"/>
    <x v="154"/>
    <n v="69035"/>
    <x v="11"/>
    <s v="Retained"/>
    <n v="5"/>
    <x v="1"/>
  </r>
  <r>
    <x v="3383"/>
    <x v="0"/>
    <n v="36"/>
    <x v="0"/>
    <s v="Operations Executive"/>
    <x v="0"/>
    <x v="1"/>
    <x v="0"/>
    <x v="183"/>
    <d v="2023-04-12T00:00:00"/>
    <d v="2023-04-16T00:00:00"/>
    <x v="1"/>
    <x v="3"/>
    <n v="58004"/>
    <x v="3"/>
    <m/>
    <m/>
    <x v="1"/>
  </r>
  <r>
    <x v="3384"/>
    <x v="0"/>
    <n v="37"/>
    <x v="0"/>
    <s v="Operations Executive"/>
    <x v="6"/>
    <x v="1"/>
    <x v="4"/>
    <x v="319"/>
    <d v="2024-05-07T00:00:00"/>
    <d v="2024-05-11T00:00:00"/>
    <x v="0"/>
    <x v="249"/>
    <n v="80619"/>
    <x v="3"/>
    <s v="Retained"/>
    <n v="1"/>
    <x v="1"/>
  </r>
  <r>
    <x v="3385"/>
    <x v="2"/>
    <n v="33"/>
    <x v="0"/>
    <s v="Operations Executive"/>
    <x v="1"/>
    <x v="1"/>
    <x v="3"/>
    <x v="339"/>
    <d v="2023-06-17T00:00:00"/>
    <d v="2023-06-19T00:00:00"/>
    <x v="0"/>
    <x v="213"/>
    <n v="55668"/>
    <x v="3"/>
    <s v="Retained"/>
    <n v="5"/>
    <x v="0"/>
  </r>
  <r>
    <x v="3386"/>
    <x v="0"/>
    <n v="37"/>
    <x v="1"/>
    <s v="Service Engineer"/>
    <x v="7"/>
    <x v="1"/>
    <x v="1"/>
    <x v="267"/>
    <d v="2023-06-02T00:00:00"/>
    <d v="2023-06-07T00:00:00"/>
    <x v="0"/>
    <x v="112"/>
    <n v="47217"/>
    <x v="3"/>
    <s v="Retained"/>
    <m/>
    <x v="2"/>
  </r>
  <r>
    <x v="3387"/>
    <x v="0"/>
    <n v="38"/>
    <x v="0"/>
    <s v="Operations Executive"/>
    <x v="0"/>
    <x v="0"/>
    <x v="2"/>
    <x v="56"/>
    <d v="2024-01-15T00:00:00"/>
    <d v="2024-01-18T00:00:00"/>
    <x v="2"/>
    <x v="3"/>
    <n v="56370"/>
    <x v="3"/>
    <m/>
    <n v="4"/>
    <x v="1"/>
  </r>
  <r>
    <x v="3388"/>
    <x v="0"/>
    <n v="36"/>
    <x v="0"/>
    <s v="Operations Executive"/>
    <x v="6"/>
    <x v="1"/>
    <x v="1"/>
    <x v="540"/>
    <d v="2024-08-30T00:00:00"/>
    <d v="2024-09-05T00:00:00"/>
    <x v="0"/>
    <x v="175"/>
    <n v="51798"/>
    <x v="11"/>
    <s v="Left"/>
    <n v="4"/>
    <x v="1"/>
  </r>
  <r>
    <x v="3389"/>
    <x v="2"/>
    <n v="34"/>
    <x v="0"/>
    <s v="Operations Executive"/>
    <x v="1"/>
    <x v="2"/>
    <x v="1"/>
    <x v="209"/>
    <d v="2023-06-29T00:00:00"/>
    <d v="2023-07-04T00:00:00"/>
    <x v="0"/>
    <x v="4"/>
    <n v="59194"/>
    <x v="8"/>
    <s v="Retained"/>
    <n v="4"/>
    <x v="1"/>
  </r>
  <r>
    <x v="3390"/>
    <x v="0"/>
    <n v="36"/>
    <x v="5"/>
    <s v="General Manager"/>
    <x v="7"/>
    <x v="0"/>
    <x v="3"/>
    <x v="44"/>
    <d v="2023-07-18T00:00:00"/>
    <d v="2023-07-20T00:00:00"/>
    <x v="0"/>
    <x v="94"/>
    <n v="68738"/>
    <x v="5"/>
    <s v="Retained"/>
    <n v="3"/>
    <x v="0"/>
  </r>
  <r>
    <x v="3391"/>
    <x v="2"/>
    <n v="34"/>
    <x v="7"/>
    <s v="Purchase Officer"/>
    <x v="0"/>
    <x v="0"/>
    <x v="1"/>
    <x v="112"/>
    <d v="2023-08-06T00:00:00"/>
    <d v="2023-08-13T00:00:00"/>
    <x v="1"/>
    <x v="3"/>
    <n v="54059"/>
    <x v="3"/>
    <m/>
    <n v="5"/>
    <x v="1"/>
  </r>
  <r>
    <x v="3392"/>
    <x v="2"/>
    <n v="34"/>
    <x v="0"/>
    <s v="Operations Manager"/>
    <x v="2"/>
    <x v="0"/>
    <x v="1"/>
    <x v="39"/>
    <d v="2023-08-24T00:00:00"/>
    <d v="2023-08-30T00:00:00"/>
    <x v="1"/>
    <x v="3"/>
    <n v="73689"/>
    <x v="3"/>
    <m/>
    <n v="4"/>
    <x v="1"/>
  </r>
  <r>
    <x v="3393"/>
    <x v="0"/>
    <n v="36"/>
    <x v="2"/>
    <s v="Sales Executive"/>
    <x v="3"/>
    <x v="1"/>
    <x v="4"/>
    <x v="544"/>
    <d v="2024-05-03T00:00:00"/>
    <d v="2024-05-05T00:00:00"/>
    <x v="0"/>
    <x v="256"/>
    <n v="72200"/>
    <x v="3"/>
    <s v="Retained"/>
    <n v="2"/>
    <x v="2"/>
  </r>
  <r>
    <x v="3394"/>
    <x v="1"/>
    <n v="34"/>
    <x v="0"/>
    <s v="Operations Executive"/>
    <x v="6"/>
    <x v="3"/>
    <x v="1"/>
    <x v="202"/>
    <d v="2023-06-03T00:00:00"/>
    <d v="2023-06-03T00:00:00"/>
    <x v="0"/>
    <x v="159"/>
    <n v="80972"/>
    <x v="4"/>
    <s v="Retained"/>
    <n v="5"/>
    <x v="1"/>
  </r>
  <r>
    <x v="3395"/>
    <x v="1"/>
    <n v="34"/>
    <x v="1"/>
    <s v="Service Manager"/>
    <x v="5"/>
    <x v="1"/>
    <x v="1"/>
    <x v="221"/>
    <d v="2023-03-22T00:00:00"/>
    <d v="2023-03-23T00:00:00"/>
    <x v="0"/>
    <x v="199"/>
    <n v="52537"/>
    <x v="14"/>
    <s v="Retained"/>
    <n v="3"/>
    <x v="1"/>
  </r>
  <r>
    <x v="3396"/>
    <x v="2"/>
    <n v="34"/>
    <x v="2"/>
    <s v="Sales Executive"/>
    <x v="2"/>
    <x v="1"/>
    <x v="1"/>
    <x v="35"/>
    <d v="2023-08-11T00:00:00"/>
    <d v="2023-08-12T00:00:00"/>
    <x v="2"/>
    <x v="3"/>
    <n v="85926"/>
    <x v="3"/>
    <m/>
    <n v="4"/>
    <x v="1"/>
  </r>
  <r>
    <x v="3397"/>
    <x v="2"/>
    <n v="32"/>
    <x v="1"/>
    <s v="Service Engineer"/>
    <x v="4"/>
    <x v="1"/>
    <x v="0"/>
    <x v="146"/>
    <d v="2024-09-24T00:00:00"/>
    <d v="2024-09-26T00:00:00"/>
    <x v="1"/>
    <x v="3"/>
    <n v="56803"/>
    <x v="3"/>
    <m/>
    <n v="4"/>
    <x v="0"/>
  </r>
  <r>
    <x v="3398"/>
    <x v="0"/>
    <n v="37"/>
    <x v="0"/>
    <s v="Operations Executive"/>
    <x v="9"/>
    <x v="4"/>
    <x v="0"/>
    <x v="277"/>
    <d v="2024-08-30T00:00:00"/>
    <d v="2024-09-01T00:00:00"/>
    <x v="1"/>
    <x v="3"/>
    <n v="61690"/>
    <x v="3"/>
    <m/>
    <n v="3"/>
    <x v="1"/>
  </r>
  <r>
    <x v="3399"/>
    <x v="0"/>
    <n v="37"/>
    <x v="1"/>
    <s v="Service Manager"/>
    <x v="9"/>
    <x v="4"/>
    <x v="2"/>
    <x v="235"/>
    <d v="2023-07-02T00:00:00"/>
    <d v="2023-07-06T00:00:00"/>
    <x v="0"/>
    <x v="250"/>
    <n v="63511"/>
    <x v="13"/>
    <s v="Retained"/>
    <n v="4"/>
    <x v="1"/>
  </r>
  <r>
    <x v="3400"/>
    <x v="0"/>
    <n v="37"/>
    <x v="3"/>
    <s v="Marketing Executive"/>
    <x v="2"/>
    <x v="2"/>
    <x v="4"/>
    <x v="188"/>
    <d v="2023-08-22T00:00:00"/>
    <d v="2023-08-28T00:00:00"/>
    <x v="1"/>
    <x v="3"/>
    <n v="89208"/>
    <x v="3"/>
    <m/>
    <n v="5"/>
    <x v="1"/>
  </r>
  <r>
    <x v="3401"/>
    <x v="0"/>
    <n v="38"/>
    <x v="2"/>
    <s v="Sales Executive"/>
    <x v="2"/>
    <x v="0"/>
    <x v="0"/>
    <x v="178"/>
    <d v="2023-04-14T00:00:00"/>
    <d v="2023-04-20T00:00:00"/>
    <x v="0"/>
    <x v="128"/>
    <n v="81972"/>
    <x v="14"/>
    <s v="Left"/>
    <n v="4"/>
    <x v="1"/>
  </r>
  <r>
    <x v="3402"/>
    <x v="1"/>
    <n v="34"/>
    <x v="3"/>
    <s v="Marketing Executive"/>
    <x v="6"/>
    <x v="4"/>
    <x v="1"/>
    <x v="65"/>
    <d v="2023-07-25T00:00:00"/>
    <d v="2023-07-26T00:00:00"/>
    <x v="0"/>
    <x v="269"/>
    <n v="57920"/>
    <x v="8"/>
    <s v="Retained"/>
    <n v="5"/>
    <x v="1"/>
  </r>
  <r>
    <x v="3403"/>
    <x v="0"/>
    <n v="37"/>
    <x v="0"/>
    <s v="Operations Executive"/>
    <x v="3"/>
    <x v="1"/>
    <x v="3"/>
    <x v="133"/>
    <d v="2023-05-24T00:00:00"/>
    <d v="2023-05-28T00:00:00"/>
    <x v="0"/>
    <x v="158"/>
    <n v="71021"/>
    <x v="16"/>
    <s v="Retained"/>
    <n v="3"/>
    <x v="1"/>
  </r>
  <r>
    <x v="3404"/>
    <x v="2"/>
    <n v="32"/>
    <x v="1"/>
    <s v="Service Engineer"/>
    <x v="14"/>
    <x v="0"/>
    <x v="0"/>
    <x v="400"/>
    <d v="2023-04-08T00:00:00"/>
    <d v="2023-04-10T00:00:00"/>
    <x v="0"/>
    <x v="74"/>
    <n v="130016"/>
    <x v="6"/>
    <s v="Retained"/>
    <n v="4"/>
    <x v="0"/>
  </r>
  <r>
    <x v="3405"/>
    <x v="2"/>
    <n v="33"/>
    <x v="7"/>
    <s v="Purchase Manager"/>
    <x v="13"/>
    <x v="4"/>
    <x v="0"/>
    <x v="372"/>
    <d v="2023-03-30T00:00:00"/>
    <d v="2023-03-30T00:00:00"/>
    <x v="0"/>
    <x v="44"/>
    <n v="190828"/>
    <x v="15"/>
    <s v="Retained"/>
    <m/>
    <x v="1"/>
  </r>
  <r>
    <x v="3406"/>
    <x v="2"/>
    <n v="33"/>
    <x v="0"/>
    <s v="Operations Executive"/>
    <x v="0"/>
    <x v="2"/>
    <x v="1"/>
    <x v="122"/>
    <d v="2023-08-08T00:00:00"/>
    <d v="2023-08-15T00:00:00"/>
    <x v="0"/>
    <x v="219"/>
    <n v="44641"/>
    <x v="10"/>
    <s v="Retained"/>
    <n v="4"/>
    <x v="1"/>
  </r>
  <r>
    <x v="3407"/>
    <x v="1"/>
    <n v="34"/>
    <x v="0"/>
    <s v="Operations Executive"/>
    <x v="3"/>
    <x v="1"/>
    <x v="1"/>
    <x v="151"/>
    <d v="2023-06-29T00:00:00"/>
    <d v="2023-06-29T00:00:00"/>
    <x v="0"/>
    <x v="146"/>
    <n v="59075"/>
    <x v="5"/>
    <s v="Retained"/>
    <n v="5"/>
    <x v="1"/>
  </r>
  <r>
    <x v="3408"/>
    <x v="0"/>
    <n v="38"/>
    <x v="0"/>
    <s v="Operations Executive"/>
    <x v="7"/>
    <x v="2"/>
    <x v="0"/>
    <x v="204"/>
    <d v="2023-05-18T00:00:00"/>
    <d v="2023-05-20T00:00:00"/>
    <x v="0"/>
    <x v="152"/>
    <n v="47640"/>
    <x v="14"/>
    <s v="Retained"/>
    <m/>
    <x v="0"/>
  </r>
  <r>
    <x v="3409"/>
    <x v="0"/>
    <n v="36"/>
    <x v="1"/>
    <s v="Service Engineer"/>
    <x v="9"/>
    <x v="1"/>
    <x v="0"/>
    <x v="469"/>
    <d v="2024-07-12T00:00:00"/>
    <d v="2024-07-12T00:00:00"/>
    <x v="0"/>
    <x v="466"/>
    <n v="54213"/>
    <x v="6"/>
    <s v="Left"/>
    <n v="4"/>
    <x v="1"/>
  </r>
  <r>
    <x v="3410"/>
    <x v="0"/>
    <n v="38"/>
    <x v="4"/>
    <s v="Production Manager"/>
    <x v="7"/>
    <x v="1"/>
    <x v="1"/>
    <x v="188"/>
    <d v="2023-08-18T00:00:00"/>
    <d v="2023-08-25T00:00:00"/>
    <x v="0"/>
    <x v="255"/>
    <n v="60840"/>
    <x v="3"/>
    <s v="Retained"/>
    <n v="4"/>
    <x v="1"/>
  </r>
  <r>
    <x v="3411"/>
    <x v="0"/>
    <n v="38"/>
    <x v="5"/>
    <s v="General Manager"/>
    <x v="2"/>
    <x v="2"/>
    <x v="1"/>
    <x v="154"/>
    <d v="2023-03-30T00:00:00"/>
    <d v="2023-03-30T00:00:00"/>
    <x v="1"/>
    <x v="3"/>
    <n v="63561"/>
    <x v="3"/>
    <m/>
    <m/>
    <x v="1"/>
  </r>
  <r>
    <x v="3412"/>
    <x v="0"/>
    <n v="36"/>
    <x v="1"/>
    <s v="Service Engineer"/>
    <x v="6"/>
    <x v="1"/>
    <x v="1"/>
    <x v="289"/>
    <d v="2024-02-20T00:00:00"/>
    <d v="2024-02-26T00:00:00"/>
    <x v="0"/>
    <x v="339"/>
    <n v="59623"/>
    <x v="16"/>
    <s v="Left"/>
    <m/>
    <x v="1"/>
  </r>
  <r>
    <x v="3413"/>
    <x v="0"/>
    <n v="38"/>
    <x v="7"/>
    <s v="Purchase Officer"/>
    <x v="0"/>
    <x v="1"/>
    <x v="1"/>
    <x v="316"/>
    <d v="2023-07-26T00:00:00"/>
    <d v="2023-07-29T00:00:00"/>
    <x v="1"/>
    <x v="3"/>
    <n v="47707"/>
    <x v="3"/>
    <m/>
    <n v="5"/>
    <x v="0"/>
  </r>
  <r>
    <x v="3414"/>
    <x v="2"/>
    <n v="32"/>
    <x v="1"/>
    <s v="Service Engineer"/>
    <x v="12"/>
    <x v="0"/>
    <x v="1"/>
    <x v="126"/>
    <d v="2023-01-18T00:00:00"/>
    <d v="2023-01-23T00:00:00"/>
    <x v="0"/>
    <x v="121"/>
    <n v="36334"/>
    <x v="3"/>
    <s v="Retained"/>
    <n v="2"/>
    <x v="0"/>
  </r>
  <r>
    <x v="3415"/>
    <x v="0"/>
    <n v="37"/>
    <x v="0"/>
    <s v="Operations Executive"/>
    <x v="1"/>
    <x v="0"/>
    <x v="0"/>
    <x v="16"/>
    <d v="2023-07-13T00:00:00"/>
    <d v="2023-07-14T00:00:00"/>
    <x v="0"/>
    <x v="82"/>
    <n v="58690"/>
    <x v="2"/>
    <s v="Retained"/>
    <n v="4"/>
    <x v="1"/>
  </r>
  <r>
    <x v="3416"/>
    <x v="0"/>
    <n v="36"/>
    <x v="0"/>
    <s v="Operations Executive"/>
    <x v="14"/>
    <x v="1"/>
    <x v="2"/>
    <x v="143"/>
    <d v="2023-01-04T00:00:00"/>
    <d v="2023-01-09T00:00:00"/>
    <x v="0"/>
    <x v="492"/>
    <n v="115531"/>
    <x v="3"/>
    <s v="Retained"/>
    <n v="5"/>
    <x v="1"/>
  </r>
  <r>
    <x v="3417"/>
    <x v="2"/>
    <n v="32"/>
    <x v="1"/>
    <s v="Service Manager"/>
    <x v="4"/>
    <x v="1"/>
    <x v="0"/>
    <x v="264"/>
    <d v="2023-05-27T00:00:00"/>
    <d v="2023-05-28T00:00:00"/>
    <x v="0"/>
    <x v="158"/>
    <n v="77476"/>
    <x v="6"/>
    <s v="Retained"/>
    <n v="4"/>
    <x v="1"/>
  </r>
  <r>
    <x v="3418"/>
    <x v="0"/>
    <n v="36"/>
    <x v="2"/>
    <s v="Sales Executive"/>
    <x v="4"/>
    <x v="4"/>
    <x v="0"/>
    <x v="127"/>
    <d v="2023-08-07T00:00:00"/>
    <d v="2023-08-08T00:00:00"/>
    <x v="0"/>
    <x v="219"/>
    <n v="88255"/>
    <x v="1"/>
    <s v="Retained"/>
    <n v="4"/>
    <x v="1"/>
  </r>
  <r>
    <x v="3419"/>
    <x v="0"/>
    <n v="38"/>
    <x v="2"/>
    <s v="Sales Manager"/>
    <x v="4"/>
    <x v="1"/>
    <x v="1"/>
    <x v="187"/>
    <d v="2024-05-30T00:00:00"/>
    <d v="2024-06-06T00:00:00"/>
    <x v="1"/>
    <x v="3"/>
    <n v="69808"/>
    <x v="3"/>
    <m/>
    <n v="4"/>
    <x v="1"/>
  </r>
  <r>
    <x v="3420"/>
    <x v="2"/>
    <n v="32"/>
    <x v="7"/>
    <s v="Purchase Manager"/>
    <x v="5"/>
    <x v="0"/>
    <x v="1"/>
    <x v="376"/>
    <d v="2023-06-08T00:00:00"/>
    <d v="2023-06-13T00:00:00"/>
    <x v="0"/>
    <x v="226"/>
    <n v="44516"/>
    <x v="6"/>
    <s v="Retained"/>
    <n v="2"/>
    <x v="1"/>
  </r>
  <r>
    <x v="3421"/>
    <x v="2"/>
    <n v="32"/>
    <x v="7"/>
    <s v="Purchase Manager"/>
    <x v="9"/>
    <x v="3"/>
    <x v="0"/>
    <x v="329"/>
    <d v="2023-02-12T00:00:00"/>
    <d v="2023-02-15T00:00:00"/>
    <x v="0"/>
    <x v="21"/>
    <n v="51953"/>
    <x v="11"/>
    <s v="Retained"/>
    <n v="2"/>
    <x v="1"/>
  </r>
  <r>
    <x v="3422"/>
    <x v="2"/>
    <n v="32"/>
    <x v="5"/>
    <s v="General Manager"/>
    <x v="9"/>
    <x v="0"/>
    <x v="1"/>
    <x v="113"/>
    <d v="2023-02-28T00:00:00"/>
    <d v="2023-03-03T00:00:00"/>
    <x v="0"/>
    <x v="54"/>
    <n v="59787"/>
    <x v="8"/>
    <s v="Retained"/>
    <n v="4"/>
    <x v="1"/>
  </r>
  <r>
    <x v="3423"/>
    <x v="0"/>
    <n v="37"/>
    <x v="4"/>
    <s v="Production Engineer"/>
    <x v="7"/>
    <x v="1"/>
    <x v="3"/>
    <x v="122"/>
    <d v="2023-08-18T00:00:00"/>
    <d v="2023-08-19T00:00:00"/>
    <x v="0"/>
    <x v="26"/>
    <n v="64962"/>
    <x v="7"/>
    <s v="Retained"/>
    <n v="5"/>
    <x v="1"/>
  </r>
  <r>
    <x v="3424"/>
    <x v="2"/>
    <n v="32"/>
    <x v="1"/>
    <s v="Service Engineer"/>
    <x v="1"/>
    <x v="1"/>
    <x v="1"/>
    <x v="329"/>
    <d v="2023-02-09T00:00:00"/>
    <d v="2023-02-16T00:00:00"/>
    <x v="0"/>
    <x v="58"/>
    <n v="67674"/>
    <x v="13"/>
    <s v="Retained"/>
    <n v="4"/>
    <x v="1"/>
  </r>
  <r>
    <x v="3425"/>
    <x v="2"/>
    <n v="34"/>
    <x v="0"/>
    <s v="Operations Manager"/>
    <x v="7"/>
    <x v="0"/>
    <x v="2"/>
    <x v="108"/>
    <d v="2023-07-11T00:00:00"/>
    <d v="2023-07-11T00:00:00"/>
    <x v="0"/>
    <x v="94"/>
    <n v="45074"/>
    <x v="5"/>
    <s v="Left"/>
    <m/>
    <x v="1"/>
  </r>
  <r>
    <x v="3426"/>
    <x v="0"/>
    <n v="36"/>
    <x v="6"/>
    <s v="Finance Manager"/>
    <x v="11"/>
    <x v="2"/>
    <x v="1"/>
    <x v="7"/>
    <d v="2023-06-11T00:00:00"/>
    <d v="2023-06-13T00:00:00"/>
    <x v="0"/>
    <x v="312"/>
    <n v="112589"/>
    <x v="13"/>
    <s v="Retained"/>
    <n v="4"/>
    <x v="1"/>
  </r>
  <r>
    <x v="3427"/>
    <x v="2"/>
    <n v="32"/>
    <x v="0"/>
    <s v="Operations Manager"/>
    <x v="6"/>
    <x v="0"/>
    <x v="2"/>
    <x v="36"/>
    <d v="2023-08-12T00:00:00"/>
    <d v="2023-08-17T00:00:00"/>
    <x v="1"/>
    <x v="3"/>
    <n v="76631"/>
    <x v="3"/>
    <m/>
    <n v="2"/>
    <x v="1"/>
  </r>
  <r>
    <x v="3428"/>
    <x v="2"/>
    <n v="33"/>
    <x v="2"/>
    <s v="Sales Executive"/>
    <x v="11"/>
    <x v="1"/>
    <x v="0"/>
    <x v="539"/>
    <d v="2024-12-14T00:00:00"/>
    <d v="2024-12-17T00:00:00"/>
    <x v="3"/>
    <x v="3"/>
    <n v="154411"/>
    <x v="3"/>
    <m/>
    <n v="4"/>
    <x v="1"/>
  </r>
  <r>
    <x v="3429"/>
    <x v="2"/>
    <n v="32"/>
    <x v="1"/>
    <s v="Service Engineer"/>
    <x v="14"/>
    <x v="1"/>
    <x v="2"/>
    <x v="199"/>
    <d v="2023-06-10T00:00:00"/>
    <d v="2023-06-13T00:00:00"/>
    <x v="0"/>
    <x v="226"/>
    <n v="113459"/>
    <x v="3"/>
    <s v="Retained"/>
    <n v="4"/>
    <x v="1"/>
  </r>
  <r>
    <x v="3430"/>
    <x v="2"/>
    <n v="34"/>
    <x v="3"/>
    <s v="Marketing Manager"/>
    <x v="3"/>
    <x v="1"/>
    <x v="0"/>
    <x v="298"/>
    <d v="2023-07-02T00:00:00"/>
    <d v="2023-07-09T00:00:00"/>
    <x v="0"/>
    <x v="109"/>
    <n v="72885"/>
    <x v="3"/>
    <s v="Left"/>
    <n v="4"/>
    <x v="1"/>
  </r>
  <r>
    <x v="3431"/>
    <x v="1"/>
    <n v="34"/>
    <x v="0"/>
    <s v="Operations Executive"/>
    <x v="5"/>
    <x v="2"/>
    <x v="0"/>
    <x v="228"/>
    <d v="2023-06-13T00:00:00"/>
    <d v="2023-06-20T00:00:00"/>
    <x v="0"/>
    <x v="49"/>
    <n v="58251"/>
    <x v="2"/>
    <s v="Retained"/>
    <n v="5"/>
    <x v="0"/>
  </r>
  <r>
    <x v="3432"/>
    <x v="2"/>
    <n v="32"/>
    <x v="1"/>
    <s v="Service Engineer"/>
    <x v="0"/>
    <x v="0"/>
    <x v="4"/>
    <x v="321"/>
    <d v="2024-10-13T00:00:00"/>
    <d v="2024-10-13T00:00:00"/>
    <x v="2"/>
    <x v="3"/>
    <n v="62407"/>
    <x v="3"/>
    <m/>
    <n v="3"/>
    <x v="1"/>
  </r>
  <r>
    <x v="3433"/>
    <x v="0"/>
    <n v="38"/>
    <x v="0"/>
    <s v="Operations Executive"/>
    <x v="11"/>
    <x v="1"/>
    <x v="1"/>
    <x v="157"/>
    <d v="2024-02-01T00:00:00"/>
    <d v="2024-02-07T00:00:00"/>
    <x v="1"/>
    <x v="3"/>
    <n v="113339"/>
    <x v="3"/>
    <m/>
    <n v="5"/>
    <x v="1"/>
  </r>
  <r>
    <x v="3434"/>
    <x v="2"/>
    <n v="33"/>
    <x v="0"/>
    <s v="Operations Executive"/>
    <x v="1"/>
    <x v="2"/>
    <x v="2"/>
    <x v="527"/>
    <d v="2024-02-09T00:00:00"/>
    <d v="2024-02-09T00:00:00"/>
    <x v="3"/>
    <x v="3"/>
    <n v="57361"/>
    <x v="3"/>
    <m/>
    <n v="5"/>
    <x v="1"/>
  </r>
  <r>
    <x v="3435"/>
    <x v="0"/>
    <n v="36"/>
    <x v="1"/>
    <s v="Service Engineer"/>
    <x v="11"/>
    <x v="0"/>
    <x v="1"/>
    <x v="444"/>
    <d v="2024-04-25T00:00:00"/>
    <d v="2024-04-29T00:00:00"/>
    <x v="0"/>
    <x v="375"/>
    <n v="155302"/>
    <x v="11"/>
    <s v="Retained"/>
    <m/>
    <x v="0"/>
  </r>
  <r>
    <x v="3436"/>
    <x v="0"/>
    <n v="37"/>
    <x v="6"/>
    <s v="Financial Analyst"/>
    <x v="7"/>
    <x v="4"/>
    <x v="1"/>
    <x v="57"/>
    <d v="2024-02-19T00:00:00"/>
    <d v="2024-02-22T00:00:00"/>
    <x v="2"/>
    <x v="3"/>
    <n v="58359"/>
    <x v="3"/>
    <m/>
    <n v="1"/>
    <x v="1"/>
  </r>
  <r>
    <x v="3437"/>
    <x v="2"/>
    <n v="32"/>
    <x v="3"/>
    <s v="Marketing Executive"/>
    <x v="14"/>
    <x v="0"/>
    <x v="0"/>
    <x v="82"/>
    <d v="2023-07-15T00:00:00"/>
    <d v="2023-07-22T00:00:00"/>
    <x v="0"/>
    <x v="269"/>
    <n v="136039"/>
    <x v="2"/>
    <s v="Left"/>
    <n v="4"/>
    <x v="2"/>
  </r>
  <r>
    <x v="3438"/>
    <x v="1"/>
    <n v="34"/>
    <x v="1"/>
    <s v="Service Engineer"/>
    <x v="7"/>
    <x v="0"/>
    <x v="0"/>
    <x v="40"/>
    <d v="2023-06-16T00:00:00"/>
    <d v="2023-06-23T00:00:00"/>
    <x v="0"/>
    <x v="150"/>
    <n v="50363"/>
    <x v="6"/>
    <s v="Retained"/>
    <n v="3"/>
    <x v="1"/>
  </r>
  <r>
    <x v="3439"/>
    <x v="1"/>
    <n v="34"/>
    <x v="0"/>
    <s v="Operations Executive"/>
    <x v="6"/>
    <x v="0"/>
    <x v="0"/>
    <x v="225"/>
    <d v="2023-02-05T00:00:00"/>
    <d v="2023-02-10T00:00:00"/>
    <x v="0"/>
    <x v="120"/>
    <n v="60950"/>
    <x v="9"/>
    <s v="Retained"/>
    <m/>
    <x v="1"/>
  </r>
  <r>
    <x v="3440"/>
    <x v="0"/>
    <n v="38"/>
    <x v="0"/>
    <s v="Operations Executive"/>
    <x v="9"/>
    <x v="2"/>
    <x v="1"/>
    <x v="240"/>
    <d v="2024-06-05T00:00:00"/>
    <d v="2024-06-12T00:00:00"/>
    <x v="0"/>
    <x v="501"/>
    <n v="64952"/>
    <x v="3"/>
    <s v="Retained"/>
    <m/>
    <x v="1"/>
  </r>
  <r>
    <x v="3441"/>
    <x v="0"/>
    <n v="37"/>
    <x v="0"/>
    <s v="Operations Manager"/>
    <x v="1"/>
    <x v="2"/>
    <x v="0"/>
    <x v="114"/>
    <d v="2023-05-21T00:00:00"/>
    <d v="2023-05-23T00:00:00"/>
    <x v="1"/>
    <x v="3"/>
    <n v="55017"/>
    <x v="3"/>
    <m/>
    <n v="4"/>
    <x v="1"/>
  </r>
  <r>
    <x v="3442"/>
    <x v="0"/>
    <n v="36"/>
    <x v="1"/>
    <s v="Service Engineer"/>
    <x v="7"/>
    <x v="2"/>
    <x v="1"/>
    <x v="229"/>
    <d v="2024-04-20T00:00:00"/>
    <d v="2024-04-25T00:00:00"/>
    <x v="1"/>
    <x v="3"/>
    <n v="46262"/>
    <x v="3"/>
    <m/>
    <n v="5"/>
    <x v="1"/>
  </r>
  <r>
    <x v="3443"/>
    <x v="1"/>
    <n v="34"/>
    <x v="1"/>
    <s v="Service Engineer"/>
    <x v="12"/>
    <x v="1"/>
    <x v="4"/>
    <x v="17"/>
    <d v="2023-06-17T00:00:00"/>
    <d v="2023-06-20T00:00:00"/>
    <x v="0"/>
    <x v="213"/>
    <n v="52798"/>
    <x v="3"/>
    <s v="Retained"/>
    <n v="5"/>
    <x v="1"/>
  </r>
  <r>
    <x v="3444"/>
    <x v="1"/>
    <n v="34"/>
    <x v="0"/>
    <s v="Operations Manager"/>
    <x v="3"/>
    <x v="0"/>
    <x v="1"/>
    <x v="300"/>
    <d v="2024-12-18T00:00:00"/>
    <d v="2024-12-25T00:00:00"/>
    <x v="3"/>
    <x v="3"/>
    <n v="67325"/>
    <x v="3"/>
    <m/>
    <n v="4"/>
    <x v="1"/>
  </r>
  <r>
    <x v="3445"/>
    <x v="2"/>
    <n v="34"/>
    <x v="1"/>
    <s v="Service Manager"/>
    <x v="0"/>
    <x v="1"/>
    <x v="1"/>
    <x v="156"/>
    <d v="2023-07-15T00:00:00"/>
    <d v="2023-07-16T00:00:00"/>
    <x v="0"/>
    <x v="218"/>
    <n v="68299"/>
    <x v="11"/>
    <s v="Retained"/>
    <n v="4"/>
    <x v="1"/>
  </r>
  <r>
    <x v="3446"/>
    <x v="2"/>
    <n v="33"/>
    <x v="7"/>
    <s v="Purchase Officer"/>
    <x v="3"/>
    <x v="2"/>
    <x v="1"/>
    <x v="241"/>
    <d v="2023-01-22T00:00:00"/>
    <d v="2023-01-29T00:00:00"/>
    <x v="1"/>
    <x v="3"/>
    <n v="57063"/>
    <x v="3"/>
    <m/>
    <m/>
    <x v="1"/>
  </r>
  <r>
    <x v="3447"/>
    <x v="2"/>
    <n v="32"/>
    <x v="1"/>
    <s v="Service Engineer"/>
    <x v="6"/>
    <x v="1"/>
    <x v="3"/>
    <x v="3"/>
    <d v="2023-03-09T00:00:00"/>
    <d v="2023-03-11T00:00:00"/>
    <x v="1"/>
    <x v="3"/>
    <n v="51807"/>
    <x v="3"/>
    <m/>
    <n v="4"/>
    <x v="1"/>
  </r>
  <r>
    <x v="3448"/>
    <x v="2"/>
    <n v="33"/>
    <x v="2"/>
    <s v="Sales Executive"/>
    <x v="1"/>
    <x v="1"/>
    <x v="0"/>
    <x v="49"/>
    <d v="2024-10-21T00:00:00"/>
    <d v="2024-10-21T00:00:00"/>
    <x v="0"/>
    <x v="502"/>
    <n v="54567"/>
    <x v="13"/>
    <s v="Retained"/>
    <n v="4"/>
    <x v="1"/>
  </r>
  <r>
    <x v="3449"/>
    <x v="0"/>
    <n v="36"/>
    <x v="5"/>
    <s v="General Manager"/>
    <x v="2"/>
    <x v="1"/>
    <x v="0"/>
    <x v="231"/>
    <d v="2023-05-24T00:00:00"/>
    <d v="2023-05-25T00:00:00"/>
    <x v="1"/>
    <x v="3"/>
    <n v="63292"/>
    <x v="3"/>
    <m/>
    <n v="1"/>
    <x v="1"/>
  </r>
  <r>
    <x v="3450"/>
    <x v="0"/>
    <n v="38"/>
    <x v="7"/>
    <s v="Purchase Officer"/>
    <x v="9"/>
    <x v="1"/>
    <x v="0"/>
    <x v="304"/>
    <d v="2023-03-06T00:00:00"/>
    <d v="2023-03-11T00:00:00"/>
    <x v="0"/>
    <x v="136"/>
    <n v="47786"/>
    <x v="8"/>
    <s v="Retained"/>
    <n v="4"/>
    <x v="1"/>
  </r>
  <r>
    <x v="3451"/>
    <x v="2"/>
    <n v="34"/>
    <x v="3"/>
    <s v="Marketing Manager"/>
    <x v="6"/>
    <x v="1"/>
    <x v="3"/>
    <x v="130"/>
    <d v="2023-05-19T00:00:00"/>
    <d v="2023-05-22T00:00:00"/>
    <x v="0"/>
    <x v="167"/>
    <n v="51370"/>
    <x v="11"/>
    <s v="Retained"/>
    <n v="4"/>
    <x v="1"/>
  </r>
  <r>
    <x v="3452"/>
    <x v="2"/>
    <n v="33"/>
    <x v="1"/>
    <s v="Service Manager"/>
    <x v="2"/>
    <x v="1"/>
    <x v="1"/>
    <x v="205"/>
    <d v="2023-01-12T00:00:00"/>
    <d v="2023-01-15T00:00:00"/>
    <x v="0"/>
    <x v="262"/>
    <n v="83235"/>
    <x v="1"/>
    <s v="Left"/>
    <n v="2"/>
    <x v="0"/>
  </r>
  <r>
    <x v="3453"/>
    <x v="0"/>
    <n v="37"/>
    <x v="0"/>
    <s v="Operations Manager"/>
    <x v="9"/>
    <x v="1"/>
    <x v="1"/>
    <x v="46"/>
    <d v="2024-03-11T00:00:00"/>
    <d v="2024-03-14T00:00:00"/>
    <x v="0"/>
    <x v="503"/>
    <n v="62876"/>
    <x v="4"/>
    <s v="Retained"/>
    <m/>
    <x v="1"/>
  </r>
  <r>
    <x v="3454"/>
    <x v="1"/>
    <n v="34"/>
    <x v="1"/>
    <s v="Service Engineer"/>
    <x v="0"/>
    <x v="1"/>
    <x v="0"/>
    <x v="401"/>
    <d v="2023-02-17T00:00:00"/>
    <d v="2023-02-17T00:00:00"/>
    <x v="0"/>
    <x v="322"/>
    <n v="51911"/>
    <x v="13"/>
    <s v="Left"/>
    <m/>
    <x v="1"/>
  </r>
  <r>
    <x v="3455"/>
    <x v="0"/>
    <n v="36"/>
    <x v="0"/>
    <s v="Operations Executive"/>
    <x v="12"/>
    <x v="2"/>
    <x v="0"/>
    <x v="298"/>
    <d v="2023-07-12T00:00:00"/>
    <d v="2023-07-12T00:00:00"/>
    <x v="0"/>
    <x v="24"/>
    <n v="35802"/>
    <x v="3"/>
    <s v="Retained"/>
    <n v="4"/>
    <x v="0"/>
  </r>
  <r>
    <x v="3456"/>
    <x v="0"/>
    <n v="38"/>
    <x v="0"/>
    <s v="Operations Manager"/>
    <x v="12"/>
    <x v="1"/>
    <x v="1"/>
    <x v="357"/>
    <d v="2023-07-01T00:00:00"/>
    <d v="2023-07-04T00:00:00"/>
    <x v="0"/>
    <x v="4"/>
    <n v="53706"/>
    <x v="14"/>
    <s v="Left"/>
    <n v="5"/>
    <x v="0"/>
  </r>
  <r>
    <x v="3457"/>
    <x v="2"/>
    <n v="32"/>
    <x v="1"/>
    <s v="Service Engineer"/>
    <x v="5"/>
    <x v="4"/>
    <x v="0"/>
    <x v="542"/>
    <d v="2024-04-08T00:00:00"/>
    <d v="2024-04-10T00:00:00"/>
    <x v="3"/>
    <x v="3"/>
    <n v="43983"/>
    <x v="3"/>
    <m/>
    <n v="5"/>
    <x v="1"/>
  </r>
  <r>
    <x v="3458"/>
    <x v="2"/>
    <n v="34"/>
    <x v="0"/>
    <s v="Operations Executive"/>
    <x v="5"/>
    <x v="4"/>
    <x v="0"/>
    <x v="263"/>
    <d v="2024-01-25T00:00:00"/>
    <d v="2024-01-30T00:00:00"/>
    <x v="0"/>
    <x v="307"/>
    <n v="58708"/>
    <x v="3"/>
    <s v="Retained"/>
    <n v="4"/>
    <x v="1"/>
  </r>
  <r>
    <x v="3459"/>
    <x v="2"/>
    <n v="33"/>
    <x v="1"/>
    <s v="Service Manager"/>
    <x v="4"/>
    <x v="1"/>
    <x v="0"/>
    <x v="92"/>
    <d v="2023-03-03T00:00:00"/>
    <d v="2023-03-09T00:00:00"/>
    <x v="0"/>
    <x v="25"/>
    <n v="70481"/>
    <x v="15"/>
    <s v="Retained"/>
    <n v="5"/>
    <x v="1"/>
  </r>
  <r>
    <x v="3460"/>
    <x v="0"/>
    <n v="36"/>
    <x v="0"/>
    <s v="Operations Executive"/>
    <x v="6"/>
    <x v="1"/>
    <x v="4"/>
    <x v="301"/>
    <d v="2024-04-22T00:00:00"/>
    <d v="2024-04-28T00:00:00"/>
    <x v="0"/>
    <x v="385"/>
    <n v="67054"/>
    <x v="0"/>
    <s v="Retained"/>
    <n v="4"/>
    <x v="1"/>
  </r>
  <r>
    <x v="3461"/>
    <x v="0"/>
    <n v="36"/>
    <x v="5"/>
    <s v="General Manager"/>
    <x v="6"/>
    <x v="1"/>
    <x v="0"/>
    <x v="7"/>
    <d v="2023-06-17T00:00:00"/>
    <d v="2023-06-21T00:00:00"/>
    <x v="0"/>
    <x v="252"/>
    <n v="81776"/>
    <x v="7"/>
    <s v="Retained"/>
    <n v="5"/>
    <x v="1"/>
  </r>
  <r>
    <x v="3462"/>
    <x v="2"/>
    <n v="34"/>
    <x v="0"/>
    <s v="Operations Executive"/>
    <x v="1"/>
    <x v="0"/>
    <x v="0"/>
    <x v="176"/>
    <d v="2023-03-16T00:00:00"/>
    <d v="2023-03-23T00:00:00"/>
    <x v="1"/>
    <x v="3"/>
    <n v="68043"/>
    <x v="3"/>
    <m/>
    <m/>
    <x v="1"/>
  </r>
  <r>
    <x v="3463"/>
    <x v="2"/>
    <n v="34"/>
    <x v="3"/>
    <s v="Marketing Manager"/>
    <x v="1"/>
    <x v="0"/>
    <x v="1"/>
    <x v="109"/>
    <d v="2023-07-19T00:00:00"/>
    <d v="2023-07-23T00:00:00"/>
    <x v="0"/>
    <x v="269"/>
    <n v="56362"/>
    <x v="0"/>
    <s v="Left"/>
    <n v="4"/>
    <x v="1"/>
  </r>
  <r>
    <x v="3464"/>
    <x v="0"/>
    <n v="38"/>
    <x v="1"/>
    <s v="Service Engineer"/>
    <x v="9"/>
    <x v="1"/>
    <x v="2"/>
    <x v="423"/>
    <d v="2024-09-16T00:00:00"/>
    <d v="2024-09-17T00:00:00"/>
    <x v="0"/>
    <x v="349"/>
    <n v="49655"/>
    <x v="8"/>
    <s v="Left"/>
    <n v="4"/>
    <x v="0"/>
  </r>
  <r>
    <x v="3465"/>
    <x v="2"/>
    <n v="33"/>
    <x v="1"/>
    <s v="Service Engineer"/>
    <x v="1"/>
    <x v="1"/>
    <x v="1"/>
    <x v="67"/>
    <d v="2023-08-30T00:00:00"/>
    <d v="2023-09-02T00:00:00"/>
    <x v="0"/>
    <x v="294"/>
    <n v="67356"/>
    <x v="3"/>
    <s v="Retained"/>
    <n v="1"/>
    <x v="1"/>
  </r>
  <r>
    <x v="3466"/>
    <x v="0"/>
    <n v="36"/>
    <x v="1"/>
    <s v="Service Engineer"/>
    <x v="5"/>
    <x v="0"/>
    <x v="3"/>
    <x v="470"/>
    <d v="2024-05-07T00:00:00"/>
    <d v="2024-05-10T00:00:00"/>
    <x v="0"/>
    <x v="182"/>
    <n v="49426"/>
    <x v="8"/>
    <s v="Retained"/>
    <n v="4"/>
    <x v="0"/>
  </r>
  <r>
    <x v="3467"/>
    <x v="2"/>
    <n v="34"/>
    <x v="6"/>
    <s v="Financial Analyst"/>
    <x v="0"/>
    <x v="1"/>
    <x v="1"/>
    <x v="36"/>
    <d v="2023-08-13T00:00:00"/>
    <d v="2023-08-14T00:00:00"/>
    <x v="0"/>
    <x v="18"/>
    <n v="42353"/>
    <x v="5"/>
    <s v="Left"/>
    <n v="4"/>
    <x v="1"/>
  </r>
  <r>
    <x v="3468"/>
    <x v="2"/>
    <n v="33"/>
    <x v="0"/>
    <s v="Operations Executive"/>
    <x v="9"/>
    <x v="4"/>
    <x v="1"/>
    <x v="17"/>
    <d v="2023-06-29T00:00:00"/>
    <d v="2023-06-30T00:00:00"/>
    <x v="0"/>
    <x v="171"/>
    <n v="62775"/>
    <x v="13"/>
    <s v="Retained"/>
    <n v="4"/>
    <x v="1"/>
  </r>
  <r>
    <x v="3469"/>
    <x v="0"/>
    <n v="38"/>
    <x v="1"/>
    <s v="Service Engineer"/>
    <x v="9"/>
    <x v="1"/>
    <x v="1"/>
    <x v="22"/>
    <d v="2023-02-15T00:00:00"/>
    <d v="2023-02-20T00:00:00"/>
    <x v="0"/>
    <x v="58"/>
    <n v="48719"/>
    <x v="5"/>
    <s v="Retained"/>
    <n v="4"/>
    <x v="1"/>
  </r>
  <r>
    <x v="3470"/>
    <x v="0"/>
    <n v="36"/>
    <x v="0"/>
    <s v="Operations Executive"/>
    <x v="7"/>
    <x v="1"/>
    <x v="4"/>
    <x v="458"/>
    <d v="2024-03-14T00:00:00"/>
    <d v="2024-03-15T00:00:00"/>
    <x v="3"/>
    <x v="3"/>
    <n v="57993"/>
    <x v="3"/>
    <m/>
    <n v="2"/>
    <x v="1"/>
  </r>
  <r>
    <x v="3471"/>
    <x v="2"/>
    <n v="34"/>
    <x v="1"/>
    <s v="Service Manager"/>
    <x v="10"/>
    <x v="1"/>
    <x v="4"/>
    <x v="177"/>
    <d v="2023-06-19T00:00:00"/>
    <d v="2023-06-25T00:00:00"/>
    <x v="0"/>
    <x v="13"/>
    <n v="120826"/>
    <x v="9"/>
    <s v="Retained"/>
    <n v="3"/>
    <x v="1"/>
  </r>
  <r>
    <x v="3472"/>
    <x v="2"/>
    <n v="32"/>
    <x v="1"/>
    <s v="Service Engineer"/>
    <x v="5"/>
    <x v="0"/>
    <x v="4"/>
    <x v="290"/>
    <d v="2023-08-25T00:00:00"/>
    <d v="2023-08-28T00:00:00"/>
    <x v="0"/>
    <x v="153"/>
    <n v="56312"/>
    <x v="11"/>
    <s v="Retained"/>
    <n v="4"/>
    <x v="1"/>
  </r>
  <r>
    <x v="3473"/>
    <x v="2"/>
    <n v="33"/>
    <x v="0"/>
    <s v="Operations Manager"/>
    <x v="6"/>
    <x v="1"/>
    <x v="2"/>
    <x v="233"/>
    <d v="2023-06-14T00:00:00"/>
    <d v="2023-06-18T00:00:00"/>
    <x v="0"/>
    <x v="222"/>
    <n v="59532"/>
    <x v="2"/>
    <s v="Retained"/>
    <n v="5"/>
    <x v="0"/>
  </r>
  <r>
    <x v="3474"/>
    <x v="2"/>
    <n v="33"/>
    <x v="4"/>
    <s v="Production Engineer"/>
    <x v="12"/>
    <x v="1"/>
    <x v="1"/>
    <x v="120"/>
    <d v="2023-09-03T00:00:00"/>
    <d v="2023-09-07T00:00:00"/>
    <x v="0"/>
    <x v="206"/>
    <n v="43521"/>
    <x v="4"/>
    <s v="Retained"/>
    <n v="4"/>
    <x v="2"/>
  </r>
  <r>
    <x v="3475"/>
    <x v="2"/>
    <n v="34"/>
    <x v="0"/>
    <s v="Operations Executive"/>
    <x v="9"/>
    <x v="1"/>
    <x v="1"/>
    <x v="472"/>
    <d v="2024-07-07T00:00:00"/>
    <d v="2024-07-09T00:00:00"/>
    <x v="3"/>
    <x v="3"/>
    <n v="62814"/>
    <x v="3"/>
    <m/>
    <n v="4"/>
    <x v="1"/>
  </r>
  <r>
    <x v="3476"/>
    <x v="1"/>
    <n v="34"/>
    <x v="1"/>
    <s v="Service Engineer"/>
    <x v="0"/>
    <x v="1"/>
    <x v="1"/>
    <x v="136"/>
    <d v="2023-08-13T00:00:00"/>
    <d v="2023-08-15T00:00:00"/>
    <x v="1"/>
    <x v="3"/>
    <n v="54546"/>
    <x v="3"/>
    <m/>
    <m/>
    <x v="0"/>
  </r>
  <r>
    <x v="3477"/>
    <x v="0"/>
    <n v="36"/>
    <x v="0"/>
    <s v="Operations Executive"/>
    <x v="7"/>
    <x v="0"/>
    <x v="2"/>
    <x v="120"/>
    <d v="2023-09-03T00:00:00"/>
    <d v="2023-09-09T00:00:00"/>
    <x v="0"/>
    <x v="291"/>
    <n v="54895"/>
    <x v="4"/>
    <s v="Retained"/>
    <n v="5"/>
    <x v="1"/>
  </r>
  <r>
    <x v="3478"/>
    <x v="0"/>
    <n v="36"/>
    <x v="2"/>
    <s v="Sales Manager"/>
    <x v="0"/>
    <x v="1"/>
    <x v="0"/>
    <x v="33"/>
    <d v="2023-03-05T00:00:00"/>
    <d v="2023-03-11T00:00:00"/>
    <x v="1"/>
    <x v="3"/>
    <n v="40507"/>
    <x v="3"/>
    <m/>
    <m/>
    <x v="1"/>
  </r>
  <r>
    <x v="3479"/>
    <x v="0"/>
    <n v="36"/>
    <x v="1"/>
    <s v="Service Engineer"/>
    <x v="4"/>
    <x v="2"/>
    <x v="0"/>
    <x v="106"/>
    <d v="2023-08-30T00:00:00"/>
    <d v="2023-09-02T00:00:00"/>
    <x v="0"/>
    <x v="9"/>
    <n v="85698"/>
    <x v="9"/>
    <s v="Retained"/>
    <n v="5"/>
    <x v="1"/>
  </r>
  <r>
    <x v="3480"/>
    <x v="0"/>
    <n v="38"/>
    <x v="0"/>
    <s v="Operations Executive"/>
    <x v="13"/>
    <x v="1"/>
    <x v="1"/>
    <x v="339"/>
    <d v="2023-06-15T00:00:00"/>
    <d v="2023-06-16T00:00:00"/>
    <x v="0"/>
    <x v="12"/>
    <n v="214241"/>
    <x v="8"/>
    <s v="Left"/>
    <n v="4"/>
    <x v="0"/>
  </r>
  <r>
    <x v="3481"/>
    <x v="0"/>
    <n v="36"/>
    <x v="0"/>
    <s v="Operations Executive"/>
    <x v="1"/>
    <x v="0"/>
    <x v="2"/>
    <x v="170"/>
    <d v="2023-07-12T00:00:00"/>
    <d v="2023-07-17T00:00:00"/>
    <x v="0"/>
    <x v="126"/>
    <n v="72625"/>
    <x v="9"/>
    <s v="Retained"/>
    <n v="3"/>
    <x v="0"/>
  </r>
  <r>
    <x v="3482"/>
    <x v="0"/>
    <n v="36"/>
    <x v="1"/>
    <s v="Service Engineer"/>
    <x v="6"/>
    <x v="0"/>
    <x v="4"/>
    <x v="73"/>
    <d v="2023-08-28T00:00:00"/>
    <d v="2023-09-01T00:00:00"/>
    <x v="0"/>
    <x v="153"/>
    <n v="69824"/>
    <x v="2"/>
    <s v="Left"/>
    <n v="4"/>
    <x v="1"/>
  </r>
  <r>
    <x v="3483"/>
    <x v="1"/>
    <n v="34"/>
    <x v="1"/>
    <s v="Service Engineer"/>
    <x v="7"/>
    <x v="0"/>
    <x v="0"/>
    <x v="225"/>
    <d v="2023-01-30T00:00:00"/>
    <d v="2023-02-02T00:00:00"/>
    <x v="1"/>
    <x v="3"/>
    <n v="51803"/>
    <x v="3"/>
    <m/>
    <m/>
    <x v="1"/>
  </r>
  <r>
    <x v="3484"/>
    <x v="2"/>
    <n v="32"/>
    <x v="0"/>
    <s v="Operations Executive"/>
    <x v="12"/>
    <x v="0"/>
    <x v="3"/>
    <x v="205"/>
    <d v="2023-01-12T00:00:00"/>
    <d v="2023-01-12T00:00:00"/>
    <x v="0"/>
    <x v="47"/>
    <n v="45182"/>
    <x v="14"/>
    <s v="Left"/>
    <n v="4"/>
    <x v="1"/>
  </r>
  <r>
    <x v="3485"/>
    <x v="2"/>
    <n v="32"/>
    <x v="1"/>
    <s v="Service Engineer"/>
    <x v="12"/>
    <x v="1"/>
    <x v="0"/>
    <x v="112"/>
    <d v="2023-07-31T00:00:00"/>
    <d v="2023-07-31T00:00:00"/>
    <x v="0"/>
    <x v="52"/>
    <n v="45212"/>
    <x v="8"/>
    <s v="Left"/>
    <n v="3"/>
    <x v="0"/>
  </r>
  <r>
    <x v="3486"/>
    <x v="0"/>
    <n v="38"/>
    <x v="0"/>
    <s v="Operations Executive"/>
    <x v="3"/>
    <x v="3"/>
    <x v="1"/>
    <x v="366"/>
    <d v="2023-05-24T00:00:00"/>
    <d v="2023-05-27T00:00:00"/>
    <x v="0"/>
    <x v="436"/>
    <n v="64342"/>
    <x v="12"/>
    <s v="Retained"/>
    <n v="5"/>
    <x v="1"/>
  </r>
  <r>
    <x v="3487"/>
    <x v="0"/>
    <n v="38"/>
    <x v="0"/>
    <s v="Operations Executive"/>
    <x v="12"/>
    <x v="0"/>
    <x v="4"/>
    <x v="125"/>
    <d v="2023-03-07T00:00:00"/>
    <d v="2023-03-11T00:00:00"/>
    <x v="0"/>
    <x v="103"/>
    <n v="38699"/>
    <x v="15"/>
    <s v="Retained"/>
    <m/>
    <x v="1"/>
  </r>
  <r>
    <x v="3488"/>
    <x v="0"/>
    <n v="36"/>
    <x v="1"/>
    <s v="Service Engineer"/>
    <x v="0"/>
    <x v="1"/>
    <x v="1"/>
    <x v="94"/>
    <d v="2023-07-16T00:00:00"/>
    <d v="2023-07-17T00:00:00"/>
    <x v="1"/>
    <x v="3"/>
    <n v="61975"/>
    <x v="3"/>
    <m/>
    <n v="3"/>
    <x v="1"/>
  </r>
  <r>
    <x v="3489"/>
    <x v="0"/>
    <n v="36"/>
    <x v="4"/>
    <s v="Production Engineer"/>
    <x v="14"/>
    <x v="1"/>
    <x v="1"/>
    <x v="109"/>
    <d v="2023-07-17T00:00:00"/>
    <d v="2023-07-20T00:00:00"/>
    <x v="1"/>
    <x v="3"/>
    <n v="120611"/>
    <x v="3"/>
    <m/>
    <n v="4"/>
    <x v="1"/>
  </r>
  <r>
    <x v="3490"/>
    <x v="0"/>
    <n v="37"/>
    <x v="0"/>
    <s v="Operations Executive"/>
    <x v="9"/>
    <x v="1"/>
    <x v="1"/>
    <x v="6"/>
    <d v="2023-02-23T00:00:00"/>
    <d v="2023-02-24T00:00:00"/>
    <x v="0"/>
    <x v="209"/>
    <n v="52090"/>
    <x v="0"/>
    <s v="Retained"/>
    <n v="4"/>
    <x v="1"/>
  </r>
  <r>
    <x v="3491"/>
    <x v="2"/>
    <n v="33"/>
    <x v="1"/>
    <s v="Service Manager"/>
    <x v="5"/>
    <x v="0"/>
    <x v="0"/>
    <x v="164"/>
    <d v="2023-07-28T00:00:00"/>
    <d v="2023-08-02T00:00:00"/>
    <x v="0"/>
    <x v="190"/>
    <n v="43841"/>
    <x v="16"/>
    <s v="Retained"/>
    <n v="2"/>
    <x v="1"/>
  </r>
  <r>
    <x v="3492"/>
    <x v="2"/>
    <n v="32"/>
    <x v="0"/>
    <s v="Operations Manager"/>
    <x v="10"/>
    <x v="1"/>
    <x v="0"/>
    <x v="96"/>
    <d v="2023-02-06T00:00:00"/>
    <d v="2023-02-12T00:00:00"/>
    <x v="0"/>
    <x v="120"/>
    <n v="176261"/>
    <x v="14"/>
    <s v="Retained"/>
    <m/>
    <x v="1"/>
  </r>
  <r>
    <x v="3493"/>
    <x v="2"/>
    <n v="32"/>
    <x v="2"/>
    <s v="Sales Manager"/>
    <x v="3"/>
    <x v="3"/>
    <x v="1"/>
    <x v="79"/>
    <d v="2023-02-28T00:00:00"/>
    <d v="2023-03-05T00:00:00"/>
    <x v="1"/>
    <x v="3"/>
    <n v="67632"/>
    <x v="3"/>
    <m/>
    <n v="4"/>
    <x v="1"/>
  </r>
  <r>
    <x v="3494"/>
    <x v="2"/>
    <n v="33"/>
    <x v="0"/>
    <s v="Operations Executive"/>
    <x v="1"/>
    <x v="1"/>
    <x v="4"/>
    <x v="196"/>
    <d v="2023-07-02T00:00:00"/>
    <d v="2023-07-05T00:00:00"/>
    <x v="0"/>
    <x v="80"/>
    <n v="52927"/>
    <x v="7"/>
    <s v="Retained"/>
    <m/>
    <x v="1"/>
  </r>
  <r>
    <x v="3495"/>
    <x v="0"/>
    <n v="37"/>
    <x v="1"/>
    <s v="Service Manager"/>
    <x v="1"/>
    <x v="0"/>
    <x v="3"/>
    <x v="91"/>
    <d v="2023-06-07T00:00:00"/>
    <d v="2023-06-13T00:00:00"/>
    <x v="1"/>
    <x v="3"/>
    <n v="69674"/>
    <x v="3"/>
    <m/>
    <n v="4"/>
    <x v="0"/>
  </r>
  <r>
    <x v="3496"/>
    <x v="2"/>
    <n v="32"/>
    <x v="0"/>
    <s v="Operations Executive"/>
    <x v="9"/>
    <x v="2"/>
    <x v="1"/>
    <x v="16"/>
    <d v="2023-07-06T00:00:00"/>
    <d v="2023-07-12T00:00:00"/>
    <x v="0"/>
    <x v="39"/>
    <n v="53055"/>
    <x v="5"/>
    <s v="Retained"/>
    <n v="4"/>
    <x v="0"/>
  </r>
  <r>
    <x v="3497"/>
    <x v="2"/>
    <n v="34"/>
    <x v="1"/>
    <s v="Service Manager"/>
    <x v="13"/>
    <x v="4"/>
    <x v="0"/>
    <x v="168"/>
    <d v="2023-08-04T00:00:00"/>
    <d v="2023-08-11T00:00:00"/>
    <x v="0"/>
    <x v="64"/>
    <n v="164356"/>
    <x v="15"/>
    <s v="Retained"/>
    <n v="4"/>
    <x v="2"/>
  </r>
  <r>
    <x v="3498"/>
    <x v="0"/>
    <n v="38"/>
    <x v="1"/>
    <s v="Service Engineer"/>
    <x v="3"/>
    <x v="1"/>
    <x v="3"/>
    <x v="335"/>
    <d v="2023-08-04T00:00:00"/>
    <d v="2023-08-05T00:00:00"/>
    <x v="1"/>
    <x v="3"/>
    <n v="57869"/>
    <x v="3"/>
    <m/>
    <n v="4"/>
    <x v="1"/>
  </r>
  <r>
    <x v="3499"/>
    <x v="2"/>
    <n v="32"/>
    <x v="0"/>
    <s v="Operations Executive"/>
    <x v="9"/>
    <x v="3"/>
    <x v="1"/>
    <x v="81"/>
    <d v="2023-05-13T00:00:00"/>
    <d v="2023-05-16T00:00:00"/>
    <x v="1"/>
    <x v="3"/>
    <n v="47291"/>
    <x v="3"/>
    <m/>
    <n v="5"/>
    <x v="1"/>
  </r>
  <r>
    <x v="3500"/>
    <x v="0"/>
    <n v="36"/>
    <x v="2"/>
    <s v="Sales Executive"/>
    <x v="11"/>
    <x v="4"/>
    <x v="1"/>
    <x v="286"/>
    <d v="2023-05-09T00:00:00"/>
    <d v="2023-05-15T00:00:00"/>
    <x v="0"/>
    <x v="343"/>
    <n v="122314"/>
    <x v="13"/>
    <s v="Retained"/>
    <n v="4"/>
    <x v="1"/>
  </r>
  <r>
    <x v="3501"/>
    <x v="2"/>
    <n v="33"/>
    <x v="7"/>
    <s v="Purchase Officer"/>
    <x v="3"/>
    <x v="3"/>
    <x v="1"/>
    <x v="340"/>
    <d v="2024-10-17T00:00:00"/>
    <d v="2024-10-21T00:00:00"/>
    <x v="0"/>
    <x v="251"/>
    <n v="62727"/>
    <x v="8"/>
    <s v="Left"/>
    <n v="4"/>
    <x v="2"/>
  </r>
  <r>
    <x v="3502"/>
    <x v="1"/>
    <n v="34"/>
    <x v="1"/>
    <s v="Service Manager"/>
    <x v="5"/>
    <x v="4"/>
    <x v="2"/>
    <x v="407"/>
    <d v="2024-12-07T00:00:00"/>
    <d v="2024-12-13T00:00:00"/>
    <x v="3"/>
    <x v="3"/>
    <n v="50626"/>
    <x v="3"/>
    <m/>
    <n v="4"/>
    <x v="2"/>
  </r>
  <r>
    <x v="3503"/>
    <x v="0"/>
    <n v="37"/>
    <x v="1"/>
    <s v="Service Manager"/>
    <x v="6"/>
    <x v="4"/>
    <x v="0"/>
    <x v="456"/>
    <d v="2024-10-05T00:00:00"/>
    <d v="2024-10-08T00:00:00"/>
    <x v="3"/>
    <x v="3"/>
    <n v="61834"/>
    <x v="3"/>
    <m/>
    <n v="4"/>
    <x v="0"/>
  </r>
  <r>
    <x v="3504"/>
    <x v="2"/>
    <n v="34"/>
    <x v="0"/>
    <s v="Operations Manager"/>
    <x v="6"/>
    <x v="0"/>
    <x v="2"/>
    <x v="67"/>
    <d v="2023-08-26T00:00:00"/>
    <d v="2023-08-31T00:00:00"/>
    <x v="0"/>
    <x v="9"/>
    <n v="74477"/>
    <x v="0"/>
    <s v="Left"/>
    <n v="2"/>
    <x v="1"/>
  </r>
  <r>
    <x v="3505"/>
    <x v="2"/>
    <n v="32"/>
    <x v="0"/>
    <s v="Operations Executive"/>
    <x v="0"/>
    <x v="2"/>
    <x v="0"/>
    <x v="430"/>
    <d v="2024-11-20T00:00:00"/>
    <d v="2024-11-21T00:00:00"/>
    <x v="1"/>
    <x v="3"/>
    <n v="40324"/>
    <x v="3"/>
    <m/>
    <m/>
    <x v="1"/>
  </r>
  <r>
    <x v="3506"/>
    <x v="1"/>
    <n v="34"/>
    <x v="2"/>
    <s v="Sales Executive"/>
    <x v="9"/>
    <x v="0"/>
    <x v="1"/>
    <x v="70"/>
    <d v="2023-02-10T00:00:00"/>
    <d v="2023-02-14T00:00:00"/>
    <x v="0"/>
    <x v="201"/>
    <n v="43753"/>
    <x v="7"/>
    <s v="Retained"/>
    <n v="5"/>
    <x v="1"/>
  </r>
  <r>
    <x v="3507"/>
    <x v="0"/>
    <n v="37"/>
    <x v="0"/>
    <s v="Operations Executive"/>
    <x v="12"/>
    <x v="0"/>
    <x v="1"/>
    <x v="115"/>
    <d v="2023-06-05T00:00:00"/>
    <d v="2023-06-10T00:00:00"/>
    <x v="0"/>
    <x v="222"/>
    <n v="57141"/>
    <x v="3"/>
    <s v="Retained"/>
    <n v="4"/>
    <x v="1"/>
  </r>
  <r>
    <x v="3508"/>
    <x v="2"/>
    <n v="34"/>
    <x v="6"/>
    <s v="Finance Manager"/>
    <x v="0"/>
    <x v="0"/>
    <x v="1"/>
    <x v="65"/>
    <d v="2023-07-13T00:00:00"/>
    <d v="2023-07-15T00:00:00"/>
    <x v="0"/>
    <x v="39"/>
    <n v="67866"/>
    <x v="4"/>
    <s v="Retained"/>
    <n v="4"/>
    <x v="0"/>
  </r>
  <r>
    <x v="3509"/>
    <x v="0"/>
    <n v="38"/>
    <x v="0"/>
    <s v="Operations Executive"/>
    <x v="3"/>
    <x v="3"/>
    <x v="1"/>
    <x v="225"/>
    <d v="2023-02-08T00:00:00"/>
    <d v="2023-02-10T00:00:00"/>
    <x v="0"/>
    <x v="178"/>
    <n v="74243"/>
    <x v="0"/>
    <s v="Retained"/>
    <m/>
    <x v="1"/>
  </r>
  <r>
    <x v="3510"/>
    <x v="0"/>
    <n v="38"/>
    <x v="1"/>
    <s v="Service Manager"/>
    <x v="3"/>
    <x v="1"/>
    <x v="1"/>
    <x v="68"/>
    <d v="2023-01-18T00:00:00"/>
    <d v="2023-01-20T00:00:00"/>
    <x v="0"/>
    <x v="338"/>
    <n v="70836"/>
    <x v="8"/>
    <s v="Retained"/>
    <n v="4"/>
    <x v="1"/>
  </r>
  <r>
    <x v="3511"/>
    <x v="0"/>
    <n v="37"/>
    <x v="0"/>
    <s v="Operations Executive"/>
    <x v="3"/>
    <x v="2"/>
    <x v="1"/>
    <x v="130"/>
    <d v="2023-05-24T00:00:00"/>
    <d v="2023-05-27T00:00:00"/>
    <x v="0"/>
    <x v="287"/>
    <n v="67601"/>
    <x v="3"/>
    <s v="Retained"/>
    <n v="4"/>
    <x v="0"/>
  </r>
  <r>
    <x v="3512"/>
    <x v="1"/>
    <n v="34"/>
    <x v="6"/>
    <s v="Financial Analyst"/>
    <x v="7"/>
    <x v="1"/>
    <x v="2"/>
    <x v="48"/>
    <d v="2023-02-22T00:00:00"/>
    <d v="2023-02-24T00:00:00"/>
    <x v="0"/>
    <x v="209"/>
    <n v="47690"/>
    <x v="3"/>
    <s v="Retained"/>
    <n v="4"/>
    <x v="1"/>
  </r>
  <r>
    <x v="3513"/>
    <x v="2"/>
    <n v="33"/>
    <x v="4"/>
    <s v="Production Manager"/>
    <x v="2"/>
    <x v="1"/>
    <x v="1"/>
    <x v="259"/>
    <d v="2023-03-25T00:00:00"/>
    <d v="2023-03-30T00:00:00"/>
    <x v="0"/>
    <x v="177"/>
    <n v="61306"/>
    <x v="15"/>
    <s v="Left"/>
    <n v="4"/>
    <x v="1"/>
  </r>
  <r>
    <x v="3514"/>
    <x v="2"/>
    <n v="32"/>
    <x v="4"/>
    <s v="Production Engineer"/>
    <x v="7"/>
    <x v="1"/>
    <x v="0"/>
    <x v="408"/>
    <d v="2023-07-29T00:00:00"/>
    <d v="2023-08-01T00:00:00"/>
    <x v="0"/>
    <x v="273"/>
    <n v="51367"/>
    <x v="8"/>
    <s v="Retained"/>
    <n v="5"/>
    <x v="1"/>
  </r>
  <r>
    <x v="3515"/>
    <x v="1"/>
    <n v="34"/>
    <x v="1"/>
    <s v="Service Engineer"/>
    <x v="5"/>
    <x v="1"/>
    <x v="1"/>
    <x v="149"/>
    <d v="2023-06-23T00:00:00"/>
    <d v="2023-06-27T00:00:00"/>
    <x v="1"/>
    <x v="3"/>
    <n v="35911"/>
    <x v="3"/>
    <m/>
    <n v="4"/>
    <x v="1"/>
  </r>
  <r>
    <x v="3516"/>
    <x v="0"/>
    <n v="36"/>
    <x v="0"/>
    <s v="Operations Executive"/>
    <x v="9"/>
    <x v="3"/>
    <x v="0"/>
    <x v="118"/>
    <d v="2023-03-05T00:00:00"/>
    <d v="2023-03-10T00:00:00"/>
    <x v="1"/>
    <x v="3"/>
    <n v="43353"/>
    <x v="3"/>
    <m/>
    <n v="4"/>
    <x v="0"/>
  </r>
  <r>
    <x v="3517"/>
    <x v="0"/>
    <n v="38"/>
    <x v="4"/>
    <s v="Production Manager"/>
    <x v="1"/>
    <x v="1"/>
    <x v="2"/>
    <x v="32"/>
    <d v="2023-07-12T00:00:00"/>
    <d v="2023-07-14T00:00:00"/>
    <x v="2"/>
    <x v="3"/>
    <n v="62847"/>
    <x v="3"/>
    <m/>
    <n v="5"/>
    <x v="1"/>
  </r>
  <r>
    <x v="3518"/>
    <x v="0"/>
    <n v="38"/>
    <x v="3"/>
    <s v="Marketing Executive"/>
    <x v="2"/>
    <x v="0"/>
    <x v="1"/>
    <x v="330"/>
    <d v="2024-02-26T00:00:00"/>
    <d v="2024-03-04T00:00:00"/>
    <x v="3"/>
    <x v="3"/>
    <n v="71130"/>
    <x v="3"/>
    <m/>
    <n v="5"/>
    <x v="1"/>
  </r>
  <r>
    <x v="3519"/>
    <x v="0"/>
    <n v="37"/>
    <x v="1"/>
    <s v="Service Engineer"/>
    <x v="10"/>
    <x v="1"/>
    <x v="1"/>
    <x v="196"/>
    <d v="2023-07-05T00:00:00"/>
    <d v="2023-07-08T00:00:00"/>
    <x v="0"/>
    <x v="286"/>
    <n v="185835"/>
    <x v="2"/>
    <s v="Retained"/>
    <n v="4"/>
    <x v="1"/>
  </r>
  <r>
    <x v="3520"/>
    <x v="0"/>
    <n v="37"/>
    <x v="0"/>
    <s v="Operations Executive"/>
    <x v="10"/>
    <x v="4"/>
    <x v="2"/>
    <x v="148"/>
    <d v="2023-02-21T00:00:00"/>
    <d v="2023-02-25T00:00:00"/>
    <x v="1"/>
    <x v="3"/>
    <n v="120601"/>
    <x v="3"/>
    <m/>
    <m/>
    <x v="1"/>
  </r>
  <r>
    <x v="3521"/>
    <x v="0"/>
    <n v="36"/>
    <x v="3"/>
    <s v="Marketing Executive"/>
    <x v="11"/>
    <x v="2"/>
    <x v="0"/>
    <x v="3"/>
    <d v="2023-03-08T00:00:00"/>
    <d v="2023-03-14T00:00:00"/>
    <x v="0"/>
    <x v="243"/>
    <n v="160232"/>
    <x v="14"/>
    <s v="Retained"/>
    <n v="5"/>
    <x v="1"/>
  </r>
  <r>
    <x v="3522"/>
    <x v="0"/>
    <n v="36"/>
    <x v="0"/>
    <s v="Operations Executive"/>
    <x v="6"/>
    <x v="1"/>
    <x v="1"/>
    <x v="286"/>
    <d v="2023-05-06T00:00:00"/>
    <d v="2023-05-11T00:00:00"/>
    <x v="2"/>
    <x v="3"/>
    <n v="59832"/>
    <x v="3"/>
    <m/>
    <n v="5"/>
    <x v="1"/>
  </r>
  <r>
    <x v="3523"/>
    <x v="0"/>
    <n v="36"/>
    <x v="0"/>
    <s v="Operations Executive"/>
    <x v="8"/>
    <x v="1"/>
    <x v="2"/>
    <x v="406"/>
    <d v="2024-09-28T00:00:00"/>
    <d v="2024-10-05T00:00:00"/>
    <x v="0"/>
    <x v="423"/>
    <n v="199609"/>
    <x v="12"/>
    <s v="Retained"/>
    <n v="4"/>
    <x v="1"/>
  </r>
  <r>
    <x v="3524"/>
    <x v="0"/>
    <n v="37"/>
    <x v="0"/>
    <s v="Operations Manager"/>
    <x v="2"/>
    <x v="0"/>
    <x v="1"/>
    <x v="153"/>
    <d v="2023-03-23T00:00:00"/>
    <d v="2023-03-30T00:00:00"/>
    <x v="0"/>
    <x v="333"/>
    <n v="81919"/>
    <x v="3"/>
    <s v="Left"/>
    <n v="5"/>
    <x v="1"/>
  </r>
  <r>
    <x v="3525"/>
    <x v="0"/>
    <n v="38"/>
    <x v="1"/>
    <s v="Service Manager"/>
    <x v="0"/>
    <x v="0"/>
    <x v="1"/>
    <x v="5"/>
    <d v="2023-05-21T00:00:00"/>
    <d v="2023-05-26T00:00:00"/>
    <x v="1"/>
    <x v="3"/>
    <n v="55596"/>
    <x v="3"/>
    <m/>
    <n v="4"/>
    <x v="1"/>
  </r>
  <r>
    <x v="3526"/>
    <x v="1"/>
    <n v="34"/>
    <x v="0"/>
    <s v="Operations Executive"/>
    <x v="0"/>
    <x v="1"/>
    <x v="1"/>
    <x v="67"/>
    <d v="2023-08-31T00:00:00"/>
    <d v="2023-09-03T00:00:00"/>
    <x v="0"/>
    <x v="9"/>
    <n v="62238"/>
    <x v="2"/>
    <s v="Retained"/>
    <n v="2"/>
    <x v="0"/>
  </r>
  <r>
    <x v="3527"/>
    <x v="2"/>
    <n v="32"/>
    <x v="1"/>
    <s v="Service Manager"/>
    <x v="2"/>
    <x v="3"/>
    <x v="0"/>
    <x v="413"/>
    <d v="2024-12-17T00:00:00"/>
    <d v="2024-12-20T00:00:00"/>
    <x v="2"/>
    <x v="3"/>
    <n v="61110"/>
    <x v="3"/>
    <m/>
    <m/>
    <x v="1"/>
  </r>
  <r>
    <x v="3528"/>
    <x v="1"/>
    <n v="34"/>
    <x v="0"/>
    <s v="Operations Executive"/>
    <x v="0"/>
    <x v="2"/>
    <x v="2"/>
    <x v="136"/>
    <d v="2023-08-20T00:00:00"/>
    <d v="2023-08-25T00:00:00"/>
    <x v="0"/>
    <x v="90"/>
    <n v="68595"/>
    <x v="3"/>
    <s v="Retained"/>
    <n v="4"/>
    <x v="1"/>
  </r>
  <r>
    <x v="3529"/>
    <x v="0"/>
    <n v="36"/>
    <x v="1"/>
    <s v="Service Engineer"/>
    <x v="11"/>
    <x v="1"/>
    <x v="2"/>
    <x v="268"/>
    <d v="2023-09-01T00:00:00"/>
    <d v="2023-09-03T00:00:00"/>
    <x v="0"/>
    <x v="29"/>
    <n v="143514"/>
    <x v="3"/>
    <s v="Retained"/>
    <n v="5"/>
    <x v="1"/>
  </r>
  <r>
    <x v="3530"/>
    <x v="0"/>
    <n v="37"/>
    <x v="0"/>
    <s v="Operations Executive"/>
    <x v="13"/>
    <x v="3"/>
    <x v="3"/>
    <x v="40"/>
    <d v="2023-06-06T00:00:00"/>
    <d v="2023-06-07T00:00:00"/>
    <x v="0"/>
    <x v="292"/>
    <n v="149921"/>
    <x v="14"/>
    <s v="Retained"/>
    <n v="4"/>
    <x v="1"/>
  </r>
  <r>
    <x v="3531"/>
    <x v="2"/>
    <n v="32"/>
    <x v="6"/>
    <s v="Financial Analyst"/>
    <x v="9"/>
    <x v="1"/>
    <x v="1"/>
    <x v="205"/>
    <d v="2023-01-12T00:00:00"/>
    <d v="2023-01-19T00:00:00"/>
    <x v="1"/>
    <x v="3"/>
    <n v="63900"/>
    <x v="3"/>
    <m/>
    <n v="5"/>
    <x v="1"/>
  </r>
  <r>
    <x v="3532"/>
    <x v="0"/>
    <n v="38"/>
    <x v="7"/>
    <s v="Purchase Officer"/>
    <x v="7"/>
    <x v="0"/>
    <x v="3"/>
    <x v="245"/>
    <d v="2023-03-14T00:00:00"/>
    <d v="2023-03-14T00:00:00"/>
    <x v="0"/>
    <x v="32"/>
    <n v="48751"/>
    <x v="14"/>
    <s v="Retained"/>
    <n v="2"/>
    <x v="0"/>
  </r>
  <r>
    <x v="3533"/>
    <x v="0"/>
    <n v="37"/>
    <x v="1"/>
    <s v="Service Engineer"/>
    <x v="9"/>
    <x v="0"/>
    <x v="0"/>
    <x v="183"/>
    <d v="2023-04-09T00:00:00"/>
    <d v="2023-04-15T00:00:00"/>
    <x v="1"/>
    <x v="3"/>
    <n v="60315"/>
    <x v="3"/>
    <m/>
    <n v="5"/>
    <x v="0"/>
  </r>
  <r>
    <x v="3534"/>
    <x v="0"/>
    <n v="36"/>
    <x v="8"/>
    <s v="HR Manager"/>
    <x v="4"/>
    <x v="1"/>
    <x v="1"/>
    <x v="76"/>
    <d v="2023-07-27T00:00:00"/>
    <d v="2023-07-31T00:00:00"/>
    <x v="0"/>
    <x v="52"/>
    <n v="69704"/>
    <x v="0"/>
    <s v="Retained"/>
    <n v="4"/>
    <x v="1"/>
  </r>
  <r>
    <x v="3535"/>
    <x v="0"/>
    <n v="36"/>
    <x v="2"/>
    <s v="Sales Executive"/>
    <x v="8"/>
    <x v="1"/>
    <x v="3"/>
    <x v="204"/>
    <d v="2023-05-12T00:00:00"/>
    <d v="2023-05-12T00:00:00"/>
    <x v="0"/>
    <x v="358"/>
    <n v="218703"/>
    <x v="4"/>
    <s v="Retained"/>
    <n v="5"/>
    <x v="1"/>
  </r>
  <r>
    <x v="3536"/>
    <x v="0"/>
    <n v="37"/>
    <x v="2"/>
    <s v="Sales Executive"/>
    <x v="6"/>
    <x v="1"/>
    <x v="0"/>
    <x v="60"/>
    <d v="2023-04-10T00:00:00"/>
    <d v="2023-04-16T00:00:00"/>
    <x v="0"/>
    <x v="258"/>
    <n v="64022"/>
    <x v="8"/>
    <s v="Left"/>
    <n v="2"/>
    <x v="1"/>
  </r>
  <r>
    <x v="3537"/>
    <x v="0"/>
    <n v="37"/>
    <x v="1"/>
    <s v="Service Engineer"/>
    <x v="12"/>
    <x v="2"/>
    <x v="0"/>
    <x v="159"/>
    <d v="2023-05-30T00:00:00"/>
    <d v="2023-06-03T00:00:00"/>
    <x v="0"/>
    <x v="142"/>
    <n v="57266"/>
    <x v="10"/>
    <s v="Retained"/>
    <n v="3"/>
    <x v="1"/>
  </r>
  <r>
    <x v="3538"/>
    <x v="2"/>
    <n v="32"/>
    <x v="5"/>
    <s v="General Manager"/>
    <x v="2"/>
    <x v="4"/>
    <x v="1"/>
    <x v="401"/>
    <d v="2023-02-10T00:00:00"/>
    <d v="2023-02-11T00:00:00"/>
    <x v="0"/>
    <x v="120"/>
    <n v="62025"/>
    <x v="5"/>
    <s v="Retained"/>
    <m/>
    <x v="1"/>
  </r>
  <r>
    <x v="3539"/>
    <x v="0"/>
    <n v="38"/>
    <x v="5"/>
    <s v="General Manager"/>
    <x v="10"/>
    <x v="0"/>
    <x v="2"/>
    <x v="401"/>
    <d v="2023-02-20T00:00:00"/>
    <d v="2023-02-22T00:00:00"/>
    <x v="1"/>
    <x v="3"/>
    <n v="198997"/>
    <x v="3"/>
    <m/>
    <n v="4"/>
    <x v="1"/>
  </r>
  <r>
    <x v="3540"/>
    <x v="0"/>
    <n v="37"/>
    <x v="0"/>
    <s v="Operations Executive"/>
    <x v="9"/>
    <x v="0"/>
    <x v="1"/>
    <x v="79"/>
    <d v="2023-03-08T00:00:00"/>
    <d v="2023-03-11T00:00:00"/>
    <x v="0"/>
    <x v="95"/>
    <n v="40607"/>
    <x v="15"/>
    <s v="Retained"/>
    <n v="4"/>
    <x v="1"/>
  </r>
  <r>
    <x v="3541"/>
    <x v="2"/>
    <n v="34"/>
    <x v="0"/>
    <s v="Operations Executive"/>
    <x v="5"/>
    <x v="0"/>
    <x v="1"/>
    <x v="432"/>
    <d v="2023-02-07T00:00:00"/>
    <d v="2023-02-08T00:00:00"/>
    <x v="0"/>
    <x v="378"/>
    <n v="40366"/>
    <x v="14"/>
    <s v="Retained"/>
    <n v="4"/>
    <x v="1"/>
  </r>
  <r>
    <x v="3542"/>
    <x v="0"/>
    <n v="36"/>
    <x v="1"/>
    <s v="Service Engineer"/>
    <x v="0"/>
    <x v="1"/>
    <x v="4"/>
    <x v="50"/>
    <d v="2023-03-18T00:00:00"/>
    <d v="2023-03-23T00:00:00"/>
    <x v="0"/>
    <x v="101"/>
    <n v="51194"/>
    <x v="15"/>
    <s v="Retained"/>
    <n v="2"/>
    <x v="1"/>
  </r>
  <r>
    <x v="3543"/>
    <x v="0"/>
    <n v="38"/>
    <x v="5"/>
    <s v="General Manager"/>
    <x v="5"/>
    <x v="2"/>
    <x v="1"/>
    <x v="82"/>
    <d v="2023-07-20T00:00:00"/>
    <d v="2023-07-24T00:00:00"/>
    <x v="1"/>
    <x v="3"/>
    <n v="52035"/>
    <x v="3"/>
    <m/>
    <m/>
    <x v="1"/>
  </r>
  <r>
    <x v="3544"/>
    <x v="2"/>
    <n v="32"/>
    <x v="1"/>
    <s v="Service Manager"/>
    <x v="6"/>
    <x v="0"/>
    <x v="1"/>
    <x v="123"/>
    <d v="2023-08-15T00:00:00"/>
    <d v="2023-08-15T00:00:00"/>
    <x v="0"/>
    <x v="132"/>
    <n v="83461"/>
    <x v="8"/>
    <s v="Retained"/>
    <n v="5"/>
    <x v="1"/>
  </r>
  <r>
    <x v="3545"/>
    <x v="0"/>
    <n v="36"/>
    <x v="1"/>
    <s v="Service Manager"/>
    <x v="1"/>
    <x v="1"/>
    <x v="3"/>
    <x v="182"/>
    <d v="2023-02-04T00:00:00"/>
    <d v="2023-02-06T00:00:00"/>
    <x v="2"/>
    <x v="3"/>
    <n v="52867"/>
    <x v="3"/>
    <m/>
    <n v="2"/>
    <x v="1"/>
  </r>
  <r>
    <x v="3546"/>
    <x v="0"/>
    <n v="36"/>
    <x v="1"/>
    <s v="Service Engineer"/>
    <x v="3"/>
    <x v="1"/>
    <x v="1"/>
    <x v="3"/>
    <d v="2023-03-04T00:00:00"/>
    <d v="2023-03-08T00:00:00"/>
    <x v="0"/>
    <x v="36"/>
    <n v="67932"/>
    <x v="2"/>
    <s v="Retained"/>
    <n v="5"/>
    <x v="1"/>
  </r>
  <r>
    <x v="3547"/>
    <x v="0"/>
    <n v="36"/>
    <x v="0"/>
    <s v="Operations Executive"/>
    <x v="2"/>
    <x v="3"/>
    <x v="1"/>
    <x v="87"/>
    <d v="2024-02-14T00:00:00"/>
    <d v="2024-02-18T00:00:00"/>
    <x v="3"/>
    <x v="3"/>
    <n v="81803"/>
    <x v="3"/>
    <m/>
    <n v="3"/>
    <x v="1"/>
  </r>
  <r>
    <x v="3548"/>
    <x v="0"/>
    <n v="38"/>
    <x v="0"/>
    <s v="Operations Manager"/>
    <x v="1"/>
    <x v="1"/>
    <x v="0"/>
    <x v="176"/>
    <d v="2023-03-05T00:00:00"/>
    <d v="2023-03-12T00:00:00"/>
    <x v="1"/>
    <x v="3"/>
    <n v="65404"/>
    <x v="3"/>
    <m/>
    <n v="4"/>
    <x v="0"/>
  </r>
  <r>
    <x v="3549"/>
    <x v="0"/>
    <n v="36"/>
    <x v="1"/>
    <s v="Service Engineer"/>
    <x v="1"/>
    <x v="4"/>
    <x v="1"/>
    <x v="166"/>
    <d v="2023-01-30T00:00:00"/>
    <d v="2023-02-02T00:00:00"/>
    <x v="1"/>
    <x v="3"/>
    <n v="56115"/>
    <x v="3"/>
    <m/>
    <n v="4"/>
    <x v="1"/>
  </r>
  <r>
    <x v="3550"/>
    <x v="2"/>
    <n v="32"/>
    <x v="5"/>
    <s v="General Manager"/>
    <x v="5"/>
    <x v="1"/>
    <x v="4"/>
    <x v="29"/>
    <d v="2023-02-17T00:00:00"/>
    <d v="2023-02-17T00:00:00"/>
    <x v="0"/>
    <x v="58"/>
    <n v="51192"/>
    <x v="11"/>
    <s v="Retained"/>
    <m/>
    <x v="1"/>
  </r>
  <r>
    <x v="3551"/>
    <x v="0"/>
    <n v="38"/>
    <x v="7"/>
    <s v="Purchase Officer"/>
    <x v="1"/>
    <x v="0"/>
    <x v="1"/>
    <x v="138"/>
    <d v="2023-08-09T00:00:00"/>
    <d v="2023-08-16T00:00:00"/>
    <x v="0"/>
    <x v="362"/>
    <n v="52701"/>
    <x v="3"/>
    <s v="Left"/>
    <n v="4"/>
    <x v="1"/>
  </r>
  <r>
    <x v="3552"/>
    <x v="2"/>
    <n v="33"/>
    <x v="1"/>
    <s v="Service Engineer"/>
    <x v="4"/>
    <x v="1"/>
    <x v="2"/>
    <x v="52"/>
    <d v="2023-02-25T00:00:00"/>
    <d v="2023-03-02T00:00:00"/>
    <x v="2"/>
    <x v="3"/>
    <n v="70930"/>
    <x v="3"/>
    <m/>
    <n v="4"/>
    <x v="1"/>
  </r>
  <r>
    <x v="3553"/>
    <x v="0"/>
    <n v="38"/>
    <x v="4"/>
    <s v="Production Engineer"/>
    <x v="12"/>
    <x v="4"/>
    <x v="1"/>
    <x v="416"/>
    <d v="2024-01-31T00:00:00"/>
    <d v="2024-01-31T00:00:00"/>
    <x v="1"/>
    <x v="3"/>
    <n v="35321"/>
    <x v="3"/>
    <m/>
    <n v="4"/>
    <x v="1"/>
  </r>
  <r>
    <x v="3554"/>
    <x v="0"/>
    <n v="38"/>
    <x v="0"/>
    <s v="Operations Manager"/>
    <x v="1"/>
    <x v="0"/>
    <x v="1"/>
    <x v="244"/>
    <d v="2023-03-19T00:00:00"/>
    <d v="2023-03-20T00:00:00"/>
    <x v="0"/>
    <x v="134"/>
    <n v="58882"/>
    <x v="5"/>
    <s v="Left"/>
    <n v="4"/>
    <x v="1"/>
  </r>
  <r>
    <x v="3555"/>
    <x v="2"/>
    <n v="34"/>
    <x v="0"/>
    <s v="Operations Executive"/>
    <x v="7"/>
    <x v="1"/>
    <x v="1"/>
    <x v="351"/>
    <d v="2023-03-05T00:00:00"/>
    <d v="2023-03-11T00:00:00"/>
    <x v="0"/>
    <x v="36"/>
    <n v="49230"/>
    <x v="0"/>
    <s v="Retained"/>
    <m/>
    <x v="0"/>
  </r>
  <r>
    <x v="3556"/>
    <x v="0"/>
    <n v="36"/>
    <x v="4"/>
    <s v="Production Engineer"/>
    <x v="12"/>
    <x v="1"/>
    <x v="1"/>
    <x v="199"/>
    <d v="2023-06-05T00:00:00"/>
    <d v="2023-06-08T00:00:00"/>
    <x v="0"/>
    <x v="99"/>
    <n v="36084"/>
    <x v="2"/>
    <s v="Retained"/>
    <m/>
    <x v="1"/>
  </r>
  <r>
    <x v="3557"/>
    <x v="0"/>
    <n v="36"/>
    <x v="0"/>
    <s v="Operations Executive"/>
    <x v="6"/>
    <x v="1"/>
    <x v="0"/>
    <x v="3"/>
    <d v="2023-03-05T00:00:00"/>
    <d v="2023-03-07T00:00:00"/>
    <x v="0"/>
    <x v="25"/>
    <n v="55736"/>
    <x v="4"/>
    <s v="Retained"/>
    <n v="4"/>
    <x v="1"/>
  </r>
  <r>
    <x v="3558"/>
    <x v="0"/>
    <n v="36"/>
    <x v="1"/>
    <s v="Service Engineer"/>
    <x v="6"/>
    <x v="4"/>
    <x v="0"/>
    <x v="139"/>
    <d v="2023-08-21T00:00:00"/>
    <d v="2023-08-28T00:00:00"/>
    <x v="0"/>
    <x v="297"/>
    <n v="73962"/>
    <x v="15"/>
    <s v="Retained"/>
    <n v="4"/>
    <x v="1"/>
  </r>
  <r>
    <x v="3559"/>
    <x v="0"/>
    <n v="37"/>
    <x v="0"/>
    <s v="Operations Manager"/>
    <x v="2"/>
    <x v="2"/>
    <x v="2"/>
    <x v="346"/>
    <d v="2023-06-09T00:00:00"/>
    <d v="2023-06-09T00:00:00"/>
    <x v="0"/>
    <x v="15"/>
    <n v="79192"/>
    <x v="1"/>
    <s v="Retained"/>
    <n v="4"/>
    <x v="1"/>
  </r>
  <r>
    <x v="3560"/>
    <x v="0"/>
    <n v="36"/>
    <x v="5"/>
    <s v="General Manager"/>
    <x v="10"/>
    <x v="2"/>
    <x v="1"/>
    <x v="110"/>
    <d v="2023-01-23T00:00:00"/>
    <d v="2023-01-26T00:00:00"/>
    <x v="1"/>
    <x v="3"/>
    <n v="128050"/>
    <x v="3"/>
    <m/>
    <n v="5"/>
    <x v="0"/>
  </r>
  <r>
    <x v="3561"/>
    <x v="2"/>
    <n v="33"/>
    <x v="2"/>
    <s v="Sales Executive"/>
    <x v="2"/>
    <x v="1"/>
    <x v="1"/>
    <x v="69"/>
    <d v="2024-05-23T00:00:00"/>
    <d v="2024-05-27T00:00:00"/>
    <x v="0"/>
    <x v="504"/>
    <n v="85291"/>
    <x v="9"/>
    <s v="Left"/>
    <n v="5"/>
    <x v="2"/>
  </r>
  <r>
    <x v="3562"/>
    <x v="0"/>
    <n v="36"/>
    <x v="0"/>
    <s v="Operations Executive"/>
    <x v="9"/>
    <x v="0"/>
    <x v="1"/>
    <x v="58"/>
    <d v="2023-07-17T00:00:00"/>
    <d v="2023-07-18T00:00:00"/>
    <x v="0"/>
    <x v="126"/>
    <n v="51462"/>
    <x v="5"/>
    <s v="Left"/>
    <n v="4"/>
    <x v="1"/>
  </r>
  <r>
    <x v="3563"/>
    <x v="0"/>
    <n v="38"/>
    <x v="0"/>
    <s v="Operations Manager"/>
    <x v="10"/>
    <x v="3"/>
    <x v="1"/>
    <x v="267"/>
    <d v="2023-06-02T00:00:00"/>
    <d v="2023-06-06T00:00:00"/>
    <x v="0"/>
    <x v="140"/>
    <n v="140981"/>
    <x v="0"/>
    <s v="Retained"/>
    <m/>
    <x v="1"/>
  </r>
  <r>
    <x v="3564"/>
    <x v="0"/>
    <n v="36"/>
    <x v="1"/>
    <s v="Service Engineer"/>
    <x v="2"/>
    <x v="2"/>
    <x v="1"/>
    <x v="138"/>
    <d v="2023-08-05T00:00:00"/>
    <d v="2023-08-06T00:00:00"/>
    <x v="0"/>
    <x v="87"/>
    <n v="75667"/>
    <x v="16"/>
    <s v="Retained"/>
    <n v="3"/>
    <x v="0"/>
  </r>
  <r>
    <x v="3565"/>
    <x v="2"/>
    <n v="33"/>
    <x v="3"/>
    <s v="Marketing Executive"/>
    <x v="9"/>
    <x v="1"/>
    <x v="1"/>
    <x v="160"/>
    <d v="2023-01-21T00:00:00"/>
    <d v="2023-01-21T00:00:00"/>
    <x v="0"/>
    <x v="154"/>
    <n v="47447"/>
    <x v="0"/>
    <s v="Retained"/>
    <n v="4"/>
    <x v="0"/>
  </r>
  <r>
    <x v="3566"/>
    <x v="0"/>
    <n v="37"/>
    <x v="4"/>
    <s v="Production Engineer"/>
    <x v="9"/>
    <x v="0"/>
    <x v="1"/>
    <x v="44"/>
    <d v="2023-07-10T00:00:00"/>
    <d v="2023-07-15T00:00:00"/>
    <x v="0"/>
    <x v="217"/>
    <n v="43639"/>
    <x v="3"/>
    <s v="Retained"/>
    <m/>
    <x v="1"/>
  </r>
  <r>
    <x v="3567"/>
    <x v="2"/>
    <n v="32"/>
    <x v="1"/>
    <s v="Service Engineer"/>
    <x v="3"/>
    <x v="2"/>
    <x v="2"/>
    <x v="133"/>
    <d v="2023-05-18T00:00:00"/>
    <d v="2023-05-20T00:00:00"/>
    <x v="0"/>
    <x v="57"/>
    <n v="57562"/>
    <x v="12"/>
    <s v="Retained"/>
    <m/>
    <x v="1"/>
  </r>
  <r>
    <x v="3568"/>
    <x v="2"/>
    <n v="34"/>
    <x v="1"/>
    <s v="Service Engineer"/>
    <x v="4"/>
    <x v="0"/>
    <x v="0"/>
    <x v="349"/>
    <d v="2024-04-14T00:00:00"/>
    <d v="2024-04-20T00:00:00"/>
    <x v="0"/>
    <x v="505"/>
    <n v="83738"/>
    <x v="1"/>
    <s v="Retained"/>
    <n v="5"/>
    <x v="1"/>
  </r>
  <r>
    <x v="3569"/>
    <x v="2"/>
    <n v="32"/>
    <x v="1"/>
    <s v="Service Engineer"/>
    <x v="0"/>
    <x v="1"/>
    <x v="1"/>
    <x v="170"/>
    <d v="2023-07-01T00:00:00"/>
    <d v="2023-07-07T00:00:00"/>
    <x v="2"/>
    <x v="3"/>
    <n v="68746"/>
    <x v="3"/>
    <m/>
    <n v="5"/>
    <x v="1"/>
  </r>
  <r>
    <x v="3570"/>
    <x v="0"/>
    <n v="36"/>
    <x v="0"/>
    <s v="Operations Executive"/>
    <x v="4"/>
    <x v="1"/>
    <x v="1"/>
    <x v="420"/>
    <d v="2024-03-14T00:00:00"/>
    <d v="2024-03-17T00:00:00"/>
    <x v="0"/>
    <x v="34"/>
    <n v="80792"/>
    <x v="4"/>
    <s v="Retained"/>
    <n v="4"/>
    <x v="0"/>
  </r>
  <r>
    <x v="3571"/>
    <x v="0"/>
    <n v="36"/>
    <x v="0"/>
    <s v="Operations Manager"/>
    <x v="2"/>
    <x v="4"/>
    <x v="0"/>
    <x v="14"/>
    <d v="2023-02-02T00:00:00"/>
    <d v="2023-02-08T00:00:00"/>
    <x v="2"/>
    <x v="3"/>
    <n v="71504"/>
    <x v="3"/>
    <m/>
    <n v="4"/>
    <x v="0"/>
  </r>
  <r>
    <x v="3572"/>
    <x v="2"/>
    <n v="34"/>
    <x v="0"/>
    <s v="Operations Executive"/>
    <x v="1"/>
    <x v="1"/>
    <x v="3"/>
    <x v="28"/>
    <d v="2023-03-31T00:00:00"/>
    <d v="2023-04-04T00:00:00"/>
    <x v="0"/>
    <x v="114"/>
    <n v="63471"/>
    <x v="7"/>
    <s v="Retained"/>
    <n v="4"/>
    <x v="0"/>
  </r>
  <r>
    <x v="3573"/>
    <x v="1"/>
    <n v="34"/>
    <x v="1"/>
    <s v="Service Engineer"/>
    <x v="4"/>
    <x v="1"/>
    <x v="1"/>
    <x v="299"/>
    <d v="2024-04-28T00:00:00"/>
    <d v="2024-04-30T00:00:00"/>
    <x v="1"/>
    <x v="3"/>
    <n v="87196"/>
    <x v="3"/>
    <m/>
    <m/>
    <x v="1"/>
  </r>
  <r>
    <x v="3574"/>
    <x v="2"/>
    <n v="33"/>
    <x v="1"/>
    <s v="Service Engineer"/>
    <x v="1"/>
    <x v="2"/>
    <x v="2"/>
    <x v="327"/>
    <d v="2023-03-22T00:00:00"/>
    <d v="2023-03-29T00:00:00"/>
    <x v="0"/>
    <x v="177"/>
    <n v="56084"/>
    <x v="4"/>
    <s v="Retained"/>
    <n v="4"/>
    <x v="0"/>
  </r>
  <r>
    <x v="3575"/>
    <x v="0"/>
    <n v="38"/>
    <x v="2"/>
    <s v="Sales Manager"/>
    <x v="3"/>
    <x v="0"/>
    <x v="0"/>
    <x v="497"/>
    <d v="2024-01-19T00:00:00"/>
    <d v="2024-01-21T00:00:00"/>
    <x v="0"/>
    <x v="382"/>
    <n v="61087"/>
    <x v="6"/>
    <s v="Retained"/>
    <n v="3"/>
    <x v="1"/>
  </r>
  <r>
    <x v="3576"/>
    <x v="0"/>
    <n v="37"/>
    <x v="6"/>
    <s v="Financial Analyst"/>
    <x v="10"/>
    <x v="3"/>
    <x v="0"/>
    <x v="22"/>
    <d v="2023-02-23T00:00:00"/>
    <d v="2023-02-24T00:00:00"/>
    <x v="1"/>
    <x v="3"/>
    <n v="155993"/>
    <x v="3"/>
    <m/>
    <n v="4"/>
    <x v="1"/>
  </r>
  <r>
    <x v="3577"/>
    <x v="0"/>
    <n v="37"/>
    <x v="8"/>
    <s v="HR Manager"/>
    <x v="10"/>
    <x v="1"/>
    <x v="3"/>
    <x v="38"/>
    <d v="2023-02-25T00:00:00"/>
    <d v="2023-02-27T00:00:00"/>
    <x v="0"/>
    <x v="305"/>
    <n v="134086"/>
    <x v="15"/>
    <s v="Retained"/>
    <n v="5"/>
    <x v="1"/>
  </r>
  <r>
    <x v="3578"/>
    <x v="2"/>
    <n v="33"/>
    <x v="0"/>
    <s v="Operations Executive"/>
    <x v="7"/>
    <x v="2"/>
    <x v="4"/>
    <x v="249"/>
    <d v="2023-05-12T00:00:00"/>
    <d v="2023-05-18T00:00:00"/>
    <x v="0"/>
    <x v="379"/>
    <n v="50131"/>
    <x v="6"/>
    <s v="Left"/>
    <n v="4"/>
    <x v="1"/>
  </r>
  <r>
    <x v="3579"/>
    <x v="0"/>
    <n v="38"/>
    <x v="1"/>
    <s v="Service Manager"/>
    <x v="13"/>
    <x v="1"/>
    <x v="1"/>
    <x v="207"/>
    <d v="2024-12-08T00:00:00"/>
    <d v="2024-12-12T00:00:00"/>
    <x v="3"/>
    <x v="3"/>
    <n v="206928"/>
    <x v="3"/>
    <m/>
    <n v="5"/>
    <x v="1"/>
  </r>
  <r>
    <x v="3580"/>
    <x v="0"/>
    <n v="36"/>
    <x v="0"/>
    <s v="Operations Executive"/>
    <x v="5"/>
    <x v="1"/>
    <x v="2"/>
    <x v="470"/>
    <d v="2024-04-30T00:00:00"/>
    <d v="2024-05-05T00:00:00"/>
    <x v="0"/>
    <x v="480"/>
    <n v="44265"/>
    <x v="11"/>
    <s v="Retained"/>
    <n v="4"/>
    <x v="1"/>
  </r>
  <r>
    <x v="3581"/>
    <x v="2"/>
    <n v="32"/>
    <x v="0"/>
    <s v="Operations Executive"/>
    <x v="7"/>
    <x v="1"/>
    <x v="0"/>
    <x v="276"/>
    <d v="2024-01-06T00:00:00"/>
    <d v="2024-01-10T00:00:00"/>
    <x v="0"/>
    <x v="506"/>
    <n v="55988"/>
    <x v="14"/>
    <s v="Retained"/>
    <n v="4"/>
    <x v="1"/>
  </r>
  <r>
    <x v="3582"/>
    <x v="0"/>
    <n v="36"/>
    <x v="2"/>
    <s v="Sales Executive"/>
    <x v="6"/>
    <x v="0"/>
    <x v="0"/>
    <x v="35"/>
    <d v="2023-08-11T00:00:00"/>
    <d v="2023-08-14T00:00:00"/>
    <x v="0"/>
    <x v="189"/>
    <n v="51550"/>
    <x v="14"/>
    <s v="Retained"/>
    <n v="1"/>
    <x v="0"/>
  </r>
  <r>
    <x v="3583"/>
    <x v="2"/>
    <n v="32"/>
    <x v="0"/>
    <s v="Operations Manager"/>
    <x v="1"/>
    <x v="0"/>
    <x v="0"/>
    <x v="11"/>
    <d v="2023-09-04T00:00:00"/>
    <d v="2023-09-10T00:00:00"/>
    <x v="1"/>
    <x v="3"/>
    <n v="72920"/>
    <x v="3"/>
    <m/>
    <n v="4"/>
    <x v="0"/>
  </r>
  <r>
    <x v="3584"/>
    <x v="0"/>
    <n v="36"/>
    <x v="1"/>
    <s v="Service Engineer"/>
    <x v="9"/>
    <x v="0"/>
    <x v="4"/>
    <x v="454"/>
    <d v="2024-11-30T00:00:00"/>
    <d v="2024-12-07T00:00:00"/>
    <x v="0"/>
    <x v="380"/>
    <n v="48138"/>
    <x v="14"/>
    <s v="Retained"/>
    <n v="5"/>
    <x v="0"/>
  </r>
  <r>
    <x v="3585"/>
    <x v="0"/>
    <n v="38"/>
    <x v="1"/>
    <s v="Service Engineer"/>
    <x v="0"/>
    <x v="1"/>
    <x v="0"/>
    <x v="82"/>
    <d v="2023-07-20T00:00:00"/>
    <d v="2023-07-26T00:00:00"/>
    <x v="0"/>
    <x v="116"/>
    <n v="67730"/>
    <x v="13"/>
    <s v="Retained"/>
    <n v="5"/>
    <x v="0"/>
  </r>
  <r>
    <x v="3586"/>
    <x v="0"/>
    <n v="38"/>
    <x v="1"/>
    <s v="Service Engineer"/>
    <x v="5"/>
    <x v="0"/>
    <x v="3"/>
    <x v="470"/>
    <d v="2024-05-02T00:00:00"/>
    <d v="2024-05-09T00:00:00"/>
    <x v="0"/>
    <x v="507"/>
    <n v="48418"/>
    <x v="13"/>
    <s v="Retained"/>
    <n v="4"/>
    <x v="0"/>
  </r>
  <r>
    <x v="3587"/>
    <x v="2"/>
    <n v="34"/>
    <x v="4"/>
    <s v="Production Manager"/>
    <x v="4"/>
    <x v="1"/>
    <x v="0"/>
    <x v="177"/>
    <d v="2023-06-09T00:00:00"/>
    <d v="2023-06-15T00:00:00"/>
    <x v="0"/>
    <x v="140"/>
    <n v="75463"/>
    <x v="3"/>
    <s v="Retained"/>
    <n v="4"/>
    <x v="0"/>
  </r>
  <r>
    <x v="3588"/>
    <x v="0"/>
    <n v="38"/>
    <x v="7"/>
    <s v="Purchase Manager"/>
    <x v="12"/>
    <x v="1"/>
    <x v="0"/>
    <x v="102"/>
    <d v="2023-03-22T00:00:00"/>
    <d v="2023-03-29T00:00:00"/>
    <x v="0"/>
    <x v="107"/>
    <n v="39091"/>
    <x v="10"/>
    <s v="Left"/>
    <n v="5"/>
    <x v="0"/>
  </r>
  <r>
    <x v="3589"/>
    <x v="0"/>
    <n v="38"/>
    <x v="1"/>
    <s v="Service Engineer"/>
    <x v="2"/>
    <x v="0"/>
    <x v="0"/>
    <x v="103"/>
    <d v="2023-05-20T00:00:00"/>
    <d v="2023-05-24T00:00:00"/>
    <x v="0"/>
    <x v="227"/>
    <n v="61789"/>
    <x v="10"/>
    <s v="Retained"/>
    <n v="4"/>
    <x v="1"/>
  </r>
  <r>
    <x v="3590"/>
    <x v="1"/>
    <n v="34"/>
    <x v="1"/>
    <s v="Service Engineer"/>
    <x v="4"/>
    <x v="1"/>
    <x v="0"/>
    <x v="112"/>
    <d v="2023-08-04T00:00:00"/>
    <d v="2023-08-10T00:00:00"/>
    <x v="1"/>
    <x v="3"/>
    <n v="61287"/>
    <x v="3"/>
    <m/>
    <n v="4"/>
    <x v="1"/>
  </r>
  <r>
    <x v="3591"/>
    <x v="0"/>
    <n v="38"/>
    <x v="0"/>
    <s v="Operations Executive"/>
    <x v="7"/>
    <x v="0"/>
    <x v="0"/>
    <x v="133"/>
    <d v="2023-05-18T00:00:00"/>
    <d v="2023-05-25T00:00:00"/>
    <x v="0"/>
    <x v="436"/>
    <n v="67174"/>
    <x v="6"/>
    <s v="Retained"/>
    <m/>
    <x v="1"/>
  </r>
  <r>
    <x v="3592"/>
    <x v="0"/>
    <n v="38"/>
    <x v="8"/>
    <s v="HR Manager"/>
    <x v="12"/>
    <x v="0"/>
    <x v="0"/>
    <x v="196"/>
    <d v="2023-06-25T00:00:00"/>
    <d v="2023-06-27T00:00:00"/>
    <x v="0"/>
    <x v="146"/>
    <n v="53578"/>
    <x v="15"/>
    <s v="Retained"/>
    <n v="5"/>
    <x v="1"/>
  </r>
  <r>
    <x v="3593"/>
    <x v="0"/>
    <n v="36"/>
    <x v="0"/>
    <s v="Operations Manager"/>
    <x v="9"/>
    <x v="1"/>
    <x v="2"/>
    <x v="365"/>
    <d v="2024-06-05T00:00:00"/>
    <d v="2024-06-11T00:00:00"/>
    <x v="3"/>
    <x v="3"/>
    <n v="51597"/>
    <x v="3"/>
    <m/>
    <n v="4"/>
    <x v="1"/>
  </r>
  <r>
    <x v="3594"/>
    <x v="0"/>
    <n v="37"/>
    <x v="1"/>
    <s v="Service Engineer"/>
    <x v="9"/>
    <x v="4"/>
    <x v="2"/>
    <x v="37"/>
    <d v="2023-03-19T00:00:00"/>
    <d v="2023-03-25T00:00:00"/>
    <x v="0"/>
    <x v="108"/>
    <n v="59037"/>
    <x v="15"/>
    <s v="Retained"/>
    <n v="4"/>
    <x v="0"/>
  </r>
  <r>
    <x v="3595"/>
    <x v="2"/>
    <n v="34"/>
    <x v="1"/>
    <s v="Service Engineer"/>
    <x v="3"/>
    <x v="0"/>
    <x v="1"/>
    <x v="101"/>
    <d v="2023-07-01T00:00:00"/>
    <d v="2023-07-04T00:00:00"/>
    <x v="0"/>
    <x v="89"/>
    <n v="74806"/>
    <x v="1"/>
    <s v="Retained"/>
    <n v="5"/>
    <x v="0"/>
  </r>
  <r>
    <x v="3596"/>
    <x v="0"/>
    <n v="37"/>
    <x v="1"/>
    <s v="Service Manager"/>
    <x v="3"/>
    <x v="1"/>
    <x v="1"/>
    <x v="445"/>
    <d v="2024-05-14T00:00:00"/>
    <d v="2024-05-14T00:00:00"/>
    <x v="0"/>
    <x v="507"/>
    <n v="75591"/>
    <x v="14"/>
    <s v="Retained"/>
    <n v="5"/>
    <x v="1"/>
  </r>
  <r>
    <x v="3597"/>
    <x v="0"/>
    <n v="38"/>
    <x v="1"/>
    <s v="Service Manager"/>
    <x v="1"/>
    <x v="0"/>
    <x v="0"/>
    <x v="541"/>
    <d v="2024-10-28T00:00:00"/>
    <d v="2024-10-29T00:00:00"/>
    <x v="2"/>
    <x v="3"/>
    <n v="73312"/>
    <x v="3"/>
    <m/>
    <n v="4"/>
    <x v="1"/>
  </r>
  <r>
    <x v="3598"/>
    <x v="0"/>
    <n v="38"/>
    <x v="0"/>
    <s v="Operations Executive"/>
    <x v="13"/>
    <x v="0"/>
    <x v="0"/>
    <x v="432"/>
    <d v="2023-01-28T00:00:00"/>
    <d v="2023-01-31T00:00:00"/>
    <x v="1"/>
    <x v="3"/>
    <n v="164479"/>
    <x v="3"/>
    <m/>
    <n v="4"/>
    <x v="1"/>
  </r>
  <r>
    <x v="3599"/>
    <x v="2"/>
    <n v="32"/>
    <x v="0"/>
    <s v="Operations Executive"/>
    <x v="0"/>
    <x v="2"/>
    <x v="1"/>
    <x v="335"/>
    <d v="2023-08-08T00:00:00"/>
    <d v="2023-08-11T00:00:00"/>
    <x v="0"/>
    <x v="18"/>
    <n v="45230"/>
    <x v="11"/>
    <s v="Retained"/>
    <n v="5"/>
    <x v="1"/>
  </r>
  <r>
    <x v="3600"/>
    <x v="0"/>
    <n v="37"/>
    <x v="0"/>
    <s v="Operations Executive"/>
    <x v="0"/>
    <x v="2"/>
    <x v="0"/>
    <x v="156"/>
    <d v="2023-07-12T00:00:00"/>
    <d v="2023-07-15T00:00:00"/>
    <x v="1"/>
    <x v="3"/>
    <n v="45941"/>
    <x v="3"/>
    <m/>
    <n v="3"/>
    <x v="1"/>
  </r>
  <r>
    <x v="3601"/>
    <x v="0"/>
    <n v="36"/>
    <x v="0"/>
    <s v="Operations Executive"/>
    <x v="4"/>
    <x v="4"/>
    <x v="3"/>
    <x v="516"/>
    <d v="2024-04-17T00:00:00"/>
    <d v="2024-04-19T00:00:00"/>
    <x v="4"/>
    <x v="3"/>
    <n v="72340"/>
    <x v="3"/>
    <m/>
    <n v="4"/>
    <x v="1"/>
  </r>
  <r>
    <x v="3602"/>
    <x v="0"/>
    <n v="36"/>
    <x v="1"/>
    <s v="Service Engineer"/>
    <x v="2"/>
    <x v="3"/>
    <x v="0"/>
    <x v="397"/>
    <d v="2023-07-16T00:00:00"/>
    <d v="2023-07-23T00:00:00"/>
    <x v="0"/>
    <x v="46"/>
    <n v="79179"/>
    <x v="1"/>
    <s v="Retained"/>
    <n v="4"/>
    <x v="1"/>
  </r>
  <r>
    <x v="3603"/>
    <x v="0"/>
    <n v="37"/>
    <x v="1"/>
    <s v="Service Engineer"/>
    <x v="1"/>
    <x v="0"/>
    <x v="3"/>
    <x v="138"/>
    <d v="2023-08-04T00:00:00"/>
    <d v="2023-08-06T00:00:00"/>
    <x v="0"/>
    <x v="113"/>
    <n v="55837"/>
    <x v="2"/>
    <s v="Retained"/>
    <n v="4"/>
    <x v="1"/>
  </r>
  <r>
    <x v="3604"/>
    <x v="0"/>
    <n v="36"/>
    <x v="0"/>
    <s v="Operations Executive"/>
    <x v="3"/>
    <x v="0"/>
    <x v="2"/>
    <x v="545"/>
    <d v="2024-08-11T00:00:00"/>
    <d v="2024-08-12T00:00:00"/>
    <x v="0"/>
    <x v="298"/>
    <n v="77628"/>
    <x v="11"/>
    <s v="Left"/>
    <n v="3"/>
    <x v="1"/>
  </r>
  <r>
    <x v="3605"/>
    <x v="0"/>
    <n v="38"/>
    <x v="1"/>
    <s v="Service Engineer"/>
    <x v="9"/>
    <x v="1"/>
    <x v="1"/>
    <x v="55"/>
    <d v="2024-10-25T00:00:00"/>
    <d v="2024-11-01T00:00:00"/>
    <x v="0"/>
    <x v="278"/>
    <n v="48891"/>
    <x v="2"/>
    <s v="Retained"/>
    <n v="4"/>
    <x v="0"/>
  </r>
  <r>
    <x v="3606"/>
    <x v="2"/>
    <n v="34"/>
    <x v="1"/>
    <s v="Service Engineer"/>
    <x v="1"/>
    <x v="4"/>
    <x v="2"/>
    <x v="188"/>
    <d v="2023-08-15T00:00:00"/>
    <d v="2023-08-15T00:00:00"/>
    <x v="1"/>
    <x v="3"/>
    <n v="58349"/>
    <x v="3"/>
    <m/>
    <n v="2"/>
    <x v="1"/>
  </r>
  <r>
    <x v="3607"/>
    <x v="0"/>
    <n v="38"/>
    <x v="1"/>
    <s v="Service Engineer"/>
    <x v="2"/>
    <x v="1"/>
    <x v="0"/>
    <x v="366"/>
    <d v="2023-05-25T00:00:00"/>
    <d v="2023-05-27T00:00:00"/>
    <x v="0"/>
    <x v="436"/>
    <n v="85937"/>
    <x v="15"/>
    <s v="Retained"/>
    <n v="4"/>
    <x v="1"/>
  </r>
  <r>
    <x v="3608"/>
    <x v="1"/>
    <n v="34"/>
    <x v="1"/>
    <s v="Service Manager"/>
    <x v="5"/>
    <x v="0"/>
    <x v="3"/>
    <x v="287"/>
    <d v="2023-06-05T00:00:00"/>
    <d v="2023-06-11T00:00:00"/>
    <x v="0"/>
    <x v="7"/>
    <n v="59580"/>
    <x v="6"/>
    <s v="Retained"/>
    <n v="5"/>
    <x v="1"/>
  </r>
  <r>
    <x v="3609"/>
    <x v="1"/>
    <n v="34"/>
    <x v="2"/>
    <s v="Sales Executive"/>
    <x v="0"/>
    <x v="1"/>
    <x v="1"/>
    <x v="41"/>
    <d v="2023-09-04T00:00:00"/>
    <d v="2023-09-11T00:00:00"/>
    <x v="0"/>
    <x v="127"/>
    <n v="48639"/>
    <x v="6"/>
    <s v="Retained"/>
    <n v="5"/>
    <x v="0"/>
  </r>
  <r>
    <x v="3610"/>
    <x v="0"/>
    <n v="38"/>
    <x v="0"/>
    <s v="Operations Executive"/>
    <x v="7"/>
    <x v="1"/>
    <x v="1"/>
    <x v="91"/>
    <d v="2023-06-07T00:00:00"/>
    <d v="2023-06-08T00:00:00"/>
    <x v="1"/>
    <x v="3"/>
    <n v="45897"/>
    <x v="3"/>
    <m/>
    <m/>
    <x v="1"/>
  </r>
  <r>
    <x v="3611"/>
    <x v="0"/>
    <n v="38"/>
    <x v="0"/>
    <s v="Operations Executive"/>
    <x v="2"/>
    <x v="1"/>
    <x v="1"/>
    <x v="362"/>
    <d v="2023-09-11T00:00:00"/>
    <d v="2023-09-17T00:00:00"/>
    <x v="0"/>
    <x v="263"/>
    <n v="83496"/>
    <x v="2"/>
    <s v="Retained"/>
    <m/>
    <x v="1"/>
  </r>
  <r>
    <x v="3612"/>
    <x v="0"/>
    <n v="36"/>
    <x v="1"/>
    <s v="Service Manager"/>
    <x v="1"/>
    <x v="1"/>
    <x v="1"/>
    <x v="36"/>
    <d v="2023-08-07T00:00:00"/>
    <d v="2023-08-08T00:00:00"/>
    <x v="0"/>
    <x v="64"/>
    <n v="74324"/>
    <x v="14"/>
    <s v="Retained"/>
    <n v="4"/>
    <x v="1"/>
  </r>
  <r>
    <x v="3613"/>
    <x v="2"/>
    <n v="32"/>
    <x v="2"/>
    <s v="Sales Manager"/>
    <x v="3"/>
    <x v="1"/>
    <x v="1"/>
    <x v="461"/>
    <d v="2024-09-13T00:00:00"/>
    <d v="2024-09-17T00:00:00"/>
    <x v="0"/>
    <x v="42"/>
    <n v="68106"/>
    <x v="9"/>
    <s v="Retained"/>
    <n v="4"/>
    <x v="2"/>
  </r>
  <r>
    <x v="3614"/>
    <x v="0"/>
    <n v="38"/>
    <x v="0"/>
    <s v="Operations Executive"/>
    <x v="5"/>
    <x v="1"/>
    <x v="1"/>
    <x v="207"/>
    <d v="2024-12-07T00:00:00"/>
    <d v="2024-12-11T00:00:00"/>
    <x v="3"/>
    <x v="3"/>
    <n v="45659"/>
    <x v="3"/>
    <m/>
    <m/>
    <x v="1"/>
  </r>
  <r>
    <x v="3615"/>
    <x v="0"/>
    <n v="38"/>
    <x v="1"/>
    <s v="Service Manager"/>
    <x v="9"/>
    <x v="0"/>
    <x v="0"/>
    <x v="226"/>
    <d v="2024-03-12T00:00:00"/>
    <d v="2024-03-13T00:00:00"/>
    <x v="3"/>
    <x v="3"/>
    <n v="42809"/>
    <x v="3"/>
    <m/>
    <n v="4"/>
    <x v="0"/>
  </r>
  <r>
    <x v="3616"/>
    <x v="0"/>
    <n v="36"/>
    <x v="7"/>
    <s v="Purchase Officer"/>
    <x v="2"/>
    <x v="0"/>
    <x v="0"/>
    <x v="67"/>
    <d v="2023-08-27T00:00:00"/>
    <d v="2023-09-01T00:00:00"/>
    <x v="0"/>
    <x v="29"/>
    <n v="87920"/>
    <x v="2"/>
    <s v="Retained"/>
    <n v="3"/>
    <x v="1"/>
  </r>
  <r>
    <x v="3617"/>
    <x v="2"/>
    <n v="33"/>
    <x v="2"/>
    <s v="Sales Manager"/>
    <x v="6"/>
    <x v="0"/>
    <x v="1"/>
    <x v="252"/>
    <d v="2023-08-02T00:00:00"/>
    <d v="2023-08-03T00:00:00"/>
    <x v="0"/>
    <x v="190"/>
    <n v="72649"/>
    <x v="10"/>
    <s v="Retained"/>
    <n v="4"/>
    <x v="0"/>
  </r>
  <r>
    <x v="3618"/>
    <x v="2"/>
    <n v="32"/>
    <x v="1"/>
    <s v="Service Engineer"/>
    <x v="2"/>
    <x v="0"/>
    <x v="0"/>
    <x v="264"/>
    <d v="2023-05-30T00:00:00"/>
    <d v="2023-06-03T00:00:00"/>
    <x v="1"/>
    <x v="3"/>
    <n v="78797"/>
    <x v="3"/>
    <m/>
    <n v="5"/>
    <x v="1"/>
  </r>
  <r>
    <x v="3619"/>
    <x v="0"/>
    <n v="36"/>
    <x v="0"/>
    <s v="Operations Executive"/>
    <x v="6"/>
    <x v="4"/>
    <x v="1"/>
    <x v="372"/>
    <d v="2023-04-07T00:00:00"/>
    <d v="2023-04-14T00:00:00"/>
    <x v="0"/>
    <x v="248"/>
    <n v="61585"/>
    <x v="8"/>
    <s v="Retained"/>
    <n v="4"/>
    <x v="1"/>
  </r>
  <r>
    <x v="3620"/>
    <x v="2"/>
    <n v="32"/>
    <x v="0"/>
    <s v="Operations Executive"/>
    <x v="7"/>
    <x v="0"/>
    <x v="1"/>
    <x v="1"/>
    <d v="2023-07-11T00:00:00"/>
    <d v="2023-07-16T00:00:00"/>
    <x v="0"/>
    <x v="162"/>
    <n v="67722"/>
    <x v="8"/>
    <s v="Retained"/>
    <n v="4"/>
    <x v="1"/>
  </r>
  <r>
    <x v="3621"/>
    <x v="0"/>
    <n v="36"/>
    <x v="1"/>
    <s v="Service Engineer"/>
    <x v="9"/>
    <x v="1"/>
    <x v="2"/>
    <x v="510"/>
    <d v="2025-01-05T00:00:00"/>
    <d v="2025-01-11T00:00:00"/>
    <x v="3"/>
    <x v="3"/>
    <n v="44192"/>
    <x v="3"/>
    <m/>
    <n v="5"/>
    <x v="1"/>
  </r>
  <r>
    <x v="3622"/>
    <x v="0"/>
    <n v="36"/>
    <x v="1"/>
    <s v="Service Engineer"/>
    <x v="7"/>
    <x v="1"/>
    <x v="1"/>
    <x v="50"/>
    <d v="2023-03-25T00:00:00"/>
    <d v="2023-03-26T00:00:00"/>
    <x v="0"/>
    <x v="44"/>
    <n v="49399"/>
    <x v="11"/>
    <s v="Retained"/>
    <n v="4"/>
    <x v="1"/>
  </r>
  <r>
    <x v="3623"/>
    <x v="2"/>
    <n v="33"/>
    <x v="1"/>
    <s v="Service Manager"/>
    <x v="13"/>
    <x v="1"/>
    <x v="1"/>
    <x v="181"/>
    <d v="2023-05-21T00:00:00"/>
    <d v="2023-05-27T00:00:00"/>
    <x v="0"/>
    <x v="19"/>
    <n v="146904"/>
    <x v="4"/>
    <s v="Left"/>
    <n v="4"/>
    <x v="1"/>
  </r>
  <r>
    <x v="3624"/>
    <x v="0"/>
    <n v="38"/>
    <x v="2"/>
    <s v="Sales Manager"/>
    <x v="5"/>
    <x v="4"/>
    <x v="1"/>
    <x v="50"/>
    <d v="2023-03-24T00:00:00"/>
    <d v="2023-03-24T00:00:00"/>
    <x v="0"/>
    <x v="35"/>
    <n v="50863"/>
    <x v="0"/>
    <s v="Retained"/>
    <n v="3"/>
    <x v="1"/>
  </r>
  <r>
    <x v="3625"/>
    <x v="0"/>
    <n v="38"/>
    <x v="8"/>
    <s v="HR Specialist"/>
    <x v="0"/>
    <x v="1"/>
    <x v="3"/>
    <x v="57"/>
    <d v="2024-02-12T00:00:00"/>
    <d v="2024-02-15T00:00:00"/>
    <x v="0"/>
    <x v="508"/>
    <n v="56078"/>
    <x v="14"/>
    <s v="Retained"/>
    <n v="4"/>
    <x v="1"/>
  </r>
  <r>
    <x v="3626"/>
    <x v="0"/>
    <n v="37"/>
    <x v="0"/>
    <s v="Operations Executive"/>
    <x v="7"/>
    <x v="2"/>
    <x v="2"/>
    <x v="149"/>
    <d v="2023-06-30T00:00:00"/>
    <d v="2023-07-04T00:00:00"/>
    <x v="0"/>
    <x v="109"/>
    <n v="57614"/>
    <x v="4"/>
    <s v="Left"/>
    <n v="4"/>
    <x v="0"/>
  </r>
  <r>
    <x v="3627"/>
    <x v="2"/>
    <n v="34"/>
    <x v="0"/>
    <s v="Operations Executive"/>
    <x v="5"/>
    <x v="1"/>
    <x v="1"/>
    <x v="17"/>
    <d v="2023-06-27T00:00:00"/>
    <d v="2023-07-02T00:00:00"/>
    <x v="0"/>
    <x v="13"/>
    <n v="54469"/>
    <x v="3"/>
    <s v="Left"/>
    <n v="5"/>
    <x v="1"/>
  </r>
  <r>
    <x v="3628"/>
    <x v="2"/>
    <n v="34"/>
    <x v="0"/>
    <s v="Operations Executive"/>
    <x v="4"/>
    <x v="1"/>
    <x v="0"/>
    <x v="11"/>
    <d v="2023-08-26T00:00:00"/>
    <d v="2023-08-28T00:00:00"/>
    <x v="0"/>
    <x v="29"/>
    <n v="73182"/>
    <x v="2"/>
    <s v="Retained"/>
    <m/>
    <x v="1"/>
  </r>
  <r>
    <x v="3629"/>
    <x v="2"/>
    <n v="34"/>
    <x v="0"/>
    <s v="Operations Executive"/>
    <x v="7"/>
    <x v="2"/>
    <x v="1"/>
    <x v="287"/>
    <d v="2023-05-30T00:00:00"/>
    <d v="2023-06-05T00:00:00"/>
    <x v="1"/>
    <x v="3"/>
    <n v="62707"/>
    <x v="3"/>
    <m/>
    <m/>
    <x v="1"/>
  </r>
  <r>
    <x v="3630"/>
    <x v="2"/>
    <n v="33"/>
    <x v="0"/>
    <s v="Operations Executive"/>
    <x v="1"/>
    <x v="1"/>
    <x v="1"/>
    <x v="95"/>
    <d v="2023-07-28T00:00:00"/>
    <d v="2023-07-28T00:00:00"/>
    <x v="0"/>
    <x v="172"/>
    <n v="62669"/>
    <x v="9"/>
    <s v="Left"/>
    <n v="4"/>
    <x v="1"/>
  </r>
  <r>
    <x v="3631"/>
    <x v="0"/>
    <n v="37"/>
    <x v="2"/>
    <s v="Sales Manager"/>
    <x v="8"/>
    <x v="0"/>
    <x v="1"/>
    <x v="316"/>
    <d v="2023-07-18T00:00:00"/>
    <d v="2023-07-24T00:00:00"/>
    <x v="0"/>
    <x v="126"/>
    <n v="158633"/>
    <x v="16"/>
    <s v="Left"/>
    <n v="4"/>
    <x v="0"/>
  </r>
  <r>
    <x v="3632"/>
    <x v="0"/>
    <n v="38"/>
    <x v="1"/>
    <s v="Service Engineer"/>
    <x v="4"/>
    <x v="4"/>
    <x v="2"/>
    <x v="376"/>
    <d v="2023-05-29T00:00:00"/>
    <d v="2023-05-31T00:00:00"/>
    <x v="0"/>
    <x v="265"/>
    <n v="67328"/>
    <x v="1"/>
    <s v="Retained"/>
    <n v="4"/>
    <x v="1"/>
  </r>
  <r>
    <x v="3633"/>
    <x v="0"/>
    <n v="38"/>
    <x v="0"/>
    <s v="Operations Executive"/>
    <x v="8"/>
    <x v="1"/>
    <x v="1"/>
    <x v="172"/>
    <d v="2024-07-19T00:00:00"/>
    <d v="2024-07-21T00:00:00"/>
    <x v="2"/>
    <x v="3"/>
    <n v="223506"/>
    <x v="3"/>
    <m/>
    <n v="4"/>
    <x v="1"/>
  </r>
  <r>
    <x v="3634"/>
    <x v="0"/>
    <n v="38"/>
    <x v="1"/>
    <s v="Service Engineer"/>
    <x v="5"/>
    <x v="0"/>
    <x v="0"/>
    <x v="138"/>
    <d v="2023-08-03T00:00:00"/>
    <d v="2023-08-10T00:00:00"/>
    <x v="0"/>
    <x v="189"/>
    <n v="37005"/>
    <x v="3"/>
    <s v="Retained"/>
    <n v="4"/>
    <x v="1"/>
  </r>
  <r>
    <x v="3635"/>
    <x v="0"/>
    <n v="36"/>
    <x v="5"/>
    <s v="General Manager"/>
    <x v="4"/>
    <x v="1"/>
    <x v="3"/>
    <x v="9"/>
    <d v="2023-03-12T00:00:00"/>
    <d v="2023-03-17T00:00:00"/>
    <x v="0"/>
    <x v="163"/>
    <n v="77837"/>
    <x v="10"/>
    <s v="Retained"/>
    <n v="4"/>
    <x v="0"/>
  </r>
  <r>
    <x v="3636"/>
    <x v="1"/>
    <n v="34"/>
    <x v="0"/>
    <s v="Operations Executive"/>
    <x v="9"/>
    <x v="3"/>
    <x v="0"/>
    <x v="109"/>
    <d v="2023-07-22T00:00:00"/>
    <d v="2023-07-28T00:00:00"/>
    <x v="0"/>
    <x v="52"/>
    <n v="51057"/>
    <x v="12"/>
    <s v="Retained"/>
    <n v="4"/>
    <x v="1"/>
  </r>
  <r>
    <x v="3637"/>
    <x v="0"/>
    <n v="36"/>
    <x v="3"/>
    <s v="Marketing Executive"/>
    <x v="8"/>
    <x v="2"/>
    <x v="3"/>
    <x v="228"/>
    <d v="2023-06-04T00:00:00"/>
    <d v="2023-06-05T00:00:00"/>
    <x v="0"/>
    <x v="15"/>
    <n v="227070"/>
    <x v="13"/>
    <s v="Retained"/>
    <m/>
    <x v="1"/>
  </r>
  <r>
    <x v="3638"/>
    <x v="0"/>
    <n v="36"/>
    <x v="1"/>
    <s v="Service Manager"/>
    <x v="3"/>
    <x v="1"/>
    <x v="3"/>
    <x v="204"/>
    <d v="2023-05-09T00:00:00"/>
    <d v="2023-05-13T00:00:00"/>
    <x v="1"/>
    <x v="3"/>
    <n v="58893"/>
    <x v="3"/>
    <m/>
    <n v="4"/>
    <x v="0"/>
  </r>
  <r>
    <x v="3639"/>
    <x v="0"/>
    <n v="37"/>
    <x v="0"/>
    <s v="Operations Executive"/>
    <x v="5"/>
    <x v="4"/>
    <x v="0"/>
    <x v="96"/>
    <d v="2023-02-01T00:00:00"/>
    <d v="2023-02-02T00:00:00"/>
    <x v="0"/>
    <x v="53"/>
    <n v="41154"/>
    <x v="15"/>
    <s v="Retained"/>
    <n v="5"/>
    <x v="2"/>
  </r>
  <r>
    <x v="3640"/>
    <x v="0"/>
    <n v="38"/>
    <x v="1"/>
    <s v="Service Engineer"/>
    <x v="4"/>
    <x v="1"/>
    <x v="0"/>
    <x v="72"/>
    <d v="2023-05-22T00:00:00"/>
    <d v="2023-05-22T00:00:00"/>
    <x v="0"/>
    <x v="158"/>
    <n v="69377"/>
    <x v="11"/>
    <s v="Retained"/>
    <n v="4"/>
    <x v="0"/>
  </r>
  <r>
    <x v="3641"/>
    <x v="1"/>
    <n v="34"/>
    <x v="5"/>
    <s v="General Manager"/>
    <x v="4"/>
    <x v="1"/>
    <x v="2"/>
    <x v="174"/>
    <d v="2023-02-07T00:00:00"/>
    <d v="2023-02-13T00:00:00"/>
    <x v="0"/>
    <x v="438"/>
    <n v="66568"/>
    <x v="4"/>
    <s v="Retained"/>
    <n v="4"/>
    <x v="1"/>
  </r>
  <r>
    <x v="3642"/>
    <x v="0"/>
    <n v="37"/>
    <x v="1"/>
    <s v="Service Manager"/>
    <x v="6"/>
    <x v="0"/>
    <x v="3"/>
    <x v="410"/>
    <d v="2024-07-31T00:00:00"/>
    <d v="2024-08-06T00:00:00"/>
    <x v="0"/>
    <x v="509"/>
    <n v="54873"/>
    <x v="14"/>
    <s v="Left"/>
    <n v="5"/>
    <x v="1"/>
  </r>
  <r>
    <x v="3643"/>
    <x v="0"/>
    <n v="37"/>
    <x v="6"/>
    <s v="Financial Analyst"/>
    <x v="9"/>
    <x v="2"/>
    <x v="0"/>
    <x v="158"/>
    <d v="2024-09-14T00:00:00"/>
    <d v="2024-09-15T00:00:00"/>
    <x v="2"/>
    <x v="3"/>
    <n v="43747"/>
    <x v="3"/>
    <m/>
    <n v="4"/>
    <x v="0"/>
  </r>
  <r>
    <x v="3644"/>
    <x v="2"/>
    <n v="33"/>
    <x v="0"/>
    <s v="Operations Manager"/>
    <x v="4"/>
    <x v="2"/>
    <x v="1"/>
    <x v="455"/>
    <d v="2024-02-10T00:00:00"/>
    <d v="2024-02-15T00:00:00"/>
    <x v="2"/>
    <x v="3"/>
    <n v="86630"/>
    <x v="3"/>
    <m/>
    <n v="5"/>
    <x v="0"/>
  </r>
  <r>
    <x v="3645"/>
    <x v="0"/>
    <n v="38"/>
    <x v="7"/>
    <s v="Purchase Officer"/>
    <x v="12"/>
    <x v="0"/>
    <x v="2"/>
    <x v="101"/>
    <d v="2023-07-05T00:00:00"/>
    <d v="2023-07-07T00:00:00"/>
    <x v="1"/>
    <x v="3"/>
    <n v="40585"/>
    <x v="3"/>
    <m/>
    <n v="5"/>
    <x v="1"/>
  </r>
  <r>
    <x v="3646"/>
    <x v="0"/>
    <n v="36"/>
    <x v="4"/>
    <s v="Production Engineer"/>
    <x v="6"/>
    <x v="0"/>
    <x v="4"/>
    <x v="303"/>
    <d v="2024-02-05T00:00:00"/>
    <d v="2024-02-08T00:00:00"/>
    <x v="3"/>
    <x v="3"/>
    <n v="68306"/>
    <x v="3"/>
    <m/>
    <n v="4"/>
    <x v="1"/>
  </r>
  <r>
    <x v="3647"/>
    <x v="0"/>
    <n v="38"/>
    <x v="5"/>
    <s v="General Manager"/>
    <x v="8"/>
    <x v="3"/>
    <x v="0"/>
    <x v="112"/>
    <d v="2023-08-05T00:00:00"/>
    <d v="2023-08-07T00:00:00"/>
    <x v="1"/>
    <x v="3"/>
    <n v="195881"/>
    <x v="3"/>
    <m/>
    <n v="4"/>
    <x v="1"/>
  </r>
  <r>
    <x v="3648"/>
    <x v="2"/>
    <n v="34"/>
    <x v="7"/>
    <s v="Purchase Manager"/>
    <x v="3"/>
    <x v="2"/>
    <x v="0"/>
    <x v="211"/>
    <d v="2023-06-10T00:00:00"/>
    <d v="2023-06-15T00:00:00"/>
    <x v="1"/>
    <x v="3"/>
    <n v="67368"/>
    <x v="3"/>
    <m/>
    <n v="4"/>
    <x v="1"/>
  </r>
  <r>
    <x v="3649"/>
    <x v="1"/>
    <n v="34"/>
    <x v="0"/>
    <s v="Operations Manager"/>
    <x v="10"/>
    <x v="0"/>
    <x v="0"/>
    <x v="514"/>
    <d v="2024-05-11T00:00:00"/>
    <d v="2024-05-18T00:00:00"/>
    <x v="1"/>
    <x v="3"/>
    <n v="127944"/>
    <x v="3"/>
    <m/>
    <n v="5"/>
    <x v="1"/>
  </r>
  <r>
    <x v="3650"/>
    <x v="2"/>
    <n v="33"/>
    <x v="2"/>
    <s v="Sales Executive"/>
    <x v="6"/>
    <x v="1"/>
    <x v="1"/>
    <x v="490"/>
    <d v="2024-09-19T00:00:00"/>
    <d v="2024-09-19T00:00:00"/>
    <x v="2"/>
    <x v="3"/>
    <n v="72548"/>
    <x v="3"/>
    <m/>
    <n v="2"/>
    <x v="1"/>
  </r>
  <r>
    <x v="3651"/>
    <x v="0"/>
    <n v="37"/>
    <x v="0"/>
    <s v="Operations Executive"/>
    <x v="2"/>
    <x v="2"/>
    <x v="1"/>
    <x v="339"/>
    <d v="2023-06-15T00:00:00"/>
    <d v="2023-06-20T00:00:00"/>
    <x v="0"/>
    <x v="41"/>
    <n v="62525"/>
    <x v="3"/>
    <s v="Left"/>
    <n v="5"/>
    <x v="0"/>
  </r>
  <r>
    <x v="3652"/>
    <x v="2"/>
    <n v="33"/>
    <x v="0"/>
    <s v="Operations Manager"/>
    <x v="9"/>
    <x v="2"/>
    <x v="1"/>
    <x v="494"/>
    <d v="2024-02-18T00:00:00"/>
    <d v="2024-02-18T00:00:00"/>
    <x v="3"/>
    <x v="3"/>
    <n v="56768"/>
    <x v="3"/>
    <m/>
    <n v="4"/>
    <x v="1"/>
  </r>
  <r>
    <x v="3653"/>
    <x v="0"/>
    <n v="36"/>
    <x v="7"/>
    <s v="Purchase Officer"/>
    <x v="7"/>
    <x v="3"/>
    <x v="0"/>
    <x v="405"/>
    <d v="2024-09-13T00:00:00"/>
    <d v="2024-09-19T00:00:00"/>
    <x v="0"/>
    <x v="510"/>
    <n v="50730"/>
    <x v="3"/>
    <s v="Retained"/>
    <n v="4"/>
    <x v="0"/>
  </r>
  <r>
    <x v="3654"/>
    <x v="0"/>
    <n v="36"/>
    <x v="2"/>
    <s v="Sales Executive"/>
    <x v="6"/>
    <x v="1"/>
    <x v="0"/>
    <x v="315"/>
    <d v="2023-08-19T00:00:00"/>
    <d v="2023-08-19T00:00:00"/>
    <x v="1"/>
    <x v="3"/>
    <n v="53634"/>
    <x v="3"/>
    <m/>
    <n v="4"/>
    <x v="1"/>
  </r>
  <r>
    <x v="3655"/>
    <x v="0"/>
    <n v="36"/>
    <x v="0"/>
    <s v="Operations Manager"/>
    <x v="11"/>
    <x v="2"/>
    <x v="1"/>
    <x v="327"/>
    <d v="2023-03-23T00:00:00"/>
    <d v="2023-03-26T00:00:00"/>
    <x v="0"/>
    <x v="44"/>
    <n v="169097"/>
    <x v="4"/>
    <s v="Retained"/>
    <n v="4"/>
    <x v="1"/>
  </r>
  <r>
    <x v="3656"/>
    <x v="0"/>
    <n v="38"/>
    <x v="2"/>
    <s v="Sales Executive"/>
    <x v="4"/>
    <x v="3"/>
    <x v="1"/>
    <x v="150"/>
    <d v="2023-07-04T00:00:00"/>
    <d v="2023-07-04T00:00:00"/>
    <x v="0"/>
    <x v="143"/>
    <n v="57507"/>
    <x v="10"/>
    <s v="Retained"/>
    <n v="5"/>
    <x v="1"/>
  </r>
  <r>
    <x v="3657"/>
    <x v="0"/>
    <n v="37"/>
    <x v="2"/>
    <s v="Sales Manager"/>
    <x v="2"/>
    <x v="0"/>
    <x v="1"/>
    <x v="79"/>
    <d v="2023-03-02T00:00:00"/>
    <d v="2023-03-05T00:00:00"/>
    <x v="0"/>
    <x v="103"/>
    <n v="78101"/>
    <x v="3"/>
    <s v="Retained"/>
    <n v="5"/>
    <x v="0"/>
  </r>
  <r>
    <x v="3658"/>
    <x v="2"/>
    <n v="34"/>
    <x v="0"/>
    <s v="Operations Manager"/>
    <x v="12"/>
    <x v="2"/>
    <x v="2"/>
    <x v="280"/>
    <d v="2024-01-18T00:00:00"/>
    <d v="2024-01-22T00:00:00"/>
    <x v="0"/>
    <x v="208"/>
    <n v="48563"/>
    <x v="13"/>
    <s v="Left"/>
    <n v="3"/>
    <x v="1"/>
  </r>
  <r>
    <x v="3659"/>
    <x v="1"/>
    <n v="34"/>
    <x v="1"/>
    <s v="Service Engineer"/>
    <x v="11"/>
    <x v="3"/>
    <x v="1"/>
    <x v="511"/>
    <d v="2024-03-27T00:00:00"/>
    <d v="2024-04-03T00:00:00"/>
    <x v="3"/>
    <x v="3"/>
    <n v="114924"/>
    <x v="3"/>
    <m/>
    <n v="5"/>
    <x v="1"/>
  </r>
  <r>
    <x v="3660"/>
    <x v="0"/>
    <n v="36"/>
    <x v="1"/>
    <s v="Service Manager"/>
    <x v="6"/>
    <x v="0"/>
    <x v="1"/>
    <x v="94"/>
    <d v="2023-07-09T00:00:00"/>
    <d v="2023-07-10T00:00:00"/>
    <x v="0"/>
    <x v="24"/>
    <n v="79614"/>
    <x v="6"/>
    <s v="Retained"/>
    <n v="5"/>
    <x v="1"/>
  </r>
  <r>
    <x v="3661"/>
    <x v="0"/>
    <n v="37"/>
    <x v="0"/>
    <s v="Operations Executive"/>
    <x v="2"/>
    <x v="0"/>
    <x v="3"/>
    <x v="59"/>
    <d v="2023-07-10T00:00:00"/>
    <d v="2023-07-11T00:00:00"/>
    <x v="0"/>
    <x v="78"/>
    <n v="76820"/>
    <x v="6"/>
    <s v="Retained"/>
    <n v="4"/>
    <x v="1"/>
  </r>
  <r>
    <x v="3662"/>
    <x v="0"/>
    <n v="36"/>
    <x v="2"/>
    <s v="Sales Executive"/>
    <x v="12"/>
    <x v="1"/>
    <x v="0"/>
    <x v="339"/>
    <d v="2023-06-15T00:00:00"/>
    <d v="2023-06-17T00:00:00"/>
    <x v="1"/>
    <x v="3"/>
    <n v="35068"/>
    <x v="3"/>
    <m/>
    <n v="4"/>
    <x v="1"/>
  </r>
  <r>
    <x v="3663"/>
    <x v="0"/>
    <n v="37"/>
    <x v="1"/>
    <s v="Service Engineer"/>
    <x v="9"/>
    <x v="0"/>
    <x v="0"/>
    <x v="459"/>
    <d v="2024-11-09T00:00:00"/>
    <d v="2024-11-09T00:00:00"/>
    <x v="2"/>
    <x v="3"/>
    <n v="57245"/>
    <x v="3"/>
    <m/>
    <n v="4"/>
    <x v="1"/>
  </r>
  <r>
    <x v="3664"/>
    <x v="0"/>
    <n v="37"/>
    <x v="1"/>
    <s v="Service Manager"/>
    <x v="12"/>
    <x v="1"/>
    <x v="0"/>
    <x v="201"/>
    <d v="2024-01-15T00:00:00"/>
    <d v="2024-01-17T00:00:00"/>
    <x v="0"/>
    <x v="511"/>
    <n v="51201"/>
    <x v="7"/>
    <s v="Retained"/>
    <m/>
    <x v="1"/>
  </r>
  <r>
    <x v="3665"/>
    <x v="0"/>
    <n v="38"/>
    <x v="0"/>
    <s v="Operations Manager"/>
    <x v="9"/>
    <x v="1"/>
    <x v="1"/>
    <x v="118"/>
    <d v="2023-03-11T00:00:00"/>
    <d v="2023-03-18T00:00:00"/>
    <x v="0"/>
    <x v="129"/>
    <n v="43636"/>
    <x v="3"/>
    <s v="Retained"/>
    <n v="2"/>
    <x v="2"/>
  </r>
  <r>
    <x v="3666"/>
    <x v="2"/>
    <n v="34"/>
    <x v="0"/>
    <s v="Operations Executive"/>
    <x v="9"/>
    <x v="2"/>
    <x v="1"/>
    <x v="162"/>
    <d v="2023-01-26T00:00:00"/>
    <d v="2023-01-29T00:00:00"/>
    <x v="1"/>
    <x v="3"/>
    <n v="46544"/>
    <x v="3"/>
    <m/>
    <n v="5"/>
    <x v="0"/>
  </r>
  <r>
    <x v="3667"/>
    <x v="0"/>
    <n v="36"/>
    <x v="0"/>
    <s v="Operations Executive"/>
    <x v="5"/>
    <x v="1"/>
    <x v="0"/>
    <x v="304"/>
    <d v="2023-02-27T00:00:00"/>
    <d v="2023-02-27T00:00:00"/>
    <x v="1"/>
    <x v="3"/>
    <n v="42645"/>
    <x v="3"/>
    <m/>
    <n v="4"/>
    <x v="0"/>
  </r>
  <r>
    <x v="3668"/>
    <x v="0"/>
    <n v="38"/>
    <x v="1"/>
    <s v="Service Manager"/>
    <x v="1"/>
    <x v="4"/>
    <x v="0"/>
    <x v="8"/>
    <d v="2023-09-09T00:00:00"/>
    <d v="2023-09-11T00:00:00"/>
    <x v="0"/>
    <x v="291"/>
    <n v="57338"/>
    <x v="3"/>
    <s v="Retained"/>
    <n v="4"/>
    <x v="1"/>
  </r>
  <r>
    <x v="3669"/>
    <x v="0"/>
    <n v="38"/>
    <x v="2"/>
    <s v="Sales Executive"/>
    <x v="6"/>
    <x v="0"/>
    <x v="0"/>
    <x v="178"/>
    <d v="2023-04-10T00:00:00"/>
    <d v="2023-04-13T00:00:00"/>
    <x v="0"/>
    <x v="130"/>
    <n v="83965"/>
    <x v="3"/>
    <s v="Left"/>
    <n v="3"/>
    <x v="1"/>
  </r>
  <r>
    <x v="3670"/>
    <x v="0"/>
    <n v="38"/>
    <x v="2"/>
    <s v="Sales Executive"/>
    <x v="6"/>
    <x v="0"/>
    <x v="0"/>
    <x v="183"/>
    <d v="2023-04-01T00:00:00"/>
    <d v="2023-04-06T00:00:00"/>
    <x v="0"/>
    <x v="40"/>
    <n v="70114"/>
    <x v="10"/>
    <s v="Retained"/>
    <m/>
    <x v="1"/>
  </r>
  <r>
    <x v="3671"/>
    <x v="0"/>
    <n v="37"/>
    <x v="7"/>
    <s v="Purchase Officer"/>
    <x v="10"/>
    <x v="1"/>
    <x v="0"/>
    <x v="7"/>
    <d v="2023-06-16T00:00:00"/>
    <d v="2023-06-21T00:00:00"/>
    <x v="0"/>
    <x v="28"/>
    <n v="177978"/>
    <x v="7"/>
    <s v="Retained"/>
    <n v="4"/>
    <x v="1"/>
  </r>
  <r>
    <x v="3672"/>
    <x v="2"/>
    <n v="34"/>
    <x v="3"/>
    <s v="Marketing Manager"/>
    <x v="6"/>
    <x v="1"/>
    <x v="1"/>
    <x v="82"/>
    <d v="2023-07-17T00:00:00"/>
    <d v="2023-07-18T00:00:00"/>
    <x v="1"/>
    <x v="3"/>
    <n v="62861"/>
    <x v="3"/>
    <m/>
    <n v="2"/>
    <x v="1"/>
  </r>
  <r>
    <x v="3673"/>
    <x v="0"/>
    <n v="36"/>
    <x v="1"/>
    <s v="Service Manager"/>
    <x v="9"/>
    <x v="1"/>
    <x v="2"/>
    <x v="270"/>
    <d v="2024-09-24T00:00:00"/>
    <d v="2024-09-26T00:00:00"/>
    <x v="0"/>
    <x v="395"/>
    <n v="44900"/>
    <x v="10"/>
    <s v="Retained"/>
    <m/>
    <x v="1"/>
  </r>
  <r>
    <x v="3674"/>
    <x v="2"/>
    <n v="33"/>
    <x v="1"/>
    <s v="Service Manager"/>
    <x v="2"/>
    <x v="1"/>
    <x v="1"/>
    <x v="453"/>
    <d v="2024-02-19T00:00:00"/>
    <d v="2024-02-21T00:00:00"/>
    <x v="0"/>
    <x v="339"/>
    <n v="68688"/>
    <x v="11"/>
    <s v="Retained"/>
    <n v="4"/>
    <x v="0"/>
  </r>
  <r>
    <x v="3675"/>
    <x v="0"/>
    <n v="37"/>
    <x v="1"/>
    <s v="Service Engineer"/>
    <x v="2"/>
    <x v="4"/>
    <x v="3"/>
    <x v="249"/>
    <d v="2023-05-13T00:00:00"/>
    <d v="2023-05-13T00:00:00"/>
    <x v="0"/>
    <x v="301"/>
    <n v="65078"/>
    <x v="13"/>
    <s v="Retained"/>
    <n v="4"/>
    <x v="1"/>
  </r>
  <r>
    <x v="3676"/>
    <x v="0"/>
    <n v="38"/>
    <x v="0"/>
    <s v="Operations Manager"/>
    <x v="14"/>
    <x v="2"/>
    <x v="3"/>
    <x v="38"/>
    <d v="2023-02-26T00:00:00"/>
    <d v="2023-03-05T00:00:00"/>
    <x v="0"/>
    <x v="110"/>
    <n v="149389"/>
    <x v="3"/>
    <s v="Retained"/>
    <n v="4"/>
    <x v="2"/>
  </r>
  <r>
    <x v="3677"/>
    <x v="0"/>
    <n v="37"/>
    <x v="0"/>
    <s v="Operations Executive"/>
    <x v="12"/>
    <x v="4"/>
    <x v="1"/>
    <x v="138"/>
    <d v="2023-07-31T00:00:00"/>
    <d v="2023-08-02T00:00:00"/>
    <x v="0"/>
    <x v="87"/>
    <n v="36949"/>
    <x v="3"/>
    <s v="Left"/>
    <n v="4"/>
    <x v="0"/>
  </r>
  <r>
    <x v="3678"/>
    <x v="2"/>
    <n v="32"/>
    <x v="0"/>
    <s v="Operations Manager"/>
    <x v="6"/>
    <x v="2"/>
    <x v="4"/>
    <x v="248"/>
    <d v="2023-01-12T00:00:00"/>
    <d v="2023-01-14T00:00:00"/>
    <x v="0"/>
    <x v="184"/>
    <n v="73460"/>
    <x v="0"/>
    <s v="Retained"/>
    <m/>
    <x v="1"/>
  </r>
  <r>
    <x v="3679"/>
    <x v="0"/>
    <n v="36"/>
    <x v="0"/>
    <s v="Operations Executive"/>
    <x v="1"/>
    <x v="0"/>
    <x v="3"/>
    <x v="228"/>
    <d v="2023-06-07T00:00:00"/>
    <d v="2023-06-10T00:00:00"/>
    <x v="0"/>
    <x v="15"/>
    <n v="65213"/>
    <x v="9"/>
    <s v="Retained"/>
    <n v="4"/>
    <x v="1"/>
  </r>
  <r>
    <x v="3680"/>
    <x v="2"/>
    <n v="33"/>
    <x v="4"/>
    <s v="Production Engineer"/>
    <x v="0"/>
    <x v="0"/>
    <x v="4"/>
    <x v="28"/>
    <d v="2023-03-28T00:00:00"/>
    <d v="2023-03-28T00:00:00"/>
    <x v="0"/>
    <x v="114"/>
    <n v="41939"/>
    <x v="3"/>
    <s v="Retained"/>
    <m/>
    <x v="1"/>
  </r>
  <r>
    <x v="3681"/>
    <x v="0"/>
    <n v="38"/>
    <x v="1"/>
    <s v="Service Engineer"/>
    <x v="2"/>
    <x v="1"/>
    <x v="0"/>
    <x v="72"/>
    <d v="2023-05-25T00:00:00"/>
    <d v="2023-05-28T00:00:00"/>
    <x v="1"/>
    <x v="3"/>
    <n v="84471"/>
    <x v="3"/>
    <m/>
    <n v="3"/>
    <x v="1"/>
  </r>
  <r>
    <x v="3682"/>
    <x v="2"/>
    <n v="34"/>
    <x v="1"/>
    <s v="Service Engineer"/>
    <x v="0"/>
    <x v="2"/>
    <x v="3"/>
    <x v="33"/>
    <d v="2023-03-09T00:00:00"/>
    <d v="2023-03-12T00:00:00"/>
    <x v="0"/>
    <x v="36"/>
    <n v="47316"/>
    <x v="15"/>
    <s v="Retained"/>
    <n v="4"/>
    <x v="1"/>
  </r>
  <r>
    <x v="3683"/>
    <x v="0"/>
    <n v="37"/>
    <x v="0"/>
    <s v="Operations Manager"/>
    <x v="9"/>
    <x v="1"/>
    <x v="0"/>
    <x v="156"/>
    <d v="2023-07-13T00:00:00"/>
    <d v="2023-07-18T00:00:00"/>
    <x v="0"/>
    <x v="24"/>
    <n v="54116"/>
    <x v="8"/>
    <s v="Retained"/>
    <n v="3"/>
    <x v="0"/>
  </r>
  <r>
    <x v="3684"/>
    <x v="2"/>
    <n v="32"/>
    <x v="0"/>
    <s v="Operations Manager"/>
    <x v="3"/>
    <x v="0"/>
    <x v="3"/>
    <x v="142"/>
    <d v="2023-03-25T00:00:00"/>
    <d v="2023-03-27T00:00:00"/>
    <x v="0"/>
    <x v="114"/>
    <n v="66921"/>
    <x v="4"/>
    <s v="Retained"/>
    <n v="4"/>
    <x v="0"/>
  </r>
  <r>
    <x v="3685"/>
    <x v="0"/>
    <n v="37"/>
    <x v="0"/>
    <s v="Operations Executive"/>
    <x v="8"/>
    <x v="1"/>
    <x v="0"/>
    <x v="114"/>
    <d v="2023-05-23T00:00:00"/>
    <d v="2023-05-26T00:00:00"/>
    <x v="0"/>
    <x v="158"/>
    <n v="224542"/>
    <x v="11"/>
    <s v="Retained"/>
    <n v="4"/>
    <x v="1"/>
  </r>
  <r>
    <x v="3686"/>
    <x v="1"/>
    <n v="34"/>
    <x v="0"/>
    <s v="Operations Manager"/>
    <x v="5"/>
    <x v="0"/>
    <x v="3"/>
    <x v="21"/>
    <d v="2023-05-26T00:00:00"/>
    <d v="2023-05-29T00:00:00"/>
    <x v="0"/>
    <x v="287"/>
    <n v="56614"/>
    <x v="2"/>
    <s v="Left"/>
    <m/>
    <x v="1"/>
  </r>
  <r>
    <x v="3687"/>
    <x v="0"/>
    <n v="38"/>
    <x v="0"/>
    <s v="Operations Executive"/>
    <x v="3"/>
    <x v="1"/>
    <x v="0"/>
    <x v="82"/>
    <d v="2023-07-15T00:00:00"/>
    <d v="2023-07-20T00:00:00"/>
    <x v="0"/>
    <x v="126"/>
    <n v="67256"/>
    <x v="5"/>
    <s v="Retained"/>
    <n v="4"/>
    <x v="1"/>
  </r>
  <r>
    <x v="3688"/>
    <x v="0"/>
    <n v="38"/>
    <x v="0"/>
    <s v="Operations Manager"/>
    <x v="1"/>
    <x v="1"/>
    <x v="2"/>
    <x v="424"/>
    <d v="2024-10-02T00:00:00"/>
    <d v="2024-10-03T00:00:00"/>
    <x v="2"/>
    <x v="3"/>
    <n v="69020"/>
    <x v="3"/>
    <m/>
    <n v="2"/>
    <x v="1"/>
  </r>
  <r>
    <x v="3689"/>
    <x v="0"/>
    <n v="37"/>
    <x v="0"/>
    <s v="Operations Manager"/>
    <x v="2"/>
    <x v="0"/>
    <x v="3"/>
    <x v="93"/>
    <d v="2024-12-20T00:00:00"/>
    <d v="2024-12-21T00:00:00"/>
    <x v="0"/>
    <x v="196"/>
    <n v="66121"/>
    <x v="5"/>
    <s v="Retained"/>
    <m/>
    <x v="0"/>
  </r>
  <r>
    <x v="3690"/>
    <x v="2"/>
    <n v="32"/>
    <x v="0"/>
    <s v="Operations Manager"/>
    <x v="9"/>
    <x v="1"/>
    <x v="0"/>
    <x v="228"/>
    <d v="2023-06-09T00:00:00"/>
    <d v="2023-06-10T00:00:00"/>
    <x v="1"/>
    <x v="3"/>
    <n v="50352"/>
    <x v="3"/>
    <m/>
    <n v="3"/>
    <x v="1"/>
  </r>
  <r>
    <x v="3691"/>
    <x v="0"/>
    <n v="37"/>
    <x v="1"/>
    <s v="Service Engineer"/>
    <x v="2"/>
    <x v="1"/>
    <x v="1"/>
    <x v="108"/>
    <d v="2023-06-29T00:00:00"/>
    <d v="2023-07-02T00:00:00"/>
    <x v="0"/>
    <x v="143"/>
    <n v="75668"/>
    <x v="11"/>
    <s v="Retained"/>
    <n v="4"/>
    <x v="1"/>
  </r>
  <r>
    <x v="3692"/>
    <x v="2"/>
    <n v="32"/>
    <x v="0"/>
    <s v="Operations Executive"/>
    <x v="0"/>
    <x v="1"/>
    <x v="1"/>
    <x v="334"/>
    <d v="2023-07-30T00:00:00"/>
    <d v="2023-08-06T00:00:00"/>
    <x v="0"/>
    <x v="179"/>
    <n v="40843"/>
    <x v="3"/>
    <s v="Retained"/>
    <n v="4"/>
    <x v="1"/>
  </r>
  <r>
    <x v="3693"/>
    <x v="0"/>
    <n v="36"/>
    <x v="0"/>
    <s v="Operations Manager"/>
    <x v="1"/>
    <x v="1"/>
    <x v="4"/>
    <x v="168"/>
    <d v="2023-08-05T00:00:00"/>
    <d v="2023-08-12T00:00:00"/>
    <x v="0"/>
    <x v="302"/>
    <n v="66138"/>
    <x v="3"/>
    <s v="Retained"/>
    <m/>
    <x v="1"/>
  </r>
  <r>
    <x v="3694"/>
    <x v="0"/>
    <n v="37"/>
    <x v="1"/>
    <s v="Service Engineer"/>
    <x v="4"/>
    <x v="4"/>
    <x v="3"/>
    <x v="173"/>
    <d v="2023-02-12T00:00:00"/>
    <d v="2023-02-15T00:00:00"/>
    <x v="1"/>
    <x v="3"/>
    <n v="67246"/>
    <x v="3"/>
    <m/>
    <n v="5"/>
    <x v="2"/>
  </r>
  <r>
    <x v="3695"/>
    <x v="0"/>
    <n v="37"/>
    <x v="0"/>
    <s v="Operations Manager"/>
    <x v="6"/>
    <x v="0"/>
    <x v="0"/>
    <x v="161"/>
    <d v="2023-03-26T00:00:00"/>
    <d v="2023-04-02T00:00:00"/>
    <x v="0"/>
    <x v="270"/>
    <n v="81423"/>
    <x v="3"/>
    <s v="Retained"/>
    <n v="4"/>
    <x v="0"/>
  </r>
  <r>
    <x v="3696"/>
    <x v="1"/>
    <n v="34"/>
    <x v="0"/>
    <s v="Operations Manager"/>
    <x v="7"/>
    <x v="4"/>
    <x v="4"/>
    <x v="407"/>
    <d v="2024-12-02T00:00:00"/>
    <d v="2024-12-04T00:00:00"/>
    <x v="2"/>
    <x v="3"/>
    <n v="66434"/>
    <x v="3"/>
    <m/>
    <n v="5"/>
    <x v="0"/>
  </r>
  <r>
    <x v="3697"/>
    <x v="2"/>
    <n v="32"/>
    <x v="2"/>
    <s v="Sales Executive"/>
    <x v="1"/>
    <x v="1"/>
    <x v="1"/>
    <x v="244"/>
    <d v="2023-03-22T00:00:00"/>
    <d v="2023-03-29T00:00:00"/>
    <x v="0"/>
    <x v="303"/>
    <n v="74334"/>
    <x v="2"/>
    <s v="Retained"/>
    <n v="5"/>
    <x v="0"/>
  </r>
  <r>
    <x v="3698"/>
    <x v="1"/>
    <n v="34"/>
    <x v="0"/>
    <s v="Operations Manager"/>
    <x v="2"/>
    <x v="1"/>
    <x v="1"/>
    <x v="88"/>
    <d v="2023-06-25T00:00:00"/>
    <d v="2023-07-02T00:00:00"/>
    <x v="2"/>
    <x v="3"/>
    <n v="78850"/>
    <x v="3"/>
    <m/>
    <m/>
    <x v="1"/>
  </r>
  <r>
    <x v="3699"/>
    <x v="0"/>
    <n v="36"/>
    <x v="1"/>
    <s v="Service Manager"/>
    <x v="14"/>
    <x v="0"/>
    <x v="0"/>
    <x v="73"/>
    <d v="2023-08-28T00:00:00"/>
    <d v="2023-09-03T00:00:00"/>
    <x v="0"/>
    <x v="83"/>
    <n v="100297"/>
    <x v="6"/>
    <s v="Retained"/>
    <n v="1"/>
    <x v="1"/>
  </r>
  <r>
    <x v="3700"/>
    <x v="2"/>
    <n v="32"/>
    <x v="3"/>
    <s v="Marketing Executive"/>
    <x v="8"/>
    <x v="1"/>
    <x v="1"/>
    <x v="467"/>
    <d v="2024-11-29T00:00:00"/>
    <d v="2024-12-06T00:00:00"/>
    <x v="4"/>
    <x v="3"/>
    <n v="228820"/>
    <x v="3"/>
    <m/>
    <n v="4"/>
    <x v="0"/>
  </r>
  <r>
    <x v="3701"/>
    <x v="2"/>
    <n v="32"/>
    <x v="0"/>
    <s v="Operations Executive"/>
    <x v="4"/>
    <x v="1"/>
    <x v="1"/>
    <x v="58"/>
    <d v="2023-07-23T00:00:00"/>
    <d v="2023-07-25T00:00:00"/>
    <x v="0"/>
    <x v="125"/>
    <n v="55120"/>
    <x v="6"/>
    <s v="Retained"/>
    <n v="5"/>
    <x v="1"/>
  </r>
  <r>
    <x v="3702"/>
    <x v="0"/>
    <n v="38"/>
    <x v="1"/>
    <s v="Service Manager"/>
    <x v="3"/>
    <x v="0"/>
    <x v="2"/>
    <x v="173"/>
    <d v="2023-02-04T00:00:00"/>
    <d v="2023-02-07T00:00:00"/>
    <x v="0"/>
    <x v="397"/>
    <n v="77928"/>
    <x v="1"/>
    <s v="Retained"/>
    <n v="2"/>
    <x v="1"/>
  </r>
  <r>
    <x v="3703"/>
    <x v="2"/>
    <n v="33"/>
    <x v="1"/>
    <s v="Service Engineer"/>
    <x v="7"/>
    <x v="0"/>
    <x v="1"/>
    <x v="268"/>
    <d v="2023-09-07T00:00:00"/>
    <d v="2023-09-13T00:00:00"/>
    <x v="0"/>
    <x v="77"/>
    <n v="53578"/>
    <x v="3"/>
    <s v="Retained"/>
    <n v="4"/>
    <x v="1"/>
  </r>
  <r>
    <x v="3704"/>
    <x v="1"/>
    <n v="34"/>
    <x v="0"/>
    <s v="Operations Executive"/>
    <x v="13"/>
    <x v="1"/>
    <x v="2"/>
    <x v="25"/>
    <d v="2023-08-10T00:00:00"/>
    <d v="2023-08-10T00:00:00"/>
    <x v="0"/>
    <x v="64"/>
    <n v="196421"/>
    <x v="15"/>
    <s v="Retained"/>
    <n v="4"/>
    <x v="1"/>
  </r>
  <r>
    <x v="3705"/>
    <x v="2"/>
    <n v="32"/>
    <x v="1"/>
    <s v="Service Manager"/>
    <x v="2"/>
    <x v="1"/>
    <x v="1"/>
    <x v="546"/>
    <d v="2024-02-07T00:00:00"/>
    <d v="2024-02-11T00:00:00"/>
    <x v="0"/>
    <x v="60"/>
    <n v="84441"/>
    <x v="12"/>
    <s v="Retained"/>
    <n v="5"/>
    <x v="0"/>
  </r>
  <r>
    <x v="3706"/>
    <x v="2"/>
    <n v="33"/>
    <x v="2"/>
    <s v="Sales Executive"/>
    <x v="9"/>
    <x v="2"/>
    <x v="4"/>
    <x v="35"/>
    <d v="2023-08-18T00:00:00"/>
    <d v="2023-08-20T00:00:00"/>
    <x v="1"/>
    <x v="3"/>
    <n v="58877"/>
    <x v="3"/>
    <m/>
    <n v="5"/>
    <x v="1"/>
  </r>
  <r>
    <x v="3707"/>
    <x v="0"/>
    <n v="36"/>
    <x v="0"/>
    <s v="Operations Manager"/>
    <x v="8"/>
    <x v="1"/>
    <x v="2"/>
    <x v="397"/>
    <d v="2023-07-21T00:00:00"/>
    <d v="2023-07-23T00:00:00"/>
    <x v="0"/>
    <x v="67"/>
    <n v="220525"/>
    <x v="9"/>
    <s v="Left"/>
    <n v="5"/>
    <x v="0"/>
  </r>
  <r>
    <x v="3708"/>
    <x v="0"/>
    <n v="37"/>
    <x v="1"/>
    <s v="Service Engineer"/>
    <x v="9"/>
    <x v="4"/>
    <x v="0"/>
    <x v="11"/>
    <d v="2023-08-28T00:00:00"/>
    <d v="2023-09-03T00:00:00"/>
    <x v="0"/>
    <x v="9"/>
    <n v="64782"/>
    <x v="12"/>
    <s v="Retained"/>
    <n v="4"/>
    <x v="0"/>
  </r>
  <r>
    <x v="3709"/>
    <x v="1"/>
    <n v="34"/>
    <x v="1"/>
    <s v="Service Engineer"/>
    <x v="5"/>
    <x v="4"/>
    <x v="1"/>
    <x v="202"/>
    <d v="2023-05-24T00:00:00"/>
    <d v="2023-05-30T00:00:00"/>
    <x v="0"/>
    <x v="167"/>
    <n v="58011"/>
    <x v="6"/>
    <s v="Retained"/>
    <m/>
    <x v="1"/>
  </r>
  <r>
    <x v="3710"/>
    <x v="0"/>
    <n v="37"/>
    <x v="0"/>
    <s v="Operations Manager"/>
    <x v="3"/>
    <x v="4"/>
    <x v="4"/>
    <x v="247"/>
    <d v="2023-09-03T00:00:00"/>
    <d v="2023-09-08T00:00:00"/>
    <x v="0"/>
    <x v="291"/>
    <n v="57357"/>
    <x v="15"/>
    <s v="Retained"/>
    <n v="5"/>
    <x v="1"/>
  </r>
  <r>
    <x v="3711"/>
    <x v="2"/>
    <n v="32"/>
    <x v="0"/>
    <s v="Operations Executive"/>
    <x v="2"/>
    <x v="1"/>
    <x v="1"/>
    <x v="136"/>
    <d v="2023-08-24T00:00:00"/>
    <d v="2023-08-25T00:00:00"/>
    <x v="0"/>
    <x v="297"/>
    <n v="89383"/>
    <x v="11"/>
    <s v="Retained"/>
    <n v="4"/>
    <x v="0"/>
  </r>
  <r>
    <x v="3712"/>
    <x v="2"/>
    <n v="32"/>
    <x v="0"/>
    <s v="Operations Manager"/>
    <x v="4"/>
    <x v="1"/>
    <x v="1"/>
    <x v="432"/>
    <d v="2023-02-04T00:00:00"/>
    <d v="2023-02-08T00:00:00"/>
    <x v="0"/>
    <x v="120"/>
    <n v="59555"/>
    <x v="4"/>
    <s v="Retained"/>
    <n v="4"/>
    <x v="1"/>
  </r>
  <r>
    <x v="3713"/>
    <x v="2"/>
    <n v="33"/>
    <x v="0"/>
    <s v="Operations Manager"/>
    <x v="0"/>
    <x v="4"/>
    <x v="1"/>
    <x v="123"/>
    <d v="2023-08-19T00:00:00"/>
    <d v="2023-08-23T00:00:00"/>
    <x v="2"/>
    <x v="3"/>
    <n v="63871"/>
    <x v="3"/>
    <m/>
    <n v="3"/>
    <x v="1"/>
  </r>
  <r>
    <x v="3714"/>
    <x v="1"/>
    <n v="34"/>
    <x v="1"/>
    <s v="Service Manager"/>
    <x v="2"/>
    <x v="1"/>
    <x v="4"/>
    <x v="144"/>
    <d v="2023-03-04T00:00:00"/>
    <d v="2023-03-08T00:00:00"/>
    <x v="0"/>
    <x v="36"/>
    <n v="74336"/>
    <x v="5"/>
    <s v="Retained"/>
    <n v="4"/>
    <x v="1"/>
  </r>
  <r>
    <x v="3715"/>
    <x v="0"/>
    <n v="37"/>
    <x v="1"/>
    <s v="Service Engineer"/>
    <x v="6"/>
    <x v="1"/>
    <x v="3"/>
    <x v="532"/>
    <d v="2024-12-06T00:00:00"/>
    <d v="2024-12-12T00:00:00"/>
    <x v="2"/>
    <x v="3"/>
    <n v="59397"/>
    <x v="3"/>
    <m/>
    <n v="4"/>
    <x v="1"/>
  </r>
  <r>
    <x v="3716"/>
    <x v="0"/>
    <n v="37"/>
    <x v="1"/>
    <s v="Service Engineer"/>
    <x v="6"/>
    <x v="1"/>
    <x v="4"/>
    <x v="547"/>
    <d v="2024-09-28T00:00:00"/>
    <d v="2024-10-03T00:00:00"/>
    <x v="0"/>
    <x v="512"/>
    <n v="55630"/>
    <x v="11"/>
    <s v="Retained"/>
    <n v="4"/>
    <x v="1"/>
  </r>
  <r>
    <x v="3717"/>
    <x v="0"/>
    <n v="38"/>
    <x v="0"/>
    <s v="Operations Manager"/>
    <x v="10"/>
    <x v="1"/>
    <x v="2"/>
    <x v="51"/>
    <d v="2024-02-23T00:00:00"/>
    <d v="2024-03-01T00:00:00"/>
    <x v="0"/>
    <x v="513"/>
    <n v="149872"/>
    <x v="2"/>
    <s v="Retained"/>
    <n v="3"/>
    <x v="1"/>
  </r>
  <r>
    <x v="3718"/>
    <x v="0"/>
    <n v="36"/>
    <x v="3"/>
    <s v="Marketing Executive"/>
    <x v="8"/>
    <x v="2"/>
    <x v="1"/>
    <x v="177"/>
    <d v="2023-06-08T00:00:00"/>
    <d v="2023-06-12T00:00:00"/>
    <x v="1"/>
    <x v="3"/>
    <n v="212930"/>
    <x v="3"/>
    <m/>
    <n v="4"/>
    <x v="0"/>
  </r>
  <r>
    <x v="3719"/>
    <x v="0"/>
    <n v="38"/>
    <x v="0"/>
    <s v="Operations Executive"/>
    <x v="1"/>
    <x v="4"/>
    <x v="3"/>
    <x v="266"/>
    <d v="2024-08-13T00:00:00"/>
    <d v="2024-08-16T00:00:00"/>
    <x v="0"/>
    <x v="514"/>
    <n v="51677"/>
    <x v="6"/>
    <s v="Retained"/>
    <n v="4"/>
    <x v="1"/>
  </r>
  <r>
    <x v="3720"/>
    <x v="0"/>
    <n v="38"/>
    <x v="0"/>
    <s v="Operations Executive"/>
    <x v="2"/>
    <x v="2"/>
    <x v="0"/>
    <x v="221"/>
    <d v="2023-03-27T00:00:00"/>
    <d v="2023-03-27T00:00:00"/>
    <x v="2"/>
    <x v="3"/>
    <n v="65933"/>
    <x v="3"/>
    <m/>
    <n v="4"/>
    <x v="0"/>
  </r>
  <r>
    <x v="3721"/>
    <x v="2"/>
    <n v="32"/>
    <x v="0"/>
    <s v="Operations Executive"/>
    <x v="3"/>
    <x v="0"/>
    <x v="1"/>
    <x v="85"/>
    <d v="2023-02-18T00:00:00"/>
    <d v="2023-02-24T00:00:00"/>
    <x v="0"/>
    <x v="305"/>
    <n v="78012"/>
    <x v="3"/>
    <s v="Retained"/>
    <n v="2"/>
    <x v="1"/>
  </r>
  <r>
    <x v="3722"/>
    <x v="1"/>
    <n v="34"/>
    <x v="1"/>
    <s v="Service Manager"/>
    <x v="0"/>
    <x v="1"/>
    <x v="1"/>
    <x v="228"/>
    <d v="2023-06-09T00:00:00"/>
    <d v="2023-06-11T00:00:00"/>
    <x v="0"/>
    <x v="312"/>
    <n v="54127"/>
    <x v="5"/>
    <s v="Retained"/>
    <n v="4"/>
    <x v="1"/>
  </r>
  <r>
    <x v="3723"/>
    <x v="0"/>
    <n v="36"/>
    <x v="7"/>
    <s v="Purchase Manager"/>
    <x v="12"/>
    <x v="0"/>
    <x v="1"/>
    <x v="28"/>
    <d v="2023-03-31T00:00:00"/>
    <d v="2023-03-31T00:00:00"/>
    <x v="2"/>
    <x v="3"/>
    <n v="58723"/>
    <x v="3"/>
    <m/>
    <n v="4"/>
    <x v="1"/>
  </r>
  <r>
    <x v="3724"/>
    <x v="0"/>
    <n v="38"/>
    <x v="2"/>
    <s v="Sales Manager"/>
    <x v="5"/>
    <x v="1"/>
    <x v="2"/>
    <x v="371"/>
    <d v="2024-06-21T00:00:00"/>
    <d v="2024-06-27T00:00:00"/>
    <x v="0"/>
    <x v="231"/>
    <n v="33837"/>
    <x v="4"/>
    <s v="Retained"/>
    <n v="5"/>
    <x v="0"/>
  </r>
  <r>
    <x v="3725"/>
    <x v="1"/>
    <n v="34"/>
    <x v="2"/>
    <s v="Sales Executive"/>
    <x v="13"/>
    <x v="1"/>
    <x v="1"/>
    <x v="260"/>
    <d v="2023-02-13T00:00:00"/>
    <d v="2023-02-14T00:00:00"/>
    <x v="1"/>
    <x v="3"/>
    <n v="190189"/>
    <x v="3"/>
    <m/>
    <n v="5"/>
    <x v="1"/>
  </r>
  <r>
    <x v="3726"/>
    <x v="0"/>
    <n v="36"/>
    <x v="0"/>
    <s v="Operations Manager"/>
    <x v="12"/>
    <x v="1"/>
    <x v="1"/>
    <x v="290"/>
    <d v="2023-08-25T00:00:00"/>
    <d v="2023-08-29T00:00:00"/>
    <x v="0"/>
    <x v="153"/>
    <n v="51028"/>
    <x v="2"/>
    <s v="Left"/>
    <n v="2"/>
    <x v="1"/>
  </r>
  <r>
    <x v="3727"/>
    <x v="0"/>
    <n v="37"/>
    <x v="7"/>
    <s v="Purchase Officer"/>
    <x v="6"/>
    <x v="0"/>
    <x v="0"/>
    <x v="35"/>
    <d v="2023-08-22T00:00:00"/>
    <d v="2023-08-26T00:00:00"/>
    <x v="1"/>
    <x v="3"/>
    <n v="56052"/>
    <x v="3"/>
    <m/>
    <n v="4"/>
    <x v="0"/>
  </r>
  <r>
    <x v="3728"/>
    <x v="0"/>
    <n v="37"/>
    <x v="0"/>
    <s v="Operations Executive"/>
    <x v="12"/>
    <x v="1"/>
    <x v="1"/>
    <x v="33"/>
    <d v="2023-03-09T00:00:00"/>
    <d v="2023-03-10T00:00:00"/>
    <x v="0"/>
    <x v="65"/>
    <n v="47656"/>
    <x v="7"/>
    <s v="Retained"/>
    <n v="4"/>
    <x v="1"/>
  </r>
  <r>
    <x v="3729"/>
    <x v="2"/>
    <n v="34"/>
    <x v="0"/>
    <s v="Operations Executive"/>
    <x v="4"/>
    <x v="3"/>
    <x v="1"/>
    <x v="28"/>
    <d v="2023-03-21T00:00:00"/>
    <d v="2023-03-28T00:00:00"/>
    <x v="0"/>
    <x v="199"/>
    <n v="86132"/>
    <x v="2"/>
    <s v="Retained"/>
    <n v="4"/>
    <x v="1"/>
  </r>
  <r>
    <x v="3730"/>
    <x v="0"/>
    <n v="38"/>
    <x v="1"/>
    <s v="Service Manager"/>
    <x v="1"/>
    <x v="3"/>
    <x v="3"/>
    <x v="327"/>
    <d v="2023-03-16T00:00:00"/>
    <d v="2023-03-18T00:00:00"/>
    <x v="0"/>
    <x v="32"/>
    <n v="55927"/>
    <x v="7"/>
    <s v="Retained"/>
    <n v="5"/>
    <x v="0"/>
  </r>
  <r>
    <x v="3731"/>
    <x v="1"/>
    <n v="34"/>
    <x v="4"/>
    <s v="Production Manager"/>
    <x v="12"/>
    <x v="1"/>
    <x v="1"/>
    <x v="14"/>
    <d v="2023-01-28T00:00:00"/>
    <d v="2023-01-28T00:00:00"/>
    <x v="0"/>
    <x v="365"/>
    <n v="51303"/>
    <x v="5"/>
    <s v="Retained"/>
    <n v="4"/>
    <x v="1"/>
  </r>
  <r>
    <x v="3732"/>
    <x v="0"/>
    <n v="36"/>
    <x v="4"/>
    <s v="Production Manager"/>
    <x v="4"/>
    <x v="0"/>
    <x v="2"/>
    <x v="548"/>
    <d v="2024-05-12T00:00:00"/>
    <d v="2024-05-14T00:00:00"/>
    <x v="0"/>
    <x v="515"/>
    <n v="58505"/>
    <x v="10"/>
    <s v="Retained"/>
    <n v="5"/>
    <x v="1"/>
  </r>
  <r>
    <x v="3733"/>
    <x v="0"/>
    <n v="36"/>
    <x v="1"/>
    <s v="Service Manager"/>
    <x v="6"/>
    <x v="2"/>
    <x v="0"/>
    <x v="96"/>
    <d v="2023-01-27T00:00:00"/>
    <d v="2023-01-28T00:00:00"/>
    <x v="0"/>
    <x v="147"/>
    <n v="59900"/>
    <x v="9"/>
    <s v="Retained"/>
    <n v="5"/>
    <x v="1"/>
  </r>
  <r>
    <x v="3734"/>
    <x v="0"/>
    <n v="38"/>
    <x v="0"/>
    <s v="Operations Manager"/>
    <x v="6"/>
    <x v="3"/>
    <x v="1"/>
    <x v="68"/>
    <d v="2023-01-17T00:00:00"/>
    <d v="2023-01-18T00:00:00"/>
    <x v="1"/>
    <x v="3"/>
    <n v="59499"/>
    <x v="3"/>
    <m/>
    <n v="5"/>
    <x v="1"/>
  </r>
  <r>
    <x v="3735"/>
    <x v="0"/>
    <n v="38"/>
    <x v="4"/>
    <s v="Production Engineer"/>
    <x v="9"/>
    <x v="4"/>
    <x v="0"/>
    <x v="111"/>
    <d v="2024-08-19T00:00:00"/>
    <d v="2024-08-22T00:00:00"/>
    <x v="1"/>
    <x v="3"/>
    <n v="63940"/>
    <x v="3"/>
    <m/>
    <n v="3"/>
    <x v="0"/>
  </r>
  <r>
    <x v="3736"/>
    <x v="2"/>
    <n v="33"/>
    <x v="0"/>
    <s v="Operations Manager"/>
    <x v="12"/>
    <x v="1"/>
    <x v="1"/>
    <x v="64"/>
    <d v="2023-06-03T00:00:00"/>
    <d v="2023-06-03T00:00:00"/>
    <x v="0"/>
    <x v="212"/>
    <n v="44583"/>
    <x v="15"/>
    <s v="Retained"/>
    <n v="4"/>
    <x v="0"/>
  </r>
  <r>
    <x v="3737"/>
    <x v="2"/>
    <n v="33"/>
    <x v="0"/>
    <s v="Operations Executive"/>
    <x v="9"/>
    <x v="1"/>
    <x v="1"/>
    <x v="549"/>
    <d v="2024-11-27T00:00:00"/>
    <d v="2024-11-27T00:00:00"/>
    <x v="0"/>
    <x v="401"/>
    <n v="42597"/>
    <x v="10"/>
    <s v="Retained"/>
    <n v="4"/>
    <x v="1"/>
  </r>
  <r>
    <x v="3738"/>
    <x v="2"/>
    <n v="32"/>
    <x v="0"/>
    <s v="Operations Executive"/>
    <x v="1"/>
    <x v="1"/>
    <x v="1"/>
    <x v="463"/>
    <d v="2024-06-16T00:00:00"/>
    <d v="2024-06-20T00:00:00"/>
    <x v="3"/>
    <x v="3"/>
    <n v="51240"/>
    <x v="3"/>
    <m/>
    <n v="5"/>
    <x v="1"/>
  </r>
  <r>
    <x v="3739"/>
    <x v="0"/>
    <n v="37"/>
    <x v="0"/>
    <s v="Operations Executive"/>
    <x v="4"/>
    <x v="0"/>
    <x v="1"/>
    <x v="424"/>
    <d v="2024-10-03T00:00:00"/>
    <d v="2024-10-06T00:00:00"/>
    <x v="3"/>
    <x v="3"/>
    <n v="65854"/>
    <x v="3"/>
    <m/>
    <n v="4"/>
    <x v="0"/>
  </r>
  <r>
    <x v="3740"/>
    <x v="1"/>
    <n v="34"/>
    <x v="1"/>
    <s v="Service Engineer"/>
    <x v="2"/>
    <x v="1"/>
    <x v="0"/>
    <x v="377"/>
    <d v="2024-08-08T00:00:00"/>
    <d v="2024-08-11T00:00:00"/>
    <x v="1"/>
    <x v="3"/>
    <n v="73691"/>
    <x v="3"/>
    <m/>
    <n v="5"/>
    <x v="1"/>
  </r>
  <r>
    <x v="3741"/>
    <x v="2"/>
    <n v="32"/>
    <x v="2"/>
    <s v="Sales Executive"/>
    <x v="0"/>
    <x v="2"/>
    <x v="1"/>
    <x v="200"/>
    <d v="2023-01-18T00:00:00"/>
    <d v="2023-01-19T00:00:00"/>
    <x v="1"/>
    <x v="3"/>
    <n v="45309"/>
    <x v="3"/>
    <m/>
    <n v="4"/>
    <x v="1"/>
  </r>
  <r>
    <x v="3742"/>
    <x v="2"/>
    <n v="32"/>
    <x v="1"/>
    <s v="Service Engineer"/>
    <x v="9"/>
    <x v="1"/>
    <x v="1"/>
    <x v="131"/>
    <d v="2023-08-31T00:00:00"/>
    <d v="2023-09-04T00:00:00"/>
    <x v="0"/>
    <x v="91"/>
    <n v="43195"/>
    <x v="14"/>
    <s v="Retained"/>
    <n v="3"/>
    <x v="1"/>
  </r>
  <r>
    <x v="3743"/>
    <x v="0"/>
    <n v="36"/>
    <x v="1"/>
    <s v="Service Engineer"/>
    <x v="7"/>
    <x v="4"/>
    <x v="3"/>
    <x v="285"/>
    <d v="2023-08-04T00:00:00"/>
    <d v="2023-08-05T00:00:00"/>
    <x v="0"/>
    <x v="52"/>
    <n v="45542"/>
    <x v="10"/>
    <s v="Retained"/>
    <m/>
    <x v="1"/>
  </r>
  <r>
    <x v="3744"/>
    <x v="0"/>
    <n v="37"/>
    <x v="0"/>
    <s v="Operations Manager"/>
    <x v="9"/>
    <x v="1"/>
    <x v="1"/>
    <x v="133"/>
    <d v="2023-05-18T00:00:00"/>
    <d v="2023-05-19T00:00:00"/>
    <x v="0"/>
    <x v="227"/>
    <n v="57514"/>
    <x v="9"/>
    <s v="Retained"/>
    <m/>
    <x v="1"/>
  </r>
  <r>
    <x v="3745"/>
    <x v="0"/>
    <n v="38"/>
    <x v="0"/>
    <s v="Operations Manager"/>
    <x v="5"/>
    <x v="1"/>
    <x v="1"/>
    <x v="38"/>
    <d v="2023-02-19T00:00:00"/>
    <d v="2023-02-20T00:00:00"/>
    <x v="1"/>
    <x v="3"/>
    <n v="38265"/>
    <x v="3"/>
    <m/>
    <m/>
    <x v="1"/>
  </r>
  <r>
    <x v="3746"/>
    <x v="2"/>
    <n v="34"/>
    <x v="2"/>
    <s v="Sales Executive"/>
    <x v="9"/>
    <x v="0"/>
    <x v="2"/>
    <x v="3"/>
    <d v="2023-03-10T00:00:00"/>
    <d v="2023-03-17T00:00:00"/>
    <x v="0"/>
    <x v="185"/>
    <n v="40434"/>
    <x v="10"/>
    <s v="Retained"/>
    <n v="4"/>
    <x v="0"/>
  </r>
  <r>
    <x v="3747"/>
    <x v="0"/>
    <n v="37"/>
    <x v="1"/>
    <s v="Service Engineer"/>
    <x v="5"/>
    <x v="1"/>
    <x v="3"/>
    <x v="197"/>
    <d v="2023-08-19T00:00:00"/>
    <d v="2023-08-25T00:00:00"/>
    <x v="0"/>
    <x v="100"/>
    <n v="49509"/>
    <x v="14"/>
    <s v="Retained"/>
    <n v="5"/>
    <x v="1"/>
  </r>
  <r>
    <x v="3748"/>
    <x v="0"/>
    <n v="38"/>
    <x v="1"/>
    <s v="Service Engineer"/>
    <x v="3"/>
    <x v="2"/>
    <x v="1"/>
    <x v="179"/>
    <d v="2023-04-02T00:00:00"/>
    <d v="2023-04-05T00:00:00"/>
    <x v="0"/>
    <x v="314"/>
    <n v="61766"/>
    <x v="13"/>
    <s v="Retained"/>
    <m/>
    <x v="1"/>
  </r>
  <r>
    <x v="3749"/>
    <x v="2"/>
    <n v="32"/>
    <x v="0"/>
    <s v="Operations Executive"/>
    <x v="5"/>
    <x v="0"/>
    <x v="1"/>
    <x v="162"/>
    <d v="2023-01-26T00:00:00"/>
    <d v="2023-01-29T00:00:00"/>
    <x v="0"/>
    <x v="365"/>
    <n v="58841"/>
    <x v="7"/>
    <s v="Left"/>
    <n v="4"/>
    <x v="1"/>
  </r>
  <r>
    <x v="3750"/>
    <x v="2"/>
    <n v="34"/>
    <x v="0"/>
    <s v="Operations Executive"/>
    <x v="2"/>
    <x v="4"/>
    <x v="1"/>
    <x v="91"/>
    <d v="2023-06-03T00:00:00"/>
    <d v="2023-06-03T00:00:00"/>
    <x v="0"/>
    <x v="15"/>
    <n v="66115"/>
    <x v="9"/>
    <s v="Retained"/>
    <n v="5"/>
    <x v="1"/>
  </r>
  <r>
    <x v="3751"/>
    <x v="1"/>
    <n v="34"/>
    <x v="0"/>
    <s v="Operations Manager"/>
    <x v="3"/>
    <x v="3"/>
    <x v="1"/>
    <x v="5"/>
    <d v="2023-05-17T00:00:00"/>
    <d v="2023-05-22T00:00:00"/>
    <x v="0"/>
    <x v="19"/>
    <n v="55612"/>
    <x v="4"/>
    <s v="Retained"/>
    <n v="4"/>
    <x v="1"/>
  </r>
  <r>
    <x v="3752"/>
    <x v="0"/>
    <n v="37"/>
    <x v="3"/>
    <s v="Marketing Executive"/>
    <x v="0"/>
    <x v="4"/>
    <x v="1"/>
    <x v="502"/>
    <d v="2024-12-27T00:00:00"/>
    <d v="2024-12-27T00:00:00"/>
    <x v="1"/>
    <x v="3"/>
    <n v="65042"/>
    <x v="3"/>
    <m/>
    <m/>
    <x v="1"/>
  </r>
  <r>
    <x v="3753"/>
    <x v="2"/>
    <n v="34"/>
    <x v="1"/>
    <s v="Service Engineer"/>
    <x v="1"/>
    <x v="0"/>
    <x v="1"/>
    <x v="235"/>
    <d v="2023-06-24T00:00:00"/>
    <d v="2023-07-01T00:00:00"/>
    <x v="0"/>
    <x v="89"/>
    <n v="68962"/>
    <x v="13"/>
    <s v="Retained"/>
    <m/>
    <x v="1"/>
  </r>
  <r>
    <x v="3754"/>
    <x v="0"/>
    <n v="36"/>
    <x v="1"/>
    <s v="Service Engineer"/>
    <x v="6"/>
    <x v="0"/>
    <x v="1"/>
    <x v="409"/>
    <d v="2024-09-23T00:00:00"/>
    <d v="2024-09-27T00:00:00"/>
    <x v="4"/>
    <x v="3"/>
    <n v="55679"/>
    <x v="3"/>
    <m/>
    <n v="5"/>
    <x v="1"/>
  </r>
  <r>
    <x v="3755"/>
    <x v="0"/>
    <n v="36"/>
    <x v="1"/>
    <s v="Service Engineer"/>
    <x v="6"/>
    <x v="1"/>
    <x v="1"/>
    <x v="259"/>
    <d v="2023-03-19T00:00:00"/>
    <d v="2023-03-24T00:00:00"/>
    <x v="0"/>
    <x v="106"/>
    <n v="69912"/>
    <x v="3"/>
    <s v="Left"/>
    <n v="5"/>
    <x v="1"/>
  </r>
  <r>
    <x v="3756"/>
    <x v="0"/>
    <n v="37"/>
    <x v="1"/>
    <s v="Service Engineer"/>
    <x v="13"/>
    <x v="0"/>
    <x v="1"/>
    <x v="193"/>
    <d v="2023-05-09T00:00:00"/>
    <d v="2023-05-09T00:00:00"/>
    <x v="1"/>
    <x v="3"/>
    <n v="169670"/>
    <x v="3"/>
    <m/>
    <m/>
    <x v="0"/>
  </r>
  <r>
    <x v="3757"/>
    <x v="0"/>
    <n v="37"/>
    <x v="0"/>
    <s v="Operations Executive"/>
    <x v="10"/>
    <x v="3"/>
    <x v="0"/>
    <x v="205"/>
    <d v="2023-01-16T00:00:00"/>
    <d v="2023-01-20T00:00:00"/>
    <x v="1"/>
    <x v="3"/>
    <n v="136004"/>
    <x v="3"/>
    <m/>
    <m/>
    <x v="1"/>
  </r>
  <r>
    <x v="3758"/>
    <x v="0"/>
    <n v="37"/>
    <x v="0"/>
    <s v="Operations Manager"/>
    <x v="4"/>
    <x v="1"/>
    <x v="1"/>
    <x v="285"/>
    <d v="2023-08-10T00:00:00"/>
    <d v="2023-08-14T00:00:00"/>
    <x v="0"/>
    <x v="26"/>
    <n v="70582"/>
    <x v="3"/>
    <s v="Retained"/>
    <n v="4"/>
    <x v="0"/>
  </r>
  <r>
    <x v="3759"/>
    <x v="2"/>
    <n v="32"/>
    <x v="0"/>
    <s v="Operations Executive"/>
    <x v="6"/>
    <x v="2"/>
    <x v="1"/>
    <x v="550"/>
    <d v="2024-11-01T00:00:00"/>
    <d v="2024-11-04T00:00:00"/>
    <x v="3"/>
    <x v="3"/>
    <n v="66725"/>
    <x v="3"/>
    <m/>
    <n v="4"/>
    <x v="1"/>
  </r>
  <r>
    <x v="3760"/>
    <x v="0"/>
    <n v="38"/>
    <x v="6"/>
    <s v="Financial Analyst"/>
    <x v="1"/>
    <x v="4"/>
    <x v="0"/>
    <x v="74"/>
    <d v="2023-02-15T00:00:00"/>
    <d v="2023-02-17T00:00:00"/>
    <x v="0"/>
    <x v="120"/>
    <n v="52178"/>
    <x v="0"/>
    <s v="Retained"/>
    <n v="5"/>
    <x v="1"/>
  </r>
  <r>
    <x v="3761"/>
    <x v="2"/>
    <n v="34"/>
    <x v="2"/>
    <s v="Sales Executive"/>
    <x v="2"/>
    <x v="3"/>
    <x v="1"/>
    <x v="235"/>
    <d v="2023-07-02T00:00:00"/>
    <d v="2023-07-09T00:00:00"/>
    <x v="0"/>
    <x v="78"/>
    <n v="85626"/>
    <x v="12"/>
    <s v="Retained"/>
    <n v="3"/>
    <x v="1"/>
  </r>
  <r>
    <x v="3762"/>
    <x v="0"/>
    <n v="37"/>
    <x v="2"/>
    <s v="Sales Executive"/>
    <x v="12"/>
    <x v="1"/>
    <x v="2"/>
    <x v="203"/>
    <d v="2024-09-21T00:00:00"/>
    <d v="2024-09-22T00:00:00"/>
    <x v="1"/>
    <x v="3"/>
    <n v="45797"/>
    <x v="3"/>
    <m/>
    <n v="5"/>
    <x v="1"/>
  </r>
  <r>
    <x v="3763"/>
    <x v="0"/>
    <n v="38"/>
    <x v="0"/>
    <s v="Operations Executive"/>
    <x v="8"/>
    <x v="1"/>
    <x v="4"/>
    <x v="204"/>
    <d v="2023-05-10T00:00:00"/>
    <d v="2023-05-12T00:00:00"/>
    <x v="1"/>
    <x v="3"/>
    <n v="182494"/>
    <x v="3"/>
    <m/>
    <n v="4"/>
    <x v="1"/>
  </r>
  <r>
    <x v="3764"/>
    <x v="0"/>
    <n v="38"/>
    <x v="0"/>
    <s v="Operations Executive"/>
    <x v="3"/>
    <x v="1"/>
    <x v="1"/>
    <x v="110"/>
    <d v="2023-01-23T00:00:00"/>
    <d v="2023-01-23T00:00:00"/>
    <x v="0"/>
    <x v="365"/>
    <n v="57961"/>
    <x v="13"/>
    <s v="Retained"/>
    <m/>
    <x v="1"/>
  </r>
  <r>
    <x v="3765"/>
    <x v="0"/>
    <n v="37"/>
    <x v="1"/>
    <s v="Service Engineer"/>
    <x v="1"/>
    <x v="2"/>
    <x v="1"/>
    <x v="74"/>
    <d v="2023-02-16T00:00:00"/>
    <d v="2023-02-18T00:00:00"/>
    <x v="2"/>
    <x v="3"/>
    <n v="72194"/>
    <x v="3"/>
    <m/>
    <n v="4"/>
    <x v="0"/>
  </r>
  <r>
    <x v="3766"/>
    <x v="2"/>
    <n v="33"/>
    <x v="0"/>
    <s v="Operations Executive"/>
    <x v="3"/>
    <x v="1"/>
    <x v="0"/>
    <x v="283"/>
    <d v="2023-01-13T00:00:00"/>
    <d v="2023-01-17T00:00:00"/>
    <x v="0"/>
    <x v="470"/>
    <n v="57245"/>
    <x v="5"/>
    <s v="Retained"/>
    <n v="4"/>
    <x v="1"/>
  </r>
  <r>
    <x v="3767"/>
    <x v="0"/>
    <n v="36"/>
    <x v="0"/>
    <s v="Operations Executive"/>
    <x v="5"/>
    <x v="1"/>
    <x v="1"/>
    <x v="14"/>
    <d v="2023-02-02T00:00:00"/>
    <d v="2023-02-06T00:00:00"/>
    <x v="0"/>
    <x v="367"/>
    <n v="54660"/>
    <x v="13"/>
    <s v="Retained"/>
    <n v="4"/>
    <x v="2"/>
  </r>
  <r>
    <x v="3768"/>
    <x v="0"/>
    <n v="36"/>
    <x v="7"/>
    <s v="Purchase Officer"/>
    <x v="3"/>
    <x v="1"/>
    <x v="3"/>
    <x v="397"/>
    <d v="2023-07-16T00:00:00"/>
    <d v="2023-07-17T00:00:00"/>
    <x v="0"/>
    <x v="116"/>
    <n v="71912"/>
    <x v="14"/>
    <s v="Retained"/>
    <n v="5"/>
    <x v="1"/>
  </r>
  <r>
    <x v="3769"/>
    <x v="0"/>
    <n v="36"/>
    <x v="0"/>
    <s v="Operations Executive"/>
    <x v="1"/>
    <x v="1"/>
    <x v="1"/>
    <x v="67"/>
    <d v="2023-08-25T00:00:00"/>
    <d v="2023-08-31T00:00:00"/>
    <x v="0"/>
    <x v="97"/>
    <n v="69467"/>
    <x v="3"/>
    <s v="Retained"/>
    <n v="4"/>
    <x v="2"/>
  </r>
  <r>
    <x v="3770"/>
    <x v="0"/>
    <n v="36"/>
    <x v="7"/>
    <s v="Purchase Officer"/>
    <x v="12"/>
    <x v="0"/>
    <x v="2"/>
    <x v="249"/>
    <d v="2023-05-06T00:00:00"/>
    <d v="2023-05-07T00:00:00"/>
    <x v="0"/>
    <x v="356"/>
    <n v="40488"/>
    <x v="11"/>
    <s v="Retained"/>
    <n v="5"/>
    <x v="1"/>
  </r>
  <r>
    <x v="3771"/>
    <x v="1"/>
    <n v="34"/>
    <x v="0"/>
    <s v="Operations Executive"/>
    <x v="7"/>
    <x v="0"/>
    <x v="1"/>
    <x v="7"/>
    <d v="2023-06-14T00:00:00"/>
    <d v="2023-06-20T00:00:00"/>
    <x v="1"/>
    <x v="3"/>
    <n v="52529"/>
    <x v="3"/>
    <m/>
    <n v="5"/>
    <x v="1"/>
  </r>
  <r>
    <x v="3772"/>
    <x v="0"/>
    <n v="38"/>
    <x v="0"/>
    <s v="Operations Executive"/>
    <x v="13"/>
    <x v="4"/>
    <x v="1"/>
    <x v="104"/>
    <d v="2023-02-11T00:00:00"/>
    <d v="2023-02-14T00:00:00"/>
    <x v="0"/>
    <x v="115"/>
    <n v="147039"/>
    <x v="14"/>
    <s v="Retained"/>
    <n v="5"/>
    <x v="1"/>
  </r>
  <r>
    <x v="3773"/>
    <x v="2"/>
    <n v="34"/>
    <x v="8"/>
    <s v="HR Specialist"/>
    <x v="5"/>
    <x v="1"/>
    <x v="1"/>
    <x v="108"/>
    <d v="2023-07-09T00:00:00"/>
    <d v="2023-07-15T00:00:00"/>
    <x v="0"/>
    <x v="218"/>
    <n v="47286"/>
    <x v="7"/>
    <s v="Retained"/>
    <n v="5"/>
    <x v="1"/>
  </r>
  <r>
    <x v="3774"/>
    <x v="2"/>
    <n v="32"/>
    <x v="1"/>
    <s v="Service Engineer"/>
    <x v="6"/>
    <x v="2"/>
    <x v="0"/>
    <x v="181"/>
    <d v="2023-05-24T00:00:00"/>
    <d v="2023-05-26T00:00:00"/>
    <x v="0"/>
    <x v="158"/>
    <n v="65152"/>
    <x v="15"/>
    <s v="Retained"/>
    <n v="4"/>
    <x v="1"/>
  </r>
  <r>
    <x v="3775"/>
    <x v="1"/>
    <n v="34"/>
    <x v="7"/>
    <s v="Purchase Officer"/>
    <x v="5"/>
    <x v="0"/>
    <x v="2"/>
    <x v="162"/>
    <d v="2023-01-26T00:00:00"/>
    <d v="2023-01-30T00:00:00"/>
    <x v="0"/>
    <x v="225"/>
    <n v="34110"/>
    <x v="13"/>
    <s v="Retained"/>
    <n v="1"/>
    <x v="1"/>
  </r>
  <r>
    <x v="3776"/>
    <x v="2"/>
    <n v="32"/>
    <x v="1"/>
    <s v="Service Engineer"/>
    <x v="4"/>
    <x v="1"/>
    <x v="4"/>
    <x v="390"/>
    <d v="2024-01-29T00:00:00"/>
    <d v="2024-01-29T00:00:00"/>
    <x v="0"/>
    <x v="345"/>
    <n v="70096"/>
    <x v="9"/>
    <s v="Retained"/>
    <n v="4"/>
    <x v="1"/>
  </r>
  <r>
    <x v="3777"/>
    <x v="0"/>
    <n v="37"/>
    <x v="1"/>
    <s v="Service Engineer"/>
    <x v="2"/>
    <x v="2"/>
    <x v="1"/>
    <x v="397"/>
    <d v="2023-07-19T00:00:00"/>
    <d v="2023-07-24T00:00:00"/>
    <x v="0"/>
    <x v="221"/>
    <n v="79271"/>
    <x v="2"/>
    <s v="Left"/>
    <n v="2"/>
    <x v="1"/>
  </r>
  <r>
    <x v="3778"/>
    <x v="2"/>
    <n v="34"/>
    <x v="0"/>
    <s v="Operations Manager"/>
    <x v="12"/>
    <x v="1"/>
    <x v="0"/>
    <x v="346"/>
    <d v="2023-06-10T00:00:00"/>
    <d v="2023-06-11T00:00:00"/>
    <x v="0"/>
    <x v="15"/>
    <n v="50160"/>
    <x v="3"/>
    <s v="Left"/>
    <m/>
    <x v="1"/>
  </r>
  <r>
    <x v="3779"/>
    <x v="2"/>
    <n v="34"/>
    <x v="0"/>
    <s v="Operations Manager"/>
    <x v="9"/>
    <x v="2"/>
    <x v="0"/>
    <x v="33"/>
    <d v="2023-02-27T00:00:00"/>
    <d v="2023-03-05T00:00:00"/>
    <x v="0"/>
    <x v="105"/>
    <n v="44674"/>
    <x v="0"/>
    <s v="Retained"/>
    <n v="4"/>
    <x v="1"/>
  </r>
  <r>
    <x v="3780"/>
    <x v="0"/>
    <n v="36"/>
    <x v="7"/>
    <s v="Purchase Manager"/>
    <x v="1"/>
    <x v="2"/>
    <x v="0"/>
    <x v="159"/>
    <d v="2023-05-30T00:00:00"/>
    <d v="2023-06-02T00:00:00"/>
    <x v="0"/>
    <x v="159"/>
    <n v="68606"/>
    <x v="0"/>
    <s v="Retained"/>
    <m/>
    <x v="1"/>
  </r>
  <r>
    <x v="3781"/>
    <x v="0"/>
    <n v="38"/>
    <x v="1"/>
    <s v="Service Manager"/>
    <x v="2"/>
    <x v="0"/>
    <x v="1"/>
    <x v="403"/>
    <d v="2024-06-07T00:00:00"/>
    <d v="2024-06-09T00:00:00"/>
    <x v="0"/>
    <x v="197"/>
    <n v="77726"/>
    <x v="7"/>
    <s v="Left"/>
    <n v="3"/>
    <x v="1"/>
  </r>
  <r>
    <x v="3782"/>
    <x v="0"/>
    <n v="37"/>
    <x v="1"/>
    <s v="Service Manager"/>
    <x v="3"/>
    <x v="1"/>
    <x v="0"/>
    <x v="512"/>
    <d v="2024-10-13T00:00:00"/>
    <d v="2024-10-16T00:00:00"/>
    <x v="0"/>
    <x v="268"/>
    <n v="72022"/>
    <x v="15"/>
    <s v="Retained"/>
    <n v="4"/>
    <x v="0"/>
  </r>
  <r>
    <x v="3783"/>
    <x v="2"/>
    <n v="33"/>
    <x v="4"/>
    <s v="Production Manager"/>
    <x v="0"/>
    <x v="0"/>
    <x v="2"/>
    <x v="144"/>
    <d v="2023-03-13T00:00:00"/>
    <d v="2023-03-14T00:00:00"/>
    <x v="0"/>
    <x v="35"/>
    <n v="55462"/>
    <x v="3"/>
    <s v="Retained"/>
    <n v="4"/>
    <x v="1"/>
  </r>
  <r>
    <x v="3784"/>
    <x v="2"/>
    <n v="34"/>
    <x v="1"/>
    <s v="Service Engineer"/>
    <x v="0"/>
    <x v="2"/>
    <x v="3"/>
    <x v="274"/>
    <d v="2024-06-13T00:00:00"/>
    <d v="2024-06-16T00:00:00"/>
    <x v="0"/>
    <x v="337"/>
    <n v="66753"/>
    <x v="9"/>
    <s v="Retained"/>
    <n v="5"/>
    <x v="1"/>
  </r>
  <r>
    <x v="3785"/>
    <x v="0"/>
    <n v="36"/>
    <x v="1"/>
    <s v="Service Engineer"/>
    <x v="8"/>
    <x v="0"/>
    <x v="0"/>
    <x v="9"/>
    <d v="2023-03-11T00:00:00"/>
    <d v="2023-03-18T00:00:00"/>
    <x v="0"/>
    <x v="108"/>
    <n v="173538"/>
    <x v="12"/>
    <s v="Retained"/>
    <n v="3"/>
    <x v="1"/>
  </r>
  <r>
    <x v="3786"/>
    <x v="0"/>
    <n v="38"/>
    <x v="0"/>
    <s v="Operations Executive"/>
    <x v="9"/>
    <x v="2"/>
    <x v="1"/>
    <x v="449"/>
    <d v="2024-06-20T00:00:00"/>
    <d v="2024-06-20T00:00:00"/>
    <x v="1"/>
    <x v="3"/>
    <n v="57338"/>
    <x v="3"/>
    <m/>
    <n v="5"/>
    <x v="2"/>
  </r>
  <r>
    <x v="3787"/>
    <x v="0"/>
    <n v="37"/>
    <x v="2"/>
    <s v="Sales Executive"/>
    <x v="3"/>
    <x v="0"/>
    <x v="2"/>
    <x v="196"/>
    <d v="2023-06-28T00:00:00"/>
    <d v="2023-07-03T00:00:00"/>
    <x v="0"/>
    <x v="89"/>
    <n v="69759"/>
    <x v="5"/>
    <s v="Left"/>
    <n v="4"/>
    <x v="1"/>
  </r>
  <r>
    <x v="3788"/>
    <x v="0"/>
    <n v="36"/>
    <x v="0"/>
    <s v="Operations Manager"/>
    <x v="1"/>
    <x v="1"/>
    <x v="4"/>
    <x v="376"/>
    <d v="2023-06-06T00:00:00"/>
    <d v="2023-06-13T00:00:00"/>
    <x v="0"/>
    <x v="213"/>
    <n v="65116"/>
    <x v="3"/>
    <s v="Retained"/>
    <n v="2"/>
    <x v="1"/>
  </r>
  <r>
    <x v="3789"/>
    <x v="1"/>
    <n v="34"/>
    <x v="0"/>
    <s v="Operations Executive"/>
    <x v="0"/>
    <x v="1"/>
    <x v="1"/>
    <x v="551"/>
    <d v="2024-04-27T00:00:00"/>
    <d v="2024-05-01T00:00:00"/>
    <x v="1"/>
    <x v="3"/>
    <n v="42387"/>
    <x v="3"/>
    <m/>
    <n v="5"/>
    <x v="1"/>
  </r>
  <r>
    <x v="3790"/>
    <x v="0"/>
    <n v="38"/>
    <x v="1"/>
    <s v="Service Manager"/>
    <x v="13"/>
    <x v="0"/>
    <x v="3"/>
    <x v="89"/>
    <d v="2023-08-23T00:00:00"/>
    <d v="2023-08-24T00:00:00"/>
    <x v="0"/>
    <x v="26"/>
    <n v="167574"/>
    <x v="14"/>
    <s v="Retained"/>
    <m/>
    <x v="1"/>
  </r>
  <r>
    <x v="3791"/>
    <x v="0"/>
    <n v="36"/>
    <x v="0"/>
    <s v="Operations Executive"/>
    <x v="7"/>
    <x v="2"/>
    <x v="4"/>
    <x v="170"/>
    <d v="2023-07-08T00:00:00"/>
    <d v="2023-07-08T00:00:00"/>
    <x v="0"/>
    <x v="39"/>
    <n v="69516"/>
    <x v="16"/>
    <s v="Retained"/>
    <n v="4"/>
    <x v="0"/>
  </r>
  <r>
    <x v="3792"/>
    <x v="2"/>
    <n v="32"/>
    <x v="0"/>
    <s v="Operations Executive"/>
    <x v="12"/>
    <x v="1"/>
    <x v="1"/>
    <x v="244"/>
    <d v="2023-03-26T00:00:00"/>
    <d v="2023-03-29T00:00:00"/>
    <x v="1"/>
    <x v="3"/>
    <n v="36338"/>
    <x v="3"/>
    <m/>
    <m/>
    <x v="1"/>
  </r>
  <r>
    <x v="3793"/>
    <x v="2"/>
    <n v="33"/>
    <x v="0"/>
    <s v="Operations Executive"/>
    <x v="5"/>
    <x v="1"/>
    <x v="2"/>
    <x v="407"/>
    <d v="2024-12-01T00:00:00"/>
    <d v="2024-12-08T00:00:00"/>
    <x v="1"/>
    <x v="3"/>
    <n v="41417"/>
    <x v="3"/>
    <m/>
    <n v="3"/>
    <x v="0"/>
  </r>
  <r>
    <x v="3794"/>
    <x v="0"/>
    <n v="36"/>
    <x v="4"/>
    <s v="Production Engineer"/>
    <x v="7"/>
    <x v="1"/>
    <x v="0"/>
    <x v="55"/>
    <d v="2024-10-17T00:00:00"/>
    <d v="2024-10-23T00:00:00"/>
    <x v="2"/>
    <x v="3"/>
    <n v="49610"/>
    <x v="3"/>
    <m/>
    <n v="4"/>
    <x v="0"/>
  </r>
  <r>
    <x v="3795"/>
    <x v="2"/>
    <n v="34"/>
    <x v="1"/>
    <s v="Service Engineer"/>
    <x v="13"/>
    <x v="0"/>
    <x v="2"/>
    <x v="175"/>
    <d v="2023-06-28T00:00:00"/>
    <d v="2023-06-30T00:00:00"/>
    <x v="0"/>
    <x v="13"/>
    <n v="170462"/>
    <x v="13"/>
    <s v="Retained"/>
    <n v="3"/>
    <x v="1"/>
  </r>
  <r>
    <x v="3796"/>
    <x v="0"/>
    <n v="36"/>
    <x v="0"/>
    <s v="Operations Manager"/>
    <x v="7"/>
    <x v="0"/>
    <x v="1"/>
    <x v="250"/>
    <d v="2023-04-07T00:00:00"/>
    <d v="2023-04-09T00:00:00"/>
    <x v="0"/>
    <x v="229"/>
    <n v="61628"/>
    <x v="5"/>
    <s v="Retained"/>
    <n v="4"/>
    <x v="1"/>
  </r>
  <r>
    <x v="3797"/>
    <x v="0"/>
    <n v="36"/>
    <x v="0"/>
    <s v="Operations Manager"/>
    <x v="6"/>
    <x v="0"/>
    <x v="1"/>
    <x v="205"/>
    <d v="2023-01-17T00:00:00"/>
    <d v="2023-01-23T00:00:00"/>
    <x v="1"/>
    <x v="3"/>
    <n v="80738"/>
    <x v="3"/>
    <m/>
    <n v="4"/>
    <x v="1"/>
  </r>
  <r>
    <x v="3798"/>
    <x v="0"/>
    <n v="38"/>
    <x v="1"/>
    <s v="Service Manager"/>
    <x v="8"/>
    <x v="1"/>
    <x v="1"/>
    <x v="155"/>
    <d v="2023-03-18T00:00:00"/>
    <d v="2023-03-23T00:00:00"/>
    <x v="0"/>
    <x v="106"/>
    <n v="202313"/>
    <x v="12"/>
    <s v="Retained"/>
    <n v="5"/>
    <x v="0"/>
  </r>
  <r>
    <x v="3799"/>
    <x v="0"/>
    <n v="37"/>
    <x v="1"/>
    <s v="Service Engineer"/>
    <x v="12"/>
    <x v="0"/>
    <x v="0"/>
    <x v="173"/>
    <d v="2023-02-07T00:00:00"/>
    <d v="2023-02-11T00:00:00"/>
    <x v="1"/>
    <x v="3"/>
    <n v="51525"/>
    <x v="3"/>
    <m/>
    <n v="5"/>
    <x v="1"/>
  </r>
  <r>
    <x v="3800"/>
    <x v="0"/>
    <n v="37"/>
    <x v="2"/>
    <s v="Sales Manager"/>
    <x v="0"/>
    <x v="2"/>
    <x v="3"/>
    <x v="197"/>
    <d v="2023-08-16T00:00:00"/>
    <d v="2023-08-17T00:00:00"/>
    <x v="0"/>
    <x v="62"/>
    <n v="69377"/>
    <x v="4"/>
    <s v="Retained"/>
    <n v="2"/>
    <x v="0"/>
  </r>
  <r>
    <x v="3801"/>
    <x v="1"/>
    <n v="34"/>
    <x v="2"/>
    <s v="Sales Executive"/>
    <x v="7"/>
    <x v="1"/>
    <x v="0"/>
    <x v="291"/>
    <d v="2023-01-31T00:00:00"/>
    <d v="2023-02-05T00:00:00"/>
    <x v="0"/>
    <x v="367"/>
    <n v="45737"/>
    <x v="10"/>
    <s v="Left"/>
    <m/>
    <x v="1"/>
  </r>
  <r>
    <x v="3802"/>
    <x v="2"/>
    <n v="34"/>
    <x v="0"/>
    <s v="Operations Executive"/>
    <x v="4"/>
    <x v="1"/>
    <x v="1"/>
    <x v="144"/>
    <d v="2023-03-07T00:00:00"/>
    <d v="2023-03-09T00:00:00"/>
    <x v="0"/>
    <x v="326"/>
    <n v="55450"/>
    <x v="2"/>
    <s v="Retained"/>
    <n v="4"/>
    <x v="1"/>
  </r>
  <r>
    <x v="3803"/>
    <x v="1"/>
    <n v="34"/>
    <x v="2"/>
    <s v="Sales Manager"/>
    <x v="4"/>
    <x v="0"/>
    <x v="3"/>
    <x v="150"/>
    <d v="2023-07-04T00:00:00"/>
    <d v="2023-07-09T00:00:00"/>
    <x v="0"/>
    <x v="39"/>
    <n v="55920"/>
    <x v="3"/>
    <s v="Retained"/>
    <n v="3"/>
    <x v="2"/>
  </r>
  <r>
    <x v="3804"/>
    <x v="0"/>
    <n v="38"/>
    <x v="1"/>
    <s v="Service Engineer"/>
    <x v="3"/>
    <x v="4"/>
    <x v="1"/>
    <x v="304"/>
    <d v="2023-02-25T00:00:00"/>
    <d v="2023-02-28T00:00:00"/>
    <x v="0"/>
    <x v="20"/>
    <n v="79288"/>
    <x v="4"/>
    <s v="Retained"/>
    <n v="4"/>
    <x v="1"/>
  </r>
  <r>
    <x v="3805"/>
    <x v="1"/>
    <n v="34"/>
    <x v="0"/>
    <s v="Operations Executive"/>
    <x v="7"/>
    <x v="1"/>
    <x v="3"/>
    <x v="263"/>
    <d v="2024-01-19T00:00:00"/>
    <d v="2024-01-24T00:00:00"/>
    <x v="0"/>
    <x v="382"/>
    <n v="60864"/>
    <x v="3"/>
    <s v="Retained"/>
    <n v="2"/>
    <x v="1"/>
  </r>
  <r>
    <x v="3806"/>
    <x v="0"/>
    <n v="37"/>
    <x v="1"/>
    <s v="Service Engineer"/>
    <x v="2"/>
    <x v="4"/>
    <x v="2"/>
    <x v="33"/>
    <d v="2023-02-26T00:00:00"/>
    <d v="2023-02-27T00:00:00"/>
    <x v="0"/>
    <x v="166"/>
    <n v="86653"/>
    <x v="3"/>
    <s v="Retained"/>
    <n v="5"/>
    <x v="1"/>
  </r>
  <r>
    <x v="3807"/>
    <x v="0"/>
    <n v="36"/>
    <x v="0"/>
    <s v="Operations Manager"/>
    <x v="1"/>
    <x v="1"/>
    <x v="0"/>
    <x v="315"/>
    <d v="2023-08-11T00:00:00"/>
    <d v="2023-08-17T00:00:00"/>
    <x v="0"/>
    <x v="26"/>
    <n v="72087"/>
    <x v="9"/>
    <s v="Left"/>
    <n v="3"/>
    <x v="0"/>
  </r>
  <r>
    <x v="3808"/>
    <x v="0"/>
    <n v="38"/>
    <x v="0"/>
    <s v="Operations Executive"/>
    <x v="7"/>
    <x v="1"/>
    <x v="0"/>
    <x v="267"/>
    <d v="2023-06-01T00:00:00"/>
    <d v="2023-06-04T00:00:00"/>
    <x v="0"/>
    <x v="15"/>
    <n v="69193"/>
    <x v="4"/>
    <s v="Left"/>
    <m/>
    <x v="1"/>
  </r>
  <r>
    <x v="3809"/>
    <x v="0"/>
    <n v="36"/>
    <x v="1"/>
    <s v="Service Engineer"/>
    <x v="4"/>
    <x v="0"/>
    <x v="1"/>
    <x v="258"/>
    <d v="2023-03-24T00:00:00"/>
    <d v="2023-03-29T00:00:00"/>
    <x v="0"/>
    <x v="333"/>
    <n v="85074"/>
    <x v="2"/>
    <s v="Retained"/>
    <m/>
    <x v="0"/>
  </r>
  <r>
    <x v="3810"/>
    <x v="2"/>
    <n v="34"/>
    <x v="0"/>
    <s v="Operations Executive"/>
    <x v="1"/>
    <x v="2"/>
    <x v="0"/>
    <x v="207"/>
    <d v="2024-12-04T00:00:00"/>
    <d v="2024-12-11T00:00:00"/>
    <x v="0"/>
    <x v="483"/>
    <n v="70205"/>
    <x v="15"/>
    <s v="Retained"/>
    <n v="2"/>
    <x v="0"/>
  </r>
  <r>
    <x v="3811"/>
    <x v="0"/>
    <n v="37"/>
    <x v="0"/>
    <s v="Operations Manager"/>
    <x v="2"/>
    <x v="1"/>
    <x v="1"/>
    <x v="127"/>
    <d v="2023-07-30T00:00:00"/>
    <d v="2023-07-31T00:00:00"/>
    <x v="1"/>
    <x v="3"/>
    <n v="73988"/>
    <x v="3"/>
    <m/>
    <n v="4"/>
    <x v="1"/>
  </r>
  <r>
    <x v="3812"/>
    <x v="0"/>
    <n v="36"/>
    <x v="7"/>
    <s v="Purchase Manager"/>
    <x v="9"/>
    <x v="0"/>
    <x v="0"/>
    <x v="88"/>
    <d v="2023-06-15T00:00:00"/>
    <d v="2023-06-16T00:00:00"/>
    <x v="0"/>
    <x v="12"/>
    <n v="49231"/>
    <x v="4"/>
    <s v="Left"/>
    <m/>
    <x v="1"/>
  </r>
  <r>
    <x v="3813"/>
    <x v="2"/>
    <n v="32"/>
    <x v="1"/>
    <s v="Service Engineer"/>
    <x v="10"/>
    <x v="1"/>
    <x v="0"/>
    <x v="483"/>
    <d v="2024-11-27T00:00:00"/>
    <d v="2024-12-03T00:00:00"/>
    <x v="1"/>
    <x v="3"/>
    <n v="140614"/>
    <x v="3"/>
    <m/>
    <n v="4"/>
    <x v="1"/>
  </r>
  <r>
    <x v="3814"/>
    <x v="0"/>
    <n v="38"/>
    <x v="6"/>
    <s v="Financial Analyst"/>
    <x v="4"/>
    <x v="0"/>
    <x v="0"/>
    <x v="87"/>
    <d v="2024-02-07T00:00:00"/>
    <d v="2024-02-11T00:00:00"/>
    <x v="0"/>
    <x v="516"/>
    <n v="85184"/>
    <x v="4"/>
    <s v="Retained"/>
    <n v="2"/>
    <x v="1"/>
  </r>
  <r>
    <x v="3815"/>
    <x v="0"/>
    <n v="36"/>
    <x v="3"/>
    <s v="Marketing Executive"/>
    <x v="9"/>
    <x v="1"/>
    <x v="4"/>
    <x v="141"/>
    <d v="2023-08-05T00:00:00"/>
    <d v="2023-08-09T00:00:00"/>
    <x v="0"/>
    <x v="181"/>
    <n v="54966"/>
    <x v="0"/>
    <s v="Retained"/>
    <n v="1"/>
    <x v="1"/>
  </r>
  <r>
    <x v="3816"/>
    <x v="0"/>
    <n v="38"/>
    <x v="0"/>
    <s v="Operations Executive"/>
    <x v="3"/>
    <x v="0"/>
    <x v="1"/>
    <x v="329"/>
    <d v="2023-02-04T00:00:00"/>
    <d v="2023-02-10T00:00:00"/>
    <x v="1"/>
    <x v="3"/>
    <n v="79154"/>
    <x v="3"/>
    <m/>
    <n v="5"/>
    <x v="1"/>
  </r>
  <r>
    <x v="3817"/>
    <x v="2"/>
    <n v="33"/>
    <x v="1"/>
    <s v="Service Manager"/>
    <x v="1"/>
    <x v="0"/>
    <x v="0"/>
    <x v="101"/>
    <d v="2023-06-29T00:00:00"/>
    <d v="2023-07-05T00:00:00"/>
    <x v="0"/>
    <x v="78"/>
    <n v="51128"/>
    <x v="5"/>
    <s v="Retained"/>
    <n v="4"/>
    <x v="1"/>
  </r>
  <r>
    <x v="3818"/>
    <x v="2"/>
    <n v="32"/>
    <x v="0"/>
    <s v="Operations Executive"/>
    <x v="13"/>
    <x v="2"/>
    <x v="3"/>
    <x v="397"/>
    <d v="2023-07-20T00:00:00"/>
    <d v="2023-07-24T00:00:00"/>
    <x v="0"/>
    <x v="165"/>
    <n v="219471"/>
    <x v="8"/>
    <s v="Retained"/>
    <n v="4"/>
    <x v="0"/>
  </r>
  <r>
    <x v="3819"/>
    <x v="0"/>
    <n v="38"/>
    <x v="7"/>
    <s v="Purchase Officer"/>
    <x v="14"/>
    <x v="0"/>
    <x v="1"/>
    <x v="102"/>
    <d v="2023-03-21T00:00:00"/>
    <d v="2023-03-28T00:00:00"/>
    <x v="0"/>
    <x v="44"/>
    <n v="147945"/>
    <x v="2"/>
    <s v="Retained"/>
    <n v="3"/>
    <x v="1"/>
  </r>
  <r>
    <x v="3820"/>
    <x v="0"/>
    <n v="36"/>
    <x v="0"/>
    <s v="Operations Manager"/>
    <x v="3"/>
    <x v="0"/>
    <x v="2"/>
    <x v="131"/>
    <d v="2023-08-26T00:00:00"/>
    <d v="2023-08-27T00:00:00"/>
    <x v="0"/>
    <x v="27"/>
    <n v="70155"/>
    <x v="1"/>
    <s v="Retained"/>
    <n v="5"/>
    <x v="1"/>
  </r>
  <r>
    <x v="3821"/>
    <x v="0"/>
    <n v="38"/>
    <x v="0"/>
    <s v="Operations Executive"/>
    <x v="0"/>
    <x v="0"/>
    <x v="1"/>
    <x v="316"/>
    <d v="2023-07-19T00:00:00"/>
    <d v="2023-07-22T00:00:00"/>
    <x v="1"/>
    <x v="3"/>
    <n v="57362"/>
    <x v="3"/>
    <m/>
    <n v="3"/>
    <x v="1"/>
  </r>
  <r>
    <x v="3822"/>
    <x v="2"/>
    <n v="34"/>
    <x v="6"/>
    <s v="Finance Manager"/>
    <x v="13"/>
    <x v="3"/>
    <x v="0"/>
    <x v="5"/>
    <d v="2023-05-11T00:00:00"/>
    <d v="2023-05-13T00:00:00"/>
    <x v="1"/>
    <x v="3"/>
    <n v="188267"/>
    <x v="3"/>
    <m/>
    <n v="4"/>
    <x v="1"/>
  </r>
  <r>
    <x v="3823"/>
    <x v="0"/>
    <n v="38"/>
    <x v="0"/>
    <s v="Operations Manager"/>
    <x v="0"/>
    <x v="2"/>
    <x v="4"/>
    <x v="175"/>
    <d v="2023-07-01T00:00:00"/>
    <d v="2023-07-01T00:00:00"/>
    <x v="2"/>
    <x v="3"/>
    <n v="44888"/>
    <x v="3"/>
    <m/>
    <m/>
    <x v="1"/>
  </r>
  <r>
    <x v="3824"/>
    <x v="0"/>
    <n v="37"/>
    <x v="0"/>
    <s v="Operations Manager"/>
    <x v="4"/>
    <x v="2"/>
    <x v="4"/>
    <x v="227"/>
    <d v="2024-07-09T00:00:00"/>
    <d v="2024-07-10T00:00:00"/>
    <x v="3"/>
    <x v="3"/>
    <n v="79451"/>
    <x v="3"/>
    <m/>
    <n v="4"/>
    <x v="0"/>
  </r>
  <r>
    <x v="3825"/>
    <x v="0"/>
    <n v="36"/>
    <x v="0"/>
    <s v="Operations Executive"/>
    <x v="2"/>
    <x v="0"/>
    <x v="1"/>
    <x v="405"/>
    <d v="2024-09-09T00:00:00"/>
    <d v="2024-09-09T00:00:00"/>
    <x v="2"/>
    <x v="3"/>
    <n v="68056"/>
    <x v="3"/>
    <m/>
    <n v="5"/>
    <x v="1"/>
  </r>
  <r>
    <x v="3826"/>
    <x v="0"/>
    <n v="37"/>
    <x v="1"/>
    <s v="Service Engineer"/>
    <x v="4"/>
    <x v="0"/>
    <x v="1"/>
    <x v="71"/>
    <d v="2023-06-20T00:00:00"/>
    <d v="2023-06-22T00:00:00"/>
    <x v="0"/>
    <x v="61"/>
    <n v="59301"/>
    <x v="15"/>
    <s v="Left"/>
    <n v="5"/>
    <x v="1"/>
  </r>
  <r>
    <x v="3827"/>
    <x v="0"/>
    <n v="38"/>
    <x v="0"/>
    <s v="Operations Manager"/>
    <x v="1"/>
    <x v="1"/>
    <x v="3"/>
    <x v="283"/>
    <d v="2023-01-20T00:00:00"/>
    <d v="2023-01-21T00:00:00"/>
    <x v="0"/>
    <x v="139"/>
    <n v="56167"/>
    <x v="12"/>
    <s v="Retained"/>
    <m/>
    <x v="0"/>
  </r>
  <r>
    <x v="3828"/>
    <x v="2"/>
    <n v="34"/>
    <x v="3"/>
    <s v="Marketing Executive"/>
    <x v="1"/>
    <x v="2"/>
    <x v="3"/>
    <x v="395"/>
    <d v="2025-01-03T00:00:00"/>
    <d v="2025-01-08T00:00:00"/>
    <x v="0"/>
    <x v="23"/>
    <n v="67153"/>
    <x v="8"/>
    <s v="Left"/>
    <n v="4"/>
    <x v="1"/>
  </r>
  <r>
    <x v="3829"/>
    <x v="0"/>
    <n v="37"/>
    <x v="1"/>
    <s v="Service Engineer"/>
    <x v="3"/>
    <x v="1"/>
    <x v="0"/>
    <x v="304"/>
    <d v="2023-03-07T00:00:00"/>
    <d v="2023-03-12T00:00:00"/>
    <x v="0"/>
    <x v="185"/>
    <n v="65572"/>
    <x v="1"/>
    <s v="Left"/>
    <n v="4"/>
    <x v="0"/>
  </r>
  <r>
    <x v="3830"/>
    <x v="0"/>
    <n v="37"/>
    <x v="4"/>
    <s v="Production Engineer"/>
    <x v="6"/>
    <x v="1"/>
    <x v="1"/>
    <x v="28"/>
    <d v="2023-03-30T00:00:00"/>
    <d v="2023-03-31T00:00:00"/>
    <x v="1"/>
    <x v="3"/>
    <n v="70208"/>
    <x v="3"/>
    <m/>
    <n v="4"/>
    <x v="2"/>
  </r>
  <r>
    <x v="3831"/>
    <x v="2"/>
    <n v="32"/>
    <x v="1"/>
    <s v="Service Engineer"/>
    <x v="7"/>
    <x v="0"/>
    <x v="2"/>
    <x v="65"/>
    <d v="2023-07-13T00:00:00"/>
    <d v="2023-07-14T00:00:00"/>
    <x v="0"/>
    <x v="218"/>
    <n v="47231"/>
    <x v="7"/>
    <s v="Retained"/>
    <n v="4"/>
    <x v="1"/>
  </r>
  <r>
    <x v="3832"/>
    <x v="2"/>
    <n v="34"/>
    <x v="0"/>
    <s v="Operations Manager"/>
    <x v="12"/>
    <x v="1"/>
    <x v="1"/>
    <x v="7"/>
    <d v="2023-06-10T00:00:00"/>
    <d v="2023-06-15T00:00:00"/>
    <x v="0"/>
    <x v="222"/>
    <n v="42398"/>
    <x v="8"/>
    <s v="Left"/>
    <n v="4"/>
    <x v="1"/>
  </r>
  <r>
    <x v="3833"/>
    <x v="0"/>
    <n v="37"/>
    <x v="0"/>
    <s v="Operations Executive"/>
    <x v="6"/>
    <x v="4"/>
    <x v="3"/>
    <x v="307"/>
    <d v="2023-07-30T00:00:00"/>
    <d v="2023-07-31T00:00:00"/>
    <x v="2"/>
    <x v="3"/>
    <n v="58030"/>
    <x v="3"/>
    <m/>
    <m/>
    <x v="1"/>
  </r>
  <r>
    <x v="3834"/>
    <x v="0"/>
    <n v="38"/>
    <x v="1"/>
    <s v="Service Engineer"/>
    <x v="4"/>
    <x v="2"/>
    <x v="0"/>
    <x v="115"/>
    <d v="2023-06-11T00:00:00"/>
    <d v="2023-06-12T00:00:00"/>
    <x v="1"/>
    <x v="3"/>
    <n v="85182"/>
    <x v="3"/>
    <m/>
    <m/>
    <x v="1"/>
  </r>
  <r>
    <x v="3835"/>
    <x v="0"/>
    <n v="38"/>
    <x v="0"/>
    <s v="Operations Manager"/>
    <x v="3"/>
    <x v="0"/>
    <x v="0"/>
    <x v="377"/>
    <d v="2024-08-12T00:00:00"/>
    <d v="2024-08-12T00:00:00"/>
    <x v="3"/>
    <x v="3"/>
    <n v="75548"/>
    <x v="3"/>
    <m/>
    <n v="4"/>
    <x v="1"/>
  </r>
  <r>
    <x v="3836"/>
    <x v="1"/>
    <n v="34"/>
    <x v="1"/>
    <s v="Service Manager"/>
    <x v="9"/>
    <x v="1"/>
    <x v="1"/>
    <x v="222"/>
    <d v="2024-07-31T00:00:00"/>
    <d v="2024-08-01T00:00:00"/>
    <x v="0"/>
    <x v="317"/>
    <n v="61255"/>
    <x v="11"/>
    <s v="Retained"/>
    <n v="3"/>
    <x v="0"/>
  </r>
  <r>
    <x v="3837"/>
    <x v="0"/>
    <n v="36"/>
    <x v="0"/>
    <s v="Operations Executive"/>
    <x v="12"/>
    <x v="0"/>
    <x v="0"/>
    <x v="120"/>
    <d v="2023-09-11T00:00:00"/>
    <d v="2023-09-15T00:00:00"/>
    <x v="0"/>
    <x v="176"/>
    <n v="43557"/>
    <x v="15"/>
    <s v="Retained"/>
    <m/>
    <x v="0"/>
  </r>
  <r>
    <x v="3838"/>
    <x v="1"/>
    <n v="34"/>
    <x v="4"/>
    <s v="Production Engineer"/>
    <x v="10"/>
    <x v="0"/>
    <x v="2"/>
    <x v="141"/>
    <d v="2023-08-04T00:00:00"/>
    <d v="2023-08-10T00:00:00"/>
    <x v="0"/>
    <x v="138"/>
    <n v="152802"/>
    <x v="14"/>
    <s v="Retained"/>
    <n v="4"/>
    <x v="1"/>
  </r>
  <r>
    <x v="3839"/>
    <x v="2"/>
    <n v="32"/>
    <x v="1"/>
    <s v="Service Engineer"/>
    <x v="1"/>
    <x v="1"/>
    <x v="0"/>
    <x v="228"/>
    <d v="2023-06-11T00:00:00"/>
    <d v="2023-06-11T00:00:00"/>
    <x v="0"/>
    <x v="226"/>
    <n v="67601"/>
    <x v="5"/>
    <s v="Retained"/>
    <n v="3"/>
    <x v="1"/>
  </r>
  <r>
    <x v="3840"/>
    <x v="0"/>
    <n v="36"/>
    <x v="1"/>
    <s v="Service Engineer"/>
    <x v="13"/>
    <x v="4"/>
    <x v="2"/>
    <x v="179"/>
    <d v="2023-04-07T00:00:00"/>
    <d v="2023-04-09T00:00:00"/>
    <x v="0"/>
    <x v="229"/>
    <n v="183925"/>
    <x v="12"/>
    <s v="Retained"/>
    <n v="4"/>
    <x v="2"/>
  </r>
  <r>
    <x v="3841"/>
    <x v="0"/>
    <n v="37"/>
    <x v="1"/>
    <s v="Service Manager"/>
    <x v="4"/>
    <x v="1"/>
    <x v="2"/>
    <x v="387"/>
    <d v="2024-05-09T00:00:00"/>
    <d v="2024-05-12T00:00:00"/>
    <x v="0"/>
    <x v="517"/>
    <n v="62959"/>
    <x v="0"/>
    <s v="Left"/>
    <n v="5"/>
    <x v="1"/>
  </r>
  <r>
    <x v="3842"/>
    <x v="0"/>
    <n v="38"/>
    <x v="0"/>
    <s v="Operations Executive"/>
    <x v="2"/>
    <x v="2"/>
    <x v="1"/>
    <x v="461"/>
    <d v="2024-09-13T00:00:00"/>
    <d v="2024-09-18T00:00:00"/>
    <x v="0"/>
    <x v="499"/>
    <n v="86055"/>
    <x v="9"/>
    <s v="Retained"/>
    <n v="3"/>
    <x v="1"/>
  </r>
  <r>
    <x v="3843"/>
    <x v="0"/>
    <n v="37"/>
    <x v="0"/>
    <s v="Operations Executive"/>
    <x v="6"/>
    <x v="2"/>
    <x v="0"/>
    <x v="212"/>
    <d v="2024-07-14T00:00:00"/>
    <d v="2024-07-17T00:00:00"/>
    <x v="0"/>
    <x v="491"/>
    <n v="73503"/>
    <x v="2"/>
    <s v="Retained"/>
    <n v="3"/>
    <x v="0"/>
  </r>
  <r>
    <x v="3844"/>
    <x v="0"/>
    <n v="37"/>
    <x v="1"/>
    <s v="Service Engineer"/>
    <x v="4"/>
    <x v="3"/>
    <x v="0"/>
    <x v="4"/>
    <d v="2023-07-02T00:00:00"/>
    <d v="2023-07-07T00:00:00"/>
    <x v="0"/>
    <x v="78"/>
    <n v="71564"/>
    <x v="3"/>
    <s v="Retained"/>
    <n v="4"/>
    <x v="1"/>
  </r>
  <r>
    <x v="3845"/>
    <x v="2"/>
    <n v="32"/>
    <x v="1"/>
    <s v="Service Engineer"/>
    <x v="3"/>
    <x v="0"/>
    <x v="1"/>
    <x v="312"/>
    <d v="2024-02-16T00:00:00"/>
    <d v="2024-02-22T00:00:00"/>
    <x v="1"/>
    <x v="3"/>
    <n v="64214"/>
    <x v="3"/>
    <m/>
    <n v="4"/>
    <x v="1"/>
  </r>
  <r>
    <x v="3846"/>
    <x v="1"/>
    <n v="34"/>
    <x v="2"/>
    <s v="Sales Executive"/>
    <x v="0"/>
    <x v="0"/>
    <x v="1"/>
    <x v="146"/>
    <d v="2024-09-30T00:00:00"/>
    <d v="2024-10-02T00:00:00"/>
    <x v="1"/>
    <x v="3"/>
    <n v="45585"/>
    <x v="3"/>
    <m/>
    <m/>
    <x v="2"/>
  </r>
  <r>
    <x v="3847"/>
    <x v="0"/>
    <n v="38"/>
    <x v="0"/>
    <s v="Operations Executive"/>
    <x v="3"/>
    <x v="4"/>
    <x v="1"/>
    <x v="19"/>
    <d v="2024-05-26T00:00:00"/>
    <d v="2024-05-26T00:00:00"/>
    <x v="0"/>
    <x v="504"/>
    <n v="76990"/>
    <x v="13"/>
    <s v="Left"/>
    <n v="4"/>
    <x v="0"/>
  </r>
  <r>
    <x v="3848"/>
    <x v="2"/>
    <n v="34"/>
    <x v="0"/>
    <s v="Operations Manager"/>
    <x v="1"/>
    <x v="2"/>
    <x v="0"/>
    <x v="469"/>
    <d v="2024-07-12T00:00:00"/>
    <d v="2024-07-13T00:00:00"/>
    <x v="3"/>
    <x v="3"/>
    <n v="57304"/>
    <x v="3"/>
    <m/>
    <n v="4"/>
    <x v="1"/>
  </r>
  <r>
    <x v="3849"/>
    <x v="0"/>
    <n v="36"/>
    <x v="2"/>
    <s v="Sales Executive"/>
    <x v="0"/>
    <x v="2"/>
    <x v="1"/>
    <x v="326"/>
    <d v="2024-05-03T00:00:00"/>
    <d v="2024-05-07T00:00:00"/>
    <x v="0"/>
    <x v="370"/>
    <n v="46723"/>
    <x v="8"/>
    <s v="Retained"/>
    <m/>
    <x v="1"/>
  </r>
  <r>
    <x v="3850"/>
    <x v="0"/>
    <n v="38"/>
    <x v="0"/>
    <s v="Operations Manager"/>
    <x v="7"/>
    <x v="2"/>
    <x v="4"/>
    <x v="38"/>
    <d v="2023-02-22T00:00:00"/>
    <d v="2023-02-22T00:00:00"/>
    <x v="2"/>
    <x v="3"/>
    <n v="53526"/>
    <x v="3"/>
    <m/>
    <n v="4"/>
    <x v="1"/>
  </r>
  <r>
    <x v="3851"/>
    <x v="0"/>
    <n v="36"/>
    <x v="2"/>
    <s v="Sales Executive"/>
    <x v="0"/>
    <x v="0"/>
    <x v="0"/>
    <x v="423"/>
    <d v="2024-09-15T00:00:00"/>
    <d v="2024-09-16T00:00:00"/>
    <x v="0"/>
    <x v="214"/>
    <n v="48372"/>
    <x v="4"/>
    <s v="Retained"/>
    <n v="4"/>
    <x v="1"/>
  </r>
  <r>
    <x v="3852"/>
    <x v="2"/>
    <n v="33"/>
    <x v="0"/>
    <s v="Operations Executive"/>
    <x v="13"/>
    <x v="1"/>
    <x v="0"/>
    <x v="170"/>
    <d v="2023-07-10T00:00:00"/>
    <d v="2023-07-12T00:00:00"/>
    <x v="0"/>
    <x v="1"/>
    <n v="145432"/>
    <x v="8"/>
    <s v="Left"/>
    <n v="4"/>
    <x v="1"/>
  </r>
  <r>
    <x v="3853"/>
    <x v="1"/>
    <n v="34"/>
    <x v="0"/>
    <s v="Operations Executive"/>
    <x v="14"/>
    <x v="1"/>
    <x v="2"/>
    <x v="156"/>
    <d v="2023-07-11T00:00:00"/>
    <d v="2023-07-14T00:00:00"/>
    <x v="0"/>
    <x v="250"/>
    <n v="101482"/>
    <x v="14"/>
    <s v="Left"/>
    <n v="4"/>
    <x v="1"/>
  </r>
  <r>
    <x v="3854"/>
    <x v="2"/>
    <n v="33"/>
    <x v="0"/>
    <s v="Operations Executive"/>
    <x v="13"/>
    <x v="0"/>
    <x v="2"/>
    <x v="336"/>
    <d v="2025-01-12T00:00:00"/>
    <d v="2025-01-17T00:00:00"/>
    <x v="0"/>
    <x v="518"/>
    <n v="188890"/>
    <x v="5"/>
    <s v="Retained"/>
    <n v="1"/>
    <x v="1"/>
  </r>
  <r>
    <x v="3855"/>
    <x v="0"/>
    <n v="36"/>
    <x v="3"/>
    <s v="Marketing Executive"/>
    <x v="3"/>
    <x v="1"/>
    <x v="0"/>
    <x v="59"/>
    <d v="2023-07-15T00:00:00"/>
    <d v="2023-07-21T00:00:00"/>
    <x v="0"/>
    <x v="1"/>
    <n v="78516"/>
    <x v="8"/>
    <s v="Left"/>
    <n v="4"/>
    <x v="1"/>
  </r>
  <r>
    <x v="3856"/>
    <x v="0"/>
    <n v="37"/>
    <x v="0"/>
    <s v="Operations Executive"/>
    <x v="12"/>
    <x v="0"/>
    <x v="1"/>
    <x v="153"/>
    <d v="2023-03-23T00:00:00"/>
    <d v="2023-03-26T00:00:00"/>
    <x v="1"/>
    <x v="3"/>
    <n v="53232"/>
    <x v="3"/>
    <m/>
    <n v="4"/>
    <x v="0"/>
  </r>
  <r>
    <x v="3857"/>
    <x v="0"/>
    <n v="37"/>
    <x v="0"/>
    <s v="Operations Manager"/>
    <x v="1"/>
    <x v="0"/>
    <x v="2"/>
    <x v="149"/>
    <d v="2023-06-27T00:00:00"/>
    <d v="2023-06-28T00:00:00"/>
    <x v="0"/>
    <x v="146"/>
    <n v="71383"/>
    <x v="5"/>
    <s v="Retained"/>
    <n v="4"/>
    <x v="0"/>
  </r>
  <r>
    <x v="3858"/>
    <x v="0"/>
    <n v="36"/>
    <x v="0"/>
    <s v="Operations Manager"/>
    <x v="8"/>
    <x v="0"/>
    <x v="1"/>
    <x v="350"/>
    <d v="2024-10-25T00:00:00"/>
    <d v="2024-10-31T00:00:00"/>
    <x v="4"/>
    <x v="3"/>
    <n v="216357"/>
    <x v="3"/>
    <m/>
    <n v="4"/>
    <x v="1"/>
  </r>
  <r>
    <x v="3859"/>
    <x v="2"/>
    <n v="33"/>
    <x v="1"/>
    <s v="Service Engineer"/>
    <x v="6"/>
    <x v="1"/>
    <x v="2"/>
    <x v="75"/>
    <d v="2024-03-25T00:00:00"/>
    <d v="2024-04-01T00:00:00"/>
    <x v="0"/>
    <x v="310"/>
    <n v="73761"/>
    <x v="5"/>
    <s v="Retained"/>
    <m/>
    <x v="1"/>
  </r>
  <r>
    <x v="3860"/>
    <x v="2"/>
    <n v="34"/>
    <x v="1"/>
    <s v="Service Engineer"/>
    <x v="10"/>
    <x v="2"/>
    <x v="1"/>
    <x v="537"/>
    <d v="2024-12-23T00:00:00"/>
    <d v="2024-12-29T00:00:00"/>
    <x v="0"/>
    <x v="519"/>
    <n v="163424"/>
    <x v="11"/>
    <s v="Retained"/>
    <n v="5"/>
    <x v="0"/>
  </r>
  <r>
    <x v="3861"/>
    <x v="2"/>
    <n v="33"/>
    <x v="1"/>
    <s v="Service Manager"/>
    <x v="5"/>
    <x v="4"/>
    <x v="0"/>
    <x v="305"/>
    <d v="2024-11-16T00:00:00"/>
    <d v="2024-11-22T00:00:00"/>
    <x v="1"/>
    <x v="3"/>
    <n v="33582"/>
    <x v="3"/>
    <m/>
    <n v="5"/>
    <x v="1"/>
  </r>
  <r>
    <x v="3862"/>
    <x v="0"/>
    <n v="36"/>
    <x v="0"/>
    <s v="Operations Executive"/>
    <x v="3"/>
    <x v="2"/>
    <x v="2"/>
    <x v="234"/>
    <d v="2024-05-30T00:00:00"/>
    <d v="2024-05-30T00:00:00"/>
    <x v="0"/>
    <x v="520"/>
    <n v="55304"/>
    <x v="8"/>
    <s v="Retained"/>
    <n v="4"/>
    <x v="1"/>
  </r>
  <r>
    <x v="3863"/>
    <x v="0"/>
    <n v="38"/>
    <x v="1"/>
    <s v="Service Manager"/>
    <x v="7"/>
    <x v="1"/>
    <x v="1"/>
    <x v="38"/>
    <d v="2023-02-26T00:00:00"/>
    <d v="2023-02-28T00:00:00"/>
    <x v="0"/>
    <x v="16"/>
    <n v="62220"/>
    <x v="3"/>
    <s v="Retained"/>
    <n v="4"/>
    <x v="0"/>
  </r>
  <r>
    <x v="3864"/>
    <x v="0"/>
    <n v="38"/>
    <x v="1"/>
    <s v="Service Manager"/>
    <x v="3"/>
    <x v="0"/>
    <x v="1"/>
    <x v="32"/>
    <d v="2023-07-16T00:00:00"/>
    <d v="2023-07-23T00:00:00"/>
    <x v="0"/>
    <x v="172"/>
    <n v="72202"/>
    <x v="5"/>
    <s v="Retained"/>
    <n v="4"/>
    <x v="1"/>
  </r>
  <r>
    <x v="3865"/>
    <x v="0"/>
    <n v="37"/>
    <x v="4"/>
    <s v="Production Engineer"/>
    <x v="0"/>
    <x v="2"/>
    <x v="0"/>
    <x v="91"/>
    <d v="2023-06-08T00:00:00"/>
    <d v="2023-06-09T00:00:00"/>
    <x v="1"/>
    <x v="3"/>
    <n v="59867"/>
    <x v="3"/>
    <m/>
    <n v="4"/>
    <x v="1"/>
  </r>
  <r>
    <x v="3866"/>
    <x v="0"/>
    <n v="38"/>
    <x v="1"/>
    <s v="Service Engineer"/>
    <x v="4"/>
    <x v="0"/>
    <x v="2"/>
    <x v="304"/>
    <d v="2023-03-07T00:00:00"/>
    <d v="2023-03-13T00:00:00"/>
    <x v="0"/>
    <x v="136"/>
    <n v="64976"/>
    <x v="14"/>
    <s v="Left"/>
    <n v="4"/>
    <x v="1"/>
  </r>
  <r>
    <x v="3867"/>
    <x v="2"/>
    <n v="32"/>
    <x v="0"/>
    <s v="Operations Executive"/>
    <x v="0"/>
    <x v="0"/>
    <x v="2"/>
    <x v="494"/>
    <d v="2024-02-22T00:00:00"/>
    <d v="2024-02-24T00:00:00"/>
    <x v="4"/>
    <x v="3"/>
    <n v="60755"/>
    <x v="3"/>
    <m/>
    <n v="3"/>
    <x v="1"/>
  </r>
  <r>
    <x v="3868"/>
    <x v="2"/>
    <n v="34"/>
    <x v="3"/>
    <s v="Marketing Manager"/>
    <x v="2"/>
    <x v="1"/>
    <x v="3"/>
    <x v="109"/>
    <d v="2023-07-15T00:00:00"/>
    <d v="2023-07-22T00:00:00"/>
    <x v="0"/>
    <x v="67"/>
    <n v="86727"/>
    <x v="3"/>
    <s v="Retained"/>
    <n v="5"/>
    <x v="1"/>
  </r>
  <r>
    <x v="3869"/>
    <x v="0"/>
    <n v="37"/>
    <x v="0"/>
    <s v="Operations Executive"/>
    <x v="3"/>
    <x v="1"/>
    <x v="1"/>
    <x v="484"/>
    <d v="2024-12-18T00:00:00"/>
    <d v="2024-12-22T00:00:00"/>
    <x v="1"/>
    <x v="3"/>
    <n v="58389"/>
    <x v="3"/>
    <m/>
    <m/>
    <x v="1"/>
  </r>
  <r>
    <x v="3870"/>
    <x v="0"/>
    <n v="37"/>
    <x v="0"/>
    <s v="Operations Manager"/>
    <x v="4"/>
    <x v="1"/>
    <x v="1"/>
    <x v="362"/>
    <d v="2023-08-31T00:00:00"/>
    <d v="2023-09-07T00:00:00"/>
    <x v="2"/>
    <x v="3"/>
    <n v="84079"/>
    <x v="3"/>
    <m/>
    <n v="4"/>
    <x v="1"/>
  </r>
  <r>
    <x v="3871"/>
    <x v="0"/>
    <n v="38"/>
    <x v="0"/>
    <s v="Operations Executive"/>
    <x v="9"/>
    <x v="1"/>
    <x v="2"/>
    <x v="197"/>
    <d v="2023-08-17T00:00:00"/>
    <d v="2023-08-24T00:00:00"/>
    <x v="0"/>
    <x v="255"/>
    <n v="43145"/>
    <x v="3"/>
    <s v="Retained"/>
    <n v="4"/>
    <x v="1"/>
  </r>
  <r>
    <x v="3872"/>
    <x v="0"/>
    <n v="36"/>
    <x v="4"/>
    <s v="Production Engineer"/>
    <x v="6"/>
    <x v="0"/>
    <x v="1"/>
    <x v="94"/>
    <d v="2023-07-13T00:00:00"/>
    <d v="2023-07-14T00:00:00"/>
    <x v="1"/>
    <x v="3"/>
    <n v="50091"/>
    <x v="3"/>
    <m/>
    <n v="4"/>
    <x v="1"/>
  </r>
  <r>
    <x v="3873"/>
    <x v="2"/>
    <n v="32"/>
    <x v="1"/>
    <s v="Service Engineer"/>
    <x v="3"/>
    <x v="0"/>
    <x v="0"/>
    <x v="395"/>
    <d v="2024-12-26T00:00:00"/>
    <d v="2024-12-27T00:00:00"/>
    <x v="0"/>
    <x v="519"/>
    <n v="72146"/>
    <x v="14"/>
    <s v="Retained"/>
    <n v="4"/>
    <x v="1"/>
  </r>
  <r>
    <x v="3874"/>
    <x v="0"/>
    <n v="37"/>
    <x v="0"/>
    <s v="Operations Executive"/>
    <x v="5"/>
    <x v="2"/>
    <x v="0"/>
    <x v="267"/>
    <d v="2023-06-04T00:00:00"/>
    <d v="2023-06-07T00:00:00"/>
    <x v="0"/>
    <x v="159"/>
    <n v="53271"/>
    <x v="15"/>
    <s v="Retained"/>
    <m/>
    <x v="2"/>
  </r>
  <r>
    <x v="3875"/>
    <x v="0"/>
    <n v="37"/>
    <x v="1"/>
    <s v="Service Engineer"/>
    <x v="12"/>
    <x v="1"/>
    <x v="4"/>
    <x v="108"/>
    <d v="2023-07-10T00:00:00"/>
    <d v="2023-07-13T00:00:00"/>
    <x v="1"/>
    <x v="3"/>
    <n v="49847"/>
    <x v="3"/>
    <m/>
    <n v="4"/>
    <x v="1"/>
  </r>
  <r>
    <x v="3876"/>
    <x v="0"/>
    <n v="36"/>
    <x v="2"/>
    <s v="Sales Executive"/>
    <x v="3"/>
    <x v="0"/>
    <x v="1"/>
    <x v="552"/>
    <d v="2024-06-07T00:00:00"/>
    <d v="2024-06-11T00:00:00"/>
    <x v="2"/>
    <x v="3"/>
    <n v="63960"/>
    <x v="3"/>
    <m/>
    <m/>
    <x v="1"/>
  </r>
  <r>
    <x v="3877"/>
    <x v="2"/>
    <n v="34"/>
    <x v="0"/>
    <s v="Operations Executive"/>
    <x v="4"/>
    <x v="0"/>
    <x v="1"/>
    <x v="339"/>
    <d v="2023-06-24T00:00:00"/>
    <d v="2023-07-01T00:00:00"/>
    <x v="0"/>
    <x v="171"/>
    <n v="76305"/>
    <x v="8"/>
    <s v="Retained"/>
    <n v="4"/>
    <x v="1"/>
  </r>
  <r>
    <x v="3878"/>
    <x v="0"/>
    <n v="38"/>
    <x v="1"/>
    <s v="Service Engineer"/>
    <x v="4"/>
    <x v="3"/>
    <x v="2"/>
    <x v="224"/>
    <d v="2023-07-16T00:00:00"/>
    <d v="2023-07-23T00:00:00"/>
    <x v="0"/>
    <x v="172"/>
    <n v="70950"/>
    <x v="1"/>
    <s v="Retained"/>
    <n v="4"/>
    <x v="0"/>
  </r>
  <r>
    <x v="3879"/>
    <x v="0"/>
    <n v="38"/>
    <x v="1"/>
    <s v="Service Engineer"/>
    <x v="9"/>
    <x v="1"/>
    <x v="1"/>
    <x v="41"/>
    <d v="2023-09-02T00:00:00"/>
    <d v="2023-09-02T00:00:00"/>
    <x v="1"/>
    <x v="3"/>
    <n v="42627"/>
    <x v="3"/>
    <m/>
    <n v="5"/>
    <x v="1"/>
  </r>
  <r>
    <x v="3880"/>
    <x v="0"/>
    <n v="38"/>
    <x v="2"/>
    <s v="Sales Manager"/>
    <x v="1"/>
    <x v="1"/>
    <x v="0"/>
    <x v="102"/>
    <d v="2023-03-26T00:00:00"/>
    <d v="2023-03-31T00:00:00"/>
    <x v="0"/>
    <x v="44"/>
    <n v="61126"/>
    <x v="5"/>
    <s v="Left"/>
    <n v="4"/>
    <x v="0"/>
  </r>
  <r>
    <x v="3881"/>
    <x v="2"/>
    <n v="32"/>
    <x v="1"/>
    <s v="Service Engineer"/>
    <x v="2"/>
    <x v="0"/>
    <x v="2"/>
    <x v="385"/>
    <d v="2024-04-04T00:00:00"/>
    <d v="2024-04-05T00:00:00"/>
    <x v="2"/>
    <x v="3"/>
    <n v="79720"/>
    <x v="3"/>
    <m/>
    <m/>
    <x v="1"/>
  </r>
  <r>
    <x v="3882"/>
    <x v="1"/>
    <n v="34"/>
    <x v="1"/>
    <s v="Service Engineer"/>
    <x v="11"/>
    <x v="2"/>
    <x v="1"/>
    <x v="267"/>
    <d v="2023-06-04T00:00:00"/>
    <d v="2023-06-04T00:00:00"/>
    <x v="1"/>
    <x v="3"/>
    <n v="156800"/>
    <x v="3"/>
    <m/>
    <n v="5"/>
    <x v="1"/>
  </r>
  <r>
    <x v="3883"/>
    <x v="0"/>
    <n v="37"/>
    <x v="2"/>
    <s v="Sales Manager"/>
    <x v="6"/>
    <x v="3"/>
    <x v="1"/>
    <x v="422"/>
    <d v="2024-11-18T00:00:00"/>
    <d v="2024-11-22T00:00:00"/>
    <x v="0"/>
    <x v="325"/>
    <n v="68836"/>
    <x v="10"/>
    <s v="Retained"/>
    <n v="5"/>
    <x v="1"/>
  </r>
  <r>
    <x v="3884"/>
    <x v="2"/>
    <n v="33"/>
    <x v="0"/>
    <s v="Operations Manager"/>
    <x v="11"/>
    <x v="0"/>
    <x v="1"/>
    <x v="67"/>
    <d v="2023-09-05T00:00:00"/>
    <d v="2023-09-12T00:00:00"/>
    <x v="1"/>
    <x v="3"/>
    <n v="152021"/>
    <x v="3"/>
    <m/>
    <n v="4"/>
    <x v="1"/>
  </r>
  <r>
    <x v="3885"/>
    <x v="1"/>
    <n v="34"/>
    <x v="0"/>
    <s v="Operations Executive"/>
    <x v="9"/>
    <x v="2"/>
    <x v="1"/>
    <x v="217"/>
    <d v="2024-07-22T00:00:00"/>
    <d v="2024-07-25T00:00:00"/>
    <x v="1"/>
    <x v="3"/>
    <n v="62872"/>
    <x v="3"/>
    <m/>
    <m/>
    <x v="1"/>
  </r>
  <r>
    <x v="3886"/>
    <x v="1"/>
    <n v="34"/>
    <x v="1"/>
    <s v="Service Engineer"/>
    <x v="2"/>
    <x v="0"/>
    <x v="0"/>
    <x v="204"/>
    <d v="2023-05-19T00:00:00"/>
    <d v="2023-05-19T00:00:00"/>
    <x v="0"/>
    <x v="152"/>
    <n v="60364"/>
    <x v="0"/>
    <s v="Retained"/>
    <n v="4"/>
    <x v="1"/>
  </r>
  <r>
    <x v="3887"/>
    <x v="2"/>
    <n v="34"/>
    <x v="0"/>
    <s v="Operations Manager"/>
    <x v="12"/>
    <x v="1"/>
    <x v="1"/>
    <x v="401"/>
    <d v="2023-02-15T00:00:00"/>
    <d v="2023-02-15T00:00:00"/>
    <x v="0"/>
    <x v="120"/>
    <n v="53321"/>
    <x v="0"/>
    <s v="Retained"/>
    <m/>
    <x v="2"/>
  </r>
  <r>
    <x v="3888"/>
    <x v="2"/>
    <n v="32"/>
    <x v="1"/>
    <s v="Service Manager"/>
    <x v="5"/>
    <x v="4"/>
    <x v="1"/>
    <x v="291"/>
    <d v="2023-01-23T00:00:00"/>
    <d v="2023-01-25T00:00:00"/>
    <x v="1"/>
    <x v="3"/>
    <n v="55927"/>
    <x v="3"/>
    <m/>
    <n v="4"/>
    <x v="1"/>
  </r>
  <r>
    <x v="3889"/>
    <x v="0"/>
    <n v="36"/>
    <x v="1"/>
    <s v="Service Manager"/>
    <x v="1"/>
    <x v="1"/>
    <x v="0"/>
    <x v="70"/>
    <d v="2023-02-10T00:00:00"/>
    <d v="2023-02-12T00:00:00"/>
    <x v="0"/>
    <x v="58"/>
    <n v="64698"/>
    <x v="14"/>
    <s v="Retained"/>
    <n v="2"/>
    <x v="0"/>
  </r>
  <r>
    <x v="3890"/>
    <x v="2"/>
    <n v="34"/>
    <x v="1"/>
    <s v="Service Engineer"/>
    <x v="2"/>
    <x v="1"/>
    <x v="4"/>
    <x v="361"/>
    <d v="2024-05-28T00:00:00"/>
    <d v="2024-05-29T00:00:00"/>
    <x v="0"/>
    <x v="68"/>
    <n v="82297"/>
    <x v="0"/>
    <s v="Retained"/>
    <n v="4"/>
    <x v="1"/>
  </r>
  <r>
    <x v="3891"/>
    <x v="0"/>
    <n v="38"/>
    <x v="0"/>
    <s v="Operations Executive"/>
    <x v="5"/>
    <x v="3"/>
    <x v="3"/>
    <x v="6"/>
    <d v="2023-02-20T00:00:00"/>
    <d v="2023-02-23T00:00:00"/>
    <x v="0"/>
    <x v="16"/>
    <n v="35914"/>
    <x v="2"/>
    <s v="Left"/>
    <n v="5"/>
    <x v="1"/>
  </r>
  <r>
    <x v="3892"/>
    <x v="2"/>
    <n v="34"/>
    <x v="7"/>
    <s v="Purchase Officer"/>
    <x v="2"/>
    <x v="1"/>
    <x v="3"/>
    <x v="249"/>
    <d v="2023-05-12T00:00:00"/>
    <d v="2023-05-13T00:00:00"/>
    <x v="0"/>
    <x v="55"/>
    <n v="87013"/>
    <x v="16"/>
    <s v="Left"/>
    <m/>
    <x v="0"/>
  </r>
  <r>
    <x v="3893"/>
    <x v="0"/>
    <n v="37"/>
    <x v="0"/>
    <s v="Operations Manager"/>
    <x v="2"/>
    <x v="1"/>
    <x v="0"/>
    <x v="376"/>
    <d v="2023-05-27T00:00:00"/>
    <d v="2023-05-28T00:00:00"/>
    <x v="0"/>
    <x v="57"/>
    <n v="86867"/>
    <x v="5"/>
    <s v="Retained"/>
    <n v="4"/>
    <x v="1"/>
  </r>
  <r>
    <x v="3894"/>
    <x v="2"/>
    <n v="34"/>
    <x v="0"/>
    <s v="Operations Executive"/>
    <x v="12"/>
    <x v="1"/>
    <x v="1"/>
    <x v="457"/>
    <d v="2024-07-01T00:00:00"/>
    <d v="2024-07-05T00:00:00"/>
    <x v="0"/>
    <x v="231"/>
    <n v="46098"/>
    <x v="3"/>
    <s v="Retained"/>
    <n v="5"/>
    <x v="1"/>
  </r>
  <r>
    <x v="3895"/>
    <x v="2"/>
    <n v="33"/>
    <x v="0"/>
    <s v="Operations Executive"/>
    <x v="6"/>
    <x v="0"/>
    <x v="2"/>
    <x v="553"/>
    <d v="2024-07-28T00:00:00"/>
    <d v="2024-07-30T00:00:00"/>
    <x v="0"/>
    <x v="79"/>
    <n v="66442"/>
    <x v="8"/>
    <s v="Retained"/>
    <n v="5"/>
    <x v="1"/>
  </r>
  <r>
    <x v="3896"/>
    <x v="0"/>
    <n v="36"/>
    <x v="0"/>
    <s v="Operations Manager"/>
    <x v="0"/>
    <x v="1"/>
    <x v="1"/>
    <x v="59"/>
    <d v="2023-07-07T00:00:00"/>
    <d v="2023-07-11T00:00:00"/>
    <x v="0"/>
    <x v="218"/>
    <n v="56364"/>
    <x v="4"/>
    <s v="Retained"/>
    <n v="4"/>
    <x v="1"/>
  </r>
  <r>
    <x v="3897"/>
    <x v="2"/>
    <n v="32"/>
    <x v="3"/>
    <s v="Marketing Executive"/>
    <x v="8"/>
    <x v="1"/>
    <x v="2"/>
    <x v="372"/>
    <d v="2023-03-27T00:00:00"/>
    <d v="2023-03-28T00:00:00"/>
    <x v="0"/>
    <x v="177"/>
    <n v="214999"/>
    <x v="12"/>
    <s v="Left"/>
    <n v="4"/>
    <x v="2"/>
  </r>
  <r>
    <x v="3898"/>
    <x v="0"/>
    <n v="37"/>
    <x v="1"/>
    <s v="Service Engineer"/>
    <x v="5"/>
    <x v="0"/>
    <x v="1"/>
    <x v="26"/>
    <d v="2023-05-20T00:00:00"/>
    <d v="2023-05-24T00:00:00"/>
    <x v="1"/>
    <x v="3"/>
    <n v="47832"/>
    <x v="3"/>
    <m/>
    <n v="4"/>
    <x v="1"/>
  </r>
  <r>
    <x v="3899"/>
    <x v="2"/>
    <n v="33"/>
    <x v="1"/>
    <s v="Service Engineer"/>
    <x v="4"/>
    <x v="4"/>
    <x v="0"/>
    <x v="14"/>
    <d v="2023-01-27T00:00:00"/>
    <d v="2023-01-30T00:00:00"/>
    <x v="1"/>
    <x v="3"/>
    <n v="76665"/>
    <x v="3"/>
    <m/>
    <n v="5"/>
    <x v="2"/>
  </r>
  <r>
    <x v="3900"/>
    <x v="0"/>
    <n v="37"/>
    <x v="0"/>
    <s v="Operations Executive"/>
    <x v="4"/>
    <x v="1"/>
    <x v="1"/>
    <x v="458"/>
    <d v="2024-03-12T00:00:00"/>
    <d v="2024-03-12T00:00:00"/>
    <x v="0"/>
    <x v="34"/>
    <n v="70478"/>
    <x v="14"/>
    <s v="Left"/>
    <n v="5"/>
    <x v="0"/>
  </r>
  <r>
    <x v="3901"/>
    <x v="0"/>
    <n v="37"/>
    <x v="0"/>
    <s v="Operations Executive"/>
    <x v="1"/>
    <x v="0"/>
    <x v="1"/>
    <x v="156"/>
    <d v="2023-07-09T00:00:00"/>
    <d v="2023-07-13T00:00:00"/>
    <x v="0"/>
    <x v="80"/>
    <n v="66758"/>
    <x v="3"/>
    <s v="Retained"/>
    <n v="5"/>
    <x v="1"/>
  </r>
  <r>
    <x v="3902"/>
    <x v="1"/>
    <n v="34"/>
    <x v="1"/>
    <s v="Service Engineer"/>
    <x v="1"/>
    <x v="0"/>
    <x v="0"/>
    <x v="327"/>
    <d v="2023-03-11T00:00:00"/>
    <d v="2023-03-15T00:00:00"/>
    <x v="0"/>
    <x v="243"/>
    <n v="74856"/>
    <x v="4"/>
    <s v="Retained"/>
    <n v="5"/>
    <x v="0"/>
  </r>
  <r>
    <x v="3903"/>
    <x v="0"/>
    <n v="38"/>
    <x v="1"/>
    <s v="Service Engineer"/>
    <x v="12"/>
    <x v="1"/>
    <x v="0"/>
    <x v="21"/>
    <d v="2023-06-05T00:00:00"/>
    <d v="2023-06-09T00:00:00"/>
    <x v="0"/>
    <x v="222"/>
    <n v="52924"/>
    <x v="12"/>
    <s v="Retained"/>
    <n v="5"/>
    <x v="1"/>
  </r>
  <r>
    <x v="3904"/>
    <x v="2"/>
    <n v="32"/>
    <x v="4"/>
    <s v="Production Engineer"/>
    <x v="0"/>
    <x v="1"/>
    <x v="1"/>
    <x v="214"/>
    <d v="2023-04-05T00:00:00"/>
    <d v="2023-04-11T00:00:00"/>
    <x v="0"/>
    <x v="161"/>
    <n v="43877"/>
    <x v="10"/>
    <s v="Retained"/>
    <m/>
    <x v="0"/>
  </r>
  <r>
    <x v="3905"/>
    <x v="0"/>
    <n v="38"/>
    <x v="7"/>
    <s v="Purchase Officer"/>
    <x v="0"/>
    <x v="0"/>
    <x v="3"/>
    <x v="381"/>
    <d v="2024-06-27T00:00:00"/>
    <d v="2024-07-04T00:00:00"/>
    <x v="1"/>
    <x v="3"/>
    <n v="64401"/>
    <x v="3"/>
    <m/>
    <n v="4"/>
    <x v="0"/>
  </r>
  <r>
    <x v="3906"/>
    <x v="0"/>
    <n v="37"/>
    <x v="1"/>
    <s v="Service Engineer"/>
    <x v="4"/>
    <x v="2"/>
    <x v="1"/>
    <x v="554"/>
    <d v="2024-11-09T00:00:00"/>
    <d v="2024-11-13T00:00:00"/>
    <x v="0"/>
    <x v="521"/>
    <n v="84487"/>
    <x v="15"/>
    <s v="Left"/>
    <m/>
    <x v="1"/>
  </r>
  <r>
    <x v="3907"/>
    <x v="0"/>
    <n v="38"/>
    <x v="3"/>
    <s v="Marketing Executive"/>
    <x v="1"/>
    <x v="1"/>
    <x v="3"/>
    <x v="397"/>
    <d v="2023-07-16T00:00:00"/>
    <d v="2023-07-18T00:00:00"/>
    <x v="0"/>
    <x v="116"/>
    <n v="64249"/>
    <x v="6"/>
    <s v="Retained"/>
    <n v="4"/>
    <x v="0"/>
  </r>
  <r>
    <x v="3908"/>
    <x v="0"/>
    <n v="38"/>
    <x v="0"/>
    <s v="Operations Executive"/>
    <x v="5"/>
    <x v="1"/>
    <x v="0"/>
    <x v="340"/>
    <d v="2024-10-11T00:00:00"/>
    <d v="2024-10-16T00:00:00"/>
    <x v="3"/>
    <x v="3"/>
    <n v="49093"/>
    <x v="3"/>
    <m/>
    <m/>
    <x v="1"/>
  </r>
  <r>
    <x v="3909"/>
    <x v="0"/>
    <n v="36"/>
    <x v="4"/>
    <s v="Production Engineer"/>
    <x v="2"/>
    <x v="1"/>
    <x v="0"/>
    <x v="453"/>
    <d v="2024-02-09T00:00:00"/>
    <d v="2024-02-15T00:00:00"/>
    <x v="3"/>
    <x v="3"/>
    <n v="67363"/>
    <x v="3"/>
    <m/>
    <n v="3"/>
    <x v="1"/>
  </r>
  <r>
    <x v="3910"/>
    <x v="0"/>
    <n v="38"/>
    <x v="0"/>
    <s v="Operations Executive"/>
    <x v="0"/>
    <x v="0"/>
    <x v="4"/>
    <x v="125"/>
    <d v="2023-02-24T00:00:00"/>
    <d v="2023-02-27T00:00:00"/>
    <x v="0"/>
    <x v="326"/>
    <n v="52077"/>
    <x v="5"/>
    <s v="Left"/>
    <n v="4"/>
    <x v="1"/>
  </r>
  <r>
    <x v="3911"/>
    <x v="0"/>
    <n v="36"/>
    <x v="0"/>
    <s v="Operations Executive"/>
    <x v="1"/>
    <x v="0"/>
    <x v="2"/>
    <x v="315"/>
    <d v="2023-08-10T00:00:00"/>
    <d v="2023-08-14T00:00:00"/>
    <x v="1"/>
    <x v="3"/>
    <n v="56221"/>
    <x v="3"/>
    <m/>
    <n v="4"/>
    <x v="1"/>
  </r>
  <r>
    <x v="3912"/>
    <x v="0"/>
    <n v="37"/>
    <x v="1"/>
    <s v="Service Engineer"/>
    <x v="12"/>
    <x v="0"/>
    <x v="1"/>
    <x v="126"/>
    <d v="2023-01-19T00:00:00"/>
    <d v="2023-01-19T00:00:00"/>
    <x v="0"/>
    <x v="262"/>
    <n v="39239"/>
    <x v="3"/>
    <s v="Left"/>
    <n v="4"/>
    <x v="1"/>
  </r>
  <r>
    <x v="3913"/>
    <x v="1"/>
    <n v="34"/>
    <x v="1"/>
    <s v="Service Engineer"/>
    <x v="5"/>
    <x v="2"/>
    <x v="1"/>
    <x v="335"/>
    <d v="2023-08-16T00:00:00"/>
    <d v="2023-08-16T00:00:00"/>
    <x v="0"/>
    <x v="362"/>
    <n v="40523"/>
    <x v="8"/>
    <s v="Retained"/>
    <n v="4"/>
    <x v="1"/>
  </r>
  <r>
    <x v="3914"/>
    <x v="1"/>
    <n v="34"/>
    <x v="0"/>
    <s v="Operations Executive"/>
    <x v="1"/>
    <x v="4"/>
    <x v="1"/>
    <x v="249"/>
    <d v="2023-05-11T00:00:00"/>
    <d v="2023-05-12T00:00:00"/>
    <x v="0"/>
    <x v="379"/>
    <n v="65452"/>
    <x v="3"/>
    <s v="Left"/>
    <m/>
    <x v="1"/>
  </r>
  <r>
    <x v="3915"/>
    <x v="0"/>
    <n v="38"/>
    <x v="0"/>
    <s v="Operations Manager"/>
    <x v="7"/>
    <x v="3"/>
    <x v="0"/>
    <x v="91"/>
    <d v="2023-06-14T00:00:00"/>
    <d v="2023-06-21T00:00:00"/>
    <x v="0"/>
    <x v="41"/>
    <n v="62171"/>
    <x v="13"/>
    <s v="Retained"/>
    <n v="4"/>
    <x v="1"/>
  </r>
  <r>
    <x v="3916"/>
    <x v="2"/>
    <n v="33"/>
    <x v="2"/>
    <s v="Sales Executive"/>
    <x v="6"/>
    <x v="2"/>
    <x v="2"/>
    <x v="92"/>
    <d v="2023-03-01T00:00:00"/>
    <d v="2023-03-07T00:00:00"/>
    <x v="0"/>
    <x v="65"/>
    <n v="55222"/>
    <x v="7"/>
    <s v="Retained"/>
    <n v="5"/>
    <x v="1"/>
  </r>
  <r>
    <x v="3917"/>
    <x v="0"/>
    <n v="36"/>
    <x v="5"/>
    <s v="General Manager"/>
    <x v="2"/>
    <x v="0"/>
    <x v="0"/>
    <x v="304"/>
    <d v="2023-03-08T00:00:00"/>
    <d v="2023-03-11T00:00:00"/>
    <x v="1"/>
    <x v="3"/>
    <n v="86467"/>
    <x v="3"/>
    <m/>
    <m/>
    <x v="0"/>
  </r>
  <r>
    <x v="3918"/>
    <x v="2"/>
    <n v="33"/>
    <x v="4"/>
    <s v="Production Engineer"/>
    <x v="1"/>
    <x v="1"/>
    <x v="1"/>
    <x v="287"/>
    <d v="2023-06-03T00:00:00"/>
    <d v="2023-06-06T00:00:00"/>
    <x v="0"/>
    <x v="112"/>
    <n v="73476"/>
    <x v="13"/>
    <s v="Retained"/>
    <m/>
    <x v="1"/>
  </r>
  <r>
    <x v="3919"/>
    <x v="2"/>
    <n v="33"/>
    <x v="1"/>
    <s v="Service Engineer"/>
    <x v="7"/>
    <x v="1"/>
    <x v="0"/>
    <x v="315"/>
    <d v="2023-08-11T00:00:00"/>
    <d v="2023-08-15T00:00:00"/>
    <x v="0"/>
    <x v="219"/>
    <n v="48669"/>
    <x v="15"/>
    <s v="Retained"/>
    <n v="3"/>
    <x v="1"/>
  </r>
  <r>
    <x v="3920"/>
    <x v="1"/>
    <n v="34"/>
    <x v="1"/>
    <s v="Service Manager"/>
    <x v="5"/>
    <x v="0"/>
    <x v="0"/>
    <x v="162"/>
    <d v="2023-01-26T00:00:00"/>
    <d v="2023-01-31T00:00:00"/>
    <x v="0"/>
    <x v="225"/>
    <n v="31878"/>
    <x v="9"/>
    <s v="Retained"/>
    <n v="5"/>
    <x v="1"/>
  </r>
  <r>
    <x v="3921"/>
    <x v="0"/>
    <n v="36"/>
    <x v="1"/>
    <s v="Service Engineer"/>
    <x v="8"/>
    <x v="3"/>
    <x v="0"/>
    <x v="164"/>
    <d v="2023-07-29T00:00:00"/>
    <d v="2023-07-29T00:00:00"/>
    <x v="0"/>
    <x v="198"/>
    <n v="165515"/>
    <x v="1"/>
    <s v="Retained"/>
    <n v="4"/>
    <x v="0"/>
  </r>
  <r>
    <x v="3922"/>
    <x v="2"/>
    <n v="33"/>
    <x v="0"/>
    <s v="Operations Executive"/>
    <x v="6"/>
    <x v="1"/>
    <x v="0"/>
    <x v="71"/>
    <d v="2023-06-15T00:00:00"/>
    <d v="2023-06-15T00:00:00"/>
    <x v="1"/>
    <x v="3"/>
    <n v="77991"/>
    <x v="3"/>
    <m/>
    <n v="5"/>
    <x v="1"/>
  </r>
  <r>
    <x v="3923"/>
    <x v="0"/>
    <n v="37"/>
    <x v="3"/>
    <s v="Marketing Executive"/>
    <x v="3"/>
    <x v="2"/>
    <x v="0"/>
    <x v="249"/>
    <d v="2023-05-13T00:00:00"/>
    <d v="2023-05-17T00:00:00"/>
    <x v="0"/>
    <x v="152"/>
    <n v="59952"/>
    <x v="1"/>
    <s v="Retained"/>
    <m/>
    <x v="1"/>
  </r>
  <r>
    <x v="3924"/>
    <x v="1"/>
    <n v="34"/>
    <x v="7"/>
    <s v="Purchase Officer"/>
    <x v="2"/>
    <x v="3"/>
    <x v="0"/>
    <x v="173"/>
    <d v="2023-02-12T00:00:00"/>
    <d v="2023-02-13T00:00:00"/>
    <x v="0"/>
    <x v="178"/>
    <n v="63741"/>
    <x v="2"/>
    <s v="Left"/>
    <n v="4"/>
    <x v="1"/>
  </r>
  <r>
    <x v="3925"/>
    <x v="0"/>
    <n v="37"/>
    <x v="3"/>
    <s v="Marketing Manager"/>
    <x v="4"/>
    <x v="2"/>
    <x v="3"/>
    <x v="270"/>
    <d v="2024-09-23T00:00:00"/>
    <d v="2024-09-28T00:00:00"/>
    <x v="3"/>
    <x v="3"/>
    <n v="89092"/>
    <x v="3"/>
    <m/>
    <n v="5"/>
    <x v="2"/>
  </r>
  <r>
    <x v="3926"/>
    <x v="2"/>
    <n v="34"/>
    <x v="0"/>
    <s v="Operations Executive"/>
    <x v="1"/>
    <x v="2"/>
    <x v="1"/>
    <x v="89"/>
    <d v="2023-08-19T00:00:00"/>
    <d v="2023-08-20T00:00:00"/>
    <x v="0"/>
    <x v="62"/>
    <n v="68649"/>
    <x v="3"/>
    <s v="Left"/>
    <n v="4"/>
    <x v="1"/>
  </r>
  <r>
    <x v="3927"/>
    <x v="2"/>
    <n v="33"/>
    <x v="4"/>
    <s v="Production Manager"/>
    <x v="6"/>
    <x v="1"/>
    <x v="2"/>
    <x v="335"/>
    <d v="2023-08-14T00:00:00"/>
    <d v="2023-08-15T00:00:00"/>
    <x v="1"/>
    <x v="3"/>
    <n v="81479"/>
    <x v="3"/>
    <m/>
    <n v="5"/>
    <x v="1"/>
  </r>
  <r>
    <x v="3928"/>
    <x v="2"/>
    <n v="32"/>
    <x v="0"/>
    <s v="Operations Executive"/>
    <x v="7"/>
    <x v="1"/>
    <x v="1"/>
    <x v="473"/>
    <d v="2024-01-30T00:00:00"/>
    <d v="2024-02-02T00:00:00"/>
    <x v="0"/>
    <x v="522"/>
    <n v="53370"/>
    <x v="7"/>
    <s v="Retained"/>
    <n v="2"/>
    <x v="2"/>
  </r>
  <r>
    <x v="3929"/>
    <x v="0"/>
    <n v="38"/>
    <x v="7"/>
    <s v="Purchase Officer"/>
    <x v="2"/>
    <x v="1"/>
    <x v="1"/>
    <x v="48"/>
    <d v="2023-02-13T00:00:00"/>
    <d v="2023-02-13T00:00:00"/>
    <x v="0"/>
    <x v="367"/>
    <n v="85589"/>
    <x v="11"/>
    <s v="Left"/>
    <n v="4"/>
    <x v="1"/>
  </r>
  <r>
    <x v="3930"/>
    <x v="1"/>
    <n v="34"/>
    <x v="0"/>
    <s v="Operations Executive"/>
    <x v="0"/>
    <x v="2"/>
    <x v="3"/>
    <x v="199"/>
    <d v="2023-06-03T00:00:00"/>
    <d v="2023-06-06T00:00:00"/>
    <x v="0"/>
    <x v="140"/>
    <n v="49337"/>
    <x v="3"/>
    <s v="Retained"/>
    <n v="4"/>
    <x v="1"/>
  </r>
  <r>
    <x v="3931"/>
    <x v="0"/>
    <n v="38"/>
    <x v="2"/>
    <s v="Sales Executive"/>
    <x v="8"/>
    <x v="1"/>
    <x v="0"/>
    <x v="1"/>
    <d v="2023-07-17T00:00:00"/>
    <d v="2023-07-17T00:00:00"/>
    <x v="0"/>
    <x v="94"/>
    <n v="205234"/>
    <x v="3"/>
    <s v="Retained"/>
    <m/>
    <x v="2"/>
  </r>
  <r>
    <x v="3932"/>
    <x v="2"/>
    <n v="32"/>
    <x v="0"/>
    <s v="Operations Executive"/>
    <x v="6"/>
    <x v="1"/>
    <x v="3"/>
    <x v="129"/>
    <d v="2023-02-13T00:00:00"/>
    <d v="2023-02-20T00:00:00"/>
    <x v="0"/>
    <x v="6"/>
    <n v="63207"/>
    <x v="11"/>
    <s v="Left"/>
    <n v="5"/>
    <x v="1"/>
  </r>
  <r>
    <x v="3933"/>
    <x v="0"/>
    <n v="37"/>
    <x v="2"/>
    <s v="Sales Executive"/>
    <x v="4"/>
    <x v="0"/>
    <x v="4"/>
    <x v="72"/>
    <d v="2023-05-16T00:00:00"/>
    <d v="2023-05-22T00:00:00"/>
    <x v="0"/>
    <x v="5"/>
    <n v="60899"/>
    <x v="3"/>
    <s v="Left"/>
    <n v="4"/>
    <x v="1"/>
  </r>
  <r>
    <x v="3934"/>
    <x v="0"/>
    <n v="38"/>
    <x v="0"/>
    <s v="Operations Executive"/>
    <x v="12"/>
    <x v="0"/>
    <x v="1"/>
    <x v="154"/>
    <d v="2023-04-06T00:00:00"/>
    <d v="2023-04-12T00:00:00"/>
    <x v="1"/>
    <x v="3"/>
    <n v="48730"/>
    <x v="3"/>
    <m/>
    <n v="1"/>
    <x v="1"/>
  </r>
  <r>
    <x v="3935"/>
    <x v="0"/>
    <n v="38"/>
    <x v="0"/>
    <s v="Operations Manager"/>
    <x v="2"/>
    <x v="0"/>
    <x v="4"/>
    <x v="264"/>
    <d v="2023-05-28T00:00:00"/>
    <d v="2023-05-29T00:00:00"/>
    <x v="0"/>
    <x v="200"/>
    <n v="78343"/>
    <x v="11"/>
    <s v="Retained"/>
    <n v="2"/>
    <x v="1"/>
  </r>
  <r>
    <x v="3936"/>
    <x v="0"/>
    <n v="38"/>
    <x v="1"/>
    <s v="Service Engineer"/>
    <x v="4"/>
    <x v="3"/>
    <x v="1"/>
    <x v="151"/>
    <d v="2023-07-01T00:00:00"/>
    <d v="2023-07-08T00:00:00"/>
    <x v="0"/>
    <x v="286"/>
    <n v="60823"/>
    <x v="3"/>
    <s v="Retained"/>
    <n v="1"/>
    <x v="1"/>
  </r>
  <r>
    <x v="3937"/>
    <x v="0"/>
    <n v="37"/>
    <x v="1"/>
    <s v="Service Engineer"/>
    <x v="12"/>
    <x v="1"/>
    <x v="1"/>
    <x v="305"/>
    <d v="2024-11-14T00:00:00"/>
    <d v="2024-11-14T00:00:00"/>
    <x v="0"/>
    <x v="70"/>
    <n v="57801"/>
    <x v="8"/>
    <s v="Retained"/>
    <n v="5"/>
    <x v="1"/>
  </r>
  <r>
    <x v="3938"/>
    <x v="0"/>
    <n v="38"/>
    <x v="4"/>
    <s v="Production Engineer"/>
    <x v="8"/>
    <x v="0"/>
    <x v="2"/>
    <x v="322"/>
    <d v="2024-10-12T00:00:00"/>
    <d v="2024-10-18T00:00:00"/>
    <x v="4"/>
    <x v="3"/>
    <n v="195214"/>
    <x v="3"/>
    <m/>
    <n v="3"/>
    <x v="1"/>
  </r>
  <r>
    <x v="3939"/>
    <x v="0"/>
    <n v="36"/>
    <x v="0"/>
    <s v="Operations Executive"/>
    <x v="1"/>
    <x v="0"/>
    <x v="1"/>
    <x v="380"/>
    <d v="2024-01-14T00:00:00"/>
    <d v="2024-01-15T00:00:00"/>
    <x v="4"/>
    <x v="3"/>
    <n v="72212"/>
    <x v="3"/>
    <m/>
    <n v="4"/>
    <x v="1"/>
  </r>
  <r>
    <x v="3940"/>
    <x v="2"/>
    <n v="33"/>
    <x v="1"/>
    <s v="Service Engineer"/>
    <x v="7"/>
    <x v="1"/>
    <x v="3"/>
    <x v="94"/>
    <d v="2023-07-09T00:00:00"/>
    <d v="2023-07-15T00:00:00"/>
    <x v="0"/>
    <x v="218"/>
    <n v="67114"/>
    <x v="7"/>
    <s v="Retained"/>
    <n v="4"/>
    <x v="2"/>
  </r>
  <r>
    <x v="3941"/>
    <x v="2"/>
    <n v="32"/>
    <x v="0"/>
    <s v="Operations Manager"/>
    <x v="14"/>
    <x v="0"/>
    <x v="0"/>
    <x v="52"/>
    <d v="2023-02-27T00:00:00"/>
    <d v="2023-03-05T00:00:00"/>
    <x v="0"/>
    <x v="110"/>
    <n v="94802"/>
    <x v="2"/>
    <s v="Retained"/>
    <n v="4"/>
    <x v="2"/>
  </r>
  <r>
    <x v="3942"/>
    <x v="0"/>
    <n v="36"/>
    <x v="1"/>
    <s v="Service Manager"/>
    <x v="4"/>
    <x v="0"/>
    <x v="1"/>
    <x v="382"/>
    <d v="2024-06-21T00:00:00"/>
    <d v="2024-06-25T00:00:00"/>
    <x v="2"/>
    <x v="3"/>
    <n v="80449"/>
    <x v="3"/>
    <m/>
    <n v="4"/>
    <x v="1"/>
  </r>
  <r>
    <x v="3943"/>
    <x v="0"/>
    <n v="38"/>
    <x v="2"/>
    <s v="Sales Executive"/>
    <x v="6"/>
    <x v="0"/>
    <x v="1"/>
    <x v="15"/>
    <d v="2023-06-24T00:00:00"/>
    <d v="2023-06-30T00:00:00"/>
    <x v="0"/>
    <x v="346"/>
    <n v="68839"/>
    <x v="3"/>
    <s v="Retained"/>
    <n v="4"/>
    <x v="1"/>
  </r>
  <r>
    <x v="3944"/>
    <x v="0"/>
    <n v="38"/>
    <x v="2"/>
    <s v="Sales Executive"/>
    <x v="0"/>
    <x v="1"/>
    <x v="0"/>
    <x v="39"/>
    <d v="2023-08-30T00:00:00"/>
    <d v="2023-09-03T00:00:00"/>
    <x v="0"/>
    <x v="29"/>
    <n v="60181"/>
    <x v="5"/>
    <s v="Retained"/>
    <n v="3"/>
    <x v="0"/>
  </r>
  <r>
    <x v="3945"/>
    <x v="0"/>
    <n v="38"/>
    <x v="1"/>
    <s v="Service Engineer"/>
    <x v="13"/>
    <x v="2"/>
    <x v="1"/>
    <x v="130"/>
    <d v="2023-05-29T00:00:00"/>
    <d v="2023-05-31T00:00:00"/>
    <x v="0"/>
    <x v="388"/>
    <n v="155056"/>
    <x v="11"/>
    <s v="Retained"/>
    <n v="4"/>
    <x v="1"/>
  </r>
  <r>
    <x v="3946"/>
    <x v="2"/>
    <n v="32"/>
    <x v="0"/>
    <s v="Operations Manager"/>
    <x v="7"/>
    <x v="4"/>
    <x v="1"/>
    <x v="18"/>
    <d v="2023-01-12T00:00:00"/>
    <d v="2023-01-12T00:00:00"/>
    <x v="0"/>
    <x v="145"/>
    <n v="68373"/>
    <x v="1"/>
    <s v="Retained"/>
    <n v="3"/>
    <x v="1"/>
  </r>
  <r>
    <x v="3947"/>
    <x v="2"/>
    <n v="33"/>
    <x v="3"/>
    <s v="Marketing Executive"/>
    <x v="0"/>
    <x v="1"/>
    <x v="0"/>
    <x v="82"/>
    <d v="2023-07-14T00:00:00"/>
    <d v="2023-07-21T00:00:00"/>
    <x v="1"/>
    <x v="3"/>
    <n v="60138"/>
    <x v="3"/>
    <m/>
    <n v="4"/>
    <x v="0"/>
  </r>
  <r>
    <x v="3948"/>
    <x v="0"/>
    <n v="38"/>
    <x v="7"/>
    <s v="Purchase Officer"/>
    <x v="0"/>
    <x v="0"/>
    <x v="4"/>
    <x v="304"/>
    <d v="2023-03-07T00:00:00"/>
    <d v="2023-03-09T00:00:00"/>
    <x v="1"/>
    <x v="3"/>
    <n v="40619"/>
    <x v="3"/>
    <m/>
    <n v="1"/>
    <x v="1"/>
  </r>
  <r>
    <x v="3949"/>
    <x v="0"/>
    <n v="38"/>
    <x v="6"/>
    <s v="Finance Manager"/>
    <x v="3"/>
    <x v="0"/>
    <x v="1"/>
    <x v="35"/>
    <d v="2023-08-15T00:00:00"/>
    <d v="2023-08-19T00:00:00"/>
    <x v="1"/>
    <x v="3"/>
    <n v="71170"/>
    <x v="3"/>
    <m/>
    <m/>
    <x v="1"/>
  </r>
  <r>
    <x v="3950"/>
    <x v="0"/>
    <n v="36"/>
    <x v="1"/>
    <s v="Service Manager"/>
    <x v="13"/>
    <x v="1"/>
    <x v="1"/>
    <x v="39"/>
    <d v="2023-08-27T00:00:00"/>
    <d v="2023-08-28T00:00:00"/>
    <x v="0"/>
    <x v="153"/>
    <n v="146181"/>
    <x v="0"/>
    <s v="Left"/>
    <n v="2"/>
    <x v="0"/>
  </r>
  <r>
    <x v="3951"/>
    <x v="2"/>
    <n v="33"/>
    <x v="0"/>
    <s v="Operations Executive"/>
    <x v="13"/>
    <x v="0"/>
    <x v="1"/>
    <x v="152"/>
    <d v="2024-03-05T00:00:00"/>
    <d v="2024-03-06T00:00:00"/>
    <x v="0"/>
    <x v="96"/>
    <n v="175508"/>
    <x v="10"/>
    <s v="Left"/>
    <n v="5"/>
    <x v="0"/>
  </r>
  <r>
    <x v="3952"/>
    <x v="1"/>
    <n v="34"/>
    <x v="1"/>
    <s v="Service Manager"/>
    <x v="1"/>
    <x v="1"/>
    <x v="1"/>
    <x v="334"/>
    <d v="2023-07-28T00:00:00"/>
    <d v="2023-08-03T00:00:00"/>
    <x v="0"/>
    <x v="273"/>
    <n v="59114"/>
    <x v="8"/>
    <s v="Retained"/>
    <n v="4"/>
    <x v="1"/>
  </r>
  <r>
    <x v="3953"/>
    <x v="0"/>
    <n v="36"/>
    <x v="0"/>
    <s v="Operations Executive"/>
    <x v="0"/>
    <x v="4"/>
    <x v="1"/>
    <x v="290"/>
    <d v="2023-08-17T00:00:00"/>
    <d v="2023-08-23T00:00:00"/>
    <x v="1"/>
    <x v="3"/>
    <n v="51180"/>
    <x v="3"/>
    <m/>
    <n v="4"/>
    <x v="0"/>
  </r>
  <r>
    <x v="3954"/>
    <x v="0"/>
    <n v="38"/>
    <x v="3"/>
    <s v="Marketing Executive"/>
    <x v="3"/>
    <x v="0"/>
    <x v="1"/>
    <x v="28"/>
    <d v="2023-03-27T00:00:00"/>
    <d v="2023-03-29T00:00:00"/>
    <x v="0"/>
    <x v="107"/>
    <n v="58800"/>
    <x v="6"/>
    <s v="Retained"/>
    <m/>
    <x v="0"/>
  </r>
  <r>
    <x v="3955"/>
    <x v="2"/>
    <n v="32"/>
    <x v="1"/>
    <s v="Service Engineer"/>
    <x v="4"/>
    <x v="3"/>
    <x v="0"/>
    <x v="298"/>
    <d v="2023-07-03T00:00:00"/>
    <d v="2023-07-06T00:00:00"/>
    <x v="2"/>
    <x v="3"/>
    <n v="79689"/>
    <x v="3"/>
    <m/>
    <n v="3"/>
    <x v="1"/>
  </r>
  <r>
    <x v="3956"/>
    <x v="1"/>
    <n v="34"/>
    <x v="0"/>
    <s v="Operations Manager"/>
    <x v="1"/>
    <x v="1"/>
    <x v="1"/>
    <x v="317"/>
    <d v="2023-08-30T00:00:00"/>
    <d v="2023-09-03T00:00:00"/>
    <x v="1"/>
    <x v="3"/>
    <n v="59456"/>
    <x v="3"/>
    <m/>
    <n v="4"/>
    <x v="1"/>
  </r>
  <r>
    <x v="3957"/>
    <x v="0"/>
    <n v="38"/>
    <x v="2"/>
    <s v="Sales Executive"/>
    <x v="7"/>
    <x v="1"/>
    <x v="1"/>
    <x v="143"/>
    <d v="2023-01-13T00:00:00"/>
    <d v="2023-01-17T00:00:00"/>
    <x v="0"/>
    <x v="299"/>
    <n v="63871"/>
    <x v="3"/>
    <s v="Retained"/>
    <n v="4"/>
    <x v="1"/>
  </r>
  <r>
    <x v="3958"/>
    <x v="0"/>
    <n v="37"/>
    <x v="1"/>
    <s v="Service Engineer"/>
    <x v="1"/>
    <x v="0"/>
    <x v="3"/>
    <x v="131"/>
    <d v="2023-08-30T00:00:00"/>
    <d v="2023-09-03T00:00:00"/>
    <x v="0"/>
    <x v="69"/>
    <n v="55924"/>
    <x v="8"/>
    <s v="Retained"/>
    <n v="3"/>
    <x v="0"/>
  </r>
  <r>
    <x v="3959"/>
    <x v="0"/>
    <n v="36"/>
    <x v="1"/>
    <s v="Service Manager"/>
    <x v="7"/>
    <x v="4"/>
    <x v="2"/>
    <x v="59"/>
    <d v="2023-07-18T00:00:00"/>
    <d v="2023-07-18T00:00:00"/>
    <x v="0"/>
    <x v="233"/>
    <n v="52823"/>
    <x v="6"/>
    <s v="Retained"/>
    <n v="5"/>
    <x v="1"/>
  </r>
  <r>
    <x v="3960"/>
    <x v="0"/>
    <n v="38"/>
    <x v="1"/>
    <s v="Service Engineer"/>
    <x v="13"/>
    <x v="0"/>
    <x v="1"/>
    <x v="191"/>
    <d v="2023-08-31T00:00:00"/>
    <d v="2023-09-05T00:00:00"/>
    <x v="0"/>
    <x v="294"/>
    <n v="143273"/>
    <x v="13"/>
    <s v="Retained"/>
    <n v="4"/>
    <x v="1"/>
  </r>
  <r>
    <x v="3961"/>
    <x v="0"/>
    <n v="38"/>
    <x v="1"/>
    <s v="Service Manager"/>
    <x v="8"/>
    <x v="2"/>
    <x v="0"/>
    <x v="490"/>
    <d v="2024-09-26T00:00:00"/>
    <d v="2024-10-01T00:00:00"/>
    <x v="2"/>
    <x v="3"/>
    <n v="199859"/>
    <x v="3"/>
    <m/>
    <n v="4"/>
    <x v="1"/>
  </r>
  <r>
    <x v="3962"/>
    <x v="0"/>
    <n v="38"/>
    <x v="1"/>
    <s v="Service Engineer"/>
    <x v="7"/>
    <x v="0"/>
    <x v="0"/>
    <x v="166"/>
    <d v="2023-02-04T00:00:00"/>
    <d v="2023-02-11T00:00:00"/>
    <x v="0"/>
    <x v="438"/>
    <n v="67764"/>
    <x v="14"/>
    <s v="Retained"/>
    <n v="5"/>
    <x v="1"/>
  </r>
  <r>
    <x v="3963"/>
    <x v="2"/>
    <n v="34"/>
    <x v="7"/>
    <s v="Purchase Officer"/>
    <x v="5"/>
    <x v="1"/>
    <x v="2"/>
    <x v="76"/>
    <d v="2023-07-23T00:00:00"/>
    <d v="2023-07-25T00:00:00"/>
    <x v="1"/>
    <x v="3"/>
    <n v="45451"/>
    <x v="3"/>
    <m/>
    <n v="5"/>
    <x v="2"/>
  </r>
  <r>
    <x v="3964"/>
    <x v="0"/>
    <n v="36"/>
    <x v="1"/>
    <s v="Service Engineer"/>
    <x v="7"/>
    <x v="0"/>
    <x v="3"/>
    <x v="136"/>
    <d v="2023-08-25T00:00:00"/>
    <d v="2023-08-29T00:00:00"/>
    <x v="0"/>
    <x v="9"/>
    <n v="47136"/>
    <x v="8"/>
    <s v="Left"/>
    <n v="4"/>
    <x v="0"/>
  </r>
  <r>
    <x v="3965"/>
    <x v="2"/>
    <n v="34"/>
    <x v="0"/>
    <s v="Operations Manager"/>
    <x v="11"/>
    <x v="0"/>
    <x v="1"/>
    <x v="166"/>
    <d v="2023-01-31T00:00:00"/>
    <d v="2023-02-07T00:00:00"/>
    <x v="0"/>
    <x v="72"/>
    <n v="101792"/>
    <x v="3"/>
    <s v="Retained"/>
    <n v="4"/>
    <x v="1"/>
  </r>
  <r>
    <x v="3966"/>
    <x v="0"/>
    <n v="36"/>
    <x v="0"/>
    <s v="Operations Executive"/>
    <x v="6"/>
    <x v="1"/>
    <x v="0"/>
    <x v="413"/>
    <d v="2024-12-17T00:00:00"/>
    <d v="2024-12-24T00:00:00"/>
    <x v="1"/>
    <x v="3"/>
    <n v="57510"/>
    <x v="3"/>
    <m/>
    <n v="5"/>
    <x v="0"/>
  </r>
  <r>
    <x v="3967"/>
    <x v="0"/>
    <n v="38"/>
    <x v="7"/>
    <s v="Purchase Officer"/>
    <x v="1"/>
    <x v="1"/>
    <x v="2"/>
    <x v="555"/>
    <d v="2024-02-18T00:00:00"/>
    <d v="2024-02-20T00:00:00"/>
    <x v="0"/>
    <x v="508"/>
    <n v="65689"/>
    <x v="16"/>
    <s v="Retained"/>
    <m/>
    <x v="1"/>
  </r>
  <r>
    <x v="3968"/>
    <x v="2"/>
    <n v="32"/>
    <x v="1"/>
    <s v="Service Engineer"/>
    <x v="7"/>
    <x v="0"/>
    <x v="0"/>
    <x v="211"/>
    <d v="2023-06-10T00:00:00"/>
    <d v="2023-06-11T00:00:00"/>
    <x v="0"/>
    <x v="312"/>
    <n v="66404"/>
    <x v="0"/>
    <s v="Left"/>
    <m/>
    <x v="1"/>
  </r>
  <r>
    <x v="3969"/>
    <x v="0"/>
    <n v="36"/>
    <x v="1"/>
    <s v="Service Manager"/>
    <x v="5"/>
    <x v="0"/>
    <x v="3"/>
    <x v="324"/>
    <d v="2024-03-17T00:00:00"/>
    <d v="2024-03-20T00:00:00"/>
    <x v="1"/>
    <x v="3"/>
    <n v="40402"/>
    <x v="3"/>
    <m/>
    <n v="4"/>
    <x v="0"/>
  </r>
  <r>
    <x v="3970"/>
    <x v="1"/>
    <n v="34"/>
    <x v="0"/>
    <s v="Operations Executive"/>
    <x v="7"/>
    <x v="2"/>
    <x v="0"/>
    <x v="214"/>
    <d v="2023-03-31T00:00:00"/>
    <d v="2023-04-06T00:00:00"/>
    <x v="1"/>
    <x v="3"/>
    <n v="61960"/>
    <x v="3"/>
    <m/>
    <n v="4"/>
    <x v="1"/>
  </r>
  <r>
    <x v="3971"/>
    <x v="0"/>
    <n v="38"/>
    <x v="0"/>
    <s v="Operations Executive"/>
    <x v="5"/>
    <x v="1"/>
    <x v="2"/>
    <x v="48"/>
    <d v="2023-02-13T00:00:00"/>
    <d v="2023-02-16T00:00:00"/>
    <x v="0"/>
    <x v="50"/>
    <n v="59907"/>
    <x v="3"/>
    <s v="Retained"/>
    <n v="4"/>
    <x v="0"/>
  </r>
  <r>
    <x v="3972"/>
    <x v="0"/>
    <n v="38"/>
    <x v="4"/>
    <s v="Production Engineer"/>
    <x v="9"/>
    <x v="0"/>
    <x v="3"/>
    <x v="134"/>
    <d v="2023-01-11T00:00:00"/>
    <d v="2023-01-17T00:00:00"/>
    <x v="0"/>
    <x v="14"/>
    <n v="49613"/>
    <x v="5"/>
    <s v="Left"/>
    <n v="1"/>
    <x v="1"/>
  </r>
  <r>
    <x v="3973"/>
    <x v="2"/>
    <n v="34"/>
    <x v="1"/>
    <s v="Service Manager"/>
    <x v="13"/>
    <x v="2"/>
    <x v="0"/>
    <x v="64"/>
    <d v="2023-06-03T00:00:00"/>
    <d v="2023-06-05T00:00:00"/>
    <x v="0"/>
    <x v="159"/>
    <n v="161489"/>
    <x v="3"/>
    <s v="Retained"/>
    <n v="5"/>
    <x v="1"/>
  </r>
  <r>
    <x v="3974"/>
    <x v="0"/>
    <n v="38"/>
    <x v="4"/>
    <s v="Production Engineer"/>
    <x v="7"/>
    <x v="0"/>
    <x v="1"/>
    <x v="285"/>
    <d v="2023-07-29T00:00:00"/>
    <d v="2023-07-29T00:00:00"/>
    <x v="0"/>
    <x v="67"/>
    <n v="55488"/>
    <x v="15"/>
    <s v="Retained"/>
    <m/>
    <x v="1"/>
  </r>
  <r>
    <x v="3975"/>
    <x v="1"/>
    <n v="34"/>
    <x v="1"/>
    <s v="Service Engineer"/>
    <x v="9"/>
    <x v="0"/>
    <x v="2"/>
    <x v="518"/>
    <d v="2024-09-04T00:00:00"/>
    <d v="2024-09-05T00:00:00"/>
    <x v="0"/>
    <x v="290"/>
    <n v="45289"/>
    <x v="13"/>
    <s v="Retained"/>
    <n v="4"/>
    <x v="0"/>
  </r>
  <r>
    <x v="3976"/>
    <x v="0"/>
    <n v="37"/>
    <x v="3"/>
    <s v="Marketing Manager"/>
    <x v="4"/>
    <x v="2"/>
    <x v="2"/>
    <x v="136"/>
    <d v="2023-08-20T00:00:00"/>
    <d v="2023-08-26T00:00:00"/>
    <x v="0"/>
    <x v="297"/>
    <n v="72612"/>
    <x v="12"/>
    <s v="Retained"/>
    <n v="1"/>
    <x v="0"/>
  </r>
  <r>
    <x v="3977"/>
    <x v="0"/>
    <n v="38"/>
    <x v="0"/>
    <s v="Operations Manager"/>
    <x v="12"/>
    <x v="0"/>
    <x v="1"/>
    <x v="116"/>
    <d v="2023-02-20T00:00:00"/>
    <d v="2023-02-20T00:00:00"/>
    <x v="0"/>
    <x v="21"/>
    <n v="48405"/>
    <x v="8"/>
    <s v="Left"/>
    <n v="4"/>
    <x v="1"/>
  </r>
  <r>
    <x v="3978"/>
    <x v="0"/>
    <n v="38"/>
    <x v="2"/>
    <s v="Sales Executive"/>
    <x v="5"/>
    <x v="2"/>
    <x v="1"/>
    <x v="359"/>
    <d v="2024-11-05T00:00:00"/>
    <d v="2024-11-09T00:00:00"/>
    <x v="0"/>
    <x v="84"/>
    <n v="59133"/>
    <x v="9"/>
    <s v="Left"/>
    <n v="5"/>
    <x v="1"/>
  </r>
  <r>
    <x v="3979"/>
    <x v="0"/>
    <n v="38"/>
    <x v="6"/>
    <s v="Finance Manager"/>
    <x v="0"/>
    <x v="0"/>
    <x v="4"/>
    <x v="71"/>
    <d v="2023-06-20T00:00:00"/>
    <d v="2023-06-24T00:00:00"/>
    <x v="1"/>
    <x v="3"/>
    <n v="55205"/>
    <x v="3"/>
    <m/>
    <n v="4"/>
    <x v="1"/>
  </r>
  <r>
    <x v="3980"/>
    <x v="2"/>
    <n v="32"/>
    <x v="1"/>
    <s v="Service Engineer"/>
    <x v="9"/>
    <x v="1"/>
    <x v="0"/>
    <x v="272"/>
    <d v="2024-04-10T00:00:00"/>
    <d v="2024-04-11T00:00:00"/>
    <x v="1"/>
    <x v="3"/>
    <n v="43910"/>
    <x v="3"/>
    <m/>
    <n v="2"/>
    <x v="0"/>
  </r>
  <r>
    <x v="3981"/>
    <x v="2"/>
    <n v="34"/>
    <x v="7"/>
    <s v="Purchase Officer"/>
    <x v="4"/>
    <x v="1"/>
    <x v="0"/>
    <x v="61"/>
    <d v="2023-06-26T00:00:00"/>
    <d v="2023-07-03T00:00:00"/>
    <x v="0"/>
    <x v="45"/>
    <n v="69287"/>
    <x v="3"/>
    <s v="Left"/>
    <n v="4"/>
    <x v="1"/>
  </r>
  <r>
    <x v="3982"/>
    <x v="0"/>
    <n v="36"/>
    <x v="0"/>
    <s v="Operations Executive"/>
    <x v="0"/>
    <x v="1"/>
    <x v="3"/>
    <x v="68"/>
    <d v="2023-01-15T00:00:00"/>
    <d v="2023-01-17T00:00:00"/>
    <x v="0"/>
    <x v="262"/>
    <n v="42041"/>
    <x v="3"/>
    <s v="Retained"/>
    <n v="5"/>
    <x v="1"/>
  </r>
  <r>
    <x v="3983"/>
    <x v="0"/>
    <n v="36"/>
    <x v="6"/>
    <s v="Financial Analyst"/>
    <x v="5"/>
    <x v="1"/>
    <x v="0"/>
    <x v="87"/>
    <d v="2024-02-06T00:00:00"/>
    <d v="2024-02-09T00:00:00"/>
    <x v="0"/>
    <x v="484"/>
    <n v="44041"/>
    <x v="3"/>
    <s v="Retained"/>
    <m/>
    <x v="1"/>
  </r>
  <r>
    <x v="3984"/>
    <x v="2"/>
    <n v="32"/>
    <x v="1"/>
    <s v="Service Manager"/>
    <x v="6"/>
    <x v="0"/>
    <x v="2"/>
    <x v="206"/>
    <d v="2024-07-30T00:00:00"/>
    <d v="2024-07-31T00:00:00"/>
    <x v="0"/>
    <x v="317"/>
    <n v="69427"/>
    <x v="12"/>
    <s v="Retained"/>
    <n v="5"/>
    <x v="1"/>
  </r>
  <r>
    <x v="3985"/>
    <x v="1"/>
    <n v="34"/>
    <x v="1"/>
    <s v="Service Engineer"/>
    <x v="2"/>
    <x v="0"/>
    <x v="2"/>
    <x v="54"/>
    <d v="2023-06-26T00:00:00"/>
    <d v="2023-06-26T00:00:00"/>
    <x v="1"/>
    <x v="3"/>
    <n v="87034"/>
    <x v="3"/>
    <m/>
    <n v="4"/>
    <x v="1"/>
  </r>
  <r>
    <x v="3986"/>
    <x v="0"/>
    <n v="36"/>
    <x v="0"/>
    <s v="Operations Executive"/>
    <x v="9"/>
    <x v="0"/>
    <x v="4"/>
    <x v="144"/>
    <d v="2023-03-06T00:00:00"/>
    <d v="2023-03-07T00:00:00"/>
    <x v="0"/>
    <x v="110"/>
    <n v="55977"/>
    <x v="4"/>
    <s v="Retained"/>
    <n v="3"/>
    <x v="1"/>
  </r>
  <r>
    <x v="3987"/>
    <x v="0"/>
    <n v="37"/>
    <x v="0"/>
    <s v="Operations Executive"/>
    <x v="3"/>
    <x v="0"/>
    <x v="0"/>
    <x v="116"/>
    <d v="2023-02-21T00:00:00"/>
    <d v="2023-02-28T00:00:00"/>
    <x v="0"/>
    <x v="166"/>
    <n v="61513"/>
    <x v="16"/>
    <s v="Retained"/>
    <n v="5"/>
    <x v="1"/>
  </r>
  <r>
    <x v="3988"/>
    <x v="0"/>
    <n v="38"/>
    <x v="4"/>
    <s v="Production Engineer"/>
    <x v="2"/>
    <x v="0"/>
    <x v="3"/>
    <x v="149"/>
    <d v="2023-06-22T00:00:00"/>
    <d v="2023-06-22T00:00:00"/>
    <x v="0"/>
    <x v="49"/>
    <n v="82529"/>
    <x v="15"/>
    <s v="Retained"/>
    <n v="4"/>
    <x v="0"/>
  </r>
  <r>
    <x v="3989"/>
    <x v="2"/>
    <n v="32"/>
    <x v="1"/>
    <s v="Service Engineer"/>
    <x v="3"/>
    <x v="1"/>
    <x v="0"/>
    <x v="15"/>
    <d v="2023-06-19T00:00:00"/>
    <d v="2023-06-25T00:00:00"/>
    <x v="0"/>
    <x v="346"/>
    <n v="74006"/>
    <x v="14"/>
    <s v="Retained"/>
    <n v="5"/>
    <x v="0"/>
  </r>
  <r>
    <x v="3990"/>
    <x v="0"/>
    <n v="38"/>
    <x v="1"/>
    <s v="Service Engineer"/>
    <x v="1"/>
    <x v="1"/>
    <x v="0"/>
    <x v="16"/>
    <d v="2023-07-05T00:00:00"/>
    <d v="2023-07-11T00:00:00"/>
    <x v="0"/>
    <x v="250"/>
    <n v="50801"/>
    <x v="8"/>
    <s v="Left"/>
    <n v="1"/>
    <x v="1"/>
  </r>
  <r>
    <x v="3991"/>
    <x v="0"/>
    <n v="36"/>
    <x v="3"/>
    <s v="Marketing Executive"/>
    <x v="0"/>
    <x v="0"/>
    <x v="1"/>
    <x v="48"/>
    <d v="2023-02-22T00:00:00"/>
    <d v="2023-02-28T00:00:00"/>
    <x v="1"/>
    <x v="3"/>
    <n v="65244"/>
    <x v="3"/>
    <m/>
    <n v="5"/>
    <x v="1"/>
  </r>
  <r>
    <x v="3992"/>
    <x v="2"/>
    <n v="33"/>
    <x v="6"/>
    <s v="Finance Manager"/>
    <x v="9"/>
    <x v="1"/>
    <x v="0"/>
    <x v="556"/>
    <d v="2024-09-30T00:00:00"/>
    <d v="2024-10-03T00:00:00"/>
    <x v="0"/>
    <x v="523"/>
    <n v="57335"/>
    <x v="2"/>
    <s v="Retained"/>
    <n v="5"/>
    <x v="0"/>
  </r>
  <r>
    <x v="3993"/>
    <x v="0"/>
    <n v="36"/>
    <x v="7"/>
    <s v="Purchase Officer"/>
    <x v="6"/>
    <x v="1"/>
    <x v="0"/>
    <x v="217"/>
    <d v="2024-07-20T00:00:00"/>
    <d v="2024-07-27T00:00:00"/>
    <x v="0"/>
    <x v="319"/>
    <n v="81411"/>
    <x v="2"/>
    <s v="Retained"/>
    <n v="5"/>
    <x v="1"/>
  </r>
  <r>
    <x v="3994"/>
    <x v="0"/>
    <n v="38"/>
    <x v="6"/>
    <s v="Financial Analyst"/>
    <x v="7"/>
    <x v="1"/>
    <x v="3"/>
    <x v="199"/>
    <d v="2023-06-12T00:00:00"/>
    <d v="2023-06-14T00:00:00"/>
    <x v="0"/>
    <x v="28"/>
    <n v="56557"/>
    <x v="14"/>
    <s v="Retained"/>
    <n v="5"/>
    <x v="1"/>
  </r>
  <r>
    <x v="3995"/>
    <x v="0"/>
    <n v="38"/>
    <x v="0"/>
    <s v="Operations Executive"/>
    <x v="0"/>
    <x v="1"/>
    <x v="2"/>
    <x v="372"/>
    <d v="2023-04-03T00:00:00"/>
    <d v="2023-04-04T00:00:00"/>
    <x v="0"/>
    <x v="22"/>
    <n v="46311"/>
    <x v="8"/>
    <s v="Left"/>
    <n v="2"/>
    <x v="1"/>
  </r>
  <r>
    <x v="3996"/>
    <x v="0"/>
    <n v="37"/>
    <x v="1"/>
    <s v="Service Engineer"/>
    <x v="0"/>
    <x v="1"/>
    <x v="2"/>
    <x v="14"/>
    <d v="2023-01-31T00:00:00"/>
    <d v="2023-02-05T00:00:00"/>
    <x v="0"/>
    <x v="170"/>
    <n v="51147"/>
    <x v="3"/>
    <s v="Left"/>
    <n v="5"/>
    <x v="2"/>
  </r>
  <r>
    <x v="3997"/>
    <x v="0"/>
    <n v="38"/>
    <x v="1"/>
    <s v="Service Manager"/>
    <x v="9"/>
    <x v="0"/>
    <x v="2"/>
    <x v="55"/>
    <d v="2024-10-25T00:00:00"/>
    <d v="2024-10-28T00:00:00"/>
    <x v="0"/>
    <x v="242"/>
    <n v="57480"/>
    <x v="5"/>
    <s v="Retained"/>
    <n v="5"/>
    <x v="1"/>
  </r>
  <r>
    <x v="3998"/>
    <x v="0"/>
    <n v="38"/>
    <x v="0"/>
    <s v="Operations Manager"/>
    <x v="9"/>
    <x v="1"/>
    <x v="1"/>
    <x v="114"/>
    <d v="2023-05-17T00:00:00"/>
    <d v="2023-05-22T00:00:00"/>
    <x v="0"/>
    <x v="158"/>
    <n v="61427"/>
    <x v="6"/>
    <s v="Left"/>
    <n v="5"/>
    <x v="1"/>
  </r>
  <r>
    <x v="3999"/>
    <x v="0"/>
    <n v="36"/>
    <x v="0"/>
    <s v="Operations Executive"/>
    <x v="12"/>
    <x v="1"/>
    <x v="1"/>
    <x v="286"/>
    <d v="2023-05-16T00:00:00"/>
    <d v="2023-05-20T00:00:00"/>
    <x v="0"/>
    <x v="57"/>
    <n v="53484"/>
    <x v="3"/>
    <s v="Retained"/>
    <n v="4"/>
    <x v="1"/>
  </r>
  <r>
    <x v="4000"/>
    <x v="0"/>
    <n v="38"/>
    <x v="0"/>
    <s v="Operations Executive"/>
    <x v="12"/>
    <x v="2"/>
    <x v="1"/>
    <x v="127"/>
    <d v="2023-08-05T00:00:00"/>
    <d v="2023-08-05T00:00:00"/>
    <x v="0"/>
    <x v="198"/>
    <n v="53348"/>
    <x v="2"/>
    <s v="Left"/>
    <n v="4"/>
    <x v="1"/>
  </r>
  <r>
    <x v="4001"/>
    <x v="2"/>
    <n v="32"/>
    <x v="0"/>
    <s v="Operations Executive"/>
    <x v="5"/>
    <x v="1"/>
    <x v="1"/>
    <x v="60"/>
    <d v="2023-04-10T00:00:00"/>
    <d v="2023-04-14T00:00:00"/>
    <x v="0"/>
    <x v="128"/>
    <n v="38177"/>
    <x v="3"/>
    <s v="Retained"/>
    <n v="2"/>
    <x v="1"/>
  </r>
  <r>
    <x v="4002"/>
    <x v="2"/>
    <n v="33"/>
    <x v="1"/>
    <s v="Service Engineer"/>
    <x v="9"/>
    <x v="0"/>
    <x v="1"/>
    <x v="59"/>
    <d v="2023-07-15T00:00:00"/>
    <d v="2023-07-22T00:00:00"/>
    <x v="0"/>
    <x v="125"/>
    <n v="45304"/>
    <x v="10"/>
    <s v="Left"/>
    <m/>
    <x v="1"/>
  </r>
  <r>
    <x v="4003"/>
    <x v="0"/>
    <n v="38"/>
    <x v="2"/>
    <s v="Sales Executive"/>
    <x v="0"/>
    <x v="1"/>
    <x v="0"/>
    <x v="408"/>
    <d v="2023-07-31T00:00:00"/>
    <d v="2023-07-31T00:00:00"/>
    <x v="0"/>
    <x v="87"/>
    <n v="63785"/>
    <x v="3"/>
    <s v="Retained"/>
    <m/>
    <x v="1"/>
  </r>
  <r>
    <x v="4004"/>
    <x v="0"/>
    <n v="36"/>
    <x v="3"/>
    <s v="Marketing Manager"/>
    <x v="9"/>
    <x v="4"/>
    <x v="0"/>
    <x v="122"/>
    <d v="2023-08-14T00:00:00"/>
    <d v="2023-08-19T00:00:00"/>
    <x v="0"/>
    <x v="27"/>
    <n v="48953"/>
    <x v="13"/>
    <s v="Retained"/>
    <m/>
    <x v="1"/>
  </r>
  <r>
    <x v="4005"/>
    <x v="0"/>
    <n v="38"/>
    <x v="7"/>
    <s v="Purchase Manager"/>
    <x v="2"/>
    <x v="2"/>
    <x v="0"/>
    <x v="143"/>
    <d v="2023-01-05T00:00:00"/>
    <d v="2023-01-12T00:00:00"/>
    <x v="1"/>
    <x v="3"/>
    <n v="66831"/>
    <x v="3"/>
    <m/>
    <n v="2"/>
    <x v="1"/>
  </r>
  <r>
    <x v="4006"/>
    <x v="0"/>
    <n v="36"/>
    <x v="0"/>
    <s v="Operations Executive"/>
    <x v="9"/>
    <x v="1"/>
    <x v="1"/>
    <x v="557"/>
    <d v="2024-07-08T00:00:00"/>
    <d v="2024-07-09T00:00:00"/>
    <x v="3"/>
    <x v="3"/>
    <n v="50794"/>
    <x v="3"/>
    <m/>
    <n v="5"/>
    <x v="1"/>
  </r>
  <r>
    <x v="4007"/>
    <x v="0"/>
    <n v="37"/>
    <x v="0"/>
    <s v="Operations Manager"/>
    <x v="10"/>
    <x v="1"/>
    <x v="1"/>
    <x v="209"/>
    <d v="2023-06-27T00:00:00"/>
    <d v="2023-06-29T00:00:00"/>
    <x v="0"/>
    <x v="252"/>
    <n v="198966"/>
    <x v="14"/>
    <s v="Retained"/>
    <n v="4"/>
    <x v="0"/>
  </r>
  <r>
    <x v="4008"/>
    <x v="2"/>
    <n v="32"/>
    <x v="0"/>
    <s v="Operations Manager"/>
    <x v="3"/>
    <x v="1"/>
    <x v="1"/>
    <x v="26"/>
    <d v="2023-05-18T00:00:00"/>
    <d v="2023-05-24T00:00:00"/>
    <x v="0"/>
    <x v="436"/>
    <n v="78699"/>
    <x v="1"/>
    <s v="Retained"/>
    <n v="5"/>
    <x v="1"/>
  </r>
  <r>
    <x v="4009"/>
    <x v="0"/>
    <n v="38"/>
    <x v="1"/>
    <s v="Service Manager"/>
    <x v="7"/>
    <x v="2"/>
    <x v="0"/>
    <x v="106"/>
    <d v="2023-09-02T00:00:00"/>
    <d v="2023-09-07T00:00:00"/>
    <x v="1"/>
    <x v="3"/>
    <n v="56839"/>
    <x v="3"/>
    <m/>
    <m/>
    <x v="0"/>
  </r>
  <r>
    <x v="4010"/>
    <x v="0"/>
    <n v="36"/>
    <x v="0"/>
    <s v="Operations Manager"/>
    <x v="0"/>
    <x v="0"/>
    <x v="1"/>
    <x v="38"/>
    <d v="2023-02-24T00:00:00"/>
    <d v="2023-03-02T00:00:00"/>
    <x v="1"/>
    <x v="3"/>
    <n v="43717"/>
    <x v="3"/>
    <m/>
    <n v="4"/>
    <x v="1"/>
  </r>
  <r>
    <x v="4011"/>
    <x v="0"/>
    <n v="38"/>
    <x v="0"/>
    <s v="Operations Executive"/>
    <x v="7"/>
    <x v="1"/>
    <x v="1"/>
    <x v="215"/>
    <d v="2023-02-20T00:00:00"/>
    <d v="2023-02-25T00:00:00"/>
    <x v="0"/>
    <x v="10"/>
    <n v="52724"/>
    <x v="15"/>
    <s v="Retained"/>
    <n v="4"/>
    <x v="1"/>
  </r>
  <r>
    <x v="4012"/>
    <x v="2"/>
    <n v="33"/>
    <x v="0"/>
    <s v="Operations Executive"/>
    <x v="8"/>
    <x v="4"/>
    <x v="1"/>
    <x v="156"/>
    <d v="2023-07-09T00:00:00"/>
    <d v="2023-07-15T00:00:00"/>
    <x v="1"/>
    <x v="3"/>
    <n v="175004"/>
    <x v="3"/>
    <m/>
    <n v="4"/>
    <x v="0"/>
  </r>
  <r>
    <x v="4013"/>
    <x v="0"/>
    <n v="36"/>
    <x v="4"/>
    <s v="Production Manager"/>
    <x v="6"/>
    <x v="1"/>
    <x v="0"/>
    <x v="166"/>
    <d v="2023-01-30T00:00:00"/>
    <d v="2023-02-03T00:00:00"/>
    <x v="0"/>
    <x v="72"/>
    <n v="64839"/>
    <x v="13"/>
    <s v="Retained"/>
    <n v="4"/>
    <x v="1"/>
  </r>
  <r>
    <x v="4014"/>
    <x v="2"/>
    <n v="34"/>
    <x v="1"/>
    <s v="Service Manager"/>
    <x v="10"/>
    <x v="0"/>
    <x v="0"/>
    <x v="44"/>
    <d v="2023-07-17T00:00:00"/>
    <d v="2023-07-18T00:00:00"/>
    <x v="1"/>
    <x v="3"/>
    <n v="129067"/>
    <x v="3"/>
    <m/>
    <n v="5"/>
    <x v="1"/>
  </r>
  <r>
    <x v="4015"/>
    <x v="0"/>
    <n v="38"/>
    <x v="2"/>
    <s v="Sales Manager"/>
    <x v="12"/>
    <x v="4"/>
    <x v="1"/>
    <x v="210"/>
    <d v="2023-08-13T00:00:00"/>
    <d v="2023-08-19T00:00:00"/>
    <x v="0"/>
    <x v="62"/>
    <n v="58447"/>
    <x v="15"/>
    <s v="Retained"/>
    <n v="4"/>
    <x v="1"/>
  </r>
  <r>
    <x v="4016"/>
    <x v="2"/>
    <n v="34"/>
    <x v="1"/>
    <s v="Service Engineer"/>
    <x v="14"/>
    <x v="2"/>
    <x v="1"/>
    <x v="353"/>
    <d v="2024-11-19T00:00:00"/>
    <d v="2024-11-24T00:00:00"/>
    <x v="3"/>
    <x v="3"/>
    <n v="116769"/>
    <x v="3"/>
    <m/>
    <n v="3"/>
    <x v="1"/>
  </r>
  <r>
    <x v="4017"/>
    <x v="2"/>
    <n v="32"/>
    <x v="1"/>
    <s v="Service Engineer"/>
    <x v="14"/>
    <x v="0"/>
    <x v="1"/>
    <x v="315"/>
    <d v="2023-08-14T00:00:00"/>
    <d v="2023-08-20T00:00:00"/>
    <x v="0"/>
    <x v="220"/>
    <n v="138681"/>
    <x v="14"/>
    <s v="Retained"/>
    <n v="5"/>
    <x v="1"/>
  </r>
  <r>
    <x v="4018"/>
    <x v="0"/>
    <n v="36"/>
    <x v="3"/>
    <s v="Marketing Executive"/>
    <x v="5"/>
    <x v="4"/>
    <x v="0"/>
    <x v="247"/>
    <d v="2023-09-13T00:00:00"/>
    <d v="2023-09-19T00:00:00"/>
    <x v="0"/>
    <x v="524"/>
    <n v="51082"/>
    <x v="3"/>
    <s v="Retained"/>
    <n v="4"/>
    <x v="1"/>
  </r>
  <r>
    <x v="4019"/>
    <x v="0"/>
    <n v="36"/>
    <x v="0"/>
    <s v="Operations Executive"/>
    <x v="2"/>
    <x v="3"/>
    <x v="4"/>
    <x v="403"/>
    <d v="2024-06-08T00:00:00"/>
    <d v="2024-06-14T00:00:00"/>
    <x v="1"/>
    <x v="3"/>
    <n v="72213"/>
    <x v="3"/>
    <m/>
    <n v="5"/>
    <x v="1"/>
  </r>
  <r>
    <x v="4020"/>
    <x v="0"/>
    <n v="37"/>
    <x v="0"/>
    <s v="Operations Executive"/>
    <x v="12"/>
    <x v="4"/>
    <x v="1"/>
    <x v="47"/>
    <d v="2024-03-10T00:00:00"/>
    <d v="2024-03-17T00:00:00"/>
    <x v="0"/>
    <x v="324"/>
    <n v="43795"/>
    <x v="4"/>
    <s v="Left"/>
    <n v="5"/>
    <x v="1"/>
  </r>
  <r>
    <x v="4021"/>
    <x v="0"/>
    <n v="38"/>
    <x v="6"/>
    <s v="Financial Analyst"/>
    <x v="0"/>
    <x v="1"/>
    <x v="1"/>
    <x v="5"/>
    <d v="2023-05-20T00:00:00"/>
    <d v="2023-05-21T00:00:00"/>
    <x v="0"/>
    <x v="287"/>
    <n v="46434"/>
    <x v="6"/>
    <s v="Left"/>
    <n v="4"/>
    <x v="1"/>
  </r>
  <r>
    <x v="4022"/>
    <x v="2"/>
    <n v="34"/>
    <x v="1"/>
    <s v="Service Engineer"/>
    <x v="2"/>
    <x v="1"/>
    <x v="1"/>
    <x v="180"/>
    <d v="2023-07-17T00:00:00"/>
    <d v="2023-07-22T00:00:00"/>
    <x v="0"/>
    <x v="67"/>
    <n v="64370"/>
    <x v="10"/>
    <s v="Left"/>
    <n v="5"/>
    <x v="1"/>
  </r>
  <r>
    <x v="4023"/>
    <x v="2"/>
    <n v="33"/>
    <x v="5"/>
    <s v="General Manager"/>
    <x v="5"/>
    <x v="1"/>
    <x v="2"/>
    <x v="79"/>
    <d v="2023-02-25T00:00:00"/>
    <d v="2023-03-04T00:00:00"/>
    <x v="0"/>
    <x v="102"/>
    <n v="39518"/>
    <x v="10"/>
    <s v="Retained"/>
    <n v="5"/>
    <x v="0"/>
  </r>
  <r>
    <x v="4024"/>
    <x v="2"/>
    <n v="33"/>
    <x v="1"/>
    <s v="Service Engineer"/>
    <x v="5"/>
    <x v="2"/>
    <x v="3"/>
    <x v="249"/>
    <d v="2023-05-11T00:00:00"/>
    <d v="2023-05-12T00:00:00"/>
    <x v="1"/>
    <x v="3"/>
    <n v="37509"/>
    <x v="3"/>
    <m/>
    <n v="4"/>
    <x v="1"/>
  </r>
  <r>
    <x v="4025"/>
    <x v="2"/>
    <n v="32"/>
    <x v="1"/>
    <s v="Service Engineer"/>
    <x v="1"/>
    <x v="1"/>
    <x v="1"/>
    <x v="35"/>
    <d v="2023-08-19T00:00:00"/>
    <d v="2023-08-20T00:00:00"/>
    <x v="2"/>
    <x v="3"/>
    <n v="59039"/>
    <x v="3"/>
    <m/>
    <n v="4"/>
    <x v="2"/>
  </r>
  <r>
    <x v="4026"/>
    <x v="0"/>
    <n v="36"/>
    <x v="6"/>
    <s v="Financial Analyst"/>
    <x v="14"/>
    <x v="1"/>
    <x v="2"/>
    <x v="193"/>
    <d v="2023-05-11T00:00:00"/>
    <d v="2023-05-12T00:00:00"/>
    <x v="0"/>
    <x v="224"/>
    <n v="117216"/>
    <x v="2"/>
    <s v="Left"/>
    <n v="5"/>
    <x v="1"/>
  </r>
  <r>
    <x v="4027"/>
    <x v="0"/>
    <n v="36"/>
    <x v="0"/>
    <s v="Operations Executive"/>
    <x v="1"/>
    <x v="1"/>
    <x v="0"/>
    <x v="3"/>
    <d v="2023-03-10T00:00:00"/>
    <d v="2023-03-12T00:00:00"/>
    <x v="1"/>
    <x v="3"/>
    <n v="68578"/>
    <x v="3"/>
    <m/>
    <n v="4"/>
    <x v="0"/>
  </r>
  <r>
    <x v="4028"/>
    <x v="2"/>
    <n v="32"/>
    <x v="0"/>
    <s v="Operations Executive"/>
    <x v="6"/>
    <x v="0"/>
    <x v="2"/>
    <x v="362"/>
    <d v="2023-09-03T00:00:00"/>
    <d v="2023-09-03T00:00:00"/>
    <x v="0"/>
    <x v="77"/>
    <n v="64377"/>
    <x v="15"/>
    <s v="Retained"/>
    <n v="5"/>
    <x v="1"/>
  </r>
  <r>
    <x v="4029"/>
    <x v="0"/>
    <n v="36"/>
    <x v="2"/>
    <s v="Sales Manager"/>
    <x v="5"/>
    <x v="0"/>
    <x v="0"/>
    <x v="357"/>
    <d v="2023-06-25T00:00:00"/>
    <d v="2023-07-02T00:00:00"/>
    <x v="2"/>
    <x v="3"/>
    <n v="42993"/>
    <x v="3"/>
    <m/>
    <m/>
    <x v="1"/>
  </r>
  <r>
    <x v="4030"/>
    <x v="2"/>
    <n v="32"/>
    <x v="0"/>
    <s v="Operations Executive"/>
    <x v="0"/>
    <x v="1"/>
    <x v="1"/>
    <x v="290"/>
    <d v="2023-08-17T00:00:00"/>
    <d v="2023-08-17T00:00:00"/>
    <x v="0"/>
    <x v="220"/>
    <n v="51664"/>
    <x v="11"/>
    <s v="Left"/>
    <n v="4"/>
    <x v="0"/>
  </r>
  <r>
    <x v="4031"/>
    <x v="0"/>
    <n v="37"/>
    <x v="1"/>
    <s v="Service Engineer"/>
    <x v="12"/>
    <x v="2"/>
    <x v="0"/>
    <x v="34"/>
    <d v="2023-01-18T00:00:00"/>
    <d v="2023-01-19T00:00:00"/>
    <x v="2"/>
    <x v="3"/>
    <n v="39040"/>
    <x v="3"/>
    <m/>
    <n v="5"/>
    <x v="2"/>
  </r>
  <r>
    <x v="4032"/>
    <x v="0"/>
    <n v="37"/>
    <x v="2"/>
    <s v="Sales Manager"/>
    <x v="13"/>
    <x v="1"/>
    <x v="2"/>
    <x v="545"/>
    <d v="2024-08-01T00:00:00"/>
    <d v="2024-08-01T00:00:00"/>
    <x v="0"/>
    <x v="386"/>
    <n v="194844"/>
    <x v="4"/>
    <s v="Retained"/>
    <m/>
    <x v="0"/>
  </r>
  <r>
    <x v="4033"/>
    <x v="1"/>
    <n v="34"/>
    <x v="0"/>
    <s v="Operations Executive"/>
    <x v="9"/>
    <x v="1"/>
    <x v="3"/>
    <x v="179"/>
    <d v="2023-04-11T00:00:00"/>
    <d v="2023-04-16T00:00:00"/>
    <x v="1"/>
    <x v="3"/>
    <n v="60222"/>
    <x v="3"/>
    <m/>
    <m/>
    <x v="1"/>
  </r>
  <r>
    <x v="4034"/>
    <x v="0"/>
    <n v="37"/>
    <x v="0"/>
    <s v="Operations Manager"/>
    <x v="6"/>
    <x v="3"/>
    <x v="0"/>
    <x v="527"/>
    <d v="2024-02-14T00:00:00"/>
    <d v="2024-02-17T00:00:00"/>
    <x v="0"/>
    <x v="516"/>
    <n v="82524"/>
    <x v="6"/>
    <s v="Left"/>
    <n v="5"/>
    <x v="1"/>
  </r>
  <r>
    <x v="4035"/>
    <x v="1"/>
    <n v="34"/>
    <x v="0"/>
    <s v="Operations Executive"/>
    <x v="5"/>
    <x v="0"/>
    <x v="1"/>
    <x v="426"/>
    <d v="2024-12-10T00:00:00"/>
    <d v="2024-12-15T00:00:00"/>
    <x v="0"/>
    <x v="525"/>
    <n v="49575"/>
    <x v="4"/>
    <s v="Retained"/>
    <n v="4"/>
    <x v="1"/>
  </r>
  <r>
    <x v="4036"/>
    <x v="1"/>
    <n v="34"/>
    <x v="0"/>
    <s v="Operations Manager"/>
    <x v="0"/>
    <x v="1"/>
    <x v="1"/>
    <x v="38"/>
    <d v="2023-02-28T00:00:00"/>
    <d v="2023-03-06T00:00:00"/>
    <x v="1"/>
    <x v="3"/>
    <n v="56924"/>
    <x v="3"/>
    <m/>
    <n v="4"/>
    <x v="0"/>
  </r>
  <r>
    <x v="4037"/>
    <x v="2"/>
    <n v="34"/>
    <x v="0"/>
    <s v="Operations Executive"/>
    <x v="1"/>
    <x v="3"/>
    <x v="2"/>
    <x v="225"/>
    <d v="2023-02-05T00:00:00"/>
    <d v="2023-02-12T00:00:00"/>
    <x v="0"/>
    <x v="367"/>
    <n v="56394"/>
    <x v="6"/>
    <s v="Retained"/>
    <n v="5"/>
    <x v="0"/>
  </r>
  <r>
    <x v="4038"/>
    <x v="2"/>
    <n v="34"/>
    <x v="0"/>
    <s v="Operations Manager"/>
    <x v="3"/>
    <x v="1"/>
    <x v="0"/>
    <x v="133"/>
    <d v="2023-05-23T00:00:00"/>
    <d v="2023-05-25T00:00:00"/>
    <x v="1"/>
    <x v="3"/>
    <n v="76526"/>
    <x v="3"/>
    <m/>
    <n v="4"/>
    <x v="1"/>
  </r>
  <r>
    <x v="4039"/>
    <x v="0"/>
    <n v="36"/>
    <x v="0"/>
    <s v="Operations Manager"/>
    <x v="4"/>
    <x v="0"/>
    <x v="0"/>
    <x v="447"/>
    <d v="2024-08-20T00:00:00"/>
    <d v="2024-08-26T00:00:00"/>
    <x v="0"/>
    <x v="406"/>
    <n v="87557"/>
    <x v="3"/>
    <s v="Retained"/>
    <m/>
    <x v="1"/>
  </r>
  <r>
    <x v="4040"/>
    <x v="2"/>
    <n v="33"/>
    <x v="0"/>
    <s v="Operations Executive"/>
    <x v="1"/>
    <x v="2"/>
    <x v="1"/>
    <x v="217"/>
    <d v="2024-07-17T00:00:00"/>
    <d v="2024-07-19T00:00:00"/>
    <x v="2"/>
    <x v="3"/>
    <n v="65517"/>
    <x v="3"/>
    <m/>
    <n v="2"/>
    <x v="1"/>
  </r>
  <r>
    <x v="4041"/>
    <x v="0"/>
    <n v="38"/>
    <x v="3"/>
    <s v="Marketing Executive"/>
    <x v="9"/>
    <x v="0"/>
    <x v="1"/>
    <x v="79"/>
    <d v="2023-02-28T00:00:00"/>
    <d v="2023-03-05T00:00:00"/>
    <x v="0"/>
    <x v="25"/>
    <n v="55791"/>
    <x v="6"/>
    <s v="Retained"/>
    <n v="4"/>
    <x v="1"/>
  </r>
  <r>
    <x v="4042"/>
    <x v="0"/>
    <n v="38"/>
    <x v="8"/>
    <s v="HR Specialist"/>
    <x v="7"/>
    <x v="0"/>
    <x v="0"/>
    <x v="81"/>
    <d v="2023-05-10T00:00:00"/>
    <d v="2023-05-15T00:00:00"/>
    <x v="0"/>
    <x v="230"/>
    <n v="50173"/>
    <x v="12"/>
    <s v="Retained"/>
    <n v="5"/>
    <x v="1"/>
  </r>
  <r>
    <x v="4043"/>
    <x v="2"/>
    <n v="33"/>
    <x v="1"/>
    <s v="Service Engineer"/>
    <x v="12"/>
    <x v="1"/>
    <x v="1"/>
    <x v="178"/>
    <d v="2023-04-05T00:00:00"/>
    <d v="2023-04-07T00:00:00"/>
    <x v="0"/>
    <x v="40"/>
    <n v="59906"/>
    <x v="10"/>
    <s v="Retained"/>
    <n v="4"/>
    <x v="0"/>
  </r>
  <r>
    <x v="4044"/>
    <x v="0"/>
    <n v="38"/>
    <x v="0"/>
    <s v="Operations Executive"/>
    <x v="10"/>
    <x v="0"/>
    <x v="1"/>
    <x v="182"/>
    <d v="2023-02-01T00:00:00"/>
    <d v="2023-02-06T00:00:00"/>
    <x v="1"/>
    <x v="3"/>
    <n v="127017"/>
    <x v="3"/>
    <m/>
    <n v="5"/>
    <x v="1"/>
  </r>
  <r>
    <x v="4045"/>
    <x v="0"/>
    <n v="38"/>
    <x v="6"/>
    <s v="Finance Manager"/>
    <x v="9"/>
    <x v="1"/>
    <x v="0"/>
    <x v="318"/>
    <d v="2024-06-11T00:00:00"/>
    <d v="2024-06-18T00:00:00"/>
    <x v="2"/>
    <x v="3"/>
    <n v="50093"/>
    <x v="3"/>
    <m/>
    <m/>
    <x v="0"/>
  </r>
  <r>
    <x v="4046"/>
    <x v="0"/>
    <n v="37"/>
    <x v="1"/>
    <s v="Service Engineer"/>
    <x v="13"/>
    <x v="0"/>
    <x v="1"/>
    <x v="552"/>
    <d v="2024-06-04T00:00:00"/>
    <d v="2024-06-10T00:00:00"/>
    <x v="1"/>
    <x v="3"/>
    <n v="170144"/>
    <x v="3"/>
    <m/>
    <n v="4"/>
    <x v="1"/>
  </r>
  <r>
    <x v="4047"/>
    <x v="0"/>
    <n v="38"/>
    <x v="0"/>
    <s v="Operations Executive"/>
    <x v="1"/>
    <x v="0"/>
    <x v="2"/>
    <x v="138"/>
    <d v="2023-08-06T00:00:00"/>
    <d v="2023-08-07T00:00:00"/>
    <x v="1"/>
    <x v="3"/>
    <n v="68436"/>
    <x v="3"/>
    <m/>
    <n v="3"/>
    <x v="1"/>
  </r>
  <r>
    <x v="4048"/>
    <x v="2"/>
    <n v="33"/>
    <x v="2"/>
    <s v="Sales Manager"/>
    <x v="13"/>
    <x v="0"/>
    <x v="1"/>
    <x v="148"/>
    <d v="2023-02-26T00:00:00"/>
    <d v="2023-03-03T00:00:00"/>
    <x v="2"/>
    <x v="3"/>
    <n v="205235"/>
    <x v="3"/>
    <m/>
    <n v="4"/>
    <x v="1"/>
  </r>
  <r>
    <x v="4049"/>
    <x v="0"/>
    <n v="38"/>
    <x v="6"/>
    <s v="Financial Analyst"/>
    <x v="5"/>
    <x v="2"/>
    <x v="2"/>
    <x v="357"/>
    <d v="2023-06-27T00:00:00"/>
    <d v="2023-06-27T00:00:00"/>
    <x v="1"/>
    <x v="3"/>
    <n v="59554"/>
    <x v="3"/>
    <m/>
    <n v="4"/>
    <x v="1"/>
  </r>
  <r>
    <x v="4050"/>
    <x v="1"/>
    <n v="34"/>
    <x v="0"/>
    <s v="Operations Executive"/>
    <x v="4"/>
    <x v="1"/>
    <x v="1"/>
    <x v="364"/>
    <d v="2023-07-19T00:00:00"/>
    <d v="2023-07-22T00:00:00"/>
    <x v="1"/>
    <x v="3"/>
    <n v="62912"/>
    <x v="3"/>
    <m/>
    <n v="5"/>
    <x v="1"/>
  </r>
  <r>
    <x v="4051"/>
    <x v="2"/>
    <n v="33"/>
    <x v="1"/>
    <s v="Service Manager"/>
    <x v="5"/>
    <x v="1"/>
    <x v="1"/>
    <x v="238"/>
    <d v="2024-09-01T00:00:00"/>
    <d v="2024-09-04T00:00:00"/>
    <x v="1"/>
    <x v="3"/>
    <n v="47950"/>
    <x v="3"/>
    <m/>
    <n v="4"/>
    <x v="1"/>
  </r>
  <r>
    <x v="4052"/>
    <x v="2"/>
    <n v="34"/>
    <x v="7"/>
    <s v="Purchase Manager"/>
    <x v="3"/>
    <x v="1"/>
    <x v="2"/>
    <x v="478"/>
    <d v="2025-01-01T00:00:00"/>
    <d v="2025-01-06T00:00:00"/>
    <x v="1"/>
    <x v="3"/>
    <n v="71803"/>
    <x v="3"/>
    <m/>
    <n v="4"/>
    <x v="0"/>
  </r>
  <r>
    <x v="4053"/>
    <x v="0"/>
    <n v="38"/>
    <x v="3"/>
    <s v="Marketing Executive"/>
    <x v="0"/>
    <x v="3"/>
    <x v="0"/>
    <x v="164"/>
    <d v="2023-07-26T00:00:00"/>
    <d v="2023-07-30T00:00:00"/>
    <x v="0"/>
    <x v="190"/>
    <n v="57982"/>
    <x v="3"/>
    <s v="Retained"/>
    <n v="4"/>
    <x v="0"/>
  </r>
  <r>
    <x v="4054"/>
    <x v="2"/>
    <n v="33"/>
    <x v="7"/>
    <s v="Purchase Manager"/>
    <x v="3"/>
    <x v="2"/>
    <x v="1"/>
    <x v="160"/>
    <d v="2023-01-27T00:00:00"/>
    <d v="2023-01-27T00:00:00"/>
    <x v="0"/>
    <x v="147"/>
    <n v="77250"/>
    <x v="12"/>
    <s v="Retained"/>
    <n v="4"/>
    <x v="1"/>
  </r>
  <r>
    <x v="4055"/>
    <x v="0"/>
    <n v="38"/>
    <x v="1"/>
    <s v="Service Engineer"/>
    <x v="3"/>
    <x v="4"/>
    <x v="1"/>
    <x v="424"/>
    <d v="2024-09-27T00:00:00"/>
    <d v="2024-10-03T00:00:00"/>
    <x v="0"/>
    <x v="526"/>
    <n v="63945"/>
    <x v="6"/>
    <s v="Retained"/>
    <n v="5"/>
    <x v="1"/>
  </r>
  <r>
    <x v="4056"/>
    <x v="2"/>
    <n v="33"/>
    <x v="4"/>
    <s v="Production Engineer"/>
    <x v="8"/>
    <x v="1"/>
    <x v="4"/>
    <x v="133"/>
    <d v="2023-05-26T00:00:00"/>
    <d v="2023-05-27T00:00:00"/>
    <x v="0"/>
    <x v="265"/>
    <n v="168575"/>
    <x v="5"/>
    <s v="Retained"/>
    <n v="4"/>
    <x v="1"/>
  </r>
  <r>
    <x v="4057"/>
    <x v="0"/>
    <n v="37"/>
    <x v="6"/>
    <s v="Financial Analyst"/>
    <x v="7"/>
    <x v="0"/>
    <x v="0"/>
    <x v="71"/>
    <d v="2023-06-21T00:00:00"/>
    <d v="2023-06-27T00:00:00"/>
    <x v="0"/>
    <x v="150"/>
    <n v="60249"/>
    <x v="12"/>
    <s v="Retained"/>
    <n v="5"/>
    <x v="1"/>
  </r>
  <r>
    <x v="4058"/>
    <x v="2"/>
    <n v="34"/>
    <x v="0"/>
    <s v="Operations Executive"/>
    <x v="12"/>
    <x v="0"/>
    <x v="1"/>
    <x v="295"/>
    <d v="2023-02-07T00:00:00"/>
    <d v="2023-02-10T00:00:00"/>
    <x v="1"/>
    <x v="3"/>
    <n v="38641"/>
    <x v="3"/>
    <m/>
    <n v="4"/>
    <x v="0"/>
  </r>
  <r>
    <x v="4059"/>
    <x v="1"/>
    <n v="34"/>
    <x v="0"/>
    <s v="Operations Executive"/>
    <x v="0"/>
    <x v="0"/>
    <x v="1"/>
    <x v="163"/>
    <d v="2023-02-03T00:00:00"/>
    <d v="2023-02-03T00:00:00"/>
    <x v="0"/>
    <x v="378"/>
    <n v="64160"/>
    <x v="7"/>
    <s v="Retained"/>
    <n v="4"/>
    <x v="1"/>
  </r>
  <r>
    <x v="4060"/>
    <x v="0"/>
    <n v="36"/>
    <x v="4"/>
    <s v="Production Engineer"/>
    <x v="7"/>
    <x v="2"/>
    <x v="3"/>
    <x v="178"/>
    <d v="2023-04-03T00:00:00"/>
    <d v="2023-04-07T00:00:00"/>
    <x v="0"/>
    <x v="271"/>
    <n v="57318"/>
    <x v="11"/>
    <s v="Retained"/>
    <n v="4"/>
    <x v="1"/>
  </r>
  <r>
    <x v="4061"/>
    <x v="0"/>
    <n v="38"/>
    <x v="0"/>
    <s v="Operations Manager"/>
    <x v="3"/>
    <x v="1"/>
    <x v="1"/>
    <x v="27"/>
    <d v="2023-03-02T00:00:00"/>
    <d v="2023-03-05T00:00:00"/>
    <x v="0"/>
    <x v="103"/>
    <n v="78735"/>
    <x v="11"/>
    <s v="Retained"/>
    <m/>
    <x v="1"/>
  </r>
  <r>
    <x v="4062"/>
    <x v="2"/>
    <n v="32"/>
    <x v="0"/>
    <s v="Operations Executive"/>
    <x v="9"/>
    <x v="0"/>
    <x v="1"/>
    <x v="131"/>
    <d v="2023-08-30T00:00:00"/>
    <d v="2023-09-03T00:00:00"/>
    <x v="0"/>
    <x v="153"/>
    <n v="60465"/>
    <x v="9"/>
    <s v="Left"/>
    <n v="5"/>
    <x v="1"/>
  </r>
  <r>
    <x v="4063"/>
    <x v="0"/>
    <n v="36"/>
    <x v="1"/>
    <s v="Service Manager"/>
    <x v="0"/>
    <x v="2"/>
    <x v="0"/>
    <x v="76"/>
    <d v="2023-07-23T00:00:00"/>
    <d v="2023-07-25T00:00:00"/>
    <x v="0"/>
    <x v="221"/>
    <n v="53941"/>
    <x v="14"/>
    <s v="Retained"/>
    <n v="4"/>
    <x v="1"/>
  </r>
  <r>
    <x v="4064"/>
    <x v="2"/>
    <n v="34"/>
    <x v="0"/>
    <s v="Operations Executive"/>
    <x v="4"/>
    <x v="1"/>
    <x v="2"/>
    <x v="474"/>
    <d v="2024-08-28T00:00:00"/>
    <d v="2024-08-30T00:00:00"/>
    <x v="0"/>
    <x v="465"/>
    <n v="75731"/>
    <x v="6"/>
    <s v="Retained"/>
    <n v="4"/>
    <x v="1"/>
  </r>
  <r>
    <x v="4065"/>
    <x v="0"/>
    <n v="36"/>
    <x v="0"/>
    <s v="Operations Manager"/>
    <x v="14"/>
    <x v="4"/>
    <x v="1"/>
    <x v="12"/>
    <d v="2023-02-16T00:00:00"/>
    <d v="2023-02-23T00:00:00"/>
    <x v="0"/>
    <x v="10"/>
    <n v="117279"/>
    <x v="14"/>
    <s v="Retained"/>
    <n v="3"/>
    <x v="1"/>
  </r>
  <r>
    <x v="4066"/>
    <x v="0"/>
    <n v="37"/>
    <x v="0"/>
    <s v="Operations Executive"/>
    <x v="4"/>
    <x v="0"/>
    <x v="0"/>
    <x v="351"/>
    <d v="2023-03-11T00:00:00"/>
    <d v="2023-03-16T00:00:00"/>
    <x v="0"/>
    <x v="108"/>
    <n v="73471"/>
    <x v="14"/>
    <s v="Retained"/>
    <n v="4"/>
    <x v="1"/>
  </r>
  <r>
    <x v="4067"/>
    <x v="1"/>
    <n v="34"/>
    <x v="2"/>
    <s v="Sales Executive"/>
    <x v="7"/>
    <x v="2"/>
    <x v="0"/>
    <x v="88"/>
    <d v="2023-06-17T00:00:00"/>
    <d v="2023-06-20T00:00:00"/>
    <x v="0"/>
    <x v="12"/>
    <n v="56640"/>
    <x v="14"/>
    <s v="Retained"/>
    <n v="4"/>
    <x v="1"/>
  </r>
  <r>
    <x v="4068"/>
    <x v="2"/>
    <n v="33"/>
    <x v="1"/>
    <s v="Service Engineer"/>
    <x v="12"/>
    <x v="2"/>
    <x v="1"/>
    <x v="191"/>
    <d v="2023-08-31T00:00:00"/>
    <d v="2023-09-02T00:00:00"/>
    <x v="0"/>
    <x v="69"/>
    <n v="46776"/>
    <x v="1"/>
    <s v="Left"/>
    <m/>
    <x v="1"/>
  </r>
  <r>
    <x v="4069"/>
    <x v="2"/>
    <n v="32"/>
    <x v="1"/>
    <s v="Service Manager"/>
    <x v="10"/>
    <x v="0"/>
    <x v="3"/>
    <x v="169"/>
    <d v="2024-07-14T00:00:00"/>
    <d v="2024-07-15T00:00:00"/>
    <x v="3"/>
    <x v="3"/>
    <n v="148568"/>
    <x v="3"/>
    <m/>
    <n v="4"/>
    <x v="1"/>
  </r>
  <r>
    <x v="4070"/>
    <x v="0"/>
    <n v="37"/>
    <x v="1"/>
    <s v="Service Manager"/>
    <x v="13"/>
    <x v="1"/>
    <x v="2"/>
    <x v="40"/>
    <d v="2023-06-17T00:00:00"/>
    <d v="2023-06-17T00:00:00"/>
    <x v="0"/>
    <x v="12"/>
    <n v="218526"/>
    <x v="3"/>
    <s v="Retained"/>
    <m/>
    <x v="1"/>
  </r>
  <r>
    <x v="4071"/>
    <x v="2"/>
    <n v="34"/>
    <x v="0"/>
    <s v="Operations Executive"/>
    <x v="2"/>
    <x v="0"/>
    <x v="1"/>
    <x v="209"/>
    <d v="2023-06-30T00:00:00"/>
    <d v="2023-07-01T00:00:00"/>
    <x v="0"/>
    <x v="286"/>
    <n v="88143"/>
    <x v="5"/>
    <s v="Left"/>
    <n v="4"/>
    <x v="1"/>
  </r>
  <r>
    <x v="4072"/>
    <x v="2"/>
    <n v="33"/>
    <x v="2"/>
    <s v="Sales Executive"/>
    <x v="3"/>
    <x v="1"/>
    <x v="0"/>
    <x v="123"/>
    <d v="2023-08-22T00:00:00"/>
    <d v="2023-08-25T00:00:00"/>
    <x v="0"/>
    <x v="29"/>
    <n v="60319"/>
    <x v="14"/>
    <s v="Retained"/>
    <m/>
    <x v="0"/>
  </r>
  <r>
    <x v="4073"/>
    <x v="2"/>
    <n v="32"/>
    <x v="0"/>
    <s v="Operations Executive"/>
    <x v="7"/>
    <x v="3"/>
    <x v="2"/>
    <x v="533"/>
    <d v="2024-01-15T00:00:00"/>
    <d v="2024-01-18T00:00:00"/>
    <x v="0"/>
    <x v="527"/>
    <n v="62070"/>
    <x v="6"/>
    <s v="Retained"/>
    <n v="4"/>
    <x v="0"/>
  </r>
  <r>
    <x v="4074"/>
    <x v="2"/>
    <n v="34"/>
    <x v="1"/>
    <s v="Service Manager"/>
    <x v="2"/>
    <x v="1"/>
    <x v="0"/>
    <x v="27"/>
    <d v="2023-02-26T00:00:00"/>
    <d v="2023-03-01T00:00:00"/>
    <x v="1"/>
    <x v="3"/>
    <n v="68546"/>
    <x v="3"/>
    <m/>
    <n v="5"/>
    <x v="1"/>
  </r>
  <r>
    <x v="4075"/>
    <x v="0"/>
    <n v="37"/>
    <x v="1"/>
    <s v="Service Manager"/>
    <x v="9"/>
    <x v="1"/>
    <x v="0"/>
    <x v="55"/>
    <d v="2024-10-21T00:00:00"/>
    <d v="2024-10-21T00:00:00"/>
    <x v="4"/>
    <x v="3"/>
    <n v="40606"/>
    <x v="3"/>
    <m/>
    <n v="4"/>
    <x v="1"/>
  </r>
  <r>
    <x v="4076"/>
    <x v="0"/>
    <n v="38"/>
    <x v="6"/>
    <s v="Finance Manager"/>
    <x v="5"/>
    <x v="3"/>
    <x v="1"/>
    <x v="267"/>
    <d v="2023-06-04T00:00:00"/>
    <d v="2023-06-04T00:00:00"/>
    <x v="1"/>
    <x v="3"/>
    <n v="38157"/>
    <x v="3"/>
    <m/>
    <n v="1"/>
    <x v="1"/>
  </r>
  <r>
    <x v="4077"/>
    <x v="0"/>
    <n v="36"/>
    <x v="1"/>
    <s v="Service Manager"/>
    <x v="0"/>
    <x v="1"/>
    <x v="1"/>
    <x v="187"/>
    <d v="2024-05-24T00:00:00"/>
    <d v="2024-05-28T00:00:00"/>
    <x v="1"/>
    <x v="3"/>
    <n v="48727"/>
    <x v="3"/>
    <m/>
    <n v="5"/>
    <x v="1"/>
  </r>
  <r>
    <x v="4078"/>
    <x v="2"/>
    <n v="33"/>
    <x v="0"/>
    <s v="Operations Manager"/>
    <x v="9"/>
    <x v="1"/>
    <x v="1"/>
    <x v="272"/>
    <d v="2024-04-14T00:00:00"/>
    <d v="2024-04-14T00:00:00"/>
    <x v="0"/>
    <x v="267"/>
    <n v="55956"/>
    <x v="3"/>
    <s v="Left"/>
    <n v="4"/>
    <x v="1"/>
  </r>
  <r>
    <x v="4079"/>
    <x v="0"/>
    <n v="38"/>
    <x v="2"/>
    <s v="Sales Executive"/>
    <x v="13"/>
    <x v="2"/>
    <x v="0"/>
    <x v="33"/>
    <d v="2023-03-04T00:00:00"/>
    <d v="2023-03-04T00:00:00"/>
    <x v="0"/>
    <x v="103"/>
    <n v="196700"/>
    <x v="11"/>
    <s v="Retained"/>
    <n v="3"/>
    <x v="1"/>
  </r>
  <r>
    <x v="4080"/>
    <x v="2"/>
    <n v="34"/>
    <x v="4"/>
    <s v="Production Manager"/>
    <x v="7"/>
    <x v="1"/>
    <x v="4"/>
    <x v="81"/>
    <d v="2023-05-13T00:00:00"/>
    <d v="2023-05-16T00:00:00"/>
    <x v="0"/>
    <x v="152"/>
    <n v="64588"/>
    <x v="12"/>
    <s v="Retained"/>
    <n v="4"/>
    <x v="1"/>
  </r>
  <r>
    <x v="4081"/>
    <x v="0"/>
    <n v="37"/>
    <x v="0"/>
    <s v="Operations Manager"/>
    <x v="3"/>
    <x v="1"/>
    <x v="2"/>
    <x v="54"/>
    <d v="2023-06-28T00:00:00"/>
    <d v="2023-07-05T00:00:00"/>
    <x v="1"/>
    <x v="3"/>
    <n v="68154"/>
    <x v="3"/>
    <m/>
    <n v="5"/>
    <x v="1"/>
  </r>
  <r>
    <x v="4082"/>
    <x v="2"/>
    <n v="34"/>
    <x v="0"/>
    <s v="Operations Manager"/>
    <x v="14"/>
    <x v="1"/>
    <x v="1"/>
    <x v="267"/>
    <d v="2023-06-08T00:00:00"/>
    <d v="2023-06-14T00:00:00"/>
    <x v="0"/>
    <x v="104"/>
    <n v="109646"/>
    <x v="13"/>
    <s v="Left"/>
    <n v="4"/>
    <x v="1"/>
  </r>
  <r>
    <x v="4083"/>
    <x v="2"/>
    <n v="34"/>
    <x v="1"/>
    <s v="Service Engineer"/>
    <x v="8"/>
    <x v="4"/>
    <x v="2"/>
    <x v="329"/>
    <d v="2023-02-07T00:00:00"/>
    <d v="2023-02-12T00:00:00"/>
    <x v="0"/>
    <x v="115"/>
    <n v="198623"/>
    <x v="14"/>
    <s v="Left"/>
    <n v="2"/>
    <x v="1"/>
  </r>
  <r>
    <x v="4084"/>
    <x v="0"/>
    <n v="36"/>
    <x v="7"/>
    <s v="Purchase Officer"/>
    <x v="1"/>
    <x v="1"/>
    <x v="2"/>
    <x v="328"/>
    <d v="2024-10-03T00:00:00"/>
    <d v="2024-10-07T00:00:00"/>
    <x v="3"/>
    <x v="3"/>
    <n v="72732"/>
    <x v="3"/>
    <m/>
    <n v="3"/>
    <x v="1"/>
  </r>
  <r>
    <x v="4085"/>
    <x v="0"/>
    <n v="36"/>
    <x v="0"/>
    <s v="Operations Executive"/>
    <x v="9"/>
    <x v="0"/>
    <x v="0"/>
    <x v="340"/>
    <d v="2024-10-20T00:00:00"/>
    <d v="2024-10-20T00:00:00"/>
    <x v="3"/>
    <x v="3"/>
    <n v="48728"/>
    <x v="3"/>
    <m/>
    <n v="1"/>
    <x v="1"/>
  </r>
  <r>
    <x v="4086"/>
    <x v="0"/>
    <n v="36"/>
    <x v="5"/>
    <s v="General Manager"/>
    <x v="3"/>
    <x v="1"/>
    <x v="1"/>
    <x v="264"/>
    <d v="2023-05-26T00:00:00"/>
    <d v="2023-05-27T00:00:00"/>
    <x v="0"/>
    <x v="158"/>
    <n v="65034"/>
    <x v="13"/>
    <s v="Left"/>
    <m/>
    <x v="1"/>
  </r>
  <r>
    <x v="4087"/>
    <x v="2"/>
    <n v="32"/>
    <x v="0"/>
    <s v="Operations Executive"/>
    <x v="6"/>
    <x v="1"/>
    <x v="0"/>
    <x v="154"/>
    <d v="2023-04-01T00:00:00"/>
    <d v="2023-04-05T00:00:00"/>
    <x v="1"/>
    <x v="3"/>
    <n v="50029"/>
    <x v="3"/>
    <m/>
    <n v="5"/>
    <x v="1"/>
  </r>
  <r>
    <x v="4088"/>
    <x v="2"/>
    <n v="32"/>
    <x v="1"/>
    <s v="Service Engineer"/>
    <x v="12"/>
    <x v="1"/>
    <x v="0"/>
    <x v="404"/>
    <d v="2024-06-13T00:00:00"/>
    <d v="2024-06-13T00:00:00"/>
    <x v="1"/>
    <x v="3"/>
    <n v="48691"/>
    <x v="3"/>
    <m/>
    <n v="4"/>
    <x v="1"/>
  </r>
  <r>
    <x v="4089"/>
    <x v="0"/>
    <n v="36"/>
    <x v="8"/>
    <s v="HR Specialist"/>
    <x v="9"/>
    <x v="3"/>
    <x v="1"/>
    <x v="251"/>
    <d v="2023-07-31T00:00:00"/>
    <d v="2023-08-05T00:00:00"/>
    <x v="0"/>
    <x v="52"/>
    <n v="52879"/>
    <x v="0"/>
    <s v="Retained"/>
    <n v="4"/>
    <x v="1"/>
  </r>
  <r>
    <x v="4090"/>
    <x v="2"/>
    <n v="33"/>
    <x v="2"/>
    <s v="Sales Executive"/>
    <x v="12"/>
    <x v="0"/>
    <x v="1"/>
    <x v="141"/>
    <d v="2023-08-05T00:00:00"/>
    <d v="2023-08-11T00:00:00"/>
    <x v="0"/>
    <x v="18"/>
    <n v="51965"/>
    <x v="9"/>
    <s v="Retained"/>
    <n v="4"/>
    <x v="1"/>
  </r>
  <r>
    <x v="4091"/>
    <x v="0"/>
    <n v="36"/>
    <x v="2"/>
    <s v="Sales Executive"/>
    <x v="1"/>
    <x v="1"/>
    <x v="0"/>
    <x v="28"/>
    <d v="2023-03-30T00:00:00"/>
    <d v="2023-04-04T00:00:00"/>
    <x v="0"/>
    <x v="314"/>
    <n v="69465"/>
    <x v="6"/>
    <s v="Retained"/>
    <n v="4"/>
    <x v="1"/>
  </r>
  <r>
    <x v="4092"/>
    <x v="0"/>
    <n v="38"/>
    <x v="0"/>
    <s v="Operations Executive"/>
    <x v="0"/>
    <x v="1"/>
    <x v="0"/>
    <x v="3"/>
    <d v="2023-03-10T00:00:00"/>
    <d v="2023-03-10T00:00:00"/>
    <x v="0"/>
    <x v="110"/>
    <n v="59385"/>
    <x v="2"/>
    <s v="Left"/>
    <n v="4"/>
    <x v="0"/>
  </r>
  <r>
    <x v="4093"/>
    <x v="1"/>
    <n v="34"/>
    <x v="1"/>
    <s v="Service Engineer"/>
    <x v="3"/>
    <x v="0"/>
    <x v="0"/>
    <x v="164"/>
    <d v="2023-07-28T00:00:00"/>
    <d v="2023-07-30T00:00:00"/>
    <x v="1"/>
    <x v="3"/>
    <n v="78843"/>
    <x v="3"/>
    <m/>
    <n v="4"/>
    <x v="1"/>
  </r>
  <r>
    <x v="4094"/>
    <x v="0"/>
    <n v="37"/>
    <x v="2"/>
    <s v="Sales Manager"/>
    <x v="1"/>
    <x v="0"/>
    <x v="2"/>
    <x v="79"/>
    <d v="2023-02-25T00:00:00"/>
    <d v="2023-03-02T00:00:00"/>
    <x v="0"/>
    <x v="10"/>
    <n v="59824"/>
    <x v="13"/>
    <s v="Retained"/>
    <n v="3"/>
    <x v="0"/>
  </r>
  <r>
    <x v="4095"/>
    <x v="0"/>
    <n v="38"/>
    <x v="1"/>
    <s v="Service Manager"/>
    <x v="0"/>
    <x v="1"/>
    <x v="1"/>
    <x v="357"/>
    <d v="2023-07-01T00:00:00"/>
    <d v="2023-07-08T00:00:00"/>
    <x v="0"/>
    <x v="286"/>
    <n v="44898"/>
    <x v="10"/>
    <s v="Left"/>
    <n v="5"/>
    <x v="1"/>
  </r>
  <r>
    <x v="4096"/>
    <x v="0"/>
    <n v="36"/>
    <x v="7"/>
    <s v="Purchase Officer"/>
    <x v="1"/>
    <x v="1"/>
    <x v="1"/>
    <x v="128"/>
    <d v="2023-01-18T00:00:00"/>
    <d v="2023-01-25T00:00:00"/>
    <x v="0"/>
    <x v="139"/>
    <n v="61143"/>
    <x v="4"/>
    <s v="Retained"/>
    <n v="4"/>
    <x v="1"/>
  </r>
  <r>
    <x v="4097"/>
    <x v="0"/>
    <n v="36"/>
    <x v="0"/>
    <s v="Operations Manager"/>
    <x v="9"/>
    <x v="2"/>
    <x v="2"/>
    <x v="340"/>
    <d v="2024-10-21T00:00:00"/>
    <d v="2024-10-21T00:00:00"/>
    <x v="0"/>
    <x v="195"/>
    <n v="47103"/>
    <x v="10"/>
    <s v="Retained"/>
    <n v="4"/>
    <x v="1"/>
  </r>
  <r>
    <x v="4098"/>
    <x v="0"/>
    <n v="38"/>
    <x v="0"/>
    <s v="Operations Manager"/>
    <x v="9"/>
    <x v="0"/>
    <x v="0"/>
    <x v="513"/>
    <d v="2025-01-06T00:00:00"/>
    <d v="2025-01-06T00:00:00"/>
    <x v="1"/>
    <x v="3"/>
    <n v="45292"/>
    <x v="3"/>
    <m/>
    <n v="5"/>
    <x v="1"/>
  </r>
  <r>
    <x v="4099"/>
    <x v="0"/>
    <n v="38"/>
    <x v="1"/>
    <s v="Service Engineer"/>
    <x v="3"/>
    <x v="1"/>
    <x v="3"/>
    <x v="183"/>
    <d v="2023-04-02T00:00:00"/>
    <d v="2023-04-07T00:00:00"/>
    <x v="1"/>
    <x v="3"/>
    <n v="71882"/>
    <x v="3"/>
    <m/>
    <n v="4"/>
    <x v="1"/>
  </r>
  <r>
    <x v="4100"/>
    <x v="2"/>
    <n v="34"/>
    <x v="6"/>
    <s v="Financial Analyst"/>
    <x v="4"/>
    <x v="1"/>
    <x v="0"/>
    <x v="34"/>
    <d v="2023-01-23T00:00:00"/>
    <d v="2023-01-23T00:00:00"/>
    <x v="0"/>
    <x v="71"/>
    <n v="67374"/>
    <x v="14"/>
    <s v="Retained"/>
    <n v="2"/>
    <x v="1"/>
  </r>
  <r>
    <x v="4101"/>
    <x v="0"/>
    <n v="37"/>
    <x v="3"/>
    <s v="Marketing Executive"/>
    <x v="0"/>
    <x v="0"/>
    <x v="0"/>
    <x v="94"/>
    <d v="2023-07-14T00:00:00"/>
    <d v="2023-07-16T00:00:00"/>
    <x v="1"/>
    <x v="3"/>
    <n v="53005"/>
    <x v="3"/>
    <m/>
    <m/>
    <x v="1"/>
  </r>
  <r>
    <x v="4102"/>
    <x v="0"/>
    <n v="36"/>
    <x v="0"/>
    <s v="Operations Executive"/>
    <x v="7"/>
    <x v="1"/>
    <x v="2"/>
    <x v="298"/>
    <d v="2023-07-09T00:00:00"/>
    <d v="2023-07-16T00:00:00"/>
    <x v="0"/>
    <x v="162"/>
    <n v="64066"/>
    <x v="3"/>
    <s v="Retained"/>
    <n v="4"/>
    <x v="0"/>
  </r>
  <r>
    <x v="4103"/>
    <x v="0"/>
    <n v="38"/>
    <x v="1"/>
    <s v="Service Manager"/>
    <x v="0"/>
    <x v="1"/>
    <x v="1"/>
    <x v="215"/>
    <d v="2023-02-18T00:00:00"/>
    <d v="2023-02-18T00:00:00"/>
    <x v="2"/>
    <x v="3"/>
    <n v="47609"/>
    <x v="3"/>
    <m/>
    <n v="4"/>
    <x v="0"/>
  </r>
  <r>
    <x v="4104"/>
    <x v="0"/>
    <n v="36"/>
    <x v="5"/>
    <s v="General Manager"/>
    <x v="1"/>
    <x v="2"/>
    <x v="2"/>
    <x v="44"/>
    <d v="2023-07-13T00:00:00"/>
    <d v="2023-07-17T00:00:00"/>
    <x v="1"/>
    <x v="3"/>
    <n v="50178"/>
    <x v="3"/>
    <m/>
    <n v="4"/>
    <x v="1"/>
  </r>
  <r>
    <x v="4105"/>
    <x v="2"/>
    <n v="34"/>
    <x v="0"/>
    <s v="Operations Executive"/>
    <x v="5"/>
    <x v="0"/>
    <x v="1"/>
    <x v="55"/>
    <d v="2024-10-15T00:00:00"/>
    <d v="2024-10-21T00:00:00"/>
    <x v="2"/>
    <x v="3"/>
    <n v="59954"/>
    <x v="3"/>
    <m/>
    <n v="4"/>
    <x v="1"/>
  </r>
  <r>
    <x v="4106"/>
    <x v="1"/>
    <n v="34"/>
    <x v="2"/>
    <s v="Sales Executive"/>
    <x v="11"/>
    <x v="0"/>
    <x v="0"/>
    <x v="134"/>
    <d v="2023-01-11T00:00:00"/>
    <d v="2023-01-14T00:00:00"/>
    <x v="1"/>
    <x v="3"/>
    <n v="103944"/>
    <x v="3"/>
    <m/>
    <n v="4"/>
    <x v="1"/>
  </r>
  <r>
    <x v="4107"/>
    <x v="0"/>
    <n v="36"/>
    <x v="2"/>
    <s v="Sales Manager"/>
    <x v="14"/>
    <x v="0"/>
    <x v="1"/>
    <x v="401"/>
    <d v="2023-02-21T00:00:00"/>
    <d v="2023-02-27T00:00:00"/>
    <x v="1"/>
    <x v="3"/>
    <n v="94813"/>
    <x v="3"/>
    <m/>
    <m/>
    <x v="2"/>
  </r>
  <r>
    <x v="4108"/>
    <x v="2"/>
    <n v="33"/>
    <x v="1"/>
    <s v="Service Engineer"/>
    <x v="0"/>
    <x v="2"/>
    <x v="2"/>
    <x v="181"/>
    <d v="2023-05-22T00:00:00"/>
    <d v="2023-05-23T00:00:00"/>
    <x v="0"/>
    <x v="158"/>
    <n v="43212"/>
    <x v="9"/>
    <s v="Retained"/>
    <n v="4"/>
    <x v="1"/>
  </r>
  <r>
    <x v="4109"/>
    <x v="0"/>
    <n v="36"/>
    <x v="0"/>
    <s v="Operations Manager"/>
    <x v="4"/>
    <x v="1"/>
    <x v="4"/>
    <x v="529"/>
    <d v="2024-06-04T00:00:00"/>
    <d v="2024-06-05T00:00:00"/>
    <x v="3"/>
    <x v="3"/>
    <n v="87070"/>
    <x v="3"/>
    <m/>
    <m/>
    <x v="0"/>
  </r>
  <r>
    <x v="4110"/>
    <x v="0"/>
    <n v="38"/>
    <x v="1"/>
    <s v="Service Engineer"/>
    <x v="9"/>
    <x v="1"/>
    <x v="1"/>
    <x v="372"/>
    <d v="2023-04-05T00:00:00"/>
    <d v="2023-04-08T00:00:00"/>
    <x v="0"/>
    <x v="40"/>
    <n v="45729"/>
    <x v="2"/>
    <s v="Retained"/>
    <n v="4"/>
    <x v="1"/>
  </r>
  <r>
    <x v="4111"/>
    <x v="0"/>
    <n v="36"/>
    <x v="6"/>
    <s v="Financial Analyst"/>
    <x v="6"/>
    <x v="1"/>
    <x v="0"/>
    <x v="81"/>
    <d v="2023-05-18T00:00:00"/>
    <d v="2023-05-24T00:00:00"/>
    <x v="0"/>
    <x v="75"/>
    <n v="57431"/>
    <x v="13"/>
    <s v="Retained"/>
    <n v="4"/>
    <x v="1"/>
  </r>
  <r>
    <x v="4112"/>
    <x v="0"/>
    <n v="37"/>
    <x v="2"/>
    <s v="Sales Executive"/>
    <x v="4"/>
    <x v="4"/>
    <x v="4"/>
    <x v="225"/>
    <d v="2023-02-07T00:00:00"/>
    <d v="2023-02-11T00:00:00"/>
    <x v="0"/>
    <x v="254"/>
    <n v="67438"/>
    <x v="5"/>
    <s v="Retained"/>
    <n v="5"/>
    <x v="1"/>
  </r>
  <r>
    <x v="4113"/>
    <x v="0"/>
    <n v="37"/>
    <x v="3"/>
    <s v="Marketing Executive"/>
    <x v="11"/>
    <x v="0"/>
    <x v="0"/>
    <x v="451"/>
    <d v="2024-08-10T00:00:00"/>
    <d v="2024-08-13T00:00:00"/>
    <x v="2"/>
    <x v="3"/>
    <n v="124784"/>
    <x v="3"/>
    <m/>
    <n v="3"/>
    <x v="1"/>
  </r>
  <r>
    <x v="4114"/>
    <x v="2"/>
    <n v="32"/>
    <x v="1"/>
    <s v="Service Engineer"/>
    <x v="2"/>
    <x v="1"/>
    <x v="2"/>
    <x v="115"/>
    <d v="2023-06-06T00:00:00"/>
    <d v="2023-06-12T00:00:00"/>
    <x v="0"/>
    <x v="213"/>
    <n v="83883"/>
    <x v="3"/>
    <s v="Left"/>
    <n v="2"/>
    <x v="0"/>
  </r>
  <r>
    <x v="4115"/>
    <x v="0"/>
    <n v="38"/>
    <x v="0"/>
    <s v="Operations Executive"/>
    <x v="1"/>
    <x v="1"/>
    <x v="1"/>
    <x v="268"/>
    <d v="2023-09-11T00:00:00"/>
    <d v="2023-09-13T00:00:00"/>
    <x v="0"/>
    <x v="127"/>
    <n v="50559"/>
    <x v="2"/>
    <s v="Retained"/>
    <m/>
    <x v="1"/>
  </r>
  <r>
    <x v="4116"/>
    <x v="1"/>
    <n v="34"/>
    <x v="3"/>
    <s v="Marketing Executive"/>
    <x v="10"/>
    <x v="2"/>
    <x v="1"/>
    <x v="500"/>
    <d v="2024-06-15T00:00:00"/>
    <d v="2024-06-21T00:00:00"/>
    <x v="0"/>
    <x v="293"/>
    <n v="141551"/>
    <x v="9"/>
    <s v="Retained"/>
    <n v="4"/>
    <x v="1"/>
  </r>
  <r>
    <x v="4117"/>
    <x v="0"/>
    <n v="37"/>
    <x v="2"/>
    <s v="Sales Executive"/>
    <x v="13"/>
    <x v="1"/>
    <x v="1"/>
    <x v="82"/>
    <d v="2023-07-19T00:00:00"/>
    <d v="2023-07-25T00:00:00"/>
    <x v="0"/>
    <x v="165"/>
    <n v="144691"/>
    <x v="9"/>
    <s v="Retained"/>
    <n v="4"/>
    <x v="0"/>
  </r>
  <r>
    <x v="4118"/>
    <x v="0"/>
    <n v="37"/>
    <x v="4"/>
    <s v="Production Engineer"/>
    <x v="4"/>
    <x v="2"/>
    <x v="4"/>
    <x v="277"/>
    <d v="2024-08-25T00:00:00"/>
    <d v="2024-08-26T00:00:00"/>
    <x v="3"/>
    <x v="3"/>
    <n v="56912"/>
    <x v="3"/>
    <m/>
    <n v="4"/>
    <x v="1"/>
  </r>
  <r>
    <x v="4119"/>
    <x v="2"/>
    <n v="32"/>
    <x v="2"/>
    <s v="Sales Manager"/>
    <x v="6"/>
    <x v="4"/>
    <x v="2"/>
    <x v="29"/>
    <d v="2023-02-16T00:00:00"/>
    <d v="2023-02-22T00:00:00"/>
    <x v="0"/>
    <x v="16"/>
    <n v="73191"/>
    <x v="10"/>
    <s v="Retained"/>
    <n v="5"/>
    <x v="1"/>
  </r>
  <r>
    <x v="4120"/>
    <x v="0"/>
    <n v="37"/>
    <x v="0"/>
    <s v="Operations Executive"/>
    <x v="12"/>
    <x v="1"/>
    <x v="3"/>
    <x v="88"/>
    <d v="2023-06-27T00:00:00"/>
    <d v="2023-06-30T00:00:00"/>
    <x v="0"/>
    <x v="89"/>
    <n v="49026"/>
    <x v="3"/>
    <s v="Left"/>
    <n v="5"/>
    <x v="1"/>
  </r>
  <r>
    <x v="4121"/>
    <x v="0"/>
    <n v="37"/>
    <x v="6"/>
    <s v="Financial Analyst"/>
    <x v="1"/>
    <x v="1"/>
    <x v="0"/>
    <x v="126"/>
    <d v="2023-01-17T00:00:00"/>
    <d v="2023-01-23T00:00:00"/>
    <x v="1"/>
    <x v="3"/>
    <n v="70549"/>
    <x v="3"/>
    <m/>
    <n v="2"/>
    <x v="1"/>
  </r>
  <r>
    <x v="4122"/>
    <x v="2"/>
    <n v="34"/>
    <x v="2"/>
    <s v="Sales Executive"/>
    <x v="8"/>
    <x v="1"/>
    <x v="2"/>
    <x v="75"/>
    <d v="2024-03-25T00:00:00"/>
    <d v="2024-04-01T00:00:00"/>
    <x v="1"/>
    <x v="3"/>
    <n v="194753"/>
    <x v="3"/>
    <m/>
    <n v="4"/>
    <x v="0"/>
  </r>
  <r>
    <x v="4123"/>
    <x v="1"/>
    <n v="34"/>
    <x v="1"/>
    <s v="Service Engineer"/>
    <x v="2"/>
    <x v="1"/>
    <x v="2"/>
    <x v="197"/>
    <d v="2023-08-21T00:00:00"/>
    <d v="2023-08-28T00:00:00"/>
    <x v="2"/>
    <x v="3"/>
    <n v="74661"/>
    <x v="3"/>
    <m/>
    <n v="4"/>
    <x v="2"/>
  </r>
  <r>
    <x v="4124"/>
    <x v="2"/>
    <n v="34"/>
    <x v="1"/>
    <s v="Service Engineer"/>
    <x v="2"/>
    <x v="0"/>
    <x v="0"/>
    <x v="553"/>
    <d v="2024-07-30T00:00:00"/>
    <d v="2024-07-31T00:00:00"/>
    <x v="0"/>
    <x v="317"/>
    <n v="89038"/>
    <x v="7"/>
    <s v="Retained"/>
    <m/>
    <x v="0"/>
  </r>
  <r>
    <x v="4125"/>
    <x v="2"/>
    <n v="34"/>
    <x v="3"/>
    <s v="Marketing Executive"/>
    <x v="8"/>
    <x v="1"/>
    <x v="3"/>
    <x v="241"/>
    <d v="2023-01-31T00:00:00"/>
    <d v="2023-02-07T00:00:00"/>
    <x v="0"/>
    <x v="115"/>
    <n v="171545"/>
    <x v="3"/>
    <s v="Left"/>
    <m/>
    <x v="1"/>
  </r>
  <r>
    <x v="4126"/>
    <x v="2"/>
    <n v="32"/>
    <x v="0"/>
    <s v="Operations Manager"/>
    <x v="10"/>
    <x v="0"/>
    <x v="1"/>
    <x v="102"/>
    <d v="2023-03-28T00:00:00"/>
    <d v="2023-04-04T00:00:00"/>
    <x v="1"/>
    <x v="3"/>
    <n v="146600"/>
    <x v="3"/>
    <m/>
    <n v="5"/>
    <x v="1"/>
  </r>
  <r>
    <x v="4127"/>
    <x v="1"/>
    <n v="34"/>
    <x v="0"/>
    <s v="Operations Executive"/>
    <x v="6"/>
    <x v="0"/>
    <x v="1"/>
    <x v="41"/>
    <d v="2023-08-24T00:00:00"/>
    <d v="2023-08-29T00:00:00"/>
    <x v="0"/>
    <x v="91"/>
    <n v="78103"/>
    <x v="6"/>
    <s v="Left"/>
    <n v="1"/>
    <x v="1"/>
  </r>
  <r>
    <x v="4128"/>
    <x v="0"/>
    <n v="37"/>
    <x v="1"/>
    <s v="Service Engineer"/>
    <x v="6"/>
    <x v="4"/>
    <x v="1"/>
    <x v="329"/>
    <d v="2023-02-10T00:00:00"/>
    <d v="2023-02-12T00:00:00"/>
    <x v="1"/>
    <x v="3"/>
    <n v="58066"/>
    <x v="3"/>
    <m/>
    <n v="4"/>
    <x v="1"/>
  </r>
  <r>
    <x v="4129"/>
    <x v="0"/>
    <n v="36"/>
    <x v="2"/>
    <s v="Sales Executive"/>
    <x v="0"/>
    <x v="0"/>
    <x v="1"/>
    <x v="144"/>
    <d v="2023-03-09T00:00:00"/>
    <d v="2023-03-15T00:00:00"/>
    <x v="2"/>
    <x v="3"/>
    <n v="53369"/>
    <x v="3"/>
    <m/>
    <n v="2"/>
    <x v="1"/>
  </r>
  <r>
    <x v="4130"/>
    <x v="0"/>
    <n v="37"/>
    <x v="5"/>
    <s v="General Manager"/>
    <x v="13"/>
    <x v="1"/>
    <x v="1"/>
    <x v="237"/>
    <d v="2024-11-22T00:00:00"/>
    <d v="2024-11-26T00:00:00"/>
    <x v="2"/>
    <x v="3"/>
    <n v="146248"/>
    <x v="3"/>
    <m/>
    <n v="5"/>
    <x v="1"/>
  </r>
  <r>
    <x v="4131"/>
    <x v="0"/>
    <n v="37"/>
    <x v="2"/>
    <s v="Sales Manager"/>
    <x v="12"/>
    <x v="1"/>
    <x v="0"/>
    <x v="53"/>
    <d v="2023-01-11T00:00:00"/>
    <d v="2023-01-13T00:00:00"/>
    <x v="2"/>
    <x v="3"/>
    <n v="37497"/>
    <x v="3"/>
    <m/>
    <m/>
    <x v="0"/>
  </r>
  <r>
    <x v="4132"/>
    <x v="2"/>
    <n v="33"/>
    <x v="3"/>
    <s v="Marketing Executive"/>
    <x v="13"/>
    <x v="0"/>
    <x v="1"/>
    <x v="131"/>
    <d v="2023-08-26T00:00:00"/>
    <d v="2023-09-01T00:00:00"/>
    <x v="0"/>
    <x v="90"/>
    <n v="211443"/>
    <x v="3"/>
    <s v="Retained"/>
    <n v="4"/>
    <x v="1"/>
  </r>
  <r>
    <x v="4133"/>
    <x v="2"/>
    <n v="34"/>
    <x v="1"/>
    <s v="Service Engineer"/>
    <x v="3"/>
    <x v="1"/>
    <x v="2"/>
    <x v="427"/>
    <d v="2024-04-07T00:00:00"/>
    <d v="2024-04-08T00:00:00"/>
    <x v="0"/>
    <x v="410"/>
    <n v="69077"/>
    <x v="6"/>
    <s v="Retained"/>
    <n v="4"/>
    <x v="1"/>
  </r>
  <r>
    <x v="4134"/>
    <x v="2"/>
    <n v="32"/>
    <x v="2"/>
    <s v="Sales Executive"/>
    <x v="1"/>
    <x v="1"/>
    <x v="0"/>
    <x v="162"/>
    <d v="2023-02-03T00:00:00"/>
    <d v="2023-02-08T00:00:00"/>
    <x v="0"/>
    <x v="72"/>
    <n v="52289"/>
    <x v="3"/>
    <s v="Retained"/>
    <m/>
    <x v="1"/>
  </r>
  <r>
    <x v="4135"/>
    <x v="0"/>
    <n v="36"/>
    <x v="0"/>
    <s v="Operations Executive"/>
    <x v="12"/>
    <x v="3"/>
    <x v="1"/>
    <x v="112"/>
    <d v="2023-07-31T00:00:00"/>
    <d v="2023-08-04T00:00:00"/>
    <x v="1"/>
    <x v="3"/>
    <n v="54057"/>
    <x v="3"/>
    <m/>
    <m/>
    <x v="0"/>
  </r>
  <r>
    <x v="4136"/>
    <x v="2"/>
    <n v="33"/>
    <x v="5"/>
    <s v="General Manager"/>
    <x v="1"/>
    <x v="1"/>
    <x v="1"/>
    <x v="2"/>
    <d v="2024-11-14T00:00:00"/>
    <d v="2024-11-21T00:00:00"/>
    <x v="0"/>
    <x v="240"/>
    <n v="53540"/>
    <x v="15"/>
    <s v="Retained"/>
    <n v="5"/>
    <x v="1"/>
  </r>
  <r>
    <x v="4137"/>
    <x v="0"/>
    <n v="36"/>
    <x v="3"/>
    <s v="Marketing Executive"/>
    <x v="4"/>
    <x v="1"/>
    <x v="0"/>
    <x v="558"/>
    <d v="2024-04-22T00:00:00"/>
    <d v="2024-04-23T00:00:00"/>
    <x v="1"/>
    <x v="3"/>
    <n v="70984"/>
    <x v="3"/>
    <m/>
    <n v="3"/>
    <x v="1"/>
  </r>
  <r>
    <x v="4138"/>
    <x v="2"/>
    <n v="34"/>
    <x v="1"/>
    <s v="Service Manager"/>
    <x v="10"/>
    <x v="2"/>
    <x v="0"/>
    <x v="41"/>
    <d v="2023-08-24T00:00:00"/>
    <d v="2023-08-28T00:00:00"/>
    <x v="0"/>
    <x v="100"/>
    <n v="176516"/>
    <x v="6"/>
    <s v="Retained"/>
    <n v="5"/>
    <x v="1"/>
  </r>
  <r>
    <x v="4139"/>
    <x v="0"/>
    <n v="36"/>
    <x v="1"/>
    <s v="Service Engineer"/>
    <x v="7"/>
    <x v="1"/>
    <x v="1"/>
    <x v="292"/>
    <d v="2024-01-15T00:00:00"/>
    <d v="2024-01-16T00:00:00"/>
    <x v="1"/>
    <x v="3"/>
    <n v="67190"/>
    <x v="3"/>
    <m/>
    <n v="4"/>
    <x v="1"/>
  </r>
  <r>
    <x v="4140"/>
    <x v="0"/>
    <n v="37"/>
    <x v="0"/>
    <s v="Operations Executive"/>
    <x v="3"/>
    <x v="1"/>
    <x v="0"/>
    <x v="121"/>
    <d v="2023-03-22T00:00:00"/>
    <d v="2023-03-24T00:00:00"/>
    <x v="0"/>
    <x v="177"/>
    <n v="63870"/>
    <x v="5"/>
    <s v="Retained"/>
    <n v="5"/>
    <x v="2"/>
  </r>
  <r>
    <x v="4141"/>
    <x v="0"/>
    <n v="38"/>
    <x v="0"/>
    <s v="Operations Manager"/>
    <x v="3"/>
    <x v="1"/>
    <x v="0"/>
    <x v="400"/>
    <d v="2023-04-03T00:00:00"/>
    <d v="2023-04-07T00:00:00"/>
    <x v="0"/>
    <x v="258"/>
    <n v="56940"/>
    <x v="1"/>
    <s v="Retained"/>
    <n v="5"/>
    <x v="1"/>
  </r>
  <r>
    <x v="4142"/>
    <x v="0"/>
    <n v="38"/>
    <x v="0"/>
    <s v="Operations Executive"/>
    <x v="7"/>
    <x v="0"/>
    <x v="1"/>
    <x v="138"/>
    <d v="2023-08-03T00:00:00"/>
    <d v="2023-08-08T00:00:00"/>
    <x v="2"/>
    <x v="3"/>
    <n v="67618"/>
    <x v="3"/>
    <m/>
    <n v="4"/>
    <x v="0"/>
  </r>
  <r>
    <x v="4143"/>
    <x v="2"/>
    <n v="33"/>
    <x v="1"/>
    <s v="Service Engineer"/>
    <x v="1"/>
    <x v="3"/>
    <x v="1"/>
    <x v="552"/>
    <d v="2024-06-02T00:00:00"/>
    <d v="2024-06-04T00:00:00"/>
    <x v="3"/>
    <x v="3"/>
    <n v="63536"/>
    <x v="3"/>
    <m/>
    <m/>
    <x v="0"/>
  </r>
  <r>
    <x v="4144"/>
    <x v="1"/>
    <n v="34"/>
    <x v="3"/>
    <s v="Marketing Executive"/>
    <x v="6"/>
    <x v="0"/>
    <x v="0"/>
    <x v="71"/>
    <d v="2023-06-22T00:00:00"/>
    <d v="2023-06-29T00:00:00"/>
    <x v="0"/>
    <x v="150"/>
    <n v="71799"/>
    <x v="3"/>
    <s v="Left"/>
    <n v="5"/>
    <x v="1"/>
  </r>
  <r>
    <x v="4145"/>
    <x v="2"/>
    <n v="32"/>
    <x v="0"/>
    <s v="Operations Executive"/>
    <x v="7"/>
    <x v="1"/>
    <x v="2"/>
    <x v="199"/>
    <d v="2023-06-04T00:00:00"/>
    <d v="2023-06-11T00:00:00"/>
    <x v="1"/>
    <x v="3"/>
    <n v="62726"/>
    <x v="3"/>
    <m/>
    <n v="5"/>
    <x v="1"/>
  </r>
  <r>
    <x v="4146"/>
    <x v="0"/>
    <n v="37"/>
    <x v="0"/>
    <s v="Operations Executive"/>
    <x v="5"/>
    <x v="1"/>
    <x v="0"/>
    <x v="485"/>
    <d v="2024-02-09T00:00:00"/>
    <d v="2024-02-09T00:00:00"/>
    <x v="0"/>
    <x v="522"/>
    <n v="32551"/>
    <x v="9"/>
    <s v="Retained"/>
    <n v="3"/>
    <x v="1"/>
  </r>
  <r>
    <x v="4147"/>
    <x v="0"/>
    <n v="36"/>
    <x v="0"/>
    <s v="Operations Executive"/>
    <x v="1"/>
    <x v="0"/>
    <x v="2"/>
    <x v="127"/>
    <d v="2023-08-01T00:00:00"/>
    <d v="2023-08-06T00:00:00"/>
    <x v="0"/>
    <x v="198"/>
    <n v="61837"/>
    <x v="12"/>
    <s v="Retained"/>
    <n v="5"/>
    <x v="1"/>
  </r>
  <r>
    <x v="4148"/>
    <x v="2"/>
    <n v="32"/>
    <x v="7"/>
    <s v="Purchase Manager"/>
    <x v="5"/>
    <x v="2"/>
    <x v="0"/>
    <x v="360"/>
    <d v="2024-04-03T00:00:00"/>
    <d v="2024-04-03T00:00:00"/>
    <x v="1"/>
    <x v="3"/>
    <n v="55915"/>
    <x v="3"/>
    <m/>
    <n v="4"/>
    <x v="1"/>
  </r>
  <r>
    <x v="4149"/>
    <x v="2"/>
    <n v="34"/>
    <x v="5"/>
    <s v="General Manager"/>
    <x v="9"/>
    <x v="0"/>
    <x v="2"/>
    <x v="133"/>
    <d v="2023-05-16T00:00:00"/>
    <d v="2023-05-23T00:00:00"/>
    <x v="1"/>
    <x v="3"/>
    <n v="42468"/>
    <x v="3"/>
    <m/>
    <m/>
    <x v="0"/>
  </r>
  <r>
    <x v="4150"/>
    <x v="0"/>
    <n v="37"/>
    <x v="0"/>
    <s v="Operations Manager"/>
    <x v="7"/>
    <x v="0"/>
    <x v="3"/>
    <x v="136"/>
    <d v="2023-08-18T00:00:00"/>
    <d v="2023-08-23T00:00:00"/>
    <x v="0"/>
    <x v="88"/>
    <n v="61779"/>
    <x v="7"/>
    <s v="Retained"/>
    <n v="5"/>
    <x v="1"/>
  </r>
  <r>
    <x v="4151"/>
    <x v="0"/>
    <n v="38"/>
    <x v="0"/>
    <s v="Operations Manager"/>
    <x v="11"/>
    <x v="3"/>
    <x v="1"/>
    <x v="346"/>
    <d v="2023-06-07T00:00:00"/>
    <d v="2023-06-12T00:00:00"/>
    <x v="1"/>
    <x v="3"/>
    <n v="140687"/>
    <x v="3"/>
    <m/>
    <n v="2"/>
    <x v="0"/>
  </r>
  <r>
    <x v="4152"/>
    <x v="2"/>
    <n v="33"/>
    <x v="3"/>
    <s v="Marketing Executive"/>
    <x v="12"/>
    <x v="1"/>
    <x v="1"/>
    <x v="559"/>
    <d v="2024-05-25T00:00:00"/>
    <d v="2024-05-25T00:00:00"/>
    <x v="0"/>
    <x v="504"/>
    <n v="36520"/>
    <x v="15"/>
    <s v="Retained"/>
    <n v="5"/>
    <x v="1"/>
  </r>
  <r>
    <x v="4153"/>
    <x v="0"/>
    <n v="37"/>
    <x v="0"/>
    <s v="Operations Executive"/>
    <x v="4"/>
    <x v="1"/>
    <x v="1"/>
    <x v="191"/>
    <d v="2023-08-21T00:00:00"/>
    <d v="2023-08-26T00:00:00"/>
    <x v="0"/>
    <x v="100"/>
    <n v="74418"/>
    <x v="1"/>
    <s v="Retained"/>
    <n v="4"/>
    <x v="1"/>
  </r>
  <r>
    <x v="4154"/>
    <x v="0"/>
    <n v="38"/>
    <x v="0"/>
    <s v="Operations Executive"/>
    <x v="12"/>
    <x v="4"/>
    <x v="1"/>
    <x v="336"/>
    <d v="2025-01-13T00:00:00"/>
    <d v="2025-01-19T00:00:00"/>
    <x v="0"/>
    <x v="528"/>
    <n v="56105"/>
    <x v="6"/>
    <s v="Left"/>
    <m/>
    <x v="1"/>
  </r>
  <r>
    <x v="4155"/>
    <x v="0"/>
    <n v="37"/>
    <x v="2"/>
    <s v="Sales Executive"/>
    <x v="9"/>
    <x v="1"/>
    <x v="0"/>
    <x v="243"/>
    <d v="2024-06-19T00:00:00"/>
    <d v="2024-06-21T00:00:00"/>
    <x v="0"/>
    <x v="529"/>
    <n v="56187"/>
    <x v="2"/>
    <s v="Retained"/>
    <n v="5"/>
    <x v="0"/>
  </r>
  <r>
    <x v="4156"/>
    <x v="0"/>
    <n v="37"/>
    <x v="2"/>
    <s v="Sales Manager"/>
    <x v="1"/>
    <x v="1"/>
    <x v="2"/>
    <x v="88"/>
    <d v="2023-06-24T00:00:00"/>
    <d v="2023-06-28T00:00:00"/>
    <x v="0"/>
    <x v="252"/>
    <n v="65984"/>
    <x v="15"/>
    <s v="Retained"/>
    <n v="5"/>
    <x v="1"/>
  </r>
  <r>
    <x v="4157"/>
    <x v="2"/>
    <n v="32"/>
    <x v="1"/>
    <s v="Service Engineer"/>
    <x v="3"/>
    <x v="0"/>
    <x v="4"/>
    <x v="447"/>
    <d v="2024-08-26T00:00:00"/>
    <d v="2024-08-30T00:00:00"/>
    <x v="4"/>
    <x v="3"/>
    <n v="62907"/>
    <x v="3"/>
    <m/>
    <n v="5"/>
    <x v="1"/>
  </r>
  <r>
    <x v="4158"/>
    <x v="1"/>
    <n v="34"/>
    <x v="1"/>
    <s v="Service Manager"/>
    <x v="1"/>
    <x v="1"/>
    <x v="0"/>
    <x v="251"/>
    <d v="2023-07-28T00:00:00"/>
    <d v="2023-07-29T00:00:00"/>
    <x v="0"/>
    <x v="190"/>
    <n v="61605"/>
    <x v="12"/>
    <s v="Retained"/>
    <n v="4"/>
    <x v="1"/>
  </r>
  <r>
    <x v="4159"/>
    <x v="0"/>
    <n v="37"/>
    <x v="1"/>
    <s v="Service Engineer"/>
    <x v="12"/>
    <x v="1"/>
    <x v="0"/>
    <x v="258"/>
    <d v="2023-03-28T00:00:00"/>
    <d v="2023-04-03T00:00:00"/>
    <x v="1"/>
    <x v="3"/>
    <n v="36173"/>
    <x v="3"/>
    <m/>
    <m/>
    <x v="1"/>
  </r>
  <r>
    <x v="4160"/>
    <x v="0"/>
    <n v="37"/>
    <x v="1"/>
    <s v="Service Engineer"/>
    <x v="8"/>
    <x v="4"/>
    <x v="0"/>
    <x v="364"/>
    <d v="2023-07-25T00:00:00"/>
    <d v="2023-08-01T00:00:00"/>
    <x v="0"/>
    <x v="119"/>
    <n v="180874"/>
    <x v="12"/>
    <s v="Retained"/>
    <n v="4"/>
    <x v="1"/>
  </r>
  <r>
    <x v="4161"/>
    <x v="0"/>
    <n v="38"/>
    <x v="1"/>
    <s v="Service Engineer"/>
    <x v="8"/>
    <x v="1"/>
    <x v="1"/>
    <x v="248"/>
    <d v="2023-01-14T00:00:00"/>
    <d v="2023-01-19T00:00:00"/>
    <x v="0"/>
    <x v="262"/>
    <n v="165852"/>
    <x v="2"/>
    <s v="Retained"/>
    <n v="5"/>
    <x v="1"/>
  </r>
  <r>
    <x v="4162"/>
    <x v="0"/>
    <n v="38"/>
    <x v="7"/>
    <s v="Purchase Officer"/>
    <x v="4"/>
    <x v="0"/>
    <x v="2"/>
    <x v="317"/>
    <d v="2023-09-09T00:00:00"/>
    <d v="2023-09-09T00:00:00"/>
    <x v="0"/>
    <x v="237"/>
    <n v="88593"/>
    <x v="7"/>
    <s v="Left"/>
    <n v="4"/>
    <x v="1"/>
  </r>
  <r>
    <x v="4163"/>
    <x v="0"/>
    <n v="37"/>
    <x v="2"/>
    <s v="Sales Manager"/>
    <x v="14"/>
    <x v="1"/>
    <x v="0"/>
    <x v="343"/>
    <d v="2024-01-26T00:00:00"/>
    <d v="2024-01-27T00:00:00"/>
    <x v="3"/>
    <x v="3"/>
    <n v="141453"/>
    <x v="3"/>
    <m/>
    <n v="4"/>
    <x v="1"/>
  </r>
  <r>
    <x v="4164"/>
    <x v="2"/>
    <n v="32"/>
    <x v="2"/>
    <s v="Sales Manager"/>
    <x v="0"/>
    <x v="2"/>
    <x v="2"/>
    <x v="461"/>
    <d v="2024-09-07T00:00:00"/>
    <d v="2024-09-10T00:00:00"/>
    <x v="1"/>
    <x v="3"/>
    <n v="57331"/>
    <x v="3"/>
    <m/>
    <n v="4"/>
    <x v="1"/>
  </r>
  <r>
    <x v="4165"/>
    <x v="0"/>
    <n v="36"/>
    <x v="0"/>
    <s v="Operations Executive"/>
    <x v="2"/>
    <x v="1"/>
    <x v="1"/>
    <x v="376"/>
    <d v="2023-05-27T00:00:00"/>
    <d v="2023-05-28T00:00:00"/>
    <x v="1"/>
    <x v="3"/>
    <n v="69895"/>
    <x v="3"/>
    <m/>
    <n v="4"/>
    <x v="0"/>
  </r>
  <r>
    <x v="4166"/>
    <x v="0"/>
    <n v="38"/>
    <x v="0"/>
    <s v="Operations Executive"/>
    <x v="6"/>
    <x v="2"/>
    <x v="1"/>
    <x v="396"/>
    <d v="2024-07-02T00:00:00"/>
    <d v="2024-07-05T00:00:00"/>
    <x v="3"/>
    <x v="3"/>
    <n v="80145"/>
    <x v="3"/>
    <m/>
    <n v="4"/>
    <x v="1"/>
  </r>
  <r>
    <x v="4167"/>
    <x v="0"/>
    <n v="37"/>
    <x v="4"/>
    <s v="Production Engineer"/>
    <x v="12"/>
    <x v="1"/>
    <x v="0"/>
    <x v="196"/>
    <d v="2023-06-29T00:00:00"/>
    <d v="2023-07-06T00:00:00"/>
    <x v="0"/>
    <x v="78"/>
    <n v="44610"/>
    <x v="0"/>
    <s v="Left"/>
    <n v="5"/>
    <x v="1"/>
  </r>
  <r>
    <x v="4168"/>
    <x v="0"/>
    <n v="37"/>
    <x v="0"/>
    <s v="Operations Executive"/>
    <x v="4"/>
    <x v="0"/>
    <x v="1"/>
    <x v="235"/>
    <d v="2023-06-27T00:00:00"/>
    <d v="2023-06-27T00:00:00"/>
    <x v="0"/>
    <x v="146"/>
    <n v="59191"/>
    <x v="9"/>
    <s v="Retained"/>
    <n v="4"/>
    <x v="1"/>
  </r>
  <r>
    <x v="4169"/>
    <x v="0"/>
    <n v="36"/>
    <x v="0"/>
    <s v="Operations Executive"/>
    <x v="6"/>
    <x v="2"/>
    <x v="2"/>
    <x v="368"/>
    <d v="2024-10-27T00:00:00"/>
    <d v="2024-11-03T00:00:00"/>
    <x v="0"/>
    <x v="84"/>
    <n v="75416"/>
    <x v="15"/>
    <s v="Retained"/>
    <n v="5"/>
    <x v="0"/>
  </r>
  <r>
    <x v="4170"/>
    <x v="0"/>
    <n v="36"/>
    <x v="7"/>
    <s v="Purchase Manager"/>
    <x v="2"/>
    <x v="1"/>
    <x v="1"/>
    <x v="1"/>
    <d v="2023-07-15T00:00:00"/>
    <d v="2023-07-19T00:00:00"/>
    <x v="0"/>
    <x v="269"/>
    <n v="67330"/>
    <x v="11"/>
    <s v="Retained"/>
    <n v="4"/>
    <x v="1"/>
  </r>
  <r>
    <x v="4171"/>
    <x v="1"/>
    <n v="34"/>
    <x v="0"/>
    <s v="Operations Executive"/>
    <x v="2"/>
    <x v="1"/>
    <x v="1"/>
    <x v="159"/>
    <d v="2023-05-30T00:00:00"/>
    <d v="2023-05-31T00:00:00"/>
    <x v="1"/>
    <x v="3"/>
    <n v="65981"/>
    <x v="3"/>
    <m/>
    <n v="4"/>
    <x v="0"/>
  </r>
  <r>
    <x v="4172"/>
    <x v="0"/>
    <n v="36"/>
    <x v="3"/>
    <s v="Marketing Executive"/>
    <x v="0"/>
    <x v="0"/>
    <x v="1"/>
    <x v="560"/>
    <d v="2024-05-12T00:00:00"/>
    <d v="2024-05-16T00:00:00"/>
    <x v="0"/>
    <x v="257"/>
    <n v="45407"/>
    <x v="3"/>
    <s v="Retained"/>
    <n v="3"/>
    <x v="1"/>
  </r>
  <r>
    <x v="4173"/>
    <x v="0"/>
    <n v="38"/>
    <x v="0"/>
    <s v="Operations Manager"/>
    <x v="13"/>
    <x v="1"/>
    <x v="1"/>
    <x v="53"/>
    <d v="2023-01-16T00:00:00"/>
    <d v="2023-01-18T00:00:00"/>
    <x v="0"/>
    <x v="299"/>
    <n v="208993"/>
    <x v="8"/>
    <s v="Retained"/>
    <n v="4"/>
    <x v="1"/>
  </r>
  <r>
    <x v="4174"/>
    <x v="2"/>
    <n v="33"/>
    <x v="7"/>
    <s v="Purchase Officer"/>
    <x v="0"/>
    <x v="3"/>
    <x v="1"/>
    <x v="66"/>
    <d v="2024-07-18T00:00:00"/>
    <d v="2024-07-18T00:00:00"/>
    <x v="3"/>
    <x v="3"/>
    <n v="50248"/>
    <x v="3"/>
    <m/>
    <n v="4"/>
    <x v="1"/>
  </r>
  <r>
    <x v="4175"/>
    <x v="1"/>
    <n v="34"/>
    <x v="0"/>
    <s v="Operations Executive"/>
    <x v="6"/>
    <x v="1"/>
    <x v="3"/>
    <x v="307"/>
    <d v="2023-08-01T00:00:00"/>
    <d v="2023-08-02T00:00:00"/>
    <x v="0"/>
    <x v="119"/>
    <n v="73240"/>
    <x v="6"/>
    <s v="Retained"/>
    <n v="4"/>
    <x v="1"/>
  </r>
  <r>
    <x v="4176"/>
    <x v="2"/>
    <n v="34"/>
    <x v="1"/>
    <s v="Service Engineer"/>
    <x v="3"/>
    <x v="2"/>
    <x v="1"/>
    <x v="287"/>
    <d v="2023-06-06T00:00:00"/>
    <d v="2023-06-09T00:00:00"/>
    <x v="1"/>
    <x v="3"/>
    <n v="68316"/>
    <x v="3"/>
    <m/>
    <n v="3"/>
    <x v="1"/>
  </r>
  <r>
    <x v="4177"/>
    <x v="2"/>
    <n v="33"/>
    <x v="0"/>
    <s v="Operations Executive"/>
    <x v="5"/>
    <x v="2"/>
    <x v="1"/>
    <x v="268"/>
    <d v="2023-09-05T00:00:00"/>
    <d v="2023-09-09T00:00:00"/>
    <x v="1"/>
    <x v="3"/>
    <n v="59591"/>
    <x v="3"/>
    <m/>
    <n v="4"/>
    <x v="0"/>
  </r>
  <r>
    <x v="4178"/>
    <x v="0"/>
    <n v="38"/>
    <x v="5"/>
    <s v="General Manager"/>
    <x v="2"/>
    <x v="1"/>
    <x v="2"/>
    <x v="33"/>
    <d v="2023-03-08T00:00:00"/>
    <d v="2023-03-12T00:00:00"/>
    <x v="0"/>
    <x v="110"/>
    <n v="89862"/>
    <x v="7"/>
    <s v="Retained"/>
    <n v="4"/>
    <x v="1"/>
  </r>
  <r>
    <x v="4179"/>
    <x v="0"/>
    <n v="37"/>
    <x v="6"/>
    <s v="Financial Analyst"/>
    <x v="12"/>
    <x v="1"/>
    <x v="1"/>
    <x v="472"/>
    <d v="2024-07-08T00:00:00"/>
    <d v="2024-07-11T00:00:00"/>
    <x v="4"/>
    <x v="3"/>
    <n v="42325"/>
    <x v="3"/>
    <m/>
    <n v="5"/>
    <x v="1"/>
  </r>
  <r>
    <x v="4180"/>
    <x v="0"/>
    <n v="36"/>
    <x v="3"/>
    <s v="Marketing Executive"/>
    <x v="13"/>
    <x v="1"/>
    <x v="1"/>
    <x v="170"/>
    <d v="2023-07-05T00:00:00"/>
    <d v="2023-07-07T00:00:00"/>
    <x v="0"/>
    <x v="143"/>
    <n v="170167"/>
    <x v="3"/>
    <s v="Left"/>
    <n v="5"/>
    <x v="1"/>
  </r>
  <r>
    <x v="4181"/>
    <x v="2"/>
    <n v="32"/>
    <x v="7"/>
    <s v="Purchase Manager"/>
    <x v="9"/>
    <x v="3"/>
    <x v="0"/>
    <x v="131"/>
    <d v="2023-08-28T00:00:00"/>
    <d v="2023-08-29T00:00:00"/>
    <x v="0"/>
    <x v="97"/>
    <n v="53840"/>
    <x v="8"/>
    <s v="Retained"/>
    <n v="4"/>
    <x v="0"/>
  </r>
  <r>
    <x v="4182"/>
    <x v="2"/>
    <n v="32"/>
    <x v="8"/>
    <s v="HR Manager"/>
    <x v="7"/>
    <x v="2"/>
    <x v="1"/>
    <x v="519"/>
    <d v="2024-10-04T00:00:00"/>
    <d v="2024-10-08T00:00:00"/>
    <x v="4"/>
    <x v="3"/>
    <n v="58357"/>
    <x v="3"/>
    <m/>
    <n v="4"/>
    <x v="1"/>
  </r>
  <r>
    <x v="4183"/>
    <x v="0"/>
    <n v="38"/>
    <x v="0"/>
    <s v="Operations Manager"/>
    <x v="5"/>
    <x v="0"/>
    <x v="1"/>
    <x v="346"/>
    <d v="2023-05-31T00:00:00"/>
    <d v="2023-05-31T00:00:00"/>
    <x v="0"/>
    <x v="142"/>
    <n v="58551"/>
    <x v="6"/>
    <s v="Retained"/>
    <n v="4"/>
    <x v="1"/>
  </r>
  <r>
    <x v="4184"/>
    <x v="0"/>
    <n v="36"/>
    <x v="2"/>
    <s v="Sales Executive"/>
    <x v="3"/>
    <x v="1"/>
    <x v="2"/>
    <x v="499"/>
    <d v="2024-08-27T00:00:00"/>
    <d v="2024-08-31T00:00:00"/>
    <x v="0"/>
    <x v="530"/>
    <n v="76744"/>
    <x v="0"/>
    <s v="Retained"/>
    <n v="4"/>
    <x v="1"/>
  </r>
  <r>
    <x v="4185"/>
    <x v="2"/>
    <n v="33"/>
    <x v="0"/>
    <s v="Operations Manager"/>
    <x v="6"/>
    <x v="1"/>
    <x v="1"/>
    <x v="395"/>
    <d v="2025-01-01T00:00:00"/>
    <d v="2025-01-07T00:00:00"/>
    <x v="3"/>
    <x v="3"/>
    <n v="50320"/>
    <x v="3"/>
    <m/>
    <n v="4"/>
    <x v="1"/>
  </r>
  <r>
    <x v="4186"/>
    <x v="0"/>
    <n v="38"/>
    <x v="1"/>
    <s v="Service Engineer"/>
    <x v="2"/>
    <x v="0"/>
    <x v="4"/>
    <x v="283"/>
    <d v="2023-01-17T00:00:00"/>
    <d v="2023-01-19T00:00:00"/>
    <x v="0"/>
    <x v="299"/>
    <n v="86653"/>
    <x v="15"/>
    <s v="Retained"/>
    <m/>
    <x v="1"/>
  </r>
  <r>
    <x v="4187"/>
    <x v="0"/>
    <n v="37"/>
    <x v="2"/>
    <s v="Sales Executive"/>
    <x v="6"/>
    <x v="3"/>
    <x v="1"/>
    <x v="307"/>
    <d v="2023-07-27T00:00:00"/>
    <d v="2023-07-31T00:00:00"/>
    <x v="0"/>
    <x v="273"/>
    <n v="62043"/>
    <x v="6"/>
    <s v="Retained"/>
    <m/>
    <x v="1"/>
  </r>
  <r>
    <x v="4188"/>
    <x v="2"/>
    <n v="34"/>
    <x v="0"/>
    <s v="Operations Executive"/>
    <x v="3"/>
    <x v="1"/>
    <x v="2"/>
    <x v="484"/>
    <d v="2024-12-29T00:00:00"/>
    <d v="2025-01-05T00:00:00"/>
    <x v="1"/>
    <x v="3"/>
    <n v="62309"/>
    <x v="3"/>
    <m/>
    <m/>
    <x v="2"/>
  </r>
  <r>
    <x v="4189"/>
    <x v="2"/>
    <n v="33"/>
    <x v="1"/>
    <s v="Service Engineer"/>
    <x v="3"/>
    <x v="2"/>
    <x v="2"/>
    <x v="281"/>
    <d v="2024-07-22T00:00:00"/>
    <d v="2024-07-28T00:00:00"/>
    <x v="1"/>
    <x v="3"/>
    <n v="65997"/>
    <x v="3"/>
    <m/>
    <n v="4"/>
    <x v="1"/>
  </r>
  <r>
    <x v="4190"/>
    <x v="2"/>
    <n v="33"/>
    <x v="0"/>
    <s v="Operations Executive"/>
    <x v="1"/>
    <x v="1"/>
    <x v="1"/>
    <x v="181"/>
    <d v="2023-05-21T00:00:00"/>
    <d v="2023-05-24T00:00:00"/>
    <x v="1"/>
    <x v="3"/>
    <n v="54810"/>
    <x v="3"/>
    <m/>
    <n v="4"/>
    <x v="2"/>
  </r>
  <r>
    <x v="4191"/>
    <x v="2"/>
    <n v="34"/>
    <x v="1"/>
    <s v="Service Engineer"/>
    <x v="1"/>
    <x v="2"/>
    <x v="1"/>
    <x v="303"/>
    <d v="2024-02-02T00:00:00"/>
    <d v="2024-02-07T00:00:00"/>
    <x v="3"/>
    <x v="3"/>
    <n v="73842"/>
    <x v="3"/>
    <m/>
    <m/>
    <x v="1"/>
  </r>
  <r>
    <x v="4192"/>
    <x v="0"/>
    <n v="38"/>
    <x v="1"/>
    <s v="Service Manager"/>
    <x v="11"/>
    <x v="1"/>
    <x v="3"/>
    <x v="147"/>
    <d v="2023-06-16T00:00:00"/>
    <d v="2023-06-23T00:00:00"/>
    <x v="0"/>
    <x v="150"/>
    <n v="112156"/>
    <x v="3"/>
    <s v="Left"/>
    <n v="4"/>
    <x v="0"/>
  </r>
  <r>
    <x v="4193"/>
    <x v="2"/>
    <n v="32"/>
    <x v="5"/>
    <s v="General Manager"/>
    <x v="7"/>
    <x v="2"/>
    <x v="0"/>
    <x v="200"/>
    <d v="2023-01-20T00:00:00"/>
    <d v="2023-01-22T00:00:00"/>
    <x v="0"/>
    <x v="139"/>
    <n v="61312"/>
    <x v="10"/>
    <s v="Retained"/>
    <n v="4"/>
    <x v="1"/>
  </r>
  <r>
    <x v="4194"/>
    <x v="2"/>
    <n v="32"/>
    <x v="1"/>
    <s v="Service Engineer"/>
    <x v="14"/>
    <x v="4"/>
    <x v="1"/>
    <x v="329"/>
    <d v="2023-02-05T00:00:00"/>
    <d v="2023-02-08T00:00:00"/>
    <x v="1"/>
    <x v="3"/>
    <n v="131329"/>
    <x v="3"/>
    <m/>
    <n v="3"/>
    <x v="1"/>
  </r>
  <r>
    <x v="4195"/>
    <x v="0"/>
    <n v="37"/>
    <x v="0"/>
    <s v="Operations Manager"/>
    <x v="5"/>
    <x v="0"/>
    <x v="1"/>
    <x v="196"/>
    <d v="2023-07-02T00:00:00"/>
    <d v="2023-07-08T00:00:00"/>
    <x v="1"/>
    <x v="3"/>
    <n v="50300"/>
    <x v="3"/>
    <m/>
    <n v="2"/>
    <x v="1"/>
  </r>
  <r>
    <x v="4196"/>
    <x v="0"/>
    <n v="37"/>
    <x v="0"/>
    <s v="Operations Executive"/>
    <x v="9"/>
    <x v="4"/>
    <x v="3"/>
    <x v="273"/>
    <d v="2024-09-19T00:00:00"/>
    <d v="2024-09-21T00:00:00"/>
    <x v="0"/>
    <x v="349"/>
    <n v="61548"/>
    <x v="6"/>
    <s v="Retained"/>
    <n v="4"/>
    <x v="1"/>
  </r>
  <r>
    <x v="4197"/>
    <x v="0"/>
    <n v="37"/>
    <x v="0"/>
    <s v="Operations Executive"/>
    <x v="4"/>
    <x v="1"/>
    <x v="0"/>
    <x v="150"/>
    <d v="2023-07-03T00:00:00"/>
    <d v="2023-07-10T00:00:00"/>
    <x v="1"/>
    <x v="3"/>
    <n v="63770"/>
    <x v="3"/>
    <m/>
    <n v="4"/>
    <x v="1"/>
  </r>
  <r>
    <x v="4198"/>
    <x v="0"/>
    <n v="38"/>
    <x v="0"/>
    <s v="Operations Executive"/>
    <x v="7"/>
    <x v="3"/>
    <x v="1"/>
    <x v="504"/>
    <d v="2024-09-19T00:00:00"/>
    <d v="2024-09-22T00:00:00"/>
    <x v="0"/>
    <x v="498"/>
    <n v="48460"/>
    <x v="6"/>
    <s v="Retained"/>
    <n v="4"/>
    <x v="1"/>
  </r>
  <r>
    <x v="4199"/>
    <x v="2"/>
    <n v="34"/>
    <x v="0"/>
    <s v="Operations Executive"/>
    <x v="13"/>
    <x v="4"/>
    <x v="3"/>
    <x v="247"/>
    <d v="2023-09-05T00:00:00"/>
    <d v="2023-09-08T00:00:00"/>
    <x v="0"/>
    <x v="294"/>
    <n v="155439"/>
    <x v="3"/>
    <s v="Retained"/>
    <n v="4"/>
    <x v="1"/>
  </r>
  <r>
    <x v="4200"/>
    <x v="2"/>
    <n v="32"/>
    <x v="7"/>
    <s v="Purchase Officer"/>
    <x v="5"/>
    <x v="1"/>
    <x v="1"/>
    <x v="52"/>
    <d v="2023-02-21T00:00:00"/>
    <d v="2023-02-21T00:00:00"/>
    <x v="0"/>
    <x v="10"/>
    <n v="59455"/>
    <x v="8"/>
    <s v="Retained"/>
    <n v="4"/>
    <x v="1"/>
  </r>
  <r>
    <x v="4201"/>
    <x v="0"/>
    <n v="37"/>
    <x v="0"/>
    <s v="Operations Executive"/>
    <x v="5"/>
    <x v="0"/>
    <x v="0"/>
    <x v="158"/>
    <d v="2024-09-11T00:00:00"/>
    <d v="2024-09-11T00:00:00"/>
    <x v="2"/>
    <x v="3"/>
    <n v="49788"/>
    <x v="3"/>
    <m/>
    <m/>
    <x v="1"/>
  </r>
  <r>
    <x v="4202"/>
    <x v="0"/>
    <n v="36"/>
    <x v="1"/>
    <s v="Service Engineer"/>
    <x v="5"/>
    <x v="4"/>
    <x v="0"/>
    <x v="251"/>
    <d v="2023-07-22T00:00:00"/>
    <d v="2023-07-25T00:00:00"/>
    <x v="0"/>
    <x v="116"/>
    <n v="37212"/>
    <x v="13"/>
    <s v="Retained"/>
    <n v="4"/>
    <x v="0"/>
  </r>
  <r>
    <x v="4203"/>
    <x v="1"/>
    <n v="34"/>
    <x v="0"/>
    <s v="Operations Executive"/>
    <x v="0"/>
    <x v="1"/>
    <x v="2"/>
    <x v="149"/>
    <d v="2023-06-19T00:00:00"/>
    <d v="2023-06-23T00:00:00"/>
    <x v="2"/>
    <x v="3"/>
    <n v="57516"/>
    <x v="3"/>
    <m/>
    <m/>
    <x v="1"/>
  </r>
  <r>
    <x v="4204"/>
    <x v="0"/>
    <n v="38"/>
    <x v="3"/>
    <s v="Marketing Manager"/>
    <x v="12"/>
    <x v="0"/>
    <x v="1"/>
    <x v="186"/>
    <d v="2023-03-23T00:00:00"/>
    <d v="2023-03-28T00:00:00"/>
    <x v="0"/>
    <x v="148"/>
    <n v="53806"/>
    <x v="6"/>
    <s v="Retained"/>
    <m/>
    <x v="0"/>
  </r>
  <r>
    <x v="4205"/>
    <x v="0"/>
    <n v="38"/>
    <x v="0"/>
    <s v="Operations Executive"/>
    <x v="3"/>
    <x v="2"/>
    <x v="3"/>
    <x v="30"/>
    <d v="2023-03-30T00:00:00"/>
    <d v="2023-04-03T00:00:00"/>
    <x v="0"/>
    <x v="74"/>
    <n v="57274"/>
    <x v="8"/>
    <s v="Retained"/>
    <n v="4"/>
    <x v="1"/>
  </r>
  <r>
    <x v="4206"/>
    <x v="2"/>
    <n v="34"/>
    <x v="0"/>
    <s v="Operations Executive"/>
    <x v="0"/>
    <x v="1"/>
    <x v="3"/>
    <x v="138"/>
    <d v="2023-07-31T00:00:00"/>
    <d v="2023-08-04T00:00:00"/>
    <x v="0"/>
    <x v="52"/>
    <n v="48122"/>
    <x v="15"/>
    <s v="Left"/>
    <n v="5"/>
    <x v="1"/>
  </r>
  <r>
    <x v="4207"/>
    <x v="0"/>
    <n v="36"/>
    <x v="0"/>
    <s v="Operations Manager"/>
    <x v="2"/>
    <x v="2"/>
    <x v="1"/>
    <x v="530"/>
    <d v="2024-12-04T00:00:00"/>
    <d v="2024-12-10T00:00:00"/>
    <x v="0"/>
    <x v="336"/>
    <n v="60896"/>
    <x v="3"/>
    <s v="Left"/>
    <n v="3"/>
    <x v="0"/>
  </r>
  <r>
    <x v="4208"/>
    <x v="0"/>
    <n v="38"/>
    <x v="0"/>
    <s v="Operations Executive"/>
    <x v="4"/>
    <x v="1"/>
    <x v="0"/>
    <x v="174"/>
    <d v="2023-02-02T00:00:00"/>
    <d v="2023-02-06T00:00:00"/>
    <x v="0"/>
    <x v="72"/>
    <n v="76137"/>
    <x v="8"/>
    <s v="Retained"/>
    <n v="4"/>
    <x v="1"/>
  </r>
  <r>
    <x v="4209"/>
    <x v="0"/>
    <n v="37"/>
    <x v="3"/>
    <s v="Marketing Manager"/>
    <x v="1"/>
    <x v="1"/>
    <x v="3"/>
    <x v="324"/>
    <d v="2024-03-18T00:00:00"/>
    <d v="2024-03-21T00:00:00"/>
    <x v="3"/>
    <x v="3"/>
    <n v="52431"/>
    <x v="3"/>
    <m/>
    <n v="4"/>
    <x v="1"/>
  </r>
  <r>
    <x v="4210"/>
    <x v="0"/>
    <n v="36"/>
    <x v="1"/>
    <s v="Service Manager"/>
    <x v="7"/>
    <x v="0"/>
    <x v="0"/>
    <x v="335"/>
    <d v="2023-08-10T00:00:00"/>
    <d v="2023-08-12T00:00:00"/>
    <x v="0"/>
    <x v="189"/>
    <n v="45664"/>
    <x v="3"/>
    <s v="Retained"/>
    <n v="5"/>
    <x v="1"/>
  </r>
  <r>
    <x v="4211"/>
    <x v="2"/>
    <n v="34"/>
    <x v="1"/>
    <s v="Service Manager"/>
    <x v="4"/>
    <x v="0"/>
    <x v="0"/>
    <x v="167"/>
    <d v="2023-09-02T00:00:00"/>
    <d v="2023-09-03T00:00:00"/>
    <x v="0"/>
    <x v="69"/>
    <n v="65160"/>
    <x v="11"/>
    <s v="Retained"/>
    <m/>
    <x v="1"/>
  </r>
  <r>
    <x v="4212"/>
    <x v="0"/>
    <n v="36"/>
    <x v="4"/>
    <s v="Production Engineer"/>
    <x v="1"/>
    <x v="4"/>
    <x v="0"/>
    <x v="226"/>
    <d v="2024-03-18T00:00:00"/>
    <d v="2024-03-18T00:00:00"/>
    <x v="0"/>
    <x v="531"/>
    <n v="64856"/>
    <x v="4"/>
    <s v="Retained"/>
    <m/>
    <x v="1"/>
  </r>
  <r>
    <x v="4213"/>
    <x v="0"/>
    <n v="36"/>
    <x v="0"/>
    <s v="Operations Executive"/>
    <x v="6"/>
    <x v="0"/>
    <x v="2"/>
    <x v="70"/>
    <d v="2023-02-09T00:00:00"/>
    <d v="2023-02-14T00:00:00"/>
    <x v="0"/>
    <x v="178"/>
    <n v="55628"/>
    <x v="6"/>
    <s v="Retained"/>
    <n v="3"/>
    <x v="0"/>
  </r>
  <r>
    <x v="4214"/>
    <x v="2"/>
    <n v="34"/>
    <x v="1"/>
    <s v="Service Engineer"/>
    <x v="0"/>
    <x v="0"/>
    <x v="0"/>
    <x v="561"/>
    <d v="2024-11-12T00:00:00"/>
    <d v="2024-11-16T00:00:00"/>
    <x v="3"/>
    <x v="3"/>
    <n v="60002"/>
    <x v="3"/>
    <m/>
    <n v="4"/>
    <x v="1"/>
  </r>
  <r>
    <x v="4215"/>
    <x v="2"/>
    <n v="34"/>
    <x v="2"/>
    <s v="Sales Executive"/>
    <x v="7"/>
    <x v="0"/>
    <x v="0"/>
    <x v="254"/>
    <d v="2024-07-23T00:00:00"/>
    <d v="2024-07-29T00:00:00"/>
    <x v="4"/>
    <x v="3"/>
    <n v="45578"/>
    <x v="3"/>
    <m/>
    <n v="2"/>
    <x v="0"/>
  </r>
  <r>
    <x v="4216"/>
    <x v="0"/>
    <n v="36"/>
    <x v="1"/>
    <s v="Service Engineer"/>
    <x v="12"/>
    <x v="2"/>
    <x v="1"/>
    <x v="156"/>
    <d v="2023-07-06T00:00:00"/>
    <d v="2023-07-12T00:00:00"/>
    <x v="1"/>
    <x v="3"/>
    <n v="46522"/>
    <x v="3"/>
    <m/>
    <n v="5"/>
    <x v="1"/>
  </r>
  <r>
    <x v="4217"/>
    <x v="0"/>
    <n v="36"/>
    <x v="3"/>
    <s v="Marketing Executive"/>
    <x v="0"/>
    <x v="4"/>
    <x v="0"/>
    <x v="199"/>
    <d v="2023-06-11T00:00:00"/>
    <d v="2023-06-12T00:00:00"/>
    <x v="0"/>
    <x v="7"/>
    <n v="69503"/>
    <x v="11"/>
    <s v="Retained"/>
    <n v="4"/>
    <x v="0"/>
  </r>
  <r>
    <x v="4218"/>
    <x v="2"/>
    <n v="34"/>
    <x v="0"/>
    <s v="Operations Manager"/>
    <x v="5"/>
    <x v="2"/>
    <x v="1"/>
    <x v="176"/>
    <d v="2023-03-04T00:00:00"/>
    <d v="2023-03-11T00:00:00"/>
    <x v="2"/>
    <x v="3"/>
    <n v="52506"/>
    <x v="3"/>
    <m/>
    <n v="4"/>
    <x v="1"/>
  </r>
  <r>
    <x v="4219"/>
    <x v="0"/>
    <n v="37"/>
    <x v="7"/>
    <s v="Purchase Officer"/>
    <x v="4"/>
    <x v="0"/>
    <x v="0"/>
    <x v="133"/>
    <d v="2023-05-24T00:00:00"/>
    <d v="2023-05-31T00:00:00"/>
    <x v="1"/>
    <x v="3"/>
    <n v="89140"/>
    <x v="3"/>
    <m/>
    <n v="4"/>
    <x v="1"/>
  </r>
  <r>
    <x v="4220"/>
    <x v="0"/>
    <n v="36"/>
    <x v="1"/>
    <s v="Service Manager"/>
    <x v="4"/>
    <x v="1"/>
    <x v="1"/>
    <x v="164"/>
    <d v="2023-07-19T00:00:00"/>
    <d v="2023-07-22T00:00:00"/>
    <x v="0"/>
    <x v="46"/>
    <n v="60737"/>
    <x v="9"/>
    <s v="Retained"/>
    <n v="4"/>
    <x v="1"/>
  </r>
  <r>
    <x v="4221"/>
    <x v="2"/>
    <n v="32"/>
    <x v="1"/>
    <s v="Service Manager"/>
    <x v="0"/>
    <x v="4"/>
    <x v="0"/>
    <x v="314"/>
    <d v="2024-08-17T00:00:00"/>
    <d v="2024-08-17T00:00:00"/>
    <x v="3"/>
    <x v="3"/>
    <n v="48691"/>
    <x v="3"/>
    <m/>
    <m/>
    <x v="0"/>
  </r>
  <r>
    <x v="4222"/>
    <x v="2"/>
    <n v="33"/>
    <x v="1"/>
    <s v="Service Engineer"/>
    <x v="6"/>
    <x v="2"/>
    <x v="1"/>
    <x v="16"/>
    <d v="2023-07-07T00:00:00"/>
    <d v="2023-07-14T00:00:00"/>
    <x v="2"/>
    <x v="3"/>
    <n v="80130"/>
    <x v="3"/>
    <m/>
    <n v="3"/>
    <x v="1"/>
  </r>
  <r>
    <x v="4223"/>
    <x v="2"/>
    <n v="34"/>
    <x v="1"/>
    <s v="Service Engineer"/>
    <x v="3"/>
    <x v="1"/>
    <x v="0"/>
    <x v="15"/>
    <d v="2023-06-21T00:00:00"/>
    <d v="2023-06-21T00:00:00"/>
    <x v="0"/>
    <x v="28"/>
    <n v="75485"/>
    <x v="14"/>
    <s v="Retained"/>
    <n v="4"/>
    <x v="0"/>
  </r>
  <r>
    <x v="4224"/>
    <x v="2"/>
    <n v="34"/>
    <x v="0"/>
    <s v="Operations Executive"/>
    <x v="12"/>
    <x v="0"/>
    <x v="2"/>
    <x v="88"/>
    <d v="2023-06-22T00:00:00"/>
    <d v="2023-06-23T00:00:00"/>
    <x v="0"/>
    <x v="150"/>
    <n v="53838"/>
    <x v="14"/>
    <s v="Retained"/>
    <n v="3"/>
    <x v="1"/>
  </r>
  <r>
    <x v="4225"/>
    <x v="2"/>
    <n v="33"/>
    <x v="8"/>
    <s v="HR Manager"/>
    <x v="8"/>
    <x v="0"/>
    <x v="0"/>
    <x v="35"/>
    <d v="2023-08-17T00:00:00"/>
    <d v="2023-08-21T00:00:00"/>
    <x v="0"/>
    <x v="88"/>
    <n v="205004"/>
    <x v="9"/>
    <s v="Left"/>
    <m/>
    <x v="1"/>
  </r>
  <r>
    <x v="4226"/>
    <x v="0"/>
    <n v="38"/>
    <x v="1"/>
    <s v="Service Engineer"/>
    <x v="9"/>
    <x v="1"/>
    <x v="1"/>
    <x v="144"/>
    <d v="2023-03-02T00:00:00"/>
    <d v="2023-03-08T00:00:00"/>
    <x v="0"/>
    <x v="65"/>
    <n v="61880"/>
    <x v="13"/>
    <s v="Retained"/>
    <m/>
    <x v="1"/>
  </r>
  <r>
    <x v="4227"/>
    <x v="2"/>
    <n v="34"/>
    <x v="2"/>
    <s v="Sales Executive"/>
    <x v="4"/>
    <x v="0"/>
    <x v="1"/>
    <x v="186"/>
    <d v="2023-03-28T00:00:00"/>
    <d v="2023-04-04T00:00:00"/>
    <x v="0"/>
    <x v="44"/>
    <n v="58360"/>
    <x v="3"/>
    <s v="Retained"/>
    <n v="3"/>
    <x v="1"/>
  </r>
  <r>
    <x v="4228"/>
    <x v="0"/>
    <n v="36"/>
    <x v="1"/>
    <s v="Service Engineer"/>
    <x v="14"/>
    <x v="1"/>
    <x v="3"/>
    <x v="241"/>
    <d v="2023-01-25T00:00:00"/>
    <d v="2023-01-31T00:00:00"/>
    <x v="0"/>
    <x v="53"/>
    <n v="136410"/>
    <x v="6"/>
    <s v="Retained"/>
    <m/>
    <x v="0"/>
  </r>
  <r>
    <x v="4229"/>
    <x v="0"/>
    <n v="36"/>
    <x v="4"/>
    <s v="Production Manager"/>
    <x v="1"/>
    <x v="2"/>
    <x v="2"/>
    <x v="291"/>
    <d v="2023-01-27T00:00:00"/>
    <d v="2023-01-28T00:00:00"/>
    <x v="0"/>
    <x v="253"/>
    <n v="60906"/>
    <x v="0"/>
    <s v="Retained"/>
    <n v="4"/>
    <x v="1"/>
  </r>
  <r>
    <x v="4230"/>
    <x v="2"/>
    <n v="32"/>
    <x v="1"/>
    <s v="Service Manager"/>
    <x v="5"/>
    <x v="1"/>
    <x v="1"/>
    <x v="193"/>
    <d v="2023-05-10T00:00:00"/>
    <d v="2023-05-17T00:00:00"/>
    <x v="0"/>
    <x v="343"/>
    <n v="43853"/>
    <x v="1"/>
    <s v="Retained"/>
    <n v="5"/>
    <x v="1"/>
  </r>
  <r>
    <x v="4231"/>
    <x v="0"/>
    <n v="37"/>
    <x v="1"/>
    <s v="Service Engineer"/>
    <x v="9"/>
    <x v="1"/>
    <x v="3"/>
    <x v="10"/>
    <d v="2023-08-26T00:00:00"/>
    <d v="2023-08-26T00:00:00"/>
    <x v="0"/>
    <x v="88"/>
    <n v="44606"/>
    <x v="6"/>
    <s v="Retained"/>
    <n v="4"/>
    <x v="1"/>
  </r>
  <r>
    <x v="4232"/>
    <x v="0"/>
    <n v="38"/>
    <x v="1"/>
    <s v="Service Engineer"/>
    <x v="9"/>
    <x v="1"/>
    <x v="1"/>
    <x v="161"/>
    <d v="2023-03-24T00:00:00"/>
    <d v="2023-03-29T00:00:00"/>
    <x v="1"/>
    <x v="3"/>
    <n v="47969"/>
    <x v="3"/>
    <m/>
    <n v="5"/>
    <x v="0"/>
  </r>
  <r>
    <x v="4233"/>
    <x v="1"/>
    <n v="34"/>
    <x v="0"/>
    <s v="Operations Executive"/>
    <x v="9"/>
    <x v="0"/>
    <x v="0"/>
    <x v="500"/>
    <d v="2024-06-13T00:00:00"/>
    <d v="2024-06-14T00:00:00"/>
    <x v="4"/>
    <x v="3"/>
    <n v="47108"/>
    <x v="3"/>
    <m/>
    <n v="4"/>
    <x v="0"/>
  </r>
  <r>
    <x v="4234"/>
    <x v="0"/>
    <n v="38"/>
    <x v="0"/>
    <s v="Operations Executive"/>
    <x v="5"/>
    <x v="1"/>
    <x v="0"/>
    <x v="12"/>
    <d v="2023-02-15T00:00:00"/>
    <d v="2023-02-16T00:00:00"/>
    <x v="0"/>
    <x v="178"/>
    <n v="32653"/>
    <x v="3"/>
    <s v="Retained"/>
    <n v="4"/>
    <x v="1"/>
  </r>
  <r>
    <x v="4235"/>
    <x v="0"/>
    <n v="36"/>
    <x v="0"/>
    <s v="Operations Manager"/>
    <x v="2"/>
    <x v="4"/>
    <x v="1"/>
    <x v="40"/>
    <d v="2023-06-06T00:00:00"/>
    <d v="2023-06-06T00:00:00"/>
    <x v="1"/>
    <x v="3"/>
    <n v="79357"/>
    <x v="3"/>
    <m/>
    <n v="4"/>
    <x v="0"/>
  </r>
  <r>
    <x v="4236"/>
    <x v="0"/>
    <n v="36"/>
    <x v="1"/>
    <s v="Service Manager"/>
    <x v="4"/>
    <x v="1"/>
    <x v="1"/>
    <x v="408"/>
    <d v="2023-08-06T00:00:00"/>
    <d v="2023-08-09T00:00:00"/>
    <x v="0"/>
    <x v="138"/>
    <n v="71749"/>
    <x v="13"/>
    <s v="Retained"/>
    <n v="4"/>
    <x v="1"/>
  </r>
  <r>
    <x v="4237"/>
    <x v="2"/>
    <n v="33"/>
    <x v="0"/>
    <s v="Operations Manager"/>
    <x v="9"/>
    <x v="2"/>
    <x v="2"/>
    <x v="248"/>
    <d v="2023-01-10T00:00:00"/>
    <d v="2023-01-15T00:00:00"/>
    <x v="1"/>
    <x v="3"/>
    <n v="55030"/>
    <x v="3"/>
    <m/>
    <n v="4"/>
    <x v="1"/>
  </r>
  <r>
    <x v="4238"/>
    <x v="2"/>
    <n v="34"/>
    <x v="3"/>
    <s v="Marketing Executive"/>
    <x v="13"/>
    <x v="0"/>
    <x v="1"/>
    <x v="162"/>
    <d v="2023-01-26T00:00:00"/>
    <d v="2023-02-01T00:00:00"/>
    <x v="0"/>
    <x v="72"/>
    <n v="215588"/>
    <x v="14"/>
    <s v="Left"/>
    <n v="3"/>
    <x v="1"/>
  </r>
  <r>
    <x v="4239"/>
    <x v="0"/>
    <n v="37"/>
    <x v="1"/>
    <s v="Service Engineer"/>
    <x v="1"/>
    <x v="4"/>
    <x v="0"/>
    <x v="142"/>
    <d v="2023-03-14T00:00:00"/>
    <d v="2023-03-16T00:00:00"/>
    <x v="1"/>
    <x v="3"/>
    <n v="74276"/>
    <x v="3"/>
    <m/>
    <n v="4"/>
    <x v="1"/>
  </r>
  <r>
    <x v="4240"/>
    <x v="2"/>
    <n v="34"/>
    <x v="1"/>
    <s v="Service Engineer"/>
    <x v="2"/>
    <x v="1"/>
    <x v="0"/>
    <x v="141"/>
    <d v="2023-08-13T00:00:00"/>
    <d v="2023-08-18T00:00:00"/>
    <x v="1"/>
    <x v="3"/>
    <n v="89916"/>
    <x v="3"/>
    <m/>
    <n v="4"/>
    <x v="1"/>
  </r>
  <r>
    <x v="4241"/>
    <x v="0"/>
    <n v="37"/>
    <x v="6"/>
    <s v="Financial Analyst"/>
    <x v="12"/>
    <x v="1"/>
    <x v="1"/>
    <x v="495"/>
    <d v="2024-11-27T00:00:00"/>
    <d v="2024-12-04T00:00:00"/>
    <x v="1"/>
    <x v="3"/>
    <n v="58193"/>
    <x v="3"/>
    <m/>
    <n v="5"/>
    <x v="1"/>
  </r>
  <r>
    <x v="4242"/>
    <x v="2"/>
    <n v="32"/>
    <x v="2"/>
    <s v="Sales Executive"/>
    <x v="9"/>
    <x v="0"/>
    <x v="2"/>
    <x v="537"/>
    <d v="2024-12-26T00:00:00"/>
    <d v="2025-01-01T00:00:00"/>
    <x v="0"/>
    <x v="532"/>
    <n v="54756"/>
    <x v="6"/>
    <s v="Retained"/>
    <n v="5"/>
    <x v="1"/>
  </r>
  <r>
    <x v="4243"/>
    <x v="0"/>
    <n v="37"/>
    <x v="7"/>
    <s v="Purchase Manager"/>
    <x v="1"/>
    <x v="2"/>
    <x v="1"/>
    <x v="74"/>
    <d v="2023-02-14T00:00:00"/>
    <d v="2023-02-16T00:00:00"/>
    <x v="1"/>
    <x v="3"/>
    <n v="63237"/>
    <x v="3"/>
    <m/>
    <n v="4"/>
    <x v="1"/>
  </r>
  <r>
    <x v="4244"/>
    <x v="0"/>
    <n v="37"/>
    <x v="0"/>
    <s v="Operations Executive"/>
    <x v="5"/>
    <x v="1"/>
    <x v="1"/>
    <x v="378"/>
    <d v="2024-06-15T00:00:00"/>
    <d v="2024-06-16T00:00:00"/>
    <x v="0"/>
    <x v="337"/>
    <n v="48383"/>
    <x v="15"/>
    <s v="Retained"/>
    <n v="4"/>
    <x v="1"/>
  </r>
  <r>
    <x v="4245"/>
    <x v="1"/>
    <n v="34"/>
    <x v="6"/>
    <s v="Finance Manager"/>
    <x v="0"/>
    <x v="1"/>
    <x v="2"/>
    <x v="287"/>
    <d v="2023-06-08T00:00:00"/>
    <d v="2023-06-08T00:00:00"/>
    <x v="0"/>
    <x v="144"/>
    <n v="57257"/>
    <x v="8"/>
    <s v="Retained"/>
    <n v="4"/>
    <x v="2"/>
  </r>
  <r>
    <x v="4246"/>
    <x v="0"/>
    <n v="36"/>
    <x v="1"/>
    <s v="Service Engineer"/>
    <x v="12"/>
    <x v="0"/>
    <x v="3"/>
    <x v="397"/>
    <d v="2023-07-17T00:00:00"/>
    <d v="2023-07-17T00:00:00"/>
    <x v="1"/>
    <x v="3"/>
    <n v="46034"/>
    <x v="3"/>
    <m/>
    <m/>
    <x v="1"/>
  </r>
  <r>
    <x v="4247"/>
    <x v="0"/>
    <n v="38"/>
    <x v="0"/>
    <s v="Operations Executive"/>
    <x v="12"/>
    <x v="1"/>
    <x v="2"/>
    <x v="153"/>
    <d v="2023-03-24T00:00:00"/>
    <d v="2023-03-26T00:00:00"/>
    <x v="1"/>
    <x v="3"/>
    <n v="58793"/>
    <x v="3"/>
    <m/>
    <n v="4"/>
    <x v="1"/>
  </r>
  <r>
    <x v="4248"/>
    <x v="2"/>
    <n v="34"/>
    <x v="3"/>
    <s v="Marketing Executive"/>
    <x v="9"/>
    <x v="1"/>
    <x v="1"/>
    <x v="394"/>
    <d v="2023-01-23T00:00:00"/>
    <d v="2023-01-23T00:00:00"/>
    <x v="0"/>
    <x v="215"/>
    <n v="48713"/>
    <x v="0"/>
    <s v="Retained"/>
    <n v="3"/>
    <x v="1"/>
  </r>
  <r>
    <x v="4249"/>
    <x v="1"/>
    <n v="34"/>
    <x v="1"/>
    <s v="Service Engineer"/>
    <x v="3"/>
    <x v="0"/>
    <x v="4"/>
    <x v="357"/>
    <d v="2023-06-21T00:00:00"/>
    <d v="2023-06-26T00:00:00"/>
    <x v="0"/>
    <x v="13"/>
    <n v="61470"/>
    <x v="0"/>
    <s v="Retained"/>
    <n v="4"/>
    <x v="1"/>
  </r>
  <r>
    <x v="4250"/>
    <x v="0"/>
    <n v="36"/>
    <x v="0"/>
    <s v="Operations Executive"/>
    <x v="5"/>
    <x v="2"/>
    <x v="0"/>
    <x v="359"/>
    <d v="2024-11-05T00:00:00"/>
    <d v="2024-11-12T00:00:00"/>
    <x v="1"/>
    <x v="3"/>
    <n v="40055"/>
    <x v="3"/>
    <m/>
    <n v="1"/>
    <x v="1"/>
  </r>
  <r>
    <x v="4251"/>
    <x v="0"/>
    <n v="37"/>
    <x v="2"/>
    <s v="Sales Manager"/>
    <x v="11"/>
    <x v="3"/>
    <x v="1"/>
    <x v="144"/>
    <d v="2023-03-13T00:00:00"/>
    <d v="2023-03-18T00:00:00"/>
    <x v="1"/>
    <x v="3"/>
    <n v="150527"/>
    <x v="3"/>
    <m/>
    <n v="4"/>
    <x v="1"/>
  </r>
  <r>
    <x v="4252"/>
    <x v="0"/>
    <n v="37"/>
    <x v="2"/>
    <s v="Sales Executive"/>
    <x v="12"/>
    <x v="1"/>
    <x v="3"/>
    <x v="196"/>
    <d v="2023-06-24T00:00:00"/>
    <d v="2023-06-29T00:00:00"/>
    <x v="0"/>
    <x v="252"/>
    <n v="43972"/>
    <x v="3"/>
    <s v="Retained"/>
    <m/>
    <x v="1"/>
  </r>
  <r>
    <x v="4253"/>
    <x v="0"/>
    <n v="37"/>
    <x v="0"/>
    <s v="Operations Manager"/>
    <x v="12"/>
    <x v="0"/>
    <x v="1"/>
    <x v="221"/>
    <d v="2023-03-24T00:00:00"/>
    <d v="2023-03-24T00:00:00"/>
    <x v="1"/>
    <x v="3"/>
    <n v="45644"/>
    <x v="3"/>
    <m/>
    <n v="4"/>
    <x v="0"/>
  </r>
  <r>
    <x v="4254"/>
    <x v="0"/>
    <n v="38"/>
    <x v="1"/>
    <s v="Service Manager"/>
    <x v="5"/>
    <x v="1"/>
    <x v="0"/>
    <x v="74"/>
    <d v="2023-02-19T00:00:00"/>
    <d v="2023-02-19T00:00:00"/>
    <x v="2"/>
    <x v="3"/>
    <n v="48080"/>
    <x v="3"/>
    <m/>
    <n v="4"/>
    <x v="0"/>
  </r>
  <r>
    <x v="4255"/>
    <x v="2"/>
    <n v="33"/>
    <x v="2"/>
    <s v="Sales Executive"/>
    <x v="7"/>
    <x v="1"/>
    <x v="4"/>
    <x v="458"/>
    <d v="2024-03-10T00:00:00"/>
    <d v="2024-03-10T00:00:00"/>
    <x v="3"/>
    <x v="3"/>
    <n v="50098"/>
    <x v="3"/>
    <m/>
    <n v="1"/>
    <x v="1"/>
  </r>
  <r>
    <x v="4256"/>
    <x v="1"/>
    <n v="34"/>
    <x v="1"/>
    <s v="Service Manager"/>
    <x v="3"/>
    <x v="0"/>
    <x v="1"/>
    <x v="329"/>
    <d v="2023-02-03T00:00:00"/>
    <d v="2023-02-07T00:00:00"/>
    <x v="0"/>
    <x v="81"/>
    <n v="75004"/>
    <x v="10"/>
    <s v="Retained"/>
    <n v="4"/>
    <x v="1"/>
  </r>
  <r>
    <x v="4257"/>
    <x v="0"/>
    <n v="38"/>
    <x v="0"/>
    <s v="Operations Executive"/>
    <x v="2"/>
    <x v="2"/>
    <x v="0"/>
    <x v="179"/>
    <d v="2023-04-06T00:00:00"/>
    <d v="2023-04-10T00:00:00"/>
    <x v="1"/>
    <x v="3"/>
    <n v="70623"/>
    <x v="3"/>
    <m/>
    <n v="5"/>
    <x v="1"/>
  </r>
  <r>
    <x v="4258"/>
    <x v="0"/>
    <n v="37"/>
    <x v="0"/>
    <s v="Operations Manager"/>
    <x v="2"/>
    <x v="3"/>
    <x v="1"/>
    <x v="374"/>
    <d v="2024-07-29T00:00:00"/>
    <d v="2024-08-02T00:00:00"/>
    <x v="0"/>
    <x v="533"/>
    <n v="68476"/>
    <x v="10"/>
    <s v="Retained"/>
    <n v="5"/>
    <x v="1"/>
  </r>
  <r>
    <x v="4259"/>
    <x v="0"/>
    <n v="36"/>
    <x v="1"/>
    <s v="Service Engineer"/>
    <x v="5"/>
    <x v="2"/>
    <x v="3"/>
    <x v="235"/>
    <d v="2023-06-28T00:00:00"/>
    <d v="2023-06-29T00:00:00"/>
    <x v="0"/>
    <x v="146"/>
    <n v="44702"/>
    <x v="11"/>
    <s v="Retained"/>
    <n v="3"/>
    <x v="1"/>
  </r>
  <r>
    <x v="4260"/>
    <x v="0"/>
    <n v="36"/>
    <x v="0"/>
    <s v="Operations Executive"/>
    <x v="9"/>
    <x v="1"/>
    <x v="0"/>
    <x v="37"/>
    <d v="2023-03-17T00:00:00"/>
    <d v="2023-03-22T00:00:00"/>
    <x v="0"/>
    <x v="163"/>
    <n v="46743"/>
    <x v="4"/>
    <s v="Retained"/>
    <n v="5"/>
    <x v="1"/>
  </r>
  <r>
    <x v="4261"/>
    <x v="2"/>
    <n v="34"/>
    <x v="1"/>
    <s v="Service Engineer"/>
    <x v="6"/>
    <x v="1"/>
    <x v="1"/>
    <x v="288"/>
    <d v="2023-06-08T00:00:00"/>
    <d v="2023-06-14T00:00:00"/>
    <x v="2"/>
    <x v="3"/>
    <n v="81250"/>
    <x v="3"/>
    <m/>
    <n v="4"/>
    <x v="0"/>
  </r>
  <r>
    <x v="4262"/>
    <x v="0"/>
    <n v="38"/>
    <x v="0"/>
    <s v="Operations Executive"/>
    <x v="4"/>
    <x v="2"/>
    <x v="1"/>
    <x v="77"/>
    <d v="2023-08-20T00:00:00"/>
    <d v="2023-08-26T00:00:00"/>
    <x v="1"/>
    <x v="3"/>
    <n v="68615"/>
    <x v="3"/>
    <m/>
    <n v="4"/>
    <x v="0"/>
  </r>
  <r>
    <x v="4263"/>
    <x v="0"/>
    <n v="36"/>
    <x v="7"/>
    <s v="Purchase Manager"/>
    <x v="3"/>
    <x v="0"/>
    <x v="0"/>
    <x v="340"/>
    <d v="2024-10-20T00:00:00"/>
    <d v="2024-10-23T00:00:00"/>
    <x v="1"/>
    <x v="3"/>
    <n v="63136"/>
    <x v="3"/>
    <m/>
    <n v="1"/>
    <x v="1"/>
  </r>
  <r>
    <x v="4264"/>
    <x v="2"/>
    <n v="32"/>
    <x v="0"/>
    <s v="Operations Manager"/>
    <x v="5"/>
    <x v="1"/>
    <x v="2"/>
    <x v="44"/>
    <d v="2023-07-21T00:00:00"/>
    <d v="2023-07-21T00:00:00"/>
    <x v="0"/>
    <x v="94"/>
    <n v="38696"/>
    <x v="3"/>
    <s v="Retained"/>
    <m/>
    <x v="1"/>
  </r>
  <r>
    <x v="4265"/>
    <x v="0"/>
    <n v="37"/>
    <x v="8"/>
    <s v="HR Manager"/>
    <x v="3"/>
    <x v="0"/>
    <x v="0"/>
    <x v="175"/>
    <d v="2023-07-02T00:00:00"/>
    <d v="2023-07-07T00:00:00"/>
    <x v="0"/>
    <x v="146"/>
    <n v="55323"/>
    <x v="13"/>
    <s v="Retained"/>
    <n v="5"/>
    <x v="1"/>
  </r>
  <r>
    <x v="4266"/>
    <x v="2"/>
    <n v="32"/>
    <x v="3"/>
    <s v="Marketing Executive"/>
    <x v="4"/>
    <x v="4"/>
    <x v="1"/>
    <x v="9"/>
    <d v="2023-03-17T00:00:00"/>
    <d v="2023-03-24T00:00:00"/>
    <x v="0"/>
    <x v="35"/>
    <n v="57741"/>
    <x v="6"/>
    <s v="Retained"/>
    <n v="5"/>
    <x v="1"/>
  </r>
  <r>
    <x v="4267"/>
    <x v="0"/>
    <n v="38"/>
    <x v="2"/>
    <s v="Sales Executive"/>
    <x v="12"/>
    <x v="2"/>
    <x v="2"/>
    <x v="430"/>
    <d v="2024-11-16T00:00:00"/>
    <d v="2024-11-18T00:00:00"/>
    <x v="0"/>
    <x v="70"/>
    <n v="42298"/>
    <x v="10"/>
    <s v="Left"/>
    <n v="5"/>
    <x v="1"/>
  </r>
  <r>
    <x v="4268"/>
    <x v="2"/>
    <n v="32"/>
    <x v="0"/>
    <s v="Operations Executive"/>
    <x v="7"/>
    <x v="0"/>
    <x v="1"/>
    <x v="186"/>
    <d v="2023-03-23T00:00:00"/>
    <d v="2023-03-30T00:00:00"/>
    <x v="1"/>
    <x v="3"/>
    <n v="68872"/>
    <x v="3"/>
    <m/>
    <n v="4"/>
    <x v="0"/>
  </r>
  <r>
    <x v="4269"/>
    <x v="1"/>
    <n v="34"/>
    <x v="2"/>
    <s v="Sales Executive"/>
    <x v="14"/>
    <x v="3"/>
    <x v="2"/>
    <x v="216"/>
    <d v="2024-07-26T00:00:00"/>
    <d v="2024-07-31T00:00:00"/>
    <x v="0"/>
    <x v="452"/>
    <n v="90451"/>
    <x v="9"/>
    <s v="Retained"/>
    <n v="4"/>
    <x v="0"/>
  </r>
  <r>
    <x v="4270"/>
    <x v="2"/>
    <n v="34"/>
    <x v="3"/>
    <s v="Marketing Executive"/>
    <x v="14"/>
    <x v="2"/>
    <x v="1"/>
    <x v="161"/>
    <d v="2023-04-01T00:00:00"/>
    <d v="2023-04-07T00:00:00"/>
    <x v="0"/>
    <x v="22"/>
    <n v="107853"/>
    <x v="5"/>
    <s v="Retained"/>
    <n v="2"/>
    <x v="1"/>
  </r>
  <r>
    <x v="4271"/>
    <x v="1"/>
    <n v="34"/>
    <x v="1"/>
    <s v="Service Engineer"/>
    <x v="7"/>
    <x v="1"/>
    <x v="0"/>
    <x v="380"/>
    <d v="2024-01-13T00:00:00"/>
    <d v="2024-01-15T00:00:00"/>
    <x v="0"/>
    <x v="527"/>
    <n v="59952"/>
    <x v="3"/>
    <s v="Retained"/>
    <n v="4"/>
    <x v="1"/>
  </r>
  <r>
    <x v="4272"/>
    <x v="0"/>
    <n v="38"/>
    <x v="1"/>
    <s v="Service Engineer"/>
    <x v="1"/>
    <x v="1"/>
    <x v="1"/>
    <x v="406"/>
    <d v="2024-09-27T00:00:00"/>
    <d v="2024-09-29T00:00:00"/>
    <x v="1"/>
    <x v="3"/>
    <n v="53247"/>
    <x v="3"/>
    <m/>
    <n v="5"/>
    <x v="1"/>
  </r>
  <r>
    <x v="4273"/>
    <x v="0"/>
    <n v="37"/>
    <x v="2"/>
    <s v="Sales Executive"/>
    <x v="12"/>
    <x v="0"/>
    <x v="0"/>
    <x v="77"/>
    <d v="2023-08-13T00:00:00"/>
    <d v="2023-08-13T00:00:00"/>
    <x v="0"/>
    <x v="362"/>
    <n v="47489"/>
    <x v="15"/>
    <s v="Retained"/>
    <m/>
    <x v="1"/>
  </r>
  <r>
    <x v="4274"/>
    <x v="2"/>
    <n v="33"/>
    <x v="1"/>
    <s v="Service Engineer"/>
    <x v="3"/>
    <x v="1"/>
    <x v="3"/>
    <x v="156"/>
    <d v="2023-07-10T00:00:00"/>
    <d v="2023-07-12T00:00:00"/>
    <x v="0"/>
    <x v="109"/>
    <n v="76876"/>
    <x v="6"/>
    <s v="Retained"/>
    <n v="4"/>
    <x v="1"/>
  </r>
  <r>
    <x v="4275"/>
    <x v="2"/>
    <n v="33"/>
    <x v="0"/>
    <s v="Operations Executive"/>
    <x v="6"/>
    <x v="2"/>
    <x v="2"/>
    <x v="44"/>
    <d v="2023-07-13T00:00:00"/>
    <d v="2023-07-14T00:00:00"/>
    <x v="0"/>
    <x v="94"/>
    <n v="76543"/>
    <x v="15"/>
    <s v="Retained"/>
    <n v="5"/>
    <x v="1"/>
  </r>
  <r>
    <x v="4276"/>
    <x v="0"/>
    <n v="37"/>
    <x v="3"/>
    <s v="Marketing Manager"/>
    <x v="12"/>
    <x v="4"/>
    <x v="0"/>
    <x v="175"/>
    <d v="2023-07-06T00:00:00"/>
    <d v="2023-07-13T00:00:00"/>
    <x v="0"/>
    <x v="94"/>
    <n v="39966"/>
    <x v="2"/>
    <s v="Retained"/>
    <n v="5"/>
    <x v="0"/>
  </r>
  <r>
    <x v="4277"/>
    <x v="0"/>
    <n v="36"/>
    <x v="0"/>
    <s v="Operations Executive"/>
    <x v="2"/>
    <x v="1"/>
    <x v="2"/>
    <x v="91"/>
    <d v="2023-06-06T00:00:00"/>
    <d v="2023-06-11T00:00:00"/>
    <x v="0"/>
    <x v="159"/>
    <n v="67719"/>
    <x v="0"/>
    <s v="Retained"/>
    <m/>
    <x v="1"/>
  </r>
  <r>
    <x v="4278"/>
    <x v="0"/>
    <n v="37"/>
    <x v="0"/>
    <s v="Operations Manager"/>
    <x v="14"/>
    <x v="2"/>
    <x v="0"/>
    <x v="58"/>
    <d v="2023-07-16T00:00:00"/>
    <d v="2023-07-18T00:00:00"/>
    <x v="0"/>
    <x v="116"/>
    <n v="108640"/>
    <x v="14"/>
    <s v="Retained"/>
    <n v="5"/>
    <x v="0"/>
  </r>
  <r>
    <x v="4279"/>
    <x v="0"/>
    <n v="36"/>
    <x v="0"/>
    <s v="Operations Executive"/>
    <x v="1"/>
    <x v="0"/>
    <x v="1"/>
    <x v="8"/>
    <d v="2023-08-29T00:00:00"/>
    <d v="2023-09-01T00:00:00"/>
    <x v="1"/>
    <x v="3"/>
    <n v="71370"/>
    <x v="3"/>
    <m/>
    <n v="4"/>
    <x v="1"/>
  </r>
  <r>
    <x v="4280"/>
    <x v="0"/>
    <n v="37"/>
    <x v="1"/>
    <s v="Service Manager"/>
    <x v="9"/>
    <x v="1"/>
    <x v="2"/>
    <x v="110"/>
    <d v="2023-01-25T00:00:00"/>
    <d v="2023-01-25T00:00:00"/>
    <x v="0"/>
    <x v="365"/>
    <n v="45786"/>
    <x v="6"/>
    <s v="Retained"/>
    <n v="5"/>
    <x v="1"/>
  </r>
  <r>
    <x v="4281"/>
    <x v="2"/>
    <n v="33"/>
    <x v="2"/>
    <s v="Sales Executive"/>
    <x v="6"/>
    <x v="2"/>
    <x v="0"/>
    <x v="48"/>
    <d v="2023-02-11T00:00:00"/>
    <d v="2023-02-16T00:00:00"/>
    <x v="0"/>
    <x v="51"/>
    <n v="73984"/>
    <x v="16"/>
    <s v="Retained"/>
    <n v="4"/>
    <x v="1"/>
  </r>
  <r>
    <x v="4282"/>
    <x v="0"/>
    <n v="38"/>
    <x v="2"/>
    <s v="Sales Executive"/>
    <x v="0"/>
    <x v="0"/>
    <x v="1"/>
    <x v="130"/>
    <d v="2023-05-31T00:00:00"/>
    <d v="2023-06-03T00:00:00"/>
    <x v="1"/>
    <x v="3"/>
    <n v="48108"/>
    <x v="3"/>
    <m/>
    <n v="1"/>
    <x v="1"/>
  </r>
  <r>
    <x v="4283"/>
    <x v="0"/>
    <n v="36"/>
    <x v="1"/>
    <s v="Service Engineer"/>
    <x v="8"/>
    <x v="0"/>
    <x v="1"/>
    <x v="224"/>
    <d v="2023-07-12T00:00:00"/>
    <d v="2023-07-19T00:00:00"/>
    <x v="0"/>
    <x v="233"/>
    <n v="156123"/>
    <x v="11"/>
    <s v="Retained"/>
    <n v="4"/>
    <x v="2"/>
  </r>
  <r>
    <x v="4284"/>
    <x v="0"/>
    <n v="38"/>
    <x v="1"/>
    <s v="Service Manager"/>
    <x v="7"/>
    <x v="1"/>
    <x v="0"/>
    <x v="31"/>
    <d v="2025-01-04T00:00:00"/>
    <d v="2025-01-04T00:00:00"/>
    <x v="0"/>
    <x v="235"/>
    <n v="48960"/>
    <x v="6"/>
    <s v="Retained"/>
    <n v="5"/>
    <x v="1"/>
  </r>
  <r>
    <x v="4285"/>
    <x v="2"/>
    <n v="33"/>
    <x v="2"/>
    <s v="Sales Executive"/>
    <x v="0"/>
    <x v="0"/>
    <x v="1"/>
    <x v="211"/>
    <d v="2023-06-13T00:00:00"/>
    <d v="2023-06-14T00:00:00"/>
    <x v="0"/>
    <x v="28"/>
    <n v="69780"/>
    <x v="0"/>
    <s v="Retained"/>
    <m/>
    <x v="1"/>
  </r>
  <r>
    <x v="4286"/>
    <x v="2"/>
    <n v="32"/>
    <x v="1"/>
    <s v="Service Engineer"/>
    <x v="0"/>
    <x v="1"/>
    <x v="3"/>
    <x v="233"/>
    <d v="2023-06-16T00:00:00"/>
    <d v="2023-06-19T00:00:00"/>
    <x v="0"/>
    <x v="37"/>
    <n v="44120"/>
    <x v="15"/>
    <s v="Retained"/>
    <n v="4"/>
    <x v="0"/>
  </r>
  <r>
    <x v="4287"/>
    <x v="0"/>
    <n v="37"/>
    <x v="1"/>
    <s v="Service Manager"/>
    <x v="6"/>
    <x v="0"/>
    <x v="2"/>
    <x v="316"/>
    <d v="2023-07-17T00:00:00"/>
    <d v="2023-07-24T00:00:00"/>
    <x v="0"/>
    <x v="126"/>
    <n v="84492"/>
    <x v="0"/>
    <s v="Retained"/>
    <m/>
    <x v="2"/>
  </r>
  <r>
    <x v="4288"/>
    <x v="0"/>
    <n v="38"/>
    <x v="0"/>
    <s v="Operations Executive"/>
    <x v="2"/>
    <x v="1"/>
    <x v="1"/>
    <x v="134"/>
    <d v="2023-01-16T00:00:00"/>
    <d v="2023-01-22T00:00:00"/>
    <x v="0"/>
    <x v="71"/>
    <n v="86458"/>
    <x v="4"/>
    <s v="Retained"/>
    <n v="4"/>
    <x v="1"/>
  </r>
  <r>
    <x v="4289"/>
    <x v="2"/>
    <n v="32"/>
    <x v="1"/>
    <s v="Service Engineer"/>
    <x v="10"/>
    <x v="0"/>
    <x v="1"/>
    <x v="495"/>
    <d v="2024-11-27T00:00:00"/>
    <d v="2024-11-27T00:00:00"/>
    <x v="3"/>
    <x v="3"/>
    <n v="131686"/>
    <x v="3"/>
    <m/>
    <m/>
    <x v="0"/>
  </r>
  <r>
    <x v="4290"/>
    <x v="0"/>
    <n v="38"/>
    <x v="0"/>
    <s v="Operations Executive"/>
    <x v="3"/>
    <x v="1"/>
    <x v="1"/>
    <x v="147"/>
    <d v="2023-06-15T00:00:00"/>
    <d v="2023-06-22T00:00:00"/>
    <x v="0"/>
    <x v="61"/>
    <n v="74430"/>
    <x v="5"/>
    <s v="Retained"/>
    <n v="4"/>
    <x v="2"/>
  </r>
  <r>
    <x v="4291"/>
    <x v="0"/>
    <n v="37"/>
    <x v="0"/>
    <s v="Operations Executive"/>
    <x v="13"/>
    <x v="1"/>
    <x v="1"/>
    <x v="305"/>
    <d v="2024-11-18T00:00:00"/>
    <d v="2024-11-20T00:00:00"/>
    <x v="1"/>
    <x v="3"/>
    <n v="177765"/>
    <x v="3"/>
    <m/>
    <n v="4"/>
    <x v="1"/>
  </r>
  <r>
    <x v="4292"/>
    <x v="0"/>
    <n v="37"/>
    <x v="0"/>
    <s v="Operations Executive"/>
    <x v="5"/>
    <x v="1"/>
    <x v="1"/>
    <x v="128"/>
    <d v="2023-01-16T00:00:00"/>
    <d v="2023-01-16T00:00:00"/>
    <x v="0"/>
    <x v="215"/>
    <n v="31891"/>
    <x v="0"/>
    <s v="Retained"/>
    <n v="4"/>
    <x v="1"/>
  </r>
  <r>
    <x v="4293"/>
    <x v="1"/>
    <n v="34"/>
    <x v="2"/>
    <s v="Sales Executive"/>
    <x v="3"/>
    <x v="2"/>
    <x v="3"/>
    <x v="127"/>
    <d v="2023-08-10T00:00:00"/>
    <d v="2023-08-13T00:00:00"/>
    <x v="1"/>
    <x v="3"/>
    <n v="79642"/>
    <x v="3"/>
    <m/>
    <n v="4"/>
    <x v="1"/>
  </r>
  <r>
    <x v="4294"/>
    <x v="0"/>
    <n v="37"/>
    <x v="1"/>
    <s v="Service Manager"/>
    <x v="2"/>
    <x v="1"/>
    <x v="0"/>
    <x v="257"/>
    <d v="2024-05-27T00:00:00"/>
    <d v="2024-05-29T00:00:00"/>
    <x v="0"/>
    <x v="48"/>
    <n v="60127"/>
    <x v="2"/>
    <s v="Retained"/>
    <n v="4"/>
    <x v="2"/>
  </r>
  <r>
    <x v="4295"/>
    <x v="0"/>
    <n v="36"/>
    <x v="2"/>
    <s v="Sales Manager"/>
    <x v="3"/>
    <x v="2"/>
    <x v="1"/>
    <x v="136"/>
    <d v="2023-08-17T00:00:00"/>
    <d v="2023-08-21T00:00:00"/>
    <x v="0"/>
    <x v="238"/>
    <n v="58558"/>
    <x v="4"/>
    <s v="Retained"/>
    <n v="5"/>
    <x v="1"/>
  </r>
  <r>
    <x v="4296"/>
    <x v="0"/>
    <n v="38"/>
    <x v="7"/>
    <s v="Purchase Officer"/>
    <x v="5"/>
    <x v="1"/>
    <x v="1"/>
    <x v="71"/>
    <d v="2023-06-10T00:00:00"/>
    <d v="2023-06-13T00:00:00"/>
    <x v="1"/>
    <x v="3"/>
    <n v="34441"/>
    <x v="3"/>
    <m/>
    <n v="4"/>
    <x v="1"/>
  </r>
  <r>
    <x v="4297"/>
    <x v="0"/>
    <n v="38"/>
    <x v="1"/>
    <s v="Service Engineer"/>
    <x v="5"/>
    <x v="0"/>
    <x v="2"/>
    <x v="29"/>
    <d v="2023-02-18T00:00:00"/>
    <d v="2023-02-20T00:00:00"/>
    <x v="1"/>
    <x v="3"/>
    <n v="35958"/>
    <x v="3"/>
    <m/>
    <n v="1"/>
    <x v="1"/>
  </r>
  <r>
    <x v="4298"/>
    <x v="0"/>
    <n v="37"/>
    <x v="0"/>
    <s v="Operations Manager"/>
    <x v="0"/>
    <x v="2"/>
    <x v="2"/>
    <x v="298"/>
    <d v="2023-07-08T00:00:00"/>
    <d v="2023-07-11T00:00:00"/>
    <x v="2"/>
    <x v="3"/>
    <n v="59256"/>
    <x v="3"/>
    <m/>
    <m/>
    <x v="0"/>
  </r>
  <r>
    <x v="4299"/>
    <x v="2"/>
    <n v="34"/>
    <x v="0"/>
    <s v="Operations Manager"/>
    <x v="13"/>
    <x v="1"/>
    <x v="1"/>
    <x v="177"/>
    <d v="2023-06-10T00:00:00"/>
    <d v="2023-06-17T00:00:00"/>
    <x v="0"/>
    <x v="213"/>
    <n v="185083"/>
    <x v="12"/>
    <s v="Retained"/>
    <n v="3"/>
    <x v="1"/>
  </r>
  <r>
    <x v="4300"/>
    <x v="0"/>
    <n v="36"/>
    <x v="0"/>
    <s v="Operations Manager"/>
    <x v="5"/>
    <x v="1"/>
    <x v="1"/>
    <x v="432"/>
    <d v="2023-01-30T00:00:00"/>
    <d v="2023-02-06T00:00:00"/>
    <x v="0"/>
    <x v="53"/>
    <n v="35897"/>
    <x v="10"/>
    <s v="Retained"/>
    <n v="5"/>
    <x v="1"/>
  </r>
  <r>
    <x v="4301"/>
    <x v="1"/>
    <n v="34"/>
    <x v="7"/>
    <s v="Purchase Officer"/>
    <x v="7"/>
    <x v="1"/>
    <x v="4"/>
    <x v="351"/>
    <d v="2023-03-05T00:00:00"/>
    <d v="2023-03-10T00:00:00"/>
    <x v="0"/>
    <x v="103"/>
    <n v="46689"/>
    <x v="5"/>
    <s v="Retained"/>
    <n v="5"/>
    <x v="1"/>
  </r>
  <r>
    <x v="4302"/>
    <x v="2"/>
    <n v="33"/>
    <x v="1"/>
    <s v="Service Manager"/>
    <x v="10"/>
    <x v="0"/>
    <x v="1"/>
    <x v="475"/>
    <d v="2024-02-01T00:00:00"/>
    <d v="2024-02-07T00:00:00"/>
    <x v="4"/>
    <x v="3"/>
    <n v="183976"/>
    <x v="3"/>
    <m/>
    <n v="5"/>
    <x v="1"/>
  </r>
  <r>
    <x v="4303"/>
    <x v="2"/>
    <n v="33"/>
    <x v="0"/>
    <s v="Operations Manager"/>
    <x v="2"/>
    <x v="1"/>
    <x v="2"/>
    <x v="474"/>
    <d v="2024-08-27T00:00:00"/>
    <d v="2024-09-03T00:00:00"/>
    <x v="0"/>
    <x v="411"/>
    <n v="81750"/>
    <x v="5"/>
    <s v="Retained"/>
    <n v="4"/>
    <x v="1"/>
  </r>
  <r>
    <x v="4304"/>
    <x v="2"/>
    <n v="33"/>
    <x v="1"/>
    <s v="Service Engineer"/>
    <x v="12"/>
    <x v="0"/>
    <x v="0"/>
    <x v="75"/>
    <d v="2024-03-15T00:00:00"/>
    <d v="2024-03-22T00:00:00"/>
    <x v="2"/>
    <x v="3"/>
    <n v="58674"/>
    <x v="3"/>
    <m/>
    <n v="4"/>
    <x v="1"/>
  </r>
  <r>
    <x v="4305"/>
    <x v="0"/>
    <n v="36"/>
    <x v="0"/>
    <s v="Operations Executive"/>
    <x v="9"/>
    <x v="1"/>
    <x v="2"/>
    <x v="149"/>
    <d v="2023-06-30T00:00:00"/>
    <d v="2023-07-04T00:00:00"/>
    <x v="0"/>
    <x v="4"/>
    <n v="56471"/>
    <x v="1"/>
    <s v="Retained"/>
    <m/>
    <x v="1"/>
  </r>
  <r>
    <x v="4306"/>
    <x v="0"/>
    <n v="37"/>
    <x v="0"/>
    <s v="Operations Executive"/>
    <x v="2"/>
    <x v="0"/>
    <x v="0"/>
    <x v="379"/>
    <d v="2023-06-18T00:00:00"/>
    <d v="2023-06-24T00:00:00"/>
    <x v="1"/>
    <x v="3"/>
    <n v="63345"/>
    <x v="3"/>
    <m/>
    <n v="2"/>
    <x v="1"/>
  </r>
  <r>
    <x v="4307"/>
    <x v="2"/>
    <n v="33"/>
    <x v="7"/>
    <s v="Purchase Officer"/>
    <x v="6"/>
    <x v="0"/>
    <x v="3"/>
    <x v="70"/>
    <d v="2023-02-12T00:00:00"/>
    <d v="2023-02-18T00:00:00"/>
    <x v="0"/>
    <x v="58"/>
    <n v="82443"/>
    <x v="10"/>
    <s v="Retained"/>
    <n v="4"/>
    <x v="2"/>
  </r>
  <r>
    <x v="4308"/>
    <x v="2"/>
    <n v="33"/>
    <x v="1"/>
    <s v="Service Manager"/>
    <x v="6"/>
    <x v="1"/>
    <x v="2"/>
    <x v="396"/>
    <d v="2024-06-28T00:00:00"/>
    <d v="2024-07-03T00:00:00"/>
    <x v="0"/>
    <x v="393"/>
    <n v="69139"/>
    <x v="5"/>
    <s v="Retained"/>
    <n v="3"/>
    <x v="1"/>
  </r>
  <r>
    <x v="4309"/>
    <x v="2"/>
    <n v="33"/>
    <x v="4"/>
    <s v="Production Manager"/>
    <x v="5"/>
    <x v="2"/>
    <x v="1"/>
    <x v="335"/>
    <d v="2023-08-13T00:00:00"/>
    <d v="2023-08-16T00:00:00"/>
    <x v="0"/>
    <x v="132"/>
    <n v="34702"/>
    <x v="3"/>
    <s v="Left"/>
    <m/>
    <x v="0"/>
  </r>
  <r>
    <x v="4310"/>
    <x v="0"/>
    <n v="38"/>
    <x v="2"/>
    <s v="Sales Manager"/>
    <x v="3"/>
    <x v="4"/>
    <x v="0"/>
    <x v="202"/>
    <d v="2023-05-29T00:00:00"/>
    <d v="2023-05-31T00:00:00"/>
    <x v="0"/>
    <x v="167"/>
    <n v="64940"/>
    <x v="2"/>
    <s v="Left"/>
    <n v="4"/>
    <x v="0"/>
  </r>
  <r>
    <x v="4311"/>
    <x v="1"/>
    <n v="34"/>
    <x v="2"/>
    <s v="Sales Manager"/>
    <x v="5"/>
    <x v="1"/>
    <x v="1"/>
    <x v="156"/>
    <d v="2023-07-11T00:00:00"/>
    <d v="2023-07-15T00:00:00"/>
    <x v="1"/>
    <x v="3"/>
    <n v="44162"/>
    <x v="3"/>
    <m/>
    <n v="4"/>
    <x v="1"/>
  </r>
  <r>
    <x v="4312"/>
    <x v="0"/>
    <n v="37"/>
    <x v="1"/>
    <s v="Service Engineer"/>
    <x v="1"/>
    <x v="2"/>
    <x v="3"/>
    <x v="397"/>
    <d v="2023-07-23T00:00:00"/>
    <d v="2023-07-24T00:00:00"/>
    <x v="0"/>
    <x v="116"/>
    <n v="61401"/>
    <x v="13"/>
    <s v="Retained"/>
    <n v="4"/>
    <x v="1"/>
  </r>
  <r>
    <x v="4313"/>
    <x v="2"/>
    <n v="32"/>
    <x v="1"/>
    <s v="Service Engineer"/>
    <x v="12"/>
    <x v="1"/>
    <x v="1"/>
    <x v="97"/>
    <d v="2024-08-13T00:00:00"/>
    <d v="2024-08-17T00:00:00"/>
    <x v="0"/>
    <x v="412"/>
    <n v="48634"/>
    <x v="9"/>
    <s v="Retained"/>
    <m/>
    <x v="1"/>
  </r>
  <r>
    <x v="4314"/>
    <x v="1"/>
    <n v="34"/>
    <x v="6"/>
    <s v="Finance Manager"/>
    <x v="2"/>
    <x v="0"/>
    <x v="1"/>
    <x v="100"/>
    <d v="2023-05-14T00:00:00"/>
    <d v="2023-05-18T00:00:00"/>
    <x v="0"/>
    <x v="5"/>
    <n v="87072"/>
    <x v="4"/>
    <s v="Retained"/>
    <n v="5"/>
    <x v="1"/>
  </r>
  <r>
    <x v="4315"/>
    <x v="0"/>
    <n v="37"/>
    <x v="0"/>
    <s v="Operations Executive"/>
    <x v="3"/>
    <x v="1"/>
    <x v="0"/>
    <x v="230"/>
    <d v="2024-02-13T00:00:00"/>
    <d v="2024-02-15T00:00:00"/>
    <x v="3"/>
    <x v="3"/>
    <n v="68684"/>
    <x v="3"/>
    <m/>
    <n v="2"/>
    <x v="0"/>
  </r>
  <r>
    <x v="4316"/>
    <x v="2"/>
    <n v="33"/>
    <x v="1"/>
    <s v="Service Engineer"/>
    <x v="5"/>
    <x v="4"/>
    <x v="0"/>
    <x v="251"/>
    <d v="2023-07-26T00:00:00"/>
    <d v="2023-08-01T00:00:00"/>
    <x v="1"/>
    <x v="3"/>
    <n v="52842"/>
    <x v="3"/>
    <m/>
    <m/>
    <x v="0"/>
  </r>
  <r>
    <x v="4317"/>
    <x v="0"/>
    <n v="38"/>
    <x v="3"/>
    <s v="Marketing Executive"/>
    <x v="6"/>
    <x v="1"/>
    <x v="1"/>
    <x v="88"/>
    <d v="2023-06-15T00:00:00"/>
    <d v="2023-06-15T00:00:00"/>
    <x v="0"/>
    <x v="140"/>
    <n v="65493"/>
    <x v="15"/>
    <s v="Retained"/>
    <n v="4"/>
    <x v="1"/>
  </r>
  <r>
    <x v="4318"/>
    <x v="0"/>
    <n v="37"/>
    <x v="3"/>
    <s v="Marketing Executive"/>
    <x v="8"/>
    <x v="2"/>
    <x v="0"/>
    <x v="129"/>
    <d v="2023-02-10T00:00:00"/>
    <d v="2023-02-17T00:00:00"/>
    <x v="0"/>
    <x v="51"/>
    <n v="209058"/>
    <x v="16"/>
    <s v="Left"/>
    <m/>
    <x v="1"/>
  </r>
  <r>
    <x v="4319"/>
    <x v="0"/>
    <n v="38"/>
    <x v="3"/>
    <s v="Marketing Executive"/>
    <x v="3"/>
    <x v="2"/>
    <x v="3"/>
    <x v="150"/>
    <d v="2023-07-09T00:00:00"/>
    <d v="2023-07-16T00:00:00"/>
    <x v="0"/>
    <x v="24"/>
    <n v="56455"/>
    <x v="14"/>
    <s v="Retained"/>
    <n v="3"/>
    <x v="1"/>
  </r>
  <r>
    <x v="4320"/>
    <x v="2"/>
    <n v="32"/>
    <x v="0"/>
    <s v="Operations Executive"/>
    <x v="0"/>
    <x v="1"/>
    <x v="0"/>
    <x v="207"/>
    <d v="2024-12-07T00:00:00"/>
    <d v="2024-12-12T00:00:00"/>
    <x v="0"/>
    <x v="525"/>
    <n v="56174"/>
    <x v="0"/>
    <s v="Retained"/>
    <n v="4"/>
    <x v="1"/>
  </r>
  <r>
    <x v="4321"/>
    <x v="1"/>
    <n v="34"/>
    <x v="1"/>
    <s v="Service Engineer"/>
    <x v="4"/>
    <x v="1"/>
    <x v="0"/>
    <x v="264"/>
    <d v="2023-05-29T00:00:00"/>
    <d v="2023-06-05T00:00:00"/>
    <x v="2"/>
    <x v="3"/>
    <n v="57439"/>
    <x v="3"/>
    <m/>
    <n v="4"/>
    <x v="2"/>
  </r>
  <r>
    <x v="4322"/>
    <x v="2"/>
    <n v="34"/>
    <x v="2"/>
    <s v="Sales Manager"/>
    <x v="4"/>
    <x v="2"/>
    <x v="1"/>
    <x v="322"/>
    <d v="2024-10-14T00:00:00"/>
    <d v="2024-10-18T00:00:00"/>
    <x v="0"/>
    <x v="56"/>
    <n v="72086"/>
    <x v="0"/>
    <s v="Retained"/>
    <n v="4"/>
    <x v="1"/>
  </r>
  <r>
    <x v="4323"/>
    <x v="0"/>
    <n v="37"/>
    <x v="0"/>
    <s v="Operations Manager"/>
    <x v="1"/>
    <x v="1"/>
    <x v="1"/>
    <x v="461"/>
    <d v="2024-09-04T00:00:00"/>
    <d v="2024-09-10T00:00:00"/>
    <x v="0"/>
    <x v="42"/>
    <n v="72618"/>
    <x v="10"/>
    <s v="Retained"/>
    <m/>
    <x v="1"/>
  </r>
  <r>
    <x v="4324"/>
    <x v="2"/>
    <n v="32"/>
    <x v="0"/>
    <s v="Operations Manager"/>
    <x v="9"/>
    <x v="4"/>
    <x v="0"/>
    <x v="74"/>
    <d v="2023-02-12T00:00:00"/>
    <d v="2023-02-17T00:00:00"/>
    <x v="1"/>
    <x v="3"/>
    <n v="47723"/>
    <x v="3"/>
    <m/>
    <n v="1"/>
    <x v="1"/>
  </r>
  <r>
    <x v="4325"/>
    <x v="1"/>
    <n v="34"/>
    <x v="0"/>
    <s v="Operations Executive"/>
    <x v="1"/>
    <x v="4"/>
    <x v="0"/>
    <x v="73"/>
    <d v="2023-09-06T00:00:00"/>
    <d v="2023-09-11T00:00:00"/>
    <x v="0"/>
    <x v="291"/>
    <n v="70979"/>
    <x v="4"/>
    <s v="Retained"/>
    <n v="5"/>
    <x v="1"/>
  </r>
  <r>
    <x v="4326"/>
    <x v="0"/>
    <n v="37"/>
    <x v="8"/>
    <s v="HR Manager"/>
    <x v="2"/>
    <x v="0"/>
    <x v="0"/>
    <x v="26"/>
    <d v="2023-05-23T00:00:00"/>
    <d v="2023-05-30T00:00:00"/>
    <x v="0"/>
    <x v="200"/>
    <n v="81614"/>
    <x v="0"/>
    <s v="Retained"/>
    <n v="4"/>
    <x v="1"/>
  </r>
  <r>
    <x v="4327"/>
    <x v="1"/>
    <n v="34"/>
    <x v="6"/>
    <s v="Finance Manager"/>
    <x v="13"/>
    <x v="0"/>
    <x v="0"/>
    <x v="351"/>
    <d v="2023-03-06T00:00:00"/>
    <d v="2023-03-11T00:00:00"/>
    <x v="1"/>
    <x v="3"/>
    <n v="202237"/>
    <x v="3"/>
    <m/>
    <n v="4"/>
    <x v="1"/>
  </r>
  <r>
    <x v="4328"/>
    <x v="0"/>
    <n v="38"/>
    <x v="1"/>
    <s v="Service Engineer"/>
    <x v="7"/>
    <x v="1"/>
    <x v="1"/>
    <x v="215"/>
    <d v="2023-02-17T00:00:00"/>
    <d v="2023-02-23T00:00:00"/>
    <x v="0"/>
    <x v="21"/>
    <n v="51394"/>
    <x v="5"/>
    <s v="Retained"/>
    <n v="3"/>
    <x v="1"/>
  </r>
  <r>
    <x v="4329"/>
    <x v="2"/>
    <n v="32"/>
    <x v="1"/>
    <s v="Service Manager"/>
    <x v="9"/>
    <x v="4"/>
    <x v="0"/>
    <x v="72"/>
    <d v="2023-05-17T00:00:00"/>
    <d v="2023-05-21T00:00:00"/>
    <x v="0"/>
    <x v="57"/>
    <n v="54940"/>
    <x v="3"/>
    <s v="Retained"/>
    <n v="2"/>
    <x v="1"/>
  </r>
  <r>
    <x v="4330"/>
    <x v="0"/>
    <n v="36"/>
    <x v="2"/>
    <s v="Sales Executive"/>
    <x v="0"/>
    <x v="1"/>
    <x v="1"/>
    <x v="106"/>
    <d v="2023-08-25T00:00:00"/>
    <d v="2023-08-30T00:00:00"/>
    <x v="0"/>
    <x v="88"/>
    <n v="63064"/>
    <x v="7"/>
    <s v="Left"/>
    <m/>
    <x v="0"/>
  </r>
  <r>
    <x v="4331"/>
    <x v="0"/>
    <n v="38"/>
    <x v="6"/>
    <s v="Finance Manager"/>
    <x v="9"/>
    <x v="1"/>
    <x v="3"/>
    <x v="334"/>
    <d v="2023-07-21T00:00:00"/>
    <d v="2023-07-22T00:00:00"/>
    <x v="0"/>
    <x v="221"/>
    <n v="52038"/>
    <x v="3"/>
    <s v="Left"/>
    <n v="4"/>
    <x v="0"/>
  </r>
  <r>
    <x v="4332"/>
    <x v="0"/>
    <n v="38"/>
    <x v="0"/>
    <s v="Operations Executive"/>
    <x v="2"/>
    <x v="1"/>
    <x v="1"/>
    <x v="514"/>
    <d v="2024-05-15T00:00:00"/>
    <d v="2024-05-17T00:00:00"/>
    <x v="3"/>
    <x v="3"/>
    <n v="62656"/>
    <x v="3"/>
    <m/>
    <n v="3"/>
    <x v="1"/>
  </r>
  <r>
    <x v="4333"/>
    <x v="2"/>
    <n v="32"/>
    <x v="0"/>
    <s v="Operations Executive"/>
    <x v="1"/>
    <x v="3"/>
    <x v="0"/>
    <x v="258"/>
    <d v="2023-03-23T00:00:00"/>
    <d v="2023-03-27T00:00:00"/>
    <x v="0"/>
    <x v="0"/>
    <n v="58363"/>
    <x v="2"/>
    <s v="Retained"/>
    <n v="4"/>
    <x v="1"/>
  </r>
  <r>
    <x v="4334"/>
    <x v="0"/>
    <n v="36"/>
    <x v="6"/>
    <s v="Financial Analyst"/>
    <x v="6"/>
    <x v="1"/>
    <x v="1"/>
    <x v="241"/>
    <d v="2023-01-23T00:00:00"/>
    <d v="2023-01-25T00:00:00"/>
    <x v="0"/>
    <x v="147"/>
    <n v="65466"/>
    <x v="10"/>
    <s v="Retained"/>
    <n v="5"/>
    <x v="1"/>
  </r>
  <r>
    <x v="4335"/>
    <x v="0"/>
    <n v="38"/>
    <x v="0"/>
    <s v="Operations Executive"/>
    <x v="3"/>
    <x v="4"/>
    <x v="0"/>
    <x v="129"/>
    <d v="2023-02-08T00:00:00"/>
    <d v="2023-02-15T00:00:00"/>
    <x v="1"/>
    <x v="3"/>
    <n v="67246"/>
    <x v="3"/>
    <m/>
    <m/>
    <x v="1"/>
  </r>
  <r>
    <x v="4336"/>
    <x v="2"/>
    <n v="33"/>
    <x v="0"/>
    <s v="Operations Executive"/>
    <x v="1"/>
    <x v="0"/>
    <x v="0"/>
    <x v="357"/>
    <d v="2023-06-22T00:00:00"/>
    <d v="2023-06-25T00:00:00"/>
    <x v="0"/>
    <x v="150"/>
    <n v="57844"/>
    <x v="3"/>
    <s v="Retained"/>
    <m/>
    <x v="1"/>
  </r>
  <r>
    <x v="4337"/>
    <x v="1"/>
    <n v="34"/>
    <x v="0"/>
    <s v="Operations Manager"/>
    <x v="9"/>
    <x v="1"/>
    <x v="1"/>
    <x v="497"/>
    <d v="2024-01-19T00:00:00"/>
    <d v="2024-01-23T00:00:00"/>
    <x v="3"/>
    <x v="3"/>
    <n v="50524"/>
    <x v="3"/>
    <m/>
    <n v="5"/>
    <x v="0"/>
  </r>
  <r>
    <x v="4338"/>
    <x v="0"/>
    <n v="36"/>
    <x v="1"/>
    <s v="Service Manager"/>
    <x v="1"/>
    <x v="2"/>
    <x v="0"/>
    <x v="438"/>
    <d v="2024-05-15T00:00:00"/>
    <d v="2024-05-21T00:00:00"/>
    <x v="0"/>
    <x v="496"/>
    <n v="61518"/>
    <x v="16"/>
    <s v="Retained"/>
    <n v="5"/>
    <x v="1"/>
  </r>
  <r>
    <x v="4339"/>
    <x v="0"/>
    <n v="38"/>
    <x v="0"/>
    <s v="Operations Manager"/>
    <x v="1"/>
    <x v="1"/>
    <x v="0"/>
    <x v="144"/>
    <d v="2023-03-02T00:00:00"/>
    <d v="2023-03-04T00:00:00"/>
    <x v="0"/>
    <x v="65"/>
    <n v="74317"/>
    <x v="14"/>
    <s v="Retained"/>
    <n v="4"/>
    <x v="1"/>
  </r>
  <r>
    <x v="4340"/>
    <x v="0"/>
    <n v="37"/>
    <x v="0"/>
    <s v="Operations Executive"/>
    <x v="2"/>
    <x v="1"/>
    <x v="3"/>
    <x v="244"/>
    <d v="2023-03-21T00:00:00"/>
    <d v="2023-03-26T00:00:00"/>
    <x v="1"/>
    <x v="3"/>
    <n v="68609"/>
    <x v="3"/>
    <m/>
    <n v="3"/>
    <x v="0"/>
  </r>
  <r>
    <x v="4341"/>
    <x v="0"/>
    <n v="36"/>
    <x v="1"/>
    <s v="Service Manager"/>
    <x v="14"/>
    <x v="2"/>
    <x v="1"/>
    <x v="64"/>
    <d v="2023-06-01T00:00:00"/>
    <d v="2023-06-02T00:00:00"/>
    <x v="1"/>
    <x v="3"/>
    <n v="118050"/>
    <x v="3"/>
    <m/>
    <n v="5"/>
    <x v="1"/>
  </r>
  <r>
    <x v="4342"/>
    <x v="2"/>
    <n v="32"/>
    <x v="1"/>
    <s v="Service Engineer"/>
    <x v="2"/>
    <x v="1"/>
    <x v="2"/>
    <x v="397"/>
    <d v="2023-07-16T00:00:00"/>
    <d v="2023-07-22T00:00:00"/>
    <x v="0"/>
    <x v="82"/>
    <n v="84264"/>
    <x v="3"/>
    <s v="Retained"/>
    <m/>
    <x v="1"/>
  </r>
  <r>
    <x v="4343"/>
    <x v="2"/>
    <n v="34"/>
    <x v="3"/>
    <s v="Marketing Manager"/>
    <x v="7"/>
    <x v="1"/>
    <x v="0"/>
    <x v="473"/>
    <d v="2024-01-21T00:00:00"/>
    <d v="2024-01-26T00:00:00"/>
    <x v="3"/>
    <x v="3"/>
    <n v="50418"/>
    <x v="3"/>
    <m/>
    <n v="4"/>
    <x v="1"/>
  </r>
  <r>
    <x v="4344"/>
    <x v="2"/>
    <n v="33"/>
    <x v="2"/>
    <s v="Sales Executive"/>
    <x v="0"/>
    <x v="1"/>
    <x v="1"/>
    <x v="419"/>
    <d v="2024-05-01T00:00:00"/>
    <d v="2024-05-03T00:00:00"/>
    <x v="1"/>
    <x v="3"/>
    <n v="44129"/>
    <x v="3"/>
    <m/>
    <n v="5"/>
    <x v="1"/>
  </r>
  <r>
    <x v="4345"/>
    <x v="0"/>
    <n v="36"/>
    <x v="4"/>
    <s v="Production Engineer"/>
    <x v="3"/>
    <x v="0"/>
    <x v="3"/>
    <x v="562"/>
    <d v="2024-06-20T00:00:00"/>
    <d v="2024-06-22T00:00:00"/>
    <x v="4"/>
    <x v="3"/>
    <n v="59992"/>
    <x v="3"/>
    <m/>
    <n v="4"/>
    <x v="2"/>
  </r>
  <r>
    <x v="4346"/>
    <x v="2"/>
    <n v="33"/>
    <x v="1"/>
    <s v="Service Manager"/>
    <x v="14"/>
    <x v="2"/>
    <x v="1"/>
    <x v="355"/>
    <d v="2024-08-09T00:00:00"/>
    <d v="2024-08-16T00:00:00"/>
    <x v="3"/>
    <x v="3"/>
    <n v="134632"/>
    <x v="3"/>
    <m/>
    <n v="5"/>
    <x v="0"/>
  </r>
  <r>
    <x v="4347"/>
    <x v="0"/>
    <n v="37"/>
    <x v="0"/>
    <s v="Operations Manager"/>
    <x v="12"/>
    <x v="1"/>
    <x v="1"/>
    <x v="44"/>
    <d v="2023-07-13T00:00:00"/>
    <d v="2023-07-16T00:00:00"/>
    <x v="0"/>
    <x v="218"/>
    <n v="52544"/>
    <x v="2"/>
    <s v="Left"/>
    <m/>
    <x v="1"/>
  </r>
  <r>
    <x v="4348"/>
    <x v="2"/>
    <n v="32"/>
    <x v="0"/>
    <s v="Operations Executive"/>
    <x v="6"/>
    <x v="1"/>
    <x v="1"/>
    <x v="121"/>
    <d v="2023-03-30T00:00:00"/>
    <d v="2023-04-04T00:00:00"/>
    <x v="0"/>
    <x v="107"/>
    <n v="69695"/>
    <x v="12"/>
    <s v="Left"/>
    <n v="2"/>
    <x v="1"/>
  </r>
  <r>
    <x v="4349"/>
    <x v="2"/>
    <n v="33"/>
    <x v="1"/>
    <s v="Service Manager"/>
    <x v="10"/>
    <x v="1"/>
    <x v="0"/>
    <x v="161"/>
    <d v="2023-03-31T00:00:00"/>
    <d v="2023-04-01T00:00:00"/>
    <x v="0"/>
    <x v="229"/>
    <n v="180056"/>
    <x v="2"/>
    <s v="Retained"/>
    <n v="4"/>
    <x v="1"/>
  </r>
  <r>
    <x v="4350"/>
    <x v="2"/>
    <n v="32"/>
    <x v="7"/>
    <s v="Purchase Officer"/>
    <x v="7"/>
    <x v="1"/>
    <x v="3"/>
    <x v="138"/>
    <d v="2023-08-05T00:00:00"/>
    <d v="2023-08-06T00:00:00"/>
    <x v="0"/>
    <x v="181"/>
    <n v="70000"/>
    <x v="3"/>
    <s v="Retained"/>
    <m/>
    <x v="1"/>
  </r>
  <r>
    <x v="4351"/>
    <x v="2"/>
    <n v="33"/>
    <x v="5"/>
    <s v="General Manager"/>
    <x v="3"/>
    <x v="0"/>
    <x v="0"/>
    <x v="103"/>
    <d v="2023-05-26T00:00:00"/>
    <d v="2023-06-02T00:00:00"/>
    <x v="1"/>
    <x v="3"/>
    <n v="68256"/>
    <x v="3"/>
    <m/>
    <n v="4"/>
    <x v="1"/>
  </r>
  <r>
    <x v="4352"/>
    <x v="0"/>
    <n v="36"/>
    <x v="0"/>
    <s v="Operations Manager"/>
    <x v="2"/>
    <x v="1"/>
    <x v="3"/>
    <x v="179"/>
    <d v="2023-04-09T00:00:00"/>
    <d v="2023-04-16T00:00:00"/>
    <x v="0"/>
    <x v="308"/>
    <n v="72681"/>
    <x v="3"/>
    <s v="Left"/>
    <n v="5"/>
    <x v="1"/>
  </r>
  <r>
    <x v="4353"/>
    <x v="1"/>
    <n v="34"/>
    <x v="0"/>
    <s v="Operations Executive"/>
    <x v="5"/>
    <x v="2"/>
    <x v="3"/>
    <x v="337"/>
    <d v="2023-01-09T00:00:00"/>
    <d v="2023-01-15T00:00:00"/>
    <x v="0"/>
    <x v="215"/>
    <n v="32665"/>
    <x v="1"/>
    <s v="Retained"/>
    <m/>
    <x v="1"/>
  </r>
  <r>
    <x v="4354"/>
    <x v="0"/>
    <n v="38"/>
    <x v="7"/>
    <s v="Purchase Officer"/>
    <x v="9"/>
    <x v="4"/>
    <x v="0"/>
    <x v="50"/>
    <d v="2023-03-27T00:00:00"/>
    <d v="2023-03-30T00:00:00"/>
    <x v="1"/>
    <x v="3"/>
    <n v="41847"/>
    <x v="3"/>
    <m/>
    <n v="5"/>
    <x v="1"/>
  </r>
  <r>
    <x v="4355"/>
    <x v="2"/>
    <n v="32"/>
    <x v="1"/>
    <s v="Service Engineer"/>
    <x v="0"/>
    <x v="2"/>
    <x v="0"/>
    <x v="354"/>
    <d v="2023-04-03T00:00:00"/>
    <d v="2023-04-07T00:00:00"/>
    <x v="0"/>
    <x v="270"/>
    <n v="60031"/>
    <x v="16"/>
    <s v="Retained"/>
    <m/>
    <x v="1"/>
  </r>
  <r>
    <x v="4356"/>
    <x v="0"/>
    <n v="36"/>
    <x v="7"/>
    <s v="Purchase Officer"/>
    <x v="3"/>
    <x v="1"/>
    <x v="1"/>
    <x v="407"/>
    <d v="2024-12-07T00:00:00"/>
    <d v="2024-12-08T00:00:00"/>
    <x v="0"/>
    <x v="380"/>
    <n v="70956"/>
    <x v="13"/>
    <s v="Retained"/>
    <m/>
    <x v="1"/>
  </r>
  <r>
    <x v="4357"/>
    <x v="2"/>
    <n v="32"/>
    <x v="0"/>
    <s v="Operations Manager"/>
    <x v="0"/>
    <x v="0"/>
    <x v="0"/>
    <x v="54"/>
    <d v="2023-06-24T00:00:00"/>
    <d v="2023-06-28T00:00:00"/>
    <x v="0"/>
    <x v="4"/>
    <n v="50055"/>
    <x v="5"/>
    <s v="Retained"/>
    <n v="5"/>
    <x v="1"/>
  </r>
  <r>
    <x v="4358"/>
    <x v="0"/>
    <n v="37"/>
    <x v="1"/>
    <s v="Service Engineer"/>
    <x v="3"/>
    <x v="2"/>
    <x v="1"/>
    <x v="109"/>
    <d v="2023-07-13T00:00:00"/>
    <d v="2023-07-17T00:00:00"/>
    <x v="0"/>
    <x v="217"/>
    <n v="73912"/>
    <x v="3"/>
    <s v="Retained"/>
    <n v="5"/>
    <x v="2"/>
  </r>
  <r>
    <x v="4359"/>
    <x v="0"/>
    <n v="38"/>
    <x v="1"/>
    <s v="Service Engineer"/>
    <x v="3"/>
    <x v="1"/>
    <x v="0"/>
    <x v="0"/>
    <d v="2023-03-16T00:00:00"/>
    <d v="2023-03-23T00:00:00"/>
    <x v="1"/>
    <x v="3"/>
    <n v="55047"/>
    <x v="3"/>
    <m/>
    <n v="4"/>
    <x v="1"/>
  </r>
  <r>
    <x v="4360"/>
    <x v="0"/>
    <n v="37"/>
    <x v="2"/>
    <s v="Sales Executive"/>
    <x v="1"/>
    <x v="4"/>
    <x v="3"/>
    <x v="563"/>
    <d v="2024-09-16T00:00:00"/>
    <d v="2024-09-23T00:00:00"/>
    <x v="0"/>
    <x v="348"/>
    <n v="68859"/>
    <x v="3"/>
    <s v="Retained"/>
    <n v="5"/>
    <x v="1"/>
  </r>
  <r>
    <x v="4361"/>
    <x v="2"/>
    <n v="33"/>
    <x v="7"/>
    <s v="Purchase Officer"/>
    <x v="12"/>
    <x v="4"/>
    <x v="2"/>
    <x v="150"/>
    <d v="2023-07-07T00:00:00"/>
    <d v="2023-07-14T00:00:00"/>
    <x v="0"/>
    <x v="82"/>
    <n v="37989"/>
    <x v="1"/>
    <s v="Retained"/>
    <n v="5"/>
    <x v="1"/>
  </r>
  <r>
    <x v="4362"/>
    <x v="2"/>
    <n v="32"/>
    <x v="0"/>
    <s v="Operations Manager"/>
    <x v="2"/>
    <x v="1"/>
    <x v="0"/>
    <x v="249"/>
    <d v="2023-05-04T00:00:00"/>
    <d v="2023-05-08T00:00:00"/>
    <x v="0"/>
    <x v="534"/>
    <n v="81182"/>
    <x v="15"/>
    <s v="Retained"/>
    <n v="5"/>
    <x v="1"/>
  </r>
  <r>
    <x v="4363"/>
    <x v="0"/>
    <n v="37"/>
    <x v="2"/>
    <s v="Sales Executive"/>
    <x v="0"/>
    <x v="0"/>
    <x v="2"/>
    <x v="118"/>
    <d v="2023-03-06T00:00:00"/>
    <d v="2023-03-13T00:00:00"/>
    <x v="1"/>
    <x v="3"/>
    <n v="45050"/>
    <x v="3"/>
    <m/>
    <n v="5"/>
    <x v="1"/>
  </r>
  <r>
    <x v="4364"/>
    <x v="0"/>
    <n v="36"/>
    <x v="0"/>
    <s v="Operations Executive"/>
    <x v="5"/>
    <x v="1"/>
    <x v="2"/>
    <x v="415"/>
    <d v="2024-07-12T00:00:00"/>
    <d v="2024-07-18T00:00:00"/>
    <x v="3"/>
    <x v="3"/>
    <n v="43971"/>
    <x v="3"/>
    <m/>
    <n v="5"/>
    <x v="1"/>
  </r>
  <r>
    <x v="4365"/>
    <x v="2"/>
    <n v="34"/>
    <x v="3"/>
    <s v="Marketing Executive"/>
    <x v="9"/>
    <x v="1"/>
    <x v="0"/>
    <x v="473"/>
    <d v="2024-01-31T00:00:00"/>
    <d v="2024-02-03T00:00:00"/>
    <x v="2"/>
    <x v="3"/>
    <n v="43534"/>
    <x v="3"/>
    <m/>
    <n v="4"/>
    <x v="1"/>
  </r>
  <r>
    <x v="4366"/>
    <x v="0"/>
    <n v="37"/>
    <x v="1"/>
    <s v="Service Engineer"/>
    <x v="11"/>
    <x v="2"/>
    <x v="0"/>
    <x v="42"/>
    <d v="2024-03-04T00:00:00"/>
    <d v="2024-03-11T00:00:00"/>
    <x v="1"/>
    <x v="3"/>
    <n v="129679"/>
    <x v="3"/>
    <m/>
    <m/>
    <x v="1"/>
  </r>
  <r>
    <x v="4367"/>
    <x v="0"/>
    <n v="37"/>
    <x v="0"/>
    <s v="Operations Manager"/>
    <x v="9"/>
    <x v="3"/>
    <x v="1"/>
    <x v="267"/>
    <d v="2023-06-08T00:00:00"/>
    <d v="2023-06-09T00:00:00"/>
    <x v="0"/>
    <x v="99"/>
    <n v="52239"/>
    <x v="7"/>
    <s v="Retained"/>
    <m/>
    <x v="1"/>
  </r>
  <r>
    <x v="4368"/>
    <x v="0"/>
    <n v="37"/>
    <x v="5"/>
    <s v="General Manager"/>
    <x v="9"/>
    <x v="4"/>
    <x v="0"/>
    <x v="180"/>
    <d v="2023-07-26T00:00:00"/>
    <d v="2023-07-26T00:00:00"/>
    <x v="0"/>
    <x v="172"/>
    <n v="58182"/>
    <x v="12"/>
    <s v="Retained"/>
    <n v="3"/>
    <x v="1"/>
  </r>
  <r>
    <x v="4369"/>
    <x v="0"/>
    <n v="36"/>
    <x v="3"/>
    <s v="Marketing Executive"/>
    <x v="0"/>
    <x v="1"/>
    <x v="0"/>
    <x v="354"/>
    <d v="2023-04-04T00:00:00"/>
    <d v="2023-04-07T00:00:00"/>
    <x v="0"/>
    <x v="130"/>
    <n v="43216"/>
    <x v="14"/>
    <s v="Retained"/>
    <n v="4"/>
    <x v="1"/>
  </r>
  <r>
    <x v="4370"/>
    <x v="0"/>
    <n v="36"/>
    <x v="1"/>
    <s v="Service Engineer"/>
    <x v="10"/>
    <x v="4"/>
    <x v="0"/>
    <x v="179"/>
    <d v="2023-04-10T00:00:00"/>
    <d v="2023-04-11T00:00:00"/>
    <x v="1"/>
    <x v="3"/>
    <n v="168338"/>
    <x v="3"/>
    <m/>
    <n v="5"/>
    <x v="1"/>
  </r>
  <r>
    <x v="4371"/>
    <x v="0"/>
    <n v="37"/>
    <x v="1"/>
    <s v="Service Manager"/>
    <x v="3"/>
    <x v="2"/>
    <x v="2"/>
    <x v="214"/>
    <d v="2023-04-01T00:00:00"/>
    <d v="2023-04-08T00:00:00"/>
    <x v="0"/>
    <x v="74"/>
    <n v="58317"/>
    <x v="13"/>
    <s v="Retained"/>
    <n v="5"/>
    <x v="1"/>
  </r>
  <r>
    <x v="4372"/>
    <x v="0"/>
    <n v="37"/>
    <x v="1"/>
    <s v="Service Engineer"/>
    <x v="5"/>
    <x v="4"/>
    <x v="1"/>
    <x v="295"/>
    <d v="2023-02-07T00:00:00"/>
    <d v="2023-02-09T00:00:00"/>
    <x v="0"/>
    <x v="367"/>
    <n v="41249"/>
    <x v="3"/>
    <s v="Retained"/>
    <n v="5"/>
    <x v="2"/>
  </r>
  <r>
    <x v="4373"/>
    <x v="0"/>
    <n v="38"/>
    <x v="0"/>
    <s v="Operations Manager"/>
    <x v="9"/>
    <x v="4"/>
    <x v="2"/>
    <x v="121"/>
    <d v="2023-03-24T00:00:00"/>
    <d v="2023-03-31T00:00:00"/>
    <x v="0"/>
    <x v="107"/>
    <n v="43164"/>
    <x v="15"/>
    <s v="Retained"/>
    <n v="5"/>
    <x v="1"/>
  </r>
  <r>
    <x v="4374"/>
    <x v="0"/>
    <n v="38"/>
    <x v="0"/>
    <s v="Operations Executive"/>
    <x v="6"/>
    <x v="0"/>
    <x v="2"/>
    <x v="189"/>
    <d v="2024-11-28T00:00:00"/>
    <d v="2024-12-05T00:00:00"/>
    <x v="1"/>
    <x v="3"/>
    <n v="74303"/>
    <x v="3"/>
    <m/>
    <n v="4"/>
    <x v="1"/>
  </r>
  <r>
    <x v="4375"/>
    <x v="0"/>
    <n v="38"/>
    <x v="0"/>
    <s v="Operations Manager"/>
    <x v="13"/>
    <x v="1"/>
    <x v="3"/>
    <x v="21"/>
    <d v="2023-06-07T00:00:00"/>
    <d v="2023-06-13T00:00:00"/>
    <x v="0"/>
    <x v="15"/>
    <n v="178963"/>
    <x v="3"/>
    <s v="Retained"/>
    <n v="5"/>
    <x v="1"/>
  </r>
  <r>
    <x v="4376"/>
    <x v="0"/>
    <n v="38"/>
    <x v="1"/>
    <s v="Service Engineer"/>
    <x v="7"/>
    <x v="1"/>
    <x v="1"/>
    <x v="243"/>
    <d v="2024-06-25T00:00:00"/>
    <d v="2024-06-25T00:00:00"/>
    <x v="0"/>
    <x v="535"/>
    <n v="46858"/>
    <x v="9"/>
    <s v="Retained"/>
    <m/>
    <x v="1"/>
  </r>
  <r>
    <x v="4377"/>
    <x v="2"/>
    <n v="34"/>
    <x v="1"/>
    <s v="Service Engineer"/>
    <x v="12"/>
    <x v="1"/>
    <x v="1"/>
    <x v="125"/>
    <d v="2023-02-23T00:00:00"/>
    <d v="2023-03-01T00:00:00"/>
    <x v="1"/>
    <x v="3"/>
    <n v="36890"/>
    <x v="3"/>
    <m/>
    <n v="4"/>
    <x v="1"/>
  </r>
  <r>
    <x v="4378"/>
    <x v="0"/>
    <n v="36"/>
    <x v="0"/>
    <s v="Operations Executive"/>
    <x v="11"/>
    <x v="0"/>
    <x v="2"/>
    <x v="144"/>
    <d v="2023-03-03T00:00:00"/>
    <d v="2023-03-09T00:00:00"/>
    <x v="0"/>
    <x v="103"/>
    <n v="140740"/>
    <x v="14"/>
    <s v="Left"/>
    <m/>
    <x v="1"/>
  </r>
  <r>
    <x v="4379"/>
    <x v="0"/>
    <n v="38"/>
    <x v="4"/>
    <s v="Production Manager"/>
    <x v="9"/>
    <x v="1"/>
    <x v="0"/>
    <x v="10"/>
    <d v="2023-08-20T00:00:00"/>
    <d v="2023-08-27T00:00:00"/>
    <x v="0"/>
    <x v="88"/>
    <n v="56698"/>
    <x v="3"/>
    <s v="Retained"/>
    <n v="4"/>
    <x v="1"/>
  </r>
  <r>
    <x v="4380"/>
    <x v="0"/>
    <n v="38"/>
    <x v="0"/>
    <s v="Operations Manager"/>
    <x v="13"/>
    <x v="0"/>
    <x v="2"/>
    <x v="237"/>
    <d v="2024-11-13T00:00:00"/>
    <d v="2024-11-17T00:00:00"/>
    <x v="3"/>
    <x v="3"/>
    <n v="219355"/>
    <x v="3"/>
    <m/>
    <n v="5"/>
    <x v="1"/>
  </r>
  <r>
    <x v="4381"/>
    <x v="0"/>
    <n v="37"/>
    <x v="4"/>
    <s v="Production Engineer"/>
    <x v="1"/>
    <x v="1"/>
    <x v="4"/>
    <x v="155"/>
    <d v="2023-03-18T00:00:00"/>
    <d v="2023-03-20T00:00:00"/>
    <x v="2"/>
    <x v="3"/>
    <n v="63160"/>
    <x v="3"/>
    <m/>
    <n v="5"/>
    <x v="1"/>
  </r>
  <r>
    <x v="4382"/>
    <x v="0"/>
    <n v="36"/>
    <x v="1"/>
    <s v="Service Manager"/>
    <x v="2"/>
    <x v="3"/>
    <x v="1"/>
    <x v="178"/>
    <d v="2023-04-05T00:00:00"/>
    <d v="2023-04-05T00:00:00"/>
    <x v="1"/>
    <x v="3"/>
    <n v="70982"/>
    <x v="3"/>
    <m/>
    <n v="5"/>
    <x v="1"/>
  </r>
  <r>
    <x v="4383"/>
    <x v="0"/>
    <n v="38"/>
    <x v="1"/>
    <s v="Service Engineer"/>
    <x v="14"/>
    <x v="1"/>
    <x v="0"/>
    <x v="48"/>
    <d v="2023-02-11T00:00:00"/>
    <d v="2023-02-16T00:00:00"/>
    <x v="0"/>
    <x v="207"/>
    <n v="118490"/>
    <x v="15"/>
    <s v="Retained"/>
    <n v="4"/>
    <x v="1"/>
  </r>
  <r>
    <x v="4384"/>
    <x v="2"/>
    <n v="34"/>
    <x v="1"/>
    <s v="Service Manager"/>
    <x v="12"/>
    <x v="0"/>
    <x v="1"/>
    <x v="77"/>
    <d v="2023-08-20T00:00:00"/>
    <d v="2023-08-20T00:00:00"/>
    <x v="0"/>
    <x v="174"/>
    <n v="35255"/>
    <x v="3"/>
    <s v="Retained"/>
    <n v="4"/>
    <x v="0"/>
  </r>
  <r>
    <x v="4385"/>
    <x v="0"/>
    <n v="38"/>
    <x v="1"/>
    <s v="Service Manager"/>
    <x v="0"/>
    <x v="0"/>
    <x v="3"/>
    <x v="285"/>
    <d v="2023-08-03T00:00:00"/>
    <d v="2023-08-08T00:00:00"/>
    <x v="0"/>
    <x v="113"/>
    <n v="58090"/>
    <x v="12"/>
    <s v="Retained"/>
    <n v="3"/>
    <x v="1"/>
  </r>
  <r>
    <x v="4386"/>
    <x v="1"/>
    <n v="34"/>
    <x v="2"/>
    <s v="Sales Executive"/>
    <x v="14"/>
    <x v="1"/>
    <x v="1"/>
    <x v="125"/>
    <d v="2023-02-25T00:00:00"/>
    <d v="2023-03-04T00:00:00"/>
    <x v="1"/>
    <x v="3"/>
    <n v="106385"/>
    <x v="3"/>
    <m/>
    <m/>
    <x v="1"/>
  </r>
  <r>
    <x v="4387"/>
    <x v="0"/>
    <n v="37"/>
    <x v="1"/>
    <s v="Service Manager"/>
    <x v="0"/>
    <x v="0"/>
    <x v="1"/>
    <x v="89"/>
    <d v="2023-08-26T00:00:00"/>
    <d v="2023-08-30T00:00:00"/>
    <x v="0"/>
    <x v="9"/>
    <n v="52669"/>
    <x v="14"/>
    <s v="Retained"/>
    <n v="4"/>
    <x v="2"/>
  </r>
  <r>
    <x v="4388"/>
    <x v="0"/>
    <n v="37"/>
    <x v="2"/>
    <s v="Sales Executive"/>
    <x v="6"/>
    <x v="0"/>
    <x v="1"/>
    <x v="228"/>
    <d v="2023-06-13T00:00:00"/>
    <d v="2023-06-19T00:00:00"/>
    <x v="1"/>
    <x v="3"/>
    <n v="74179"/>
    <x v="3"/>
    <m/>
    <m/>
    <x v="1"/>
  </r>
  <r>
    <x v="4389"/>
    <x v="0"/>
    <n v="37"/>
    <x v="1"/>
    <s v="Service Engineer"/>
    <x v="1"/>
    <x v="0"/>
    <x v="2"/>
    <x v="160"/>
    <d v="2023-01-17T00:00:00"/>
    <d v="2023-01-19T00:00:00"/>
    <x v="0"/>
    <x v="93"/>
    <n v="58874"/>
    <x v="0"/>
    <s v="Retained"/>
    <n v="5"/>
    <x v="2"/>
  </r>
  <r>
    <x v="4390"/>
    <x v="0"/>
    <n v="38"/>
    <x v="0"/>
    <s v="Operations Executive"/>
    <x v="3"/>
    <x v="2"/>
    <x v="0"/>
    <x v="315"/>
    <d v="2023-08-12T00:00:00"/>
    <d v="2023-08-14T00:00:00"/>
    <x v="0"/>
    <x v="220"/>
    <n v="76965"/>
    <x v="12"/>
    <s v="Retained"/>
    <n v="4"/>
    <x v="1"/>
  </r>
  <r>
    <x v="4391"/>
    <x v="0"/>
    <n v="37"/>
    <x v="1"/>
    <s v="Service Manager"/>
    <x v="13"/>
    <x v="1"/>
    <x v="1"/>
    <x v="155"/>
    <d v="2023-03-14T00:00:00"/>
    <d v="2023-03-15T00:00:00"/>
    <x v="0"/>
    <x v="32"/>
    <n v="175669"/>
    <x v="2"/>
    <s v="Retained"/>
    <n v="3"/>
    <x v="1"/>
  </r>
  <r>
    <x v="4392"/>
    <x v="2"/>
    <n v="34"/>
    <x v="0"/>
    <s v="Operations Manager"/>
    <x v="1"/>
    <x v="4"/>
    <x v="1"/>
    <x v="423"/>
    <d v="2024-09-09T00:00:00"/>
    <d v="2024-09-15T00:00:00"/>
    <x v="0"/>
    <x v="175"/>
    <n v="69579"/>
    <x v="9"/>
    <s v="Retained"/>
    <n v="4"/>
    <x v="1"/>
  </r>
  <r>
    <x v="4393"/>
    <x v="0"/>
    <n v="36"/>
    <x v="0"/>
    <s v="Operations Manager"/>
    <x v="4"/>
    <x v="4"/>
    <x v="1"/>
    <x v="100"/>
    <d v="2023-05-17T00:00:00"/>
    <d v="2023-05-20T00:00:00"/>
    <x v="0"/>
    <x v="5"/>
    <n v="75571"/>
    <x v="3"/>
    <s v="Retained"/>
    <m/>
    <x v="0"/>
  </r>
  <r>
    <x v="4394"/>
    <x v="1"/>
    <n v="34"/>
    <x v="0"/>
    <s v="Operations Manager"/>
    <x v="8"/>
    <x v="2"/>
    <x v="2"/>
    <x v="44"/>
    <d v="2023-07-11T00:00:00"/>
    <d v="2023-07-15T00:00:00"/>
    <x v="1"/>
    <x v="3"/>
    <n v="199523"/>
    <x v="3"/>
    <m/>
    <n v="4"/>
    <x v="1"/>
  </r>
  <r>
    <x v="4395"/>
    <x v="2"/>
    <n v="34"/>
    <x v="3"/>
    <s v="Marketing Manager"/>
    <x v="3"/>
    <x v="1"/>
    <x v="1"/>
    <x v="79"/>
    <d v="2023-02-26T00:00:00"/>
    <d v="2023-03-04T00:00:00"/>
    <x v="0"/>
    <x v="103"/>
    <n v="79389"/>
    <x v="9"/>
    <s v="Retained"/>
    <n v="3"/>
    <x v="1"/>
  </r>
  <r>
    <x v="4396"/>
    <x v="0"/>
    <n v="37"/>
    <x v="2"/>
    <s v="Sales Executive"/>
    <x v="3"/>
    <x v="1"/>
    <x v="0"/>
    <x v="376"/>
    <d v="2023-05-30T00:00:00"/>
    <d v="2023-06-04T00:00:00"/>
    <x v="2"/>
    <x v="3"/>
    <n v="77972"/>
    <x v="3"/>
    <m/>
    <n v="5"/>
    <x v="1"/>
  </r>
  <r>
    <x v="4397"/>
    <x v="0"/>
    <n v="36"/>
    <x v="0"/>
    <s v="Operations Executive"/>
    <x v="3"/>
    <x v="0"/>
    <x v="0"/>
    <x v="545"/>
    <d v="2024-08-06T00:00:00"/>
    <d v="2024-08-07T00:00:00"/>
    <x v="1"/>
    <x v="3"/>
    <n v="73548"/>
    <x v="3"/>
    <m/>
    <n v="4"/>
    <x v="0"/>
  </r>
  <r>
    <x v="4398"/>
    <x v="0"/>
    <n v="38"/>
    <x v="3"/>
    <s v="Marketing Executive"/>
    <x v="2"/>
    <x v="1"/>
    <x v="3"/>
    <x v="101"/>
    <d v="2023-07-02T00:00:00"/>
    <d v="2023-07-08T00:00:00"/>
    <x v="0"/>
    <x v="45"/>
    <n v="87017"/>
    <x v="3"/>
    <s v="Retained"/>
    <n v="4"/>
    <x v="1"/>
  </r>
  <r>
    <x v="4399"/>
    <x v="0"/>
    <n v="36"/>
    <x v="0"/>
    <s v="Operations Executive"/>
    <x v="3"/>
    <x v="1"/>
    <x v="1"/>
    <x v="447"/>
    <d v="2024-08-21T00:00:00"/>
    <d v="2024-08-26T00:00:00"/>
    <x v="0"/>
    <x v="400"/>
    <n v="70296"/>
    <x v="3"/>
    <s v="Retained"/>
    <n v="5"/>
    <x v="0"/>
  </r>
  <r>
    <x v="4400"/>
    <x v="0"/>
    <n v="36"/>
    <x v="1"/>
    <s v="Service Engineer"/>
    <x v="4"/>
    <x v="1"/>
    <x v="0"/>
    <x v="43"/>
    <d v="2023-08-06T00:00:00"/>
    <d v="2023-08-07T00:00:00"/>
    <x v="1"/>
    <x v="3"/>
    <n v="85302"/>
    <x v="3"/>
    <m/>
    <n v="5"/>
    <x v="1"/>
  </r>
  <r>
    <x v="4401"/>
    <x v="0"/>
    <n v="36"/>
    <x v="1"/>
    <s v="Service Engineer"/>
    <x v="2"/>
    <x v="0"/>
    <x v="1"/>
    <x v="315"/>
    <d v="2023-08-13T00:00:00"/>
    <d v="2023-08-18T00:00:00"/>
    <x v="0"/>
    <x v="62"/>
    <n v="71814"/>
    <x v="13"/>
    <s v="Retained"/>
    <n v="5"/>
    <x v="0"/>
  </r>
  <r>
    <x v="4402"/>
    <x v="0"/>
    <n v="38"/>
    <x v="1"/>
    <s v="Service Manager"/>
    <x v="7"/>
    <x v="1"/>
    <x v="0"/>
    <x v="191"/>
    <d v="2023-08-24T00:00:00"/>
    <d v="2023-08-27T00:00:00"/>
    <x v="0"/>
    <x v="100"/>
    <n v="57077"/>
    <x v="0"/>
    <s v="Retained"/>
    <m/>
    <x v="1"/>
  </r>
  <r>
    <x v="4403"/>
    <x v="0"/>
    <n v="37"/>
    <x v="0"/>
    <s v="Operations Manager"/>
    <x v="14"/>
    <x v="4"/>
    <x v="0"/>
    <x v="153"/>
    <d v="2023-03-24T00:00:00"/>
    <d v="2023-03-25T00:00:00"/>
    <x v="0"/>
    <x v="101"/>
    <n v="118076"/>
    <x v="4"/>
    <s v="Retained"/>
    <n v="4"/>
    <x v="1"/>
  </r>
  <r>
    <x v="4404"/>
    <x v="1"/>
    <n v="34"/>
    <x v="0"/>
    <s v="Operations Executive"/>
    <x v="0"/>
    <x v="0"/>
    <x v="0"/>
    <x v="304"/>
    <d v="2023-03-05T00:00:00"/>
    <d v="2023-03-07T00:00:00"/>
    <x v="0"/>
    <x v="105"/>
    <n v="69951"/>
    <x v="14"/>
    <s v="Retained"/>
    <n v="4"/>
    <x v="2"/>
  </r>
  <r>
    <x v="4405"/>
    <x v="2"/>
    <n v="34"/>
    <x v="1"/>
    <s v="Service Manager"/>
    <x v="4"/>
    <x v="1"/>
    <x v="2"/>
    <x v="100"/>
    <d v="2023-05-24T00:00:00"/>
    <d v="2023-05-25T00:00:00"/>
    <x v="2"/>
    <x v="3"/>
    <n v="59357"/>
    <x v="3"/>
    <m/>
    <n v="5"/>
    <x v="1"/>
  </r>
  <r>
    <x v="4406"/>
    <x v="1"/>
    <n v="34"/>
    <x v="0"/>
    <s v="Operations Executive"/>
    <x v="3"/>
    <x v="2"/>
    <x v="0"/>
    <x v="79"/>
    <d v="2023-02-24T00:00:00"/>
    <d v="2023-02-28T00:00:00"/>
    <x v="0"/>
    <x v="166"/>
    <n v="60257"/>
    <x v="8"/>
    <s v="Retained"/>
    <m/>
    <x v="1"/>
  </r>
  <r>
    <x v="4407"/>
    <x v="0"/>
    <n v="37"/>
    <x v="0"/>
    <s v="Operations Manager"/>
    <x v="12"/>
    <x v="4"/>
    <x v="1"/>
    <x v="319"/>
    <d v="2024-05-08T00:00:00"/>
    <d v="2024-05-09T00:00:00"/>
    <x v="0"/>
    <x v="182"/>
    <n v="43058"/>
    <x v="7"/>
    <s v="Retained"/>
    <n v="4"/>
    <x v="1"/>
  </r>
  <r>
    <x v="4408"/>
    <x v="0"/>
    <n v="38"/>
    <x v="7"/>
    <s v="Purchase Officer"/>
    <x v="4"/>
    <x v="1"/>
    <x v="2"/>
    <x v="136"/>
    <d v="2023-08-23T00:00:00"/>
    <d v="2023-08-26T00:00:00"/>
    <x v="0"/>
    <x v="27"/>
    <n v="74118"/>
    <x v="13"/>
    <s v="Retained"/>
    <n v="4"/>
    <x v="1"/>
  </r>
  <r>
    <x v="4409"/>
    <x v="0"/>
    <n v="38"/>
    <x v="0"/>
    <s v="Operations Executive"/>
    <x v="0"/>
    <x v="1"/>
    <x v="0"/>
    <x v="115"/>
    <d v="2023-06-04T00:00:00"/>
    <d v="2023-06-06T00:00:00"/>
    <x v="0"/>
    <x v="99"/>
    <n v="40566"/>
    <x v="15"/>
    <s v="Left"/>
    <n v="4"/>
    <x v="1"/>
  </r>
  <r>
    <x v="4410"/>
    <x v="0"/>
    <n v="38"/>
    <x v="0"/>
    <s v="Operations Manager"/>
    <x v="0"/>
    <x v="1"/>
    <x v="0"/>
    <x v="315"/>
    <d v="2023-08-19T00:00:00"/>
    <d v="2023-08-26T00:00:00"/>
    <x v="0"/>
    <x v="29"/>
    <n v="41487"/>
    <x v="2"/>
    <s v="Retained"/>
    <n v="2"/>
    <x v="1"/>
  </r>
  <r>
    <x v="4411"/>
    <x v="0"/>
    <n v="37"/>
    <x v="2"/>
    <s v="Sales Executive"/>
    <x v="7"/>
    <x v="2"/>
    <x v="4"/>
    <x v="397"/>
    <d v="2023-07-16T00:00:00"/>
    <d v="2023-07-16T00:00:00"/>
    <x v="1"/>
    <x v="3"/>
    <n v="47683"/>
    <x v="3"/>
    <m/>
    <n v="4"/>
    <x v="0"/>
  </r>
  <r>
    <x v="4412"/>
    <x v="2"/>
    <n v="34"/>
    <x v="0"/>
    <s v="Operations Executive"/>
    <x v="14"/>
    <x v="1"/>
    <x v="2"/>
    <x v="209"/>
    <d v="2023-06-27T00:00:00"/>
    <d v="2023-07-03T00:00:00"/>
    <x v="0"/>
    <x v="143"/>
    <n v="139466"/>
    <x v="0"/>
    <s v="Left"/>
    <n v="4"/>
    <x v="1"/>
  </r>
  <r>
    <x v="4413"/>
    <x v="2"/>
    <n v="32"/>
    <x v="1"/>
    <s v="Service Engineer"/>
    <x v="5"/>
    <x v="2"/>
    <x v="3"/>
    <x v="166"/>
    <d v="2023-02-03T00:00:00"/>
    <d v="2023-02-09T00:00:00"/>
    <x v="1"/>
    <x v="3"/>
    <n v="54362"/>
    <x v="3"/>
    <m/>
    <n v="5"/>
    <x v="1"/>
  </r>
  <r>
    <x v="4414"/>
    <x v="0"/>
    <n v="38"/>
    <x v="0"/>
    <s v="Operations Executive"/>
    <x v="7"/>
    <x v="2"/>
    <x v="0"/>
    <x v="321"/>
    <d v="2024-10-11T00:00:00"/>
    <d v="2024-10-16T00:00:00"/>
    <x v="0"/>
    <x v="284"/>
    <n v="55743"/>
    <x v="9"/>
    <s v="Retained"/>
    <n v="4"/>
    <x v="1"/>
  </r>
  <r>
    <x v="4415"/>
    <x v="0"/>
    <n v="36"/>
    <x v="3"/>
    <s v="Marketing Manager"/>
    <x v="4"/>
    <x v="0"/>
    <x v="1"/>
    <x v="130"/>
    <d v="2023-05-29T00:00:00"/>
    <d v="2023-05-30T00:00:00"/>
    <x v="0"/>
    <x v="167"/>
    <n v="63749"/>
    <x v="3"/>
    <s v="Left"/>
    <n v="4"/>
    <x v="1"/>
  </r>
  <r>
    <x v="4416"/>
    <x v="0"/>
    <n v="37"/>
    <x v="0"/>
    <s v="Operations Executive"/>
    <x v="8"/>
    <x v="0"/>
    <x v="4"/>
    <x v="211"/>
    <d v="2023-06-12T00:00:00"/>
    <d v="2023-06-16T00:00:00"/>
    <x v="0"/>
    <x v="226"/>
    <n v="173428"/>
    <x v="5"/>
    <s v="Left"/>
    <n v="4"/>
    <x v="1"/>
  </r>
  <r>
    <x v="4417"/>
    <x v="0"/>
    <n v="37"/>
    <x v="7"/>
    <s v="Purchase Manager"/>
    <x v="12"/>
    <x v="1"/>
    <x v="1"/>
    <x v="286"/>
    <d v="2023-05-11T00:00:00"/>
    <d v="2023-05-17T00:00:00"/>
    <x v="0"/>
    <x v="75"/>
    <n v="55066"/>
    <x v="5"/>
    <s v="Retained"/>
    <n v="2"/>
    <x v="1"/>
  </r>
  <r>
    <x v="4418"/>
    <x v="0"/>
    <n v="38"/>
    <x v="1"/>
    <s v="Service Engineer"/>
    <x v="14"/>
    <x v="1"/>
    <x v="3"/>
    <x v="174"/>
    <d v="2023-02-06T00:00:00"/>
    <d v="2023-02-12T00:00:00"/>
    <x v="0"/>
    <x v="115"/>
    <n v="91723"/>
    <x v="3"/>
    <s v="Retained"/>
    <n v="5"/>
    <x v="1"/>
  </r>
  <r>
    <x v="4419"/>
    <x v="0"/>
    <n v="38"/>
    <x v="1"/>
    <s v="Service Engineer"/>
    <x v="3"/>
    <x v="1"/>
    <x v="3"/>
    <x v="468"/>
    <d v="2024-03-20T00:00:00"/>
    <d v="2024-03-20T00:00:00"/>
    <x v="1"/>
    <x v="3"/>
    <n v="64625"/>
    <x v="3"/>
    <m/>
    <n v="3"/>
    <x v="1"/>
  </r>
  <r>
    <x v="4420"/>
    <x v="0"/>
    <n v="38"/>
    <x v="0"/>
    <s v="Operations Executive"/>
    <x v="7"/>
    <x v="0"/>
    <x v="2"/>
    <x v="393"/>
    <d v="2024-08-06T00:00:00"/>
    <d v="2024-08-07T00:00:00"/>
    <x v="0"/>
    <x v="386"/>
    <n v="45830"/>
    <x v="0"/>
    <s v="Retained"/>
    <n v="5"/>
    <x v="1"/>
  </r>
  <r>
    <x v="4421"/>
    <x v="1"/>
    <n v="34"/>
    <x v="1"/>
    <s v="Service Manager"/>
    <x v="6"/>
    <x v="4"/>
    <x v="1"/>
    <x v="564"/>
    <d v="2024-03-10T00:00:00"/>
    <d v="2024-03-17T00:00:00"/>
    <x v="0"/>
    <x v="360"/>
    <n v="55866"/>
    <x v="9"/>
    <s v="Retained"/>
    <n v="4"/>
    <x v="1"/>
  </r>
  <r>
    <x v="4422"/>
    <x v="2"/>
    <n v="32"/>
    <x v="0"/>
    <s v="Operations Executive"/>
    <x v="1"/>
    <x v="2"/>
    <x v="3"/>
    <x v="342"/>
    <d v="2024-06-11T00:00:00"/>
    <d v="2024-06-11T00:00:00"/>
    <x v="1"/>
    <x v="3"/>
    <n v="61708"/>
    <x v="3"/>
    <m/>
    <n v="4"/>
    <x v="2"/>
  </r>
  <r>
    <x v="4423"/>
    <x v="2"/>
    <n v="33"/>
    <x v="2"/>
    <s v="Sales Executive"/>
    <x v="12"/>
    <x v="1"/>
    <x v="0"/>
    <x v="183"/>
    <d v="2023-04-02T00:00:00"/>
    <d v="2023-04-07T00:00:00"/>
    <x v="1"/>
    <x v="3"/>
    <n v="35839"/>
    <x v="3"/>
    <m/>
    <m/>
    <x v="1"/>
  </r>
  <r>
    <x v="4424"/>
    <x v="0"/>
    <n v="36"/>
    <x v="1"/>
    <s v="Service Engineer"/>
    <x v="3"/>
    <x v="1"/>
    <x v="0"/>
    <x v="258"/>
    <d v="2023-04-03T00:00:00"/>
    <d v="2023-04-06T00:00:00"/>
    <x v="0"/>
    <x v="107"/>
    <n v="70817"/>
    <x v="6"/>
    <s v="Retained"/>
    <n v="4"/>
    <x v="1"/>
  </r>
  <r>
    <x v="4425"/>
    <x v="0"/>
    <n v="36"/>
    <x v="1"/>
    <s v="Service Engineer"/>
    <x v="7"/>
    <x v="2"/>
    <x v="2"/>
    <x v="547"/>
    <d v="2024-09-26T00:00:00"/>
    <d v="2024-10-02T00:00:00"/>
    <x v="0"/>
    <x v="403"/>
    <n v="59105"/>
    <x v="15"/>
    <s v="Retained"/>
    <n v="5"/>
    <x v="1"/>
  </r>
  <r>
    <x v="4426"/>
    <x v="0"/>
    <n v="38"/>
    <x v="5"/>
    <s v="General Manager"/>
    <x v="4"/>
    <x v="4"/>
    <x v="0"/>
    <x v="33"/>
    <d v="2023-03-04T00:00:00"/>
    <d v="2023-03-11T00:00:00"/>
    <x v="1"/>
    <x v="3"/>
    <n v="65813"/>
    <x v="3"/>
    <m/>
    <n v="5"/>
    <x v="1"/>
  </r>
  <r>
    <x v="4427"/>
    <x v="0"/>
    <n v="38"/>
    <x v="0"/>
    <s v="Operations Manager"/>
    <x v="9"/>
    <x v="1"/>
    <x v="1"/>
    <x v="48"/>
    <d v="2023-02-12T00:00:00"/>
    <d v="2023-02-12T00:00:00"/>
    <x v="1"/>
    <x v="3"/>
    <n v="59450"/>
    <x v="3"/>
    <m/>
    <n v="5"/>
    <x v="0"/>
  </r>
  <r>
    <x v="4428"/>
    <x v="0"/>
    <n v="36"/>
    <x v="1"/>
    <s v="Service Engineer"/>
    <x v="4"/>
    <x v="2"/>
    <x v="0"/>
    <x v="333"/>
    <d v="2024-01-23T00:00:00"/>
    <d v="2024-01-24T00:00:00"/>
    <x v="0"/>
    <x v="479"/>
    <n v="72715"/>
    <x v="15"/>
    <s v="Left"/>
    <n v="3"/>
    <x v="0"/>
  </r>
  <r>
    <x v="4429"/>
    <x v="2"/>
    <n v="32"/>
    <x v="2"/>
    <s v="Sales Executive"/>
    <x v="7"/>
    <x v="1"/>
    <x v="1"/>
    <x v="334"/>
    <d v="2023-08-01T00:00:00"/>
    <d v="2023-08-06T00:00:00"/>
    <x v="0"/>
    <x v="138"/>
    <n v="50592"/>
    <x v="13"/>
    <s v="Retained"/>
    <n v="2"/>
    <x v="1"/>
  </r>
  <r>
    <x v="4430"/>
    <x v="2"/>
    <n v="34"/>
    <x v="6"/>
    <s v="Financial Analyst"/>
    <x v="9"/>
    <x v="1"/>
    <x v="0"/>
    <x v="7"/>
    <d v="2023-06-16T00:00:00"/>
    <d v="2023-06-21T00:00:00"/>
    <x v="0"/>
    <x v="98"/>
    <n v="40761"/>
    <x v="16"/>
    <s v="Retained"/>
    <n v="4"/>
    <x v="1"/>
  </r>
  <r>
    <x v="4431"/>
    <x v="0"/>
    <n v="38"/>
    <x v="1"/>
    <s v="Service Engineer"/>
    <x v="11"/>
    <x v="0"/>
    <x v="0"/>
    <x v="196"/>
    <d v="2023-06-29T00:00:00"/>
    <d v="2023-07-01T00:00:00"/>
    <x v="0"/>
    <x v="171"/>
    <n v="112876"/>
    <x v="13"/>
    <s v="Retained"/>
    <n v="4"/>
    <x v="0"/>
  </r>
  <r>
    <x v="4432"/>
    <x v="0"/>
    <n v="36"/>
    <x v="0"/>
    <s v="Operations Executive"/>
    <x v="12"/>
    <x v="2"/>
    <x v="0"/>
    <x v="410"/>
    <d v="2024-07-30T00:00:00"/>
    <d v="2024-08-01T00:00:00"/>
    <x v="1"/>
    <x v="3"/>
    <n v="39842"/>
    <x v="3"/>
    <m/>
    <n v="3"/>
    <x v="1"/>
  </r>
  <r>
    <x v="4433"/>
    <x v="1"/>
    <n v="34"/>
    <x v="0"/>
    <s v="Operations Executive"/>
    <x v="1"/>
    <x v="1"/>
    <x v="1"/>
    <x v="565"/>
    <d v="2024-07-19T00:00:00"/>
    <d v="2024-07-25T00:00:00"/>
    <x v="0"/>
    <x v="342"/>
    <n v="74427"/>
    <x v="5"/>
    <s v="Retained"/>
    <n v="4"/>
    <x v="1"/>
  </r>
  <r>
    <x v="4434"/>
    <x v="0"/>
    <n v="38"/>
    <x v="0"/>
    <s v="Operations Executive"/>
    <x v="5"/>
    <x v="2"/>
    <x v="1"/>
    <x v="188"/>
    <d v="2023-08-19T00:00:00"/>
    <d v="2023-08-23T00:00:00"/>
    <x v="0"/>
    <x v="26"/>
    <n v="35079"/>
    <x v="12"/>
    <s v="Retained"/>
    <n v="4"/>
    <x v="1"/>
  </r>
  <r>
    <x v="4435"/>
    <x v="0"/>
    <n v="38"/>
    <x v="0"/>
    <s v="Operations Executive"/>
    <x v="2"/>
    <x v="0"/>
    <x v="0"/>
    <x v="234"/>
    <d v="2024-05-26T00:00:00"/>
    <d v="2024-05-27T00:00:00"/>
    <x v="0"/>
    <x v="332"/>
    <n v="75040"/>
    <x v="14"/>
    <s v="Retained"/>
    <n v="4"/>
    <x v="0"/>
  </r>
  <r>
    <x v="4436"/>
    <x v="0"/>
    <n v="36"/>
    <x v="0"/>
    <s v="Operations Executive"/>
    <x v="12"/>
    <x v="0"/>
    <x v="0"/>
    <x v="58"/>
    <d v="2023-07-22T00:00:00"/>
    <d v="2023-07-24T00:00:00"/>
    <x v="0"/>
    <x v="125"/>
    <n v="39479"/>
    <x v="6"/>
    <s v="Retained"/>
    <m/>
    <x v="0"/>
  </r>
  <r>
    <x v="4437"/>
    <x v="2"/>
    <n v="32"/>
    <x v="3"/>
    <s v="Marketing Manager"/>
    <x v="6"/>
    <x v="0"/>
    <x v="0"/>
    <x v="37"/>
    <d v="2023-03-16T00:00:00"/>
    <d v="2023-03-20T00:00:00"/>
    <x v="2"/>
    <x v="3"/>
    <n v="62154"/>
    <x v="3"/>
    <m/>
    <m/>
    <x v="1"/>
  </r>
  <r>
    <x v="4438"/>
    <x v="1"/>
    <n v="34"/>
    <x v="3"/>
    <s v="Marketing Manager"/>
    <x v="13"/>
    <x v="1"/>
    <x v="2"/>
    <x v="170"/>
    <d v="2023-07-03T00:00:00"/>
    <d v="2023-07-09T00:00:00"/>
    <x v="0"/>
    <x v="217"/>
    <n v="145521"/>
    <x v="14"/>
    <s v="Retained"/>
    <n v="4"/>
    <x v="1"/>
  </r>
  <r>
    <x v="4439"/>
    <x v="0"/>
    <n v="37"/>
    <x v="6"/>
    <s v="Financial Analyst"/>
    <x v="2"/>
    <x v="1"/>
    <x v="0"/>
    <x v="248"/>
    <d v="2023-01-10T00:00:00"/>
    <d v="2023-01-15T00:00:00"/>
    <x v="0"/>
    <x v="338"/>
    <n v="79401"/>
    <x v="3"/>
    <s v="Retained"/>
    <m/>
    <x v="1"/>
  </r>
  <r>
    <x v="4440"/>
    <x v="2"/>
    <n v="32"/>
    <x v="1"/>
    <s v="Service Engineer"/>
    <x v="13"/>
    <x v="0"/>
    <x v="2"/>
    <x v="215"/>
    <d v="2023-02-23T00:00:00"/>
    <d v="2023-02-28T00:00:00"/>
    <x v="1"/>
    <x v="3"/>
    <n v="179394"/>
    <x v="3"/>
    <m/>
    <n v="4"/>
    <x v="1"/>
  </r>
  <r>
    <x v="4441"/>
    <x v="2"/>
    <n v="34"/>
    <x v="4"/>
    <s v="Production Manager"/>
    <x v="4"/>
    <x v="0"/>
    <x v="1"/>
    <x v="173"/>
    <d v="2023-02-10T00:00:00"/>
    <d v="2023-02-12T00:00:00"/>
    <x v="1"/>
    <x v="3"/>
    <n v="69580"/>
    <x v="3"/>
    <m/>
    <n v="5"/>
    <x v="1"/>
  </r>
  <r>
    <x v="4442"/>
    <x v="0"/>
    <n v="36"/>
    <x v="1"/>
    <s v="Service Manager"/>
    <x v="8"/>
    <x v="1"/>
    <x v="1"/>
    <x v="209"/>
    <d v="2023-07-02T00:00:00"/>
    <d v="2023-07-07T00:00:00"/>
    <x v="0"/>
    <x v="109"/>
    <n v="183523"/>
    <x v="2"/>
    <s v="Retained"/>
    <n v="4"/>
    <x v="0"/>
  </r>
  <r>
    <x v="4443"/>
    <x v="0"/>
    <n v="36"/>
    <x v="0"/>
    <s v="Operations Executive"/>
    <x v="9"/>
    <x v="0"/>
    <x v="1"/>
    <x v="379"/>
    <d v="2023-06-18T00:00:00"/>
    <d v="2023-06-25T00:00:00"/>
    <x v="0"/>
    <x v="346"/>
    <n v="45703"/>
    <x v="8"/>
    <s v="Retained"/>
    <n v="3"/>
    <x v="0"/>
  </r>
  <r>
    <x v="4444"/>
    <x v="0"/>
    <n v="36"/>
    <x v="6"/>
    <s v="Finance Manager"/>
    <x v="14"/>
    <x v="2"/>
    <x v="1"/>
    <x v="70"/>
    <d v="2023-02-07T00:00:00"/>
    <d v="2023-02-14T00:00:00"/>
    <x v="0"/>
    <x v="207"/>
    <n v="102283"/>
    <x v="16"/>
    <s v="Retained"/>
    <n v="5"/>
    <x v="1"/>
  </r>
  <r>
    <x v="4445"/>
    <x v="1"/>
    <n v="34"/>
    <x v="1"/>
    <s v="Service Manager"/>
    <x v="4"/>
    <x v="0"/>
    <x v="3"/>
    <x v="247"/>
    <d v="2023-09-05T00:00:00"/>
    <d v="2023-09-08T00:00:00"/>
    <x v="1"/>
    <x v="3"/>
    <n v="56602"/>
    <x v="3"/>
    <m/>
    <n v="5"/>
    <x v="1"/>
  </r>
  <r>
    <x v="4446"/>
    <x v="0"/>
    <n v="37"/>
    <x v="1"/>
    <s v="Service Engineer"/>
    <x v="9"/>
    <x v="0"/>
    <x v="4"/>
    <x v="260"/>
    <d v="2023-02-05T00:00:00"/>
    <d v="2023-02-10T00:00:00"/>
    <x v="0"/>
    <x v="178"/>
    <n v="56967"/>
    <x v="4"/>
    <s v="Retained"/>
    <n v="5"/>
    <x v="1"/>
  </r>
  <r>
    <x v="4447"/>
    <x v="2"/>
    <n v="33"/>
    <x v="4"/>
    <s v="Production Engineer"/>
    <x v="7"/>
    <x v="2"/>
    <x v="2"/>
    <x v="89"/>
    <d v="2023-08-20T00:00:00"/>
    <d v="2023-08-21T00:00:00"/>
    <x v="0"/>
    <x v="27"/>
    <n v="49503"/>
    <x v="4"/>
    <s v="Retained"/>
    <n v="4"/>
    <x v="0"/>
  </r>
  <r>
    <x v="4448"/>
    <x v="0"/>
    <n v="38"/>
    <x v="0"/>
    <s v="Operations Manager"/>
    <x v="3"/>
    <x v="1"/>
    <x v="0"/>
    <x v="129"/>
    <d v="2023-02-15T00:00:00"/>
    <d v="2023-02-21T00:00:00"/>
    <x v="0"/>
    <x v="6"/>
    <n v="64735"/>
    <x v="3"/>
    <s v="Retained"/>
    <n v="4"/>
    <x v="1"/>
  </r>
  <r>
    <x v="4449"/>
    <x v="2"/>
    <n v="33"/>
    <x v="0"/>
    <s v="Operations Executive"/>
    <x v="5"/>
    <x v="0"/>
    <x v="1"/>
    <x v="58"/>
    <d v="2023-07-21T00:00:00"/>
    <d v="2023-07-24T00:00:00"/>
    <x v="1"/>
    <x v="3"/>
    <n v="59838"/>
    <x v="3"/>
    <m/>
    <n v="4"/>
    <x v="1"/>
  </r>
  <r>
    <x v="4450"/>
    <x v="0"/>
    <n v="36"/>
    <x v="0"/>
    <s v="Operations Manager"/>
    <x v="7"/>
    <x v="1"/>
    <x v="2"/>
    <x v="112"/>
    <d v="2023-07-27T00:00:00"/>
    <d v="2023-07-29T00:00:00"/>
    <x v="2"/>
    <x v="3"/>
    <n v="47773"/>
    <x v="3"/>
    <m/>
    <n v="5"/>
    <x v="1"/>
  </r>
  <r>
    <x v="4451"/>
    <x v="0"/>
    <n v="37"/>
    <x v="1"/>
    <s v="Service Manager"/>
    <x v="6"/>
    <x v="0"/>
    <x v="0"/>
    <x v="38"/>
    <d v="2023-02-27T00:00:00"/>
    <d v="2023-02-27T00:00:00"/>
    <x v="1"/>
    <x v="3"/>
    <n v="73557"/>
    <x v="3"/>
    <m/>
    <n v="4"/>
    <x v="1"/>
  </r>
  <r>
    <x v="4452"/>
    <x v="2"/>
    <n v="32"/>
    <x v="0"/>
    <s v="Operations Manager"/>
    <x v="11"/>
    <x v="0"/>
    <x v="3"/>
    <x v="147"/>
    <d v="2023-06-15T00:00:00"/>
    <d v="2023-06-17T00:00:00"/>
    <x v="0"/>
    <x v="104"/>
    <n v="160715"/>
    <x v="7"/>
    <s v="Retained"/>
    <n v="3"/>
    <x v="1"/>
  </r>
  <r>
    <x v="4453"/>
    <x v="2"/>
    <n v="33"/>
    <x v="4"/>
    <s v="Production Engineer"/>
    <x v="12"/>
    <x v="1"/>
    <x v="1"/>
    <x v="152"/>
    <d v="2024-03-05T00:00:00"/>
    <d v="2024-03-07T00:00:00"/>
    <x v="3"/>
    <x v="3"/>
    <n v="49927"/>
    <x v="3"/>
    <m/>
    <n v="5"/>
    <x v="1"/>
  </r>
  <r>
    <x v="4454"/>
    <x v="2"/>
    <n v="33"/>
    <x v="0"/>
    <s v="Operations Executive"/>
    <x v="2"/>
    <x v="1"/>
    <x v="1"/>
    <x v="291"/>
    <d v="2023-01-31T00:00:00"/>
    <d v="2023-02-07T00:00:00"/>
    <x v="2"/>
    <x v="3"/>
    <n v="83837"/>
    <x v="3"/>
    <m/>
    <n v="4"/>
    <x v="1"/>
  </r>
  <r>
    <x v="4455"/>
    <x v="0"/>
    <n v="37"/>
    <x v="2"/>
    <s v="Sales Executive"/>
    <x v="6"/>
    <x v="1"/>
    <x v="4"/>
    <x v="126"/>
    <d v="2023-01-29T00:00:00"/>
    <d v="2023-01-30T00:00:00"/>
    <x v="0"/>
    <x v="72"/>
    <n v="83559"/>
    <x v="0"/>
    <s v="Retained"/>
    <m/>
    <x v="1"/>
  </r>
  <r>
    <x v="4456"/>
    <x v="2"/>
    <n v="32"/>
    <x v="6"/>
    <s v="Finance Manager"/>
    <x v="6"/>
    <x v="0"/>
    <x v="4"/>
    <x v="112"/>
    <d v="2023-07-26T00:00:00"/>
    <d v="2023-07-27T00:00:00"/>
    <x v="0"/>
    <x v="273"/>
    <n v="81105"/>
    <x v="3"/>
    <s v="Left"/>
    <n v="3"/>
    <x v="1"/>
  </r>
  <r>
    <x v="4457"/>
    <x v="0"/>
    <n v="37"/>
    <x v="1"/>
    <s v="Service Manager"/>
    <x v="1"/>
    <x v="1"/>
    <x v="3"/>
    <x v="524"/>
    <d v="2024-09-02T00:00:00"/>
    <d v="2024-09-05T00:00:00"/>
    <x v="0"/>
    <x v="175"/>
    <n v="56914"/>
    <x v="12"/>
    <s v="Retained"/>
    <n v="3"/>
    <x v="1"/>
  </r>
  <r>
    <x v="4458"/>
    <x v="0"/>
    <n v="36"/>
    <x v="1"/>
    <s v="Service Engineer"/>
    <x v="6"/>
    <x v="1"/>
    <x v="0"/>
    <x v="341"/>
    <d v="2024-07-23T00:00:00"/>
    <d v="2024-07-24T00:00:00"/>
    <x v="4"/>
    <x v="3"/>
    <n v="68927"/>
    <x v="3"/>
    <m/>
    <n v="5"/>
    <x v="0"/>
  </r>
  <r>
    <x v="4459"/>
    <x v="0"/>
    <n v="36"/>
    <x v="3"/>
    <s v="Marketing Executive"/>
    <x v="4"/>
    <x v="2"/>
    <x v="2"/>
    <x v="182"/>
    <d v="2023-02-04T00:00:00"/>
    <d v="2023-02-04T00:00:00"/>
    <x v="1"/>
    <x v="3"/>
    <n v="62234"/>
    <x v="3"/>
    <m/>
    <n v="3"/>
    <x v="1"/>
  </r>
  <r>
    <x v="4460"/>
    <x v="0"/>
    <n v="38"/>
    <x v="1"/>
    <s v="Service Manager"/>
    <x v="6"/>
    <x v="1"/>
    <x v="1"/>
    <x v="128"/>
    <d v="2023-01-16T00:00:00"/>
    <d v="2023-01-16T00:00:00"/>
    <x v="0"/>
    <x v="184"/>
    <n v="65692"/>
    <x v="15"/>
    <s v="Retained"/>
    <n v="5"/>
    <x v="1"/>
  </r>
  <r>
    <x v="4461"/>
    <x v="0"/>
    <n v="37"/>
    <x v="1"/>
    <s v="Service Manager"/>
    <x v="3"/>
    <x v="1"/>
    <x v="1"/>
    <x v="244"/>
    <d v="2023-03-15T00:00:00"/>
    <d v="2023-03-17T00:00:00"/>
    <x v="0"/>
    <x v="223"/>
    <n v="69611"/>
    <x v="8"/>
    <s v="Retained"/>
    <n v="3"/>
    <x v="0"/>
  </r>
  <r>
    <x v="4462"/>
    <x v="1"/>
    <n v="34"/>
    <x v="6"/>
    <s v="Financial Analyst"/>
    <x v="12"/>
    <x v="4"/>
    <x v="0"/>
    <x v="112"/>
    <d v="2023-07-26T00:00:00"/>
    <d v="2023-07-27T00:00:00"/>
    <x v="0"/>
    <x v="269"/>
    <n v="39884"/>
    <x v="3"/>
    <s v="Retained"/>
    <n v="5"/>
    <x v="1"/>
  </r>
  <r>
    <x v="4463"/>
    <x v="0"/>
    <n v="38"/>
    <x v="0"/>
    <s v="Operations Executive"/>
    <x v="0"/>
    <x v="2"/>
    <x v="3"/>
    <x v="204"/>
    <d v="2023-05-10T00:00:00"/>
    <d v="2023-05-14T00:00:00"/>
    <x v="1"/>
    <x v="3"/>
    <n v="46813"/>
    <x v="3"/>
    <m/>
    <n v="5"/>
    <x v="0"/>
  </r>
  <r>
    <x v="4464"/>
    <x v="2"/>
    <n v="34"/>
    <x v="7"/>
    <s v="Purchase Manager"/>
    <x v="2"/>
    <x v="1"/>
    <x v="1"/>
    <x v="218"/>
    <d v="2024-02-21T00:00:00"/>
    <d v="2024-02-21T00:00:00"/>
    <x v="0"/>
    <x v="536"/>
    <n v="61293"/>
    <x v="1"/>
    <s v="Retained"/>
    <m/>
    <x v="1"/>
  </r>
  <r>
    <x v="4465"/>
    <x v="0"/>
    <n v="36"/>
    <x v="0"/>
    <s v="Operations Manager"/>
    <x v="12"/>
    <x v="0"/>
    <x v="0"/>
    <x v="84"/>
    <d v="2025-01-02T00:00:00"/>
    <d v="2025-01-02T00:00:00"/>
    <x v="1"/>
    <x v="3"/>
    <n v="58511"/>
    <x v="3"/>
    <m/>
    <n v="4"/>
    <x v="0"/>
  </r>
  <r>
    <x v="4466"/>
    <x v="0"/>
    <n v="37"/>
    <x v="0"/>
    <s v="Operations Manager"/>
    <x v="1"/>
    <x v="0"/>
    <x v="0"/>
    <x v="21"/>
    <d v="2023-06-05T00:00:00"/>
    <d v="2023-06-09T00:00:00"/>
    <x v="0"/>
    <x v="226"/>
    <n v="73031"/>
    <x v="15"/>
    <s v="Left"/>
    <n v="3"/>
    <x v="1"/>
  </r>
  <r>
    <x v="4467"/>
    <x v="0"/>
    <n v="36"/>
    <x v="1"/>
    <s v="Service Engineer"/>
    <x v="0"/>
    <x v="4"/>
    <x v="0"/>
    <x v="131"/>
    <d v="2023-09-03T00:00:00"/>
    <d v="2023-09-10T00:00:00"/>
    <x v="0"/>
    <x v="291"/>
    <n v="54973"/>
    <x v="7"/>
    <s v="Left"/>
    <n v="4"/>
    <x v="1"/>
  </r>
  <r>
    <x v="4468"/>
    <x v="1"/>
    <n v="34"/>
    <x v="7"/>
    <s v="Purchase Officer"/>
    <x v="7"/>
    <x v="0"/>
    <x v="1"/>
    <x v="82"/>
    <d v="2023-07-20T00:00:00"/>
    <d v="2023-07-25T00:00:00"/>
    <x v="0"/>
    <x v="126"/>
    <n v="52402"/>
    <x v="2"/>
    <s v="Left"/>
    <n v="4"/>
    <x v="1"/>
  </r>
  <r>
    <x v="4469"/>
    <x v="2"/>
    <n v="32"/>
    <x v="1"/>
    <s v="Service Engineer"/>
    <x v="9"/>
    <x v="0"/>
    <x v="1"/>
    <x v="334"/>
    <d v="2023-07-31T00:00:00"/>
    <d v="2023-08-05T00:00:00"/>
    <x v="0"/>
    <x v="52"/>
    <n v="50334"/>
    <x v="12"/>
    <s v="Retained"/>
    <n v="4"/>
    <x v="0"/>
  </r>
  <r>
    <x v="4470"/>
    <x v="1"/>
    <n v="34"/>
    <x v="0"/>
    <s v="Operations Manager"/>
    <x v="7"/>
    <x v="4"/>
    <x v="3"/>
    <x v="228"/>
    <d v="2023-06-09T00:00:00"/>
    <d v="2023-06-14T00:00:00"/>
    <x v="0"/>
    <x v="213"/>
    <n v="61155"/>
    <x v="2"/>
    <s v="Retained"/>
    <n v="4"/>
    <x v="0"/>
  </r>
  <r>
    <x v="4471"/>
    <x v="1"/>
    <n v="34"/>
    <x v="2"/>
    <s v="Sales Manager"/>
    <x v="4"/>
    <x v="1"/>
    <x v="0"/>
    <x v="11"/>
    <d v="2023-08-30T00:00:00"/>
    <d v="2023-09-06T00:00:00"/>
    <x v="0"/>
    <x v="206"/>
    <n v="61524"/>
    <x v="5"/>
    <s v="Retained"/>
    <n v="5"/>
    <x v="1"/>
  </r>
  <r>
    <x v="4472"/>
    <x v="0"/>
    <n v="37"/>
    <x v="1"/>
    <s v="Service Manager"/>
    <x v="5"/>
    <x v="0"/>
    <x v="2"/>
    <x v="7"/>
    <d v="2023-06-09T00:00:00"/>
    <d v="2023-06-16T00:00:00"/>
    <x v="0"/>
    <x v="12"/>
    <n v="52389"/>
    <x v="3"/>
    <s v="Retained"/>
    <n v="4"/>
    <x v="2"/>
  </r>
  <r>
    <x v="4473"/>
    <x v="0"/>
    <n v="36"/>
    <x v="0"/>
    <s v="Operations Executive"/>
    <x v="1"/>
    <x v="0"/>
    <x v="1"/>
    <x v="317"/>
    <d v="2023-08-30T00:00:00"/>
    <d v="2023-09-02T00:00:00"/>
    <x v="1"/>
    <x v="3"/>
    <n v="56944"/>
    <x v="3"/>
    <m/>
    <n v="4"/>
    <x v="0"/>
  </r>
  <r>
    <x v="4474"/>
    <x v="2"/>
    <n v="33"/>
    <x v="0"/>
    <s v="Operations Manager"/>
    <x v="6"/>
    <x v="4"/>
    <x v="1"/>
    <x v="32"/>
    <d v="2023-07-16T00:00:00"/>
    <d v="2023-07-20T00:00:00"/>
    <x v="1"/>
    <x v="3"/>
    <n v="75571"/>
    <x v="3"/>
    <m/>
    <n v="4"/>
    <x v="1"/>
  </r>
  <r>
    <x v="4475"/>
    <x v="0"/>
    <n v="37"/>
    <x v="7"/>
    <s v="Purchase Officer"/>
    <x v="3"/>
    <x v="3"/>
    <x v="1"/>
    <x v="264"/>
    <d v="2023-06-04T00:00:00"/>
    <d v="2023-06-07T00:00:00"/>
    <x v="0"/>
    <x v="15"/>
    <n v="79101"/>
    <x v="2"/>
    <s v="Retained"/>
    <n v="5"/>
    <x v="1"/>
  </r>
  <r>
    <x v="4476"/>
    <x v="0"/>
    <n v="36"/>
    <x v="0"/>
    <s v="Operations Executive"/>
    <x v="2"/>
    <x v="1"/>
    <x v="1"/>
    <x v="109"/>
    <d v="2023-07-11T00:00:00"/>
    <d v="2023-07-13T00:00:00"/>
    <x v="0"/>
    <x v="250"/>
    <n v="62250"/>
    <x v="9"/>
    <s v="Retained"/>
    <m/>
    <x v="1"/>
  </r>
  <r>
    <x v="4477"/>
    <x v="0"/>
    <n v="36"/>
    <x v="1"/>
    <s v="Service Engineer"/>
    <x v="13"/>
    <x v="1"/>
    <x v="1"/>
    <x v="18"/>
    <d v="2023-01-17T00:00:00"/>
    <d v="2023-01-19T00:00:00"/>
    <x v="1"/>
    <x v="3"/>
    <n v="205685"/>
    <x v="3"/>
    <m/>
    <n v="5"/>
    <x v="0"/>
  </r>
  <r>
    <x v="4478"/>
    <x v="2"/>
    <n v="34"/>
    <x v="7"/>
    <s v="Purchase Manager"/>
    <x v="4"/>
    <x v="1"/>
    <x v="1"/>
    <x v="317"/>
    <d v="2023-09-10T00:00:00"/>
    <d v="2023-09-13T00:00:00"/>
    <x v="0"/>
    <x v="127"/>
    <n v="84139"/>
    <x v="12"/>
    <s v="Left"/>
    <m/>
    <x v="1"/>
  </r>
  <r>
    <x v="4479"/>
    <x v="0"/>
    <n v="36"/>
    <x v="6"/>
    <s v="Finance Manager"/>
    <x v="1"/>
    <x v="1"/>
    <x v="0"/>
    <x v="263"/>
    <d v="2024-01-20T00:00:00"/>
    <d v="2024-01-21T00:00:00"/>
    <x v="2"/>
    <x v="3"/>
    <n v="65281"/>
    <x v="3"/>
    <m/>
    <n v="3"/>
    <x v="0"/>
  </r>
  <r>
    <x v="4480"/>
    <x v="0"/>
    <n v="37"/>
    <x v="0"/>
    <s v="Operations Executive"/>
    <x v="7"/>
    <x v="0"/>
    <x v="2"/>
    <x v="136"/>
    <d v="2023-08-16T00:00:00"/>
    <d v="2023-08-19T00:00:00"/>
    <x v="0"/>
    <x v="26"/>
    <n v="53324"/>
    <x v="14"/>
    <s v="Retained"/>
    <m/>
    <x v="1"/>
  </r>
  <r>
    <x v="4481"/>
    <x v="0"/>
    <n v="38"/>
    <x v="1"/>
    <s v="Service Engineer"/>
    <x v="2"/>
    <x v="0"/>
    <x v="2"/>
    <x v="285"/>
    <d v="2023-08-05T00:00:00"/>
    <d v="2023-08-07T00:00:00"/>
    <x v="1"/>
    <x v="3"/>
    <n v="78935"/>
    <x v="3"/>
    <m/>
    <n v="4"/>
    <x v="2"/>
  </r>
  <r>
    <x v="4482"/>
    <x v="0"/>
    <n v="37"/>
    <x v="0"/>
    <s v="Operations Manager"/>
    <x v="7"/>
    <x v="0"/>
    <x v="3"/>
    <x v="164"/>
    <d v="2023-07-25T00:00:00"/>
    <d v="2023-07-26T00:00:00"/>
    <x v="0"/>
    <x v="221"/>
    <n v="61297"/>
    <x v="3"/>
    <s v="Retained"/>
    <n v="4"/>
    <x v="1"/>
  </r>
  <r>
    <x v="4483"/>
    <x v="0"/>
    <n v="38"/>
    <x v="0"/>
    <s v="Operations Executive"/>
    <x v="1"/>
    <x v="0"/>
    <x v="0"/>
    <x v="264"/>
    <d v="2023-05-24T00:00:00"/>
    <d v="2023-05-27T00:00:00"/>
    <x v="1"/>
    <x v="3"/>
    <n v="66843"/>
    <x v="3"/>
    <m/>
    <n v="1"/>
    <x v="1"/>
  </r>
  <r>
    <x v="4484"/>
    <x v="0"/>
    <n v="36"/>
    <x v="2"/>
    <s v="Sales Manager"/>
    <x v="12"/>
    <x v="1"/>
    <x v="1"/>
    <x v="337"/>
    <d v="2023-01-08T00:00:00"/>
    <d v="2023-01-14T00:00:00"/>
    <x v="0"/>
    <x v="193"/>
    <n v="54409"/>
    <x v="7"/>
    <s v="Retained"/>
    <n v="4"/>
    <x v="1"/>
  </r>
  <r>
    <x v="4485"/>
    <x v="2"/>
    <n v="32"/>
    <x v="0"/>
    <s v="Operations Executive"/>
    <x v="11"/>
    <x v="0"/>
    <x v="1"/>
    <x v="61"/>
    <d v="2023-06-27T00:00:00"/>
    <d v="2023-07-03T00:00:00"/>
    <x v="0"/>
    <x v="109"/>
    <n v="147163"/>
    <x v="9"/>
    <s v="Retained"/>
    <n v="2"/>
    <x v="0"/>
  </r>
  <r>
    <x v="4486"/>
    <x v="0"/>
    <n v="36"/>
    <x v="2"/>
    <s v="Sales Executive"/>
    <x v="5"/>
    <x v="4"/>
    <x v="1"/>
    <x v="387"/>
    <d v="2024-05-19T00:00:00"/>
    <d v="2024-05-23T00:00:00"/>
    <x v="2"/>
    <x v="3"/>
    <n v="38344"/>
    <x v="3"/>
    <m/>
    <n v="5"/>
    <x v="1"/>
  </r>
  <r>
    <x v="4487"/>
    <x v="0"/>
    <n v="37"/>
    <x v="8"/>
    <s v="HR Specialist"/>
    <x v="14"/>
    <x v="0"/>
    <x v="2"/>
    <x v="39"/>
    <d v="2023-08-27T00:00:00"/>
    <d v="2023-08-30T00:00:00"/>
    <x v="1"/>
    <x v="3"/>
    <n v="138763"/>
    <x v="3"/>
    <m/>
    <n v="3"/>
    <x v="1"/>
  </r>
  <r>
    <x v="4488"/>
    <x v="2"/>
    <n v="34"/>
    <x v="0"/>
    <s v="Operations Executive"/>
    <x v="5"/>
    <x v="1"/>
    <x v="1"/>
    <x v="235"/>
    <d v="2023-06-29T00:00:00"/>
    <d v="2023-07-04T00:00:00"/>
    <x v="1"/>
    <x v="3"/>
    <n v="59908"/>
    <x v="3"/>
    <m/>
    <n v="4"/>
    <x v="1"/>
  </r>
  <r>
    <x v="4489"/>
    <x v="0"/>
    <n v="37"/>
    <x v="1"/>
    <s v="Service Engineer"/>
    <x v="6"/>
    <x v="1"/>
    <x v="1"/>
    <x v="6"/>
    <d v="2023-02-14T00:00:00"/>
    <d v="2023-02-14T00:00:00"/>
    <x v="0"/>
    <x v="438"/>
    <n v="73822"/>
    <x v="13"/>
    <s v="Retained"/>
    <n v="5"/>
    <x v="1"/>
  </r>
  <r>
    <x v="4490"/>
    <x v="0"/>
    <n v="38"/>
    <x v="1"/>
    <s v="Service Engineer"/>
    <x v="12"/>
    <x v="1"/>
    <x v="1"/>
    <x v="193"/>
    <d v="2023-05-12T00:00:00"/>
    <d v="2023-05-16T00:00:00"/>
    <x v="0"/>
    <x v="301"/>
    <n v="40343"/>
    <x v="14"/>
    <s v="Retained"/>
    <n v="4"/>
    <x v="1"/>
  </r>
  <r>
    <x v="4491"/>
    <x v="2"/>
    <n v="32"/>
    <x v="1"/>
    <s v="Service Engineer"/>
    <x v="0"/>
    <x v="2"/>
    <x v="4"/>
    <x v="240"/>
    <d v="2024-05-30T00:00:00"/>
    <d v="2024-06-05T00:00:00"/>
    <x v="0"/>
    <x v="537"/>
    <n v="50516"/>
    <x v="2"/>
    <s v="Retained"/>
    <n v="5"/>
    <x v="0"/>
  </r>
  <r>
    <x v="4492"/>
    <x v="0"/>
    <n v="37"/>
    <x v="1"/>
    <s v="Service Engineer"/>
    <x v="3"/>
    <x v="1"/>
    <x v="2"/>
    <x v="168"/>
    <d v="2023-07-27T00:00:00"/>
    <d v="2023-08-03T00:00:00"/>
    <x v="0"/>
    <x v="190"/>
    <n v="72482"/>
    <x v="3"/>
    <s v="Left"/>
    <n v="4"/>
    <x v="2"/>
  </r>
  <r>
    <x v="4493"/>
    <x v="2"/>
    <n v="32"/>
    <x v="1"/>
    <s v="Service Manager"/>
    <x v="9"/>
    <x v="2"/>
    <x v="1"/>
    <x v="347"/>
    <d v="2023-02-23T00:00:00"/>
    <d v="2023-02-26T00:00:00"/>
    <x v="0"/>
    <x v="105"/>
    <n v="50445"/>
    <x v="10"/>
    <s v="Retained"/>
    <n v="4"/>
    <x v="1"/>
  </r>
  <r>
    <x v="4494"/>
    <x v="2"/>
    <n v="33"/>
    <x v="1"/>
    <s v="Service Engineer"/>
    <x v="5"/>
    <x v="2"/>
    <x v="1"/>
    <x v="79"/>
    <d v="2023-03-02T00:00:00"/>
    <d v="2023-03-04T00:00:00"/>
    <x v="0"/>
    <x v="95"/>
    <n v="59950"/>
    <x v="3"/>
    <s v="Left"/>
    <n v="5"/>
    <x v="1"/>
  </r>
  <r>
    <x v="4495"/>
    <x v="2"/>
    <n v="32"/>
    <x v="0"/>
    <s v="Operations Executive"/>
    <x v="12"/>
    <x v="0"/>
    <x v="1"/>
    <x v="153"/>
    <d v="2023-03-24T00:00:00"/>
    <d v="2023-03-31T00:00:00"/>
    <x v="0"/>
    <x v="229"/>
    <n v="43088"/>
    <x v="15"/>
    <s v="Left"/>
    <n v="4"/>
    <x v="1"/>
  </r>
  <r>
    <x v="4496"/>
    <x v="0"/>
    <n v="37"/>
    <x v="1"/>
    <s v="Service Manager"/>
    <x v="9"/>
    <x v="1"/>
    <x v="1"/>
    <x v="175"/>
    <d v="2023-06-29T00:00:00"/>
    <d v="2023-07-04T00:00:00"/>
    <x v="0"/>
    <x v="109"/>
    <n v="50432"/>
    <x v="12"/>
    <s v="Left"/>
    <n v="5"/>
    <x v="1"/>
  </r>
  <r>
    <x v="4497"/>
    <x v="0"/>
    <n v="37"/>
    <x v="0"/>
    <s v="Operations Executive"/>
    <x v="4"/>
    <x v="0"/>
    <x v="1"/>
    <x v="76"/>
    <d v="2023-07-25T00:00:00"/>
    <d v="2023-07-29T00:00:00"/>
    <x v="0"/>
    <x v="67"/>
    <n v="76208"/>
    <x v="5"/>
    <s v="Left"/>
    <m/>
    <x v="0"/>
  </r>
  <r>
    <x v="4498"/>
    <x v="0"/>
    <n v="38"/>
    <x v="0"/>
    <s v="Operations Executive"/>
    <x v="6"/>
    <x v="2"/>
    <x v="1"/>
    <x v="4"/>
    <d v="2023-07-03T00:00:00"/>
    <d v="2023-07-08T00:00:00"/>
    <x v="0"/>
    <x v="78"/>
    <n v="72319"/>
    <x v="8"/>
    <s v="Retained"/>
    <n v="4"/>
    <x v="1"/>
  </r>
  <r>
    <x v="4499"/>
    <x v="0"/>
    <n v="36"/>
    <x v="4"/>
    <s v="Production Manager"/>
    <x v="9"/>
    <x v="1"/>
    <x v="0"/>
    <x v="364"/>
    <d v="2023-07-21T00:00:00"/>
    <d v="2023-07-27T00:00:00"/>
    <x v="0"/>
    <x v="198"/>
    <n v="43929"/>
    <x v="3"/>
    <s v="Retained"/>
    <m/>
    <x v="1"/>
  </r>
  <r>
    <x v="4500"/>
    <x v="2"/>
    <n v="34"/>
    <x v="0"/>
    <s v="Operations Manager"/>
    <x v="6"/>
    <x v="3"/>
    <x v="1"/>
    <x v="412"/>
    <d v="2023-05-21T00:00:00"/>
    <d v="2023-05-23T00:00:00"/>
    <x v="0"/>
    <x v="167"/>
    <n v="70638"/>
    <x v="3"/>
    <s v="Left"/>
    <m/>
    <x v="1"/>
  </r>
  <r>
    <x v="4501"/>
    <x v="0"/>
    <n v="38"/>
    <x v="1"/>
    <s v="Service Manager"/>
    <x v="4"/>
    <x v="0"/>
    <x v="4"/>
    <x v="134"/>
    <d v="2023-01-12T00:00:00"/>
    <d v="2023-01-19T00:00:00"/>
    <x v="0"/>
    <x v="71"/>
    <n v="72711"/>
    <x v="5"/>
    <s v="Retained"/>
    <n v="4"/>
    <x v="1"/>
  </r>
  <r>
    <x v="4502"/>
    <x v="0"/>
    <n v="36"/>
    <x v="2"/>
    <s v="Sales Executive"/>
    <x v="12"/>
    <x v="1"/>
    <x v="1"/>
    <x v="555"/>
    <d v="2024-02-19T00:00:00"/>
    <d v="2024-02-20T00:00:00"/>
    <x v="3"/>
    <x v="3"/>
    <n v="38452"/>
    <x v="3"/>
    <m/>
    <n v="4"/>
    <x v="1"/>
  </r>
  <r>
    <x v="4503"/>
    <x v="0"/>
    <n v="37"/>
    <x v="0"/>
    <s v="Operations Manager"/>
    <x v="11"/>
    <x v="0"/>
    <x v="3"/>
    <x v="364"/>
    <d v="2023-07-29T00:00:00"/>
    <d v="2023-08-01T00:00:00"/>
    <x v="0"/>
    <x v="198"/>
    <n v="138209"/>
    <x v="5"/>
    <s v="Retained"/>
    <n v="4"/>
    <x v="0"/>
  </r>
  <r>
    <x v="4504"/>
    <x v="0"/>
    <n v="38"/>
    <x v="4"/>
    <s v="Production Engineer"/>
    <x v="0"/>
    <x v="1"/>
    <x v="2"/>
    <x v="182"/>
    <d v="2023-01-29T00:00:00"/>
    <d v="2023-02-05T00:00:00"/>
    <x v="0"/>
    <x v="81"/>
    <n v="48131"/>
    <x v="4"/>
    <s v="Retained"/>
    <n v="4"/>
    <x v="1"/>
  </r>
  <r>
    <x v="4505"/>
    <x v="0"/>
    <n v="36"/>
    <x v="0"/>
    <s v="Operations Executive"/>
    <x v="6"/>
    <x v="0"/>
    <x v="3"/>
    <x v="295"/>
    <d v="2023-02-12T00:00:00"/>
    <d v="2023-02-12T00:00:00"/>
    <x v="0"/>
    <x v="120"/>
    <n v="77590"/>
    <x v="7"/>
    <s v="Retained"/>
    <n v="5"/>
    <x v="1"/>
  </r>
  <r>
    <x v="4506"/>
    <x v="2"/>
    <n v="33"/>
    <x v="0"/>
    <s v="Operations Manager"/>
    <x v="0"/>
    <x v="0"/>
    <x v="2"/>
    <x v="267"/>
    <d v="2023-06-02T00:00:00"/>
    <d v="2023-06-04T00:00:00"/>
    <x v="0"/>
    <x v="388"/>
    <n v="41770"/>
    <x v="2"/>
    <s v="Left"/>
    <n v="4"/>
    <x v="0"/>
  </r>
  <r>
    <x v="4507"/>
    <x v="0"/>
    <n v="38"/>
    <x v="3"/>
    <s v="Marketing Executive"/>
    <x v="2"/>
    <x v="1"/>
    <x v="0"/>
    <x v="160"/>
    <d v="2023-01-27T00:00:00"/>
    <d v="2023-01-31T00:00:00"/>
    <x v="0"/>
    <x v="225"/>
    <n v="69467"/>
    <x v="4"/>
    <s v="Retained"/>
    <m/>
    <x v="1"/>
  </r>
  <r>
    <x v="4508"/>
    <x v="2"/>
    <n v="34"/>
    <x v="0"/>
    <s v="Operations Manager"/>
    <x v="4"/>
    <x v="1"/>
    <x v="0"/>
    <x v="466"/>
    <d v="2024-06-19T00:00:00"/>
    <d v="2024-06-23T00:00:00"/>
    <x v="1"/>
    <x v="3"/>
    <n v="70722"/>
    <x v="3"/>
    <m/>
    <n v="4"/>
    <x v="0"/>
  </r>
  <r>
    <x v="4509"/>
    <x v="1"/>
    <n v="34"/>
    <x v="0"/>
    <s v="Operations Executive"/>
    <x v="3"/>
    <x v="1"/>
    <x v="1"/>
    <x v="282"/>
    <d v="2023-05-21T00:00:00"/>
    <d v="2023-05-27T00:00:00"/>
    <x v="1"/>
    <x v="3"/>
    <n v="72943"/>
    <x v="3"/>
    <m/>
    <n v="2"/>
    <x v="0"/>
  </r>
  <r>
    <x v="4510"/>
    <x v="0"/>
    <n v="38"/>
    <x v="2"/>
    <s v="Sales Executive"/>
    <x v="8"/>
    <x v="0"/>
    <x v="1"/>
    <x v="463"/>
    <d v="2024-06-09T00:00:00"/>
    <d v="2024-06-13T00:00:00"/>
    <x v="3"/>
    <x v="3"/>
    <n v="214628"/>
    <x v="3"/>
    <m/>
    <n v="2"/>
    <x v="2"/>
  </r>
  <r>
    <x v="4511"/>
    <x v="0"/>
    <n v="37"/>
    <x v="1"/>
    <s v="Service Manager"/>
    <x v="12"/>
    <x v="1"/>
    <x v="1"/>
    <x v="286"/>
    <d v="2023-05-13T00:00:00"/>
    <d v="2023-05-18T00:00:00"/>
    <x v="0"/>
    <x v="5"/>
    <n v="39166"/>
    <x v="16"/>
    <s v="Retained"/>
    <n v="4"/>
    <x v="1"/>
  </r>
  <r>
    <x v="4512"/>
    <x v="0"/>
    <n v="38"/>
    <x v="0"/>
    <s v="Operations Executive"/>
    <x v="12"/>
    <x v="2"/>
    <x v="1"/>
    <x v="19"/>
    <d v="2024-06-03T00:00:00"/>
    <d v="2024-06-03T00:00:00"/>
    <x v="0"/>
    <x v="538"/>
    <n v="44401"/>
    <x v="8"/>
    <s v="Retained"/>
    <n v="5"/>
    <x v="1"/>
  </r>
  <r>
    <x v="4513"/>
    <x v="2"/>
    <n v="33"/>
    <x v="7"/>
    <s v="Purchase Manager"/>
    <x v="13"/>
    <x v="1"/>
    <x v="1"/>
    <x v="11"/>
    <d v="2023-08-31T00:00:00"/>
    <d v="2023-08-31T00:00:00"/>
    <x v="0"/>
    <x v="153"/>
    <n v="170839"/>
    <x v="10"/>
    <s v="Retained"/>
    <n v="5"/>
    <x v="1"/>
  </r>
  <r>
    <x v="4514"/>
    <x v="0"/>
    <n v="38"/>
    <x v="4"/>
    <s v="Production Manager"/>
    <x v="6"/>
    <x v="1"/>
    <x v="1"/>
    <x v="241"/>
    <d v="2023-01-20T00:00:00"/>
    <d v="2023-01-26T00:00:00"/>
    <x v="0"/>
    <x v="14"/>
    <n v="50149"/>
    <x v="4"/>
    <s v="Retained"/>
    <m/>
    <x v="1"/>
  </r>
  <r>
    <x v="4515"/>
    <x v="0"/>
    <n v="36"/>
    <x v="1"/>
    <s v="Service Manager"/>
    <x v="0"/>
    <x v="1"/>
    <x v="2"/>
    <x v="362"/>
    <d v="2023-08-31T00:00:00"/>
    <d v="2023-09-06T00:00:00"/>
    <x v="0"/>
    <x v="69"/>
    <n v="57713"/>
    <x v="15"/>
    <s v="Left"/>
    <n v="4"/>
    <x v="1"/>
  </r>
  <r>
    <x v="4516"/>
    <x v="0"/>
    <n v="38"/>
    <x v="0"/>
    <s v="Operations Executive"/>
    <x v="3"/>
    <x v="1"/>
    <x v="3"/>
    <x v="15"/>
    <d v="2023-06-22T00:00:00"/>
    <d v="2023-06-22T00:00:00"/>
    <x v="0"/>
    <x v="150"/>
    <n v="71798"/>
    <x v="0"/>
    <s v="Retained"/>
    <n v="4"/>
    <x v="1"/>
  </r>
  <r>
    <x v="4517"/>
    <x v="2"/>
    <n v="32"/>
    <x v="1"/>
    <s v="Service Engineer"/>
    <x v="5"/>
    <x v="1"/>
    <x v="0"/>
    <x v="440"/>
    <d v="2024-12-04T00:00:00"/>
    <d v="2024-12-08T00:00:00"/>
    <x v="0"/>
    <x v="366"/>
    <n v="41139"/>
    <x v="14"/>
    <s v="Retained"/>
    <n v="4"/>
    <x v="1"/>
  </r>
  <r>
    <x v="4518"/>
    <x v="0"/>
    <n v="36"/>
    <x v="0"/>
    <s v="Operations Manager"/>
    <x v="0"/>
    <x v="4"/>
    <x v="1"/>
    <x v="351"/>
    <d v="2023-03-03T00:00:00"/>
    <d v="2023-03-10T00:00:00"/>
    <x v="1"/>
    <x v="3"/>
    <n v="58297"/>
    <x v="3"/>
    <m/>
    <n v="4"/>
    <x v="1"/>
  </r>
  <r>
    <x v="4519"/>
    <x v="0"/>
    <n v="36"/>
    <x v="1"/>
    <s v="Service Manager"/>
    <x v="6"/>
    <x v="0"/>
    <x v="1"/>
    <x v="233"/>
    <d v="2023-06-20T00:00:00"/>
    <d v="2023-06-23T00:00:00"/>
    <x v="0"/>
    <x v="37"/>
    <n v="76501"/>
    <x v="14"/>
    <s v="Retained"/>
    <n v="5"/>
    <x v="1"/>
  </r>
  <r>
    <x v="4520"/>
    <x v="2"/>
    <n v="33"/>
    <x v="2"/>
    <s v="Sales Executive"/>
    <x v="12"/>
    <x v="3"/>
    <x v="1"/>
    <x v="437"/>
    <d v="2024-09-28T00:00:00"/>
    <d v="2024-09-28T00:00:00"/>
    <x v="0"/>
    <x v="539"/>
    <n v="58940"/>
    <x v="11"/>
    <s v="Left"/>
    <n v="5"/>
    <x v="1"/>
  </r>
  <r>
    <x v="4521"/>
    <x v="0"/>
    <n v="36"/>
    <x v="1"/>
    <s v="Service Manager"/>
    <x v="10"/>
    <x v="1"/>
    <x v="0"/>
    <x v="138"/>
    <d v="2023-08-12T00:00:00"/>
    <d v="2023-08-18T00:00:00"/>
    <x v="0"/>
    <x v="238"/>
    <n v="124270"/>
    <x v="9"/>
    <s v="Retained"/>
    <n v="4"/>
    <x v="1"/>
  </r>
  <r>
    <x v="4522"/>
    <x v="2"/>
    <n v="34"/>
    <x v="1"/>
    <s v="Service Engineer"/>
    <x v="5"/>
    <x v="2"/>
    <x v="4"/>
    <x v="361"/>
    <d v="2024-05-25T00:00:00"/>
    <d v="2024-05-27T00:00:00"/>
    <x v="3"/>
    <x v="3"/>
    <n v="45465"/>
    <x v="3"/>
    <m/>
    <n v="3"/>
    <x v="1"/>
  </r>
  <r>
    <x v="4523"/>
    <x v="2"/>
    <n v="33"/>
    <x v="0"/>
    <s v="Operations Manager"/>
    <x v="1"/>
    <x v="0"/>
    <x v="1"/>
    <x v="178"/>
    <d v="2023-04-13T00:00:00"/>
    <d v="2023-04-19T00:00:00"/>
    <x v="0"/>
    <x v="387"/>
    <n v="58622"/>
    <x v="5"/>
    <s v="Retained"/>
    <m/>
    <x v="1"/>
  </r>
  <r>
    <x v="4524"/>
    <x v="2"/>
    <n v="32"/>
    <x v="2"/>
    <s v="Sales Executive"/>
    <x v="3"/>
    <x v="0"/>
    <x v="0"/>
    <x v="197"/>
    <d v="2023-08-17T00:00:00"/>
    <d v="2023-08-21T00:00:00"/>
    <x v="0"/>
    <x v="220"/>
    <n v="76310"/>
    <x v="3"/>
    <s v="Left"/>
    <n v="4"/>
    <x v="1"/>
  </r>
  <r>
    <x v="4525"/>
    <x v="0"/>
    <n v="37"/>
    <x v="1"/>
    <s v="Service Engineer"/>
    <x v="1"/>
    <x v="1"/>
    <x v="0"/>
    <x v="332"/>
    <d v="2024-03-20T00:00:00"/>
    <d v="2024-03-26T00:00:00"/>
    <x v="0"/>
    <x v="351"/>
    <n v="53894"/>
    <x v="12"/>
    <s v="Retained"/>
    <n v="5"/>
    <x v="1"/>
  </r>
  <r>
    <x v="4526"/>
    <x v="2"/>
    <n v="33"/>
    <x v="0"/>
    <s v="Operations Executive"/>
    <x v="14"/>
    <x v="1"/>
    <x v="1"/>
    <x v="176"/>
    <d v="2023-03-06T00:00:00"/>
    <d v="2023-03-11T00:00:00"/>
    <x v="0"/>
    <x v="32"/>
    <n v="109556"/>
    <x v="15"/>
    <s v="Retained"/>
    <n v="4"/>
    <x v="1"/>
  </r>
  <r>
    <x v="4527"/>
    <x v="1"/>
    <n v="34"/>
    <x v="4"/>
    <s v="Production Engineer"/>
    <x v="11"/>
    <x v="2"/>
    <x v="4"/>
    <x v="113"/>
    <d v="2023-03-09T00:00:00"/>
    <d v="2023-03-16T00:00:00"/>
    <x v="1"/>
    <x v="3"/>
    <n v="139354"/>
    <x v="3"/>
    <m/>
    <n v="5"/>
    <x v="1"/>
  </r>
  <r>
    <x v="4528"/>
    <x v="0"/>
    <n v="37"/>
    <x v="2"/>
    <s v="Sales Manager"/>
    <x v="3"/>
    <x v="2"/>
    <x v="1"/>
    <x v="327"/>
    <d v="2023-03-17T00:00:00"/>
    <d v="2023-03-19T00:00:00"/>
    <x v="1"/>
    <x v="3"/>
    <n v="79186"/>
    <x v="3"/>
    <m/>
    <n v="4"/>
    <x v="1"/>
  </r>
  <r>
    <x v="4529"/>
    <x v="0"/>
    <n v="38"/>
    <x v="2"/>
    <s v="Sales Executive"/>
    <x v="1"/>
    <x v="0"/>
    <x v="3"/>
    <x v="4"/>
    <d v="2023-07-03T00:00:00"/>
    <d v="2023-07-07T00:00:00"/>
    <x v="0"/>
    <x v="45"/>
    <n v="55053"/>
    <x v="15"/>
    <s v="Retained"/>
    <n v="4"/>
    <x v="1"/>
  </r>
  <r>
    <x v="4530"/>
    <x v="0"/>
    <n v="36"/>
    <x v="5"/>
    <s v="General Manager"/>
    <x v="0"/>
    <x v="1"/>
    <x v="0"/>
    <x v="160"/>
    <d v="2023-01-24T00:00:00"/>
    <d v="2023-01-28T00:00:00"/>
    <x v="1"/>
    <x v="3"/>
    <n v="51887"/>
    <x v="3"/>
    <m/>
    <n v="3"/>
    <x v="1"/>
  </r>
  <r>
    <x v="4531"/>
    <x v="0"/>
    <n v="37"/>
    <x v="0"/>
    <s v="Operations Manager"/>
    <x v="4"/>
    <x v="1"/>
    <x v="1"/>
    <x v="354"/>
    <d v="2023-03-29T00:00:00"/>
    <d v="2023-04-02T00:00:00"/>
    <x v="1"/>
    <x v="3"/>
    <n v="58264"/>
    <x v="3"/>
    <m/>
    <n v="5"/>
    <x v="1"/>
  </r>
  <r>
    <x v="4532"/>
    <x v="0"/>
    <n v="37"/>
    <x v="1"/>
    <s v="Service Engineer"/>
    <x v="0"/>
    <x v="3"/>
    <x v="1"/>
    <x v="188"/>
    <d v="2023-08-27T00:00:00"/>
    <d v="2023-09-02T00:00:00"/>
    <x v="0"/>
    <x v="91"/>
    <n v="58604"/>
    <x v="13"/>
    <s v="Retained"/>
    <n v="5"/>
    <x v="1"/>
  </r>
  <r>
    <x v="4533"/>
    <x v="0"/>
    <n v="37"/>
    <x v="4"/>
    <s v="Production Engineer"/>
    <x v="7"/>
    <x v="0"/>
    <x v="1"/>
    <x v="96"/>
    <d v="2023-01-27T00:00:00"/>
    <d v="2023-01-30T00:00:00"/>
    <x v="0"/>
    <x v="241"/>
    <n v="67195"/>
    <x v="5"/>
    <s v="Left"/>
    <n v="5"/>
    <x v="1"/>
  </r>
  <r>
    <x v="4534"/>
    <x v="0"/>
    <n v="36"/>
    <x v="1"/>
    <s v="Service Engineer"/>
    <x v="2"/>
    <x v="2"/>
    <x v="1"/>
    <x v="563"/>
    <d v="2024-09-06T00:00:00"/>
    <d v="2024-09-07T00:00:00"/>
    <x v="0"/>
    <x v="42"/>
    <n v="72507"/>
    <x v="2"/>
    <s v="Retained"/>
    <n v="5"/>
    <x v="1"/>
  </r>
  <r>
    <x v="4535"/>
    <x v="2"/>
    <n v="33"/>
    <x v="1"/>
    <s v="Service Engineer"/>
    <x v="12"/>
    <x v="1"/>
    <x v="3"/>
    <x v="170"/>
    <d v="2023-07-07T00:00:00"/>
    <d v="2023-07-09T00:00:00"/>
    <x v="0"/>
    <x v="24"/>
    <n v="53972"/>
    <x v="6"/>
    <s v="Retained"/>
    <n v="5"/>
    <x v="1"/>
  </r>
  <r>
    <x v="4536"/>
    <x v="0"/>
    <n v="37"/>
    <x v="0"/>
    <s v="Operations Executive"/>
    <x v="6"/>
    <x v="2"/>
    <x v="2"/>
    <x v="221"/>
    <d v="2023-03-26T00:00:00"/>
    <d v="2023-03-30T00:00:00"/>
    <x v="0"/>
    <x v="303"/>
    <n v="62589"/>
    <x v="3"/>
    <s v="Retained"/>
    <n v="4"/>
    <x v="2"/>
  </r>
  <r>
    <x v="4537"/>
    <x v="2"/>
    <n v="34"/>
    <x v="0"/>
    <s v="Operations Executive"/>
    <x v="5"/>
    <x v="1"/>
    <x v="0"/>
    <x v="122"/>
    <d v="2023-08-12T00:00:00"/>
    <d v="2023-08-14T00:00:00"/>
    <x v="0"/>
    <x v="157"/>
    <n v="39633"/>
    <x v="13"/>
    <s v="Retained"/>
    <m/>
    <x v="0"/>
  </r>
  <r>
    <x v="4538"/>
    <x v="0"/>
    <n v="36"/>
    <x v="1"/>
    <s v="Service Manager"/>
    <x v="6"/>
    <x v="1"/>
    <x v="0"/>
    <x v="516"/>
    <d v="2024-04-15T00:00:00"/>
    <d v="2024-04-15T00:00:00"/>
    <x v="0"/>
    <x v="410"/>
    <n v="82563"/>
    <x v="13"/>
    <s v="Retained"/>
    <n v="4"/>
    <x v="1"/>
  </r>
  <r>
    <x v="4539"/>
    <x v="0"/>
    <n v="38"/>
    <x v="0"/>
    <s v="Operations Executive"/>
    <x v="6"/>
    <x v="0"/>
    <x v="1"/>
    <x v="329"/>
    <d v="2023-02-05T00:00:00"/>
    <d v="2023-02-07T00:00:00"/>
    <x v="1"/>
    <x v="3"/>
    <n v="71755"/>
    <x v="3"/>
    <m/>
    <n v="5"/>
    <x v="1"/>
  </r>
  <r>
    <x v="4540"/>
    <x v="0"/>
    <n v="36"/>
    <x v="1"/>
    <s v="Service Engineer"/>
    <x v="2"/>
    <x v="0"/>
    <x v="1"/>
    <x v="521"/>
    <d v="2024-05-03T00:00:00"/>
    <d v="2024-05-10T00:00:00"/>
    <x v="1"/>
    <x v="3"/>
    <n v="82922"/>
    <x v="3"/>
    <m/>
    <n v="4"/>
    <x v="1"/>
  </r>
  <r>
    <x v="4541"/>
    <x v="0"/>
    <n v="36"/>
    <x v="1"/>
    <s v="Service Manager"/>
    <x v="2"/>
    <x v="1"/>
    <x v="1"/>
    <x v="211"/>
    <d v="2023-06-12T00:00:00"/>
    <d v="2023-06-16T00:00:00"/>
    <x v="0"/>
    <x v="104"/>
    <n v="75918"/>
    <x v="12"/>
    <s v="Retained"/>
    <n v="5"/>
    <x v="1"/>
  </r>
  <r>
    <x v="4542"/>
    <x v="0"/>
    <n v="36"/>
    <x v="2"/>
    <s v="Sales Executive"/>
    <x v="12"/>
    <x v="2"/>
    <x v="1"/>
    <x v="449"/>
    <d v="2024-07-01T00:00:00"/>
    <d v="2024-07-04T00:00:00"/>
    <x v="3"/>
    <x v="3"/>
    <n v="53807"/>
    <x v="3"/>
    <m/>
    <n v="2"/>
    <x v="1"/>
  </r>
  <r>
    <x v="4543"/>
    <x v="0"/>
    <n v="38"/>
    <x v="1"/>
    <s v="Service Engineer"/>
    <x v="5"/>
    <x v="0"/>
    <x v="1"/>
    <x v="151"/>
    <d v="2023-06-30T00:00:00"/>
    <d v="2023-06-30T00:00:00"/>
    <x v="1"/>
    <x v="3"/>
    <n v="53877"/>
    <x v="3"/>
    <m/>
    <n v="5"/>
    <x v="1"/>
  </r>
  <r>
    <x v="4544"/>
    <x v="0"/>
    <n v="38"/>
    <x v="0"/>
    <s v="Operations Executive"/>
    <x v="7"/>
    <x v="4"/>
    <x v="0"/>
    <x v="268"/>
    <d v="2023-09-11T00:00:00"/>
    <d v="2023-09-12T00:00:00"/>
    <x v="0"/>
    <x v="86"/>
    <n v="46597"/>
    <x v="11"/>
    <s v="Left"/>
    <n v="4"/>
    <x v="0"/>
  </r>
  <r>
    <x v="4545"/>
    <x v="2"/>
    <n v="34"/>
    <x v="4"/>
    <s v="Production Engineer"/>
    <x v="0"/>
    <x v="1"/>
    <x v="1"/>
    <x v="258"/>
    <d v="2023-03-30T00:00:00"/>
    <d v="2023-03-31T00:00:00"/>
    <x v="0"/>
    <x v="333"/>
    <n v="43306"/>
    <x v="0"/>
    <s v="Retained"/>
    <n v="4"/>
    <x v="1"/>
  </r>
  <r>
    <x v="4546"/>
    <x v="0"/>
    <n v="38"/>
    <x v="2"/>
    <s v="Sales Executive"/>
    <x v="6"/>
    <x v="1"/>
    <x v="4"/>
    <x v="339"/>
    <d v="2023-06-14T00:00:00"/>
    <d v="2023-06-16T00:00:00"/>
    <x v="1"/>
    <x v="3"/>
    <n v="71390"/>
    <x v="3"/>
    <m/>
    <n v="5"/>
    <x v="1"/>
  </r>
  <r>
    <x v="4547"/>
    <x v="2"/>
    <n v="33"/>
    <x v="3"/>
    <s v="Marketing Executive"/>
    <x v="4"/>
    <x v="4"/>
    <x v="1"/>
    <x v="73"/>
    <d v="2023-09-08T00:00:00"/>
    <d v="2023-09-10T00:00:00"/>
    <x v="0"/>
    <x v="294"/>
    <n v="78296"/>
    <x v="6"/>
    <s v="Retained"/>
    <n v="5"/>
    <x v="1"/>
  </r>
  <r>
    <x v="4548"/>
    <x v="2"/>
    <n v="33"/>
    <x v="0"/>
    <s v="Operations Manager"/>
    <x v="10"/>
    <x v="0"/>
    <x v="1"/>
    <x v="14"/>
    <d v="2023-02-01T00:00:00"/>
    <d v="2023-02-01T00:00:00"/>
    <x v="2"/>
    <x v="3"/>
    <n v="122192"/>
    <x v="3"/>
    <m/>
    <n v="4"/>
    <x v="1"/>
  </r>
  <r>
    <x v="4549"/>
    <x v="2"/>
    <n v="33"/>
    <x v="0"/>
    <s v="Operations Manager"/>
    <x v="3"/>
    <x v="0"/>
    <x v="0"/>
    <x v="81"/>
    <d v="2023-05-07T00:00:00"/>
    <d v="2023-05-09T00:00:00"/>
    <x v="0"/>
    <x v="407"/>
    <n v="72340"/>
    <x v="4"/>
    <s v="Left"/>
    <n v="5"/>
    <x v="1"/>
  </r>
  <r>
    <x v="4550"/>
    <x v="1"/>
    <n v="34"/>
    <x v="3"/>
    <s v="Marketing Executive"/>
    <x v="3"/>
    <x v="1"/>
    <x v="2"/>
    <x v="72"/>
    <d v="2023-05-21T00:00:00"/>
    <d v="2023-05-22T00:00:00"/>
    <x v="0"/>
    <x v="75"/>
    <n v="72884"/>
    <x v="3"/>
    <s v="Retained"/>
    <n v="5"/>
    <x v="1"/>
  </r>
  <r>
    <x v="4551"/>
    <x v="0"/>
    <n v="36"/>
    <x v="1"/>
    <s v="Service Manager"/>
    <x v="2"/>
    <x v="4"/>
    <x v="4"/>
    <x v="259"/>
    <d v="2023-03-24T00:00:00"/>
    <d v="2023-03-29T00:00:00"/>
    <x v="0"/>
    <x v="106"/>
    <n v="60032"/>
    <x v="14"/>
    <s v="Retained"/>
    <n v="5"/>
    <x v="1"/>
  </r>
  <r>
    <x v="4552"/>
    <x v="0"/>
    <n v="37"/>
    <x v="0"/>
    <s v="Operations Executive"/>
    <x v="0"/>
    <x v="2"/>
    <x v="0"/>
    <x v="70"/>
    <d v="2023-02-11T00:00:00"/>
    <d v="2023-02-12T00:00:00"/>
    <x v="0"/>
    <x v="51"/>
    <n v="68440"/>
    <x v="3"/>
    <s v="Left"/>
    <n v="5"/>
    <x v="1"/>
  </r>
  <r>
    <x v="4553"/>
    <x v="2"/>
    <n v="32"/>
    <x v="0"/>
    <s v="Operations Executive"/>
    <x v="6"/>
    <x v="2"/>
    <x v="1"/>
    <x v="129"/>
    <d v="2023-02-07T00:00:00"/>
    <d v="2023-02-09T00:00:00"/>
    <x v="0"/>
    <x v="254"/>
    <n v="78051"/>
    <x v="10"/>
    <s v="Retained"/>
    <n v="3"/>
    <x v="1"/>
  </r>
  <r>
    <x v="4554"/>
    <x v="0"/>
    <n v="38"/>
    <x v="0"/>
    <s v="Operations Executive"/>
    <x v="5"/>
    <x v="4"/>
    <x v="3"/>
    <x v="136"/>
    <d v="2023-08-25T00:00:00"/>
    <d v="2023-08-30T00:00:00"/>
    <x v="0"/>
    <x v="69"/>
    <n v="38121"/>
    <x v="8"/>
    <s v="Retained"/>
    <n v="4"/>
    <x v="0"/>
  </r>
  <r>
    <x v="4555"/>
    <x v="0"/>
    <n v="36"/>
    <x v="0"/>
    <s v="Operations Executive"/>
    <x v="6"/>
    <x v="0"/>
    <x v="4"/>
    <x v="233"/>
    <d v="2023-06-16T00:00:00"/>
    <d v="2023-06-17T00:00:00"/>
    <x v="0"/>
    <x v="12"/>
    <n v="72266"/>
    <x v="1"/>
    <s v="Retained"/>
    <n v="5"/>
    <x v="1"/>
  </r>
  <r>
    <x v="4556"/>
    <x v="2"/>
    <n v="32"/>
    <x v="1"/>
    <s v="Service Engineer"/>
    <x v="9"/>
    <x v="1"/>
    <x v="3"/>
    <x v="170"/>
    <d v="2023-07-02T00:00:00"/>
    <d v="2023-07-05T00:00:00"/>
    <x v="1"/>
    <x v="3"/>
    <n v="57058"/>
    <x v="3"/>
    <m/>
    <n v="5"/>
    <x v="1"/>
  </r>
  <r>
    <x v="4557"/>
    <x v="2"/>
    <n v="33"/>
    <x v="0"/>
    <s v="Operations Executive"/>
    <x v="2"/>
    <x v="0"/>
    <x v="3"/>
    <x v="125"/>
    <d v="2023-03-04T00:00:00"/>
    <d v="2023-03-10T00:00:00"/>
    <x v="1"/>
    <x v="3"/>
    <n v="69446"/>
    <x v="3"/>
    <m/>
    <n v="5"/>
    <x v="1"/>
  </r>
  <r>
    <x v="4558"/>
    <x v="1"/>
    <n v="34"/>
    <x v="1"/>
    <s v="Service Manager"/>
    <x v="0"/>
    <x v="2"/>
    <x v="1"/>
    <x v="217"/>
    <d v="2024-07-17T00:00:00"/>
    <d v="2024-07-21T00:00:00"/>
    <x v="0"/>
    <x v="168"/>
    <n v="50889"/>
    <x v="5"/>
    <s v="Retained"/>
    <m/>
    <x v="0"/>
  </r>
  <r>
    <x v="4559"/>
    <x v="1"/>
    <n v="34"/>
    <x v="1"/>
    <s v="Service Manager"/>
    <x v="2"/>
    <x v="2"/>
    <x v="3"/>
    <x v="133"/>
    <d v="2023-05-19T00:00:00"/>
    <d v="2023-05-19T00:00:00"/>
    <x v="1"/>
    <x v="3"/>
    <n v="68898"/>
    <x v="3"/>
    <m/>
    <n v="4"/>
    <x v="1"/>
  </r>
  <r>
    <x v="4560"/>
    <x v="2"/>
    <n v="34"/>
    <x v="1"/>
    <s v="Service Engineer"/>
    <x v="12"/>
    <x v="0"/>
    <x v="4"/>
    <x v="4"/>
    <d v="2023-06-29T00:00:00"/>
    <d v="2023-07-04T00:00:00"/>
    <x v="1"/>
    <x v="3"/>
    <n v="46377"/>
    <x v="3"/>
    <m/>
    <n v="4"/>
    <x v="1"/>
  </r>
  <r>
    <x v="4561"/>
    <x v="0"/>
    <n v="38"/>
    <x v="3"/>
    <s v="Marketing Manager"/>
    <x v="1"/>
    <x v="1"/>
    <x v="0"/>
    <x v="60"/>
    <d v="2023-04-07T00:00:00"/>
    <d v="2023-04-11T00:00:00"/>
    <x v="1"/>
    <x v="3"/>
    <n v="50221"/>
    <x v="3"/>
    <m/>
    <n v="5"/>
    <x v="1"/>
  </r>
  <r>
    <x v="4562"/>
    <x v="2"/>
    <n v="33"/>
    <x v="1"/>
    <s v="Service Manager"/>
    <x v="3"/>
    <x v="2"/>
    <x v="2"/>
    <x v="268"/>
    <d v="2023-09-05T00:00:00"/>
    <d v="2023-09-06T00:00:00"/>
    <x v="0"/>
    <x v="77"/>
    <n v="75560"/>
    <x v="2"/>
    <s v="Retained"/>
    <n v="4"/>
    <x v="1"/>
  </r>
  <r>
    <x v="4563"/>
    <x v="0"/>
    <n v="38"/>
    <x v="6"/>
    <s v="Financial Analyst"/>
    <x v="9"/>
    <x v="0"/>
    <x v="0"/>
    <x v="566"/>
    <d v="2024-04-03T00:00:00"/>
    <d v="2024-04-09T00:00:00"/>
    <x v="0"/>
    <x v="540"/>
    <n v="50506"/>
    <x v="13"/>
    <s v="Retained"/>
    <n v="4"/>
    <x v="1"/>
  </r>
  <r>
    <x v="4564"/>
    <x v="0"/>
    <n v="38"/>
    <x v="7"/>
    <s v="Purchase Officer"/>
    <x v="7"/>
    <x v="1"/>
    <x v="1"/>
    <x v="221"/>
    <d v="2023-03-26T00:00:00"/>
    <d v="2023-03-31T00:00:00"/>
    <x v="0"/>
    <x v="229"/>
    <n v="68150"/>
    <x v="3"/>
    <s v="Retained"/>
    <n v="5"/>
    <x v="1"/>
  </r>
  <r>
    <x v="4565"/>
    <x v="2"/>
    <n v="34"/>
    <x v="3"/>
    <s v="Marketing Executive"/>
    <x v="4"/>
    <x v="0"/>
    <x v="0"/>
    <x v="10"/>
    <d v="2023-08-26T00:00:00"/>
    <d v="2023-08-28T00:00:00"/>
    <x v="0"/>
    <x v="29"/>
    <n v="66854"/>
    <x v="8"/>
    <s v="Retained"/>
    <n v="4"/>
    <x v="1"/>
  </r>
  <r>
    <x v="4566"/>
    <x v="0"/>
    <n v="37"/>
    <x v="1"/>
    <s v="Service Engineer"/>
    <x v="3"/>
    <x v="3"/>
    <x v="3"/>
    <x v="139"/>
    <d v="2023-08-23T00:00:00"/>
    <d v="2023-08-26T00:00:00"/>
    <x v="1"/>
    <x v="3"/>
    <n v="74760"/>
    <x v="3"/>
    <m/>
    <n v="2"/>
    <x v="0"/>
  </r>
  <r>
    <x v="4567"/>
    <x v="0"/>
    <n v="38"/>
    <x v="0"/>
    <s v="Operations Executive"/>
    <x v="12"/>
    <x v="1"/>
    <x v="0"/>
    <x v="116"/>
    <d v="2023-03-03T00:00:00"/>
    <d v="2023-03-10T00:00:00"/>
    <x v="0"/>
    <x v="102"/>
    <n v="47745"/>
    <x v="8"/>
    <s v="Retained"/>
    <n v="4"/>
    <x v="1"/>
  </r>
  <r>
    <x v="4568"/>
    <x v="0"/>
    <n v="36"/>
    <x v="0"/>
    <s v="Operations Executive"/>
    <x v="2"/>
    <x v="1"/>
    <x v="0"/>
    <x v="5"/>
    <d v="2023-05-17T00:00:00"/>
    <d v="2023-05-17T00:00:00"/>
    <x v="0"/>
    <x v="216"/>
    <n v="71271"/>
    <x v="6"/>
    <s v="Retained"/>
    <m/>
    <x v="2"/>
  </r>
  <r>
    <x v="4569"/>
    <x v="2"/>
    <n v="32"/>
    <x v="7"/>
    <s v="Purchase Officer"/>
    <x v="4"/>
    <x v="1"/>
    <x v="0"/>
    <x v="33"/>
    <d v="2023-03-04T00:00:00"/>
    <d v="2023-03-04T00:00:00"/>
    <x v="0"/>
    <x v="110"/>
    <n v="70658"/>
    <x v="3"/>
    <s v="Retained"/>
    <n v="4"/>
    <x v="0"/>
  </r>
  <r>
    <x v="4570"/>
    <x v="0"/>
    <n v="38"/>
    <x v="1"/>
    <s v="Service Engineer"/>
    <x v="1"/>
    <x v="1"/>
    <x v="1"/>
    <x v="147"/>
    <d v="2023-06-10T00:00:00"/>
    <d v="2023-06-17T00:00:00"/>
    <x v="0"/>
    <x v="28"/>
    <n v="65815"/>
    <x v="14"/>
    <s v="Left"/>
    <n v="4"/>
    <x v="1"/>
  </r>
  <r>
    <x v="4571"/>
    <x v="2"/>
    <n v="33"/>
    <x v="0"/>
    <s v="Operations Executive"/>
    <x v="3"/>
    <x v="1"/>
    <x v="0"/>
    <x v="205"/>
    <d v="2023-01-19T00:00:00"/>
    <d v="2023-01-26T00:00:00"/>
    <x v="0"/>
    <x v="14"/>
    <n v="56504"/>
    <x v="3"/>
    <s v="Retained"/>
    <m/>
    <x v="1"/>
  </r>
  <r>
    <x v="4572"/>
    <x v="0"/>
    <n v="37"/>
    <x v="0"/>
    <s v="Operations Executive"/>
    <x v="9"/>
    <x v="4"/>
    <x v="0"/>
    <x v="286"/>
    <d v="2023-05-11T00:00:00"/>
    <d v="2023-05-18T00:00:00"/>
    <x v="0"/>
    <x v="230"/>
    <n v="48330"/>
    <x v="6"/>
    <s v="Retained"/>
    <n v="4"/>
    <x v="0"/>
  </r>
  <r>
    <x v="4573"/>
    <x v="2"/>
    <n v="33"/>
    <x v="0"/>
    <s v="Operations Executive"/>
    <x v="5"/>
    <x v="1"/>
    <x v="1"/>
    <x v="295"/>
    <d v="2023-02-05T00:00:00"/>
    <d v="2023-02-10T00:00:00"/>
    <x v="0"/>
    <x v="254"/>
    <n v="47035"/>
    <x v="2"/>
    <s v="Retained"/>
    <n v="3"/>
    <x v="1"/>
  </r>
  <r>
    <x v="4574"/>
    <x v="2"/>
    <n v="34"/>
    <x v="1"/>
    <s v="Service Engineer"/>
    <x v="6"/>
    <x v="4"/>
    <x v="3"/>
    <x v="114"/>
    <d v="2023-05-23T00:00:00"/>
    <d v="2023-05-24T00:00:00"/>
    <x v="0"/>
    <x v="73"/>
    <n v="76929"/>
    <x v="12"/>
    <s v="Retained"/>
    <n v="3"/>
    <x v="1"/>
  </r>
  <r>
    <x v="4575"/>
    <x v="0"/>
    <n v="38"/>
    <x v="0"/>
    <s v="Operations Executive"/>
    <x v="12"/>
    <x v="1"/>
    <x v="4"/>
    <x v="142"/>
    <d v="2023-03-20T00:00:00"/>
    <d v="2023-03-20T00:00:00"/>
    <x v="1"/>
    <x v="3"/>
    <n v="58772"/>
    <x v="3"/>
    <m/>
    <n v="4"/>
    <x v="1"/>
  </r>
  <r>
    <x v="4576"/>
    <x v="0"/>
    <n v="36"/>
    <x v="1"/>
    <s v="Service Manager"/>
    <x v="4"/>
    <x v="4"/>
    <x v="1"/>
    <x v="339"/>
    <d v="2023-06-14T00:00:00"/>
    <d v="2023-06-14T00:00:00"/>
    <x v="1"/>
    <x v="3"/>
    <n v="87922"/>
    <x v="3"/>
    <m/>
    <n v="2"/>
    <x v="1"/>
  </r>
  <r>
    <x v="4577"/>
    <x v="0"/>
    <n v="37"/>
    <x v="0"/>
    <s v="Operations Executive"/>
    <x v="12"/>
    <x v="1"/>
    <x v="0"/>
    <x v="205"/>
    <d v="2023-01-14T00:00:00"/>
    <d v="2023-01-17T00:00:00"/>
    <x v="0"/>
    <x v="184"/>
    <n v="37016"/>
    <x v="9"/>
    <s v="Retained"/>
    <m/>
    <x v="1"/>
  </r>
  <r>
    <x v="4578"/>
    <x v="1"/>
    <n v="34"/>
    <x v="0"/>
    <s v="Operations Executive"/>
    <x v="9"/>
    <x v="0"/>
    <x v="0"/>
    <x v="372"/>
    <d v="2023-04-05T00:00:00"/>
    <d v="2023-04-07T00:00:00"/>
    <x v="0"/>
    <x v="303"/>
    <n v="59931"/>
    <x v="2"/>
    <s v="Left"/>
    <n v="5"/>
    <x v="1"/>
  </r>
  <r>
    <x v="4579"/>
    <x v="2"/>
    <n v="32"/>
    <x v="1"/>
    <s v="Service Engineer"/>
    <x v="4"/>
    <x v="1"/>
    <x v="0"/>
    <x v="354"/>
    <d v="2023-04-01T00:00:00"/>
    <d v="2023-04-03T00:00:00"/>
    <x v="0"/>
    <x v="0"/>
    <n v="78206"/>
    <x v="8"/>
    <s v="Left"/>
    <n v="5"/>
    <x v="0"/>
  </r>
  <r>
    <x v="4580"/>
    <x v="1"/>
    <n v="34"/>
    <x v="0"/>
    <s v="Operations Manager"/>
    <x v="0"/>
    <x v="1"/>
    <x v="1"/>
    <x v="158"/>
    <d v="2024-09-14T00:00:00"/>
    <d v="2024-09-20T00:00:00"/>
    <x v="2"/>
    <x v="3"/>
    <n v="68181"/>
    <x v="3"/>
    <m/>
    <n v="4"/>
    <x v="2"/>
  </r>
  <r>
    <x v="4581"/>
    <x v="0"/>
    <n v="36"/>
    <x v="0"/>
    <s v="Operations Manager"/>
    <x v="4"/>
    <x v="1"/>
    <x v="0"/>
    <x v="67"/>
    <d v="2023-09-02T00:00:00"/>
    <d v="2023-09-02T00:00:00"/>
    <x v="1"/>
    <x v="3"/>
    <n v="80977"/>
    <x v="3"/>
    <m/>
    <n v="4"/>
    <x v="2"/>
  </r>
  <r>
    <x v="4582"/>
    <x v="2"/>
    <n v="33"/>
    <x v="0"/>
    <s v="Operations Executive"/>
    <x v="1"/>
    <x v="0"/>
    <x v="1"/>
    <x v="260"/>
    <d v="2023-02-12T00:00:00"/>
    <d v="2023-02-19T00:00:00"/>
    <x v="0"/>
    <x v="178"/>
    <n v="67969"/>
    <x v="4"/>
    <s v="Retained"/>
    <n v="4"/>
    <x v="0"/>
  </r>
  <r>
    <x v="4583"/>
    <x v="2"/>
    <n v="34"/>
    <x v="1"/>
    <s v="Service Engineer"/>
    <x v="6"/>
    <x v="1"/>
    <x v="1"/>
    <x v="408"/>
    <d v="2023-07-31T00:00:00"/>
    <d v="2023-08-03T00:00:00"/>
    <x v="1"/>
    <x v="3"/>
    <n v="65428"/>
    <x v="3"/>
    <m/>
    <n v="3"/>
    <x v="0"/>
  </r>
  <r>
    <x v="4584"/>
    <x v="2"/>
    <n v="34"/>
    <x v="7"/>
    <s v="Purchase Officer"/>
    <x v="6"/>
    <x v="4"/>
    <x v="1"/>
    <x v="376"/>
    <d v="2023-06-02T00:00:00"/>
    <d v="2023-06-06T00:00:00"/>
    <x v="1"/>
    <x v="3"/>
    <n v="70502"/>
    <x v="3"/>
    <m/>
    <n v="4"/>
    <x v="1"/>
  </r>
  <r>
    <x v="4585"/>
    <x v="1"/>
    <n v="34"/>
    <x v="0"/>
    <s v="Operations Executive"/>
    <x v="6"/>
    <x v="1"/>
    <x v="0"/>
    <x v="440"/>
    <d v="2024-12-01T00:00:00"/>
    <d v="2024-12-08T00:00:00"/>
    <x v="0"/>
    <x v="541"/>
    <n v="53552"/>
    <x v="3"/>
    <s v="Retained"/>
    <n v="4"/>
    <x v="1"/>
  </r>
  <r>
    <x v="4586"/>
    <x v="0"/>
    <n v="36"/>
    <x v="2"/>
    <s v="Sales Manager"/>
    <x v="6"/>
    <x v="1"/>
    <x v="1"/>
    <x v="304"/>
    <d v="2023-02-25T00:00:00"/>
    <d v="2023-03-01T00:00:00"/>
    <x v="0"/>
    <x v="54"/>
    <n v="73294"/>
    <x v="12"/>
    <s v="Left"/>
    <n v="4"/>
    <x v="1"/>
  </r>
  <r>
    <x v="4587"/>
    <x v="0"/>
    <n v="36"/>
    <x v="1"/>
    <s v="Service Engineer"/>
    <x v="9"/>
    <x v="1"/>
    <x v="1"/>
    <x v="54"/>
    <d v="2023-06-27T00:00:00"/>
    <d v="2023-06-30T00:00:00"/>
    <x v="0"/>
    <x v="4"/>
    <n v="43203"/>
    <x v="9"/>
    <s v="Retained"/>
    <n v="5"/>
    <x v="1"/>
  </r>
  <r>
    <x v="4588"/>
    <x v="2"/>
    <n v="32"/>
    <x v="8"/>
    <s v="HR Specialist"/>
    <x v="7"/>
    <x v="0"/>
    <x v="1"/>
    <x v="290"/>
    <d v="2023-08-26T00:00:00"/>
    <d v="2023-08-28T00:00:00"/>
    <x v="0"/>
    <x v="29"/>
    <n v="62230"/>
    <x v="2"/>
    <s v="Retained"/>
    <n v="4"/>
    <x v="1"/>
  </r>
  <r>
    <x v="4589"/>
    <x v="2"/>
    <n v="32"/>
    <x v="1"/>
    <s v="Service Engineer"/>
    <x v="8"/>
    <x v="1"/>
    <x v="1"/>
    <x v="394"/>
    <d v="2023-01-29T00:00:00"/>
    <d v="2023-02-04T00:00:00"/>
    <x v="0"/>
    <x v="367"/>
    <n v="181087"/>
    <x v="3"/>
    <s v="Retained"/>
    <m/>
    <x v="1"/>
  </r>
  <r>
    <x v="4590"/>
    <x v="0"/>
    <n v="37"/>
    <x v="5"/>
    <s v="General Manager"/>
    <x v="7"/>
    <x v="1"/>
    <x v="1"/>
    <x v="295"/>
    <d v="2023-02-03T00:00:00"/>
    <d v="2023-02-10T00:00:00"/>
    <x v="0"/>
    <x v="120"/>
    <n v="54058"/>
    <x v="5"/>
    <s v="Retained"/>
    <n v="5"/>
    <x v="0"/>
  </r>
  <r>
    <x v="4591"/>
    <x v="0"/>
    <n v="36"/>
    <x v="1"/>
    <s v="Service Engineer"/>
    <x v="4"/>
    <x v="0"/>
    <x v="1"/>
    <x v="7"/>
    <d v="2023-06-08T00:00:00"/>
    <d v="2023-06-12T00:00:00"/>
    <x v="1"/>
    <x v="3"/>
    <n v="75183"/>
    <x v="3"/>
    <m/>
    <n v="5"/>
    <x v="1"/>
  </r>
  <r>
    <x v="4592"/>
    <x v="0"/>
    <n v="36"/>
    <x v="1"/>
    <s v="Service Manager"/>
    <x v="3"/>
    <x v="1"/>
    <x v="2"/>
    <x v="168"/>
    <d v="2023-08-03T00:00:00"/>
    <d v="2023-08-07T00:00:00"/>
    <x v="2"/>
    <x v="3"/>
    <n v="55988"/>
    <x v="3"/>
    <m/>
    <n v="5"/>
    <x v="0"/>
  </r>
  <r>
    <x v="4593"/>
    <x v="0"/>
    <n v="38"/>
    <x v="0"/>
    <s v="Operations Executive"/>
    <x v="5"/>
    <x v="2"/>
    <x v="0"/>
    <x v="113"/>
    <d v="2023-03-03T00:00:00"/>
    <d v="2023-03-09T00:00:00"/>
    <x v="0"/>
    <x v="110"/>
    <n v="37472"/>
    <x v="11"/>
    <s v="Retained"/>
    <n v="4"/>
    <x v="0"/>
  </r>
  <r>
    <x v="4594"/>
    <x v="0"/>
    <n v="38"/>
    <x v="0"/>
    <s v="Operations Manager"/>
    <x v="0"/>
    <x v="1"/>
    <x v="0"/>
    <x v="54"/>
    <d v="2023-06-20T00:00:00"/>
    <d v="2023-06-24T00:00:00"/>
    <x v="0"/>
    <x v="98"/>
    <n v="55000"/>
    <x v="8"/>
    <s v="Left"/>
    <n v="4"/>
    <x v="0"/>
  </r>
  <r>
    <x v="4595"/>
    <x v="2"/>
    <n v="34"/>
    <x v="0"/>
    <s v="Operations Executive"/>
    <x v="9"/>
    <x v="0"/>
    <x v="0"/>
    <x v="250"/>
    <d v="2023-04-11T00:00:00"/>
    <d v="2023-04-14T00:00:00"/>
    <x v="1"/>
    <x v="3"/>
    <n v="51875"/>
    <x v="3"/>
    <m/>
    <n v="4"/>
    <x v="1"/>
  </r>
  <r>
    <x v="4596"/>
    <x v="2"/>
    <n v="33"/>
    <x v="6"/>
    <s v="Financial Analyst"/>
    <x v="7"/>
    <x v="3"/>
    <x v="3"/>
    <x v="11"/>
    <d v="2023-08-29T00:00:00"/>
    <d v="2023-08-30T00:00:00"/>
    <x v="1"/>
    <x v="3"/>
    <n v="56887"/>
    <x v="3"/>
    <m/>
    <n v="4"/>
    <x v="1"/>
  </r>
  <r>
    <x v="4597"/>
    <x v="0"/>
    <n v="37"/>
    <x v="0"/>
    <s v="Operations Executive"/>
    <x v="5"/>
    <x v="1"/>
    <x v="0"/>
    <x v="169"/>
    <d v="2024-07-18T00:00:00"/>
    <d v="2024-07-18T00:00:00"/>
    <x v="3"/>
    <x v="3"/>
    <n v="40079"/>
    <x v="3"/>
    <m/>
    <n v="4"/>
    <x v="0"/>
  </r>
  <r>
    <x v="4598"/>
    <x v="0"/>
    <n v="38"/>
    <x v="1"/>
    <s v="Service Engineer"/>
    <x v="9"/>
    <x v="1"/>
    <x v="1"/>
    <x v="147"/>
    <d v="2023-06-21T00:00:00"/>
    <d v="2023-06-24T00:00:00"/>
    <x v="0"/>
    <x v="12"/>
    <n v="60790"/>
    <x v="11"/>
    <s v="Left"/>
    <n v="1"/>
    <x v="1"/>
  </r>
  <r>
    <x v="4599"/>
    <x v="0"/>
    <n v="38"/>
    <x v="4"/>
    <s v="Production Engineer"/>
    <x v="3"/>
    <x v="4"/>
    <x v="3"/>
    <x v="175"/>
    <d v="2023-06-30T00:00:00"/>
    <d v="2023-07-02T00:00:00"/>
    <x v="1"/>
    <x v="3"/>
    <n v="71068"/>
    <x v="3"/>
    <m/>
    <n v="4"/>
    <x v="1"/>
  </r>
  <r>
    <x v="4600"/>
    <x v="0"/>
    <n v="36"/>
    <x v="1"/>
    <s v="Service Engineer"/>
    <x v="10"/>
    <x v="0"/>
    <x v="1"/>
    <x v="122"/>
    <d v="2023-08-14T00:00:00"/>
    <d v="2023-08-17T00:00:00"/>
    <x v="0"/>
    <x v="189"/>
    <n v="126932"/>
    <x v="13"/>
    <s v="Retained"/>
    <n v="4"/>
    <x v="2"/>
  </r>
  <r>
    <x v="4601"/>
    <x v="2"/>
    <n v="32"/>
    <x v="0"/>
    <s v="Operations Manager"/>
    <x v="6"/>
    <x v="0"/>
    <x v="4"/>
    <x v="455"/>
    <d v="2024-02-13T00:00:00"/>
    <d v="2024-02-16T00:00:00"/>
    <x v="0"/>
    <x v="430"/>
    <n v="58157"/>
    <x v="2"/>
    <s v="Retained"/>
    <n v="5"/>
    <x v="1"/>
  </r>
  <r>
    <x v="4602"/>
    <x v="1"/>
    <n v="34"/>
    <x v="1"/>
    <s v="Service Engineer"/>
    <x v="1"/>
    <x v="0"/>
    <x v="0"/>
    <x v="291"/>
    <d v="2023-01-23T00:00:00"/>
    <d v="2023-01-28T00:00:00"/>
    <x v="1"/>
    <x v="3"/>
    <n v="59041"/>
    <x v="3"/>
    <m/>
    <n v="4"/>
    <x v="1"/>
  </r>
  <r>
    <x v="4603"/>
    <x v="0"/>
    <n v="37"/>
    <x v="1"/>
    <s v="Service Engineer"/>
    <x v="3"/>
    <x v="1"/>
    <x v="1"/>
    <x v="89"/>
    <d v="2023-08-22T00:00:00"/>
    <d v="2023-08-26T00:00:00"/>
    <x v="2"/>
    <x v="3"/>
    <n v="60813"/>
    <x v="3"/>
    <m/>
    <n v="5"/>
    <x v="1"/>
  </r>
  <r>
    <x v="4604"/>
    <x v="2"/>
    <n v="33"/>
    <x v="4"/>
    <s v="Production Engineer"/>
    <x v="6"/>
    <x v="4"/>
    <x v="3"/>
    <x v="426"/>
    <d v="2024-12-16T00:00:00"/>
    <d v="2024-12-19T00:00:00"/>
    <x v="3"/>
    <x v="3"/>
    <n v="72253"/>
    <x v="3"/>
    <m/>
    <n v="5"/>
    <x v="1"/>
  </r>
  <r>
    <x v="4605"/>
    <x v="2"/>
    <n v="32"/>
    <x v="2"/>
    <s v="Sales Executive"/>
    <x v="2"/>
    <x v="2"/>
    <x v="1"/>
    <x v="197"/>
    <d v="2023-08-15T00:00:00"/>
    <d v="2023-08-22T00:00:00"/>
    <x v="1"/>
    <x v="3"/>
    <n v="60673"/>
    <x v="3"/>
    <m/>
    <n v="3"/>
    <x v="1"/>
  </r>
  <r>
    <x v="4606"/>
    <x v="2"/>
    <n v="34"/>
    <x v="2"/>
    <s v="Sales Manager"/>
    <x v="13"/>
    <x v="0"/>
    <x v="1"/>
    <x v="26"/>
    <d v="2023-05-16T00:00:00"/>
    <d v="2023-05-22T00:00:00"/>
    <x v="0"/>
    <x v="158"/>
    <n v="171495"/>
    <x v="6"/>
    <s v="Retained"/>
    <m/>
    <x v="1"/>
  </r>
  <r>
    <x v="4607"/>
    <x v="0"/>
    <n v="36"/>
    <x v="0"/>
    <s v="Operations Executive"/>
    <x v="1"/>
    <x v="4"/>
    <x v="0"/>
    <x v="479"/>
    <d v="2024-05-05T00:00:00"/>
    <d v="2024-05-12T00:00:00"/>
    <x v="0"/>
    <x v="517"/>
    <n v="70633"/>
    <x v="11"/>
    <s v="Retained"/>
    <n v="4"/>
    <x v="1"/>
  </r>
  <r>
    <x v="4608"/>
    <x v="1"/>
    <n v="34"/>
    <x v="7"/>
    <s v="Purchase Manager"/>
    <x v="2"/>
    <x v="0"/>
    <x v="0"/>
    <x v="244"/>
    <d v="2023-03-23T00:00:00"/>
    <d v="2023-03-26T00:00:00"/>
    <x v="0"/>
    <x v="0"/>
    <n v="66593"/>
    <x v="5"/>
    <s v="Retained"/>
    <n v="5"/>
    <x v="2"/>
  </r>
  <r>
    <x v="4609"/>
    <x v="0"/>
    <n v="37"/>
    <x v="0"/>
    <s v="Operations Executive"/>
    <x v="9"/>
    <x v="0"/>
    <x v="1"/>
    <x v="177"/>
    <d v="2023-06-10T00:00:00"/>
    <d v="2023-06-10T00:00:00"/>
    <x v="2"/>
    <x v="3"/>
    <n v="54018"/>
    <x v="3"/>
    <m/>
    <n v="4"/>
    <x v="1"/>
  </r>
  <r>
    <x v="4610"/>
    <x v="0"/>
    <n v="37"/>
    <x v="0"/>
    <s v="Operations Manager"/>
    <x v="9"/>
    <x v="3"/>
    <x v="0"/>
    <x v="97"/>
    <d v="2024-08-07T00:00:00"/>
    <d v="2024-08-12T00:00:00"/>
    <x v="0"/>
    <x v="514"/>
    <n v="58868"/>
    <x v="4"/>
    <s v="Retained"/>
    <n v="4"/>
    <x v="1"/>
  </r>
  <r>
    <x v="4611"/>
    <x v="0"/>
    <n v="36"/>
    <x v="2"/>
    <s v="Sales Manager"/>
    <x v="11"/>
    <x v="1"/>
    <x v="2"/>
    <x v="150"/>
    <d v="2023-07-07T00:00:00"/>
    <d v="2023-07-12T00:00:00"/>
    <x v="0"/>
    <x v="217"/>
    <n v="132065"/>
    <x v="5"/>
    <s v="Left"/>
    <n v="5"/>
    <x v="1"/>
  </r>
  <r>
    <x v="4612"/>
    <x v="0"/>
    <n v="36"/>
    <x v="0"/>
    <s v="Operations Manager"/>
    <x v="13"/>
    <x v="1"/>
    <x v="1"/>
    <x v="300"/>
    <d v="2024-12-22T00:00:00"/>
    <d v="2024-12-24T00:00:00"/>
    <x v="0"/>
    <x v="435"/>
    <n v="189913"/>
    <x v="0"/>
    <s v="Left"/>
    <n v="3"/>
    <x v="0"/>
  </r>
  <r>
    <x v="4613"/>
    <x v="0"/>
    <n v="36"/>
    <x v="2"/>
    <s v="Sales Executive"/>
    <x v="6"/>
    <x v="1"/>
    <x v="0"/>
    <x v="21"/>
    <d v="2023-06-01T00:00:00"/>
    <d v="2023-06-02T00:00:00"/>
    <x v="0"/>
    <x v="212"/>
    <n v="64740"/>
    <x v="9"/>
    <s v="Retained"/>
    <n v="3"/>
    <x v="1"/>
  </r>
  <r>
    <x v="4614"/>
    <x v="0"/>
    <n v="37"/>
    <x v="0"/>
    <s v="Operations Executive"/>
    <x v="5"/>
    <x v="3"/>
    <x v="4"/>
    <x v="219"/>
    <d v="2024-08-20T00:00:00"/>
    <d v="2024-08-26T00:00:00"/>
    <x v="0"/>
    <x v="394"/>
    <n v="41302"/>
    <x v="4"/>
    <s v="Retained"/>
    <n v="5"/>
    <x v="1"/>
  </r>
  <r>
    <x v="4615"/>
    <x v="0"/>
    <n v="38"/>
    <x v="8"/>
    <s v="HR Specialist"/>
    <x v="7"/>
    <x v="0"/>
    <x v="4"/>
    <x v="24"/>
    <d v="2024-05-26T00:00:00"/>
    <d v="2024-05-30T00:00:00"/>
    <x v="2"/>
    <x v="3"/>
    <n v="46163"/>
    <x v="3"/>
    <m/>
    <n v="4"/>
    <x v="1"/>
  </r>
  <r>
    <x v="4616"/>
    <x v="2"/>
    <n v="32"/>
    <x v="0"/>
    <s v="Operations Executive"/>
    <x v="1"/>
    <x v="1"/>
    <x v="1"/>
    <x v="48"/>
    <d v="2023-02-19T00:00:00"/>
    <d v="2023-02-24T00:00:00"/>
    <x v="0"/>
    <x v="20"/>
    <n v="55065"/>
    <x v="16"/>
    <s v="Left"/>
    <n v="4"/>
    <x v="1"/>
  </r>
  <r>
    <x v="4617"/>
    <x v="2"/>
    <n v="33"/>
    <x v="0"/>
    <s v="Operations Executive"/>
    <x v="12"/>
    <x v="1"/>
    <x v="2"/>
    <x v="179"/>
    <d v="2023-03-31T00:00:00"/>
    <d v="2023-04-06T00:00:00"/>
    <x v="0"/>
    <x v="275"/>
    <n v="38362"/>
    <x v="1"/>
    <s v="Retained"/>
    <n v="4"/>
    <x v="1"/>
  </r>
  <r>
    <x v="4618"/>
    <x v="0"/>
    <n v="37"/>
    <x v="1"/>
    <s v="Service Manager"/>
    <x v="10"/>
    <x v="1"/>
    <x v="2"/>
    <x v="5"/>
    <d v="2023-05-18T00:00:00"/>
    <d v="2023-05-20T00:00:00"/>
    <x v="0"/>
    <x v="227"/>
    <n v="136151"/>
    <x v="10"/>
    <s v="Retained"/>
    <n v="5"/>
    <x v="1"/>
  </r>
  <r>
    <x v="4619"/>
    <x v="2"/>
    <n v="33"/>
    <x v="7"/>
    <s v="Purchase Officer"/>
    <x v="11"/>
    <x v="1"/>
    <x v="3"/>
    <x v="57"/>
    <d v="2024-02-11T00:00:00"/>
    <d v="2024-02-13T00:00:00"/>
    <x v="3"/>
    <x v="3"/>
    <n v="103778"/>
    <x v="3"/>
    <m/>
    <m/>
    <x v="1"/>
  </r>
  <r>
    <x v="4620"/>
    <x v="2"/>
    <n v="32"/>
    <x v="0"/>
    <s v="Operations Manager"/>
    <x v="3"/>
    <x v="4"/>
    <x v="1"/>
    <x v="106"/>
    <d v="2023-08-30T00:00:00"/>
    <d v="2023-09-03T00:00:00"/>
    <x v="1"/>
    <x v="3"/>
    <n v="63808"/>
    <x v="3"/>
    <m/>
    <n v="5"/>
    <x v="1"/>
  </r>
  <r>
    <x v="4621"/>
    <x v="2"/>
    <n v="32"/>
    <x v="1"/>
    <s v="Service Engineer"/>
    <x v="6"/>
    <x v="2"/>
    <x v="1"/>
    <x v="302"/>
    <d v="2024-11-16T00:00:00"/>
    <d v="2024-11-19T00:00:00"/>
    <x v="2"/>
    <x v="3"/>
    <n v="72664"/>
    <x v="3"/>
    <m/>
    <n v="4"/>
    <x v="1"/>
  </r>
  <r>
    <x v="4622"/>
    <x v="0"/>
    <n v="38"/>
    <x v="1"/>
    <s v="Service Manager"/>
    <x v="11"/>
    <x v="4"/>
    <x v="1"/>
    <x v="567"/>
    <d v="2024-09-27T00:00:00"/>
    <d v="2024-09-28T00:00:00"/>
    <x v="0"/>
    <x v="523"/>
    <n v="139070"/>
    <x v="14"/>
    <s v="Retained"/>
    <n v="5"/>
    <x v="0"/>
  </r>
  <r>
    <x v="4623"/>
    <x v="2"/>
    <n v="33"/>
    <x v="4"/>
    <s v="Production Engineer"/>
    <x v="6"/>
    <x v="0"/>
    <x v="1"/>
    <x v="76"/>
    <d v="2023-07-28T00:00:00"/>
    <d v="2023-07-30T00:00:00"/>
    <x v="1"/>
    <x v="3"/>
    <n v="84049"/>
    <x v="3"/>
    <m/>
    <n v="4"/>
    <x v="1"/>
  </r>
  <r>
    <x v="4624"/>
    <x v="1"/>
    <n v="34"/>
    <x v="0"/>
    <s v="Operations Executive"/>
    <x v="4"/>
    <x v="0"/>
    <x v="1"/>
    <x v="21"/>
    <d v="2023-05-31T00:00:00"/>
    <d v="2023-06-01T00:00:00"/>
    <x v="0"/>
    <x v="388"/>
    <n v="57699"/>
    <x v="4"/>
    <s v="Left"/>
    <n v="5"/>
    <x v="1"/>
  </r>
  <r>
    <x v="4625"/>
    <x v="2"/>
    <n v="32"/>
    <x v="1"/>
    <s v="Service Manager"/>
    <x v="3"/>
    <x v="0"/>
    <x v="2"/>
    <x v="141"/>
    <d v="2023-08-05T00:00:00"/>
    <d v="2023-08-07T00:00:00"/>
    <x v="1"/>
    <x v="3"/>
    <n v="75580"/>
    <x v="3"/>
    <m/>
    <n v="3"/>
    <x v="1"/>
  </r>
  <r>
    <x v="4626"/>
    <x v="0"/>
    <n v="37"/>
    <x v="3"/>
    <s v="Marketing Executive"/>
    <x v="1"/>
    <x v="4"/>
    <x v="1"/>
    <x v="245"/>
    <d v="2023-03-10T00:00:00"/>
    <d v="2023-03-15T00:00:00"/>
    <x v="1"/>
    <x v="3"/>
    <n v="70538"/>
    <x v="3"/>
    <m/>
    <n v="5"/>
    <x v="1"/>
  </r>
  <r>
    <x v="4627"/>
    <x v="0"/>
    <n v="37"/>
    <x v="2"/>
    <s v="Sales Manager"/>
    <x v="6"/>
    <x v="3"/>
    <x v="2"/>
    <x v="302"/>
    <d v="2024-11-07T00:00:00"/>
    <d v="2024-11-12T00:00:00"/>
    <x v="0"/>
    <x v="363"/>
    <n v="68855"/>
    <x v="13"/>
    <s v="Retained"/>
    <n v="4"/>
    <x v="1"/>
  </r>
  <r>
    <x v="4628"/>
    <x v="2"/>
    <n v="34"/>
    <x v="1"/>
    <s v="Service Engineer"/>
    <x v="3"/>
    <x v="4"/>
    <x v="1"/>
    <x v="34"/>
    <d v="2023-01-18T00:00:00"/>
    <d v="2023-01-21T00:00:00"/>
    <x v="0"/>
    <x v="215"/>
    <n v="67745"/>
    <x v="7"/>
    <s v="Retained"/>
    <m/>
    <x v="0"/>
  </r>
  <r>
    <x v="4629"/>
    <x v="0"/>
    <n v="36"/>
    <x v="0"/>
    <s v="Operations Executive"/>
    <x v="3"/>
    <x v="0"/>
    <x v="0"/>
    <x v="463"/>
    <d v="2024-06-07T00:00:00"/>
    <d v="2024-06-09T00:00:00"/>
    <x v="2"/>
    <x v="3"/>
    <n v="55862"/>
    <x v="3"/>
    <m/>
    <m/>
    <x v="0"/>
  </r>
  <r>
    <x v="4630"/>
    <x v="0"/>
    <n v="36"/>
    <x v="1"/>
    <s v="Service Manager"/>
    <x v="13"/>
    <x v="1"/>
    <x v="1"/>
    <x v="285"/>
    <d v="2023-08-10T00:00:00"/>
    <d v="2023-08-13T00:00:00"/>
    <x v="0"/>
    <x v="219"/>
    <n v="191723"/>
    <x v="16"/>
    <s v="Retained"/>
    <n v="4"/>
    <x v="1"/>
  </r>
  <r>
    <x v="4631"/>
    <x v="0"/>
    <n v="37"/>
    <x v="0"/>
    <s v="Operations Executive"/>
    <x v="4"/>
    <x v="0"/>
    <x v="0"/>
    <x v="166"/>
    <d v="2023-02-01T00:00:00"/>
    <d v="2023-02-01T00:00:00"/>
    <x v="0"/>
    <x v="378"/>
    <n v="78559"/>
    <x v="7"/>
    <s v="Retained"/>
    <n v="4"/>
    <x v="2"/>
  </r>
  <r>
    <x v="4632"/>
    <x v="2"/>
    <n v="33"/>
    <x v="1"/>
    <s v="Service Manager"/>
    <x v="5"/>
    <x v="1"/>
    <x v="0"/>
    <x v="12"/>
    <d v="2023-02-22T00:00:00"/>
    <d v="2023-03-01T00:00:00"/>
    <x v="0"/>
    <x v="305"/>
    <n v="37646"/>
    <x v="7"/>
    <s v="Left"/>
    <n v="5"/>
    <x v="1"/>
  </r>
  <r>
    <x v="4633"/>
    <x v="2"/>
    <n v="34"/>
    <x v="2"/>
    <s v="Sales Executive"/>
    <x v="6"/>
    <x v="1"/>
    <x v="0"/>
    <x v="517"/>
    <d v="2024-04-26T00:00:00"/>
    <d v="2024-04-27T00:00:00"/>
    <x v="0"/>
    <x v="266"/>
    <n v="70078"/>
    <x v="10"/>
    <s v="Retained"/>
    <m/>
    <x v="1"/>
  </r>
  <r>
    <x v="4634"/>
    <x v="0"/>
    <n v="38"/>
    <x v="1"/>
    <s v="Service Manager"/>
    <x v="2"/>
    <x v="1"/>
    <x v="1"/>
    <x v="38"/>
    <d v="2023-02-16T00:00:00"/>
    <d v="2023-02-20T00:00:00"/>
    <x v="1"/>
    <x v="3"/>
    <n v="80797"/>
    <x v="3"/>
    <m/>
    <n v="3"/>
    <x v="1"/>
  </r>
  <r>
    <x v="4635"/>
    <x v="1"/>
    <n v="34"/>
    <x v="3"/>
    <s v="Marketing Executive"/>
    <x v="12"/>
    <x v="1"/>
    <x v="1"/>
    <x v="41"/>
    <d v="2023-09-02T00:00:00"/>
    <d v="2023-09-03T00:00:00"/>
    <x v="0"/>
    <x v="9"/>
    <n v="53992"/>
    <x v="11"/>
    <s v="Retained"/>
    <m/>
    <x v="1"/>
  </r>
  <r>
    <x v="4636"/>
    <x v="0"/>
    <n v="38"/>
    <x v="0"/>
    <s v="Operations Executive"/>
    <x v="5"/>
    <x v="0"/>
    <x v="0"/>
    <x v="372"/>
    <d v="2023-03-29T00:00:00"/>
    <d v="2023-03-31T00:00:00"/>
    <x v="1"/>
    <x v="3"/>
    <n v="38478"/>
    <x v="3"/>
    <m/>
    <m/>
    <x v="1"/>
  </r>
  <r>
    <x v="4637"/>
    <x v="2"/>
    <n v="34"/>
    <x v="0"/>
    <s v="Operations Executive"/>
    <x v="9"/>
    <x v="1"/>
    <x v="1"/>
    <x v="40"/>
    <d v="2023-06-17T00:00:00"/>
    <d v="2023-06-22T00:00:00"/>
    <x v="0"/>
    <x v="98"/>
    <n v="40674"/>
    <x v="15"/>
    <s v="Retained"/>
    <n v="4"/>
    <x v="1"/>
  </r>
  <r>
    <x v="4638"/>
    <x v="2"/>
    <n v="34"/>
    <x v="1"/>
    <s v="Service Engineer"/>
    <x v="6"/>
    <x v="0"/>
    <x v="1"/>
    <x v="432"/>
    <d v="2023-02-02T00:00:00"/>
    <d v="2023-02-09T00:00:00"/>
    <x v="0"/>
    <x v="367"/>
    <n v="77720"/>
    <x v="7"/>
    <s v="Retained"/>
    <n v="4"/>
    <x v="1"/>
  </r>
  <r>
    <x v="4639"/>
    <x v="2"/>
    <n v="34"/>
    <x v="0"/>
    <s v="Operations Executive"/>
    <x v="3"/>
    <x v="1"/>
    <x v="1"/>
    <x v="195"/>
    <d v="2023-06-26T00:00:00"/>
    <d v="2023-06-26T00:00:00"/>
    <x v="1"/>
    <x v="3"/>
    <n v="68461"/>
    <x v="3"/>
    <m/>
    <n v="3"/>
    <x v="1"/>
  </r>
  <r>
    <x v="4640"/>
    <x v="1"/>
    <n v="34"/>
    <x v="6"/>
    <s v="Financial Analyst"/>
    <x v="7"/>
    <x v="0"/>
    <x v="2"/>
    <x v="154"/>
    <d v="2023-03-25T00:00:00"/>
    <d v="2023-03-31T00:00:00"/>
    <x v="0"/>
    <x v="148"/>
    <n v="59320"/>
    <x v="16"/>
    <s v="Retained"/>
    <m/>
    <x v="1"/>
  </r>
  <r>
    <x v="4641"/>
    <x v="0"/>
    <n v="37"/>
    <x v="3"/>
    <s v="Marketing Executive"/>
    <x v="9"/>
    <x v="0"/>
    <x v="0"/>
    <x v="210"/>
    <d v="2023-08-07T00:00:00"/>
    <d v="2023-08-14T00:00:00"/>
    <x v="0"/>
    <x v="220"/>
    <n v="46466"/>
    <x v="1"/>
    <s v="Left"/>
    <n v="4"/>
    <x v="0"/>
  </r>
  <r>
    <x v="4642"/>
    <x v="2"/>
    <n v="34"/>
    <x v="0"/>
    <s v="Operations Executive"/>
    <x v="12"/>
    <x v="1"/>
    <x v="1"/>
    <x v="89"/>
    <d v="2023-08-23T00:00:00"/>
    <d v="2023-08-23T00:00:00"/>
    <x v="0"/>
    <x v="26"/>
    <n v="45154"/>
    <x v="6"/>
    <s v="Retained"/>
    <n v="4"/>
    <x v="1"/>
  </r>
  <r>
    <x v="4643"/>
    <x v="0"/>
    <n v="37"/>
    <x v="0"/>
    <s v="Operations Executive"/>
    <x v="3"/>
    <x v="2"/>
    <x v="1"/>
    <x v="151"/>
    <d v="2023-06-28T00:00:00"/>
    <d v="2023-07-05T00:00:00"/>
    <x v="0"/>
    <x v="13"/>
    <n v="74773"/>
    <x v="3"/>
    <s v="Retained"/>
    <n v="4"/>
    <x v="1"/>
  </r>
  <r>
    <x v="4644"/>
    <x v="2"/>
    <n v="33"/>
    <x v="2"/>
    <s v="Sales Executive"/>
    <x v="3"/>
    <x v="0"/>
    <x v="1"/>
    <x v="291"/>
    <d v="2023-01-29T00:00:00"/>
    <d v="2023-02-05T00:00:00"/>
    <x v="0"/>
    <x v="378"/>
    <n v="59072"/>
    <x v="12"/>
    <s v="Retained"/>
    <m/>
    <x v="1"/>
  </r>
  <r>
    <x v="4645"/>
    <x v="2"/>
    <n v="32"/>
    <x v="0"/>
    <s v="Operations Executive"/>
    <x v="0"/>
    <x v="0"/>
    <x v="1"/>
    <x v="142"/>
    <d v="2023-03-15T00:00:00"/>
    <d v="2023-03-17T00:00:00"/>
    <x v="0"/>
    <x v="163"/>
    <n v="53607"/>
    <x v="15"/>
    <s v="Left"/>
    <n v="5"/>
    <x v="0"/>
  </r>
  <r>
    <x v="4646"/>
    <x v="2"/>
    <n v="33"/>
    <x v="4"/>
    <s v="Production Engineer"/>
    <x v="8"/>
    <x v="0"/>
    <x v="2"/>
    <x v="408"/>
    <d v="2023-08-05T00:00:00"/>
    <d v="2023-08-09T00:00:00"/>
    <x v="1"/>
    <x v="3"/>
    <n v="199276"/>
    <x v="3"/>
    <m/>
    <n v="4"/>
    <x v="1"/>
  </r>
  <r>
    <x v="4647"/>
    <x v="0"/>
    <n v="37"/>
    <x v="3"/>
    <s v="Marketing Executive"/>
    <x v="5"/>
    <x v="0"/>
    <x v="3"/>
    <x v="113"/>
    <d v="2023-02-27T00:00:00"/>
    <d v="2023-03-03T00:00:00"/>
    <x v="1"/>
    <x v="3"/>
    <n v="59876"/>
    <x v="3"/>
    <m/>
    <n v="5"/>
    <x v="1"/>
  </r>
  <r>
    <x v="4648"/>
    <x v="2"/>
    <n v="34"/>
    <x v="1"/>
    <s v="Service Manager"/>
    <x v="12"/>
    <x v="1"/>
    <x v="1"/>
    <x v="188"/>
    <d v="2023-08-18T00:00:00"/>
    <d v="2023-08-23T00:00:00"/>
    <x v="0"/>
    <x v="100"/>
    <n v="36764"/>
    <x v="3"/>
    <s v="Retained"/>
    <n v="4"/>
    <x v="0"/>
  </r>
  <r>
    <x v="4649"/>
    <x v="0"/>
    <n v="37"/>
    <x v="1"/>
    <s v="Service Engineer"/>
    <x v="12"/>
    <x v="2"/>
    <x v="0"/>
    <x v="407"/>
    <d v="2024-12-03T00:00:00"/>
    <d v="2024-12-07T00:00:00"/>
    <x v="0"/>
    <x v="542"/>
    <n v="47248"/>
    <x v="8"/>
    <s v="Left"/>
    <n v="4"/>
    <x v="1"/>
  </r>
  <r>
    <x v="4650"/>
    <x v="0"/>
    <n v="38"/>
    <x v="7"/>
    <s v="Purchase Manager"/>
    <x v="5"/>
    <x v="0"/>
    <x v="0"/>
    <x v="249"/>
    <d v="2023-05-11T00:00:00"/>
    <d v="2023-05-18T00:00:00"/>
    <x v="0"/>
    <x v="5"/>
    <n v="55828"/>
    <x v="13"/>
    <s v="Retained"/>
    <n v="4"/>
    <x v="2"/>
  </r>
  <r>
    <x v="4651"/>
    <x v="2"/>
    <n v="34"/>
    <x v="1"/>
    <s v="Service Engineer"/>
    <x v="1"/>
    <x v="1"/>
    <x v="0"/>
    <x v="0"/>
    <d v="2023-03-20T00:00:00"/>
    <d v="2023-03-25T00:00:00"/>
    <x v="1"/>
    <x v="3"/>
    <n v="60591"/>
    <x v="3"/>
    <m/>
    <n v="4"/>
    <x v="1"/>
  </r>
  <r>
    <x v="4652"/>
    <x v="0"/>
    <n v="38"/>
    <x v="1"/>
    <s v="Service Manager"/>
    <x v="3"/>
    <x v="0"/>
    <x v="1"/>
    <x v="138"/>
    <d v="2023-08-01T00:00:00"/>
    <d v="2023-08-08T00:00:00"/>
    <x v="0"/>
    <x v="179"/>
    <n v="71153"/>
    <x v="11"/>
    <s v="Left"/>
    <n v="5"/>
    <x v="1"/>
  </r>
  <r>
    <x v="4653"/>
    <x v="2"/>
    <n v="32"/>
    <x v="0"/>
    <s v="Operations Executive"/>
    <x v="6"/>
    <x v="0"/>
    <x v="0"/>
    <x v="424"/>
    <d v="2024-09-25T00:00:00"/>
    <d v="2024-09-26T00:00:00"/>
    <x v="0"/>
    <x v="306"/>
    <n v="79466"/>
    <x v="8"/>
    <s v="Retained"/>
    <n v="5"/>
    <x v="1"/>
  </r>
  <r>
    <x v="4654"/>
    <x v="0"/>
    <n v="38"/>
    <x v="0"/>
    <s v="Operations Executive"/>
    <x v="4"/>
    <x v="1"/>
    <x v="1"/>
    <x v="133"/>
    <d v="2023-05-16T00:00:00"/>
    <d v="2023-05-17T00:00:00"/>
    <x v="0"/>
    <x v="216"/>
    <n v="67463"/>
    <x v="10"/>
    <s v="Retained"/>
    <m/>
    <x v="1"/>
  </r>
  <r>
    <x v="4655"/>
    <x v="0"/>
    <n v="37"/>
    <x v="0"/>
    <s v="Operations Manager"/>
    <x v="11"/>
    <x v="2"/>
    <x v="0"/>
    <x v="139"/>
    <d v="2023-08-28T00:00:00"/>
    <d v="2023-08-31T00:00:00"/>
    <x v="0"/>
    <x v="206"/>
    <n v="105232"/>
    <x v="15"/>
    <s v="Retained"/>
    <n v="4"/>
    <x v="1"/>
  </r>
  <r>
    <x v="4656"/>
    <x v="2"/>
    <n v="34"/>
    <x v="0"/>
    <s v="Operations Manager"/>
    <x v="9"/>
    <x v="0"/>
    <x v="1"/>
    <x v="260"/>
    <d v="2023-02-05T00:00:00"/>
    <d v="2023-02-06T00:00:00"/>
    <x v="0"/>
    <x v="254"/>
    <n v="48550"/>
    <x v="2"/>
    <s v="Retained"/>
    <n v="4"/>
    <x v="0"/>
  </r>
  <r>
    <x v="4657"/>
    <x v="0"/>
    <n v="38"/>
    <x v="1"/>
    <s v="Service Engineer"/>
    <x v="4"/>
    <x v="1"/>
    <x v="2"/>
    <x v="9"/>
    <d v="2023-03-12T00:00:00"/>
    <d v="2023-03-17T00:00:00"/>
    <x v="0"/>
    <x v="108"/>
    <n v="78513"/>
    <x v="10"/>
    <s v="Left"/>
    <n v="4"/>
    <x v="1"/>
  </r>
  <r>
    <x v="4658"/>
    <x v="0"/>
    <n v="38"/>
    <x v="0"/>
    <s v="Operations Executive"/>
    <x v="3"/>
    <x v="0"/>
    <x v="2"/>
    <x v="403"/>
    <d v="2024-06-09T00:00:00"/>
    <d v="2024-06-15T00:00:00"/>
    <x v="1"/>
    <x v="3"/>
    <n v="66024"/>
    <x v="3"/>
    <m/>
    <n v="5"/>
    <x v="1"/>
  </r>
  <r>
    <x v="4659"/>
    <x v="2"/>
    <n v="32"/>
    <x v="2"/>
    <s v="Sales Executive"/>
    <x v="11"/>
    <x v="0"/>
    <x v="1"/>
    <x v="487"/>
    <d v="2025-01-09T00:00:00"/>
    <d v="2025-01-16T00:00:00"/>
    <x v="0"/>
    <x v="543"/>
    <n v="138767"/>
    <x v="16"/>
    <s v="Retained"/>
    <n v="3"/>
    <x v="0"/>
  </r>
  <r>
    <x v="4660"/>
    <x v="0"/>
    <n v="37"/>
    <x v="0"/>
    <s v="Operations Executive"/>
    <x v="4"/>
    <x v="1"/>
    <x v="1"/>
    <x v="351"/>
    <d v="2023-03-07T00:00:00"/>
    <d v="2023-03-10T00:00:00"/>
    <x v="0"/>
    <x v="36"/>
    <n v="67586"/>
    <x v="0"/>
    <s v="Retained"/>
    <n v="4"/>
    <x v="1"/>
  </r>
  <r>
    <x v="4661"/>
    <x v="2"/>
    <n v="32"/>
    <x v="7"/>
    <s v="Purchase Manager"/>
    <x v="5"/>
    <x v="4"/>
    <x v="0"/>
    <x v="12"/>
    <d v="2023-02-22T00:00:00"/>
    <d v="2023-02-23T00:00:00"/>
    <x v="1"/>
    <x v="3"/>
    <n v="45140"/>
    <x v="3"/>
    <m/>
    <n v="4"/>
    <x v="1"/>
  </r>
  <r>
    <x v="4662"/>
    <x v="0"/>
    <n v="37"/>
    <x v="7"/>
    <s v="Purchase Officer"/>
    <x v="6"/>
    <x v="4"/>
    <x v="4"/>
    <x v="283"/>
    <d v="2023-01-15T00:00:00"/>
    <d v="2023-01-15T00:00:00"/>
    <x v="1"/>
    <x v="3"/>
    <n v="62200"/>
    <x v="3"/>
    <m/>
    <n v="4"/>
    <x v="1"/>
  </r>
  <r>
    <x v="4663"/>
    <x v="2"/>
    <n v="32"/>
    <x v="1"/>
    <s v="Service Engineer"/>
    <x v="3"/>
    <x v="2"/>
    <x v="2"/>
    <x v="514"/>
    <d v="2024-05-15T00:00:00"/>
    <d v="2024-05-17T00:00:00"/>
    <x v="3"/>
    <x v="3"/>
    <n v="62275"/>
    <x v="3"/>
    <m/>
    <n v="4"/>
    <x v="0"/>
  </r>
  <r>
    <x v="4664"/>
    <x v="2"/>
    <n v="33"/>
    <x v="4"/>
    <s v="Production Engineer"/>
    <x v="2"/>
    <x v="1"/>
    <x v="1"/>
    <x v="43"/>
    <d v="2023-08-15T00:00:00"/>
    <d v="2023-08-19T00:00:00"/>
    <x v="1"/>
    <x v="3"/>
    <n v="66322"/>
    <x v="3"/>
    <m/>
    <n v="4"/>
    <x v="1"/>
  </r>
  <r>
    <x v="4665"/>
    <x v="2"/>
    <n v="32"/>
    <x v="1"/>
    <s v="Service Engineer"/>
    <x v="9"/>
    <x v="2"/>
    <x v="1"/>
    <x v="370"/>
    <d v="2024-05-17T00:00:00"/>
    <d v="2024-05-19T00:00:00"/>
    <x v="0"/>
    <x v="182"/>
    <n v="42641"/>
    <x v="14"/>
    <s v="Retained"/>
    <n v="5"/>
    <x v="1"/>
  </r>
  <r>
    <x v="4666"/>
    <x v="0"/>
    <n v="38"/>
    <x v="1"/>
    <s v="Service Engineer"/>
    <x v="3"/>
    <x v="2"/>
    <x v="3"/>
    <x v="35"/>
    <d v="2023-08-20T00:00:00"/>
    <d v="2023-08-26T00:00:00"/>
    <x v="1"/>
    <x v="3"/>
    <n v="74678"/>
    <x v="3"/>
    <m/>
    <n v="3"/>
    <x v="1"/>
  </r>
  <r>
    <x v="4667"/>
    <x v="2"/>
    <n v="32"/>
    <x v="0"/>
    <s v="Operations Manager"/>
    <x v="1"/>
    <x v="3"/>
    <x v="0"/>
    <x v="86"/>
    <d v="2024-01-28T00:00:00"/>
    <d v="2024-02-01T00:00:00"/>
    <x v="2"/>
    <x v="3"/>
    <n v="70542"/>
    <x v="3"/>
    <m/>
    <n v="4"/>
    <x v="1"/>
  </r>
  <r>
    <x v="4668"/>
    <x v="2"/>
    <n v="32"/>
    <x v="0"/>
    <s v="Operations Executive"/>
    <x v="1"/>
    <x v="3"/>
    <x v="1"/>
    <x v="176"/>
    <d v="2023-03-14T00:00:00"/>
    <d v="2023-03-19T00:00:00"/>
    <x v="1"/>
    <x v="3"/>
    <n v="56934"/>
    <x v="3"/>
    <m/>
    <n v="4"/>
    <x v="1"/>
  </r>
  <r>
    <x v="4669"/>
    <x v="2"/>
    <n v="34"/>
    <x v="1"/>
    <s v="Service Manager"/>
    <x v="3"/>
    <x v="1"/>
    <x v="2"/>
    <x v="285"/>
    <d v="2023-07-31T00:00:00"/>
    <d v="2023-08-06T00:00:00"/>
    <x v="0"/>
    <x v="113"/>
    <n v="57418"/>
    <x v="9"/>
    <s v="Retained"/>
    <n v="4"/>
    <x v="0"/>
  </r>
  <r>
    <x v="4670"/>
    <x v="0"/>
    <n v="38"/>
    <x v="4"/>
    <s v="Production Engineer"/>
    <x v="2"/>
    <x v="1"/>
    <x v="1"/>
    <x v="288"/>
    <d v="2023-06-17T00:00:00"/>
    <d v="2023-06-20T00:00:00"/>
    <x v="0"/>
    <x v="61"/>
    <n v="82873"/>
    <x v="3"/>
    <s v="Retained"/>
    <n v="4"/>
    <x v="1"/>
  </r>
  <r>
    <x v="4671"/>
    <x v="2"/>
    <n v="33"/>
    <x v="0"/>
    <s v="Operations Executive"/>
    <x v="3"/>
    <x v="1"/>
    <x v="0"/>
    <x v="99"/>
    <d v="2024-11-21T00:00:00"/>
    <d v="2024-11-25T00:00:00"/>
    <x v="0"/>
    <x v="191"/>
    <n v="60096"/>
    <x v="14"/>
    <s v="Left"/>
    <m/>
    <x v="1"/>
  </r>
  <r>
    <x v="4672"/>
    <x v="2"/>
    <n v="33"/>
    <x v="2"/>
    <s v="Sales Executive"/>
    <x v="4"/>
    <x v="0"/>
    <x v="0"/>
    <x v="72"/>
    <d v="2023-05-26T00:00:00"/>
    <d v="2023-06-01T00:00:00"/>
    <x v="0"/>
    <x v="144"/>
    <n v="59876"/>
    <x v="10"/>
    <s v="Retained"/>
    <n v="4"/>
    <x v="1"/>
  </r>
  <r>
    <x v="4673"/>
    <x v="0"/>
    <n v="37"/>
    <x v="0"/>
    <s v="Operations Executive"/>
    <x v="5"/>
    <x v="2"/>
    <x v="2"/>
    <x v="32"/>
    <d v="2023-07-18T00:00:00"/>
    <d v="2023-07-22T00:00:00"/>
    <x v="0"/>
    <x v="46"/>
    <n v="55041"/>
    <x v="5"/>
    <s v="Retained"/>
    <n v="4"/>
    <x v="1"/>
  </r>
  <r>
    <x v="4674"/>
    <x v="0"/>
    <n v="36"/>
    <x v="1"/>
    <s v="Service Manager"/>
    <x v="12"/>
    <x v="2"/>
    <x v="1"/>
    <x v="371"/>
    <d v="2024-06-22T00:00:00"/>
    <d v="2024-06-27T00:00:00"/>
    <x v="3"/>
    <x v="3"/>
    <n v="36535"/>
    <x v="3"/>
    <m/>
    <n v="4"/>
    <x v="0"/>
  </r>
  <r>
    <x v="4675"/>
    <x v="2"/>
    <n v="33"/>
    <x v="0"/>
    <s v="Operations Executive"/>
    <x v="6"/>
    <x v="2"/>
    <x v="1"/>
    <x v="506"/>
    <d v="2024-01-22T00:00:00"/>
    <d v="2024-01-25T00:00:00"/>
    <x v="0"/>
    <x v="203"/>
    <n v="58150"/>
    <x v="15"/>
    <s v="Retained"/>
    <n v="4"/>
    <x v="0"/>
  </r>
  <r>
    <x v="4676"/>
    <x v="0"/>
    <n v="36"/>
    <x v="0"/>
    <s v="Operations Executive"/>
    <x v="2"/>
    <x v="1"/>
    <x v="2"/>
    <x v="411"/>
    <d v="2024-07-17T00:00:00"/>
    <d v="2024-07-18T00:00:00"/>
    <x v="1"/>
    <x v="3"/>
    <n v="63851"/>
    <x v="3"/>
    <m/>
    <m/>
    <x v="1"/>
  </r>
  <r>
    <x v="4677"/>
    <x v="1"/>
    <n v="34"/>
    <x v="0"/>
    <s v="Operations Executive"/>
    <x v="2"/>
    <x v="1"/>
    <x v="2"/>
    <x v="252"/>
    <d v="2023-08-10T00:00:00"/>
    <d v="2023-08-10T00:00:00"/>
    <x v="1"/>
    <x v="3"/>
    <n v="82346"/>
    <x v="3"/>
    <m/>
    <n v="4"/>
    <x v="1"/>
  </r>
  <r>
    <x v="4678"/>
    <x v="2"/>
    <n v="32"/>
    <x v="0"/>
    <s v="Operations Executive"/>
    <x v="1"/>
    <x v="1"/>
    <x v="1"/>
    <x v="239"/>
    <d v="2024-10-09T00:00:00"/>
    <d v="2024-10-09T00:00:00"/>
    <x v="0"/>
    <x v="423"/>
    <n v="51333"/>
    <x v="12"/>
    <s v="Left"/>
    <n v="4"/>
    <x v="1"/>
  </r>
  <r>
    <x v="4679"/>
    <x v="2"/>
    <n v="33"/>
    <x v="1"/>
    <s v="Service Manager"/>
    <x v="1"/>
    <x v="0"/>
    <x v="1"/>
    <x v="67"/>
    <d v="2023-08-29T00:00:00"/>
    <d v="2023-09-01T00:00:00"/>
    <x v="1"/>
    <x v="3"/>
    <n v="57107"/>
    <x v="3"/>
    <m/>
    <n v="4"/>
    <x v="1"/>
  </r>
  <r>
    <x v="4680"/>
    <x v="0"/>
    <n v="37"/>
    <x v="1"/>
    <s v="Service Engineer"/>
    <x v="5"/>
    <x v="2"/>
    <x v="1"/>
    <x v="75"/>
    <d v="2024-03-16T00:00:00"/>
    <d v="2024-03-21T00:00:00"/>
    <x v="0"/>
    <x v="239"/>
    <n v="49283"/>
    <x v="4"/>
    <s v="Left"/>
    <n v="5"/>
    <x v="1"/>
  </r>
  <r>
    <x v="4681"/>
    <x v="0"/>
    <n v="36"/>
    <x v="0"/>
    <s v="Operations Manager"/>
    <x v="3"/>
    <x v="4"/>
    <x v="0"/>
    <x v="93"/>
    <d v="2024-12-18T00:00:00"/>
    <d v="2024-12-23T00:00:00"/>
    <x v="0"/>
    <x v="435"/>
    <n v="71026"/>
    <x v="4"/>
    <s v="Retained"/>
    <m/>
    <x v="2"/>
  </r>
  <r>
    <x v="4682"/>
    <x v="1"/>
    <n v="34"/>
    <x v="0"/>
    <s v="Operations Executive"/>
    <x v="6"/>
    <x v="0"/>
    <x v="1"/>
    <x v="29"/>
    <d v="2023-02-12T00:00:00"/>
    <d v="2023-02-19T00:00:00"/>
    <x v="0"/>
    <x v="76"/>
    <n v="80886"/>
    <x v="5"/>
    <s v="Retained"/>
    <n v="4"/>
    <x v="1"/>
  </r>
  <r>
    <x v="4683"/>
    <x v="0"/>
    <n v="38"/>
    <x v="1"/>
    <s v="Service Engineer"/>
    <x v="8"/>
    <x v="4"/>
    <x v="1"/>
    <x v="5"/>
    <d v="2023-05-21T00:00:00"/>
    <d v="2023-05-23T00:00:00"/>
    <x v="0"/>
    <x v="227"/>
    <n v="175056"/>
    <x v="0"/>
    <s v="Retained"/>
    <m/>
    <x v="1"/>
  </r>
  <r>
    <x v="4684"/>
    <x v="2"/>
    <n v="34"/>
    <x v="0"/>
    <s v="Operations Executive"/>
    <x v="7"/>
    <x v="1"/>
    <x v="0"/>
    <x v="315"/>
    <d v="2023-08-11T00:00:00"/>
    <d v="2023-08-17T00:00:00"/>
    <x v="0"/>
    <x v="245"/>
    <n v="68814"/>
    <x v="0"/>
    <s v="Left"/>
    <n v="2"/>
    <x v="0"/>
  </r>
  <r>
    <x v="4685"/>
    <x v="0"/>
    <n v="36"/>
    <x v="7"/>
    <s v="Purchase Manager"/>
    <x v="7"/>
    <x v="0"/>
    <x v="3"/>
    <x v="223"/>
    <d v="2024-07-08T00:00:00"/>
    <d v="2024-07-11T00:00:00"/>
    <x v="0"/>
    <x v="466"/>
    <n v="62960"/>
    <x v="0"/>
    <s v="Retained"/>
    <n v="5"/>
    <x v="1"/>
  </r>
  <r>
    <x v="4686"/>
    <x v="0"/>
    <n v="37"/>
    <x v="1"/>
    <s v="Service Manager"/>
    <x v="3"/>
    <x v="1"/>
    <x v="3"/>
    <x v="408"/>
    <d v="2023-07-31T00:00:00"/>
    <d v="2023-08-02T00:00:00"/>
    <x v="0"/>
    <x v="64"/>
    <n v="55855"/>
    <x v="6"/>
    <s v="Retained"/>
    <n v="4"/>
    <x v="0"/>
  </r>
  <r>
    <x v="4687"/>
    <x v="0"/>
    <n v="36"/>
    <x v="0"/>
    <s v="Operations Executive"/>
    <x v="9"/>
    <x v="1"/>
    <x v="1"/>
    <x v="215"/>
    <d v="2023-02-24T00:00:00"/>
    <d v="2023-03-03T00:00:00"/>
    <x v="1"/>
    <x v="3"/>
    <n v="41101"/>
    <x v="3"/>
    <m/>
    <n v="5"/>
    <x v="0"/>
  </r>
  <r>
    <x v="4688"/>
    <x v="0"/>
    <n v="36"/>
    <x v="2"/>
    <s v="Sales Executive"/>
    <x v="7"/>
    <x v="3"/>
    <x v="0"/>
    <x v="77"/>
    <d v="2023-08-21T00:00:00"/>
    <d v="2023-08-26T00:00:00"/>
    <x v="0"/>
    <x v="97"/>
    <n v="59619"/>
    <x v="15"/>
    <s v="Retained"/>
    <n v="4"/>
    <x v="0"/>
  </r>
  <r>
    <x v="4689"/>
    <x v="1"/>
    <n v="34"/>
    <x v="6"/>
    <s v="Financial Analyst"/>
    <x v="2"/>
    <x v="2"/>
    <x v="1"/>
    <x v="288"/>
    <d v="2023-06-19T00:00:00"/>
    <d v="2023-06-19T00:00:00"/>
    <x v="0"/>
    <x v="252"/>
    <n v="84272"/>
    <x v="0"/>
    <s v="Retained"/>
    <n v="5"/>
    <x v="1"/>
  </r>
  <r>
    <x v="4690"/>
    <x v="0"/>
    <n v="37"/>
    <x v="2"/>
    <s v="Sales Executive"/>
    <x v="6"/>
    <x v="1"/>
    <x v="1"/>
    <x v="482"/>
    <d v="2024-08-07T00:00:00"/>
    <d v="2024-08-09T00:00:00"/>
    <x v="3"/>
    <x v="3"/>
    <n v="82733"/>
    <x v="3"/>
    <m/>
    <n v="3"/>
    <x v="1"/>
  </r>
  <r>
    <x v="4691"/>
    <x v="0"/>
    <n v="38"/>
    <x v="1"/>
    <s v="Service Engineer"/>
    <x v="10"/>
    <x v="1"/>
    <x v="0"/>
    <x v="210"/>
    <d v="2023-08-09T00:00:00"/>
    <d v="2023-08-16T00:00:00"/>
    <x v="1"/>
    <x v="3"/>
    <n v="193273"/>
    <x v="3"/>
    <m/>
    <n v="4"/>
    <x v="1"/>
  </r>
  <r>
    <x v="4692"/>
    <x v="0"/>
    <n v="36"/>
    <x v="0"/>
    <s v="Operations Executive"/>
    <x v="4"/>
    <x v="1"/>
    <x v="2"/>
    <x v="85"/>
    <d v="2023-02-28T00:00:00"/>
    <d v="2023-03-01T00:00:00"/>
    <x v="0"/>
    <x v="20"/>
    <n v="88850"/>
    <x v="12"/>
    <s v="Retained"/>
    <n v="4"/>
    <x v="1"/>
  </r>
  <r>
    <x v="4693"/>
    <x v="0"/>
    <n v="38"/>
    <x v="0"/>
    <s v="Operations Executive"/>
    <x v="4"/>
    <x v="1"/>
    <x v="3"/>
    <x v="218"/>
    <d v="2024-02-21T00:00:00"/>
    <d v="2024-02-23T00:00:00"/>
    <x v="0"/>
    <x v="508"/>
    <n v="61164"/>
    <x v="15"/>
    <s v="Retained"/>
    <m/>
    <x v="2"/>
  </r>
  <r>
    <x v="4694"/>
    <x v="0"/>
    <n v="38"/>
    <x v="7"/>
    <s v="Purchase Officer"/>
    <x v="14"/>
    <x v="0"/>
    <x v="3"/>
    <x v="159"/>
    <d v="2023-05-28T00:00:00"/>
    <d v="2023-06-03T00:00:00"/>
    <x v="0"/>
    <x v="99"/>
    <n v="146286"/>
    <x v="8"/>
    <s v="Retained"/>
    <n v="5"/>
    <x v="1"/>
  </r>
  <r>
    <x v="4695"/>
    <x v="2"/>
    <n v="33"/>
    <x v="7"/>
    <s v="Purchase Officer"/>
    <x v="4"/>
    <x v="0"/>
    <x v="3"/>
    <x v="26"/>
    <d v="2023-05-14T00:00:00"/>
    <d v="2023-05-18T00:00:00"/>
    <x v="0"/>
    <x v="343"/>
    <n v="81407"/>
    <x v="13"/>
    <s v="Retained"/>
    <n v="4"/>
    <x v="1"/>
  </r>
  <r>
    <x v="4696"/>
    <x v="0"/>
    <n v="36"/>
    <x v="1"/>
    <s v="Service Manager"/>
    <x v="2"/>
    <x v="0"/>
    <x v="1"/>
    <x v="23"/>
    <d v="2024-07-29T00:00:00"/>
    <d v="2024-07-31T00:00:00"/>
    <x v="0"/>
    <x v="509"/>
    <n v="78087"/>
    <x v="6"/>
    <s v="Retained"/>
    <n v="5"/>
    <x v="1"/>
  </r>
  <r>
    <x v="4697"/>
    <x v="0"/>
    <n v="36"/>
    <x v="4"/>
    <s v="Production Engineer"/>
    <x v="1"/>
    <x v="1"/>
    <x v="4"/>
    <x v="334"/>
    <d v="2023-08-02T00:00:00"/>
    <d v="2023-08-03T00:00:00"/>
    <x v="0"/>
    <x v="119"/>
    <n v="64840"/>
    <x v="6"/>
    <s v="Retained"/>
    <n v="4"/>
    <x v="1"/>
  </r>
  <r>
    <x v="4698"/>
    <x v="0"/>
    <n v="38"/>
    <x v="3"/>
    <s v="Marketing Manager"/>
    <x v="6"/>
    <x v="1"/>
    <x v="1"/>
    <x v="81"/>
    <d v="2023-05-10T00:00:00"/>
    <d v="2023-05-10T00:00:00"/>
    <x v="0"/>
    <x v="279"/>
    <n v="50711"/>
    <x v="0"/>
    <s v="Retained"/>
    <n v="4"/>
    <x v="1"/>
  </r>
  <r>
    <x v="4699"/>
    <x v="1"/>
    <n v="34"/>
    <x v="0"/>
    <s v="Operations Executive"/>
    <x v="6"/>
    <x v="1"/>
    <x v="3"/>
    <x v="30"/>
    <d v="2023-03-29T00:00:00"/>
    <d v="2023-03-31T00:00:00"/>
    <x v="0"/>
    <x v="44"/>
    <n v="77283"/>
    <x v="16"/>
    <s v="Retained"/>
    <n v="4"/>
    <x v="0"/>
  </r>
  <r>
    <x v="4700"/>
    <x v="0"/>
    <n v="38"/>
    <x v="1"/>
    <s v="Service Engineer"/>
    <x v="3"/>
    <x v="2"/>
    <x v="0"/>
    <x v="189"/>
    <d v="2024-11-30T00:00:00"/>
    <d v="2024-12-03T00:00:00"/>
    <x v="0"/>
    <x v="542"/>
    <n v="67634"/>
    <x v="15"/>
    <s v="Retained"/>
    <n v="5"/>
    <x v="0"/>
  </r>
  <r>
    <x v="4701"/>
    <x v="0"/>
    <n v="37"/>
    <x v="2"/>
    <s v="Sales Executive"/>
    <x v="0"/>
    <x v="3"/>
    <x v="0"/>
    <x v="400"/>
    <d v="2023-04-03T00:00:00"/>
    <d v="2023-04-10T00:00:00"/>
    <x v="1"/>
    <x v="3"/>
    <n v="54085"/>
    <x v="3"/>
    <m/>
    <n v="4"/>
    <x v="1"/>
  </r>
  <r>
    <x v="4702"/>
    <x v="2"/>
    <n v="34"/>
    <x v="3"/>
    <s v="Marketing Executive"/>
    <x v="1"/>
    <x v="1"/>
    <x v="1"/>
    <x v="3"/>
    <d v="2023-03-02T00:00:00"/>
    <d v="2023-03-04T00:00:00"/>
    <x v="0"/>
    <x v="102"/>
    <n v="66690"/>
    <x v="9"/>
    <s v="Retained"/>
    <n v="4"/>
    <x v="1"/>
  </r>
  <r>
    <x v="4703"/>
    <x v="2"/>
    <n v="33"/>
    <x v="6"/>
    <s v="Financial Analyst"/>
    <x v="1"/>
    <x v="1"/>
    <x v="1"/>
    <x v="46"/>
    <d v="2024-03-11T00:00:00"/>
    <d v="2024-03-11T00:00:00"/>
    <x v="3"/>
    <x v="3"/>
    <n v="71653"/>
    <x v="3"/>
    <m/>
    <n v="5"/>
    <x v="1"/>
  </r>
  <r>
    <x v="4704"/>
    <x v="0"/>
    <n v="36"/>
    <x v="0"/>
    <s v="Operations Executive"/>
    <x v="13"/>
    <x v="1"/>
    <x v="0"/>
    <x v="366"/>
    <d v="2023-05-24T00:00:00"/>
    <d v="2023-05-31T00:00:00"/>
    <x v="0"/>
    <x v="19"/>
    <n v="206460"/>
    <x v="3"/>
    <s v="Retained"/>
    <n v="4"/>
    <x v="2"/>
  </r>
  <r>
    <x v="4705"/>
    <x v="0"/>
    <n v="37"/>
    <x v="0"/>
    <s v="Operations Manager"/>
    <x v="1"/>
    <x v="1"/>
    <x v="3"/>
    <x v="214"/>
    <d v="2023-03-25T00:00:00"/>
    <d v="2023-03-28T00:00:00"/>
    <x v="0"/>
    <x v="101"/>
    <n v="59776"/>
    <x v="5"/>
    <s v="Retained"/>
    <n v="4"/>
    <x v="1"/>
  </r>
  <r>
    <x v="4706"/>
    <x v="2"/>
    <n v="34"/>
    <x v="1"/>
    <s v="Service Engineer"/>
    <x v="10"/>
    <x v="1"/>
    <x v="1"/>
    <x v="85"/>
    <d v="2023-03-01T00:00:00"/>
    <d v="2023-03-07T00:00:00"/>
    <x v="0"/>
    <x v="102"/>
    <n v="146205"/>
    <x v="11"/>
    <s v="Retained"/>
    <n v="4"/>
    <x v="1"/>
  </r>
  <r>
    <x v="4707"/>
    <x v="0"/>
    <n v="36"/>
    <x v="4"/>
    <s v="Production Manager"/>
    <x v="9"/>
    <x v="4"/>
    <x v="1"/>
    <x v="185"/>
    <d v="2024-11-11T00:00:00"/>
    <d v="2024-11-17T00:00:00"/>
    <x v="1"/>
    <x v="3"/>
    <n v="46430"/>
    <x v="3"/>
    <m/>
    <n v="4"/>
    <x v="0"/>
  </r>
  <r>
    <x v="4708"/>
    <x v="2"/>
    <n v="33"/>
    <x v="3"/>
    <s v="Marketing Executive"/>
    <x v="5"/>
    <x v="2"/>
    <x v="1"/>
    <x v="150"/>
    <d v="2023-07-06T00:00:00"/>
    <d v="2023-07-10T00:00:00"/>
    <x v="1"/>
    <x v="3"/>
    <n v="34397"/>
    <x v="3"/>
    <m/>
    <n v="4"/>
    <x v="1"/>
  </r>
  <r>
    <x v="4709"/>
    <x v="2"/>
    <n v="32"/>
    <x v="0"/>
    <s v="Operations Executive"/>
    <x v="6"/>
    <x v="1"/>
    <x v="1"/>
    <x v="199"/>
    <d v="2023-06-09T00:00:00"/>
    <d v="2023-06-16T00:00:00"/>
    <x v="0"/>
    <x v="61"/>
    <n v="78412"/>
    <x v="9"/>
    <s v="Retained"/>
    <n v="4"/>
    <x v="0"/>
  </r>
  <r>
    <x v="4710"/>
    <x v="0"/>
    <n v="37"/>
    <x v="1"/>
    <s v="Service Engineer"/>
    <x v="14"/>
    <x v="1"/>
    <x v="1"/>
    <x v="483"/>
    <d v="2024-12-04T00:00:00"/>
    <d v="2024-12-04T00:00:00"/>
    <x v="0"/>
    <x v="401"/>
    <n v="111000"/>
    <x v="13"/>
    <s v="Retained"/>
    <n v="4"/>
    <x v="0"/>
  </r>
  <r>
    <x v="4711"/>
    <x v="0"/>
    <n v="38"/>
    <x v="1"/>
    <s v="Service Manager"/>
    <x v="9"/>
    <x v="1"/>
    <x v="1"/>
    <x v="108"/>
    <d v="2023-06-30T00:00:00"/>
    <d v="2023-07-06T00:00:00"/>
    <x v="0"/>
    <x v="89"/>
    <n v="41064"/>
    <x v="13"/>
    <s v="Left"/>
    <n v="5"/>
    <x v="0"/>
  </r>
  <r>
    <x v="4712"/>
    <x v="0"/>
    <n v="38"/>
    <x v="1"/>
    <s v="Service Engineer"/>
    <x v="0"/>
    <x v="1"/>
    <x v="1"/>
    <x v="202"/>
    <d v="2023-06-02T00:00:00"/>
    <d v="2023-06-07T00:00:00"/>
    <x v="0"/>
    <x v="226"/>
    <n v="59575"/>
    <x v="6"/>
    <s v="Left"/>
    <n v="5"/>
    <x v="1"/>
  </r>
  <r>
    <x v="4713"/>
    <x v="2"/>
    <n v="32"/>
    <x v="0"/>
    <s v="Operations Manager"/>
    <x v="12"/>
    <x v="0"/>
    <x v="3"/>
    <x v="12"/>
    <d v="2023-02-25T00:00:00"/>
    <d v="2023-02-25T00:00:00"/>
    <x v="0"/>
    <x v="209"/>
    <n v="52790"/>
    <x v="11"/>
    <s v="Retained"/>
    <n v="4"/>
    <x v="1"/>
  </r>
  <r>
    <x v="4714"/>
    <x v="0"/>
    <n v="36"/>
    <x v="1"/>
    <s v="Service Engineer"/>
    <x v="6"/>
    <x v="0"/>
    <x v="3"/>
    <x v="211"/>
    <d v="2023-06-09T00:00:00"/>
    <d v="2023-06-10T00:00:00"/>
    <x v="1"/>
    <x v="3"/>
    <n v="64011"/>
    <x v="3"/>
    <m/>
    <m/>
    <x v="1"/>
  </r>
  <r>
    <x v="4715"/>
    <x v="0"/>
    <n v="36"/>
    <x v="2"/>
    <s v="Sales Manager"/>
    <x v="9"/>
    <x v="0"/>
    <x v="1"/>
    <x v="136"/>
    <d v="2023-08-14T00:00:00"/>
    <d v="2023-08-20T00:00:00"/>
    <x v="1"/>
    <x v="3"/>
    <n v="47377"/>
    <x v="3"/>
    <m/>
    <n v="5"/>
    <x v="0"/>
  </r>
  <r>
    <x v="4716"/>
    <x v="2"/>
    <n v="33"/>
    <x v="3"/>
    <s v="Marketing Executive"/>
    <x v="4"/>
    <x v="4"/>
    <x v="4"/>
    <x v="143"/>
    <d v="2023-01-14T00:00:00"/>
    <d v="2023-01-18T00:00:00"/>
    <x v="1"/>
    <x v="3"/>
    <n v="89892"/>
    <x v="3"/>
    <m/>
    <n v="4"/>
    <x v="0"/>
  </r>
  <r>
    <x v="4717"/>
    <x v="1"/>
    <n v="34"/>
    <x v="1"/>
    <s v="Service Engineer"/>
    <x v="6"/>
    <x v="0"/>
    <x v="1"/>
    <x v="91"/>
    <d v="2023-06-10T00:00:00"/>
    <d v="2023-06-13T00:00:00"/>
    <x v="1"/>
    <x v="3"/>
    <n v="54327"/>
    <x v="3"/>
    <m/>
    <n v="4"/>
    <x v="1"/>
  </r>
  <r>
    <x v="4718"/>
    <x v="0"/>
    <n v="38"/>
    <x v="2"/>
    <s v="Sales Executive"/>
    <x v="1"/>
    <x v="1"/>
    <x v="2"/>
    <x v="241"/>
    <d v="2023-01-19T00:00:00"/>
    <d v="2023-01-22T00:00:00"/>
    <x v="0"/>
    <x v="71"/>
    <n v="71752"/>
    <x v="7"/>
    <s v="Retained"/>
    <n v="4"/>
    <x v="1"/>
  </r>
  <r>
    <x v="4719"/>
    <x v="1"/>
    <n v="34"/>
    <x v="1"/>
    <s v="Service Engineer"/>
    <x v="2"/>
    <x v="1"/>
    <x v="0"/>
    <x v="466"/>
    <d v="2024-06-22T00:00:00"/>
    <d v="2024-06-27T00:00:00"/>
    <x v="0"/>
    <x v="544"/>
    <n v="65895"/>
    <x v="10"/>
    <s v="Retained"/>
    <n v="5"/>
    <x v="1"/>
  </r>
  <r>
    <x v="4720"/>
    <x v="0"/>
    <n v="36"/>
    <x v="1"/>
    <s v="Service Engineer"/>
    <x v="7"/>
    <x v="1"/>
    <x v="1"/>
    <x v="142"/>
    <d v="2023-03-25T00:00:00"/>
    <d v="2023-03-31T00:00:00"/>
    <x v="0"/>
    <x v="270"/>
    <n v="61068"/>
    <x v="1"/>
    <s v="Retained"/>
    <n v="4"/>
    <x v="1"/>
  </r>
  <r>
    <x v="4721"/>
    <x v="0"/>
    <n v="36"/>
    <x v="7"/>
    <s v="Purchase Officer"/>
    <x v="0"/>
    <x v="0"/>
    <x v="1"/>
    <x v="288"/>
    <d v="2023-06-15T00:00:00"/>
    <d v="2023-06-17T00:00:00"/>
    <x v="1"/>
    <x v="3"/>
    <n v="44596"/>
    <x v="3"/>
    <m/>
    <n v="4"/>
    <x v="1"/>
  </r>
  <r>
    <x v="4722"/>
    <x v="0"/>
    <n v="36"/>
    <x v="3"/>
    <s v="Marketing Executive"/>
    <x v="14"/>
    <x v="0"/>
    <x v="4"/>
    <x v="357"/>
    <d v="2023-07-03T00:00:00"/>
    <d v="2023-07-06T00:00:00"/>
    <x v="0"/>
    <x v="286"/>
    <n v="141674"/>
    <x v="9"/>
    <s v="Retained"/>
    <n v="4"/>
    <x v="0"/>
  </r>
  <r>
    <x v="4723"/>
    <x v="0"/>
    <n v="37"/>
    <x v="0"/>
    <s v="Operations Executive"/>
    <x v="2"/>
    <x v="4"/>
    <x v="1"/>
    <x v="339"/>
    <d v="2023-06-12T00:00:00"/>
    <d v="2023-06-17T00:00:00"/>
    <x v="0"/>
    <x v="222"/>
    <n v="69614"/>
    <x v="9"/>
    <s v="Retained"/>
    <n v="3"/>
    <x v="1"/>
  </r>
  <r>
    <x v="4724"/>
    <x v="0"/>
    <n v="36"/>
    <x v="4"/>
    <s v="Production Engineer"/>
    <x v="13"/>
    <x v="4"/>
    <x v="1"/>
    <x v="91"/>
    <d v="2023-06-11T00:00:00"/>
    <d v="2023-06-11T00:00:00"/>
    <x v="0"/>
    <x v="140"/>
    <n v="219477"/>
    <x v="14"/>
    <s v="Retained"/>
    <m/>
    <x v="1"/>
  </r>
  <r>
    <x v="4725"/>
    <x v="0"/>
    <n v="36"/>
    <x v="7"/>
    <s v="Purchase Officer"/>
    <x v="0"/>
    <x v="2"/>
    <x v="4"/>
    <x v="121"/>
    <d v="2023-03-29T00:00:00"/>
    <d v="2023-03-31T00:00:00"/>
    <x v="0"/>
    <x v="114"/>
    <n v="64449"/>
    <x v="9"/>
    <s v="Retained"/>
    <n v="3"/>
    <x v="1"/>
  </r>
  <r>
    <x v="4726"/>
    <x v="1"/>
    <n v="34"/>
    <x v="0"/>
    <s v="Operations Executive"/>
    <x v="10"/>
    <x v="0"/>
    <x v="1"/>
    <x v="464"/>
    <d v="2024-05-19T00:00:00"/>
    <d v="2024-05-20T00:00:00"/>
    <x v="3"/>
    <x v="3"/>
    <n v="125844"/>
    <x v="3"/>
    <m/>
    <m/>
    <x v="1"/>
  </r>
  <r>
    <x v="4727"/>
    <x v="2"/>
    <n v="33"/>
    <x v="1"/>
    <s v="Service Manager"/>
    <x v="12"/>
    <x v="0"/>
    <x v="0"/>
    <x v="70"/>
    <d v="2023-02-18T00:00:00"/>
    <d v="2023-02-19T00:00:00"/>
    <x v="1"/>
    <x v="3"/>
    <n v="38541"/>
    <x v="3"/>
    <m/>
    <n v="5"/>
    <x v="0"/>
  </r>
  <r>
    <x v="4728"/>
    <x v="2"/>
    <n v="33"/>
    <x v="2"/>
    <s v="Sales Manager"/>
    <x v="12"/>
    <x v="2"/>
    <x v="3"/>
    <x v="324"/>
    <d v="2024-03-09T00:00:00"/>
    <d v="2024-03-10T00:00:00"/>
    <x v="0"/>
    <x v="545"/>
    <n v="43829"/>
    <x v="12"/>
    <s v="Retained"/>
    <n v="5"/>
    <x v="0"/>
  </r>
  <r>
    <x v="4729"/>
    <x v="0"/>
    <n v="36"/>
    <x v="3"/>
    <s v="Marketing Executive"/>
    <x v="9"/>
    <x v="1"/>
    <x v="3"/>
    <x v="259"/>
    <d v="2023-03-19T00:00:00"/>
    <d v="2023-03-26T00:00:00"/>
    <x v="0"/>
    <x v="0"/>
    <n v="41784"/>
    <x v="13"/>
    <s v="Retained"/>
    <n v="5"/>
    <x v="1"/>
  </r>
  <r>
    <x v="4730"/>
    <x v="0"/>
    <n v="36"/>
    <x v="1"/>
    <s v="Service Manager"/>
    <x v="12"/>
    <x v="1"/>
    <x v="4"/>
    <x v="337"/>
    <d v="2023-01-06T00:00:00"/>
    <d v="2023-01-06T00:00:00"/>
    <x v="1"/>
    <x v="3"/>
    <n v="46794"/>
    <x v="3"/>
    <m/>
    <n v="2"/>
    <x v="1"/>
  </r>
  <r>
    <x v="4731"/>
    <x v="0"/>
    <n v="37"/>
    <x v="1"/>
    <s v="Service Engineer"/>
    <x v="10"/>
    <x v="1"/>
    <x v="0"/>
    <x v="138"/>
    <d v="2023-08-09T00:00:00"/>
    <d v="2023-08-09T00:00:00"/>
    <x v="0"/>
    <x v="64"/>
    <n v="159961"/>
    <x v="3"/>
    <s v="Retained"/>
    <n v="5"/>
    <x v="1"/>
  </r>
  <r>
    <x v="4732"/>
    <x v="2"/>
    <n v="34"/>
    <x v="4"/>
    <s v="Production Engineer"/>
    <x v="8"/>
    <x v="0"/>
    <x v="1"/>
    <x v="233"/>
    <d v="2023-06-17T00:00:00"/>
    <d v="2023-06-17T00:00:00"/>
    <x v="2"/>
    <x v="3"/>
    <n v="176114"/>
    <x v="3"/>
    <m/>
    <m/>
    <x v="1"/>
  </r>
  <r>
    <x v="4733"/>
    <x v="1"/>
    <n v="34"/>
    <x v="6"/>
    <s v="Financial Analyst"/>
    <x v="1"/>
    <x v="2"/>
    <x v="2"/>
    <x v="445"/>
    <d v="2024-05-16T00:00:00"/>
    <d v="2024-05-16T00:00:00"/>
    <x v="0"/>
    <x v="515"/>
    <n v="69527"/>
    <x v="2"/>
    <s v="Retained"/>
    <n v="4"/>
    <x v="0"/>
  </r>
  <r>
    <x v="4734"/>
    <x v="0"/>
    <n v="37"/>
    <x v="2"/>
    <s v="Sales Manager"/>
    <x v="7"/>
    <x v="1"/>
    <x v="2"/>
    <x v="323"/>
    <d v="2024-12-19T00:00:00"/>
    <d v="2024-12-21T00:00:00"/>
    <x v="2"/>
    <x v="3"/>
    <n v="52543"/>
    <x v="3"/>
    <m/>
    <n v="4"/>
    <x v="1"/>
  </r>
  <r>
    <x v="4735"/>
    <x v="0"/>
    <n v="38"/>
    <x v="1"/>
    <s v="Service Engineer"/>
    <x v="3"/>
    <x v="2"/>
    <x v="0"/>
    <x v="533"/>
    <d v="2024-01-23T00:00:00"/>
    <d v="2024-01-25T00:00:00"/>
    <x v="2"/>
    <x v="3"/>
    <n v="64155"/>
    <x v="3"/>
    <m/>
    <n v="5"/>
    <x v="0"/>
  </r>
  <r>
    <x v="4736"/>
    <x v="0"/>
    <n v="36"/>
    <x v="1"/>
    <s v="Service Manager"/>
    <x v="12"/>
    <x v="0"/>
    <x v="3"/>
    <x v="26"/>
    <d v="2023-05-13T00:00:00"/>
    <d v="2023-05-15T00:00:00"/>
    <x v="1"/>
    <x v="3"/>
    <n v="47340"/>
    <x v="3"/>
    <m/>
    <m/>
    <x v="2"/>
  </r>
  <r>
    <x v="4737"/>
    <x v="0"/>
    <n v="36"/>
    <x v="0"/>
    <s v="Operations Manager"/>
    <x v="7"/>
    <x v="4"/>
    <x v="3"/>
    <x v="186"/>
    <d v="2023-03-26T00:00:00"/>
    <d v="2023-03-26T00:00:00"/>
    <x v="0"/>
    <x v="199"/>
    <n v="65370"/>
    <x v="1"/>
    <s v="Retained"/>
    <n v="4"/>
    <x v="1"/>
  </r>
  <r>
    <x v="4738"/>
    <x v="0"/>
    <n v="38"/>
    <x v="1"/>
    <s v="Service Engineer"/>
    <x v="3"/>
    <x v="0"/>
    <x v="0"/>
    <x v="64"/>
    <d v="2023-05-27T00:00:00"/>
    <d v="2023-06-01T00:00:00"/>
    <x v="0"/>
    <x v="212"/>
    <n v="71930"/>
    <x v="9"/>
    <s v="Left"/>
    <n v="4"/>
    <x v="1"/>
  </r>
  <r>
    <x v="4739"/>
    <x v="2"/>
    <n v="33"/>
    <x v="7"/>
    <s v="Purchase Officer"/>
    <x v="7"/>
    <x v="3"/>
    <x v="1"/>
    <x v="325"/>
    <d v="2024-04-24T00:00:00"/>
    <d v="2024-04-27T00:00:00"/>
    <x v="0"/>
    <x v="480"/>
    <n v="64704"/>
    <x v="11"/>
    <s v="Left"/>
    <n v="4"/>
    <x v="1"/>
  </r>
  <r>
    <x v="4740"/>
    <x v="2"/>
    <n v="32"/>
    <x v="0"/>
    <s v="Operations Executive"/>
    <x v="0"/>
    <x v="1"/>
    <x v="1"/>
    <x v="126"/>
    <d v="2023-01-29T00:00:00"/>
    <d v="2023-01-31T00:00:00"/>
    <x v="1"/>
    <x v="3"/>
    <n v="57077"/>
    <x v="3"/>
    <m/>
    <m/>
    <x v="0"/>
  </r>
  <r>
    <x v="4741"/>
    <x v="0"/>
    <n v="38"/>
    <x v="0"/>
    <s v="Operations Executive"/>
    <x v="2"/>
    <x v="4"/>
    <x v="0"/>
    <x v="550"/>
    <d v="2024-10-28T00:00:00"/>
    <d v="2024-10-30T00:00:00"/>
    <x v="0"/>
    <x v="330"/>
    <n v="68690"/>
    <x v="2"/>
    <s v="Retained"/>
    <n v="5"/>
    <x v="1"/>
  </r>
  <r>
    <x v="4742"/>
    <x v="0"/>
    <n v="37"/>
    <x v="1"/>
    <s v="Service Engineer"/>
    <x v="11"/>
    <x v="1"/>
    <x v="1"/>
    <x v="61"/>
    <d v="2023-06-23T00:00:00"/>
    <d v="2023-06-23T00:00:00"/>
    <x v="0"/>
    <x v="12"/>
    <n v="162711"/>
    <x v="12"/>
    <s v="Retained"/>
    <n v="3"/>
    <x v="0"/>
  </r>
  <r>
    <x v="4743"/>
    <x v="1"/>
    <n v="34"/>
    <x v="1"/>
    <s v="Service Engineer"/>
    <x v="4"/>
    <x v="0"/>
    <x v="1"/>
    <x v="120"/>
    <d v="2023-09-02T00:00:00"/>
    <d v="2023-09-05T00:00:00"/>
    <x v="1"/>
    <x v="3"/>
    <n v="71070"/>
    <x v="3"/>
    <m/>
    <n v="4"/>
    <x v="2"/>
  </r>
  <r>
    <x v="4744"/>
    <x v="0"/>
    <n v="38"/>
    <x v="4"/>
    <s v="Production Engineer"/>
    <x v="1"/>
    <x v="1"/>
    <x v="0"/>
    <x v="362"/>
    <d v="2023-09-01T00:00:00"/>
    <d v="2023-09-06T00:00:00"/>
    <x v="0"/>
    <x v="83"/>
    <n v="66883"/>
    <x v="7"/>
    <s v="Left"/>
    <n v="4"/>
    <x v="1"/>
  </r>
  <r>
    <x v="4745"/>
    <x v="0"/>
    <n v="37"/>
    <x v="0"/>
    <s v="Operations Executive"/>
    <x v="2"/>
    <x v="2"/>
    <x v="0"/>
    <x v="208"/>
    <d v="2024-02-04T00:00:00"/>
    <d v="2024-02-10T00:00:00"/>
    <x v="1"/>
    <x v="3"/>
    <n v="88694"/>
    <x v="3"/>
    <m/>
    <n v="5"/>
    <x v="1"/>
  </r>
  <r>
    <x v="4746"/>
    <x v="0"/>
    <n v="37"/>
    <x v="1"/>
    <s v="Service Engineer"/>
    <x v="7"/>
    <x v="3"/>
    <x v="0"/>
    <x v="118"/>
    <d v="2023-03-10T00:00:00"/>
    <d v="2023-03-10T00:00:00"/>
    <x v="0"/>
    <x v="103"/>
    <n v="54236"/>
    <x v="16"/>
    <s v="Retained"/>
    <n v="5"/>
    <x v="1"/>
  </r>
  <r>
    <x v="4747"/>
    <x v="0"/>
    <n v="37"/>
    <x v="7"/>
    <s v="Purchase Officer"/>
    <x v="6"/>
    <x v="2"/>
    <x v="1"/>
    <x v="397"/>
    <d v="2023-07-23T00:00:00"/>
    <d v="2023-07-23T00:00:00"/>
    <x v="0"/>
    <x v="126"/>
    <n v="66262"/>
    <x v="11"/>
    <s v="Retained"/>
    <n v="2"/>
    <x v="2"/>
  </r>
  <r>
    <x v="4748"/>
    <x v="0"/>
    <n v="37"/>
    <x v="2"/>
    <s v="Sales Executive"/>
    <x v="4"/>
    <x v="0"/>
    <x v="1"/>
    <x v="59"/>
    <d v="2023-07-10T00:00:00"/>
    <d v="2023-07-14T00:00:00"/>
    <x v="0"/>
    <x v="24"/>
    <n v="75746"/>
    <x v="8"/>
    <s v="Retained"/>
    <m/>
    <x v="1"/>
  </r>
  <r>
    <x v="4749"/>
    <x v="2"/>
    <n v="34"/>
    <x v="2"/>
    <s v="Sales Executive"/>
    <x v="7"/>
    <x v="0"/>
    <x v="1"/>
    <x v="228"/>
    <d v="2023-06-06T00:00:00"/>
    <d v="2023-06-12T00:00:00"/>
    <x v="1"/>
    <x v="3"/>
    <n v="52034"/>
    <x v="3"/>
    <m/>
    <m/>
    <x v="1"/>
  </r>
  <r>
    <x v="4750"/>
    <x v="0"/>
    <n v="38"/>
    <x v="4"/>
    <s v="Production Engineer"/>
    <x v="1"/>
    <x v="1"/>
    <x v="0"/>
    <x v="201"/>
    <d v="2024-01-17T00:00:00"/>
    <d v="2024-01-23T00:00:00"/>
    <x v="0"/>
    <x v="418"/>
    <n v="65962"/>
    <x v="7"/>
    <s v="Retained"/>
    <n v="4"/>
    <x v="1"/>
  </r>
  <r>
    <x v="4751"/>
    <x v="0"/>
    <n v="38"/>
    <x v="1"/>
    <s v="Service Manager"/>
    <x v="7"/>
    <x v="0"/>
    <x v="0"/>
    <x v="38"/>
    <d v="2023-02-23T00:00:00"/>
    <d v="2023-02-24T00:00:00"/>
    <x v="0"/>
    <x v="247"/>
    <n v="50830"/>
    <x v="4"/>
    <s v="Retained"/>
    <n v="4"/>
    <x v="0"/>
  </r>
  <r>
    <x v="4752"/>
    <x v="2"/>
    <n v="34"/>
    <x v="0"/>
    <s v="Operations Executive"/>
    <x v="7"/>
    <x v="1"/>
    <x v="0"/>
    <x v="526"/>
    <d v="2024-12-22T00:00:00"/>
    <d v="2024-12-29T00:00:00"/>
    <x v="4"/>
    <x v="3"/>
    <n v="57042"/>
    <x v="3"/>
    <m/>
    <n v="3"/>
    <x v="1"/>
  </r>
  <r>
    <x v="4753"/>
    <x v="0"/>
    <n v="38"/>
    <x v="0"/>
    <s v="Operations Executive"/>
    <x v="3"/>
    <x v="2"/>
    <x v="1"/>
    <x v="267"/>
    <d v="2023-06-09T00:00:00"/>
    <d v="2023-06-10T00:00:00"/>
    <x v="0"/>
    <x v="15"/>
    <n v="78647"/>
    <x v="0"/>
    <s v="Retained"/>
    <n v="4"/>
    <x v="0"/>
  </r>
  <r>
    <x v="4754"/>
    <x v="2"/>
    <n v="33"/>
    <x v="4"/>
    <s v="Production Manager"/>
    <x v="9"/>
    <x v="4"/>
    <x v="1"/>
    <x v="316"/>
    <d v="2023-07-19T00:00:00"/>
    <d v="2023-07-19T00:00:00"/>
    <x v="0"/>
    <x v="233"/>
    <n v="56949"/>
    <x v="14"/>
    <s v="Retained"/>
    <m/>
    <x v="0"/>
  </r>
  <r>
    <x v="4755"/>
    <x v="2"/>
    <n v="32"/>
    <x v="7"/>
    <s v="Purchase Officer"/>
    <x v="11"/>
    <x v="4"/>
    <x v="3"/>
    <x v="193"/>
    <d v="2023-05-18T00:00:00"/>
    <d v="2023-05-19T00:00:00"/>
    <x v="0"/>
    <x v="5"/>
    <n v="101663"/>
    <x v="15"/>
    <s v="Retained"/>
    <n v="4"/>
    <x v="1"/>
  </r>
  <r>
    <x v="4756"/>
    <x v="0"/>
    <n v="36"/>
    <x v="6"/>
    <s v="Finance Manager"/>
    <x v="8"/>
    <x v="0"/>
    <x v="1"/>
    <x v="191"/>
    <d v="2023-08-31T00:00:00"/>
    <d v="2023-09-04T00:00:00"/>
    <x v="1"/>
    <x v="3"/>
    <n v="161844"/>
    <x v="3"/>
    <m/>
    <n v="5"/>
    <x v="0"/>
  </r>
  <r>
    <x v="4757"/>
    <x v="2"/>
    <n v="34"/>
    <x v="2"/>
    <s v="Sales Executive"/>
    <x v="6"/>
    <x v="0"/>
    <x v="0"/>
    <x v="204"/>
    <d v="2023-05-19T00:00:00"/>
    <d v="2023-05-26T00:00:00"/>
    <x v="0"/>
    <x v="287"/>
    <n v="72036"/>
    <x v="7"/>
    <s v="Retained"/>
    <n v="4"/>
    <x v="1"/>
  </r>
  <r>
    <x v="4758"/>
    <x v="0"/>
    <n v="38"/>
    <x v="0"/>
    <s v="Operations Manager"/>
    <x v="9"/>
    <x v="0"/>
    <x v="1"/>
    <x v="329"/>
    <d v="2023-02-14T00:00:00"/>
    <d v="2023-02-16T00:00:00"/>
    <x v="0"/>
    <x v="6"/>
    <n v="47607"/>
    <x v="7"/>
    <s v="Retained"/>
    <m/>
    <x v="1"/>
  </r>
  <r>
    <x v="4759"/>
    <x v="1"/>
    <n v="34"/>
    <x v="8"/>
    <s v="HR Manager"/>
    <x v="3"/>
    <x v="0"/>
    <x v="1"/>
    <x v="315"/>
    <d v="2023-08-16T00:00:00"/>
    <d v="2023-08-20T00:00:00"/>
    <x v="0"/>
    <x v="157"/>
    <n v="76828"/>
    <x v="13"/>
    <s v="Retained"/>
    <n v="4"/>
    <x v="1"/>
  </r>
  <r>
    <x v="4760"/>
    <x v="0"/>
    <n v="36"/>
    <x v="1"/>
    <s v="Service Engineer"/>
    <x v="9"/>
    <x v="1"/>
    <x v="1"/>
    <x v="70"/>
    <d v="2023-02-09T00:00:00"/>
    <d v="2023-02-16T00:00:00"/>
    <x v="0"/>
    <x v="50"/>
    <n v="52082"/>
    <x v="3"/>
    <s v="Retained"/>
    <m/>
    <x v="1"/>
  </r>
  <r>
    <x v="4761"/>
    <x v="1"/>
    <n v="34"/>
    <x v="1"/>
    <s v="Service Engineer"/>
    <x v="0"/>
    <x v="2"/>
    <x v="3"/>
    <x v="168"/>
    <d v="2023-07-26T00:00:00"/>
    <d v="2023-07-31T00:00:00"/>
    <x v="0"/>
    <x v="172"/>
    <n v="57078"/>
    <x v="11"/>
    <s v="Left"/>
    <m/>
    <x v="2"/>
  </r>
  <r>
    <x v="4762"/>
    <x v="2"/>
    <n v="33"/>
    <x v="1"/>
    <s v="Service Manager"/>
    <x v="6"/>
    <x v="1"/>
    <x v="1"/>
    <x v="36"/>
    <d v="2023-08-07T00:00:00"/>
    <d v="2023-08-08T00:00:00"/>
    <x v="2"/>
    <x v="3"/>
    <n v="68436"/>
    <x v="3"/>
    <m/>
    <n v="4"/>
    <x v="0"/>
  </r>
  <r>
    <x v="4763"/>
    <x v="0"/>
    <n v="38"/>
    <x v="0"/>
    <s v="Operations Manager"/>
    <x v="1"/>
    <x v="0"/>
    <x v="3"/>
    <x v="315"/>
    <d v="2023-08-10T00:00:00"/>
    <d v="2023-08-11T00:00:00"/>
    <x v="0"/>
    <x v="295"/>
    <n v="68712"/>
    <x v="4"/>
    <s v="Retained"/>
    <m/>
    <x v="1"/>
  </r>
  <r>
    <x v="4764"/>
    <x v="0"/>
    <n v="37"/>
    <x v="0"/>
    <s v="Operations Manager"/>
    <x v="1"/>
    <x v="2"/>
    <x v="2"/>
    <x v="154"/>
    <d v="2023-04-06T00:00:00"/>
    <d v="2023-04-13T00:00:00"/>
    <x v="0"/>
    <x v="22"/>
    <n v="63540"/>
    <x v="8"/>
    <s v="Retained"/>
    <n v="4"/>
    <x v="0"/>
  </r>
  <r>
    <x v="4765"/>
    <x v="1"/>
    <n v="34"/>
    <x v="0"/>
    <s v="Operations Executive"/>
    <x v="9"/>
    <x v="3"/>
    <x v="0"/>
    <x v="166"/>
    <d v="2023-02-04T00:00:00"/>
    <d v="2023-02-07T00:00:00"/>
    <x v="0"/>
    <x v="72"/>
    <n v="45006"/>
    <x v="3"/>
    <s v="Retained"/>
    <n v="5"/>
    <x v="1"/>
  </r>
  <r>
    <x v="4766"/>
    <x v="2"/>
    <n v="32"/>
    <x v="0"/>
    <s v="Operations Manager"/>
    <x v="3"/>
    <x v="2"/>
    <x v="0"/>
    <x v="399"/>
    <d v="2024-04-13T00:00:00"/>
    <d v="2024-04-13T00:00:00"/>
    <x v="2"/>
    <x v="3"/>
    <n v="55580"/>
    <x v="3"/>
    <m/>
    <n v="5"/>
    <x v="1"/>
  </r>
  <r>
    <x v="4767"/>
    <x v="0"/>
    <n v="36"/>
    <x v="4"/>
    <s v="Production Engineer"/>
    <x v="1"/>
    <x v="1"/>
    <x v="3"/>
    <x v="122"/>
    <d v="2023-08-10T00:00:00"/>
    <d v="2023-08-16T00:00:00"/>
    <x v="0"/>
    <x v="62"/>
    <n v="51155"/>
    <x v="3"/>
    <s v="Left"/>
    <n v="4"/>
    <x v="1"/>
  </r>
  <r>
    <x v="4768"/>
    <x v="2"/>
    <n v="34"/>
    <x v="0"/>
    <s v="Operations Executive"/>
    <x v="0"/>
    <x v="1"/>
    <x v="0"/>
    <x v="446"/>
    <d v="2024-11-19T00:00:00"/>
    <d v="2024-11-25T00:00:00"/>
    <x v="1"/>
    <x v="3"/>
    <n v="46700"/>
    <x v="3"/>
    <m/>
    <n v="4"/>
    <x v="1"/>
  </r>
  <r>
    <x v="4769"/>
    <x v="0"/>
    <n v="37"/>
    <x v="0"/>
    <s v="Operations Executive"/>
    <x v="12"/>
    <x v="1"/>
    <x v="1"/>
    <x v="162"/>
    <d v="2023-01-29T00:00:00"/>
    <d v="2023-02-03T00:00:00"/>
    <x v="0"/>
    <x v="131"/>
    <n v="40979"/>
    <x v="4"/>
    <s v="Retained"/>
    <m/>
    <x v="1"/>
  </r>
  <r>
    <x v="4770"/>
    <x v="0"/>
    <n v="38"/>
    <x v="6"/>
    <s v="Financial Analyst"/>
    <x v="6"/>
    <x v="3"/>
    <x v="0"/>
    <x v="374"/>
    <d v="2024-07-20T00:00:00"/>
    <d v="2024-07-20T00:00:00"/>
    <x v="3"/>
    <x v="3"/>
    <n v="64721"/>
    <x v="3"/>
    <m/>
    <n v="3"/>
    <x v="1"/>
  </r>
  <r>
    <x v="4771"/>
    <x v="0"/>
    <n v="36"/>
    <x v="4"/>
    <s v="Production Engineer"/>
    <x v="12"/>
    <x v="1"/>
    <x v="1"/>
    <x v="78"/>
    <d v="2023-02-03T00:00:00"/>
    <d v="2023-02-09T00:00:00"/>
    <x v="0"/>
    <x v="367"/>
    <n v="36156"/>
    <x v="14"/>
    <s v="Retained"/>
    <n v="5"/>
    <x v="1"/>
  </r>
  <r>
    <x v="4772"/>
    <x v="0"/>
    <n v="37"/>
    <x v="0"/>
    <s v="Operations Executive"/>
    <x v="2"/>
    <x v="4"/>
    <x v="1"/>
    <x v="193"/>
    <d v="2023-05-08T00:00:00"/>
    <d v="2023-05-13T00:00:00"/>
    <x v="0"/>
    <x v="55"/>
    <n v="65321"/>
    <x v="10"/>
    <s v="Retained"/>
    <n v="3"/>
    <x v="1"/>
  </r>
  <r>
    <x v="4773"/>
    <x v="2"/>
    <n v="34"/>
    <x v="0"/>
    <s v="Operations Executive"/>
    <x v="5"/>
    <x v="4"/>
    <x v="3"/>
    <x v="293"/>
    <d v="2024-06-27T00:00:00"/>
    <d v="2024-07-04T00:00:00"/>
    <x v="0"/>
    <x v="546"/>
    <n v="31857"/>
    <x v="12"/>
    <s v="Retained"/>
    <m/>
    <x v="0"/>
  </r>
  <r>
    <x v="4774"/>
    <x v="0"/>
    <n v="38"/>
    <x v="0"/>
    <s v="Operations Executive"/>
    <x v="9"/>
    <x v="2"/>
    <x v="2"/>
    <x v="183"/>
    <d v="2023-04-10T00:00:00"/>
    <d v="2023-04-16T00:00:00"/>
    <x v="0"/>
    <x v="248"/>
    <n v="43658"/>
    <x v="10"/>
    <s v="Retained"/>
    <n v="4"/>
    <x v="1"/>
  </r>
  <r>
    <x v="4775"/>
    <x v="2"/>
    <n v="34"/>
    <x v="0"/>
    <s v="Operations Manager"/>
    <x v="3"/>
    <x v="1"/>
    <x v="0"/>
    <x v="149"/>
    <d v="2023-06-28T00:00:00"/>
    <d v="2023-06-28T00:00:00"/>
    <x v="1"/>
    <x v="3"/>
    <n v="78609"/>
    <x v="3"/>
    <m/>
    <m/>
    <x v="1"/>
  </r>
  <r>
    <x v="4776"/>
    <x v="0"/>
    <n v="36"/>
    <x v="0"/>
    <s v="Operations Executive"/>
    <x v="7"/>
    <x v="1"/>
    <x v="0"/>
    <x v="77"/>
    <d v="2023-08-13T00:00:00"/>
    <d v="2023-08-15T00:00:00"/>
    <x v="0"/>
    <x v="219"/>
    <n v="64933"/>
    <x v="13"/>
    <s v="Retained"/>
    <m/>
    <x v="1"/>
  </r>
  <r>
    <x v="4777"/>
    <x v="0"/>
    <n v="38"/>
    <x v="0"/>
    <s v="Operations Executive"/>
    <x v="7"/>
    <x v="2"/>
    <x v="2"/>
    <x v="535"/>
    <d v="2025-01-13T00:00:00"/>
    <d v="2025-01-20T00:00:00"/>
    <x v="0"/>
    <x v="547"/>
    <n v="49446"/>
    <x v="4"/>
    <s v="Retained"/>
    <m/>
    <x v="0"/>
  </r>
  <r>
    <x v="4778"/>
    <x v="0"/>
    <n v="37"/>
    <x v="6"/>
    <s v="Financial Analyst"/>
    <x v="12"/>
    <x v="2"/>
    <x v="0"/>
    <x v="54"/>
    <d v="2023-06-22T00:00:00"/>
    <d v="2023-06-25T00:00:00"/>
    <x v="0"/>
    <x v="346"/>
    <n v="47439"/>
    <x v="3"/>
    <s v="Retained"/>
    <n v="4"/>
    <x v="1"/>
  </r>
  <r>
    <x v="4779"/>
    <x v="0"/>
    <n v="38"/>
    <x v="0"/>
    <s v="Operations Executive"/>
    <x v="7"/>
    <x v="3"/>
    <x v="0"/>
    <x v="465"/>
    <d v="2025-01-08T00:00:00"/>
    <d v="2025-01-09T00:00:00"/>
    <x v="0"/>
    <x v="23"/>
    <n v="66508"/>
    <x v="15"/>
    <s v="Retained"/>
    <n v="4"/>
    <x v="1"/>
  </r>
  <r>
    <x v="4780"/>
    <x v="0"/>
    <n v="36"/>
    <x v="4"/>
    <s v="Production Engineer"/>
    <x v="12"/>
    <x v="1"/>
    <x v="0"/>
    <x v="17"/>
    <d v="2023-06-24T00:00:00"/>
    <d v="2023-06-30T00:00:00"/>
    <x v="0"/>
    <x v="286"/>
    <n v="52561"/>
    <x v="5"/>
    <s v="Retained"/>
    <n v="5"/>
    <x v="1"/>
  </r>
  <r>
    <x v="4781"/>
    <x v="0"/>
    <n v="38"/>
    <x v="1"/>
    <s v="Service Engineer"/>
    <x v="12"/>
    <x v="2"/>
    <x v="1"/>
    <x v="268"/>
    <d v="2023-09-05T00:00:00"/>
    <d v="2023-09-05T00:00:00"/>
    <x v="0"/>
    <x v="206"/>
    <n v="48062"/>
    <x v="6"/>
    <s v="Left"/>
    <n v="5"/>
    <x v="1"/>
  </r>
  <r>
    <x v="4782"/>
    <x v="0"/>
    <n v="36"/>
    <x v="2"/>
    <s v="Sales Executive"/>
    <x v="9"/>
    <x v="0"/>
    <x v="1"/>
    <x v="362"/>
    <d v="2023-09-04T00:00:00"/>
    <d v="2023-09-07T00:00:00"/>
    <x v="0"/>
    <x v="294"/>
    <n v="41983"/>
    <x v="0"/>
    <s v="Retained"/>
    <m/>
    <x v="1"/>
  </r>
  <r>
    <x v="4783"/>
    <x v="0"/>
    <n v="36"/>
    <x v="0"/>
    <s v="Operations Manager"/>
    <x v="6"/>
    <x v="1"/>
    <x v="4"/>
    <x v="52"/>
    <d v="2023-02-22T00:00:00"/>
    <d v="2023-02-27T00:00:00"/>
    <x v="0"/>
    <x v="16"/>
    <n v="57241"/>
    <x v="10"/>
    <s v="Retained"/>
    <n v="4"/>
    <x v="1"/>
  </r>
  <r>
    <x v="4784"/>
    <x v="0"/>
    <n v="37"/>
    <x v="0"/>
    <s v="Operations Executive"/>
    <x v="1"/>
    <x v="0"/>
    <x v="4"/>
    <x v="89"/>
    <d v="2023-08-17T00:00:00"/>
    <d v="2023-08-17T00:00:00"/>
    <x v="1"/>
    <x v="3"/>
    <n v="66095"/>
    <x v="3"/>
    <m/>
    <n v="4"/>
    <x v="1"/>
  </r>
  <r>
    <x v="4785"/>
    <x v="0"/>
    <n v="37"/>
    <x v="5"/>
    <s v="General Manager"/>
    <x v="11"/>
    <x v="0"/>
    <x v="0"/>
    <x v="231"/>
    <d v="2023-06-02T00:00:00"/>
    <d v="2023-06-04T00:00:00"/>
    <x v="0"/>
    <x v="292"/>
    <n v="130030"/>
    <x v="0"/>
    <s v="Retained"/>
    <n v="5"/>
    <x v="2"/>
  </r>
  <r>
    <x v="4786"/>
    <x v="2"/>
    <n v="34"/>
    <x v="1"/>
    <s v="Service Engineer"/>
    <x v="6"/>
    <x v="1"/>
    <x v="0"/>
    <x v="9"/>
    <d v="2023-03-19T00:00:00"/>
    <d v="2023-03-23T00:00:00"/>
    <x v="0"/>
    <x v="101"/>
    <n v="83259"/>
    <x v="6"/>
    <s v="Retained"/>
    <n v="5"/>
    <x v="1"/>
  </r>
  <r>
    <x v="4787"/>
    <x v="1"/>
    <n v="34"/>
    <x v="7"/>
    <s v="Purchase Officer"/>
    <x v="7"/>
    <x v="1"/>
    <x v="2"/>
    <x v="379"/>
    <d v="2023-06-17T00:00:00"/>
    <d v="2023-06-22T00:00:00"/>
    <x v="1"/>
    <x v="3"/>
    <n v="56627"/>
    <x v="3"/>
    <m/>
    <n v="4"/>
    <x v="1"/>
  </r>
  <r>
    <x v="4788"/>
    <x v="0"/>
    <n v="36"/>
    <x v="1"/>
    <s v="Service Engineer"/>
    <x v="7"/>
    <x v="0"/>
    <x v="2"/>
    <x v="251"/>
    <d v="2023-07-25T00:00:00"/>
    <d v="2023-07-25T00:00:00"/>
    <x v="0"/>
    <x v="165"/>
    <n v="55593"/>
    <x v="11"/>
    <s v="Retained"/>
    <n v="4"/>
    <x v="2"/>
  </r>
  <r>
    <x v="4789"/>
    <x v="0"/>
    <n v="36"/>
    <x v="2"/>
    <s v="Sales Executive"/>
    <x v="10"/>
    <x v="0"/>
    <x v="1"/>
    <x v="0"/>
    <d v="2023-03-19T00:00:00"/>
    <d v="2023-03-25T00:00:00"/>
    <x v="0"/>
    <x v="134"/>
    <n v="167736"/>
    <x v="13"/>
    <s v="Retained"/>
    <n v="4"/>
    <x v="1"/>
  </r>
  <r>
    <x v="4790"/>
    <x v="0"/>
    <n v="37"/>
    <x v="0"/>
    <s v="Operations Executive"/>
    <x v="6"/>
    <x v="1"/>
    <x v="1"/>
    <x v="212"/>
    <d v="2024-07-24T00:00:00"/>
    <d v="2024-07-27T00:00:00"/>
    <x v="0"/>
    <x v="468"/>
    <n v="73820"/>
    <x v="1"/>
    <s v="Left"/>
    <n v="4"/>
    <x v="1"/>
  </r>
  <r>
    <x v="4791"/>
    <x v="1"/>
    <n v="34"/>
    <x v="1"/>
    <s v="Service Engineer"/>
    <x v="7"/>
    <x v="1"/>
    <x v="1"/>
    <x v="254"/>
    <d v="2024-07-30T00:00:00"/>
    <d v="2024-08-01T00:00:00"/>
    <x v="0"/>
    <x v="509"/>
    <n v="56597"/>
    <x v="3"/>
    <s v="Retained"/>
    <m/>
    <x v="0"/>
  </r>
  <r>
    <x v="4792"/>
    <x v="0"/>
    <n v="37"/>
    <x v="0"/>
    <s v="Operations Executive"/>
    <x v="13"/>
    <x v="3"/>
    <x v="4"/>
    <x v="85"/>
    <d v="2023-02-18T00:00:00"/>
    <d v="2023-02-25T00:00:00"/>
    <x v="0"/>
    <x v="209"/>
    <n v="146464"/>
    <x v="3"/>
    <s v="Retained"/>
    <n v="4"/>
    <x v="1"/>
  </r>
  <r>
    <x v="4793"/>
    <x v="0"/>
    <n v="38"/>
    <x v="0"/>
    <s v="Operations Executive"/>
    <x v="6"/>
    <x v="4"/>
    <x v="2"/>
    <x v="499"/>
    <d v="2024-08-23T00:00:00"/>
    <d v="2024-08-23T00:00:00"/>
    <x v="0"/>
    <x v="489"/>
    <n v="72650"/>
    <x v="2"/>
    <s v="Left"/>
    <n v="5"/>
    <x v="1"/>
  </r>
  <r>
    <x v="4794"/>
    <x v="0"/>
    <n v="36"/>
    <x v="4"/>
    <s v="Production Engineer"/>
    <x v="4"/>
    <x v="2"/>
    <x v="1"/>
    <x v="340"/>
    <d v="2024-10-09T00:00:00"/>
    <d v="2024-10-14T00:00:00"/>
    <x v="0"/>
    <x v="202"/>
    <n v="61236"/>
    <x v="13"/>
    <s v="Retained"/>
    <n v="4"/>
    <x v="1"/>
  </r>
  <r>
    <x v="4795"/>
    <x v="0"/>
    <n v="37"/>
    <x v="0"/>
    <s v="Operations Manager"/>
    <x v="7"/>
    <x v="1"/>
    <x v="3"/>
    <x v="178"/>
    <d v="2023-04-10T00:00:00"/>
    <d v="2023-04-12T00:00:00"/>
    <x v="0"/>
    <x v="22"/>
    <n v="65511"/>
    <x v="3"/>
    <s v="Retained"/>
    <m/>
    <x v="1"/>
  </r>
  <r>
    <x v="4796"/>
    <x v="0"/>
    <n v="38"/>
    <x v="4"/>
    <s v="Production Engineer"/>
    <x v="1"/>
    <x v="1"/>
    <x v="3"/>
    <x v="173"/>
    <d v="2023-02-07T00:00:00"/>
    <d v="2023-02-11T00:00:00"/>
    <x v="1"/>
    <x v="3"/>
    <n v="67822"/>
    <x v="3"/>
    <m/>
    <m/>
    <x v="1"/>
  </r>
  <r>
    <x v="4797"/>
    <x v="2"/>
    <n v="32"/>
    <x v="1"/>
    <s v="Service Engineer"/>
    <x v="6"/>
    <x v="2"/>
    <x v="1"/>
    <x v="139"/>
    <d v="2023-08-20T00:00:00"/>
    <d v="2023-08-21T00:00:00"/>
    <x v="0"/>
    <x v="220"/>
    <n v="56027"/>
    <x v="16"/>
    <s v="Left"/>
    <n v="4"/>
    <x v="1"/>
  </r>
  <r>
    <x v="4798"/>
    <x v="0"/>
    <n v="36"/>
    <x v="0"/>
    <s v="Operations Executive"/>
    <x v="4"/>
    <x v="1"/>
    <x v="0"/>
    <x v="470"/>
    <d v="2024-05-12T00:00:00"/>
    <d v="2024-05-18T00:00:00"/>
    <x v="4"/>
    <x v="3"/>
    <n v="85570"/>
    <x v="3"/>
    <m/>
    <n v="2"/>
    <x v="1"/>
  </r>
  <r>
    <x v="4799"/>
    <x v="2"/>
    <n v="33"/>
    <x v="0"/>
    <s v="Operations Manager"/>
    <x v="12"/>
    <x v="0"/>
    <x v="0"/>
    <x v="386"/>
    <d v="2024-11-07T00:00:00"/>
    <d v="2024-11-11T00:00:00"/>
    <x v="4"/>
    <x v="3"/>
    <n v="57165"/>
    <x v="3"/>
    <m/>
    <n v="4"/>
    <x v="1"/>
  </r>
  <r>
    <x v="4800"/>
    <x v="0"/>
    <n v="38"/>
    <x v="1"/>
    <s v="Service Manager"/>
    <x v="11"/>
    <x v="1"/>
    <x v="2"/>
    <x v="260"/>
    <d v="2023-02-13T00:00:00"/>
    <d v="2023-02-18T00:00:00"/>
    <x v="0"/>
    <x v="51"/>
    <n v="149401"/>
    <x v="0"/>
    <s v="Retained"/>
    <n v="4"/>
    <x v="1"/>
  </r>
  <r>
    <x v="4801"/>
    <x v="0"/>
    <n v="37"/>
    <x v="2"/>
    <s v="Sales Executive"/>
    <x v="9"/>
    <x v="1"/>
    <x v="0"/>
    <x v="161"/>
    <d v="2023-04-03T00:00:00"/>
    <d v="2023-04-09T00:00:00"/>
    <x v="0"/>
    <x v="22"/>
    <n v="43004"/>
    <x v="0"/>
    <s v="Retained"/>
    <n v="5"/>
    <x v="1"/>
  </r>
  <r>
    <x v="4802"/>
    <x v="1"/>
    <n v="34"/>
    <x v="2"/>
    <s v="Sales Manager"/>
    <x v="3"/>
    <x v="4"/>
    <x v="0"/>
    <x v="316"/>
    <d v="2023-07-22T00:00:00"/>
    <d v="2023-07-26T00:00:00"/>
    <x v="0"/>
    <x v="269"/>
    <n v="64858"/>
    <x v="4"/>
    <s v="Retained"/>
    <n v="4"/>
    <x v="1"/>
  </r>
  <r>
    <x v="4803"/>
    <x v="0"/>
    <n v="38"/>
    <x v="1"/>
    <s v="Service Engineer"/>
    <x v="7"/>
    <x v="4"/>
    <x v="4"/>
    <x v="104"/>
    <d v="2023-02-11T00:00:00"/>
    <d v="2023-02-17T00:00:00"/>
    <x v="0"/>
    <x v="58"/>
    <n v="50217"/>
    <x v="3"/>
    <s v="Retained"/>
    <n v="4"/>
    <x v="2"/>
  </r>
  <r>
    <x v="4804"/>
    <x v="2"/>
    <n v="32"/>
    <x v="5"/>
    <s v="General Manager"/>
    <x v="1"/>
    <x v="3"/>
    <x v="0"/>
    <x v="166"/>
    <d v="2023-02-02T00:00:00"/>
    <d v="2023-02-08T00:00:00"/>
    <x v="0"/>
    <x v="72"/>
    <n v="62654"/>
    <x v="5"/>
    <s v="Retained"/>
    <n v="5"/>
    <x v="1"/>
  </r>
  <r>
    <x v="4805"/>
    <x v="0"/>
    <n v="38"/>
    <x v="0"/>
    <s v="Operations Manager"/>
    <x v="0"/>
    <x v="4"/>
    <x v="1"/>
    <x v="114"/>
    <d v="2023-05-16T00:00:00"/>
    <d v="2023-05-22T00:00:00"/>
    <x v="0"/>
    <x v="5"/>
    <n v="65930"/>
    <x v="6"/>
    <s v="Retained"/>
    <n v="5"/>
    <x v="1"/>
  </r>
  <r>
    <x v="4806"/>
    <x v="0"/>
    <n v="38"/>
    <x v="1"/>
    <s v="Service Engineer"/>
    <x v="11"/>
    <x v="0"/>
    <x v="1"/>
    <x v="193"/>
    <d v="2023-05-16T00:00:00"/>
    <d v="2023-05-23T00:00:00"/>
    <x v="0"/>
    <x v="343"/>
    <n v="154958"/>
    <x v="3"/>
    <s v="Retained"/>
    <n v="5"/>
    <x v="2"/>
  </r>
  <r>
    <x v="4807"/>
    <x v="1"/>
    <n v="34"/>
    <x v="0"/>
    <s v="Operations Executive"/>
    <x v="3"/>
    <x v="0"/>
    <x v="1"/>
    <x v="316"/>
    <d v="2023-07-23T00:00:00"/>
    <d v="2023-07-29T00:00:00"/>
    <x v="0"/>
    <x v="52"/>
    <n v="59540"/>
    <x v="1"/>
    <s v="Retained"/>
    <n v="5"/>
    <x v="1"/>
  </r>
  <r>
    <x v="4808"/>
    <x v="0"/>
    <n v="38"/>
    <x v="4"/>
    <s v="Production Engineer"/>
    <x v="3"/>
    <x v="1"/>
    <x v="0"/>
    <x v="256"/>
    <d v="2024-12-24T00:00:00"/>
    <d v="2024-12-28T00:00:00"/>
    <x v="1"/>
    <x v="3"/>
    <n v="64694"/>
    <x v="3"/>
    <m/>
    <n v="4"/>
    <x v="0"/>
  </r>
  <r>
    <x v="4809"/>
    <x v="2"/>
    <n v="34"/>
    <x v="1"/>
    <s v="Service Engineer"/>
    <x v="14"/>
    <x v="0"/>
    <x v="1"/>
    <x v="85"/>
    <d v="2023-02-28T00:00:00"/>
    <d v="2023-03-06T00:00:00"/>
    <x v="0"/>
    <x v="110"/>
    <n v="110032"/>
    <x v="13"/>
    <s v="Retained"/>
    <m/>
    <x v="0"/>
  </r>
  <r>
    <x v="4810"/>
    <x v="0"/>
    <n v="38"/>
    <x v="3"/>
    <s v="Marketing Executive"/>
    <x v="9"/>
    <x v="1"/>
    <x v="3"/>
    <x v="133"/>
    <d v="2023-05-14T00:00:00"/>
    <d v="2023-05-15T00:00:00"/>
    <x v="0"/>
    <x v="356"/>
    <n v="47425"/>
    <x v="15"/>
    <s v="Retained"/>
    <n v="3"/>
    <x v="1"/>
  </r>
  <r>
    <x v="4811"/>
    <x v="2"/>
    <n v="33"/>
    <x v="0"/>
    <s v="Operations Executive"/>
    <x v="6"/>
    <x v="4"/>
    <x v="3"/>
    <x v="224"/>
    <d v="2023-07-23T00:00:00"/>
    <d v="2023-07-27T00:00:00"/>
    <x v="0"/>
    <x v="119"/>
    <n v="76994"/>
    <x v="16"/>
    <s v="Left"/>
    <n v="4"/>
    <x v="2"/>
  </r>
  <r>
    <x v="4812"/>
    <x v="0"/>
    <n v="38"/>
    <x v="0"/>
    <s v="Operations Executive"/>
    <x v="1"/>
    <x v="0"/>
    <x v="2"/>
    <x v="32"/>
    <d v="2023-07-12T00:00:00"/>
    <d v="2023-07-14T00:00:00"/>
    <x v="0"/>
    <x v="233"/>
    <n v="66202"/>
    <x v="7"/>
    <s v="Retained"/>
    <m/>
    <x v="1"/>
  </r>
  <r>
    <x v="4813"/>
    <x v="0"/>
    <n v="38"/>
    <x v="6"/>
    <s v="Financial Analyst"/>
    <x v="12"/>
    <x v="2"/>
    <x v="3"/>
    <x v="94"/>
    <d v="2023-07-15T00:00:00"/>
    <d v="2023-07-19T00:00:00"/>
    <x v="0"/>
    <x v="1"/>
    <n v="50645"/>
    <x v="13"/>
    <s v="Retained"/>
    <n v="5"/>
    <x v="1"/>
  </r>
  <r>
    <x v="4814"/>
    <x v="2"/>
    <n v="32"/>
    <x v="0"/>
    <s v="Operations Executive"/>
    <x v="6"/>
    <x v="0"/>
    <x v="1"/>
    <x v="391"/>
    <d v="2024-07-07T00:00:00"/>
    <d v="2024-07-07T00:00:00"/>
    <x v="1"/>
    <x v="3"/>
    <n v="50203"/>
    <x v="3"/>
    <m/>
    <n v="4"/>
    <x v="1"/>
  </r>
  <r>
    <x v="4815"/>
    <x v="1"/>
    <n v="34"/>
    <x v="1"/>
    <s v="Service Manager"/>
    <x v="4"/>
    <x v="1"/>
    <x v="0"/>
    <x v="315"/>
    <d v="2023-08-11T00:00:00"/>
    <d v="2023-08-11T00:00:00"/>
    <x v="0"/>
    <x v="219"/>
    <n v="71854"/>
    <x v="15"/>
    <s v="Retained"/>
    <n v="4"/>
    <x v="1"/>
  </r>
  <r>
    <x v="4816"/>
    <x v="1"/>
    <n v="34"/>
    <x v="0"/>
    <s v="Operations Manager"/>
    <x v="3"/>
    <x v="2"/>
    <x v="1"/>
    <x v="277"/>
    <d v="2024-08-28T00:00:00"/>
    <d v="2024-08-28T00:00:00"/>
    <x v="3"/>
    <x v="3"/>
    <n v="75625"/>
    <x v="3"/>
    <m/>
    <n v="4"/>
    <x v="1"/>
  </r>
  <r>
    <x v="4817"/>
    <x v="2"/>
    <n v="34"/>
    <x v="5"/>
    <s v="General Manager"/>
    <x v="12"/>
    <x v="2"/>
    <x v="1"/>
    <x v="259"/>
    <d v="2023-03-24T00:00:00"/>
    <d v="2023-03-24T00:00:00"/>
    <x v="0"/>
    <x v="35"/>
    <n v="57907"/>
    <x v="3"/>
    <s v="Retained"/>
    <n v="4"/>
    <x v="0"/>
  </r>
  <r>
    <x v="4818"/>
    <x v="2"/>
    <n v="32"/>
    <x v="1"/>
    <s v="Service Manager"/>
    <x v="12"/>
    <x v="2"/>
    <x v="3"/>
    <x v="92"/>
    <d v="2023-03-07T00:00:00"/>
    <d v="2023-03-08T00:00:00"/>
    <x v="1"/>
    <x v="3"/>
    <n v="37942"/>
    <x v="3"/>
    <m/>
    <n v="5"/>
    <x v="0"/>
  </r>
  <r>
    <x v="4819"/>
    <x v="0"/>
    <n v="37"/>
    <x v="0"/>
    <s v="Operations Manager"/>
    <x v="2"/>
    <x v="2"/>
    <x v="0"/>
    <x v="82"/>
    <d v="2023-07-16T00:00:00"/>
    <d v="2023-07-19T00:00:00"/>
    <x v="1"/>
    <x v="3"/>
    <n v="62844"/>
    <x v="3"/>
    <m/>
    <n v="4"/>
    <x v="1"/>
  </r>
  <r>
    <x v="4820"/>
    <x v="0"/>
    <n v="37"/>
    <x v="6"/>
    <s v="Financial Analyst"/>
    <x v="7"/>
    <x v="1"/>
    <x v="1"/>
    <x v="399"/>
    <d v="2024-04-19T00:00:00"/>
    <d v="2024-04-26T00:00:00"/>
    <x v="4"/>
    <x v="3"/>
    <n v="45520"/>
    <x v="3"/>
    <m/>
    <n v="4"/>
    <x v="1"/>
  </r>
  <r>
    <x v="4821"/>
    <x v="0"/>
    <n v="38"/>
    <x v="2"/>
    <s v="Sales Executive"/>
    <x v="6"/>
    <x v="4"/>
    <x v="1"/>
    <x v="123"/>
    <d v="2023-08-16T00:00:00"/>
    <d v="2023-08-20T00:00:00"/>
    <x v="1"/>
    <x v="3"/>
    <n v="82851"/>
    <x v="3"/>
    <m/>
    <n v="4"/>
    <x v="1"/>
  </r>
  <r>
    <x v="4822"/>
    <x v="0"/>
    <n v="37"/>
    <x v="0"/>
    <s v="Operations Executive"/>
    <x v="1"/>
    <x v="0"/>
    <x v="0"/>
    <x v="41"/>
    <d v="2023-08-31T00:00:00"/>
    <d v="2023-09-03T00:00:00"/>
    <x v="0"/>
    <x v="77"/>
    <n v="51319"/>
    <x v="16"/>
    <s v="Left"/>
    <n v="3"/>
    <x v="1"/>
  </r>
  <r>
    <x v="4823"/>
    <x v="0"/>
    <n v="38"/>
    <x v="1"/>
    <s v="Service Engineer"/>
    <x v="4"/>
    <x v="4"/>
    <x v="1"/>
    <x v="82"/>
    <d v="2023-07-11T00:00:00"/>
    <d v="2023-07-18T00:00:00"/>
    <x v="2"/>
    <x v="3"/>
    <n v="58496"/>
    <x v="3"/>
    <m/>
    <n v="5"/>
    <x v="1"/>
  </r>
  <r>
    <x v="4824"/>
    <x v="0"/>
    <n v="37"/>
    <x v="0"/>
    <s v="Operations Executive"/>
    <x v="8"/>
    <x v="4"/>
    <x v="1"/>
    <x v="18"/>
    <d v="2023-01-15T00:00:00"/>
    <d v="2023-01-19T00:00:00"/>
    <x v="0"/>
    <x v="71"/>
    <n v="173419"/>
    <x v="5"/>
    <s v="Retained"/>
    <n v="5"/>
    <x v="1"/>
  </r>
  <r>
    <x v="4825"/>
    <x v="0"/>
    <n v="38"/>
    <x v="2"/>
    <s v="Sales Manager"/>
    <x v="3"/>
    <x v="1"/>
    <x v="2"/>
    <x v="285"/>
    <d v="2023-07-30T00:00:00"/>
    <d v="2023-08-06T00:00:00"/>
    <x v="0"/>
    <x v="113"/>
    <n v="76110"/>
    <x v="2"/>
    <s v="Retained"/>
    <n v="4"/>
    <x v="1"/>
  </r>
  <r>
    <x v="4826"/>
    <x v="2"/>
    <n v="34"/>
    <x v="3"/>
    <s v="Marketing Executive"/>
    <x v="2"/>
    <x v="3"/>
    <x v="3"/>
    <x v="102"/>
    <d v="2023-03-25T00:00:00"/>
    <d v="2023-03-26T00:00:00"/>
    <x v="0"/>
    <x v="108"/>
    <n v="88408"/>
    <x v="12"/>
    <s v="Retained"/>
    <n v="4"/>
    <x v="1"/>
  </r>
  <r>
    <x v="4827"/>
    <x v="0"/>
    <n v="36"/>
    <x v="1"/>
    <s v="Service Manager"/>
    <x v="6"/>
    <x v="3"/>
    <x v="3"/>
    <x v="195"/>
    <d v="2023-06-17T00:00:00"/>
    <d v="2023-06-17T00:00:00"/>
    <x v="0"/>
    <x v="226"/>
    <n v="75757"/>
    <x v="12"/>
    <s v="Retained"/>
    <n v="4"/>
    <x v="1"/>
  </r>
  <r>
    <x v="4828"/>
    <x v="0"/>
    <n v="36"/>
    <x v="1"/>
    <s v="Service Engineer"/>
    <x v="6"/>
    <x v="0"/>
    <x v="0"/>
    <x v="156"/>
    <d v="2023-07-07T00:00:00"/>
    <d v="2023-07-14T00:00:00"/>
    <x v="1"/>
    <x v="3"/>
    <n v="68057"/>
    <x v="3"/>
    <m/>
    <n v="4"/>
    <x v="1"/>
  </r>
  <r>
    <x v="4829"/>
    <x v="0"/>
    <n v="36"/>
    <x v="1"/>
    <s v="Service Manager"/>
    <x v="4"/>
    <x v="2"/>
    <x v="1"/>
    <x v="376"/>
    <d v="2023-05-29T00:00:00"/>
    <d v="2023-06-01T00:00:00"/>
    <x v="0"/>
    <x v="144"/>
    <n v="61756"/>
    <x v="3"/>
    <s v="Retained"/>
    <n v="5"/>
    <x v="1"/>
  </r>
  <r>
    <x v="4830"/>
    <x v="2"/>
    <n v="32"/>
    <x v="3"/>
    <s v="Marketing Executive"/>
    <x v="6"/>
    <x v="4"/>
    <x v="3"/>
    <x v="270"/>
    <d v="2024-09-30T00:00:00"/>
    <d v="2024-10-02T00:00:00"/>
    <x v="1"/>
    <x v="3"/>
    <n v="63297"/>
    <x v="3"/>
    <m/>
    <n v="3"/>
    <x v="1"/>
  </r>
  <r>
    <x v="4831"/>
    <x v="2"/>
    <n v="34"/>
    <x v="0"/>
    <s v="Operations Executive"/>
    <x v="5"/>
    <x v="1"/>
    <x v="2"/>
    <x v="260"/>
    <d v="2023-02-04T00:00:00"/>
    <d v="2023-02-07T00:00:00"/>
    <x v="1"/>
    <x v="3"/>
    <n v="42038"/>
    <x v="3"/>
    <m/>
    <n v="4"/>
    <x v="1"/>
  </r>
  <r>
    <x v="4832"/>
    <x v="2"/>
    <n v="33"/>
    <x v="0"/>
    <s v="Operations Manager"/>
    <x v="1"/>
    <x v="4"/>
    <x v="0"/>
    <x v="161"/>
    <d v="2023-03-29T00:00:00"/>
    <d v="2023-03-31T00:00:00"/>
    <x v="1"/>
    <x v="3"/>
    <n v="71508"/>
    <x v="3"/>
    <m/>
    <n v="1"/>
    <x v="1"/>
  </r>
  <r>
    <x v="4833"/>
    <x v="0"/>
    <n v="38"/>
    <x v="6"/>
    <s v="Financial Analyst"/>
    <x v="9"/>
    <x v="0"/>
    <x v="2"/>
    <x v="170"/>
    <d v="2023-07-02T00:00:00"/>
    <d v="2023-07-04T00:00:00"/>
    <x v="0"/>
    <x v="45"/>
    <n v="59301"/>
    <x v="11"/>
    <s v="Retained"/>
    <m/>
    <x v="1"/>
  </r>
  <r>
    <x v="4834"/>
    <x v="0"/>
    <n v="36"/>
    <x v="4"/>
    <s v="Production Engineer"/>
    <x v="7"/>
    <x v="2"/>
    <x v="0"/>
    <x v="406"/>
    <d v="2024-09-28T00:00:00"/>
    <d v="2024-10-03T00:00:00"/>
    <x v="3"/>
    <x v="3"/>
    <n v="60616"/>
    <x v="3"/>
    <m/>
    <n v="5"/>
    <x v="2"/>
  </r>
  <r>
    <x v="4835"/>
    <x v="0"/>
    <n v="36"/>
    <x v="1"/>
    <s v="Service Engineer"/>
    <x v="5"/>
    <x v="0"/>
    <x v="1"/>
    <x v="346"/>
    <d v="2023-06-09T00:00:00"/>
    <d v="2023-06-12T00:00:00"/>
    <x v="1"/>
    <x v="3"/>
    <n v="39975"/>
    <x v="3"/>
    <m/>
    <m/>
    <x v="1"/>
  </r>
  <r>
    <x v="4836"/>
    <x v="0"/>
    <n v="37"/>
    <x v="0"/>
    <s v="Operations Executive"/>
    <x v="4"/>
    <x v="0"/>
    <x v="3"/>
    <x v="280"/>
    <d v="2024-01-19T00:00:00"/>
    <d v="2024-01-22T00:00:00"/>
    <x v="0"/>
    <x v="472"/>
    <n v="89476"/>
    <x v="5"/>
    <s v="Retained"/>
    <n v="4"/>
    <x v="0"/>
  </r>
  <r>
    <x v="4837"/>
    <x v="0"/>
    <n v="36"/>
    <x v="1"/>
    <s v="Service Engineer"/>
    <x v="7"/>
    <x v="4"/>
    <x v="0"/>
    <x v="127"/>
    <d v="2023-07-31T00:00:00"/>
    <d v="2023-08-07T00:00:00"/>
    <x v="1"/>
    <x v="3"/>
    <n v="64419"/>
    <x v="3"/>
    <m/>
    <n v="4"/>
    <x v="1"/>
  </r>
  <r>
    <x v="4838"/>
    <x v="0"/>
    <n v="38"/>
    <x v="5"/>
    <s v="General Manager"/>
    <x v="0"/>
    <x v="0"/>
    <x v="0"/>
    <x v="453"/>
    <d v="2024-02-18T00:00:00"/>
    <d v="2024-02-24T00:00:00"/>
    <x v="1"/>
    <x v="3"/>
    <n v="51767"/>
    <x v="3"/>
    <m/>
    <n v="4"/>
    <x v="1"/>
  </r>
  <r>
    <x v="4839"/>
    <x v="0"/>
    <n v="38"/>
    <x v="0"/>
    <s v="Operations Executive"/>
    <x v="6"/>
    <x v="0"/>
    <x v="1"/>
    <x v="49"/>
    <d v="2024-10-28T00:00:00"/>
    <d v="2024-10-30T00:00:00"/>
    <x v="0"/>
    <x v="278"/>
    <n v="76514"/>
    <x v="15"/>
    <s v="Retained"/>
    <n v="5"/>
    <x v="1"/>
  </r>
  <r>
    <x v="4840"/>
    <x v="1"/>
    <n v="34"/>
    <x v="7"/>
    <s v="Purchase Officer"/>
    <x v="12"/>
    <x v="0"/>
    <x v="1"/>
    <x v="251"/>
    <d v="2023-07-21T00:00:00"/>
    <d v="2023-07-23T00:00:00"/>
    <x v="0"/>
    <x v="165"/>
    <n v="43713"/>
    <x v="7"/>
    <s v="Retained"/>
    <n v="5"/>
    <x v="1"/>
  </r>
  <r>
    <x v="4841"/>
    <x v="1"/>
    <n v="34"/>
    <x v="1"/>
    <s v="Service Engineer"/>
    <x v="9"/>
    <x v="0"/>
    <x v="1"/>
    <x v="397"/>
    <d v="2023-07-22T00:00:00"/>
    <d v="2023-07-25T00:00:00"/>
    <x v="0"/>
    <x v="190"/>
    <n v="44576"/>
    <x v="10"/>
    <s v="Left"/>
    <n v="3"/>
    <x v="0"/>
  </r>
  <r>
    <x v="4842"/>
    <x v="0"/>
    <n v="38"/>
    <x v="0"/>
    <s v="Operations Executive"/>
    <x v="1"/>
    <x v="0"/>
    <x v="1"/>
    <x v="151"/>
    <d v="2023-07-02T00:00:00"/>
    <d v="2023-07-05T00:00:00"/>
    <x v="1"/>
    <x v="3"/>
    <n v="62185"/>
    <x v="3"/>
    <m/>
    <n v="2"/>
    <x v="1"/>
  </r>
  <r>
    <x v="4843"/>
    <x v="0"/>
    <n v="38"/>
    <x v="1"/>
    <s v="Service Manager"/>
    <x v="6"/>
    <x v="1"/>
    <x v="1"/>
    <x v="169"/>
    <d v="2024-07-13T00:00:00"/>
    <d v="2024-07-17T00:00:00"/>
    <x v="0"/>
    <x v="548"/>
    <n v="59835"/>
    <x v="5"/>
    <s v="Retained"/>
    <m/>
    <x v="1"/>
  </r>
  <r>
    <x v="4844"/>
    <x v="0"/>
    <n v="38"/>
    <x v="1"/>
    <s v="Service Manager"/>
    <x v="4"/>
    <x v="1"/>
    <x v="1"/>
    <x v="154"/>
    <d v="2023-03-30T00:00:00"/>
    <d v="2023-04-04T00:00:00"/>
    <x v="0"/>
    <x v="229"/>
    <n v="87221"/>
    <x v="9"/>
    <s v="Left"/>
    <n v="2"/>
    <x v="1"/>
  </r>
  <r>
    <x v="4845"/>
    <x v="0"/>
    <n v="37"/>
    <x v="1"/>
    <s v="Service Engineer"/>
    <x v="7"/>
    <x v="1"/>
    <x v="0"/>
    <x v="530"/>
    <d v="2024-12-03T00:00:00"/>
    <d v="2024-12-03T00:00:00"/>
    <x v="0"/>
    <x v="137"/>
    <n v="56101"/>
    <x v="14"/>
    <s v="Retained"/>
    <n v="5"/>
    <x v="1"/>
  </r>
  <r>
    <x v="4846"/>
    <x v="1"/>
    <n v="34"/>
    <x v="0"/>
    <s v="Operations Executive"/>
    <x v="14"/>
    <x v="0"/>
    <x v="4"/>
    <x v="164"/>
    <d v="2023-07-18T00:00:00"/>
    <d v="2023-07-19T00:00:00"/>
    <x v="0"/>
    <x v="82"/>
    <n v="138798"/>
    <x v="5"/>
    <s v="Left"/>
    <n v="4"/>
    <x v="1"/>
  </r>
  <r>
    <x v="4847"/>
    <x v="0"/>
    <n v="38"/>
    <x v="0"/>
    <s v="Operations Executive"/>
    <x v="7"/>
    <x v="0"/>
    <x v="2"/>
    <x v="39"/>
    <d v="2023-09-02T00:00:00"/>
    <d v="2023-09-07T00:00:00"/>
    <x v="0"/>
    <x v="176"/>
    <n v="52038"/>
    <x v="7"/>
    <s v="Retained"/>
    <n v="4"/>
    <x v="2"/>
  </r>
  <r>
    <x v="4848"/>
    <x v="2"/>
    <n v="32"/>
    <x v="1"/>
    <s v="Service Manager"/>
    <x v="6"/>
    <x v="0"/>
    <x v="1"/>
    <x v="183"/>
    <d v="2023-04-07T00:00:00"/>
    <d v="2023-04-11T00:00:00"/>
    <x v="0"/>
    <x v="248"/>
    <n v="55913"/>
    <x v="3"/>
    <s v="Retained"/>
    <n v="5"/>
    <x v="1"/>
  </r>
  <r>
    <x v="4849"/>
    <x v="0"/>
    <n v="36"/>
    <x v="2"/>
    <s v="Sales Manager"/>
    <x v="1"/>
    <x v="1"/>
    <x v="2"/>
    <x v="456"/>
    <d v="2024-09-30T00:00:00"/>
    <d v="2024-10-01T00:00:00"/>
    <x v="0"/>
    <x v="306"/>
    <n v="64521"/>
    <x v="12"/>
    <s v="Retained"/>
    <n v="4"/>
    <x v="1"/>
  </r>
  <r>
    <x v="4850"/>
    <x v="1"/>
    <n v="34"/>
    <x v="4"/>
    <s v="Production Manager"/>
    <x v="2"/>
    <x v="1"/>
    <x v="0"/>
    <x v="104"/>
    <d v="2023-02-16T00:00:00"/>
    <d v="2023-02-23T00:00:00"/>
    <x v="0"/>
    <x v="21"/>
    <n v="76001"/>
    <x v="5"/>
    <s v="Retained"/>
    <n v="4"/>
    <x v="1"/>
  </r>
  <r>
    <x v="4851"/>
    <x v="0"/>
    <n v="36"/>
    <x v="0"/>
    <s v="Operations Executive"/>
    <x v="6"/>
    <x v="2"/>
    <x v="0"/>
    <x v="206"/>
    <d v="2024-08-06T00:00:00"/>
    <d v="2024-08-13T00:00:00"/>
    <x v="0"/>
    <x v="549"/>
    <n v="54599"/>
    <x v="4"/>
    <s v="Retained"/>
    <n v="4"/>
    <x v="0"/>
  </r>
  <r>
    <x v="4852"/>
    <x v="2"/>
    <n v="32"/>
    <x v="1"/>
    <s v="Service Engineer"/>
    <x v="0"/>
    <x v="0"/>
    <x v="1"/>
    <x v="372"/>
    <d v="2023-04-06T00:00:00"/>
    <d v="2023-04-12T00:00:00"/>
    <x v="1"/>
    <x v="3"/>
    <n v="40218"/>
    <x v="3"/>
    <m/>
    <n v="4"/>
    <x v="1"/>
  </r>
  <r>
    <x v="4853"/>
    <x v="0"/>
    <n v="37"/>
    <x v="1"/>
    <s v="Service Engineer"/>
    <x v="1"/>
    <x v="0"/>
    <x v="1"/>
    <x v="138"/>
    <d v="2023-08-10T00:00:00"/>
    <d v="2023-08-15T00:00:00"/>
    <x v="1"/>
    <x v="3"/>
    <n v="61886"/>
    <x v="3"/>
    <m/>
    <n v="4"/>
    <x v="1"/>
  </r>
  <r>
    <x v="4854"/>
    <x v="2"/>
    <n v="32"/>
    <x v="3"/>
    <s v="Marketing Executive"/>
    <x v="4"/>
    <x v="1"/>
    <x v="3"/>
    <x v="36"/>
    <d v="2023-08-13T00:00:00"/>
    <d v="2023-08-20T00:00:00"/>
    <x v="1"/>
    <x v="3"/>
    <n v="70131"/>
    <x v="3"/>
    <m/>
    <n v="5"/>
    <x v="1"/>
  </r>
  <r>
    <x v="4855"/>
    <x v="0"/>
    <n v="37"/>
    <x v="3"/>
    <s v="Marketing Executive"/>
    <x v="8"/>
    <x v="0"/>
    <x v="0"/>
    <x v="81"/>
    <d v="2023-05-11T00:00:00"/>
    <d v="2023-05-17T00:00:00"/>
    <x v="0"/>
    <x v="230"/>
    <n v="207906"/>
    <x v="8"/>
    <s v="Retained"/>
    <n v="4"/>
    <x v="1"/>
  </r>
  <r>
    <x v="4856"/>
    <x v="0"/>
    <n v="36"/>
    <x v="8"/>
    <s v="HR Specialist"/>
    <x v="3"/>
    <x v="2"/>
    <x v="1"/>
    <x v="139"/>
    <d v="2023-08-30T00:00:00"/>
    <d v="2023-09-05T00:00:00"/>
    <x v="0"/>
    <x v="69"/>
    <n v="60731"/>
    <x v="14"/>
    <s v="Retained"/>
    <n v="4"/>
    <x v="1"/>
  </r>
  <r>
    <x v="4857"/>
    <x v="1"/>
    <n v="34"/>
    <x v="0"/>
    <s v="Operations Manager"/>
    <x v="7"/>
    <x v="0"/>
    <x v="1"/>
    <x v="170"/>
    <d v="2023-07-01T00:00:00"/>
    <d v="2023-07-02T00:00:00"/>
    <x v="0"/>
    <x v="286"/>
    <n v="56734"/>
    <x v="2"/>
    <s v="Retained"/>
    <n v="4"/>
    <x v="0"/>
  </r>
  <r>
    <x v="4858"/>
    <x v="1"/>
    <n v="34"/>
    <x v="1"/>
    <s v="Service Engineer"/>
    <x v="3"/>
    <x v="1"/>
    <x v="1"/>
    <x v="104"/>
    <d v="2023-02-16T00:00:00"/>
    <d v="2023-02-16T00:00:00"/>
    <x v="1"/>
    <x v="3"/>
    <n v="68437"/>
    <x v="3"/>
    <m/>
    <n v="5"/>
    <x v="1"/>
  </r>
  <r>
    <x v="4859"/>
    <x v="2"/>
    <n v="33"/>
    <x v="1"/>
    <s v="Service Manager"/>
    <x v="9"/>
    <x v="1"/>
    <x v="0"/>
    <x v="557"/>
    <d v="2024-07-03T00:00:00"/>
    <d v="2024-07-03T00:00:00"/>
    <x v="0"/>
    <x v="318"/>
    <n v="51274"/>
    <x v="2"/>
    <s v="Retained"/>
    <n v="4"/>
    <x v="0"/>
  </r>
  <r>
    <x v="4860"/>
    <x v="2"/>
    <n v="33"/>
    <x v="1"/>
    <s v="Service Engineer"/>
    <x v="11"/>
    <x v="3"/>
    <x v="3"/>
    <x v="33"/>
    <d v="2023-03-09T00:00:00"/>
    <d v="2023-03-09T00:00:00"/>
    <x v="0"/>
    <x v="25"/>
    <n v="150449"/>
    <x v="3"/>
    <s v="Retained"/>
    <n v="4"/>
    <x v="1"/>
  </r>
  <r>
    <x v="4861"/>
    <x v="2"/>
    <n v="33"/>
    <x v="1"/>
    <s v="Service Manager"/>
    <x v="8"/>
    <x v="0"/>
    <x v="2"/>
    <x v="284"/>
    <d v="2024-03-30T00:00:00"/>
    <d v="2024-03-30T00:00:00"/>
    <x v="1"/>
    <x v="3"/>
    <n v="179359"/>
    <x v="3"/>
    <m/>
    <n v="5"/>
    <x v="0"/>
  </r>
  <r>
    <x v="4862"/>
    <x v="0"/>
    <n v="36"/>
    <x v="3"/>
    <s v="Marketing Manager"/>
    <x v="6"/>
    <x v="1"/>
    <x v="2"/>
    <x v="408"/>
    <d v="2023-08-07T00:00:00"/>
    <d v="2023-08-12T00:00:00"/>
    <x v="0"/>
    <x v="62"/>
    <n v="63655"/>
    <x v="14"/>
    <s v="Retained"/>
    <n v="3"/>
    <x v="1"/>
  </r>
  <r>
    <x v="4863"/>
    <x v="0"/>
    <n v="37"/>
    <x v="0"/>
    <s v="Operations Manager"/>
    <x v="14"/>
    <x v="4"/>
    <x v="2"/>
    <x v="215"/>
    <d v="2023-02-18T00:00:00"/>
    <d v="2023-02-19T00:00:00"/>
    <x v="0"/>
    <x v="207"/>
    <n v="122549"/>
    <x v="13"/>
    <s v="Retained"/>
    <n v="5"/>
    <x v="1"/>
  </r>
  <r>
    <x v="4864"/>
    <x v="0"/>
    <n v="38"/>
    <x v="0"/>
    <s v="Operations Manager"/>
    <x v="7"/>
    <x v="1"/>
    <x v="1"/>
    <x v="285"/>
    <d v="2023-08-03T00:00:00"/>
    <d v="2023-08-04T00:00:00"/>
    <x v="0"/>
    <x v="64"/>
    <n v="51485"/>
    <x v="8"/>
    <s v="Retained"/>
    <n v="2"/>
    <x v="1"/>
  </r>
  <r>
    <x v="4865"/>
    <x v="2"/>
    <n v="34"/>
    <x v="1"/>
    <s v="Service Manager"/>
    <x v="3"/>
    <x v="2"/>
    <x v="1"/>
    <x v="122"/>
    <d v="2023-08-16T00:00:00"/>
    <d v="2023-08-22T00:00:00"/>
    <x v="0"/>
    <x v="238"/>
    <n v="63432"/>
    <x v="7"/>
    <s v="Left"/>
    <m/>
    <x v="1"/>
  </r>
  <r>
    <x v="4866"/>
    <x v="0"/>
    <n v="36"/>
    <x v="0"/>
    <s v="Operations Executive"/>
    <x v="4"/>
    <x v="1"/>
    <x v="0"/>
    <x v="357"/>
    <d v="2023-06-30T00:00:00"/>
    <d v="2023-07-02T00:00:00"/>
    <x v="1"/>
    <x v="3"/>
    <n v="67549"/>
    <x v="3"/>
    <m/>
    <m/>
    <x v="1"/>
  </r>
  <r>
    <x v="4867"/>
    <x v="0"/>
    <n v="38"/>
    <x v="0"/>
    <s v="Operations Executive"/>
    <x v="13"/>
    <x v="1"/>
    <x v="1"/>
    <x v="372"/>
    <d v="2023-04-07T00:00:00"/>
    <d v="2023-04-11T00:00:00"/>
    <x v="1"/>
    <x v="3"/>
    <n v="180290"/>
    <x v="3"/>
    <m/>
    <n v="4"/>
    <x v="0"/>
  </r>
  <r>
    <x v="4868"/>
    <x v="2"/>
    <n v="34"/>
    <x v="1"/>
    <s v="Service Engineer"/>
    <x v="1"/>
    <x v="0"/>
    <x v="2"/>
    <x v="124"/>
    <d v="2024-09-08T00:00:00"/>
    <d v="2024-09-15T00:00:00"/>
    <x v="2"/>
    <x v="3"/>
    <n v="67913"/>
    <x v="3"/>
    <m/>
    <n v="5"/>
    <x v="1"/>
  </r>
  <r>
    <x v="4869"/>
    <x v="2"/>
    <n v="34"/>
    <x v="0"/>
    <s v="Operations Manager"/>
    <x v="1"/>
    <x v="1"/>
    <x v="1"/>
    <x v="249"/>
    <d v="2023-05-05T00:00:00"/>
    <d v="2023-05-08T00:00:00"/>
    <x v="0"/>
    <x v="358"/>
    <n v="68130"/>
    <x v="4"/>
    <s v="Retained"/>
    <n v="5"/>
    <x v="1"/>
  </r>
  <r>
    <x v="4870"/>
    <x v="0"/>
    <n v="36"/>
    <x v="1"/>
    <s v="Service Manager"/>
    <x v="7"/>
    <x v="1"/>
    <x v="0"/>
    <x v="11"/>
    <d v="2023-09-04T00:00:00"/>
    <d v="2023-09-07T00:00:00"/>
    <x v="0"/>
    <x v="77"/>
    <n v="64919"/>
    <x v="3"/>
    <s v="Left"/>
    <n v="5"/>
    <x v="1"/>
  </r>
  <r>
    <x v="4871"/>
    <x v="0"/>
    <n v="36"/>
    <x v="2"/>
    <s v="Sales Executive"/>
    <x v="5"/>
    <x v="4"/>
    <x v="1"/>
    <x v="287"/>
    <d v="2023-06-05T00:00:00"/>
    <d v="2023-06-08T00:00:00"/>
    <x v="0"/>
    <x v="292"/>
    <n v="33930"/>
    <x v="4"/>
    <s v="Retained"/>
    <m/>
    <x v="2"/>
  </r>
  <r>
    <x v="4872"/>
    <x v="0"/>
    <n v="38"/>
    <x v="0"/>
    <s v="Operations Executive"/>
    <x v="14"/>
    <x v="1"/>
    <x v="0"/>
    <x v="162"/>
    <d v="2023-01-30T00:00:00"/>
    <d v="2023-02-03T00:00:00"/>
    <x v="1"/>
    <x v="3"/>
    <n v="130478"/>
    <x v="3"/>
    <m/>
    <n v="4"/>
    <x v="1"/>
  </r>
  <r>
    <x v="4873"/>
    <x v="0"/>
    <n v="36"/>
    <x v="0"/>
    <s v="Operations Executive"/>
    <x v="2"/>
    <x v="2"/>
    <x v="0"/>
    <x v="144"/>
    <d v="2023-03-11T00:00:00"/>
    <d v="2023-03-12T00:00:00"/>
    <x v="0"/>
    <x v="243"/>
    <n v="61983"/>
    <x v="0"/>
    <s v="Retained"/>
    <n v="3"/>
    <x v="1"/>
  </r>
  <r>
    <x v="4874"/>
    <x v="0"/>
    <n v="37"/>
    <x v="2"/>
    <s v="Sales Manager"/>
    <x v="6"/>
    <x v="1"/>
    <x v="3"/>
    <x v="200"/>
    <d v="2023-01-23T00:00:00"/>
    <d v="2023-01-27T00:00:00"/>
    <x v="1"/>
    <x v="3"/>
    <n v="51652"/>
    <x v="3"/>
    <m/>
    <n v="4"/>
    <x v="2"/>
  </r>
  <r>
    <x v="4875"/>
    <x v="2"/>
    <n v="34"/>
    <x v="1"/>
    <s v="Service Engineer"/>
    <x v="4"/>
    <x v="4"/>
    <x v="1"/>
    <x v="321"/>
    <d v="2024-10-09T00:00:00"/>
    <d v="2024-10-09T00:00:00"/>
    <x v="0"/>
    <x v="423"/>
    <n v="57030"/>
    <x v="16"/>
    <s v="Retained"/>
    <n v="4"/>
    <x v="1"/>
  </r>
  <r>
    <x v="4876"/>
    <x v="2"/>
    <n v="32"/>
    <x v="8"/>
    <s v="HR Specialist"/>
    <x v="0"/>
    <x v="3"/>
    <x v="0"/>
    <x v="372"/>
    <d v="2023-03-26T00:00:00"/>
    <d v="2023-03-28T00:00:00"/>
    <x v="0"/>
    <x v="107"/>
    <n v="40802"/>
    <x v="2"/>
    <s v="Retained"/>
    <n v="5"/>
    <x v="0"/>
  </r>
  <r>
    <x v="4877"/>
    <x v="2"/>
    <n v="32"/>
    <x v="0"/>
    <s v="Operations Executive"/>
    <x v="3"/>
    <x v="1"/>
    <x v="1"/>
    <x v="32"/>
    <d v="2023-07-18T00:00:00"/>
    <d v="2023-07-24T00:00:00"/>
    <x v="1"/>
    <x v="3"/>
    <n v="60521"/>
    <x v="3"/>
    <m/>
    <n v="4"/>
    <x v="1"/>
  </r>
  <r>
    <x v="4878"/>
    <x v="0"/>
    <n v="38"/>
    <x v="0"/>
    <s v="Operations Executive"/>
    <x v="12"/>
    <x v="0"/>
    <x v="1"/>
    <x v="144"/>
    <d v="2023-03-04T00:00:00"/>
    <d v="2023-03-10T00:00:00"/>
    <x v="1"/>
    <x v="3"/>
    <n v="43216"/>
    <x v="3"/>
    <m/>
    <n v="4"/>
    <x v="0"/>
  </r>
  <r>
    <x v="4879"/>
    <x v="2"/>
    <n v="32"/>
    <x v="1"/>
    <s v="Service Engineer"/>
    <x v="6"/>
    <x v="2"/>
    <x v="1"/>
    <x v="347"/>
    <d v="2023-02-20T00:00:00"/>
    <d v="2023-02-23T00:00:00"/>
    <x v="1"/>
    <x v="3"/>
    <n v="61597"/>
    <x v="3"/>
    <m/>
    <m/>
    <x v="0"/>
  </r>
  <r>
    <x v="4880"/>
    <x v="0"/>
    <n v="38"/>
    <x v="2"/>
    <s v="Sales Executive"/>
    <x v="2"/>
    <x v="1"/>
    <x v="0"/>
    <x v="327"/>
    <d v="2023-03-14T00:00:00"/>
    <d v="2023-03-15T00:00:00"/>
    <x v="0"/>
    <x v="36"/>
    <n v="60726"/>
    <x v="6"/>
    <s v="Left"/>
    <n v="4"/>
    <x v="1"/>
  </r>
  <r>
    <x v="4881"/>
    <x v="0"/>
    <n v="36"/>
    <x v="1"/>
    <s v="Service Manager"/>
    <x v="1"/>
    <x v="2"/>
    <x v="0"/>
    <x v="474"/>
    <d v="2024-08-28T00:00:00"/>
    <d v="2024-09-02T00:00:00"/>
    <x v="0"/>
    <x v="446"/>
    <n v="52367"/>
    <x v="3"/>
    <s v="Retained"/>
    <m/>
    <x v="1"/>
  </r>
  <r>
    <x v="4882"/>
    <x v="2"/>
    <n v="33"/>
    <x v="1"/>
    <s v="Service Engineer"/>
    <x v="9"/>
    <x v="4"/>
    <x v="1"/>
    <x v="12"/>
    <d v="2023-02-19T00:00:00"/>
    <d v="2023-02-24T00:00:00"/>
    <x v="1"/>
    <x v="3"/>
    <n v="44343"/>
    <x v="3"/>
    <m/>
    <m/>
    <x v="1"/>
  </r>
  <r>
    <x v="4883"/>
    <x v="0"/>
    <n v="38"/>
    <x v="1"/>
    <s v="Service Engineer"/>
    <x v="7"/>
    <x v="1"/>
    <x v="1"/>
    <x v="128"/>
    <d v="2023-01-14T00:00:00"/>
    <d v="2023-01-19T00:00:00"/>
    <x v="0"/>
    <x v="14"/>
    <n v="59720"/>
    <x v="2"/>
    <s v="Retained"/>
    <m/>
    <x v="1"/>
  </r>
  <r>
    <x v="4884"/>
    <x v="0"/>
    <n v="37"/>
    <x v="1"/>
    <s v="Service Manager"/>
    <x v="2"/>
    <x v="2"/>
    <x v="1"/>
    <x v="186"/>
    <d v="2023-03-28T00:00:00"/>
    <d v="2023-03-28T00:00:00"/>
    <x v="1"/>
    <x v="3"/>
    <n v="75144"/>
    <x v="3"/>
    <m/>
    <n v="3"/>
    <x v="1"/>
  </r>
  <r>
    <x v="4885"/>
    <x v="2"/>
    <n v="34"/>
    <x v="0"/>
    <s v="Operations Manager"/>
    <x v="2"/>
    <x v="1"/>
    <x v="0"/>
    <x v="65"/>
    <d v="2023-07-24T00:00:00"/>
    <d v="2023-07-24T00:00:00"/>
    <x v="0"/>
    <x v="269"/>
    <n v="72304"/>
    <x v="13"/>
    <s v="Retained"/>
    <m/>
    <x v="1"/>
  </r>
  <r>
    <x v="4886"/>
    <x v="0"/>
    <n v="36"/>
    <x v="1"/>
    <s v="Service Manager"/>
    <x v="2"/>
    <x v="0"/>
    <x v="0"/>
    <x v="522"/>
    <d v="2024-01-29T00:00:00"/>
    <d v="2024-02-05T00:00:00"/>
    <x v="0"/>
    <x v="345"/>
    <n v="85949"/>
    <x v="14"/>
    <s v="Retained"/>
    <n v="4"/>
    <x v="1"/>
  </r>
  <r>
    <x v="4887"/>
    <x v="2"/>
    <n v="33"/>
    <x v="0"/>
    <s v="Operations Executive"/>
    <x v="2"/>
    <x v="1"/>
    <x v="2"/>
    <x v="367"/>
    <d v="2024-12-21T00:00:00"/>
    <d v="2024-12-26T00:00:00"/>
    <x v="1"/>
    <x v="3"/>
    <n v="60920"/>
    <x v="3"/>
    <m/>
    <n v="5"/>
    <x v="1"/>
  </r>
  <r>
    <x v="4888"/>
    <x v="0"/>
    <n v="36"/>
    <x v="1"/>
    <s v="Service Manager"/>
    <x v="4"/>
    <x v="0"/>
    <x v="0"/>
    <x v="291"/>
    <d v="2023-02-01T00:00:00"/>
    <d v="2023-02-08T00:00:00"/>
    <x v="0"/>
    <x v="131"/>
    <n v="80501"/>
    <x v="15"/>
    <s v="Retained"/>
    <n v="5"/>
    <x v="1"/>
  </r>
  <r>
    <x v="4889"/>
    <x v="2"/>
    <n v="34"/>
    <x v="4"/>
    <s v="Production Engineer"/>
    <x v="7"/>
    <x v="1"/>
    <x v="0"/>
    <x v="134"/>
    <d v="2023-01-13T00:00:00"/>
    <d v="2023-01-18T00:00:00"/>
    <x v="0"/>
    <x v="299"/>
    <n v="58037"/>
    <x v="2"/>
    <s v="Retained"/>
    <n v="5"/>
    <x v="1"/>
  </r>
  <r>
    <x v="4890"/>
    <x v="0"/>
    <n v="38"/>
    <x v="2"/>
    <s v="Sales Manager"/>
    <x v="10"/>
    <x v="1"/>
    <x v="1"/>
    <x v="273"/>
    <d v="2024-09-18T00:00:00"/>
    <d v="2024-09-25T00:00:00"/>
    <x v="3"/>
    <x v="3"/>
    <n v="137412"/>
    <x v="3"/>
    <m/>
    <m/>
    <x v="1"/>
  </r>
  <r>
    <x v="4891"/>
    <x v="0"/>
    <n v="38"/>
    <x v="4"/>
    <s v="Production Engineer"/>
    <x v="2"/>
    <x v="2"/>
    <x v="1"/>
    <x v="195"/>
    <d v="2023-06-17T00:00:00"/>
    <d v="2023-06-22T00:00:00"/>
    <x v="0"/>
    <x v="12"/>
    <n v="72230"/>
    <x v="7"/>
    <s v="Retained"/>
    <n v="4"/>
    <x v="1"/>
  </r>
  <r>
    <x v="4892"/>
    <x v="2"/>
    <n v="34"/>
    <x v="2"/>
    <s v="Sales Executive"/>
    <x v="1"/>
    <x v="1"/>
    <x v="2"/>
    <x v="448"/>
    <d v="2024-12-12T00:00:00"/>
    <d v="2024-12-13T00:00:00"/>
    <x v="0"/>
    <x v="456"/>
    <n v="71948"/>
    <x v="12"/>
    <s v="Retained"/>
    <n v="4"/>
    <x v="1"/>
  </r>
  <r>
    <x v="4893"/>
    <x v="0"/>
    <n v="38"/>
    <x v="5"/>
    <s v="General Manager"/>
    <x v="1"/>
    <x v="0"/>
    <x v="0"/>
    <x v="291"/>
    <d v="2023-01-23T00:00:00"/>
    <d v="2023-01-26T00:00:00"/>
    <x v="1"/>
    <x v="3"/>
    <n v="69077"/>
    <x v="3"/>
    <m/>
    <m/>
    <x v="2"/>
  </r>
  <r>
    <x v="4894"/>
    <x v="0"/>
    <n v="37"/>
    <x v="0"/>
    <s v="Operations Executive"/>
    <x v="6"/>
    <x v="1"/>
    <x v="3"/>
    <x v="412"/>
    <d v="2023-05-16T00:00:00"/>
    <d v="2023-05-17T00:00:00"/>
    <x v="0"/>
    <x v="230"/>
    <n v="74278"/>
    <x v="6"/>
    <s v="Left"/>
    <n v="4"/>
    <x v="1"/>
  </r>
  <r>
    <x v="4895"/>
    <x v="0"/>
    <n v="38"/>
    <x v="6"/>
    <s v="Financial Analyst"/>
    <x v="9"/>
    <x v="1"/>
    <x v="4"/>
    <x v="129"/>
    <d v="2023-02-15T00:00:00"/>
    <d v="2023-02-18T00:00:00"/>
    <x v="0"/>
    <x v="58"/>
    <n v="64866"/>
    <x v="2"/>
    <s v="Retained"/>
    <n v="5"/>
    <x v="1"/>
  </r>
  <r>
    <x v="4896"/>
    <x v="0"/>
    <n v="36"/>
    <x v="2"/>
    <s v="Sales Manager"/>
    <x v="1"/>
    <x v="0"/>
    <x v="2"/>
    <x v="358"/>
    <d v="2024-07-26T00:00:00"/>
    <d v="2024-07-28T00:00:00"/>
    <x v="0"/>
    <x v="319"/>
    <n v="65429"/>
    <x v="0"/>
    <s v="Left"/>
    <n v="3"/>
    <x v="1"/>
  </r>
  <r>
    <x v="4897"/>
    <x v="0"/>
    <n v="37"/>
    <x v="0"/>
    <s v="Operations Executive"/>
    <x v="9"/>
    <x v="1"/>
    <x v="4"/>
    <x v="186"/>
    <d v="2023-03-30T00:00:00"/>
    <d v="2023-04-02T00:00:00"/>
    <x v="2"/>
    <x v="3"/>
    <n v="57827"/>
    <x v="3"/>
    <m/>
    <n v="4"/>
    <x v="1"/>
  </r>
  <r>
    <x v="4898"/>
    <x v="0"/>
    <n v="36"/>
    <x v="0"/>
    <s v="Operations Executive"/>
    <x v="0"/>
    <x v="2"/>
    <x v="0"/>
    <x v="128"/>
    <d v="2023-01-14T00:00:00"/>
    <d v="2023-01-21T00:00:00"/>
    <x v="0"/>
    <x v="71"/>
    <n v="55477"/>
    <x v="4"/>
    <s v="Retained"/>
    <n v="5"/>
    <x v="1"/>
  </r>
  <r>
    <x v="4899"/>
    <x v="1"/>
    <n v="34"/>
    <x v="1"/>
    <s v="Service Engineer"/>
    <x v="7"/>
    <x v="0"/>
    <x v="1"/>
    <x v="67"/>
    <d v="2023-08-28T00:00:00"/>
    <d v="2023-08-28T00:00:00"/>
    <x v="0"/>
    <x v="297"/>
    <n v="54694"/>
    <x v="0"/>
    <s v="Retained"/>
    <n v="1"/>
    <x v="1"/>
  </r>
  <r>
    <x v="4900"/>
    <x v="0"/>
    <n v="38"/>
    <x v="0"/>
    <s v="Operations Executive"/>
    <x v="0"/>
    <x v="2"/>
    <x v="1"/>
    <x v="176"/>
    <d v="2023-03-14T00:00:00"/>
    <d v="2023-03-18T00:00:00"/>
    <x v="1"/>
    <x v="3"/>
    <n v="49775"/>
    <x v="3"/>
    <m/>
    <n v="4"/>
    <x v="1"/>
  </r>
  <r>
    <x v="4901"/>
    <x v="0"/>
    <n v="36"/>
    <x v="0"/>
    <s v="Operations Manager"/>
    <x v="6"/>
    <x v="1"/>
    <x v="2"/>
    <x v="401"/>
    <d v="2023-02-13T00:00:00"/>
    <d v="2023-02-17T00:00:00"/>
    <x v="1"/>
    <x v="3"/>
    <n v="57286"/>
    <x v="3"/>
    <m/>
    <m/>
    <x v="1"/>
  </r>
  <r>
    <x v="4902"/>
    <x v="0"/>
    <n v="37"/>
    <x v="0"/>
    <s v="Operations Manager"/>
    <x v="8"/>
    <x v="2"/>
    <x v="1"/>
    <x v="166"/>
    <d v="2023-02-01T00:00:00"/>
    <d v="2023-02-05T00:00:00"/>
    <x v="0"/>
    <x v="438"/>
    <n v="162732"/>
    <x v="8"/>
    <s v="Retained"/>
    <n v="2"/>
    <x v="1"/>
  </r>
  <r>
    <x v="4903"/>
    <x v="0"/>
    <n v="37"/>
    <x v="0"/>
    <s v="Operations Manager"/>
    <x v="5"/>
    <x v="0"/>
    <x v="1"/>
    <x v="541"/>
    <d v="2024-10-31T00:00:00"/>
    <d v="2024-11-06T00:00:00"/>
    <x v="0"/>
    <x v="550"/>
    <n v="35737"/>
    <x v="2"/>
    <s v="Retained"/>
    <n v="2"/>
    <x v="1"/>
  </r>
  <r>
    <x v="4904"/>
    <x v="1"/>
    <n v="34"/>
    <x v="0"/>
    <s v="Operations Executive"/>
    <x v="10"/>
    <x v="1"/>
    <x v="0"/>
    <x v="81"/>
    <d v="2023-05-15T00:00:00"/>
    <d v="2023-05-20T00:00:00"/>
    <x v="2"/>
    <x v="3"/>
    <n v="185921"/>
    <x v="3"/>
    <m/>
    <n v="3"/>
    <x v="1"/>
  </r>
  <r>
    <x v="4905"/>
    <x v="0"/>
    <n v="37"/>
    <x v="3"/>
    <s v="Marketing Executive"/>
    <x v="9"/>
    <x v="2"/>
    <x v="1"/>
    <x v="384"/>
    <d v="2023-07-24T00:00:00"/>
    <d v="2023-07-24T00:00:00"/>
    <x v="0"/>
    <x v="116"/>
    <n v="50179"/>
    <x v="13"/>
    <s v="Retained"/>
    <n v="4"/>
    <x v="1"/>
  </r>
  <r>
    <x v="4906"/>
    <x v="1"/>
    <n v="34"/>
    <x v="7"/>
    <s v="Purchase Officer"/>
    <x v="9"/>
    <x v="2"/>
    <x v="0"/>
    <x v="358"/>
    <d v="2024-08-01T00:00:00"/>
    <d v="2024-08-02T00:00:00"/>
    <x v="0"/>
    <x v="533"/>
    <n v="56425"/>
    <x v="9"/>
    <s v="Retained"/>
    <n v="5"/>
    <x v="0"/>
  </r>
  <r>
    <x v="4907"/>
    <x v="0"/>
    <n v="36"/>
    <x v="0"/>
    <s v="Operations Executive"/>
    <x v="6"/>
    <x v="1"/>
    <x v="0"/>
    <x v="338"/>
    <d v="2024-05-17T00:00:00"/>
    <d v="2024-05-20T00:00:00"/>
    <x v="2"/>
    <x v="3"/>
    <n v="68811"/>
    <x v="3"/>
    <m/>
    <n v="4"/>
    <x v="1"/>
  </r>
  <r>
    <x v="4908"/>
    <x v="2"/>
    <n v="33"/>
    <x v="0"/>
    <s v="Operations Executive"/>
    <x v="4"/>
    <x v="4"/>
    <x v="0"/>
    <x v="317"/>
    <d v="2023-09-04T00:00:00"/>
    <d v="2023-09-05T00:00:00"/>
    <x v="0"/>
    <x v="69"/>
    <n v="66445"/>
    <x v="7"/>
    <s v="Left"/>
    <m/>
    <x v="0"/>
  </r>
  <r>
    <x v="4909"/>
    <x v="0"/>
    <n v="36"/>
    <x v="0"/>
    <s v="Operations Manager"/>
    <x v="1"/>
    <x v="2"/>
    <x v="0"/>
    <x v="109"/>
    <d v="2023-07-14T00:00:00"/>
    <d v="2023-07-17T00:00:00"/>
    <x v="1"/>
    <x v="3"/>
    <n v="53062"/>
    <x v="3"/>
    <m/>
    <m/>
    <x v="1"/>
  </r>
  <r>
    <x v="4910"/>
    <x v="2"/>
    <n v="34"/>
    <x v="8"/>
    <s v="HR Specialist"/>
    <x v="2"/>
    <x v="1"/>
    <x v="1"/>
    <x v="464"/>
    <d v="2024-05-12T00:00:00"/>
    <d v="2024-05-17T00:00:00"/>
    <x v="3"/>
    <x v="3"/>
    <n v="75861"/>
    <x v="3"/>
    <m/>
    <n v="4"/>
    <x v="1"/>
  </r>
  <r>
    <x v="4911"/>
    <x v="0"/>
    <n v="38"/>
    <x v="2"/>
    <s v="Sales Executive"/>
    <x v="0"/>
    <x v="1"/>
    <x v="1"/>
    <x v="155"/>
    <d v="2023-03-13T00:00:00"/>
    <d v="2023-03-17T00:00:00"/>
    <x v="0"/>
    <x v="136"/>
    <n v="64075"/>
    <x v="14"/>
    <s v="Retained"/>
    <n v="5"/>
    <x v="1"/>
  </r>
  <r>
    <x v="4912"/>
    <x v="0"/>
    <n v="36"/>
    <x v="1"/>
    <s v="Service Engineer"/>
    <x v="4"/>
    <x v="0"/>
    <x v="3"/>
    <x v="59"/>
    <d v="2023-07-13T00:00:00"/>
    <d v="2023-07-14T00:00:00"/>
    <x v="0"/>
    <x v="218"/>
    <n v="66496"/>
    <x v="6"/>
    <s v="Left"/>
    <n v="5"/>
    <x v="1"/>
  </r>
  <r>
    <x v="4913"/>
    <x v="0"/>
    <n v="37"/>
    <x v="1"/>
    <s v="Service Engineer"/>
    <x v="2"/>
    <x v="1"/>
    <x v="1"/>
    <x v="225"/>
    <d v="2023-02-04T00:00:00"/>
    <d v="2023-02-08T00:00:00"/>
    <x v="0"/>
    <x v="438"/>
    <n v="85864"/>
    <x v="1"/>
    <s v="Retained"/>
    <n v="5"/>
    <x v="1"/>
  </r>
  <r>
    <x v="4914"/>
    <x v="0"/>
    <n v="36"/>
    <x v="1"/>
    <s v="Service Manager"/>
    <x v="5"/>
    <x v="1"/>
    <x v="0"/>
    <x v="258"/>
    <d v="2023-04-04T00:00:00"/>
    <d v="2023-04-06T00:00:00"/>
    <x v="1"/>
    <x v="3"/>
    <n v="47435"/>
    <x v="3"/>
    <m/>
    <n v="4"/>
    <x v="1"/>
  </r>
  <r>
    <x v="4915"/>
    <x v="1"/>
    <n v="34"/>
    <x v="1"/>
    <s v="Service Engineer"/>
    <x v="9"/>
    <x v="1"/>
    <x v="0"/>
    <x v="182"/>
    <d v="2023-01-29T00:00:00"/>
    <d v="2023-02-01T00:00:00"/>
    <x v="1"/>
    <x v="3"/>
    <n v="48306"/>
    <x v="3"/>
    <m/>
    <n v="4"/>
    <x v="1"/>
  </r>
  <r>
    <x v="4916"/>
    <x v="0"/>
    <n v="36"/>
    <x v="0"/>
    <s v="Operations Executive"/>
    <x v="5"/>
    <x v="1"/>
    <x v="1"/>
    <x v="412"/>
    <d v="2023-05-20T00:00:00"/>
    <d v="2023-05-22T00:00:00"/>
    <x v="0"/>
    <x v="230"/>
    <n v="56711"/>
    <x v="5"/>
    <s v="Retained"/>
    <n v="4"/>
    <x v="0"/>
  </r>
  <r>
    <x v="4917"/>
    <x v="0"/>
    <n v="36"/>
    <x v="2"/>
    <s v="Sales Executive"/>
    <x v="2"/>
    <x v="0"/>
    <x v="1"/>
    <x v="105"/>
    <d v="2024-03-24T00:00:00"/>
    <d v="2024-03-30T00:00:00"/>
    <x v="3"/>
    <x v="3"/>
    <n v="89500"/>
    <x v="3"/>
    <m/>
    <m/>
    <x v="0"/>
  </r>
  <r>
    <x v="4918"/>
    <x v="2"/>
    <n v="34"/>
    <x v="0"/>
    <s v="Operations Manager"/>
    <x v="6"/>
    <x v="1"/>
    <x v="1"/>
    <x v="379"/>
    <d v="2023-06-13T00:00:00"/>
    <d v="2023-06-17T00:00:00"/>
    <x v="0"/>
    <x v="98"/>
    <n v="59735"/>
    <x v="4"/>
    <s v="Retained"/>
    <n v="5"/>
    <x v="0"/>
  </r>
  <r>
    <x v="4919"/>
    <x v="0"/>
    <n v="36"/>
    <x v="0"/>
    <s v="Operations Manager"/>
    <x v="8"/>
    <x v="1"/>
    <x v="1"/>
    <x v="384"/>
    <d v="2023-07-25T00:00:00"/>
    <d v="2023-07-30T00:00:00"/>
    <x v="1"/>
    <x v="3"/>
    <n v="160195"/>
    <x v="3"/>
    <m/>
    <n v="4"/>
    <x v="1"/>
  </r>
  <r>
    <x v="4920"/>
    <x v="1"/>
    <n v="34"/>
    <x v="1"/>
    <s v="Service Engineer"/>
    <x v="8"/>
    <x v="1"/>
    <x v="1"/>
    <x v="136"/>
    <d v="2023-08-15T00:00:00"/>
    <d v="2023-08-22T00:00:00"/>
    <x v="1"/>
    <x v="3"/>
    <n v="183581"/>
    <x v="3"/>
    <m/>
    <m/>
    <x v="1"/>
  </r>
  <r>
    <x v="4921"/>
    <x v="2"/>
    <n v="34"/>
    <x v="1"/>
    <s v="Service Engineer"/>
    <x v="3"/>
    <x v="0"/>
    <x v="4"/>
    <x v="7"/>
    <d v="2023-06-06T00:00:00"/>
    <d v="2023-06-06T00:00:00"/>
    <x v="1"/>
    <x v="3"/>
    <n v="56801"/>
    <x v="3"/>
    <m/>
    <n v="4"/>
    <x v="0"/>
  </r>
  <r>
    <x v="4922"/>
    <x v="2"/>
    <n v="32"/>
    <x v="0"/>
    <s v="Operations Executive"/>
    <x v="2"/>
    <x v="0"/>
    <x v="0"/>
    <x v="290"/>
    <d v="2023-08-19T00:00:00"/>
    <d v="2023-08-20T00:00:00"/>
    <x v="1"/>
    <x v="3"/>
    <n v="81606"/>
    <x v="3"/>
    <m/>
    <m/>
    <x v="0"/>
  </r>
  <r>
    <x v="4923"/>
    <x v="2"/>
    <n v="34"/>
    <x v="0"/>
    <s v="Operations Executive"/>
    <x v="9"/>
    <x v="2"/>
    <x v="1"/>
    <x v="11"/>
    <d v="2023-09-05T00:00:00"/>
    <d v="2023-09-12T00:00:00"/>
    <x v="0"/>
    <x v="86"/>
    <n v="64300"/>
    <x v="7"/>
    <s v="Retained"/>
    <n v="3"/>
    <x v="1"/>
  </r>
  <r>
    <x v="4924"/>
    <x v="0"/>
    <n v="36"/>
    <x v="0"/>
    <s v="Operations Manager"/>
    <x v="4"/>
    <x v="3"/>
    <x v="0"/>
    <x v="70"/>
    <d v="2023-02-11T00:00:00"/>
    <d v="2023-02-18T00:00:00"/>
    <x v="0"/>
    <x v="58"/>
    <n v="73824"/>
    <x v="14"/>
    <s v="Retained"/>
    <n v="3"/>
    <x v="1"/>
  </r>
  <r>
    <x v="4925"/>
    <x v="0"/>
    <n v="36"/>
    <x v="0"/>
    <s v="Operations Manager"/>
    <x v="7"/>
    <x v="1"/>
    <x v="1"/>
    <x v="286"/>
    <d v="2023-05-07T00:00:00"/>
    <d v="2023-05-10T00:00:00"/>
    <x v="0"/>
    <x v="358"/>
    <n v="60494"/>
    <x v="3"/>
    <s v="Left"/>
    <n v="4"/>
    <x v="1"/>
  </r>
  <r>
    <x v="4926"/>
    <x v="0"/>
    <n v="37"/>
    <x v="3"/>
    <s v="Marketing Manager"/>
    <x v="2"/>
    <x v="1"/>
    <x v="1"/>
    <x v="183"/>
    <d v="2023-04-11T00:00:00"/>
    <d v="2023-04-14T00:00:00"/>
    <x v="0"/>
    <x v="495"/>
    <n v="78252"/>
    <x v="8"/>
    <s v="Retained"/>
    <n v="4"/>
    <x v="1"/>
  </r>
  <r>
    <x v="4927"/>
    <x v="0"/>
    <n v="37"/>
    <x v="0"/>
    <s v="Operations Executive"/>
    <x v="12"/>
    <x v="0"/>
    <x v="2"/>
    <x v="156"/>
    <d v="2023-07-05T00:00:00"/>
    <d v="2023-07-12T00:00:00"/>
    <x v="0"/>
    <x v="109"/>
    <n v="58712"/>
    <x v="5"/>
    <s v="Retained"/>
    <n v="4"/>
    <x v="0"/>
  </r>
  <r>
    <x v="4928"/>
    <x v="2"/>
    <n v="32"/>
    <x v="0"/>
    <s v="Operations Manager"/>
    <x v="5"/>
    <x v="1"/>
    <x v="3"/>
    <x v="383"/>
    <d v="2024-05-15T00:00:00"/>
    <d v="2024-05-15T00:00:00"/>
    <x v="0"/>
    <x v="182"/>
    <n v="49958"/>
    <x v="13"/>
    <s v="Retained"/>
    <n v="5"/>
    <x v="0"/>
  </r>
  <r>
    <x v="4929"/>
    <x v="1"/>
    <n v="34"/>
    <x v="0"/>
    <s v="Operations Executive"/>
    <x v="7"/>
    <x v="1"/>
    <x v="0"/>
    <x v="372"/>
    <d v="2023-04-06T00:00:00"/>
    <d v="2023-04-07T00:00:00"/>
    <x v="0"/>
    <x v="258"/>
    <n v="67003"/>
    <x v="2"/>
    <s v="Retained"/>
    <n v="2"/>
    <x v="0"/>
  </r>
  <r>
    <x v="4930"/>
    <x v="0"/>
    <n v="36"/>
    <x v="0"/>
    <s v="Operations Manager"/>
    <x v="7"/>
    <x v="1"/>
    <x v="3"/>
    <x v="200"/>
    <d v="2023-01-28T00:00:00"/>
    <d v="2023-01-28T00:00:00"/>
    <x v="0"/>
    <x v="225"/>
    <n v="47826"/>
    <x v="3"/>
    <s v="Retained"/>
    <n v="4"/>
    <x v="1"/>
  </r>
  <r>
    <x v="4931"/>
    <x v="0"/>
    <n v="36"/>
    <x v="2"/>
    <s v="Sales Executive"/>
    <x v="9"/>
    <x v="0"/>
    <x v="3"/>
    <x v="356"/>
    <d v="2024-11-01T00:00:00"/>
    <d v="2024-11-07T00:00:00"/>
    <x v="0"/>
    <x v="363"/>
    <n v="46638"/>
    <x v="4"/>
    <s v="Retained"/>
    <n v="5"/>
    <x v="0"/>
  </r>
  <r>
    <x v="4932"/>
    <x v="1"/>
    <n v="34"/>
    <x v="3"/>
    <s v="Marketing Executive"/>
    <x v="0"/>
    <x v="0"/>
    <x v="0"/>
    <x v="504"/>
    <d v="2024-09-14T00:00:00"/>
    <d v="2024-09-19T00:00:00"/>
    <x v="4"/>
    <x v="3"/>
    <n v="54173"/>
    <x v="3"/>
    <m/>
    <n v="4"/>
    <x v="1"/>
  </r>
  <r>
    <x v="4933"/>
    <x v="0"/>
    <n v="36"/>
    <x v="4"/>
    <s v="Production Engineer"/>
    <x v="1"/>
    <x v="3"/>
    <x v="3"/>
    <x v="133"/>
    <d v="2023-05-17T00:00:00"/>
    <d v="2023-05-20T00:00:00"/>
    <x v="1"/>
    <x v="3"/>
    <n v="65724"/>
    <x v="3"/>
    <m/>
    <n v="1"/>
    <x v="2"/>
  </r>
  <r>
    <x v="4934"/>
    <x v="0"/>
    <n v="37"/>
    <x v="0"/>
    <s v="Operations Executive"/>
    <x v="4"/>
    <x v="0"/>
    <x v="0"/>
    <x v="244"/>
    <d v="2023-03-22T00:00:00"/>
    <d v="2023-03-28T00:00:00"/>
    <x v="0"/>
    <x v="106"/>
    <n v="62255"/>
    <x v="3"/>
    <s v="Retained"/>
    <n v="2"/>
    <x v="2"/>
  </r>
  <r>
    <x v="4935"/>
    <x v="0"/>
    <n v="38"/>
    <x v="1"/>
    <s v="Service Engineer"/>
    <x v="1"/>
    <x v="0"/>
    <x v="1"/>
    <x v="112"/>
    <d v="2023-07-27T00:00:00"/>
    <d v="2023-07-27T00:00:00"/>
    <x v="0"/>
    <x v="221"/>
    <n v="64308"/>
    <x v="7"/>
    <s v="Retained"/>
    <n v="5"/>
    <x v="0"/>
  </r>
  <r>
    <x v="4936"/>
    <x v="1"/>
    <n v="34"/>
    <x v="7"/>
    <s v="Purchase Manager"/>
    <x v="3"/>
    <x v="0"/>
    <x v="2"/>
    <x v="76"/>
    <d v="2023-08-01T00:00:00"/>
    <d v="2023-08-06T00:00:00"/>
    <x v="0"/>
    <x v="87"/>
    <n v="57296"/>
    <x v="1"/>
    <s v="Left"/>
    <n v="5"/>
    <x v="1"/>
  </r>
  <r>
    <x v="4937"/>
    <x v="0"/>
    <n v="36"/>
    <x v="1"/>
    <s v="Service Engineer"/>
    <x v="10"/>
    <x v="1"/>
    <x v="1"/>
    <x v="323"/>
    <d v="2024-12-24T00:00:00"/>
    <d v="2024-12-28T00:00:00"/>
    <x v="4"/>
    <x v="3"/>
    <n v="174728"/>
    <x v="3"/>
    <m/>
    <n v="5"/>
    <x v="0"/>
  </r>
  <r>
    <x v="4938"/>
    <x v="2"/>
    <n v="33"/>
    <x v="1"/>
    <s v="Service Engineer"/>
    <x v="8"/>
    <x v="1"/>
    <x v="1"/>
    <x v="143"/>
    <d v="2023-01-16T00:00:00"/>
    <d v="2023-01-23T00:00:00"/>
    <x v="0"/>
    <x v="215"/>
    <n v="218806"/>
    <x v="0"/>
    <s v="Retained"/>
    <n v="4"/>
    <x v="1"/>
  </r>
  <r>
    <x v="4939"/>
    <x v="2"/>
    <n v="32"/>
    <x v="1"/>
    <s v="Service Engineer"/>
    <x v="2"/>
    <x v="4"/>
    <x v="1"/>
    <x v="130"/>
    <d v="2023-05-29T00:00:00"/>
    <d v="2023-05-30T00:00:00"/>
    <x v="0"/>
    <x v="436"/>
    <n v="69653"/>
    <x v="6"/>
    <s v="Retained"/>
    <n v="3"/>
    <x v="1"/>
  </r>
  <r>
    <x v="4940"/>
    <x v="0"/>
    <n v="36"/>
    <x v="0"/>
    <s v="Operations Executive"/>
    <x v="0"/>
    <x v="1"/>
    <x v="2"/>
    <x v="527"/>
    <d v="2024-02-16T00:00:00"/>
    <d v="2024-02-18T00:00:00"/>
    <x v="3"/>
    <x v="3"/>
    <n v="64885"/>
    <x v="3"/>
    <m/>
    <n v="5"/>
    <x v="1"/>
  </r>
  <r>
    <x v="4941"/>
    <x v="0"/>
    <n v="38"/>
    <x v="2"/>
    <s v="Sales Manager"/>
    <x v="10"/>
    <x v="1"/>
    <x v="1"/>
    <x v="376"/>
    <d v="2023-05-27T00:00:00"/>
    <d v="2023-06-03T00:00:00"/>
    <x v="1"/>
    <x v="3"/>
    <n v="197093"/>
    <x v="3"/>
    <m/>
    <n v="5"/>
    <x v="0"/>
  </r>
  <r>
    <x v="4942"/>
    <x v="2"/>
    <n v="32"/>
    <x v="1"/>
    <s v="Service Engineer"/>
    <x v="1"/>
    <x v="1"/>
    <x v="0"/>
    <x v="53"/>
    <d v="2023-01-14T00:00:00"/>
    <d v="2023-01-17T00:00:00"/>
    <x v="0"/>
    <x v="299"/>
    <n v="71900"/>
    <x v="0"/>
    <s v="Retained"/>
    <n v="5"/>
    <x v="1"/>
  </r>
  <r>
    <x v="4943"/>
    <x v="0"/>
    <n v="36"/>
    <x v="1"/>
    <s v="Service Engineer"/>
    <x v="7"/>
    <x v="1"/>
    <x v="0"/>
    <x v="388"/>
    <d v="2024-04-17T00:00:00"/>
    <d v="2024-04-18T00:00:00"/>
    <x v="0"/>
    <x v="443"/>
    <n v="61505"/>
    <x v="6"/>
    <s v="Retained"/>
    <m/>
    <x v="0"/>
  </r>
  <r>
    <x v="4944"/>
    <x v="2"/>
    <n v="34"/>
    <x v="0"/>
    <s v="Operations Manager"/>
    <x v="6"/>
    <x v="1"/>
    <x v="0"/>
    <x v="25"/>
    <d v="2023-08-15T00:00:00"/>
    <d v="2023-08-15T00:00:00"/>
    <x v="0"/>
    <x v="302"/>
    <n v="54937"/>
    <x v="5"/>
    <s v="Retained"/>
    <m/>
    <x v="0"/>
  </r>
  <r>
    <x v="4945"/>
    <x v="1"/>
    <n v="34"/>
    <x v="1"/>
    <s v="Service Manager"/>
    <x v="5"/>
    <x v="0"/>
    <x v="1"/>
    <x v="125"/>
    <d v="2023-02-26T00:00:00"/>
    <d v="2023-02-28T00:00:00"/>
    <x v="0"/>
    <x v="54"/>
    <n v="52236"/>
    <x v="4"/>
    <s v="Retained"/>
    <m/>
    <x v="1"/>
  </r>
  <r>
    <x v="4946"/>
    <x v="2"/>
    <n v="34"/>
    <x v="1"/>
    <s v="Service Engineer"/>
    <x v="4"/>
    <x v="1"/>
    <x v="0"/>
    <x v="1"/>
    <d v="2023-07-06T00:00:00"/>
    <d v="2023-07-12T00:00:00"/>
    <x v="0"/>
    <x v="24"/>
    <n v="65010"/>
    <x v="14"/>
    <s v="Retained"/>
    <n v="4"/>
    <x v="1"/>
  </r>
  <r>
    <x v="4947"/>
    <x v="2"/>
    <n v="34"/>
    <x v="4"/>
    <s v="Production Manager"/>
    <x v="4"/>
    <x v="1"/>
    <x v="4"/>
    <x v="272"/>
    <d v="2024-04-12T00:00:00"/>
    <d v="2024-04-14T00:00:00"/>
    <x v="2"/>
    <x v="3"/>
    <n v="80154"/>
    <x v="3"/>
    <m/>
    <n v="4"/>
    <x v="1"/>
  </r>
  <r>
    <x v="4948"/>
    <x v="2"/>
    <n v="34"/>
    <x v="0"/>
    <s v="Operations Executive"/>
    <x v="3"/>
    <x v="2"/>
    <x v="1"/>
    <x v="258"/>
    <d v="2023-03-28T00:00:00"/>
    <d v="2023-04-04T00:00:00"/>
    <x v="1"/>
    <x v="3"/>
    <n v="62717"/>
    <x v="3"/>
    <m/>
    <m/>
    <x v="1"/>
  </r>
  <r>
    <x v="4949"/>
    <x v="2"/>
    <n v="33"/>
    <x v="1"/>
    <s v="Service Manager"/>
    <x v="5"/>
    <x v="2"/>
    <x v="3"/>
    <x v="183"/>
    <d v="2023-04-02T00:00:00"/>
    <d v="2023-04-09T00:00:00"/>
    <x v="0"/>
    <x v="161"/>
    <n v="54108"/>
    <x v="0"/>
    <s v="Retained"/>
    <n v="4"/>
    <x v="1"/>
  </r>
  <r>
    <x v="4950"/>
    <x v="0"/>
    <n v="37"/>
    <x v="1"/>
    <s v="Service Engineer"/>
    <x v="1"/>
    <x v="0"/>
    <x v="1"/>
    <x v="354"/>
    <d v="2023-03-28T00:00:00"/>
    <d v="2023-04-02T00:00:00"/>
    <x v="1"/>
    <x v="3"/>
    <n v="67403"/>
    <x v="3"/>
    <m/>
    <n v="4"/>
    <x v="1"/>
  </r>
  <r>
    <x v="4951"/>
    <x v="0"/>
    <n v="37"/>
    <x v="1"/>
    <s v="Service Manager"/>
    <x v="7"/>
    <x v="0"/>
    <x v="0"/>
    <x v="453"/>
    <d v="2024-02-19T00:00:00"/>
    <d v="2024-02-25T00:00:00"/>
    <x v="0"/>
    <x v="536"/>
    <n v="67539"/>
    <x v="3"/>
    <s v="Retained"/>
    <n v="4"/>
    <x v="1"/>
  </r>
  <r>
    <x v="4952"/>
    <x v="0"/>
    <n v="36"/>
    <x v="5"/>
    <s v="General Manager"/>
    <x v="5"/>
    <x v="1"/>
    <x v="2"/>
    <x v="125"/>
    <d v="2023-02-25T00:00:00"/>
    <d v="2023-02-25T00:00:00"/>
    <x v="0"/>
    <x v="50"/>
    <n v="58099"/>
    <x v="15"/>
    <s v="Retained"/>
    <n v="5"/>
    <x v="1"/>
  </r>
  <r>
    <x v="4953"/>
    <x v="2"/>
    <n v="34"/>
    <x v="7"/>
    <s v="Purchase Officer"/>
    <x v="7"/>
    <x v="2"/>
    <x v="3"/>
    <x v="214"/>
    <d v="2023-04-02T00:00:00"/>
    <d v="2023-04-08T00:00:00"/>
    <x v="1"/>
    <x v="3"/>
    <n v="49158"/>
    <x v="3"/>
    <m/>
    <n v="4"/>
    <x v="1"/>
  </r>
  <r>
    <x v="4954"/>
    <x v="0"/>
    <n v="38"/>
    <x v="0"/>
    <s v="Operations Executive"/>
    <x v="7"/>
    <x v="0"/>
    <x v="1"/>
    <x v="154"/>
    <d v="2023-03-30T00:00:00"/>
    <d v="2023-03-30T00:00:00"/>
    <x v="0"/>
    <x v="148"/>
    <n v="59792"/>
    <x v="10"/>
    <s v="Retained"/>
    <n v="4"/>
    <x v="1"/>
  </r>
  <r>
    <x v="4955"/>
    <x v="2"/>
    <n v="33"/>
    <x v="1"/>
    <s v="Service Engineer"/>
    <x v="14"/>
    <x v="0"/>
    <x v="0"/>
    <x v="98"/>
    <d v="2024-05-20T00:00:00"/>
    <d v="2024-05-24T00:00:00"/>
    <x v="0"/>
    <x v="551"/>
    <n v="147659"/>
    <x v="9"/>
    <s v="Retained"/>
    <m/>
    <x v="1"/>
  </r>
  <r>
    <x v="4956"/>
    <x v="0"/>
    <n v="36"/>
    <x v="6"/>
    <s v="Financial Analyst"/>
    <x v="6"/>
    <x v="0"/>
    <x v="1"/>
    <x v="291"/>
    <d v="2023-01-23T00:00:00"/>
    <d v="2023-01-24T00:00:00"/>
    <x v="0"/>
    <x v="193"/>
    <n v="70220"/>
    <x v="4"/>
    <s v="Retained"/>
    <n v="2"/>
    <x v="1"/>
  </r>
  <r>
    <x v="4957"/>
    <x v="2"/>
    <n v="32"/>
    <x v="2"/>
    <s v="Sales Manager"/>
    <x v="5"/>
    <x v="0"/>
    <x v="0"/>
    <x v="11"/>
    <d v="2023-09-06T00:00:00"/>
    <d v="2023-09-12T00:00:00"/>
    <x v="0"/>
    <x v="291"/>
    <n v="34337"/>
    <x v="4"/>
    <s v="Retained"/>
    <n v="4"/>
    <x v="1"/>
  </r>
  <r>
    <x v="4958"/>
    <x v="0"/>
    <n v="36"/>
    <x v="2"/>
    <s v="Sales Executive"/>
    <x v="12"/>
    <x v="0"/>
    <x v="2"/>
    <x v="3"/>
    <d v="2023-03-08T00:00:00"/>
    <d v="2023-03-14T00:00:00"/>
    <x v="1"/>
    <x v="3"/>
    <n v="45042"/>
    <x v="3"/>
    <m/>
    <n v="4"/>
    <x v="1"/>
  </r>
  <r>
    <x v="4959"/>
    <x v="2"/>
    <n v="33"/>
    <x v="4"/>
    <s v="Production Engineer"/>
    <x v="12"/>
    <x v="0"/>
    <x v="1"/>
    <x v="568"/>
    <d v="2024-02-20T00:00:00"/>
    <d v="2024-02-20T00:00:00"/>
    <x v="1"/>
    <x v="3"/>
    <n v="46482"/>
    <x v="3"/>
    <m/>
    <n v="3"/>
    <x v="1"/>
  </r>
  <r>
    <x v="4960"/>
    <x v="0"/>
    <n v="36"/>
    <x v="7"/>
    <s v="Purchase Officer"/>
    <x v="0"/>
    <x v="0"/>
    <x v="2"/>
    <x v="440"/>
    <d v="2024-11-25T00:00:00"/>
    <d v="2024-11-30T00:00:00"/>
    <x v="0"/>
    <x v="380"/>
    <n v="61146"/>
    <x v="0"/>
    <s v="Retained"/>
    <n v="5"/>
    <x v="1"/>
  </r>
  <r>
    <x v="4961"/>
    <x v="0"/>
    <n v="36"/>
    <x v="1"/>
    <s v="Service Engineer"/>
    <x v="12"/>
    <x v="2"/>
    <x v="1"/>
    <x v="125"/>
    <d v="2023-03-03T00:00:00"/>
    <d v="2023-03-09T00:00:00"/>
    <x v="0"/>
    <x v="103"/>
    <n v="46277"/>
    <x v="15"/>
    <s v="Retained"/>
    <n v="5"/>
    <x v="0"/>
  </r>
  <r>
    <x v="4962"/>
    <x v="0"/>
    <n v="36"/>
    <x v="0"/>
    <s v="Operations Manager"/>
    <x v="11"/>
    <x v="0"/>
    <x v="0"/>
    <x v="33"/>
    <d v="2023-03-09T00:00:00"/>
    <d v="2023-03-15T00:00:00"/>
    <x v="1"/>
    <x v="3"/>
    <n v="100417"/>
    <x v="3"/>
    <m/>
    <m/>
    <x v="1"/>
  </r>
  <r>
    <x v="4963"/>
    <x v="2"/>
    <n v="34"/>
    <x v="8"/>
    <s v="HR Specialist"/>
    <x v="6"/>
    <x v="1"/>
    <x v="0"/>
    <x v="30"/>
    <d v="2023-04-01T00:00:00"/>
    <d v="2023-04-02T00:00:00"/>
    <x v="0"/>
    <x v="229"/>
    <n v="80513"/>
    <x v="4"/>
    <s v="Retained"/>
    <n v="4"/>
    <x v="2"/>
  </r>
  <r>
    <x v="4964"/>
    <x v="0"/>
    <n v="37"/>
    <x v="7"/>
    <s v="Purchase Officer"/>
    <x v="9"/>
    <x v="0"/>
    <x v="0"/>
    <x v="4"/>
    <d v="2023-06-29T00:00:00"/>
    <d v="2023-06-30T00:00:00"/>
    <x v="0"/>
    <x v="89"/>
    <n v="47839"/>
    <x v="7"/>
    <s v="Left"/>
    <n v="3"/>
    <x v="2"/>
  </r>
  <r>
    <x v="4965"/>
    <x v="0"/>
    <n v="38"/>
    <x v="0"/>
    <s v="Operations Manager"/>
    <x v="6"/>
    <x v="3"/>
    <x v="1"/>
    <x v="559"/>
    <d v="2024-05-25T00:00:00"/>
    <d v="2024-05-27T00:00:00"/>
    <x v="1"/>
    <x v="3"/>
    <n v="63828"/>
    <x v="3"/>
    <m/>
    <n v="5"/>
    <x v="1"/>
  </r>
  <r>
    <x v="4966"/>
    <x v="1"/>
    <n v="34"/>
    <x v="3"/>
    <s v="Marketing Manager"/>
    <x v="12"/>
    <x v="1"/>
    <x v="1"/>
    <x v="155"/>
    <d v="2023-03-13T00:00:00"/>
    <d v="2023-03-15T00:00:00"/>
    <x v="1"/>
    <x v="3"/>
    <n v="41412"/>
    <x v="3"/>
    <m/>
    <m/>
    <x v="1"/>
  </r>
  <r>
    <x v="4967"/>
    <x v="2"/>
    <n v="34"/>
    <x v="0"/>
    <s v="Operations Executive"/>
    <x v="3"/>
    <x v="2"/>
    <x v="3"/>
    <x v="100"/>
    <d v="2023-05-13T00:00:00"/>
    <d v="2023-05-14T00:00:00"/>
    <x v="0"/>
    <x v="301"/>
    <n v="56506"/>
    <x v="12"/>
    <s v="Retained"/>
    <n v="5"/>
    <x v="1"/>
  </r>
  <r>
    <x v="4968"/>
    <x v="1"/>
    <n v="34"/>
    <x v="4"/>
    <s v="Production Engineer"/>
    <x v="2"/>
    <x v="0"/>
    <x v="3"/>
    <x v="248"/>
    <d v="2023-01-07T00:00:00"/>
    <d v="2023-01-07T00:00:00"/>
    <x v="0"/>
    <x v="260"/>
    <n v="79773"/>
    <x v="15"/>
    <s v="Retained"/>
    <n v="5"/>
    <x v="1"/>
  </r>
  <r>
    <x v="4969"/>
    <x v="0"/>
    <n v="37"/>
    <x v="0"/>
    <s v="Operations Manager"/>
    <x v="6"/>
    <x v="0"/>
    <x v="0"/>
    <x v="1"/>
    <d v="2023-07-09T00:00:00"/>
    <d v="2023-07-16T00:00:00"/>
    <x v="0"/>
    <x v="162"/>
    <n v="84169"/>
    <x v="3"/>
    <s v="Retained"/>
    <n v="4"/>
    <x v="0"/>
  </r>
  <r>
    <x v="4970"/>
    <x v="0"/>
    <n v="38"/>
    <x v="1"/>
    <s v="Service Manager"/>
    <x v="9"/>
    <x v="4"/>
    <x v="0"/>
    <x v="178"/>
    <d v="2023-04-07T00:00:00"/>
    <d v="2023-04-12T00:00:00"/>
    <x v="2"/>
    <x v="3"/>
    <n v="55617"/>
    <x v="3"/>
    <m/>
    <n v="4"/>
    <x v="2"/>
  </r>
  <r>
    <x v="4971"/>
    <x v="2"/>
    <n v="32"/>
    <x v="6"/>
    <s v="Finance Manager"/>
    <x v="9"/>
    <x v="2"/>
    <x v="2"/>
    <x v="221"/>
    <d v="2023-03-21T00:00:00"/>
    <d v="2023-03-27T00:00:00"/>
    <x v="1"/>
    <x v="3"/>
    <n v="41521"/>
    <x v="3"/>
    <m/>
    <n v="5"/>
    <x v="1"/>
  </r>
  <r>
    <x v="4972"/>
    <x v="0"/>
    <n v="36"/>
    <x v="1"/>
    <s v="Service Manager"/>
    <x v="5"/>
    <x v="4"/>
    <x v="0"/>
    <x v="173"/>
    <d v="2023-02-12T00:00:00"/>
    <d v="2023-02-16T00:00:00"/>
    <x v="1"/>
    <x v="3"/>
    <n v="38767"/>
    <x v="3"/>
    <m/>
    <n v="3"/>
    <x v="1"/>
  </r>
  <r>
    <x v="4973"/>
    <x v="2"/>
    <n v="32"/>
    <x v="1"/>
    <s v="Service Manager"/>
    <x v="9"/>
    <x v="1"/>
    <x v="1"/>
    <x v="17"/>
    <d v="2023-06-22T00:00:00"/>
    <d v="2023-06-25T00:00:00"/>
    <x v="0"/>
    <x v="37"/>
    <n v="56841"/>
    <x v="2"/>
    <s v="Retained"/>
    <n v="4"/>
    <x v="0"/>
  </r>
  <r>
    <x v="4974"/>
    <x v="0"/>
    <n v="36"/>
    <x v="7"/>
    <s v="Purchase Manager"/>
    <x v="7"/>
    <x v="1"/>
    <x v="2"/>
    <x v="432"/>
    <d v="2023-01-28T00:00:00"/>
    <d v="2023-02-02T00:00:00"/>
    <x v="1"/>
    <x v="3"/>
    <n v="50292"/>
    <x v="3"/>
    <m/>
    <n v="4"/>
    <x v="1"/>
  </r>
  <r>
    <x v="4975"/>
    <x v="0"/>
    <n v="37"/>
    <x v="1"/>
    <s v="Service Manager"/>
    <x v="8"/>
    <x v="0"/>
    <x v="1"/>
    <x v="499"/>
    <d v="2024-08-20T00:00:00"/>
    <d v="2024-08-23T00:00:00"/>
    <x v="3"/>
    <x v="3"/>
    <n v="185906"/>
    <x v="3"/>
    <m/>
    <n v="4"/>
    <x v="1"/>
  </r>
  <r>
    <x v="4976"/>
    <x v="0"/>
    <n v="38"/>
    <x v="0"/>
    <s v="Operations Executive"/>
    <x v="2"/>
    <x v="2"/>
    <x v="3"/>
    <x v="557"/>
    <d v="2024-07-01T00:00:00"/>
    <d v="2024-07-01T00:00:00"/>
    <x v="2"/>
    <x v="3"/>
    <n v="87563"/>
    <x v="3"/>
    <m/>
    <n v="4"/>
    <x v="1"/>
  </r>
  <r>
    <x v="4977"/>
    <x v="0"/>
    <n v="38"/>
    <x v="4"/>
    <s v="Production Engineer"/>
    <x v="3"/>
    <x v="2"/>
    <x v="0"/>
    <x v="314"/>
    <d v="2024-08-16T00:00:00"/>
    <d v="2024-08-23T00:00:00"/>
    <x v="3"/>
    <x v="3"/>
    <n v="60568"/>
    <x v="3"/>
    <m/>
    <n v="3"/>
    <x v="1"/>
  </r>
  <r>
    <x v="4978"/>
    <x v="0"/>
    <n v="36"/>
    <x v="0"/>
    <s v="Operations Executive"/>
    <x v="1"/>
    <x v="1"/>
    <x v="0"/>
    <x v="565"/>
    <d v="2024-07-15T00:00:00"/>
    <d v="2024-07-20T00:00:00"/>
    <x v="1"/>
    <x v="3"/>
    <n v="69413"/>
    <x v="3"/>
    <m/>
    <n v="4"/>
    <x v="0"/>
  </r>
  <r>
    <x v="4979"/>
    <x v="0"/>
    <n v="36"/>
    <x v="1"/>
    <s v="Service Engineer"/>
    <x v="0"/>
    <x v="1"/>
    <x v="0"/>
    <x v="373"/>
    <d v="2024-03-24T00:00:00"/>
    <d v="2024-03-27T00:00:00"/>
    <x v="0"/>
    <x v="439"/>
    <n v="57912"/>
    <x v="5"/>
    <s v="Left"/>
    <n v="4"/>
    <x v="1"/>
  </r>
  <r>
    <x v="4980"/>
    <x v="1"/>
    <n v="34"/>
    <x v="1"/>
    <s v="Service Manager"/>
    <x v="1"/>
    <x v="2"/>
    <x v="1"/>
    <x v="250"/>
    <d v="2023-04-06T00:00:00"/>
    <d v="2023-04-09T00:00:00"/>
    <x v="1"/>
    <x v="3"/>
    <n v="61805"/>
    <x v="3"/>
    <m/>
    <n v="4"/>
    <x v="1"/>
  </r>
  <r>
    <x v="4981"/>
    <x v="0"/>
    <n v="38"/>
    <x v="0"/>
    <s v="Operations Manager"/>
    <x v="12"/>
    <x v="0"/>
    <x v="0"/>
    <x v="141"/>
    <d v="2023-08-12T00:00:00"/>
    <d v="2023-08-18T00:00:00"/>
    <x v="0"/>
    <x v="245"/>
    <n v="59558"/>
    <x v="4"/>
    <s v="Retained"/>
    <m/>
    <x v="1"/>
  </r>
  <r>
    <x v="4982"/>
    <x v="2"/>
    <n v="33"/>
    <x v="5"/>
    <s v="General Manager"/>
    <x v="4"/>
    <x v="0"/>
    <x v="0"/>
    <x v="193"/>
    <d v="2023-05-18T00:00:00"/>
    <d v="2023-05-21T00:00:00"/>
    <x v="0"/>
    <x v="227"/>
    <n v="65214"/>
    <x v="14"/>
    <s v="Retained"/>
    <n v="3"/>
    <x v="1"/>
  </r>
  <r>
    <x v="4983"/>
    <x v="2"/>
    <n v="34"/>
    <x v="2"/>
    <s v="Sales Manager"/>
    <x v="0"/>
    <x v="2"/>
    <x v="1"/>
    <x v="224"/>
    <d v="2023-07-16T00:00:00"/>
    <d v="2023-07-17T00:00:00"/>
    <x v="0"/>
    <x v="165"/>
    <n v="56260"/>
    <x v="6"/>
    <s v="Retained"/>
    <n v="1"/>
    <x v="1"/>
  </r>
  <r>
    <x v="4984"/>
    <x v="0"/>
    <n v="36"/>
    <x v="1"/>
    <s v="Service Manager"/>
    <x v="1"/>
    <x v="1"/>
    <x v="0"/>
    <x v="387"/>
    <d v="2024-05-12T00:00:00"/>
    <d v="2024-05-16T00:00:00"/>
    <x v="3"/>
    <x v="3"/>
    <n v="51949"/>
    <x v="3"/>
    <m/>
    <n v="4"/>
    <x v="1"/>
  </r>
  <r>
    <x v="4985"/>
    <x v="0"/>
    <n v="36"/>
    <x v="0"/>
    <s v="Operations Executive"/>
    <x v="7"/>
    <x v="1"/>
    <x v="1"/>
    <x v="181"/>
    <d v="2023-05-18T00:00:00"/>
    <d v="2023-05-20T00:00:00"/>
    <x v="0"/>
    <x v="73"/>
    <n v="54573"/>
    <x v="3"/>
    <s v="Retained"/>
    <n v="4"/>
    <x v="1"/>
  </r>
  <r>
    <x v="4986"/>
    <x v="2"/>
    <n v="33"/>
    <x v="2"/>
    <s v="Sales Manager"/>
    <x v="3"/>
    <x v="4"/>
    <x v="0"/>
    <x v="247"/>
    <d v="2023-09-14T00:00:00"/>
    <d v="2023-09-20T00:00:00"/>
    <x v="0"/>
    <x v="384"/>
    <n v="75153"/>
    <x v="13"/>
    <s v="Retained"/>
    <n v="5"/>
    <x v="1"/>
  </r>
  <r>
    <x v="4987"/>
    <x v="2"/>
    <n v="34"/>
    <x v="0"/>
    <s v="Operations Executive"/>
    <x v="14"/>
    <x v="1"/>
    <x v="1"/>
    <x v="127"/>
    <d v="2023-08-06T00:00:00"/>
    <d v="2023-08-07T00:00:00"/>
    <x v="0"/>
    <x v="179"/>
    <n v="119216"/>
    <x v="5"/>
    <s v="Retained"/>
    <n v="4"/>
    <x v="2"/>
  </r>
  <r>
    <x v="4988"/>
    <x v="2"/>
    <n v="33"/>
    <x v="6"/>
    <s v="Financial Analyst"/>
    <x v="3"/>
    <x v="1"/>
    <x v="2"/>
    <x v="462"/>
    <d v="2024-04-12T00:00:00"/>
    <d v="2024-04-18T00:00:00"/>
    <x v="0"/>
    <x v="124"/>
    <n v="75545"/>
    <x v="11"/>
    <s v="Retained"/>
    <n v="5"/>
    <x v="1"/>
  </r>
  <r>
    <x v="4989"/>
    <x v="2"/>
    <n v="33"/>
    <x v="7"/>
    <s v="Purchase Officer"/>
    <x v="1"/>
    <x v="1"/>
    <x v="1"/>
    <x v="286"/>
    <d v="2023-05-14T00:00:00"/>
    <d v="2023-05-15T00:00:00"/>
    <x v="0"/>
    <x v="379"/>
    <n v="71798"/>
    <x v="3"/>
    <s v="Retained"/>
    <n v="5"/>
    <x v="0"/>
  </r>
  <r>
    <x v="4990"/>
    <x v="1"/>
    <n v="34"/>
    <x v="1"/>
    <s v="Service Manager"/>
    <x v="6"/>
    <x v="1"/>
    <x v="0"/>
    <x v="112"/>
    <d v="2023-08-05T00:00:00"/>
    <d v="2023-08-12T00:00:00"/>
    <x v="0"/>
    <x v="302"/>
    <n v="65160"/>
    <x v="7"/>
    <s v="Retained"/>
    <m/>
    <x v="0"/>
  </r>
  <r>
    <x v="4991"/>
    <x v="0"/>
    <n v="36"/>
    <x v="1"/>
    <s v="Service Engineer"/>
    <x v="7"/>
    <x v="1"/>
    <x v="2"/>
    <x v="143"/>
    <d v="2023-01-14T00:00:00"/>
    <d v="2023-01-19T00:00:00"/>
    <x v="0"/>
    <x v="215"/>
    <n v="54099"/>
    <x v="3"/>
    <s v="Left"/>
    <n v="4"/>
    <x v="0"/>
  </r>
  <r>
    <x v="4992"/>
    <x v="0"/>
    <n v="38"/>
    <x v="1"/>
    <s v="Service Manager"/>
    <x v="5"/>
    <x v="2"/>
    <x v="2"/>
    <x v="57"/>
    <d v="2024-02-12T00:00:00"/>
    <d v="2024-02-18T00:00:00"/>
    <x v="4"/>
    <x v="3"/>
    <n v="41530"/>
    <x v="3"/>
    <m/>
    <n v="4"/>
    <x v="0"/>
  </r>
  <r>
    <x v="4993"/>
    <x v="2"/>
    <n v="32"/>
    <x v="0"/>
    <s v="Operations Executive"/>
    <x v="2"/>
    <x v="3"/>
    <x v="2"/>
    <x v="331"/>
    <d v="2024-07-25T00:00:00"/>
    <d v="2024-07-31T00:00:00"/>
    <x v="0"/>
    <x v="259"/>
    <n v="89805"/>
    <x v="7"/>
    <s v="Left"/>
    <n v="3"/>
    <x v="1"/>
  </r>
  <r>
    <x v="4994"/>
    <x v="0"/>
    <n v="38"/>
    <x v="0"/>
    <s v="Operations Executive"/>
    <x v="2"/>
    <x v="1"/>
    <x v="1"/>
    <x v="555"/>
    <d v="2024-02-16T00:00:00"/>
    <d v="2024-02-19T00:00:00"/>
    <x v="0"/>
    <x v="186"/>
    <n v="70021"/>
    <x v="3"/>
    <s v="Retained"/>
    <m/>
    <x v="1"/>
  </r>
  <r>
    <x v="4995"/>
    <x v="2"/>
    <n v="32"/>
    <x v="0"/>
    <s v="Operations Executive"/>
    <x v="14"/>
    <x v="2"/>
    <x v="4"/>
    <x v="168"/>
    <d v="2023-08-05T00:00:00"/>
    <d v="2023-08-09T00:00:00"/>
    <x v="0"/>
    <x v="362"/>
    <n v="144149"/>
    <x v="5"/>
    <s v="Left"/>
    <n v="2"/>
    <x v="0"/>
  </r>
  <r>
    <x v="4996"/>
    <x v="0"/>
    <n v="36"/>
    <x v="0"/>
    <s v="Operations Executive"/>
    <x v="7"/>
    <x v="1"/>
    <x v="1"/>
    <x v="131"/>
    <d v="2023-08-25T00:00:00"/>
    <d v="2023-08-30T00:00:00"/>
    <x v="1"/>
    <x v="3"/>
    <n v="57775"/>
    <x v="3"/>
    <m/>
    <m/>
    <x v="1"/>
  </r>
  <r>
    <x v="4997"/>
    <x v="0"/>
    <n v="38"/>
    <x v="1"/>
    <s v="Service Manager"/>
    <x v="7"/>
    <x v="1"/>
    <x v="0"/>
    <x v="82"/>
    <d v="2023-07-22T00:00:00"/>
    <d v="2023-07-26T00:00:00"/>
    <x v="0"/>
    <x v="46"/>
    <n v="51866"/>
    <x v="14"/>
    <s v="Retained"/>
    <n v="4"/>
    <x v="1"/>
  </r>
  <r>
    <x v="4998"/>
    <x v="2"/>
    <n v="34"/>
    <x v="0"/>
    <s v="Operations Executive"/>
    <x v="6"/>
    <x v="0"/>
    <x v="1"/>
    <x v="326"/>
    <d v="2024-05-01T00:00:00"/>
    <d v="2024-05-07T00:00:00"/>
    <x v="2"/>
    <x v="3"/>
    <n v="69303"/>
    <x v="3"/>
    <m/>
    <n v="4"/>
    <x v="1"/>
  </r>
  <r>
    <x v="4999"/>
    <x v="2"/>
    <n v="32"/>
    <x v="4"/>
    <s v="Production Manager"/>
    <x v="1"/>
    <x v="3"/>
    <x v="2"/>
    <x v="96"/>
    <d v="2023-01-30T00:00:00"/>
    <d v="2023-02-03T00:00:00"/>
    <x v="0"/>
    <x v="53"/>
    <n v="62548"/>
    <x v="9"/>
    <s v="Retained"/>
    <n v="4"/>
    <x v="0"/>
  </r>
  <r>
    <x v="5000"/>
    <x v="0"/>
    <n v="38"/>
    <x v="0"/>
    <s v="Operations Manager"/>
    <x v="3"/>
    <x v="4"/>
    <x v="2"/>
    <x v="72"/>
    <d v="2023-05-22T00:00:00"/>
    <d v="2023-05-24T00:00:00"/>
    <x v="1"/>
    <x v="3"/>
    <n v="63548"/>
    <x v="3"/>
    <m/>
    <n v="4"/>
    <x v="0"/>
  </r>
  <r>
    <x v="5001"/>
    <x v="0"/>
    <n v="36"/>
    <x v="1"/>
    <s v="Service Manager"/>
    <x v="9"/>
    <x v="1"/>
    <x v="2"/>
    <x v="88"/>
    <d v="2023-06-25T00:00:00"/>
    <d v="2023-06-27T00:00:00"/>
    <x v="1"/>
    <x v="3"/>
    <n v="55759"/>
    <x v="3"/>
    <m/>
    <n v="2"/>
    <x v="0"/>
  </r>
  <r>
    <x v="5002"/>
    <x v="2"/>
    <n v="34"/>
    <x v="0"/>
    <s v="Operations Executive"/>
    <x v="9"/>
    <x v="1"/>
    <x v="1"/>
    <x v="264"/>
    <d v="2023-05-25T00:00:00"/>
    <d v="2023-05-25T00:00:00"/>
    <x v="0"/>
    <x v="73"/>
    <n v="48437"/>
    <x v="3"/>
    <s v="Left"/>
    <m/>
    <x v="1"/>
  </r>
  <r>
    <x v="5003"/>
    <x v="0"/>
    <n v="36"/>
    <x v="0"/>
    <s v="Operations Manager"/>
    <x v="6"/>
    <x v="4"/>
    <x v="1"/>
    <x v="58"/>
    <d v="2023-07-26T00:00:00"/>
    <d v="2023-08-01T00:00:00"/>
    <x v="0"/>
    <x v="52"/>
    <n v="78411"/>
    <x v="7"/>
    <s v="Retained"/>
    <n v="4"/>
    <x v="1"/>
  </r>
  <r>
    <x v="5004"/>
    <x v="2"/>
    <n v="32"/>
    <x v="7"/>
    <s v="Purchase Officer"/>
    <x v="0"/>
    <x v="1"/>
    <x v="0"/>
    <x v="120"/>
    <d v="2023-09-05T00:00:00"/>
    <d v="2023-09-07T00:00:00"/>
    <x v="1"/>
    <x v="3"/>
    <n v="67896"/>
    <x v="3"/>
    <m/>
    <n v="3"/>
    <x v="0"/>
  </r>
  <r>
    <x v="5005"/>
    <x v="0"/>
    <n v="36"/>
    <x v="2"/>
    <s v="Sales Executive"/>
    <x v="8"/>
    <x v="2"/>
    <x v="3"/>
    <x v="68"/>
    <d v="2023-01-13T00:00:00"/>
    <d v="2023-01-18T00:00:00"/>
    <x v="1"/>
    <x v="3"/>
    <n v="194335"/>
    <x v="3"/>
    <m/>
    <n v="5"/>
    <x v="0"/>
  </r>
  <r>
    <x v="5006"/>
    <x v="2"/>
    <n v="33"/>
    <x v="6"/>
    <s v="Financial Analyst"/>
    <x v="1"/>
    <x v="1"/>
    <x v="1"/>
    <x v="53"/>
    <d v="2023-01-14T00:00:00"/>
    <d v="2023-01-19T00:00:00"/>
    <x v="0"/>
    <x v="193"/>
    <n v="68600"/>
    <x v="13"/>
    <s v="Retained"/>
    <m/>
    <x v="1"/>
  </r>
  <r>
    <x v="5007"/>
    <x v="2"/>
    <n v="34"/>
    <x v="1"/>
    <s v="Service Manager"/>
    <x v="2"/>
    <x v="0"/>
    <x v="3"/>
    <x v="418"/>
    <d v="2024-09-15T00:00:00"/>
    <d v="2024-09-18T00:00:00"/>
    <x v="2"/>
    <x v="3"/>
    <n v="63972"/>
    <x v="3"/>
    <m/>
    <n v="4"/>
    <x v="0"/>
  </r>
  <r>
    <x v="5008"/>
    <x v="0"/>
    <n v="36"/>
    <x v="0"/>
    <s v="Operations Executive"/>
    <x v="6"/>
    <x v="0"/>
    <x v="0"/>
    <x v="481"/>
    <d v="2024-06-13T00:00:00"/>
    <d v="2024-06-13T00:00:00"/>
    <x v="1"/>
    <x v="3"/>
    <n v="66344"/>
    <x v="3"/>
    <m/>
    <n v="3"/>
    <x v="1"/>
  </r>
  <r>
    <x v="5009"/>
    <x v="0"/>
    <n v="37"/>
    <x v="3"/>
    <s v="Marketing Executive"/>
    <x v="4"/>
    <x v="0"/>
    <x v="2"/>
    <x v="205"/>
    <d v="2023-01-22T00:00:00"/>
    <d v="2023-01-22T00:00:00"/>
    <x v="0"/>
    <x v="139"/>
    <n v="61461"/>
    <x v="4"/>
    <s v="Retained"/>
    <n v="4"/>
    <x v="0"/>
  </r>
  <r>
    <x v="5010"/>
    <x v="0"/>
    <n v="36"/>
    <x v="4"/>
    <s v="Production Engineer"/>
    <x v="2"/>
    <x v="2"/>
    <x v="0"/>
    <x v="27"/>
    <d v="2023-03-02T00:00:00"/>
    <d v="2023-03-05T00:00:00"/>
    <x v="0"/>
    <x v="65"/>
    <n v="62722"/>
    <x v="9"/>
    <s v="Retained"/>
    <n v="3"/>
    <x v="0"/>
  </r>
  <r>
    <x v="5011"/>
    <x v="2"/>
    <n v="33"/>
    <x v="4"/>
    <s v="Production Engineer"/>
    <x v="4"/>
    <x v="1"/>
    <x v="2"/>
    <x v="41"/>
    <d v="2023-08-26T00:00:00"/>
    <d v="2023-08-31T00:00:00"/>
    <x v="0"/>
    <x v="9"/>
    <n v="55947"/>
    <x v="7"/>
    <s v="Left"/>
    <m/>
    <x v="1"/>
  </r>
  <r>
    <x v="5012"/>
    <x v="0"/>
    <n v="36"/>
    <x v="0"/>
    <s v="Operations Executive"/>
    <x v="5"/>
    <x v="1"/>
    <x v="4"/>
    <x v="357"/>
    <d v="2023-06-26T00:00:00"/>
    <d v="2023-06-26T00:00:00"/>
    <x v="0"/>
    <x v="37"/>
    <n v="33804"/>
    <x v="10"/>
    <s v="Left"/>
    <n v="5"/>
    <x v="1"/>
  </r>
  <r>
    <x v="5013"/>
    <x v="2"/>
    <n v="32"/>
    <x v="1"/>
    <s v="Service Manager"/>
    <x v="2"/>
    <x v="0"/>
    <x v="1"/>
    <x v="250"/>
    <d v="2023-04-07T00:00:00"/>
    <d v="2023-04-14T00:00:00"/>
    <x v="0"/>
    <x v="248"/>
    <n v="85485"/>
    <x v="2"/>
    <s v="Retained"/>
    <n v="3"/>
    <x v="0"/>
  </r>
  <r>
    <x v="5014"/>
    <x v="0"/>
    <n v="37"/>
    <x v="1"/>
    <s v="Service Engineer"/>
    <x v="1"/>
    <x v="1"/>
    <x v="1"/>
    <x v="288"/>
    <d v="2023-06-08T00:00:00"/>
    <d v="2023-06-13T00:00:00"/>
    <x v="1"/>
    <x v="3"/>
    <n v="62200"/>
    <x v="3"/>
    <m/>
    <m/>
    <x v="1"/>
  </r>
  <r>
    <x v="5015"/>
    <x v="0"/>
    <n v="37"/>
    <x v="0"/>
    <s v="Operations Manager"/>
    <x v="9"/>
    <x v="1"/>
    <x v="3"/>
    <x v="287"/>
    <d v="2023-06-06T00:00:00"/>
    <d v="2023-06-12T00:00:00"/>
    <x v="1"/>
    <x v="3"/>
    <n v="44165"/>
    <x v="3"/>
    <m/>
    <n v="4"/>
    <x v="1"/>
  </r>
  <r>
    <x v="5016"/>
    <x v="0"/>
    <n v="38"/>
    <x v="0"/>
    <s v="Operations Executive"/>
    <x v="9"/>
    <x v="1"/>
    <x v="1"/>
    <x v="134"/>
    <d v="2023-01-20T00:00:00"/>
    <d v="2023-01-23T00:00:00"/>
    <x v="0"/>
    <x v="154"/>
    <n v="45420"/>
    <x v="6"/>
    <s v="Retained"/>
    <n v="3"/>
    <x v="2"/>
  </r>
  <r>
    <x v="5017"/>
    <x v="0"/>
    <n v="38"/>
    <x v="2"/>
    <s v="Sales Manager"/>
    <x v="9"/>
    <x v="1"/>
    <x v="0"/>
    <x v="322"/>
    <d v="2024-10-17T00:00:00"/>
    <d v="2024-10-21T00:00:00"/>
    <x v="0"/>
    <x v="458"/>
    <n v="63569"/>
    <x v="14"/>
    <s v="Left"/>
    <n v="2"/>
    <x v="1"/>
  </r>
  <r>
    <x v="5018"/>
    <x v="0"/>
    <n v="37"/>
    <x v="1"/>
    <s v="Service Engineer"/>
    <x v="4"/>
    <x v="3"/>
    <x v="1"/>
    <x v="357"/>
    <d v="2023-06-29T00:00:00"/>
    <d v="2023-07-03T00:00:00"/>
    <x v="1"/>
    <x v="3"/>
    <n v="59850"/>
    <x v="3"/>
    <m/>
    <n v="4"/>
    <x v="1"/>
  </r>
  <r>
    <x v="5019"/>
    <x v="2"/>
    <n v="34"/>
    <x v="0"/>
    <s v="Operations Executive"/>
    <x v="11"/>
    <x v="0"/>
    <x v="0"/>
    <x v="193"/>
    <d v="2023-05-16T00:00:00"/>
    <d v="2023-05-17T00:00:00"/>
    <x v="1"/>
    <x v="3"/>
    <n v="169617"/>
    <x v="3"/>
    <m/>
    <n v="4"/>
    <x v="1"/>
  </r>
  <r>
    <x v="5020"/>
    <x v="2"/>
    <n v="33"/>
    <x v="0"/>
    <s v="Operations Executive"/>
    <x v="2"/>
    <x v="0"/>
    <x v="1"/>
    <x v="197"/>
    <d v="2023-08-16T00:00:00"/>
    <d v="2023-08-16T00:00:00"/>
    <x v="0"/>
    <x v="62"/>
    <n v="63056"/>
    <x v="5"/>
    <s v="Retained"/>
    <n v="2"/>
    <x v="0"/>
  </r>
  <r>
    <x v="5021"/>
    <x v="0"/>
    <n v="38"/>
    <x v="0"/>
    <s v="Operations Executive"/>
    <x v="2"/>
    <x v="2"/>
    <x v="1"/>
    <x v="71"/>
    <d v="2023-06-21T00:00:00"/>
    <d v="2023-06-26T00:00:00"/>
    <x v="0"/>
    <x v="89"/>
    <n v="71505"/>
    <x v="6"/>
    <s v="Retained"/>
    <n v="4"/>
    <x v="0"/>
  </r>
  <r>
    <x v="5022"/>
    <x v="1"/>
    <n v="34"/>
    <x v="1"/>
    <s v="Service Manager"/>
    <x v="7"/>
    <x v="0"/>
    <x v="0"/>
    <x v="435"/>
    <d v="2024-03-29T00:00:00"/>
    <d v="2024-04-01T00:00:00"/>
    <x v="2"/>
    <x v="3"/>
    <n v="69757"/>
    <x v="3"/>
    <m/>
    <n v="4"/>
    <x v="1"/>
  </r>
  <r>
    <x v="5023"/>
    <x v="2"/>
    <n v="32"/>
    <x v="3"/>
    <s v="Marketing Executive"/>
    <x v="1"/>
    <x v="0"/>
    <x v="1"/>
    <x v="397"/>
    <d v="2023-07-16T00:00:00"/>
    <d v="2023-07-20T00:00:00"/>
    <x v="0"/>
    <x v="116"/>
    <n v="69165"/>
    <x v="7"/>
    <s v="Retained"/>
    <n v="4"/>
    <x v="0"/>
  </r>
  <r>
    <x v="5024"/>
    <x v="1"/>
    <n v="34"/>
    <x v="0"/>
    <s v="Operations Manager"/>
    <x v="5"/>
    <x v="1"/>
    <x v="0"/>
    <x v="30"/>
    <d v="2023-03-29T00:00:00"/>
    <d v="2023-04-01T00:00:00"/>
    <x v="0"/>
    <x v="229"/>
    <n v="43145"/>
    <x v="5"/>
    <s v="Retained"/>
    <n v="4"/>
    <x v="1"/>
  </r>
  <r>
    <x v="5025"/>
    <x v="0"/>
    <n v="38"/>
    <x v="0"/>
    <s v="Operations Manager"/>
    <x v="2"/>
    <x v="1"/>
    <x v="1"/>
    <x v="329"/>
    <d v="2023-02-09T00:00:00"/>
    <d v="2023-02-10T00:00:00"/>
    <x v="1"/>
    <x v="3"/>
    <n v="77712"/>
    <x v="3"/>
    <m/>
    <n v="5"/>
    <x v="0"/>
  </r>
  <r>
    <x v="5026"/>
    <x v="0"/>
    <n v="36"/>
    <x v="0"/>
    <s v="Operations Executive"/>
    <x v="2"/>
    <x v="1"/>
    <x v="3"/>
    <x v="200"/>
    <d v="2023-01-24T00:00:00"/>
    <d v="2023-01-26T00:00:00"/>
    <x v="0"/>
    <x v="241"/>
    <n v="77450"/>
    <x v="9"/>
    <s v="Left"/>
    <n v="4"/>
    <x v="1"/>
  </r>
  <r>
    <x v="5027"/>
    <x v="0"/>
    <n v="36"/>
    <x v="1"/>
    <s v="Service Engineer"/>
    <x v="5"/>
    <x v="4"/>
    <x v="0"/>
    <x v="209"/>
    <d v="2023-06-25T00:00:00"/>
    <d v="2023-07-02T00:00:00"/>
    <x v="1"/>
    <x v="3"/>
    <n v="33867"/>
    <x v="3"/>
    <m/>
    <n v="4"/>
    <x v="0"/>
  </r>
  <r>
    <x v="5028"/>
    <x v="2"/>
    <n v="34"/>
    <x v="3"/>
    <s v="Marketing Executive"/>
    <x v="2"/>
    <x v="2"/>
    <x v="0"/>
    <x v="1"/>
    <d v="2023-07-14T00:00:00"/>
    <d v="2023-07-16T00:00:00"/>
    <x v="1"/>
    <x v="3"/>
    <n v="65372"/>
    <x v="3"/>
    <m/>
    <n v="3"/>
    <x v="1"/>
  </r>
  <r>
    <x v="5029"/>
    <x v="0"/>
    <n v="37"/>
    <x v="1"/>
    <s v="Service Engineer"/>
    <x v="5"/>
    <x v="0"/>
    <x v="0"/>
    <x v="282"/>
    <d v="2023-05-31T00:00:00"/>
    <d v="2023-06-07T00:00:00"/>
    <x v="0"/>
    <x v="200"/>
    <n v="37903"/>
    <x v="12"/>
    <s v="Retained"/>
    <n v="3"/>
    <x v="1"/>
  </r>
  <r>
    <x v="5030"/>
    <x v="0"/>
    <n v="36"/>
    <x v="1"/>
    <s v="Service Engineer"/>
    <x v="6"/>
    <x v="1"/>
    <x v="1"/>
    <x v="517"/>
    <d v="2024-04-30T00:00:00"/>
    <d v="2024-05-07T00:00:00"/>
    <x v="0"/>
    <x v="211"/>
    <n v="77894"/>
    <x v="10"/>
    <s v="Retained"/>
    <n v="5"/>
    <x v="0"/>
  </r>
  <r>
    <x v="5031"/>
    <x v="0"/>
    <n v="36"/>
    <x v="0"/>
    <s v="Operations Manager"/>
    <x v="6"/>
    <x v="0"/>
    <x v="2"/>
    <x v="159"/>
    <d v="2023-05-31T00:00:00"/>
    <d v="2023-06-03T00:00:00"/>
    <x v="0"/>
    <x v="15"/>
    <n v="84523"/>
    <x v="3"/>
    <s v="Retained"/>
    <n v="4"/>
    <x v="1"/>
  </r>
  <r>
    <x v="5032"/>
    <x v="0"/>
    <n v="38"/>
    <x v="0"/>
    <s v="Operations Executive"/>
    <x v="1"/>
    <x v="0"/>
    <x v="3"/>
    <x v="191"/>
    <d v="2023-08-24T00:00:00"/>
    <d v="2023-08-28T00:00:00"/>
    <x v="0"/>
    <x v="69"/>
    <n v="63493"/>
    <x v="3"/>
    <s v="Retained"/>
    <n v="3"/>
    <x v="1"/>
  </r>
  <r>
    <x v="5033"/>
    <x v="2"/>
    <n v="33"/>
    <x v="0"/>
    <s v="Operations Executive"/>
    <x v="12"/>
    <x v="1"/>
    <x v="0"/>
    <x v="48"/>
    <d v="2023-02-16T00:00:00"/>
    <d v="2023-02-16T00:00:00"/>
    <x v="0"/>
    <x v="207"/>
    <n v="47589"/>
    <x v="5"/>
    <s v="Retained"/>
    <n v="5"/>
    <x v="1"/>
  </r>
  <r>
    <x v="5034"/>
    <x v="0"/>
    <n v="37"/>
    <x v="6"/>
    <s v="Financial Analyst"/>
    <x v="5"/>
    <x v="1"/>
    <x v="1"/>
    <x v="357"/>
    <d v="2023-07-03T00:00:00"/>
    <d v="2023-07-10T00:00:00"/>
    <x v="1"/>
    <x v="3"/>
    <n v="32584"/>
    <x v="3"/>
    <m/>
    <n v="5"/>
    <x v="1"/>
  </r>
  <r>
    <x v="5035"/>
    <x v="0"/>
    <n v="38"/>
    <x v="1"/>
    <s v="Service Engineer"/>
    <x v="5"/>
    <x v="4"/>
    <x v="2"/>
    <x v="10"/>
    <d v="2023-08-27T00:00:00"/>
    <d v="2023-08-30T00:00:00"/>
    <x v="1"/>
    <x v="3"/>
    <n v="48153"/>
    <x v="3"/>
    <m/>
    <n v="4"/>
    <x v="1"/>
  </r>
  <r>
    <x v="5036"/>
    <x v="2"/>
    <n v="33"/>
    <x v="3"/>
    <s v="Marketing Manager"/>
    <x v="4"/>
    <x v="0"/>
    <x v="2"/>
    <x v="43"/>
    <d v="2023-08-17T00:00:00"/>
    <d v="2023-08-19T00:00:00"/>
    <x v="0"/>
    <x v="255"/>
    <n v="66342"/>
    <x v="15"/>
    <s v="Retained"/>
    <n v="4"/>
    <x v="1"/>
  </r>
  <r>
    <x v="5037"/>
    <x v="1"/>
    <n v="34"/>
    <x v="2"/>
    <s v="Sales Manager"/>
    <x v="1"/>
    <x v="1"/>
    <x v="0"/>
    <x v="7"/>
    <d v="2023-06-05T00:00:00"/>
    <d v="2023-06-06T00:00:00"/>
    <x v="1"/>
    <x v="3"/>
    <n v="57608"/>
    <x v="3"/>
    <m/>
    <m/>
    <x v="1"/>
  </r>
  <r>
    <x v="5038"/>
    <x v="2"/>
    <n v="34"/>
    <x v="0"/>
    <s v="Operations Manager"/>
    <x v="14"/>
    <x v="1"/>
    <x v="4"/>
    <x v="74"/>
    <d v="2023-02-10T00:00:00"/>
    <d v="2023-02-11T00:00:00"/>
    <x v="1"/>
    <x v="3"/>
    <n v="99708"/>
    <x v="3"/>
    <m/>
    <n v="4"/>
    <x v="1"/>
  </r>
  <r>
    <x v="5039"/>
    <x v="1"/>
    <n v="34"/>
    <x v="1"/>
    <s v="Service Manager"/>
    <x v="2"/>
    <x v="1"/>
    <x v="0"/>
    <x v="118"/>
    <d v="2023-03-13T00:00:00"/>
    <d v="2023-03-19T00:00:00"/>
    <x v="1"/>
    <x v="3"/>
    <n v="67771"/>
    <x v="3"/>
    <m/>
    <n v="4"/>
    <x v="1"/>
  </r>
  <r>
    <x v="5040"/>
    <x v="2"/>
    <n v="34"/>
    <x v="0"/>
    <s v="Operations Executive"/>
    <x v="6"/>
    <x v="2"/>
    <x v="1"/>
    <x v="47"/>
    <d v="2024-03-07T00:00:00"/>
    <d v="2024-03-14T00:00:00"/>
    <x v="1"/>
    <x v="3"/>
    <n v="74342"/>
    <x v="3"/>
    <m/>
    <n v="4"/>
    <x v="1"/>
  </r>
  <r>
    <x v="5041"/>
    <x v="2"/>
    <n v="34"/>
    <x v="1"/>
    <s v="Service Engineer"/>
    <x v="4"/>
    <x v="2"/>
    <x v="1"/>
    <x v="390"/>
    <d v="2024-01-28T00:00:00"/>
    <d v="2024-01-29T00:00:00"/>
    <x v="0"/>
    <x v="345"/>
    <n v="61627"/>
    <x v="0"/>
    <s v="Retained"/>
    <n v="5"/>
    <x v="1"/>
  </r>
  <r>
    <x v="5042"/>
    <x v="0"/>
    <n v="36"/>
    <x v="0"/>
    <s v="Operations Executive"/>
    <x v="9"/>
    <x v="0"/>
    <x v="0"/>
    <x v="341"/>
    <d v="2024-07-23T00:00:00"/>
    <d v="2024-07-30T00:00:00"/>
    <x v="3"/>
    <x v="3"/>
    <n v="42343"/>
    <x v="3"/>
    <m/>
    <n v="5"/>
    <x v="1"/>
  </r>
  <r>
    <x v="5043"/>
    <x v="2"/>
    <n v="32"/>
    <x v="0"/>
    <s v="Operations Manager"/>
    <x v="5"/>
    <x v="3"/>
    <x v="0"/>
    <x v="208"/>
    <d v="2024-01-29T00:00:00"/>
    <d v="2024-02-05T00:00:00"/>
    <x v="0"/>
    <x v="552"/>
    <n v="39574"/>
    <x v="15"/>
    <s v="Retained"/>
    <n v="5"/>
    <x v="1"/>
  </r>
  <r>
    <x v="5044"/>
    <x v="2"/>
    <n v="32"/>
    <x v="4"/>
    <s v="Production Manager"/>
    <x v="0"/>
    <x v="4"/>
    <x v="1"/>
    <x v="125"/>
    <d v="2023-03-05T00:00:00"/>
    <d v="2023-03-06T00:00:00"/>
    <x v="1"/>
    <x v="3"/>
    <n v="61515"/>
    <x v="3"/>
    <m/>
    <n v="4"/>
    <x v="1"/>
  </r>
  <r>
    <x v="5045"/>
    <x v="2"/>
    <n v="34"/>
    <x v="0"/>
    <s v="Operations Executive"/>
    <x v="9"/>
    <x v="4"/>
    <x v="1"/>
    <x v="26"/>
    <d v="2023-05-19T00:00:00"/>
    <d v="2023-05-20T00:00:00"/>
    <x v="0"/>
    <x v="158"/>
    <n v="59191"/>
    <x v="2"/>
    <s v="Retained"/>
    <n v="4"/>
    <x v="0"/>
  </r>
  <r>
    <x v="5046"/>
    <x v="0"/>
    <n v="36"/>
    <x v="0"/>
    <s v="Operations Executive"/>
    <x v="6"/>
    <x v="1"/>
    <x v="3"/>
    <x v="310"/>
    <d v="2024-08-17T00:00:00"/>
    <d v="2024-08-17T00:00:00"/>
    <x v="2"/>
    <x v="3"/>
    <n v="71540"/>
    <x v="3"/>
    <m/>
    <n v="3"/>
    <x v="1"/>
  </r>
  <r>
    <x v="5047"/>
    <x v="0"/>
    <n v="36"/>
    <x v="0"/>
    <s v="Operations Executive"/>
    <x v="12"/>
    <x v="0"/>
    <x v="1"/>
    <x v="520"/>
    <d v="2024-09-01T00:00:00"/>
    <d v="2024-09-04T00:00:00"/>
    <x v="2"/>
    <x v="3"/>
    <n v="58275"/>
    <x v="3"/>
    <m/>
    <n v="4"/>
    <x v="1"/>
  </r>
  <r>
    <x v="5048"/>
    <x v="0"/>
    <n v="36"/>
    <x v="3"/>
    <s v="Marketing Manager"/>
    <x v="0"/>
    <x v="0"/>
    <x v="0"/>
    <x v="400"/>
    <d v="2023-04-06T00:00:00"/>
    <d v="2023-04-10T00:00:00"/>
    <x v="0"/>
    <x v="229"/>
    <n v="45408"/>
    <x v="0"/>
    <s v="Retained"/>
    <n v="5"/>
    <x v="1"/>
  </r>
  <r>
    <x v="5049"/>
    <x v="0"/>
    <n v="38"/>
    <x v="4"/>
    <s v="Production Engineer"/>
    <x v="8"/>
    <x v="0"/>
    <x v="1"/>
    <x v="211"/>
    <d v="2023-06-04T00:00:00"/>
    <d v="2023-06-04T00:00:00"/>
    <x v="1"/>
    <x v="3"/>
    <n v="172630"/>
    <x v="3"/>
    <m/>
    <n v="5"/>
    <x v="1"/>
  </r>
  <r>
    <x v="5050"/>
    <x v="0"/>
    <n v="38"/>
    <x v="1"/>
    <s v="Service Manager"/>
    <x v="0"/>
    <x v="4"/>
    <x v="1"/>
    <x v="37"/>
    <d v="2023-03-19T00:00:00"/>
    <d v="2023-03-21T00:00:00"/>
    <x v="1"/>
    <x v="3"/>
    <n v="50573"/>
    <x v="3"/>
    <m/>
    <n v="4"/>
    <x v="0"/>
  </r>
  <r>
    <x v="5051"/>
    <x v="2"/>
    <n v="34"/>
    <x v="2"/>
    <s v="Sales Executive"/>
    <x v="12"/>
    <x v="1"/>
    <x v="0"/>
    <x v="520"/>
    <d v="2024-09-01T00:00:00"/>
    <d v="2024-09-01T00:00:00"/>
    <x v="0"/>
    <x v="364"/>
    <n v="58595"/>
    <x v="4"/>
    <s v="Retained"/>
    <m/>
    <x v="1"/>
  </r>
  <r>
    <x v="5052"/>
    <x v="0"/>
    <n v="36"/>
    <x v="1"/>
    <s v="Service Engineer"/>
    <x v="2"/>
    <x v="2"/>
    <x v="3"/>
    <x v="82"/>
    <d v="2023-07-20T00:00:00"/>
    <d v="2023-07-27T00:00:00"/>
    <x v="0"/>
    <x v="67"/>
    <n v="68667"/>
    <x v="2"/>
    <s v="Retained"/>
    <m/>
    <x v="0"/>
  </r>
  <r>
    <x v="5053"/>
    <x v="0"/>
    <n v="37"/>
    <x v="1"/>
    <s v="Service Manager"/>
    <x v="4"/>
    <x v="0"/>
    <x v="3"/>
    <x v="198"/>
    <d v="2024-10-12T00:00:00"/>
    <d v="2024-10-15T00:00:00"/>
    <x v="0"/>
    <x v="284"/>
    <n v="73754"/>
    <x v="16"/>
    <s v="Left"/>
    <n v="5"/>
    <x v="1"/>
  </r>
  <r>
    <x v="5054"/>
    <x v="0"/>
    <n v="36"/>
    <x v="0"/>
    <s v="Operations Executive"/>
    <x v="4"/>
    <x v="1"/>
    <x v="1"/>
    <x v="67"/>
    <d v="2023-09-02T00:00:00"/>
    <d v="2023-09-08T00:00:00"/>
    <x v="2"/>
    <x v="3"/>
    <n v="78697"/>
    <x v="3"/>
    <m/>
    <n v="4"/>
    <x v="1"/>
  </r>
  <r>
    <x v="5055"/>
    <x v="2"/>
    <n v="32"/>
    <x v="1"/>
    <s v="Service Manager"/>
    <x v="12"/>
    <x v="0"/>
    <x v="0"/>
    <x v="76"/>
    <d v="2023-07-23T00:00:00"/>
    <d v="2023-07-24T00:00:00"/>
    <x v="1"/>
    <x v="3"/>
    <n v="49732"/>
    <x v="3"/>
    <m/>
    <n v="4"/>
    <x v="1"/>
  </r>
  <r>
    <x v="5056"/>
    <x v="0"/>
    <n v="38"/>
    <x v="2"/>
    <s v="Sales Manager"/>
    <x v="4"/>
    <x v="1"/>
    <x v="2"/>
    <x v="182"/>
    <d v="2023-01-31T00:00:00"/>
    <d v="2023-02-07T00:00:00"/>
    <x v="0"/>
    <x v="170"/>
    <n v="56262"/>
    <x v="6"/>
    <s v="Retained"/>
    <n v="5"/>
    <x v="2"/>
  </r>
  <r>
    <x v="5057"/>
    <x v="0"/>
    <n v="38"/>
    <x v="2"/>
    <s v="Sales Executive"/>
    <x v="1"/>
    <x v="1"/>
    <x v="1"/>
    <x v="114"/>
    <d v="2023-05-24T00:00:00"/>
    <d v="2023-05-28T00:00:00"/>
    <x v="0"/>
    <x v="436"/>
    <n v="56849"/>
    <x v="13"/>
    <s v="Retained"/>
    <n v="5"/>
    <x v="1"/>
  </r>
  <r>
    <x v="5058"/>
    <x v="0"/>
    <n v="36"/>
    <x v="0"/>
    <s v="Operations Manager"/>
    <x v="0"/>
    <x v="2"/>
    <x v="1"/>
    <x v="445"/>
    <d v="2024-05-15T00:00:00"/>
    <d v="2024-05-20T00:00:00"/>
    <x v="0"/>
    <x v="551"/>
    <n v="42620"/>
    <x v="11"/>
    <s v="Retained"/>
    <m/>
    <x v="1"/>
  </r>
  <r>
    <x v="5059"/>
    <x v="0"/>
    <n v="36"/>
    <x v="0"/>
    <s v="Operations Executive"/>
    <x v="4"/>
    <x v="0"/>
    <x v="4"/>
    <x v="241"/>
    <d v="2023-01-24T00:00:00"/>
    <d v="2023-01-31T00:00:00"/>
    <x v="0"/>
    <x v="121"/>
    <n v="85778"/>
    <x v="0"/>
    <s v="Retained"/>
    <n v="5"/>
    <x v="1"/>
  </r>
  <r>
    <x v="5060"/>
    <x v="1"/>
    <n v="34"/>
    <x v="1"/>
    <s v="Service Engineer"/>
    <x v="13"/>
    <x v="1"/>
    <x v="2"/>
    <x v="224"/>
    <d v="2023-07-16T00:00:00"/>
    <d v="2023-07-20T00:00:00"/>
    <x v="0"/>
    <x v="82"/>
    <n v="192707"/>
    <x v="8"/>
    <s v="Retained"/>
    <n v="2"/>
    <x v="1"/>
  </r>
  <r>
    <x v="5061"/>
    <x v="1"/>
    <n v="34"/>
    <x v="0"/>
    <s v="Operations Manager"/>
    <x v="12"/>
    <x v="4"/>
    <x v="0"/>
    <x v="165"/>
    <d v="2024-03-13T00:00:00"/>
    <d v="2024-03-14T00:00:00"/>
    <x v="0"/>
    <x v="239"/>
    <n v="52886"/>
    <x v="6"/>
    <s v="Retained"/>
    <n v="1"/>
    <x v="1"/>
  </r>
  <r>
    <x v="5062"/>
    <x v="0"/>
    <n v="37"/>
    <x v="2"/>
    <s v="Sales Executive"/>
    <x v="9"/>
    <x v="1"/>
    <x v="0"/>
    <x v="412"/>
    <d v="2023-05-18T00:00:00"/>
    <d v="2023-05-25T00:00:00"/>
    <x v="0"/>
    <x v="212"/>
    <n v="61596"/>
    <x v="0"/>
    <s v="Retained"/>
    <n v="5"/>
    <x v="1"/>
  </r>
  <r>
    <x v="5063"/>
    <x v="0"/>
    <n v="37"/>
    <x v="5"/>
    <s v="General Manager"/>
    <x v="13"/>
    <x v="1"/>
    <x v="0"/>
    <x v="375"/>
    <d v="2024-02-06T00:00:00"/>
    <d v="2024-02-07T00:00:00"/>
    <x v="0"/>
    <x v="474"/>
    <n v="153463"/>
    <x v="3"/>
    <s v="Retained"/>
    <n v="5"/>
    <x v="0"/>
  </r>
  <r>
    <x v="5064"/>
    <x v="2"/>
    <n v="34"/>
    <x v="0"/>
    <s v="Operations Executive"/>
    <x v="1"/>
    <x v="1"/>
    <x v="0"/>
    <x v="150"/>
    <d v="2023-07-02T00:00:00"/>
    <d v="2023-07-06T00:00:00"/>
    <x v="1"/>
    <x v="3"/>
    <n v="51832"/>
    <x v="3"/>
    <m/>
    <n v="5"/>
    <x v="2"/>
  </r>
  <r>
    <x v="5065"/>
    <x v="0"/>
    <n v="37"/>
    <x v="1"/>
    <s v="Service Manager"/>
    <x v="7"/>
    <x v="1"/>
    <x v="0"/>
    <x v="345"/>
    <d v="2024-03-30T00:00:00"/>
    <d v="2024-03-30T00:00:00"/>
    <x v="3"/>
    <x v="3"/>
    <n v="47838"/>
    <x v="3"/>
    <m/>
    <n v="4"/>
    <x v="1"/>
  </r>
  <r>
    <x v="5066"/>
    <x v="0"/>
    <n v="37"/>
    <x v="0"/>
    <s v="Operations Executive"/>
    <x v="0"/>
    <x v="1"/>
    <x v="1"/>
    <x v="493"/>
    <d v="2024-11-15T00:00:00"/>
    <d v="2024-11-15T00:00:00"/>
    <x v="1"/>
    <x v="3"/>
    <n v="64775"/>
    <x v="3"/>
    <m/>
    <n v="3"/>
    <x v="1"/>
  </r>
  <r>
    <x v="5067"/>
    <x v="0"/>
    <n v="38"/>
    <x v="0"/>
    <s v="Operations Manager"/>
    <x v="12"/>
    <x v="2"/>
    <x v="1"/>
    <x v="248"/>
    <d v="2023-01-10T00:00:00"/>
    <d v="2023-01-10T00:00:00"/>
    <x v="0"/>
    <x v="145"/>
    <n v="56418"/>
    <x v="16"/>
    <s v="Left"/>
    <n v="5"/>
    <x v="1"/>
  </r>
  <r>
    <x v="5068"/>
    <x v="1"/>
    <n v="34"/>
    <x v="7"/>
    <s v="Purchase Manager"/>
    <x v="5"/>
    <x v="3"/>
    <x v="4"/>
    <x v="32"/>
    <d v="2023-07-18T00:00:00"/>
    <d v="2023-07-18T00:00:00"/>
    <x v="0"/>
    <x v="125"/>
    <n v="38531"/>
    <x v="0"/>
    <s v="Left"/>
    <n v="4"/>
    <x v="1"/>
  </r>
  <r>
    <x v="5069"/>
    <x v="0"/>
    <n v="37"/>
    <x v="0"/>
    <s v="Operations Executive"/>
    <x v="7"/>
    <x v="4"/>
    <x v="1"/>
    <x v="30"/>
    <d v="2023-04-04T00:00:00"/>
    <d v="2023-04-04T00:00:00"/>
    <x v="1"/>
    <x v="3"/>
    <n v="50188"/>
    <x v="3"/>
    <m/>
    <n v="2"/>
    <x v="1"/>
  </r>
  <r>
    <x v="5070"/>
    <x v="0"/>
    <n v="36"/>
    <x v="1"/>
    <s v="Service Engineer"/>
    <x v="0"/>
    <x v="0"/>
    <x v="0"/>
    <x v="7"/>
    <d v="2023-06-10T00:00:00"/>
    <d v="2023-06-11T00:00:00"/>
    <x v="1"/>
    <x v="3"/>
    <n v="49115"/>
    <x v="3"/>
    <m/>
    <n v="4"/>
    <x v="1"/>
  </r>
  <r>
    <x v="5071"/>
    <x v="2"/>
    <n v="33"/>
    <x v="1"/>
    <s v="Service Engineer"/>
    <x v="0"/>
    <x v="2"/>
    <x v="4"/>
    <x v="16"/>
    <d v="2023-07-04T00:00:00"/>
    <d v="2023-07-07T00:00:00"/>
    <x v="0"/>
    <x v="286"/>
    <n v="55395"/>
    <x v="12"/>
    <s v="Retained"/>
    <n v="4"/>
    <x v="1"/>
  </r>
  <r>
    <x v="5072"/>
    <x v="0"/>
    <n v="38"/>
    <x v="2"/>
    <s v="Sales Executive"/>
    <x v="7"/>
    <x v="0"/>
    <x v="1"/>
    <x v="422"/>
    <d v="2024-11-19T00:00:00"/>
    <d v="2024-11-22T00:00:00"/>
    <x v="3"/>
    <x v="3"/>
    <n v="46764"/>
    <x v="3"/>
    <m/>
    <n v="4"/>
    <x v="1"/>
  </r>
  <r>
    <x v="5073"/>
    <x v="0"/>
    <n v="36"/>
    <x v="1"/>
    <s v="Service Manager"/>
    <x v="7"/>
    <x v="0"/>
    <x v="1"/>
    <x v="142"/>
    <d v="2023-03-16T00:00:00"/>
    <d v="2023-03-16T00:00:00"/>
    <x v="0"/>
    <x v="134"/>
    <n v="60758"/>
    <x v="2"/>
    <s v="Retained"/>
    <n v="3"/>
    <x v="1"/>
  </r>
  <r>
    <x v="5074"/>
    <x v="1"/>
    <n v="34"/>
    <x v="1"/>
    <s v="Service Manager"/>
    <x v="5"/>
    <x v="0"/>
    <x v="4"/>
    <x v="68"/>
    <d v="2023-01-17T00:00:00"/>
    <d v="2023-01-19T00:00:00"/>
    <x v="0"/>
    <x v="299"/>
    <n v="37661"/>
    <x v="15"/>
    <s v="Left"/>
    <m/>
    <x v="1"/>
  </r>
  <r>
    <x v="5075"/>
    <x v="0"/>
    <n v="37"/>
    <x v="0"/>
    <s v="Operations Executive"/>
    <x v="7"/>
    <x v="3"/>
    <x v="2"/>
    <x v="126"/>
    <d v="2023-01-23T00:00:00"/>
    <d v="2023-01-24T00:00:00"/>
    <x v="1"/>
    <x v="3"/>
    <n v="46856"/>
    <x v="3"/>
    <m/>
    <n v="1"/>
    <x v="0"/>
  </r>
  <r>
    <x v="5076"/>
    <x v="2"/>
    <n v="32"/>
    <x v="2"/>
    <s v="Sales Executive"/>
    <x v="3"/>
    <x v="1"/>
    <x v="0"/>
    <x v="112"/>
    <d v="2023-07-27T00:00:00"/>
    <d v="2023-07-31T00:00:00"/>
    <x v="0"/>
    <x v="273"/>
    <n v="71748"/>
    <x v="3"/>
    <s v="Retained"/>
    <m/>
    <x v="1"/>
  </r>
  <r>
    <x v="5077"/>
    <x v="0"/>
    <n v="36"/>
    <x v="7"/>
    <s v="Purchase Manager"/>
    <x v="6"/>
    <x v="1"/>
    <x v="0"/>
    <x v="509"/>
    <d v="2024-03-04T00:00:00"/>
    <d v="2024-03-04T00:00:00"/>
    <x v="0"/>
    <x v="553"/>
    <n v="56482"/>
    <x v="0"/>
    <s v="Retained"/>
    <m/>
    <x v="0"/>
  </r>
  <r>
    <x v="5078"/>
    <x v="0"/>
    <n v="37"/>
    <x v="0"/>
    <s v="Operations Executive"/>
    <x v="7"/>
    <x v="1"/>
    <x v="1"/>
    <x v="150"/>
    <d v="2023-07-04T00:00:00"/>
    <d v="2023-07-08T00:00:00"/>
    <x v="0"/>
    <x v="250"/>
    <n v="54585"/>
    <x v="7"/>
    <s v="Retained"/>
    <n v="5"/>
    <x v="1"/>
  </r>
  <r>
    <x v="5079"/>
    <x v="0"/>
    <n v="37"/>
    <x v="0"/>
    <s v="Operations Manager"/>
    <x v="11"/>
    <x v="0"/>
    <x v="0"/>
    <x v="53"/>
    <d v="2023-01-17T00:00:00"/>
    <d v="2023-01-17T00:00:00"/>
    <x v="1"/>
    <x v="3"/>
    <n v="110320"/>
    <x v="3"/>
    <m/>
    <n v="4"/>
    <x v="1"/>
  </r>
  <r>
    <x v="5080"/>
    <x v="0"/>
    <n v="38"/>
    <x v="8"/>
    <s v="HR Manager"/>
    <x v="1"/>
    <x v="0"/>
    <x v="2"/>
    <x v="85"/>
    <d v="2023-02-24T00:00:00"/>
    <d v="2023-02-25T00:00:00"/>
    <x v="0"/>
    <x v="209"/>
    <n v="59089"/>
    <x v="3"/>
    <s v="Retained"/>
    <n v="4"/>
    <x v="0"/>
  </r>
  <r>
    <x v="5081"/>
    <x v="0"/>
    <n v="38"/>
    <x v="0"/>
    <s v="Operations Executive"/>
    <x v="3"/>
    <x v="0"/>
    <x v="1"/>
    <x v="125"/>
    <d v="2023-03-06T00:00:00"/>
    <d v="2023-03-07T00:00:00"/>
    <x v="0"/>
    <x v="95"/>
    <n v="60914"/>
    <x v="6"/>
    <s v="Retained"/>
    <n v="4"/>
    <x v="1"/>
  </r>
  <r>
    <x v="5082"/>
    <x v="2"/>
    <n v="32"/>
    <x v="5"/>
    <s v="General Manager"/>
    <x v="1"/>
    <x v="1"/>
    <x v="1"/>
    <x v="288"/>
    <d v="2023-06-11T00:00:00"/>
    <d v="2023-06-14T00:00:00"/>
    <x v="0"/>
    <x v="187"/>
    <n v="57301"/>
    <x v="8"/>
    <s v="Retained"/>
    <m/>
    <x v="1"/>
  </r>
  <r>
    <x v="5083"/>
    <x v="0"/>
    <n v="38"/>
    <x v="0"/>
    <s v="Operations Executive"/>
    <x v="10"/>
    <x v="0"/>
    <x v="1"/>
    <x v="176"/>
    <d v="2023-03-10T00:00:00"/>
    <d v="2023-03-12T00:00:00"/>
    <x v="0"/>
    <x v="8"/>
    <n v="177532"/>
    <x v="3"/>
    <s v="Left"/>
    <n v="4"/>
    <x v="1"/>
  </r>
  <r>
    <x v="5084"/>
    <x v="0"/>
    <n v="36"/>
    <x v="3"/>
    <s v="Marketing Manager"/>
    <x v="3"/>
    <x v="0"/>
    <x v="1"/>
    <x v="440"/>
    <d v="2024-11-26T00:00:00"/>
    <d v="2024-11-27T00:00:00"/>
    <x v="0"/>
    <x v="323"/>
    <n v="66734"/>
    <x v="12"/>
    <s v="Left"/>
    <n v="4"/>
    <x v="1"/>
  </r>
  <r>
    <x v="5085"/>
    <x v="0"/>
    <n v="36"/>
    <x v="0"/>
    <s v="Operations Executive"/>
    <x v="7"/>
    <x v="0"/>
    <x v="3"/>
    <x v="179"/>
    <d v="2023-04-06T00:00:00"/>
    <d v="2023-04-11T00:00:00"/>
    <x v="1"/>
    <x v="3"/>
    <n v="59359"/>
    <x v="3"/>
    <m/>
    <n v="5"/>
    <x v="2"/>
  </r>
  <r>
    <x v="5086"/>
    <x v="2"/>
    <n v="34"/>
    <x v="2"/>
    <s v="Sales Executive"/>
    <x v="5"/>
    <x v="4"/>
    <x v="0"/>
    <x v="294"/>
    <d v="2024-08-11T00:00:00"/>
    <d v="2024-08-12T00:00:00"/>
    <x v="0"/>
    <x v="412"/>
    <n v="40534"/>
    <x v="7"/>
    <s v="Retained"/>
    <m/>
    <x v="1"/>
  </r>
  <r>
    <x v="5087"/>
    <x v="0"/>
    <n v="38"/>
    <x v="7"/>
    <s v="Purchase Manager"/>
    <x v="4"/>
    <x v="1"/>
    <x v="1"/>
    <x v="43"/>
    <d v="2023-08-12T00:00:00"/>
    <d v="2023-08-14T00:00:00"/>
    <x v="1"/>
    <x v="3"/>
    <n v="77500"/>
    <x v="3"/>
    <m/>
    <n v="5"/>
    <x v="1"/>
  </r>
  <r>
    <x v="5088"/>
    <x v="0"/>
    <n v="38"/>
    <x v="0"/>
    <s v="Operations Manager"/>
    <x v="0"/>
    <x v="1"/>
    <x v="2"/>
    <x v="293"/>
    <d v="2024-06-21T00:00:00"/>
    <d v="2024-06-28T00:00:00"/>
    <x v="4"/>
    <x v="3"/>
    <n v="62302"/>
    <x v="3"/>
    <m/>
    <n v="5"/>
    <x v="1"/>
  </r>
  <r>
    <x v="5089"/>
    <x v="0"/>
    <n v="37"/>
    <x v="1"/>
    <s v="Service Engineer"/>
    <x v="2"/>
    <x v="1"/>
    <x v="1"/>
    <x v="192"/>
    <d v="2024-10-11T00:00:00"/>
    <d v="2024-10-18T00:00:00"/>
    <x v="3"/>
    <x v="3"/>
    <n v="68974"/>
    <x v="3"/>
    <m/>
    <n v="5"/>
    <x v="1"/>
  </r>
  <r>
    <x v="5090"/>
    <x v="0"/>
    <n v="36"/>
    <x v="1"/>
    <s v="Service Engineer"/>
    <x v="5"/>
    <x v="1"/>
    <x v="4"/>
    <x v="80"/>
    <d v="2024-11-25T00:00:00"/>
    <d v="2024-11-27T00:00:00"/>
    <x v="0"/>
    <x v="404"/>
    <n v="58730"/>
    <x v="6"/>
    <s v="Retained"/>
    <n v="3"/>
    <x v="1"/>
  </r>
  <r>
    <x v="5091"/>
    <x v="0"/>
    <n v="36"/>
    <x v="0"/>
    <s v="Operations Executive"/>
    <x v="11"/>
    <x v="1"/>
    <x v="2"/>
    <x v="281"/>
    <d v="2024-07-14T00:00:00"/>
    <d v="2024-07-18T00:00:00"/>
    <x v="1"/>
    <x v="3"/>
    <n v="149033"/>
    <x v="3"/>
    <m/>
    <m/>
    <x v="1"/>
  </r>
  <r>
    <x v="5092"/>
    <x v="2"/>
    <n v="32"/>
    <x v="3"/>
    <s v="Marketing Executive"/>
    <x v="2"/>
    <x v="1"/>
    <x v="2"/>
    <x v="351"/>
    <d v="2023-03-06T00:00:00"/>
    <d v="2023-03-10T00:00:00"/>
    <x v="0"/>
    <x v="65"/>
    <n v="88288"/>
    <x v="10"/>
    <s v="Retained"/>
    <n v="5"/>
    <x v="1"/>
  </r>
  <r>
    <x v="5093"/>
    <x v="0"/>
    <n v="38"/>
    <x v="2"/>
    <s v="Sales Executive"/>
    <x v="4"/>
    <x v="0"/>
    <x v="1"/>
    <x v="116"/>
    <d v="2023-02-26T00:00:00"/>
    <d v="2023-03-01T00:00:00"/>
    <x v="1"/>
    <x v="3"/>
    <n v="63025"/>
    <x v="3"/>
    <m/>
    <n v="4"/>
    <x v="1"/>
  </r>
  <r>
    <x v="5094"/>
    <x v="0"/>
    <n v="38"/>
    <x v="0"/>
    <s v="Operations Executive"/>
    <x v="3"/>
    <x v="1"/>
    <x v="1"/>
    <x v="170"/>
    <d v="2023-07-10T00:00:00"/>
    <d v="2023-07-17T00:00:00"/>
    <x v="0"/>
    <x v="1"/>
    <n v="69470"/>
    <x v="13"/>
    <s v="Retained"/>
    <n v="4"/>
    <x v="0"/>
  </r>
  <r>
    <x v="5095"/>
    <x v="0"/>
    <n v="38"/>
    <x v="0"/>
    <s v="Operations Executive"/>
    <x v="12"/>
    <x v="4"/>
    <x v="1"/>
    <x v="185"/>
    <d v="2024-11-02T00:00:00"/>
    <d v="2024-11-08T00:00:00"/>
    <x v="0"/>
    <x v="363"/>
    <n v="59893"/>
    <x v="8"/>
    <s v="Retained"/>
    <n v="4"/>
    <x v="1"/>
  </r>
  <r>
    <x v="5096"/>
    <x v="2"/>
    <n v="34"/>
    <x v="3"/>
    <s v="Marketing Executive"/>
    <x v="3"/>
    <x v="1"/>
    <x v="1"/>
    <x v="337"/>
    <d v="2023-01-13T00:00:00"/>
    <d v="2023-01-17T00:00:00"/>
    <x v="0"/>
    <x v="204"/>
    <n v="62595"/>
    <x v="16"/>
    <s v="Retained"/>
    <n v="5"/>
    <x v="1"/>
  </r>
  <r>
    <x v="5097"/>
    <x v="0"/>
    <n v="38"/>
    <x v="3"/>
    <s v="Marketing Executive"/>
    <x v="12"/>
    <x v="1"/>
    <x v="2"/>
    <x v="521"/>
    <d v="2024-05-10T00:00:00"/>
    <d v="2024-05-15T00:00:00"/>
    <x v="4"/>
    <x v="3"/>
    <n v="59827"/>
    <x v="3"/>
    <m/>
    <n v="1"/>
    <x v="1"/>
  </r>
  <r>
    <x v="5098"/>
    <x v="0"/>
    <n v="37"/>
    <x v="0"/>
    <s v="Operations Executive"/>
    <x v="0"/>
    <x v="1"/>
    <x v="1"/>
    <x v="188"/>
    <d v="2023-08-25T00:00:00"/>
    <d v="2023-08-31T00:00:00"/>
    <x v="1"/>
    <x v="3"/>
    <n v="61015"/>
    <x v="3"/>
    <m/>
    <m/>
    <x v="1"/>
  </r>
  <r>
    <x v="5099"/>
    <x v="0"/>
    <n v="38"/>
    <x v="6"/>
    <s v="Financial Analyst"/>
    <x v="1"/>
    <x v="4"/>
    <x v="0"/>
    <x v="173"/>
    <d v="2023-02-13T00:00:00"/>
    <d v="2023-02-14T00:00:00"/>
    <x v="1"/>
    <x v="3"/>
    <n v="56349"/>
    <x v="3"/>
    <m/>
    <n v="5"/>
    <x v="0"/>
  </r>
  <r>
    <x v="5100"/>
    <x v="0"/>
    <n v="36"/>
    <x v="1"/>
    <s v="Service Engineer"/>
    <x v="7"/>
    <x v="0"/>
    <x v="0"/>
    <x v="79"/>
    <d v="2023-03-07T00:00:00"/>
    <d v="2023-03-11T00:00:00"/>
    <x v="1"/>
    <x v="3"/>
    <n v="45165"/>
    <x v="3"/>
    <m/>
    <n v="4"/>
    <x v="1"/>
  </r>
  <r>
    <x v="5101"/>
    <x v="0"/>
    <n v="38"/>
    <x v="0"/>
    <s v="Operations Manager"/>
    <x v="5"/>
    <x v="0"/>
    <x v="1"/>
    <x v="154"/>
    <d v="2023-03-28T00:00:00"/>
    <d v="2023-04-03T00:00:00"/>
    <x v="2"/>
    <x v="3"/>
    <n v="33701"/>
    <x v="3"/>
    <m/>
    <n v="4"/>
    <x v="1"/>
  </r>
  <r>
    <x v="5102"/>
    <x v="0"/>
    <n v="36"/>
    <x v="0"/>
    <s v="Operations Executive"/>
    <x v="3"/>
    <x v="1"/>
    <x v="1"/>
    <x v="176"/>
    <d v="2023-03-10T00:00:00"/>
    <d v="2023-03-11T00:00:00"/>
    <x v="0"/>
    <x v="103"/>
    <n v="68319"/>
    <x v="0"/>
    <s v="Retained"/>
    <m/>
    <x v="1"/>
  </r>
  <r>
    <x v="5103"/>
    <x v="0"/>
    <n v="38"/>
    <x v="0"/>
    <s v="Operations Executive"/>
    <x v="5"/>
    <x v="2"/>
    <x v="3"/>
    <x v="106"/>
    <d v="2023-08-30T00:00:00"/>
    <d v="2023-09-04T00:00:00"/>
    <x v="1"/>
    <x v="3"/>
    <n v="42598"/>
    <x v="3"/>
    <m/>
    <n v="4"/>
    <x v="1"/>
  </r>
  <r>
    <x v="5104"/>
    <x v="0"/>
    <n v="38"/>
    <x v="0"/>
    <s v="Operations Manager"/>
    <x v="9"/>
    <x v="0"/>
    <x v="1"/>
    <x v="215"/>
    <d v="2023-02-14T00:00:00"/>
    <d v="2023-02-17T00:00:00"/>
    <x v="1"/>
    <x v="3"/>
    <n v="62868"/>
    <x v="3"/>
    <m/>
    <m/>
    <x v="0"/>
  </r>
  <r>
    <x v="5105"/>
    <x v="0"/>
    <n v="36"/>
    <x v="1"/>
    <s v="Service Engineer"/>
    <x v="6"/>
    <x v="1"/>
    <x v="1"/>
    <x v="168"/>
    <d v="2023-07-26T00:00:00"/>
    <d v="2023-07-29T00:00:00"/>
    <x v="0"/>
    <x v="273"/>
    <n v="67185"/>
    <x v="8"/>
    <s v="Retained"/>
    <n v="3"/>
    <x v="1"/>
  </r>
  <r>
    <x v="5106"/>
    <x v="0"/>
    <n v="36"/>
    <x v="0"/>
    <s v="Operations Manager"/>
    <x v="3"/>
    <x v="0"/>
    <x v="2"/>
    <x v="164"/>
    <d v="2023-07-25T00:00:00"/>
    <d v="2023-07-31T00:00:00"/>
    <x v="0"/>
    <x v="119"/>
    <n v="71638"/>
    <x v="11"/>
    <s v="Retained"/>
    <n v="4"/>
    <x v="0"/>
  </r>
  <r>
    <x v="5107"/>
    <x v="0"/>
    <n v="36"/>
    <x v="1"/>
    <s v="Service Engineer"/>
    <x v="0"/>
    <x v="1"/>
    <x v="0"/>
    <x v="569"/>
    <d v="2024-06-06T00:00:00"/>
    <d v="2024-06-11T00:00:00"/>
    <x v="2"/>
    <x v="3"/>
    <n v="54927"/>
    <x v="3"/>
    <m/>
    <n v="4"/>
    <x v="0"/>
  </r>
  <r>
    <x v="5108"/>
    <x v="2"/>
    <n v="32"/>
    <x v="2"/>
    <s v="Sales Executive"/>
    <x v="12"/>
    <x v="1"/>
    <x v="2"/>
    <x v="77"/>
    <d v="2023-08-14T00:00:00"/>
    <d v="2023-08-21T00:00:00"/>
    <x v="0"/>
    <x v="174"/>
    <n v="47848"/>
    <x v="3"/>
    <s v="Retained"/>
    <n v="4"/>
    <x v="1"/>
  </r>
  <r>
    <x v="5109"/>
    <x v="1"/>
    <n v="34"/>
    <x v="1"/>
    <s v="Service Engineer"/>
    <x v="3"/>
    <x v="2"/>
    <x v="2"/>
    <x v="1"/>
    <d v="2023-07-12T00:00:00"/>
    <d v="2023-07-16T00:00:00"/>
    <x v="0"/>
    <x v="217"/>
    <n v="67087"/>
    <x v="15"/>
    <s v="Left"/>
    <n v="4"/>
    <x v="1"/>
  </r>
  <r>
    <x v="5110"/>
    <x v="1"/>
    <n v="34"/>
    <x v="1"/>
    <s v="Service Engineer"/>
    <x v="11"/>
    <x v="3"/>
    <x v="3"/>
    <x v="302"/>
    <d v="2024-11-07T00:00:00"/>
    <d v="2024-11-14T00:00:00"/>
    <x v="0"/>
    <x v="363"/>
    <n v="158813"/>
    <x v="3"/>
    <s v="Retained"/>
    <n v="1"/>
    <x v="0"/>
  </r>
  <r>
    <x v="5111"/>
    <x v="2"/>
    <n v="33"/>
    <x v="0"/>
    <s v="Operations Executive"/>
    <x v="13"/>
    <x v="0"/>
    <x v="1"/>
    <x v="110"/>
    <d v="2023-01-20T00:00:00"/>
    <d v="2023-01-20T00:00:00"/>
    <x v="0"/>
    <x v="299"/>
    <n v="209558"/>
    <x v="11"/>
    <s v="Retained"/>
    <m/>
    <x v="1"/>
  </r>
  <r>
    <x v="5112"/>
    <x v="2"/>
    <n v="32"/>
    <x v="1"/>
    <s v="Service Engineer"/>
    <x v="0"/>
    <x v="1"/>
    <x v="0"/>
    <x v="337"/>
    <d v="2023-01-15T00:00:00"/>
    <d v="2023-01-16T00:00:00"/>
    <x v="0"/>
    <x v="93"/>
    <n v="42961"/>
    <x v="12"/>
    <s v="Retained"/>
    <n v="5"/>
    <x v="1"/>
  </r>
  <r>
    <x v="5113"/>
    <x v="2"/>
    <n v="34"/>
    <x v="1"/>
    <s v="Service Engineer"/>
    <x v="10"/>
    <x v="1"/>
    <x v="0"/>
    <x v="297"/>
    <d v="2024-11-09T00:00:00"/>
    <d v="2024-11-13T00:00:00"/>
    <x v="0"/>
    <x v="274"/>
    <n v="168701"/>
    <x v="6"/>
    <s v="Retained"/>
    <m/>
    <x v="1"/>
  </r>
  <r>
    <x v="5114"/>
    <x v="0"/>
    <n v="38"/>
    <x v="3"/>
    <s v="Marketing Manager"/>
    <x v="0"/>
    <x v="4"/>
    <x v="2"/>
    <x v="214"/>
    <d v="2023-03-29T00:00:00"/>
    <d v="2023-04-05T00:00:00"/>
    <x v="0"/>
    <x v="40"/>
    <n v="64139"/>
    <x v="12"/>
    <s v="Retained"/>
    <n v="4"/>
    <x v="1"/>
  </r>
  <r>
    <x v="5115"/>
    <x v="2"/>
    <n v="33"/>
    <x v="1"/>
    <s v="Service Engineer"/>
    <x v="9"/>
    <x v="1"/>
    <x v="0"/>
    <x v="214"/>
    <d v="2023-03-27T00:00:00"/>
    <d v="2023-03-28T00:00:00"/>
    <x v="0"/>
    <x v="114"/>
    <n v="58462"/>
    <x v="5"/>
    <s v="Retained"/>
    <n v="4"/>
    <x v="1"/>
  </r>
  <r>
    <x v="5116"/>
    <x v="0"/>
    <n v="36"/>
    <x v="2"/>
    <s v="Sales Executive"/>
    <x v="1"/>
    <x v="2"/>
    <x v="0"/>
    <x v="316"/>
    <d v="2023-07-29T00:00:00"/>
    <d v="2023-07-31T00:00:00"/>
    <x v="0"/>
    <x v="46"/>
    <n v="52410"/>
    <x v="14"/>
    <s v="Retained"/>
    <m/>
    <x v="1"/>
  </r>
  <r>
    <x v="5117"/>
    <x v="0"/>
    <n v="38"/>
    <x v="1"/>
    <s v="Service Engineer"/>
    <x v="6"/>
    <x v="0"/>
    <x v="0"/>
    <x v="10"/>
    <d v="2023-08-20T00:00:00"/>
    <d v="2023-08-20T00:00:00"/>
    <x v="1"/>
    <x v="3"/>
    <n v="77571"/>
    <x v="3"/>
    <m/>
    <n v="4"/>
    <x v="1"/>
  </r>
  <r>
    <x v="5118"/>
    <x v="2"/>
    <n v="33"/>
    <x v="1"/>
    <s v="Service Engineer"/>
    <x v="1"/>
    <x v="0"/>
    <x v="1"/>
    <x v="384"/>
    <d v="2023-07-25T00:00:00"/>
    <d v="2023-07-28T00:00:00"/>
    <x v="2"/>
    <x v="3"/>
    <n v="62811"/>
    <x v="3"/>
    <m/>
    <n v="3"/>
    <x v="1"/>
  </r>
  <r>
    <x v="5119"/>
    <x v="0"/>
    <n v="38"/>
    <x v="1"/>
    <s v="Service Manager"/>
    <x v="14"/>
    <x v="1"/>
    <x v="3"/>
    <x v="295"/>
    <d v="2023-02-01T00:00:00"/>
    <d v="2023-02-04T00:00:00"/>
    <x v="0"/>
    <x v="254"/>
    <n v="148514"/>
    <x v="3"/>
    <s v="Retained"/>
    <n v="4"/>
    <x v="0"/>
  </r>
  <r>
    <x v="5120"/>
    <x v="0"/>
    <n v="37"/>
    <x v="2"/>
    <s v="Sales Executive"/>
    <x v="10"/>
    <x v="1"/>
    <x v="1"/>
    <x v="122"/>
    <d v="2023-08-14T00:00:00"/>
    <d v="2023-08-16T00:00:00"/>
    <x v="0"/>
    <x v="26"/>
    <n v="166288"/>
    <x v="0"/>
    <s v="Left"/>
    <m/>
    <x v="0"/>
  </r>
  <r>
    <x v="5121"/>
    <x v="1"/>
    <n v="34"/>
    <x v="0"/>
    <s v="Operations Executive"/>
    <x v="0"/>
    <x v="0"/>
    <x v="3"/>
    <x v="504"/>
    <d v="2024-09-19T00:00:00"/>
    <d v="2024-09-25T00:00:00"/>
    <x v="4"/>
    <x v="3"/>
    <n v="51002"/>
    <x v="3"/>
    <m/>
    <m/>
    <x v="1"/>
  </r>
  <r>
    <x v="5122"/>
    <x v="0"/>
    <n v="37"/>
    <x v="1"/>
    <s v="Service Manager"/>
    <x v="2"/>
    <x v="3"/>
    <x v="0"/>
    <x v="82"/>
    <d v="2023-07-18T00:00:00"/>
    <d v="2023-07-23T00:00:00"/>
    <x v="1"/>
    <x v="3"/>
    <n v="80840"/>
    <x v="3"/>
    <m/>
    <n v="4"/>
    <x v="1"/>
  </r>
  <r>
    <x v="5123"/>
    <x v="0"/>
    <n v="36"/>
    <x v="1"/>
    <s v="Service Manager"/>
    <x v="4"/>
    <x v="1"/>
    <x v="0"/>
    <x v="147"/>
    <d v="2023-06-21T00:00:00"/>
    <d v="2023-06-27T00:00:00"/>
    <x v="0"/>
    <x v="346"/>
    <n v="61092"/>
    <x v="8"/>
    <s v="Retained"/>
    <n v="3"/>
    <x v="1"/>
  </r>
  <r>
    <x v="5124"/>
    <x v="1"/>
    <n v="34"/>
    <x v="0"/>
    <s v="Operations Executive"/>
    <x v="1"/>
    <x v="0"/>
    <x v="0"/>
    <x v="244"/>
    <d v="2023-03-23T00:00:00"/>
    <d v="2023-03-24T00:00:00"/>
    <x v="1"/>
    <x v="3"/>
    <n v="64370"/>
    <x v="3"/>
    <m/>
    <n v="5"/>
    <x v="1"/>
  </r>
  <r>
    <x v="5125"/>
    <x v="2"/>
    <n v="33"/>
    <x v="7"/>
    <s v="Purchase Officer"/>
    <x v="1"/>
    <x v="0"/>
    <x v="1"/>
    <x v="210"/>
    <d v="2023-08-07T00:00:00"/>
    <d v="2023-08-14T00:00:00"/>
    <x v="1"/>
    <x v="3"/>
    <n v="54752"/>
    <x v="3"/>
    <m/>
    <n v="4"/>
    <x v="1"/>
  </r>
  <r>
    <x v="5126"/>
    <x v="0"/>
    <n v="38"/>
    <x v="0"/>
    <s v="Operations Executive"/>
    <x v="10"/>
    <x v="0"/>
    <x v="3"/>
    <x v="79"/>
    <d v="2023-02-24T00:00:00"/>
    <d v="2023-03-02T00:00:00"/>
    <x v="0"/>
    <x v="102"/>
    <n v="193101"/>
    <x v="5"/>
    <s v="Retained"/>
    <n v="3"/>
    <x v="0"/>
  </r>
  <r>
    <x v="5127"/>
    <x v="0"/>
    <n v="38"/>
    <x v="6"/>
    <s v="Financial Analyst"/>
    <x v="9"/>
    <x v="0"/>
    <x v="1"/>
    <x v="15"/>
    <d v="2023-06-23T00:00:00"/>
    <d v="2023-06-24T00:00:00"/>
    <x v="0"/>
    <x v="41"/>
    <n v="52677"/>
    <x v="3"/>
    <s v="Retained"/>
    <n v="4"/>
    <x v="1"/>
  </r>
  <r>
    <x v="5128"/>
    <x v="0"/>
    <n v="36"/>
    <x v="7"/>
    <s v="Purchase Officer"/>
    <x v="4"/>
    <x v="0"/>
    <x v="1"/>
    <x v="264"/>
    <d v="2023-06-03T00:00:00"/>
    <d v="2023-06-05T00:00:00"/>
    <x v="1"/>
    <x v="3"/>
    <n v="71420"/>
    <x v="3"/>
    <m/>
    <n v="4"/>
    <x v="0"/>
  </r>
  <r>
    <x v="5129"/>
    <x v="2"/>
    <n v="32"/>
    <x v="0"/>
    <s v="Operations Executive"/>
    <x v="12"/>
    <x v="2"/>
    <x v="1"/>
    <x v="199"/>
    <d v="2023-06-06T00:00:00"/>
    <d v="2023-06-12T00:00:00"/>
    <x v="0"/>
    <x v="15"/>
    <n v="40051"/>
    <x v="5"/>
    <s v="Retained"/>
    <n v="4"/>
    <x v="1"/>
  </r>
  <r>
    <x v="5130"/>
    <x v="0"/>
    <n v="37"/>
    <x v="2"/>
    <s v="Sales Manager"/>
    <x v="9"/>
    <x v="1"/>
    <x v="1"/>
    <x v="86"/>
    <d v="2024-02-04T00:00:00"/>
    <d v="2024-02-10T00:00:00"/>
    <x v="0"/>
    <x v="60"/>
    <n v="42508"/>
    <x v="2"/>
    <s v="Retained"/>
    <n v="5"/>
    <x v="0"/>
  </r>
  <r>
    <x v="5131"/>
    <x v="0"/>
    <n v="36"/>
    <x v="2"/>
    <s v="Sales Executive"/>
    <x v="3"/>
    <x v="4"/>
    <x v="1"/>
    <x v="142"/>
    <d v="2023-03-25T00:00:00"/>
    <d v="2023-03-31T00:00:00"/>
    <x v="1"/>
    <x v="3"/>
    <n v="62100"/>
    <x v="3"/>
    <m/>
    <n v="4"/>
    <x v="1"/>
  </r>
  <r>
    <x v="5132"/>
    <x v="0"/>
    <n v="38"/>
    <x v="0"/>
    <s v="Operations Executive"/>
    <x v="6"/>
    <x v="0"/>
    <x v="1"/>
    <x v="249"/>
    <d v="2023-05-11T00:00:00"/>
    <d v="2023-05-12T00:00:00"/>
    <x v="0"/>
    <x v="301"/>
    <n v="78453"/>
    <x v="7"/>
    <s v="Retained"/>
    <n v="3"/>
    <x v="1"/>
  </r>
  <r>
    <x v="5133"/>
    <x v="0"/>
    <n v="38"/>
    <x v="4"/>
    <s v="Production Engineer"/>
    <x v="1"/>
    <x v="0"/>
    <x v="0"/>
    <x v="147"/>
    <d v="2023-06-11T00:00:00"/>
    <d v="2023-06-17T00:00:00"/>
    <x v="0"/>
    <x v="12"/>
    <n v="51736"/>
    <x v="12"/>
    <s v="Left"/>
    <m/>
    <x v="1"/>
  </r>
  <r>
    <x v="5134"/>
    <x v="1"/>
    <n v="34"/>
    <x v="0"/>
    <s v="Operations Executive"/>
    <x v="6"/>
    <x v="1"/>
    <x v="0"/>
    <x v="15"/>
    <d v="2023-06-22T00:00:00"/>
    <d v="2023-06-24T00:00:00"/>
    <x v="0"/>
    <x v="171"/>
    <n v="57453"/>
    <x v="14"/>
    <s v="Retained"/>
    <n v="5"/>
    <x v="1"/>
  </r>
  <r>
    <x v="5135"/>
    <x v="0"/>
    <n v="36"/>
    <x v="0"/>
    <s v="Operations Executive"/>
    <x v="7"/>
    <x v="0"/>
    <x v="3"/>
    <x v="295"/>
    <d v="2023-02-06T00:00:00"/>
    <d v="2023-02-13T00:00:00"/>
    <x v="0"/>
    <x v="51"/>
    <n v="60734"/>
    <x v="6"/>
    <s v="Retained"/>
    <m/>
    <x v="1"/>
  </r>
  <r>
    <x v="5136"/>
    <x v="2"/>
    <n v="32"/>
    <x v="1"/>
    <s v="Service Engineer"/>
    <x v="12"/>
    <x v="1"/>
    <x v="1"/>
    <x v="225"/>
    <d v="2023-02-04T00:00:00"/>
    <d v="2023-02-11T00:00:00"/>
    <x v="0"/>
    <x v="397"/>
    <n v="38048"/>
    <x v="13"/>
    <s v="Retained"/>
    <n v="3"/>
    <x v="1"/>
  </r>
  <r>
    <x v="5137"/>
    <x v="0"/>
    <n v="36"/>
    <x v="0"/>
    <s v="Operations Executive"/>
    <x v="13"/>
    <x v="1"/>
    <x v="1"/>
    <x v="436"/>
    <d v="2024-05-20T00:00:00"/>
    <d v="2024-05-20T00:00:00"/>
    <x v="3"/>
    <x v="3"/>
    <n v="179847"/>
    <x v="3"/>
    <m/>
    <m/>
    <x v="0"/>
  </r>
  <r>
    <x v="5138"/>
    <x v="2"/>
    <n v="33"/>
    <x v="6"/>
    <s v="Financial Analyst"/>
    <x v="2"/>
    <x v="1"/>
    <x v="1"/>
    <x v="41"/>
    <d v="2023-08-24T00:00:00"/>
    <d v="2023-08-30T00:00:00"/>
    <x v="0"/>
    <x v="88"/>
    <n v="75850"/>
    <x v="3"/>
    <s v="Retained"/>
    <n v="4"/>
    <x v="0"/>
  </r>
  <r>
    <x v="5139"/>
    <x v="1"/>
    <n v="34"/>
    <x v="5"/>
    <s v="General Manager"/>
    <x v="2"/>
    <x v="4"/>
    <x v="2"/>
    <x v="199"/>
    <d v="2023-06-04T00:00:00"/>
    <d v="2023-06-10T00:00:00"/>
    <x v="0"/>
    <x v="226"/>
    <n v="89857"/>
    <x v="11"/>
    <s v="Left"/>
    <m/>
    <x v="0"/>
  </r>
  <r>
    <x v="5140"/>
    <x v="0"/>
    <n v="37"/>
    <x v="0"/>
    <s v="Operations Executive"/>
    <x v="1"/>
    <x v="0"/>
    <x v="0"/>
    <x v="263"/>
    <d v="2024-01-17T00:00:00"/>
    <d v="2024-01-22T00:00:00"/>
    <x v="0"/>
    <x v="418"/>
    <n v="55247"/>
    <x v="2"/>
    <s v="Retained"/>
    <n v="4"/>
    <x v="1"/>
  </r>
  <r>
    <x v="5141"/>
    <x v="0"/>
    <n v="38"/>
    <x v="0"/>
    <s v="Operations Executive"/>
    <x v="8"/>
    <x v="2"/>
    <x v="0"/>
    <x v="29"/>
    <d v="2023-02-14T00:00:00"/>
    <d v="2023-02-21T00:00:00"/>
    <x v="0"/>
    <x v="305"/>
    <n v="172747"/>
    <x v="0"/>
    <s v="Retained"/>
    <m/>
    <x v="1"/>
  </r>
  <r>
    <x v="5142"/>
    <x v="2"/>
    <n v="33"/>
    <x v="1"/>
    <s v="Service Engineer"/>
    <x v="0"/>
    <x v="0"/>
    <x v="1"/>
    <x v="237"/>
    <d v="2024-11-18T00:00:00"/>
    <d v="2024-11-22T00:00:00"/>
    <x v="1"/>
    <x v="3"/>
    <n v="66726"/>
    <x v="3"/>
    <m/>
    <n v="4"/>
    <x v="0"/>
  </r>
  <r>
    <x v="5143"/>
    <x v="2"/>
    <n v="33"/>
    <x v="0"/>
    <s v="Operations Executive"/>
    <x v="0"/>
    <x v="4"/>
    <x v="1"/>
    <x v="244"/>
    <d v="2023-03-16T00:00:00"/>
    <d v="2023-03-22T00:00:00"/>
    <x v="1"/>
    <x v="3"/>
    <n v="62127"/>
    <x v="3"/>
    <m/>
    <n v="4"/>
    <x v="1"/>
  </r>
  <r>
    <x v="5144"/>
    <x v="0"/>
    <n v="37"/>
    <x v="1"/>
    <s v="Service Engineer"/>
    <x v="4"/>
    <x v="4"/>
    <x v="1"/>
    <x v="21"/>
    <d v="2023-06-04T00:00:00"/>
    <d v="2023-06-09T00:00:00"/>
    <x v="1"/>
    <x v="3"/>
    <n v="63225"/>
    <x v="3"/>
    <m/>
    <m/>
    <x v="0"/>
  </r>
  <r>
    <x v="5145"/>
    <x v="2"/>
    <n v="33"/>
    <x v="1"/>
    <s v="Service Engineer"/>
    <x v="7"/>
    <x v="1"/>
    <x v="3"/>
    <x v="193"/>
    <d v="2023-05-10T00:00:00"/>
    <d v="2023-05-17T00:00:00"/>
    <x v="0"/>
    <x v="75"/>
    <n v="64900"/>
    <x v="3"/>
    <s v="Left"/>
    <n v="4"/>
    <x v="1"/>
  </r>
  <r>
    <x v="5146"/>
    <x v="2"/>
    <n v="34"/>
    <x v="3"/>
    <s v="Marketing Manager"/>
    <x v="7"/>
    <x v="1"/>
    <x v="1"/>
    <x v="123"/>
    <d v="2023-08-13T00:00:00"/>
    <d v="2023-08-20T00:00:00"/>
    <x v="0"/>
    <x v="302"/>
    <n v="67640"/>
    <x v="4"/>
    <s v="Left"/>
    <n v="4"/>
    <x v="1"/>
  </r>
  <r>
    <x v="5147"/>
    <x v="2"/>
    <n v="32"/>
    <x v="2"/>
    <s v="Sales Manager"/>
    <x v="7"/>
    <x v="0"/>
    <x v="3"/>
    <x v="176"/>
    <d v="2023-03-13T00:00:00"/>
    <d v="2023-03-18T00:00:00"/>
    <x v="0"/>
    <x v="223"/>
    <n v="54306"/>
    <x v="0"/>
    <s v="Retained"/>
    <m/>
    <x v="1"/>
  </r>
  <r>
    <x v="5148"/>
    <x v="2"/>
    <n v="34"/>
    <x v="3"/>
    <s v="Marketing Executive"/>
    <x v="0"/>
    <x v="1"/>
    <x v="3"/>
    <x v="191"/>
    <d v="2023-09-01T00:00:00"/>
    <d v="2023-09-08T00:00:00"/>
    <x v="0"/>
    <x v="176"/>
    <n v="50834"/>
    <x v="4"/>
    <s v="Retained"/>
    <n v="4"/>
    <x v="1"/>
  </r>
  <r>
    <x v="5149"/>
    <x v="0"/>
    <n v="37"/>
    <x v="1"/>
    <s v="Service Manager"/>
    <x v="14"/>
    <x v="3"/>
    <x v="0"/>
    <x v="134"/>
    <d v="2023-01-09T00:00:00"/>
    <d v="2023-01-16T00:00:00"/>
    <x v="0"/>
    <x v="117"/>
    <n v="103135"/>
    <x v="14"/>
    <s v="Left"/>
    <m/>
    <x v="1"/>
  </r>
  <r>
    <x v="5150"/>
    <x v="0"/>
    <n v="36"/>
    <x v="0"/>
    <s v="Operations Executive"/>
    <x v="11"/>
    <x v="1"/>
    <x v="4"/>
    <x v="143"/>
    <d v="2023-01-14T00:00:00"/>
    <d v="2023-01-20T00:00:00"/>
    <x v="2"/>
    <x v="3"/>
    <n v="112951"/>
    <x v="3"/>
    <m/>
    <n v="4"/>
    <x v="1"/>
  </r>
  <r>
    <x v="5151"/>
    <x v="0"/>
    <n v="36"/>
    <x v="1"/>
    <s v="Service Manager"/>
    <x v="3"/>
    <x v="0"/>
    <x v="1"/>
    <x v="248"/>
    <d v="2023-01-13T00:00:00"/>
    <d v="2023-01-20T00:00:00"/>
    <x v="0"/>
    <x v="338"/>
    <n v="73488"/>
    <x v="9"/>
    <s v="Retained"/>
    <n v="4"/>
    <x v="1"/>
  </r>
  <r>
    <x v="5152"/>
    <x v="1"/>
    <n v="34"/>
    <x v="1"/>
    <s v="Service Engineer"/>
    <x v="8"/>
    <x v="2"/>
    <x v="1"/>
    <x v="202"/>
    <d v="2023-05-30T00:00:00"/>
    <d v="2023-06-02T00:00:00"/>
    <x v="0"/>
    <x v="212"/>
    <n v="203142"/>
    <x v="11"/>
    <s v="Left"/>
    <n v="4"/>
    <x v="1"/>
  </r>
  <r>
    <x v="5153"/>
    <x v="2"/>
    <n v="32"/>
    <x v="1"/>
    <s v="Service Engineer"/>
    <x v="9"/>
    <x v="1"/>
    <x v="1"/>
    <x v="209"/>
    <d v="2023-07-01T00:00:00"/>
    <d v="2023-07-01T00:00:00"/>
    <x v="1"/>
    <x v="3"/>
    <n v="63140"/>
    <x v="3"/>
    <m/>
    <n v="4"/>
    <x v="0"/>
  </r>
  <r>
    <x v="5154"/>
    <x v="2"/>
    <n v="34"/>
    <x v="0"/>
    <s v="Operations Executive"/>
    <x v="6"/>
    <x v="1"/>
    <x v="1"/>
    <x v="176"/>
    <d v="2023-03-14T00:00:00"/>
    <d v="2023-03-14T00:00:00"/>
    <x v="0"/>
    <x v="32"/>
    <n v="70799"/>
    <x v="13"/>
    <s v="Retained"/>
    <n v="4"/>
    <x v="2"/>
  </r>
  <r>
    <x v="5155"/>
    <x v="0"/>
    <n v="36"/>
    <x v="1"/>
    <s v="Service Engineer"/>
    <x v="3"/>
    <x v="1"/>
    <x v="1"/>
    <x v="85"/>
    <d v="2023-02-24T00:00:00"/>
    <d v="2023-03-03T00:00:00"/>
    <x v="0"/>
    <x v="102"/>
    <n v="57665"/>
    <x v="11"/>
    <s v="Retained"/>
    <n v="4"/>
    <x v="1"/>
  </r>
  <r>
    <x v="5156"/>
    <x v="0"/>
    <n v="38"/>
    <x v="0"/>
    <s v="Operations Manager"/>
    <x v="11"/>
    <x v="0"/>
    <x v="0"/>
    <x v="38"/>
    <d v="2023-02-21T00:00:00"/>
    <d v="2023-02-26T00:00:00"/>
    <x v="1"/>
    <x v="3"/>
    <n v="150388"/>
    <x v="3"/>
    <m/>
    <n v="4"/>
    <x v="1"/>
  </r>
  <r>
    <x v="5157"/>
    <x v="2"/>
    <n v="34"/>
    <x v="2"/>
    <s v="Sales Executive"/>
    <x v="1"/>
    <x v="1"/>
    <x v="1"/>
    <x v="40"/>
    <d v="2023-06-17T00:00:00"/>
    <d v="2023-06-17T00:00:00"/>
    <x v="1"/>
    <x v="3"/>
    <n v="59242"/>
    <x v="3"/>
    <m/>
    <n v="3"/>
    <x v="1"/>
  </r>
  <r>
    <x v="5158"/>
    <x v="0"/>
    <n v="37"/>
    <x v="2"/>
    <s v="Sales Executive"/>
    <x v="8"/>
    <x v="2"/>
    <x v="0"/>
    <x v="170"/>
    <d v="2023-07-11T00:00:00"/>
    <d v="2023-07-17T00:00:00"/>
    <x v="0"/>
    <x v="218"/>
    <n v="188088"/>
    <x v="6"/>
    <s v="Left"/>
    <n v="4"/>
    <x v="2"/>
  </r>
  <r>
    <x v="5159"/>
    <x v="0"/>
    <n v="37"/>
    <x v="2"/>
    <s v="Sales Executive"/>
    <x v="6"/>
    <x v="0"/>
    <x v="1"/>
    <x v="17"/>
    <d v="2023-06-25T00:00:00"/>
    <d v="2023-06-27T00:00:00"/>
    <x v="0"/>
    <x v="146"/>
    <n v="56454"/>
    <x v="6"/>
    <s v="Retained"/>
    <m/>
    <x v="1"/>
  </r>
  <r>
    <x v="5160"/>
    <x v="2"/>
    <n v="32"/>
    <x v="7"/>
    <s v="Purchase Officer"/>
    <x v="1"/>
    <x v="0"/>
    <x v="1"/>
    <x v="299"/>
    <d v="2024-04-22T00:00:00"/>
    <d v="2024-04-25T00:00:00"/>
    <x v="0"/>
    <x v="169"/>
    <n v="67931"/>
    <x v="3"/>
    <s v="Retained"/>
    <n v="4"/>
    <x v="1"/>
  </r>
  <r>
    <x v="5161"/>
    <x v="0"/>
    <n v="36"/>
    <x v="0"/>
    <s v="Operations Executive"/>
    <x v="2"/>
    <x v="1"/>
    <x v="2"/>
    <x v="188"/>
    <d v="2023-08-26T00:00:00"/>
    <d v="2023-08-29T00:00:00"/>
    <x v="0"/>
    <x v="153"/>
    <n v="81686"/>
    <x v="3"/>
    <s v="Retained"/>
    <n v="5"/>
    <x v="1"/>
  </r>
  <r>
    <x v="5162"/>
    <x v="0"/>
    <n v="37"/>
    <x v="0"/>
    <s v="Operations Executive"/>
    <x v="2"/>
    <x v="1"/>
    <x v="0"/>
    <x v="460"/>
    <d v="2025-01-04T00:00:00"/>
    <d v="2025-01-11T00:00:00"/>
    <x v="0"/>
    <x v="554"/>
    <n v="60511"/>
    <x v="1"/>
    <s v="Left"/>
    <m/>
    <x v="1"/>
  </r>
  <r>
    <x v="5163"/>
    <x v="0"/>
    <n v="38"/>
    <x v="1"/>
    <s v="Service Engineer"/>
    <x v="12"/>
    <x v="0"/>
    <x v="2"/>
    <x v="35"/>
    <d v="2023-08-18T00:00:00"/>
    <d v="2023-08-21T00:00:00"/>
    <x v="0"/>
    <x v="157"/>
    <n v="45924"/>
    <x v="13"/>
    <s v="Retained"/>
    <n v="4"/>
    <x v="1"/>
  </r>
  <r>
    <x v="5164"/>
    <x v="0"/>
    <n v="38"/>
    <x v="0"/>
    <s v="Operations Manager"/>
    <x v="9"/>
    <x v="1"/>
    <x v="3"/>
    <x v="334"/>
    <d v="2023-07-25T00:00:00"/>
    <d v="2023-07-28T00:00:00"/>
    <x v="0"/>
    <x v="52"/>
    <n v="48784"/>
    <x v="3"/>
    <s v="Left"/>
    <n v="5"/>
    <x v="1"/>
  </r>
  <r>
    <x v="5165"/>
    <x v="1"/>
    <n v="34"/>
    <x v="0"/>
    <s v="Operations Executive"/>
    <x v="5"/>
    <x v="2"/>
    <x v="0"/>
    <x v="151"/>
    <d v="2023-06-28T00:00:00"/>
    <d v="2023-07-01T00:00:00"/>
    <x v="0"/>
    <x v="13"/>
    <n v="59540"/>
    <x v="15"/>
    <s v="Retained"/>
    <n v="5"/>
    <x v="1"/>
  </r>
  <r>
    <x v="5166"/>
    <x v="0"/>
    <n v="37"/>
    <x v="1"/>
    <s v="Service Engineer"/>
    <x v="14"/>
    <x v="1"/>
    <x v="2"/>
    <x v="104"/>
    <d v="2023-02-22T00:00:00"/>
    <d v="2023-02-26T00:00:00"/>
    <x v="0"/>
    <x v="16"/>
    <n v="90686"/>
    <x v="7"/>
    <s v="Left"/>
    <n v="4"/>
    <x v="1"/>
  </r>
  <r>
    <x v="5167"/>
    <x v="0"/>
    <n v="38"/>
    <x v="7"/>
    <s v="Purchase Officer"/>
    <x v="5"/>
    <x v="0"/>
    <x v="1"/>
    <x v="136"/>
    <d v="2023-08-14T00:00:00"/>
    <d v="2023-08-21T00:00:00"/>
    <x v="1"/>
    <x v="3"/>
    <n v="32414"/>
    <x v="3"/>
    <m/>
    <m/>
    <x v="0"/>
  </r>
  <r>
    <x v="5168"/>
    <x v="0"/>
    <n v="37"/>
    <x v="6"/>
    <s v="Finance Manager"/>
    <x v="7"/>
    <x v="0"/>
    <x v="0"/>
    <x v="487"/>
    <d v="2025-01-11T00:00:00"/>
    <d v="2025-01-15T00:00:00"/>
    <x v="2"/>
    <x v="3"/>
    <n v="62007"/>
    <x v="3"/>
    <m/>
    <n v="5"/>
    <x v="0"/>
  </r>
  <r>
    <x v="5169"/>
    <x v="2"/>
    <n v="33"/>
    <x v="1"/>
    <s v="Service Engineer"/>
    <x v="6"/>
    <x v="0"/>
    <x v="0"/>
    <x v="160"/>
    <d v="2023-01-17T00:00:00"/>
    <d v="2023-01-18T00:00:00"/>
    <x v="0"/>
    <x v="204"/>
    <n v="71309"/>
    <x v="5"/>
    <s v="Left"/>
    <n v="4"/>
    <x v="1"/>
  </r>
  <r>
    <x v="5170"/>
    <x v="0"/>
    <n v="36"/>
    <x v="2"/>
    <s v="Sales Executive"/>
    <x v="4"/>
    <x v="3"/>
    <x v="0"/>
    <x v="167"/>
    <d v="2023-09-12T00:00:00"/>
    <d v="2023-09-14T00:00:00"/>
    <x v="1"/>
    <x v="3"/>
    <n v="69728"/>
    <x v="3"/>
    <m/>
    <n v="4"/>
    <x v="0"/>
  </r>
  <r>
    <x v="5171"/>
    <x v="0"/>
    <n v="36"/>
    <x v="1"/>
    <s v="Service Manager"/>
    <x v="10"/>
    <x v="1"/>
    <x v="2"/>
    <x v="175"/>
    <d v="2023-07-02T00:00:00"/>
    <d v="2023-07-08T00:00:00"/>
    <x v="1"/>
    <x v="3"/>
    <n v="187859"/>
    <x v="3"/>
    <m/>
    <n v="4"/>
    <x v="1"/>
  </r>
  <r>
    <x v="5172"/>
    <x v="0"/>
    <n v="37"/>
    <x v="0"/>
    <s v="Operations Executive"/>
    <x v="2"/>
    <x v="4"/>
    <x v="2"/>
    <x v="287"/>
    <d v="2023-06-04T00:00:00"/>
    <d v="2023-06-11T00:00:00"/>
    <x v="0"/>
    <x v="226"/>
    <n v="84107"/>
    <x v="2"/>
    <s v="Left"/>
    <n v="5"/>
    <x v="1"/>
  </r>
  <r>
    <x v="5173"/>
    <x v="0"/>
    <n v="36"/>
    <x v="2"/>
    <s v="Sales Executive"/>
    <x v="2"/>
    <x v="1"/>
    <x v="0"/>
    <x v="82"/>
    <d v="2023-07-13T00:00:00"/>
    <d v="2023-07-19T00:00:00"/>
    <x v="0"/>
    <x v="24"/>
    <n v="86479"/>
    <x v="5"/>
    <s v="Retained"/>
    <n v="1"/>
    <x v="1"/>
  </r>
  <r>
    <x v="5174"/>
    <x v="0"/>
    <n v="37"/>
    <x v="1"/>
    <s v="Service Engineer"/>
    <x v="12"/>
    <x v="1"/>
    <x v="1"/>
    <x v="394"/>
    <d v="2023-01-22T00:00:00"/>
    <d v="2023-01-27T00:00:00"/>
    <x v="0"/>
    <x v="121"/>
    <n v="35444"/>
    <x v="0"/>
    <s v="Left"/>
    <n v="4"/>
    <x v="1"/>
  </r>
  <r>
    <x v="5175"/>
    <x v="2"/>
    <n v="34"/>
    <x v="1"/>
    <s v="Service Manager"/>
    <x v="9"/>
    <x v="1"/>
    <x v="1"/>
    <x v="195"/>
    <d v="2023-06-23T00:00:00"/>
    <d v="2023-06-30T00:00:00"/>
    <x v="0"/>
    <x v="143"/>
    <n v="61782"/>
    <x v="4"/>
    <s v="Retained"/>
    <m/>
    <x v="1"/>
  </r>
  <r>
    <x v="5176"/>
    <x v="2"/>
    <n v="34"/>
    <x v="2"/>
    <s v="Sales Manager"/>
    <x v="7"/>
    <x v="0"/>
    <x v="0"/>
    <x v="133"/>
    <d v="2023-05-19T00:00:00"/>
    <d v="2023-05-19T00:00:00"/>
    <x v="1"/>
    <x v="3"/>
    <n v="66728"/>
    <x v="3"/>
    <m/>
    <m/>
    <x v="2"/>
  </r>
  <r>
    <x v="5177"/>
    <x v="0"/>
    <n v="38"/>
    <x v="1"/>
    <s v="Service Manager"/>
    <x v="9"/>
    <x v="0"/>
    <x v="0"/>
    <x v="181"/>
    <d v="2023-05-22T00:00:00"/>
    <d v="2023-05-29T00:00:00"/>
    <x v="0"/>
    <x v="158"/>
    <n v="59837"/>
    <x v="13"/>
    <s v="Retained"/>
    <n v="5"/>
    <x v="0"/>
  </r>
  <r>
    <x v="5178"/>
    <x v="0"/>
    <n v="38"/>
    <x v="0"/>
    <s v="Operations Executive"/>
    <x v="6"/>
    <x v="0"/>
    <x v="1"/>
    <x v="16"/>
    <d v="2023-07-15T00:00:00"/>
    <d v="2023-07-18T00:00:00"/>
    <x v="0"/>
    <x v="24"/>
    <n v="67905"/>
    <x v="5"/>
    <s v="Left"/>
    <n v="4"/>
    <x v="1"/>
  </r>
  <r>
    <x v="5179"/>
    <x v="1"/>
    <n v="34"/>
    <x v="2"/>
    <s v="Sales Executive"/>
    <x v="0"/>
    <x v="2"/>
    <x v="4"/>
    <x v="39"/>
    <d v="2023-08-21T00:00:00"/>
    <d v="2023-08-26T00:00:00"/>
    <x v="0"/>
    <x v="297"/>
    <n v="65208"/>
    <x v="3"/>
    <s v="Retained"/>
    <n v="5"/>
    <x v="0"/>
  </r>
  <r>
    <x v="5180"/>
    <x v="0"/>
    <n v="37"/>
    <x v="0"/>
    <s v="Operations Executive"/>
    <x v="7"/>
    <x v="4"/>
    <x v="4"/>
    <x v="89"/>
    <d v="2023-08-20T00:00:00"/>
    <d v="2023-08-24T00:00:00"/>
    <x v="0"/>
    <x v="90"/>
    <n v="50226"/>
    <x v="15"/>
    <s v="Retained"/>
    <n v="5"/>
    <x v="0"/>
  </r>
  <r>
    <x v="5181"/>
    <x v="2"/>
    <n v="34"/>
    <x v="1"/>
    <s v="Service Manager"/>
    <x v="12"/>
    <x v="2"/>
    <x v="2"/>
    <x v="78"/>
    <d v="2023-01-28T00:00:00"/>
    <d v="2023-02-03T00:00:00"/>
    <x v="1"/>
    <x v="3"/>
    <n v="35622"/>
    <x v="3"/>
    <m/>
    <n v="5"/>
    <x v="1"/>
  </r>
  <r>
    <x v="5182"/>
    <x v="0"/>
    <n v="38"/>
    <x v="0"/>
    <s v="Operations Manager"/>
    <x v="7"/>
    <x v="1"/>
    <x v="1"/>
    <x v="372"/>
    <d v="2023-03-27T00:00:00"/>
    <d v="2023-03-27T00:00:00"/>
    <x v="0"/>
    <x v="0"/>
    <n v="60276"/>
    <x v="2"/>
    <s v="Retained"/>
    <m/>
    <x v="1"/>
  </r>
  <r>
    <x v="5183"/>
    <x v="1"/>
    <n v="34"/>
    <x v="0"/>
    <s v="Operations Executive"/>
    <x v="9"/>
    <x v="1"/>
    <x v="0"/>
    <x v="346"/>
    <d v="2023-06-04T00:00:00"/>
    <d v="2023-06-09T00:00:00"/>
    <x v="1"/>
    <x v="3"/>
    <n v="64934"/>
    <x v="3"/>
    <m/>
    <m/>
    <x v="1"/>
  </r>
  <r>
    <x v="5184"/>
    <x v="2"/>
    <n v="34"/>
    <x v="1"/>
    <s v="Service Engineer"/>
    <x v="3"/>
    <x v="1"/>
    <x v="0"/>
    <x v="5"/>
    <d v="2023-05-11T00:00:00"/>
    <d v="2023-05-13T00:00:00"/>
    <x v="0"/>
    <x v="55"/>
    <n v="75180"/>
    <x v="0"/>
    <s v="Retained"/>
    <m/>
    <x v="1"/>
  </r>
  <r>
    <x v="5185"/>
    <x v="1"/>
    <n v="34"/>
    <x v="0"/>
    <s v="Operations Executive"/>
    <x v="2"/>
    <x v="1"/>
    <x v="0"/>
    <x v="225"/>
    <d v="2023-02-01T00:00:00"/>
    <d v="2023-02-02T00:00:00"/>
    <x v="1"/>
    <x v="3"/>
    <n v="73037"/>
    <x v="3"/>
    <m/>
    <n v="5"/>
    <x v="0"/>
  </r>
  <r>
    <x v="5186"/>
    <x v="2"/>
    <n v="34"/>
    <x v="6"/>
    <s v="Financial Analyst"/>
    <x v="2"/>
    <x v="1"/>
    <x v="1"/>
    <x v="85"/>
    <d v="2023-02-28T00:00:00"/>
    <d v="2023-03-07T00:00:00"/>
    <x v="1"/>
    <x v="3"/>
    <n v="82715"/>
    <x v="3"/>
    <m/>
    <n v="5"/>
    <x v="1"/>
  </r>
  <r>
    <x v="5187"/>
    <x v="0"/>
    <n v="37"/>
    <x v="0"/>
    <s v="Operations Executive"/>
    <x v="5"/>
    <x v="1"/>
    <x v="0"/>
    <x v="146"/>
    <d v="2024-09-22T00:00:00"/>
    <d v="2024-09-25T00:00:00"/>
    <x v="2"/>
    <x v="3"/>
    <n v="35006"/>
    <x v="3"/>
    <m/>
    <n v="5"/>
    <x v="0"/>
  </r>
  <r>
    <x v="5188"/>
    <x v="1"/>
    <n v="34"/>
    <x v="7"/>
    <s v="Purchase Officer"/>
    <x v="8"/>
    <x v="3"/>
    <x v="2"/>
    <x v="162"/>
    <d v="2023-02-01T00:00:00"/>
    <d v="2023-02-03T00:00:00"/>
    <x v="0"/>
    <x v="254"/>
    <n v="227489"/>
    <x v="0"/>
    <s v="Left"/>
    <m/>
    <x v="0"/>
  </r>
  <r>
    <x v="5189"/>
    <x v="0"/>
    <n v="38"/>
    <x v="5"/>
    <s v="General Manager"/>
    <x v="5"/>
    <x v="2"/>
    <x v="4"/>
    <x v="433"/>
    <d v="2024-02-29T00:00:00"/>
    <d v="2024-03-01T00:00:00"/>
    <x v="1"/>
    <x v="3"/>
    <n v="32722"/>
    <x v="3"/>
    <m/>
    <n v="5"/>
    <x v="1"/>
  </r>
  <r>
    <x v="5190"/>
    <x v="0"/>
    <n v="36"/>
    <x v="0"/>
    <s v="Operations Executive"/>
    <x v="7"/>
    <x v="4"/>
    <x v="0"/>
    <x v="461"/>
    <d v="2024-09-07T00:00:00"/>
    <d v="2024-09-10T00:00:00"/>
    <x v="0"/>
    <x v="555"/>
    <n v="65625"/>
    <x v="3"/>
    <s v="Retained"/>
    <n v="5"/>
    <x v="1"/>
  </r>
  <r>
    <x v="5191"/>
    <x v="2"/>
    <n v="32"/>
    <x v="3"/>
    <s v="Marketing Executive"/>
    <x v="3"/>
    <x v="4"/>
    <x v="3"/>
    <x v="197"/>
    <d v="2023-08-14T00:00:00"/>
    <d v="2023-08-17T00:00:00"/>
    <x v="0"/>
    <x v="302"/>
    <n v="75171"/>
    <x v="2"/>
    <s v="Retained"/>
    <n v="4"/>
    <x v="1"/>
  </r>
  <r>
    <x v="5192"/>
    <x v="2"/>
    <n v="32"/>
    <x v="6"/>
    <s v="Finance Manager"/>
    <x v="0"/>
    <x v="0"/>
    <x v="4"/>
    <x v="247"/>
    <d v="2023-09-06T00:00:00"/>
    <d v="2023-09-06T00:00:00"/>
    <x v="0"/>
    <x v="206"/>
    <n v="55172"/>
    <x v="2"/>
    <s v="Left"/>
    <n v="4"/>
    <x v="0"/>
  </r>
  <r>
    <x v="5193"/>
    <x v="1"/>
    <n v="34"/>
    <x v="4"/>
    <s v="Production Manager"/>
    <x v="5"/>
    <x v="1"/>
    <x v="0"/>
    <x v="21"/>
    <d v="2023-06-04T00:00:00"/>
    <d v="2023-06-09T00:00:00"/>
    <x v="1"/>
    <x v="3"/>
    <n v="50867"/>
    <x v="3"/>
    <m/>
    <m/>
    <x v="1"/>
  </r>
  <r>
    <x v="5194"/>
    <x v="0"/>
    <n v="36"/>
    <x v="0"/>
    <s v="Operations Manager"/>
    <x v="11"/>
    <x v="2"/>
    <x v="0"/>
    <x v="27"/>
    <d v="2023-03-01T00:00:00"/>
    <d v="2023-03-08T00:00:00"/>
    <x v="0"/>
    <x v="102"/>
    <n v="155830"/>
    <x v="11"/>
    <s v="Retained"/>
    <n v="4"/>
    <x v="1"/>
  </r>
  <r>
    <x v="5195"/>
    <x v="2"/>
    <n v="32"/>
    <x v="0"/>
    <s v="Operations Manager"/>
    <x v="1"/>
    <x v="1"/>
    <x v="1"/>
    <x v="247"/>
    <d v="2023-09-05T00:00:00"/>
    <d v="2023-09-07T00:00:00"/>
    <x v="1"/>
    <x v="3"/>
    <n v="60785"/>
    <x v="3"/>
    <m/>
    <n v="1"/>
    <x v="1"/>
  </r>
  <r>
    <x v="5196"/>
    <x v="2"/>
    <n v="32"/>
    <x v="3"/>
    <s v="Marketing Executive"/>
    <x v="8"/>
    <x v="1"/>
    <x v="0"/>
    <x v="521"/>
    <d v="2024-05-04T00:00:00"/>
    <d v="2024-05-04T00:00:00"/>
    <x v="0"/>
    <x v="467"/>
    <n v="225517"/>
    <x v="11"/>
    <s v="Retained"/>
    <n v="4"/>
    <x v="1"/>
  </r>
  <r>
    <x v="5197"/>
    <x v="0"/>
    <n v="37"/>
    <x v="1"/>
    <s v="Service Engineer"/>
    <x v="12"/>
    <x v="1"/>
    <x v="1"/>
    <x v="526"/>
    <d v="2024-12-26T00:00:00"/>
    <d v="2024-12-28T00:00:00"/>
    <x v="0"/>
    <x v="373"/>
    <n v="57787"/>
    <x v="14"/>
    <s v="Left"/>
    <n v="1"/>
    <x v="1"/>
  </r>
  <r>
    <x v="5198"/>
    <x v="0"/>
    <n v="36"/>
    <x v="0"/>
    <s v="Operations Manager"/>
    <x v="1"/>
    <x v="1"/>
    <x v="1"/>
    <x v="560"/>
    <d v="2024-05-15T00:00:00"/>
    <d v="2024-05-17T00:00:00"/>
    <x v="0"/>
    <x v="515"/>
    <n v="52613"/>
    <x v="0"/>
    <s v="Retained"/>
    <n v="5"/>
    <x v="1"/>
  </r>
  <r>
    <x v="5199"/>
    <x v="0"/>
    <n v="38"/>
    <x v="1"/>
    <s v="Service Engineer"/>
    <x v="12"/>
    <x v="2"/>
    <x v="3"/>
    <x v="135"/>
    <d v="2024-01-22T00:00:00"/>
    <d v="2024-01-27T00:00:00"/>
    <x v="0"/>
    <x v="556"/>
    <n v="42410"/>
    <x v="14"/>
    <s v="Retained"/>
    <n v="5"/>
    <x v="1"/>
  </r>
  <r>
    <x v="5200"/>
    <x v="0"/>
    <n v="36"/>
    <x v="0"/>
    <s v="Operations Executive"/>
    <x v="6"/>
    <x v="4"/>
    <x v="3"/>
    <x v="244"/>
    <d v="2023-03-19T00:00:00"/>
    <d v="2023-03-24T00:00:00"/>
    <x v="0"/>
    <x v="108"/>
    <n v="56599"/>
    <x v="2"/>
    <s v="Left"/>
    <n v="5"/>
    <x v="1"/>
  </r>
  <r>
    <x v="5201"/>
    <x v="1"/>
    <n v="34"/>
    <x v="1"/>
    <s v="Service Engineer"/>
    <x v="1"/>
    <x v="1"/>
    <x v="1"/>
    <x v="77"/>
    <d v="2023-08-17T00:00:00"/>
    <d v="2023-08-24T00:00:00"/>
    <x v="0"/>
    <x v="245"/>
    <n v="53450"/>
    <x v="1"/>
    <s v="Left"/>
    <n v="3"/>
    <x v="1"/>
  </r>
  <r>
    <x v="5202"/>
    <x v="2"/>
    <n v="33"/>
    <x v="1"/>
    <s v="Service Manager"/>
    <x v="13"/>
    <x v="1"/>
    <x v="0"/>
    <x v="8"/>
    <d v="2023-09-03T00:00:00"/>
    <d v="2023-09-09T00:00:00"/>
    <x v="0"/>
    <x v="127"/>
    <n v="212874"/>
    <x v="0"/>
    <s v="Left"/>
    <m/>
    <x v="1"/>
  </r>
  <r>
    <x v="5203"/>
    <x v="2"/>
    <n v="32"/>
    <x v="3"/>
    <s v="Marketing Executive"/>
    <x v="5"/>
    <x v="1"/>
    <x v="0"/>
    <x v="475"/>
    <d v="2024-02-09T00:00:00"/>
    <d v="2024-02-12T00:00:00"/>
    <x v="1"/>
    <x v="3"/>
    <n v="47870"/>
    <x v="3"/>
    <m/>
    <n v="4"/>
    <x v="1"/>
  </r>
  <r>
    <x v="5204"/>
    <x v="1"/>
    <n v="34"/>
    <x v="1"/>
    <s v="Service Engineer"/>
    <x v="6"/>
    <x v="0"/>
    <x v="0"/>
    <x v="29"/>
    <d v="2023-02-16T00:00:00"/>
    <d v="2023-02-16T00:00:00"/>
    <x v="0"/>
    <x v="58"/>
    <n v="51444"/>
    <x v="3"/>
    <s v="Retained"/>
    <n v="4"/>
    <x v="1"/>
  </r>
  <r>
    <x v="5205"/>
    <x v="0"/>
    <n v="38"/>
    <x v="0"/>
    <s v="Operations Executive"/>
    <x v="2"/>
    <x v="1"/>
    <x v="1"/>
    <x v="65"/>
    <d v="2023-07-13T00:00:00"/>
    <d v="2023-07-16T00:00:00"/>
    <x v="0"/>
    <x v="233"/>
    <n v="87734"/>
    <x v="7"/>
    <s v="Retained"/>
    <n v="4"/>
    <x v="1"/>
  </r>
  <r>
    <x v="5206"/>
    <x v="2"/>
    <n v="34"/>
    <x v="0"/>
    <s v="Operations Manager"/>
    <x v="0"/>
    <x v="3"/>
    <x v="2"/>
    <x v="120"/>
    <d v="2023-09-09T00:00:00"/>
    <d v="2023-09-16T00:00:00"/>
    <x v="0"/>
    <x v="86"/>
    <n v="61742"/>
    <x v="9"/>
    <s v="Retained"/>
    <n v="5"/>
    <x v="1"/>
  </r>
  <r>
    <x v="5207"/>
    <x v="0"/>
    <n v="37"/>
    <x v="1"/>
    <s v="Service Engineer"/>
    <x v="6"/>
    <x v="1"/>
    <x v="1"/>
    <x v="10"/>
    <d v="2023-08-23T00:00:00"/>
    <d v="2023-08-23T00:00:00"/>
    <x v="0"/>
    <x v="297"/>
    <n v="84301"/>
    <x v="3"/>
    <s v="Retained"/>
    <n v="4"/>
    <x v="1"/>
  </r>
  <r>
    <x v="5208"/>
    <x v="2"/>
    <n v="33"/>
    <x v="1"/>
    <s v="Service Engineer"/>
    <x v="4"/>
    <x v="3"/>
    <x v="1"/>
    <x v="372"/>
    <d v="2023-03-27T00:00:00"/>
    <d v="2023-04-03T00:00:00"/>
    <x v="2"/>
    <x v="3"/>
    <n v="85098"/>
    <x v="3"/>
    <m/>
    <n v="3"/>
    <x v="0"/>
  </r>
  <r>
    <x v="5209"/>
    <x v="0"/>
    <n v="37"/>
    <x v="0"/>
    <s v="Operations Executive"/>
    <x v="12"/>
    <x v="1"/>
    <x v="0"/>
    <x v="440"/>
    <d v="2024-11-29T00:00:00"/>
    <d v="2024-11-30T00:00:00"/>
    <x v="2"/>
    <x v="3"/>
    <n v="52017"/>
    <x v="3"/>
    <m/>
    <n v="4"/>
    <x v="0"/>
  </r>
  <r>
    <x v="5210"/>
    <x v="1"/>
    <n v="34"/>
    <x v="1"/>
    <s v="Service Manager"/>
    <x v="1"/>
    <x v="0"/>
    <x v="2"/>
    <x v="286"/>
    <d v="2023-05-07T00:00:00"/>
    <d v="2023-05-07T00:00:00"/>
    <x v="0"/>
    <x v="557"/>
    <n v="74284"/>
    <x v="5"/>
    <s v="Retained"/>
    <n v="4"/>
    <x v="1"/>
  </r>
  <r>
    <x v="5211"/>
    <x v="0"/>
    <n v="37"/>
    <x v="0"/>
    <s v="Operations Manager"/>
    <x v="6"/>
    <x v="1"/>
    <x v="3"/>
    <x v="109"/>
    <d v="2023-07-16T00:00:00"/>
    <d v="2023-07-22T00:00:00"/>
    <x v="0"/>
    <x v="82"/>
    <n v="55013"/>
    <x v="0"/>
    <s v="Retained"/>
    <n v="5"/>
    <x v="1"/>
  </r>
  <r>
    <x v="5212"/>
    <x v="0"/>
    <n v="36"/>
    <x v="5"/>
    <s v="General Manager"/>
    <x v="3"/>
    <x v="0"/>
    <x v="0"/>
    <x v="178"/>
    <d v="2023-04-12T00:00:00"/>
    <d v="2023-04-14T00:00:00"/>
    <x v="0"/>
    <x v="455"/>
    <n v="65927"/>
    <x v="10"/>
    <s v="Retained"/>
    <n v="2"/>
    <x v="1"/>
  </r>
  <r>
    <x v="5213"/>
    <x v="2"/>
    <n v="32"/>
    <x v="1"/>
    <s v="Service Engineer"/>
    <x v="11"/>
    <x v="1"/>
    <x v="1"/>
    <x v="94"/>
    <d v="2023-07-20T00:00:00"/>
    <d v="2023-07-23T00:00:00"/>
    <x v="0"/>
    <x v="116"/>
    <n v="158675"/>
    <x v="10"/>
    <s v="Retained"/>
    <n v="5"/>
    <x v="2"/>
  </r>
  <r>
    <x v="5214"/>
    <x v="0"/>
    <n v="38"/>
    <x v="1"/>
    <s v="Service Engineer"/>
    <x v="1"/>
    <x v="4"/>
    <x v="0"/>
    <x v="336"/>
    <d v="2025-01-03T00:00:00"/>
    <d v="2025-01-04T00:00:00"/>
    <x v="0"/>
    <x v="459"/>
    <n v="58549"/>
    <x v="3"/>
    <s v="Left"/>
    <n v="5"/>
    <x v="1"/>
  </r>
  <r>
    <x v="5215"/>
    <x v="2"/>
    <n v="33"/>
    <x v="4"/>
    <s v="Production Manager"/>
    <x v="1"/>
    <x v="1"/>
    <x v="3"/>
    <x v="113"/>
    <d v="2023-03-08T00:00:00"/>
    <d v="2023-03-13T00:00:00"/>
    <x v="0"/>
    <x v="32"/>
    <n v="72743"/>
    <x v="11"/>
    <s v="Retained"/>
    <m/>
    <x v="1"/>
  </r>
  <r>
    <x v="5216"/>
    <x v="0"/>
    <n v="37"/>
    <x v="0"/>
    <s v="Operations Executive"/>
    <x v="12"/>
    <x v="0"/>
    <x v="1"/>
    <x v="502"/>
    <d v="2024-12-29T00:00:00"/>
    <d v="2025-01-02T00:00:00"/>
    <x v="0"/>
    <x v="320"/>
    <n v="54154"/>
    <x v="13"/>
    <s v="Retained"/>
    <n v="4"/>
    <x v="1"/>
  </r>
  <r>
    <x v="5217"/>
    <x v="2"/>
    <n v="32"/>
    <x v="1"/>
    <s v="Service Manager"/>
    <x v="9"/>
    <x v="1"/>
    <x v="4"/>
    <x v="133"/>
    <d v="2023-05-20T00:00:00"/>
    <d v="2023-05-23T00:00:00"/>
    <x v="2"/>
    <x v="3"/>
    <n v="62321"/>
    <x v="3"/>
    <m/>
    <n v="5"/>
    <x v="0"/>
  </r>
  <r>
    <x v="5218"/>
    <x v="0"/>
    <n v="37"/>
    <x v="2"/>
    <s v="Sales Executive"/>
    <x v="1"/>
    <x v="1"/>
    <x v="1"/>
    <x v="42"/>
    <d v="2024-03-01T00:00:00"/>
    <d v="2024-03-05T00:00:00"/>
    <x v="4"/>
    <x v="3"/>
    <n v="53944"/>
    <x v="3"/>
    <m/>
    <n v="3"/>
    <x v="1"/>
  </r>
  <r>
    <x v="5219"/>
    <x v="0"/>
    <n v="38"/>
    <x v="0"/>
    <s v="Operations Executive"/>
    <x v="12"/>
    <x v="1"/>
    <x v="2"/>
    <x v="64"/>
    <d v="2023-05-31T00:00:00"/>
    <d v="2023-06-04T00:00:00"/>
    <x v="0"/>
    <x v="212"/>
    <n v="48836"/>
    <x v="15"/>
    <s v="Retained"/>
    <n v="5"/>
    <x v="1"/>
  </r>
  <r>
    <x v="5220"/>
    <x v="0"/>
    <n v="38"/>
    <x v="3"/>
    <s v="Marketing Manager"/>
    <x v="13"/>
    <x v="3"/>
    <x v="1"/>
    <x v="77"/>
    <d v="2023-08-20T00:00:00"/>
    <d v="2023-08-21T00:00:00"/>
    <x v="0"/>
    <x v="255"/>
    <n v="203700"/>
    <x v="14"/>
    <s v="Retained"/>
    <n v="5"/>
    <x v="1"/>
  </r>
  <r>
    <x v="5221"/>
    <x v="0"/>
    <n v="37"/>
    <x v="7"/>
    <s v="Purchase Officer"/>
    <x v="9"/>
    <x v="1"/>
    <x v="2"/>
    <x v="54"/>
    <d v="2023-07-01T00:00:00"/>
    <d v="2023-07-08T00:00:00"/>
    <x v="1"/>
    <x v="3"/>
    <n v="42206"/>
    <x v="3"/>
    <m/>
    <n v="5"/>
    <x v="1"/>
  </r>
  <r>
    <x v="5222"/>
    <x v="0"/>
    <n v="38"/>
    <x v="7"/>
    <s v="Purchase Officer"/>
    <x v="5"/>
    <x v="1"/>
    <x v="1"/>
    <x v="9"/>
    <d v="2023-03-09T00:00:00"/>
    <d v="2023-03-13T00:00:00"/>
    <x v="0"/>
    <x v="243"/>
    <n v="45380"/>
    <x v="13"/>
    <s v="Retained"/>
    <n v="4"/>
    <x v="1"/>
  </r>
  <r>
    <x v="5223"/>
    <x v="0"/>
    <n v="38"/>
    <x v="3"/>
    <s v="Marketing Executive"/>
    <x v="6"/>
    <x v="1"/>
    <x v="1"/>
    <x v="81"/>
    <d v="2023-05-09T00:00:00"/>
    <d v="2023-05-16T00:00:00"/>
    <x v="2"/>
    <x v="3"/>
    <n v="71007"/>
    <x v="3"/>
    <m/>
    <n v="4"/>
    <x v="1"/>
  </r>
  <r>
    <x v="5224"/>
    <x v="0"/>
    <n v="36"/>
    <x v="0"/>
    <s v="Operations Manager"/>
    <x v="6"/>
    <x v="0"/>
    <x v="2"/>
    <x v="379"/>
    <d v="2023-06-19T00:00:00"/>
    <d v="2023-06-19T00:00:00"/>
    <x v="0"/>
    <x v="7"/>
    <n v="78414"/>
    <x v="9"/>
    <s v="Retained"/>
    <n v="5"/>
    <x v="0"/>
  </r>
  <r>
    <x v="5225"/>
    <x v="0"/>
    <n v="38"/>
    <x v="0"/>
    <s v="Operations Executive"/>
    <x v="6"/>
    <x v="1"/>
    <x v="0"/>
    <x v="48"/>
    <d v="2023-02-16T00:00:00"/>
    <d v="2023-02-20T00:00:00"/>
    <x v="0"/>
    <x v="21"/>
    <n v="80940"/>
    <x v="4"/>
    <s v="Retained"/>
    <n v="4"/>
    <x v="1"/>
  </r>
  <r>
    <x v="5226"/>
    <x v="2"/>
    <n v="33"/>
    <x v="0"/>
    <s v="Operations Executive"/>
    <x v="2"/>
    <x v="2"/>
    <x v="3"/>
    <x v="478"/>
    <d v="2025-01-07T00:00:00"/>
    <d v="2025-01-13T00:00:00"/>
    <x v="0"/>
    <x v="558"/>
    <n v="61609"/>
    <x v="11"/>
    <s v="Left"/>
    <n v="4"/>
    <x v="1"/>
  </r>
  <r>
    <x v="5227"/>
    <x v="2"/>
    <n v="33"/>
    <x v="5"/>
    <s v="General Manager"/>
    <x v="12"/>
    <x v="0"/>
    <x v="0"/>
    <x v="544"/>
    <d v="2024-05-06T00:00:00"/>
    <d v="2024-05-13T00:00:00"/>
    <x v="2"/>
    <x v="3"/>
    <n v="57135"/>
    <x v="3"/>
    <m/>
    <n v="5"/>
    <x v="1"/>
  </r>
  <r>
    <x v="5228"/>
    <x v="0"/>
    <n v="38"/>
    <x v="0"/>
    <s v="Operations Manager"/>
    <x v="1"/>
    <x v="0"/>
    <x v="4"/>
    <x v="375"/>
    <d v="2024-02-05T00:00:00"/>
    <d v="2024-02-06T00:00:00"/>
    <x v="1"/>
    <x v="3"/>
    <n v="68851"/>
    <x v="3"/>
    <m/>
    <m/>
    <x v="1"/>
  </r>
  <r>
    <x v="5229"/>
    <x v="2"/>
    <n v="33"/>
    <x v="0"/>
    <s v="Operations Executive"/>
    <x v="0"/>
    <x v="1"/>
    <x v="1"/>
    <x v="209"/>
    <d v="2023-07-01T00:00:00"/>
    <d v="2023-07-02T00:00:00"/>
    <x v="0"/>
    <x v="146"/>
    <n v="57234"/>
    <x v="2"/>
    <s v="Retained"/>
    <m/>
    <x v="2"/>
  </r>
  <r>
    <x v="5230"/>
    <x v="2"/>
    <n v="32"/>
    <x v="0"/>
    <s v="Operations Executive"/>
    <x v="0"/>
    <x v="0"/>
    <x v="0"/>
    <x v="15"/>
    <d v="2023-06-25T00:00:00"/>
    <d v="2023-07-02T00:00:00"/>
    <x v="0"/>
    <x v="45"/>
    <n v="69471"/>
    <x v="10"/>
    <s v="Retained"/>
    <n v="4"/>
    <x v="1"/>
  </r>
  <r>
    <x v="5231"/>
    <x v="0"/>
    <n v="38"/>
    <x v="0"/>
    <s v="Operations Executive"/>
    <x v="9"/>
    <x v="1"/>
    <x v="3"/>
    <x v="183"/>
    <d v="2023-04-09T00:00:00"/>
    <d v="2023-04-11T00:00:00"/>
    <x v="0"/>
    <x v="22"/>
    <n v="54095"/>
    <x v="2"/>
    <s v="Left"/>
    <m/>
    <x v="1"/>
  </r>
  <r>
    <x v="5232"/>
    <x v="2"/>
    <n v="34"/>
    <x v="1"/>
    <s v="Service Manager"/>
    <x v="5"/>
    <x v="1"/>
    <x v="0"/>
    <x v="139"/>
    <d v="2023-08-20T00:00:00"/>
    <d v="2023-08-24T00:00:00"/>
    <x v="0"/>
    <x v="245"/>
    <n v="45603"/>
    <x v="8"/>
    <s v="Retained"/>
    <n v="2"/>
    <x v="1"/>
  </r>
  <r>
    <x v="5233"/>
    <x v="0"/>
    <n v="38"/>
    <x v="1"/>
    <s v="Service Engineer"/>
    <x v="6"/>
    <x v="1"/>
    <x v="4"/>
    <x v="35"/>
    <d v="2023-08-14T00:00:00"/>
    <d v="2023-08-19T00:00:00"/>
    <x v="1"/>
    <x v="3"/>
    <n v="82260"/>
    <x v="3"/>
    <m/>
    <m/>
    <x v="1"/>
  </r>
  <r>
    <x v="5234"/>
    <x v="0"/>
    <n v="37"/>
    <x v="0"/>
    <s v="Operations Executive"/>
    <x v="6"/>
    <x v="2"/>
    <x v="2"/>
    <x v="238"/>
    <d v="2024-08-29T00:00:00"/>
    <d v="2024-09-04T00:00:00"/>
    <x v="0"/>
    <x v="486"/>
    <n v="71617"/>
    <x v="11"/>
    <s v="Retained"/>
    <n v="5"/>
    <x v="2"/>
  </r>
  <r>
    <x v="5235"/>
    <x v="0"/>
    <n v="37"/>
    <x v="1"/>
    <s v="Service Engineer"/>
    <x v="5"/>
    <x v="1"/>
    <x v="0"/>
    <x v="362"/>
    <d v="2023-09-02T00:00:00"/>
    <d v="2023-09-05T00:00:00"/>
    <x v="1"/>
    <x v="3"/>
    <n v="35374"/>
    <x v="3"/>
    <m/>
    <n v="5"/>
    <x v="1"/>
  </r>
  <r>
    <x v="5236"/>
    <x v="2"/>
    <n v="34"/>
    <x v="0"/>
    <s v="Operations Manager"/>
    <x v="0"/>
    <x v="1"/>
    <x v="0"/>
    <x v="156"/>
    <d v="2023-07-06T00:00:00"/>
    <d v="2023-07-10T00:00:00"/>
    <x v="2"/>
    <x v="3"/>
    <n v="63968"/>
    <x v="3"/>
    <m/>
    <n v="4"/>
    <x v="1"/>
  </r>
  <r>
    <x v="5237"/>
    <x v="2"/>
    <n v="33"/>
    <x v="1"/>
    <s v="Service Manager"/>
    <x v="5"/>
    <x v="0"/>
    <x v="3"/>
    <x v="159"/>
    <d v="2023-05-29T00:00:00"/>
    <d v="2023-06-01T00:00:00"/>
    <x v="0"/>
    <x v="212"/>
    <n v="45441"/>
    <x v="7"/>
    <s v="Retained"/>
    <n v="5"/>
    <x v="0"/>
  </r>
  <r>
    <x v="5238"/>
    <x v="0"/>
    <n v="37"/>
    <x v="0"/>
    <s v="Operations Executive"/>
    <x v="2"/>
    <x v="1"/>
    <x v="4"/>
    <x v="72"/>
    <d v="2023-05-24T00:00:00"/>
    <d v="2023-05-30T00:00:00"/>
    <x v="1"/>
    <x v="3"/>
    <n v="78036"/>
    <x v="3"/>
    <m/>
    <n v="4"/>
    <x v="1"/>
  </r>
  <r>
    <x v="5239"/>
    <x v="0"/>
    <n v="38"/>
    <x v="1"/>
    <s v="Service Engineer"/>
    <x v="2"/>
    <x v="0"/>
    <x v="0"/>
    <x v="200"/>
    <d v="2023-01-22T00:00:00"/>
    <d v="2023-01-27T00:00:00"/>
    <x v="0"/>
    <x v="299"/>
    <n v="65829"/>
    <x v="14"/>
    <s v="Retained"/>
    <n v="4"/>
    <x v="1"/>
  </r>
  <r>
    <x v="5240"/>
    <x v="1"/>
    <n v="34"/>
    <x v="0"/>
    <s v="Operations Manager"/>
    <x v="10"/>
    <x v="0"/>
    <x v="1"/>
    <x v="282"/>
    <d v="2023-05-28T00:00:00"/>
    <d v="2023-05-28T00:00:00"/>
    <x v="0"/>
    <x v="19"/>
    <n v="123030"/>
    <x v="7"/>
    <s v="Retained"/>
    <n v="4"/>
    <x v="1"/>
  </r>
  <r>
    <x v="5241"/>
    <x v="0"/>
    <n v="38"/>
    <x v="0"/>
    <s v="Operations Executive"/>
    <x v="2"/>
    <x v="1"/>
    <x v="1"/>
    <x v="277"/>
    <d v="2024-08-26T00:00:00"/>
    <d v="2024-08-30T00:00:00"/>
    <x v="0"/>
    <x v="413"/>
    <n v="66596"/>
    <x v="3"/>
    <s v="Retained"/>
    <n v="5"/>
    <x v="1"/>
  </r>
  <r>
    <x v="5242"/>
    <x v="0"/>
    <n v="37"/>
    <x v="1"/>
    <s v="Service Manager"/>
    <x v="5"/>
    <x v="1"/>
    <x v="0"/>
    <x v="42"/>
    <d v="2024-03-01T00:00:00"/>
    <d v="2024-03-02T00:00:00"/>
    <x v="1"/>
    <x v="3"/>
    <n v="49741"/>
    <x v="3"/>
    <m/>
    <m/>
    <x v="1"/>
  </r>
  <r>
    <x v="5243"/>
    <x v="1"/>
    <n v="34"/>
    <x v="0"/>
    <s v="Operations Executive"/>
    <x v="0"/>
    <x v="1"/>
    <x v="1"/>
    <x v="252"/>
    <d v="2023-08-05T00:00:00"/>
    <d v="2023-08-11T00:00:00"/>
    <x v="0"/>
    <x v="362"/>
    <n v="67181"/>
    <x v="7"/>
    <s v="Retained"/>
    <n v="5"/>
    <x v="1"/>
  </r>
  <r>
    <x v="5244"/>
    <x v="2"/>
    <n v="34"/>
    <x v="1"/>
    <s v="Service Engineer"/>
    <x v="13"/>
    <x v="0"/>
    <x v="0"/>
    <x v="222"/>
    <d v="2024-08-01T00:00:00"/>
    <d v="2024-08-03T00:00:00"/>
    <x v="2"/>
    <x v="3"/>
    <n v="188191"/>
    <x v="3"/>
    <m/>
    <m/>
    <x v="0"/>
  </r>
  <r>
    <x v="5245"/>
    <x v="2"/>
    <n v="34"/>
    <x v="1"/>
    <s v="Service Engineer"/>
    <x v="12"/>
    <x v="3"/>
    <x v="2"/>
    <x v="547"/>
    <d v="2024-09-29T00:00:00"/>
    <d v="2024-10-05T00:00:00"/>
    <x v="2"/>
    <x v="3"/>
    <n v="39782"/>
    <x v="3"/>
    <m/>
    <n v="5"/>
    <x v="1"/>
  </r>
  <r>
    <x v="5246"/>
    <x v="2"/>
    <n v="34"/>
    <x v="1"/>
    <s v="Service Manager"/>
    <x v="6"/>
    <x v="1"/>
    <x v="0"/>
    <x v="181"/>
    <d v="2023-05-25T00:00:00"/>
    <d v="2023-06-01T00:00:00"/>
    <x v="0"/>
    <x v="99"/>
    <n v="83808"/>
    <x v="15"/>
    <s v="Retained"/>
    <n v="4"/>
    <x v="2"/>
  </r>
  <r>
    <x v="5247"/>
    <x v="2"/>
    <n v="34"/>
    <x v="2"/>
    <s v="Sales Executive"/>
    <x v="3"/>
    <x v="0"/>
    <x v="0"/>
    <x v="249"/>
    <d v="2023-05-15T00:00:00"/>
    <d v="2023-05-17T00:00:00"/>
    <x v="0"/>
    <x v="227"/>
    <n v="66990"/>
    <x v="5"/>
    <s v="Retained"/>
    <n v="4"/>
    <x v="0"/>
  </r>
  <r>
    <x v="5248"/>
    <x v="0"/>
    <n v="37"/>
    <x v="5"/>
    <s v="General Manager"/>
    <x v="10"/>
    <x v="0"/>
    <x v="1"/>
    <x v="58"/>
    <d v="2023-07-25T00:00:00"/>
    <d v="2023-07-29T00:00:00"/>
    <x v="0"/>
    <x v="87"/>
    <n v="181355"/>
    <x v="4"/>
    <s v="Left"/>
    <n v="1"/>
    <x v="1"/>
  </r>
  <r>
    <x v="5249"/>
    <x v="0"/>
    <n v="38"/>
    <x v="2"/>
    <s v="Sales Executive"/>
    <x v="9"/>
    <x v="2"/>
    <x v="2"/>
    <x v="153"/>
    <d v="2023-03-22T00:00:00"/>
    <d v="2023-03-22T00:00:00"/>
    <x v="1"/>
    <x v="3"/>
    <n v="60052"/>
    <x v="3"/>
    <m/>
    <n v="4"/>
    <x v="0"/>
  </r>
  <r>
    <x v="5250"/>
    <x v="0"/>
    <n v="36"/>
    <x v="0"/>
    <s v="Operations Executive"/>
    <x v="9"/>
    <x v="2"/>
    <x v="0"/>
    <x v="73"/>
    <d v="2023-09-01T00:00:00"/>
    <d v="2023-09-07T00:00:00"/>
    <x v="0"/>
    <x v="69"/>
    <n v="49794"/>
    <x v="2"/>
    <s v="Retained"/>
    <m/>
    <x v="1"/>
  </r>
  <r>
    <x v="5251"/>
    <x v="1"/>
    <n v="34"/>
    <x v="1"/>
    <s v="Service Engineer"/>
    <x v="3"/>
    <x v="1"/>
    <x v="1"/>
    <x v="366"/>
    <d v="2023-05-25T00:00:00"/>
    <d v="2023-05-27T00:00:00"/>
    <x v="0"/>
    <x v="167"/>
    <n v="56977"/>
    <x v="5"/>
    <s v="Retained"/>
    <n v="2"/>
    <x v="1"/>
  </r>
  <r>
    <x v="5252"/>
    <x v="2"/>
    <n v="34"/>
    <x v="0"/>
    <s v="Operations Executive"/>
    <x v="0"/>
    <x v="1"/>
    <x v="0"/>
    <x v="30"/>
    <d v="2023-04-07T00:00:00"/>
    <d v="2023-04-14T00:00:00"/>
    <x v="1"/>
    <x v="3"/>
    <n v="42162"/>
    <x v="3"/>
    <m/>
    <n v="2"/>
    <x v="1"/>
  </r>
  <r>
    <x v="5253"/>
    <x v="0"/>
    <n v="36"/>
    <x v="1"/>
    <s v="Service Engineer"/>
    <x v="1"/>
    <x v="4"/>
    <x v="1"/>
    <x v="520"/>
    <d v="2024-08-24T00:00:00"/>
    <d v="2024-08-24T00:00:00"/>
    <x v="0"/>
    <x v="465"/>
    <n v="61048"/>
    <x v="8"/>
    <s v="Left"/>
    <m/>
    <x v="2"/>
  </r>
  <r>
    <x v="5254"/>
    <x v="2"/>
    <n v="34"/>
    <x v="0"/>
    <s v="Operations Manager"/>
    <x v="3"/>
    <x v="0"/>
    <x v="0"/>
    <x v="33"/>
    <d v="2023-03-07T00:00:00"/>
    <d v="2023-03-08T00:00:00"/>
    <x v="0"/>
    <x v="103"/>
    <n v="64451"/>
    <x v="10"/>
    <s v="Retained"/>
    <n v="4"/>
    <x v="0"/>
  </r>
  <r>
    <x v="5255"/>
    <x v="0"/>
    <n v="36"/>
    <x v="0"/>
    <s v="Operations Executive"/>
    <x v="1"/>
    <x v="1"/>
    <x v="2"/>
    <x v="113"/>
    <d v="2023-03-06T00:00:00"/>
    <d v="2023-03-09T00:00:00"/>
    <x v="0"/>
    <x v="103"/>
    <n v="72922"/>
    <x v="2"/>
    <s v="Retained"/>
    <n v="4"/>
    <x v="2"/>
  </r>
  <r>
    <x v="5256"/>
    <x v="0"/>
    <n v="36"/>
    <x v="0"/>
    <s v="Operations Manager"/>
    <x v="12"/>
    <x v="1"/>
    <x v="1"/>
    <x v="91"/>
    <d v="2023-06-14T00:00:00"/>
    <d v="2023-06-16T00:00:00"/>
    <x v="1"/>
    <x v="3"/>
    <n v="37732"/>
    <x v="3"/>
    <m/>
    <n v="3"/>
    <x v="1"/>
  </r>
  <r>
    <x v="5257"/>
    <x v="0"/>
    <n v="38"/>
    <x v="1"/>
    <s v="Service Engineer"/>
    <x v="4"/>
    <x v="1"/>
    <x v="3"/>
    <x v="8"/>
    <d v="2023-09-04T00:00:00"/>
    <d v="2023-09-05T00:00:00"/>
    <x v="0"/>
    <x v="91"/>
    <n v="79097"/>
    <x v="9"/>
    <s v="Retained"/>
    <n v="4"/>
    <x v="0"/>
  </r>
  <r>
    <x v="5258"/>
    <x v="0"/>
    <n v="38"/>
    <x v="0"/>
    <s v="Operations Executive"/>
    <x v="6"/>
    <x v="4"/>
    <x v="0"/>
    <x v="148"/>
    <d v="2023-02-26T00:00:00"/>
    <d v="2023-03-03T00:00:00"/>
    <x v="0"/>
    <x v="65"/>
    <n v="51187"/>
    <x v="7"/>
    <s v="Left"/>
    <n v="4"/>
    <x v="0"/>
  </r>
  <r>
    <x v="5259"/>
    <x v="2"/>
    <n v="34"/>
    <x v="1"/>
    <s v="Service Engineer"/>
    <x v="2"/>
    <x v="0"/>
    <x v="0"/>
    <x v="291"/>
    <d v="2023-01-23T00:00:00"/>
    <d v="2023-01-29T00:00:00"/>
    <x v="0"/>
    <x v="147"/>
    <n v="73073"/>
    <x v="0"/>
    <s v="Retained"/>
    <n v="4"/>
    <x v="1"/>
  </r>
  <r>
    <x v="5260"/>
    <x v="0"/>
    <n v="36"/>
    <x v="2"/>
    <s v="Sales Manager"/>
    <x v="0"/>
    <x v="0"/>
    <x v="1"/>
    <x v="110"/>
    <d v="2023-01-22T00:00:00"/>
    <d v="2023-01-28T00:00:00"/>
    <x v="0"/>
    <x v="154"/>
    <n v="56849"/>
    <x v="12"/>
    <s v="Retained"/>
    <n v="2"/>
    <x v="0"/>
  </r>
  <r>
    <x v="5261"/>
    <x v="2"/>
    <n v="33"/>
    <x v="7"/>
    <s v="Purchase Manager"/>
    <x v="4"/>
    <x v="1"/>
    <x v="2"/>
    <x v="88"/>
    <d v="2023-06-20T00:00:00"/>
    <d v="2023-06-27T00:00:00"/>
    <x v="0"/>
    <x v="49"/>
    <n v="77277"/>
    <x v="7"/>
    <s v="Retained"/>
    <n v="4"/>
    <x v="1"/>
  </r>
  <r>
    <x v="5262"/>
    <x v="0"/>
    <n v="37"/>
    <x v="7"/>
    <s v="Purchase Officer"/>
    <x v="10"/>
    <x v="1"/>
    <x v="0"/>
    <x v="14"/>
    <d v="2023-01-31T00:00:00"/>
    <d v="2023-01-31T00:00:00"/>
    <x v="1"/>
    <x v="3"/>
    <n v="131723"/>
    <x v="3"/>
    <m/>
    <n v="4"/>
    <x v="1"/>
  </r>
  <r>
    <x v="5263"/>
    <x v="0"/>
    <n v="38"/>
    <x v="4"/>
    <s v="Production Manager"/>
    <x v="3"/>
    <x v="1"/>
    <x v="2"/>
    <x v="120"/>
    <d v="2023-09-06T00:00:00"/>
    <d v="2023-09-07T00:00:00"/>
    <x v="0"/>
    <x v="86"/>
    <n v="58463"/>
    <x v="2"/>
    <s v="Retained"/>
    <n v="4"/>
    <x v="1"/>
  </r>
  <r>
    <x v="5264"/>
    <x v="1"/>
    <n v="34"/>
    <x v="0"/>
    <s v="Operations Executive"/>
    <x v="6"/>
    <x v="0"/>
    <x v="1"/>
    <x v="33"/>
    <d v="2023-03-09T00:00:00"/>
    <d v="2023-03-10T00:00:00"/>
    <x v="1"/>
    <x v="3"/>
    <n v="55972"/>
    <x v="3"/>
    <m/>
    <n v="2"/>
    <x v="1"/>
  </r>
  <r>
    <x v="5265"/>
    <x v="0"/>
    <n v="37"/>
    <x v="1"/>
    <s v="Service Engineer"/>
    <x v="4"/>
    <x v="1"/>
    <x v="2"/>
    <x v="155"/>
    <d v="2023-03-18T00:00:00"/>
    <d v="2023-03-25T00:00:00"/>
    <x v="1"/>
    <x v="3"/>
    <n v="60274"/>
    <x v="3"/>
    <m/>
    <m/>
    <x v="1"/>
  </r>
  <r>
    <x v="5266"/>
    <x v="0"/>
    <n v="37"/>
    <x v="1"/>
    <s v="Service Engineer"/>
    <x v="3"/>
    <x v="1"/>
    <x v="3"/>
    <x v="346"/>
    <d v="2023-06-08T00:00:00"/>
    <d v="2023-06-09T00:00:00"/>
    <x v="1"/>
    <x v="3"/>
    <n v="67468"/>
    <x v="3"/>
    <m/>
    <n v="4"/>
    <x v="0"/>
  </r>
  <r>
    <x v="5267"/>
    <x v="0"/>
    <n v="38"/>
    <x v="2"/>
    <s v="Sales Executive"/>
    <x v="12"/>
    <x v="1"/>
    <x v="1"/>
    <x v="290"/>
    <d v="2023-08-26T00:00:00"/>
    <d v="2023-09-02T00:00:00"/>
    <x v="0"/>
    <x v="83"/>
    <n v="57230"/>
    <x v="2"/>
    <s v="Retained"/>
    <n v="4"/>
    <x v="1"/>
  </r>
  <r>
    <x v="5268"/>
    <x v="2"/>
    <n v="32"/>
    <x v="0"/>
    <s v="Operations Executive"/>
    <x v="3"/>
    <x v="2"/>
    <x v="4"/>
    <x v="112"/>
    <d v="2023-07-28T00:00:00"/>
    <d v="2023-07-29T00:00:00"/>
    <x v="1"/>
    <x v="3"/>
    <n v="71062"/>
    <x v="3"/>
    <m/>
    <n v="2"/>
    <x v="1"/>
  </r>
  <r>
    <x v="5269"/>
    <x v="0"/>
    <n v="38"/>
    <x v="0"/>
    <s v="Operations Manager"/>
    <x v="3"/>
    <x v="1"/>
    <x v="0"/>
    <x v="144"/>
    <d v="2023-03-04T00:00:00"/>
    <d v="2023-03-04T00:00:00"/>
    <x v="0"/>
    <x v="105"/>
    <n v="72533"/>
    <x v="10"/>
    <s v="Left"/>
    <n v="4"/>
    <x v="1"/>
  </r>
  <r>
    <x v="5270"/>
    <x v="0"/>
    <n v="37"/>
    <x v="1"/>
    <s v="Service Engineer"/>
    <x v="4"/>
    <x v="0"/>
    <x v="1"/>
    <x v="34"/>
    <d v="2023-01-23T00:00:00"/>
    <d v="2023-01-27T00:00:00"/>
    <x v="0"/>
    <x v="365"/>
    <n v="87107"/>
    <x v="15"/>
    <s v="Retained"/>
    <n v="5"/>
    <x v="1"/>
  </r>
  <r>
    <x v="5271"/>
    <x v="0"/>
    <n v="36"/>
    <x v="0"/>
    <s v="Operations Manager"/>
    <x v="12"/>
    <x v="2"/>
    <x v="1"/>
    <x v="494"/>
    <d v="2024-02-21T00:00:00"/>
    <d v="2024-02-26T00:00:00"/>
    <x v="0"/>
    <x v="339"/>
    <n v="41543"/>
    <x v="3"/>
    <s v="Retained"/>
    <n v="5"/>
    <x v="0"/>
  </r>
  <r>
    <x v="5272"/>
    <x v="0"/>
    <n v="37"/>
    <x v="0"/>
    <s v="Operations Executive"/>
    <x v="5"/>
    <x v="1"/>
    <x v="1"/>
    <x v="286"/>
    <d v="2023-05-15T00:00:00"/>
    <d v="2023-05-17T00:00:00"/>
    <x v="0"/>
    <x v="379"/>
    <n v="40407"/>
    <x v="13"/>
    <s v="Retained"/>
    <n v="4"/>
    <x v="2"/>
  </r>
  <r>
    <x v="5273"/>
    <x v="2"/>
    <n v="32"/>
    <x v="4"/>
    <s v="Production Engineer"/>
    <x v="7"/>
    <x v="1"/>
    <x v="1"/>
    <x v="474"/>
    <d v="2024-09-02T00:00:00"/>
    <d v="2024-09-02T00:00:00"/>
    <x v="0"/>
    <x v="413"/>
    <n v="61755"/>
    <x v="3"/>
    <s v="Retained"/>
    <n v="4"/>
    <x v="1"/>
  </r>
  <r>
    <x v="5274"/>
    <x v="0"/>
    <n v="37"/>
    <x v="6"/>
    <s v="Finance Manager"/>
    <x v="4"/>
    <x v="4"/>
    <x v="1"/>
    <x v="315"/>
    <d v="2023-08-13T00:00:00"/>
    <d v="2023-08-20T00:00:00"/>
    <x v="1"/>
    <x v="3"/>
    <n v="58645"/>
    <x v="3"/>
    <m/>
    <n v="4"/>
    <x v="0"/>
  </r>
  <r>
    <x v="5275"/>
    <x v="0"/>
    <n v="38"/>
    <x v="0"/>
    <s v="Operations Manager"/>
    <x v="4"/>
    <x v="0"/>
    <x v="1"/>
    <x v="249"/>
    <d v="2023-05-07T00:00:00"/>
    <d v="2023-05-08T00:00:00"/>
    <x v="0"/>
    <x v="224"/>
    <n v="75996"/>
    <x v="15"/>
    <s v="Left"/>
    <n v="5"/>
    <x v="1"/>
  </r>
  <r>
    <x v="5276"/>
    <x v="0"/>
    <n v="37"/>
    <x v="0"/>
    <s v="Operations Manager"/>
    <x v="2"/>
    <x v="2"/>
    <x v="1"/>
    <x v="352"/>
    <d v="2024-07-31T00:00:00"/>
    <d v="2024-07-31T00:00:00"/>
    <x v="0"/>
    <x v="194"/>
    <n v="63825"/>
    <x v="9"/>
    <s v="Retained"/>
    <n v="4"/>
    <x v="1"/>
  </r>
  <r>
    <x v="5277"/>
    <x v="0"/>
    <n v="37"/>
    <x v="1"/>
    <s v="Service Engineer"/>
    <x v="1"/>
    <x v="1"/>
    <x v="1"/>
    <x v="321"/>
    <d v="2024-10-14T00:00:00"/>
    <d v="2024-10-16T00:00:00"/>
    <x v="3"/>
    <x v="3"/>
    <n v="72861"/>
    <x v="3"/>
    <m/>
    <n v="4"/>
    <x v="1"/>
  </r>
  <r>
    <x v="5278"/>
    <x v="1"/>
    <n v="34"/>
    <x v="1"/>
    <s v="Service Manager"/>
    <x v="2"/>
    <x v="3"/>
    <x v="1"/>
    <x v="101"/>
    <d v="2023-07-01T00:00:00"/>
    <d v="2023-07-03T00:00:00"/>
    <x v="0"/>
    <x v="143"/>
    <n v="68270"/>
    <x v="0"/>
    <s v="Retained"/>
    <n v="4"/>
    <x v="1"/>
  </r>
  <r>
    <x v="5279"/>
    <x v="0"/>
    <n v="36"/>
    <x v="1"/>
    <s v="Service Manager"/>
    <x v="0"/>
    <x v="1"/>
    <x v="3"/>
    <x v="153"/>
    <d v="2023-03-15T00:00:00"/>
    <d v="2023-03-16T00:00:00"/>
    <x v="2"/>
    <x v="3"/>
    <n v="60146"/>
    <x v="3"/>
    <m/>
    <n v="5"/>
    <x v="1"/>
  </r>
  <r>
    <x v="5280"/>
    <x v="1"/>
    <n v="34"/>
    <x v="0"/>
    <s v="Operations Executive"/>
    <x v="1"/>
    <x v="3"/>
    <x v="3"/>
    <x v="307"/>
    <d v="2023-07-31T00:00:00"/>
    <d v="2023-08-03T00:00:00"/>
    <x v="0"/>
    <x v="273"/>
    <n v="63230"/>
    <x v="4"/>
    <s v="Retained"/>
    <m/>
    <x v="0"/>
  </r>
  <r>
    <x v="5281"/>
    <x v="0"/>
    <n v="37"/>
    <x v="0"/>
    <s v="Operations Executive"/>
    <x v="14"/>
    <x v="4"/>
    <x v="2"/>
    <x v="151"/>
    <d v="2023-07-04T00:00:00"/>
    <d v="2023-07-05T00:00:00"/>
    <x v="0"/>
    <x v="39"/>
    <n v="146647"/>
    <x v="4"/>
    <s v="Retained"/>
    <n v="4"/>
    <x v="0"/>
  </r>
  <r>
    <x v="5282"/>
    <x v="0"/>
    <n v="38"/>
    <x v="7"/>
    <s v="Purchase Officer"/>
    <x v="8"/>
    <x v="0"/>
    <x v="1"/>
    <x v="559"/>
    <d v="2024-05-25T00:00:00"/>
    <d v="2024-05-31T00:00:00"/>
    <x v="0"/>
    <x v="68"/>
    <n v="203912"/>
    <x v="3"/>
    <s v="Retained"/>
    <n v="4"/>
    <x v="1"/>
  </r>
  <r>
    <x v="5283"/>
    <x v="2"/>
    <n v="34"/>
    <x v="1"/>
    <s v="Service Engineer"/>
    <x v="7"/>
    <x v="0"/>
    <x v="1"/>
    <x v="4"/>
    <d v="2023-07-04T00:00:00"/>
    <d v="2023-07-04T00:00:00"/>
    <x v="0"/>
    <x v="109"/>
    <n v="59837"/>
    <x v="4"/>
    <s v="Retained"/>
    <m/>
    <x v="1"/>
  </r>
  <r>
    <x v="5284"/>
    <x v="0"/>
    <n v="38"/>
    <x v="0"/>
    <s v="Operations Executive"/>
    <x v="13"/>
    <x v="2"/>
    <x v="1"/>
    <x v="22"/>
    <d v="2023-02-19T00:00:00"/>
    <d v="2023-02-24T00:00:00"/>
    <x v="0"/>
    <x v="209"/>
    <n v="189087"/>
    <x v="7"/>
    <s v="Left"/>
    <n v="5"/>
    <x v="1"/>
  </r>
  <r>
    <x v="5285"/>
    <x v="2"/>
    <n v="32"/>
    <x v="0"/>
    <s v="Operations Manager"/>
    <x v="9"/>
    <x v="1"/>
    <x v="1"/>
    <x v="366"/>
    <d v="2023-05-17T00:00:00"/>
    <d v="2023-05-17T00:00:00"/>
    <x v="0"/>
    <x v="75"/>
    <n v="55008"/>
    <x v="11"/>
    <s v="Retained"/>
    <n v="4"/>
    <x v="1"/>
  </r>
  <r>
    <x v="5286"/>
    <x v="1"/>
    <n v="34"/>
    <x v="0"/>
    <s v="Operations Executive"/>
    <x v="1"/>
    <x v="0"/>
    <x v="4"/>
    <x v="104"/>
    <d v="2023-02-11T00:00:00"/>
    <d v="2023-02-14T00:00:00"/>
    <x v="1"/>
    <x v="3"/>
    <n v="71589"/>
    <x v="3"/>
    <m/>
    <n v="5"/>
    <x v="1"/>
  </r>
  <r>
    <x v="5287"/>
    <x v="0"/>
    <n v="36"/>
    <x v="0"/>
    <s v="Operations Manager"/>
    <x v="7"/>
    <x v="4"/>
    <x v="3"/>
    <x v="16"/>
    <d v="2023-07-10T00:00:00"/>
    <d v="2023-07-14T00:00:00"/>
    <x v="1"/>
    <x v="3"/>
    <n v="48281"/>
    <x v="3"/>
    <m/>
    <n v="4"/>
    <x v="1"/>
  </r>
  <r>
    <x v="5288"/>
    <x v="0"/>
    <n v="37"/>
    <x v="0"/>
    <s v="Operations Executive"/>
    <x v="14"/>
    <x v="1"/>
    <x v="1"/>
    <x v="67"/>
    <d v="2023-09-06T00:00:00"/>
    <d v="2023-09-12T00:00:00"/>
    <x v="0"/>
    <x v="478"/>
    <n v="135601"/>
    <x v="16"/>
    <s v="Retained"/>
    <n v="5"/>
    <x v="1"/>
  </r>
  <r>
    <x v="5289"/>
    <x v="2"/>
    <n v="33"/>
    <x v="2"/>
    <s v="Sales Executive"/>
    <x v="9"/>
    <x v="4"/>
    <x v="0"/>
    <x v="329"/>
    <d v="2023-02-04T00:00:00"/>
    <d v="2023-02-05T00:00:00"/>
    <x v="0"/>
    <x v="72"/>
    <n v="52472"/>
    <x v="14"/>
    <s v="Retained"/>
    <n v="3"/>
    <x v="1"/>
  </r>
  <r>
    <x v="5290"/>
    <x v="0"/>
    <n v="37"/>
    <x v="1"/>
    <s v="Service Engineer"/>
    <x v="0"/>
    <x v="2"/>
    <x v="2"/>
    <x v="457"/>
    <d v="2024-07-13T00:00:00"/>
    <d v="2024-07-14T00:00:00"/>
    <x v="0"/>
    <x v="481"/>
    <n v="58721"/>
    <x v="12"/>
    <s v="Retained"/>
    <n v="4"/>
    <x v="1"/>
  </r>
  <r>
    <x v="5291"/>
    <x v="0"/>
    <n v="36"/>
    <x v="2"/>
    <s v="Sales Executive"/>
    <x v="1"/>
    <x v="2"/>
    <x v="2"/>
    <x v="106"/>
    <d v="2023-08-29T00:00:00"/>
    <d v="2023-09-05T00:00:00"/>
    <x v="0"/>
    <x v="97"/>
    <n v="60369"/>
    <x v="5"/>
    <s v="Left"/>
    <n v="2"/>
    <x v="0"/>
  </r>
  <r>
    <x v="5292"/>
    <x v="0"/>
    <n v="36"/>
    <x v="0"/>
    <s v="Operations Manager"/>
    <x v="4"/>
    <x v="1"/>
    <x v="1"/>
    <x v="2"/>
    <d v="2024-11-14T00:00:00"/>
    <d v="2024-11-17T00:00:00"/>
    <x v="0"/>
    <x v="323"/>
    <n v="74033"/>
    <x v="3"/>
    <s v="Left"/>
    <n v="5"/>
    <x v="1"/>
  </r>
  <r>
    <x v="5293"/>
    <x v="0"/>
    <n v="37"/>
    <x v="2"/>
    <s v="Sales Manager"/>
    <x v="12"/>
    <x v="1"/>
    <x v="1"/>
    <x v="10"/>
    <d v="2023-08-22T00:00:00"/>
    <d v="2023-08-26T00:00:00"/>
    <x v="0"/>
    <x v="88"/>
    <n v="35795"/>
    <x v="14"/>
    <s v="Left"/>
    <n v="5"/>
    <x v="0"/>
  </r>
  <r>
    <x v="5294"/>
    <x v="2"/>
    <n v="32"/>
    <x v="6"/>
    <s v="Financial Analyst"/>
    <x v="2"/>
    <x v="4"/>
    <x v="0"/>
    <x v="486"/>
    <d v="2024-06-21T00:00:00"/>
    <d v="2024-06-22T00:00:00"/>
    <x v="3"/>
    <x v="3"/>
    <n v="64607"/>
    <x v="3"/>
    <m/>
    <n v="4"/>
    <x v="1"/>
  </r>
  <r>
    <x v="5295"/>
    <x v="0"/>
    <n v="36"/>
    <x v="4"/>
    <s v="Production Manager"/>
    <x v="0"/>
    <x v="1"/>
    <x v="1"/>
    <x v="175"/>
    <d v="2023-07-02T00:00:00"/>
    <d v="2023-07-09T00:00:00"/>
    <x v="1"/>
    <x v="3"/>
    <n v="46291"/>
    <x v="3"/>
    <m/>
    <n v="4"/>
    <x v="1"/>
  </r>
  <r>
    <x v="5296"/>
    <x v="0"/>
    <n v="38"/>
    <x v="1"/>
    <s v="Service Engineer"/>
    <x v="8"/>
    <x v="0"/>
    <x v="2"/>
    <x v="322"/>
    <d v="2024-10-20T00:00:00"/>
    <d v="2024-10-24T00:00:00"/>
    <x v="0"/>
    <x v="251"/>
    <n v="162302"/>
    <x v="7"/>
    <s v="Left"/>
    <n v="4"/>
    <x v="1"/>
  </r>
  <r>
    <x v="5297"/>
    <x v="2"/>
    <n v="34"/>
    <x v="0"/>
    <s v="Operations Executive"/>
    <x v="5"/>
    <x v="2"/>
    <x v="1"/>
    <x v="58"/>
    <d v="2023-07-27T00:00:00"/>
    <d v="2023-07-28T00:00:00"/>
    <x v="0"/>
    <x v="46"/>
    <n v="57117"/>
    <x v="6"/>
    <s v="Retained"/>
    <n v="1"/>
    <x v="1"/>
  </r>
  <r>
    <x v="5298"/>
    <x v="0"/>
    <n v="37"/>
    <x v="1"/>
    <s v="Service Engineer"/>
    <x v="14"/>
    <x v="1"/>
    <x v="1"/>
    <x v="12"/>
    <d v="2023-02-20T00:00:00"/>
    <d v="2023-02-24T00:00:00"/>
    <x v="0"/>
    <x v="305"/>
    <n v="103159"/>
    <x v="10"/>
    <s v="Retained"/>
    <m/>
    <x v="0"/>
  </r>
  <r>
    <x v="5299"/>
    <x v="0"/>
    <n v="37"/>
    <x v="1"/>
    <s v="Service Engineer"/>
    <x v="2"/>
    <x v="0"/>
    <x v="1"/>
    <x v="225"/>
    <d v="2023-02-02T00:00:00"/>
    <d v="2023-02-08T00:00:00"/>
    <x v="0"/>
    <x v="120"/>
    <n v="84928"/>
    <x v="12"/>
    <s v="Retained"/>
    <n v="5"/>
    <x v="2"/>
  </r>
  <r>
    <x v="5300"/>
    <x v="2"/>
    <n v="34"/>
    <x v="0"/>
    <s v="Operations Executive"/>
    <x v="4"/>
    <x v="1"/>
    <x v="1"/>
    <x v="471"/>
    <d v="2024-11-27T00:00:00"/>
    <d v="2024-12-02T00:00:00"/>
    <x v="1"/>
    <x v="3"/>
    <n v="73823"/>
    <x v="3"/>
    <m/>
    <m/>
    <x v="0"/>
  </r>
  <r>
    <x v="5301"/>
    <x v="0"/>
    <n v="36"/>
    <x v="2"/>
    <s v="Sales Executive"/>
    <x v="12"/>
    <x v="0"/>
    <x v="0"/>
    <x v="298"/>
    <d v="2023-07-11T00:00:00"/>
    <d v="2023-07-16T00:00:00"/>
    <x v="0"/>
    <x v="24"/>
    <n v="41040"/>
    <x v="10"/>
    <s v="Left"/>
    <n v="4"/>
    <x v="0"/>
  </r>
  <r>
    <x v="5302"/>
    <x v="2"/>
    <n v="33"/>
    <x v="0"/>
    <s v="Operations Executive"/>
    <x v="4"/>
    <x v="1"/>
    <x v="1"/>
    <x v="104"/>
    <d v="2023-02-14T00:00:00"/>
    <d v="2023-02-18T00:00:00"/>
    <x v="0"/>
    <x v="178"/>
    <n v="80229"/>
    <x v="13"/>
    <s v="Left"/>
    <n v="4"/>
    <x v="0"/>
  </r>
  <r>
    <x v="5303"/>
    <x v="2"/>
    <n v="33"/>
    <x v="0"/>
    <s v="Operations Manager"/>
    <x v="9"/>
    <x v="0"/>
    <x v="1"/>
    <x v="376"/>
    <d v="2023-06-01T00:00:00"/>
    <d v="2023-06-06T00:00:00"/>
    <x v="0"/>
    <x v="112"/>
    <n v="58356"/>
    <x v="7"/>
    <s v="Retained"/>
    <n v="4"/>
    <x v="1"/>
  </r>
  <r>
    <x v="5304"/>
    <x v="0"/>
    <n v="37"/>
    <x v="3"/>
    <s v="Marketing Executive"/>
    <x v="7"/>
    <x v="4"/>
    <x v="2"/>
    <x v="38"/>
    <d v="2023-02-28T00:00:00"/>
    <d v="2023-03-01T00:00:00"/>
    <x v="0"/>
    <x v="247"/>
    <n v="51434"/>
    <x v="6"/>
    <s v="Retained"/>
    <n v="3"/>
    <x v="1"/>
  </r>
  <r>
    <x v="5305"/>
    <x v="0"/>
    <n v="36"/>
    <x v="0"/>
    <s v="Operations Executive"/>
    <x v="4"/>
    <x v="1"/>
    <x v="1"/>
    <x v="570"/>
    <d v="2024-04-01T00:00:00"/>
    <d v="2024-04-03T00:00:00"/>
    <x v="0"/>
    <x v="310"/>
    <n v="80075"/>
    <x v="7"/>
    <s v="Left"/>
    <n v="4"/>
    <x v="1"/>
  </r>
  <r>
    <x v="5306"/>
    <x v="0"/>
    <n v="38"/>
    <x v="1"/>
    <s v="Service Engineer"/>
    <x v="4"/>
    <x v="0"/>
    <x v="1"/>
    <x v="15"/>
    <d v="2023-06-19T00:00:00"/>
    <d v="2023-06-22T00:00:00"/>
    <x v="0"/>
    <x v="28"/>
    <n v="77550"/>
    <x v="12"/>
    <s v="Retained"/>
    <n v="3"/>
    <x v="1"/>
  </r>
  <r>
    <x v="5307"/>
    <x v="0"/>
    <n v="37"/>
    <x v="0"/>
    <s v="Operations Manager"/>
    <x v="9"/>
    <x v="0"/>
    <x v="1"/>
    <x v="351"/>
    <d v="2023-03-13T00:00:00"/>
    <d v="2023-03-16T00:00:00"/>
    <x v="0"/>
    <x v="136"/>
    <n v="55135"/>
    <x v="12"/>
    <s v="Left"/>
    <n v="4"/>
    <x v="1"/>
  </r>
  <r>
    <x v="5308"/>
    <x v="2"/>
    <n v="34"/>
    <x v="2"/>
    <s v="Sales Manager"/>
    <x v="3"/>
    <x v="1"/>
    <x v="1"/>
    <x v="92"/>
    <d v="2023-03-10T00:00:00"/>
    <d v="2023-03-15T00:00:00"/>
    <x v="2"/>
    <x v="3"/>
    <n v="58115"/>
    <x v="3"/>
    <m/>
    <n v="5"/>
    <x v="1"/>
  </r>
  <r>
    <x v="5309"/>
    <x v="2"/>
    <n v="34"/>
    <x v="1"/>
    <s v="Service Manager"/>
    <x v="7"/>
    <x v="0"/>
    <x v="0"/>
    <x v="362"/>
    <d v="2023-09-07T00:00:00"/>
    <d v="2023-09-12T00:00:00"/>
    <x v="0"/>
    <x v="86"/>
    <n v="52204"/>
    <x v="15"/>
    <s v="Retained"/>
    <m/>
    <x v="1"/>
  </r>
  <r>
    <x v="5310"/>
    <x v="0"/>
    <n v="36"/>
    <x v="2"/>
    <s v="Sales Executive"/>
    <x v="5"/>
    <x v="4"/>
    <x v="1"/>
    <x v="341"/>
    <d v="2024-07-25T00:00:00"/>
    <d v="2024-07-26T00:00:00"/>
    <x v="3"/>
    <x v="3"/>
    <n v="58145"/>
    <x v="3"/>
    <m/>
    <n v="4"/>
    <x v="1"/>
  </r>
  <r>
    <x v="5311"/>
    <x v="2"/>
    <n v="32"/>
    <x v="1"/>
    <s v="Service Engineer"/>
    <x v="13"/>
    <x v="3"/>
    <x v="0"/>
    <x v="109"/>
    <d v="2023-07-16T00:00:00"/>
    <d v="2023-07-22T00:00:00"/>
    <x v="0"/>
    <x v="116"/>
    <n v="186294"/>
    <x v="2"/>
    <s v="Retained"/>
    <n v="4"/>
    <x v="1"/>
  </r>
  <r>
    <x v="5312"/>
    <x v="1"/>
    <n v="34"/>
    <x v="0"/>
    <s v="Operations Manager"/>
    <x v="0"/>
    <x v="1"/>
    <x v="0"/>
    <x v="297"/>
    <d v="2024-11-05T00:00:00"/>
    <d v="2024-11-09T00:00:00"/>
    <x v="4"/>
    <x v="3"/>
    <n v="55203"/>
    <x v="3"/>
    <m/>
    <n v="5"/>
    <x v="1"/>
  </r>
  <r>
    <x v="5313"/>
    <x v="1"/>
    <n v="34"/>
    <x v="1"/>
    <s v="Service Engineer"/>
    <x v="2"/>
    <x v="2"/>
    <x v="0"/>
    <x v="139"/>
    <d v="2023-08-30T00:00:00"/>
    <d v="2023-08-31T00:00:00"/>
    <x v="2"/>
    <x v="3"/>
    <n v="60717"/>
    <x v="3"/>
    <m/>
    <n v="4"/>
    <x v="1"/>
  </r>
  <r>
    <x v="5314"/>
    <x v="0"/>
    <n v="36"/>
    <x v="0"/>
    <s v="Operations Executive"/>
    <x v="12"/>
    <x v="0"/>
    <x v="4"/>
    <x v="58"/>
    <d v="2023-07-25T00:00:00"/>
    <d v="2023-07-30T00:00:00"/>
    <x v="0"/>
    <x v="198"/>
    <n v="36488"/>
    <x v="4"/>
    <s v="Retained"/>
    <n v="5"/>
    <x v="1"/>
  </r>
  <r>
    <x v="5315"/>
    <x v="0"/>
    <n v="36"/>
    <x v="7"/>
    <s v="Purchase Officer"/>
    <x v="2"/>
    <x v="3"/>
    <x v="1"/>
    <x v="483"/>
    <d v="2024-11-28T00:00:00"/>
    <d v="2024-12-04T00:00:00"/>
    <x v="4"/>
    <x v="3"/>
    <n v="63484"/>
    <x v="3"/>
    <m/>
    <n v="4"/>
    <x v="0"/>
  </r>
  <r>
    <x v="5316"/>
    <x v="0"/>
    <n v="36"/>
    <x v="4"/>
    <s v="Production Engineer"/>
    <x v="9"/>
    <x v="1"/>
    <x v="0"/>
    <x v="138"/>
    <d v="2023-08-09T00:00:00"/>
    <d v="2023-08-15T00:00:00"/>
    <x v="1"/>
    <x v="3"/>
    <n v="53842"/>
    <x v="3"/>
    <m/>
    <m/>
    <x v="1"/>
  </r>
  <r>
    <x v="5317"/>
    <x v="1"/>
    <n v="34"/>
    <x v="3"/>
    <s v="Marketing Executive"/>
    <x v="7"/>
    <x v="2"/>
    <x v="2"/>
    <x v="37"/>
    <d v="2023-03-11T00:00:00"/>
    <d v="2023-03-14T00:00:00"/>
    <x v="2"/>
    <x v="3"/>
    <n v="62924"/>
    <x v="3"/>
    <m/>
    <m/>
    <x v="1"/>
  </r>
  <r>
    <x v="5318"/>
    <x v="0"/>
    <n v="36"/>
    <x v="1"/>
    <s v="Service Engineer"/>
    <x v="4"/>
    <x v="4"/>
    <x v="4"/>
    <x v="155"/>
    <d v="2023-03-14T00:00:00"/>
    <d v="2023-03-14T00:00:00"/>
    <x v="1"/>
    <x v="3"/>
    <n v="74154"/>
    <x v="3"/>
    <m/>
    <m/>
    <x v="1"/>
  </r>
  <r>
    <x v="5319"/>
    <x v="0"/>
    <n v="37"/>
    <x v="0"/>
    <s v="Operations Executive"/>
    <x v="7"/>
    <x v="4"/>
    <x v="0"/>
    <x v="188"/>
    <d v="2023-08-21T00:00:00"/>
    <d v="2023-08-24T00:00:00"/>
    <x v="0"/>
    <x v="26"/>
    <n v="56391"/>
    <x v="15"/>
    <s v="Retained"/>
    <n v="5"/>
    <x v="1"/>
  </r>
  <r>
    <x v="5320"/>
    <x v="0"/>
    <n v="38"/>
    <x v="7"/>
    <s v="Purchase Officer"/>
    <x v="9"/>
    <x v="0"/>
    <x v="1"/>
    <x v="25"/>
    <d v="2023-08-11T00:00:00"/>
    <d v="2023-08-17T00:00:00"/>
    <x v="1"/>
    <x v="3"/>
    <n v="42153"/>
    <x v="3"/>
    <m/>
    <n v="2"/>
    <x v="1"/>
  </r>
  <r>
    <x v="5321"/>
    <x v="0"/>
    <n v="36"/>
    <x v="2"/>
    <s v="Sales Manager"/>
    <x v="2"/>
    <x v="1"/>
    <x v="1"/>
    <x v="115"/>
    <d v="2023-06-13T00:00:00"/>
    <d v="2023-06-16T00:00:00"/>
    <x v="1"/>
    <x v="3"/>
    <n v="80501"/>
    <x v="3"/>
    <m/>
    <n v="4"/>
    <x v="1"/>
  </r>
  <r>
    <x v="5322"/>
    <x v="0"/>
    <n v="37"/>
    <x v="4"/>
    <s v="Production Engineer"/>
    <x v="3"/>
    <x v="0"/>
    <x v="1"/>
    <x v="127"/>
    <d v="2023-08-11T00:00:00"/>
    <d v="2023-08-14T00:00:00"/>
    <x v="0"/>
    <x v="157"/>
    <n v="59779"/>
    <x v="4"/>
    <s v="Retained"/>
    <n v="1"/>
    <x v="1"/>
  </r>
  <r>
    <x v="5323"/>
    <x v="1"/>
    <n v="34"/>
    <x v="0"/>
    <s v="Operations Executive"/>
    <x v="9"/>
    <x v="1"/>
    <x v="3"/>
    <x v="139"/>
    <d v="2023-08-18T00:00:00"/>
    <d v="2023-08-24T00:00:00"/>
    <x v="1"/>
    <x v="3"/>
    <n v="45516"/>
    <x v="3"/>
    <m/>
    <n v="4"/>
    <x v="1"/>
  </r>
  <r>
    <x v="5324"/>
    <x v="0"/>
    <n v="38"/>
    <x v="2"/>
    <s v="Sales Executive"/>
    <x v="4"/>
    <x v="0"/>
    <x v="0"/>
    <x v="180"/>
    <d v="2023-07-25T00:00:00"/>
    <d v="2023-07-29T00:00:00"/>
    <x v="0"/>
    <x v="52"/>
    <n v="72754"/>
    <x v="1"/>
    <s v="Retained"/>
    <n v="4"/>
    <x v="1"/>
  </r>
  <r>
    <x v="5325"/>
    <x v="0"/>
    <n v="36"/>
    <x v="2"/>
    <s v="Sales Executive"/>
    <x v="0"/>
    <x v="0"/>
    <x v="0"/>
    <x v="54"/>
    <d v="2023-06-29T00:00:00"/>
    <d v="2023-07-05T00:00:00"/>
    <x v="2"/>
    <x v="3"/>
    <n v="68984"/>
    <x v="3"/>
    <m/>
    <n v="4"/>
    <x v="1"/>
  </r>
  <r>
    <x v="5326"/>
    <x v="0"/>
    <n v="36"/>
    <x v="1"/>
    <s v="Service Engineer"/>
    <x v="9"/>
    <x v="1"/>
    <x v="0"/>
    <x v="433"/>
    <d v="2024-02-29T00:00:00"/>
    <d v="2024-03-05T00:00:00"/>
    <x v="3"/>
    <x v="3"/>
    <n v="60648"/>
    <x v="3"/>
    <m/>
    <n v="5"/>
    <x v="1"/>
  </r>
  <r>
    <x v="5327"/>
    <x v="0"/>
    <n v="37"/>
    <x v="0"/>
    <s v="Operations Executive"/>
    <x v="3"/>
    <x v="1"/>
    <x v="1"/>
    <x v="374"/>
    <d v="2024-07-27T00:00:00"/>
    <d v="2024-07-27T00:00:00"/>
    <x v="0"/>
    <x v="319"/>
    <n v="57032"/>
    <x v="1"/>
    <s v="Retained"/>
    <m/>
    <x v="1"/>
  </r>
  <r>
    <x v="5328"/>
    <x v="0"/>
    <n v="38"/>
    <x v="0"/>
    <s v="Operations Executive"/>
    <x v="7"/>
    <x v="1"/>
    <x v="1"/>
    <x v="384"/>
    <d v="2023-08-03T00:00:00"/>
    <d v="2023-08-03T00:00:00"/>
    <x v="2"/>
    <x v="3"/>
    <n v="50706"/>
    <x v="3"/>
    <m/>
    <n v="4"/>
    <x v="1"/>
  </r>
  <r>
    <x v="5329"/>
    <x v="0"/>
    <n v="36"/>
    <x v="0"/>
    <s v="Operations Executive"/>
    <x v="7"/>
    <x v="1"/>
    <x v="4"/>
    <x v="27"/>
    <d v="2023-02-24T00:00:00"/>
    <d v="2023-03-03T00:00:00"/>
    <x v="0"/>
    <x v="20"/>
    <n v="52247"/>
    <x v="13"/>
    <s v="Retained"/>
    <n v="4"/>
    <x v="0"/>
  </r>
  <r>
    <x v="5330"/>
    <x v="0"/>
    <n v="38"/>
    <x v="4"/>
    <s v="Production Manager"/>
    <x v="6"/>
    <x v="0"/>
    <x v="2"/>
    <x v="134"/>
    <d v="2023-01-16T00:00:00"/>
    <d v="2023-01-20T00:00:00"/>
    <x v="0"/>
    <x v="193"/>
    <n v="84024"/>
    <x v="8"/>
    <s v="Retained"/>
    <n v="4"/>
    <x v="1"/>
  </r>
  <r>
    <x v="5331"/>
    <x v="0"/>
    <n v="37"/>
    <x v="0"/>
    <s v="Operations Executive"/>
    <x v="9"/>
    <x v="1"/>
    <x v="0"/>
    <x v="173"/>
    <d v="2023-02-06T00:00:00"/>
    <d v="2023-02-10T00:00:00"/>
    <x v="0"/>
    <x v="397"/>
    <n v="64911"/>
    <x v="10"/>
    <s v="Retained"/>
    <n v="5"/>
    <x v="1"/>
  </r>
  <r>
    <x v="5332"/>
    <x v="0"/>
    <n v="36"/>
    <x v="0"/>
    <s v="Operations Executive"/>
    <x v="12"/>
    <x v="2"/>
    <x v="1"/>
    <x v="335"/>
    <d v="2023-08-09T00:00:00"/>
    <d v="2023-08-12T00:00:00"/>
    <x v="1"/>
    <x v="3"/>
    <n v="49585"/>
    <x v="3"/>
    <m/>
    <n v="4"/>
    <x v="1"/>
  </r>
  <r>
    <x v="5333"/>
    <x v="0"/>
    <n v="38"/>
    <x v="0"/>
    <s v="Operations Executive"/>
    <x v="4"/>
    <x v="0"/>
    <x v="0"/>
    <x v="264"/>
    <d v="2023-06-04T00:00:00"/>
    <d v="2023-06-09T00:00:00"/>
    <x v="0"/>
    <x v="292"/>
    <n v="67392"/>
    <x v="13"/>
    <s v="Retained"/>
    <m/>
    <x v="2"/>
  </r>
  <r>
    <x v="5334"/>
    <x v="1"/>
    <n v="34"/>
    <x v="0"/>
    <s v="Operations Manager"/>
    <x v="0"/>
    <x v="2"/>
    <x v="1"/>
    <x v="408"/>
    <d v="2023-08-07T00:00:00"/>
    <d v="2023-08-09T00:00:00"/>
    <x v="1"/>
    <x v="3"/>
    <n v="41449"/>
    <x v="3"/>
    <m/>
    <n v="5"/>
    <x v="1"/>
  </r>
  <r>
    <x v="5335"/>
    <x v="1"/>
    <n v="34"/>
    <x v="0"/>
    <s v="Operations Executive"/>
    <x v="4"/>
    <x v="1"/>
    <x v="1"/>
    <x v="112"/>
    <d v="2023-07-30T00:00:00"/>
    <d v="2023-08-04T00:00:00"/>
    <x v="2"/>
    <x v="3"/>
    <n v="68304"/>
    <x v="3"/>
    <m/>
    <n v="4"/>
    <x v="1"/>
  </r>
  <r>
    <x v="5336"/>
    <x v="0"/>
    <n v="37"/>
    <x v="4"/>
    <s v="Production Manager"/>
    <x v="12"/>
    <x v="2"/>
    <x v="1"/>
    <x v="260"/>
    <d v="2023-02-05T00:00:00"/>
    <d v="2023-02-05T00:00:00"/>
    <x v="0"/>
    <x v="378"/>
    <n v="52604"/>
    <x v="13"/>
    <s v="Retained"/>
    <n v="4"/>
    <x v="1"/>
  </r>
  <r>
    <x v="5337"/>
    <x v="0"/>
    <n v="37"/>
    <x v="0"/>
    <s v="Operations Executive"/>
    <x v="7"/>
    <x v="3"/>
    <x v="0"/>
    <x v="95"/>
    <d v="2023-08-03T00:00:00"/>
    <d v="2023-08-04T00:00:00"/>
    <x v="0"/>
    <x v="295"/>
    <n v="48777"/>
    <x v="6"/>
    <s v="Retained"/>
    <n v="4"/>
    <x v="1"/>
  </r>
  <r>
    <x v="5338"/>
    <x v="1"/>
    <n v="34"/>
    <x v="3"/>
    <s v="Marketing Executive"/>
    <x v="7"/>
    <x v="1"/>
    <x v="1"/>
    <x v="155"/>
    <d v="2023-03-15T00:00:00"/>
    <d v="2023-03-16T00:00:00"/>
    <x v="0"/>
    <x v="243"/>
    <n v="54682"/>
    <x v="12"/>
    <s v="Retained"/>
    <n v="4"/>
    <x v="1"/>
  </r>
  <r>
    <x v="5339"/>
    <x v="0"/>
    <n v="36"/>
    <x v="2"/>
    <s v="Sales Executive"/>
    <x v="13"/>
    <x v="1"/>
    <x v="1"/>
    <x v="248"/>
    <d v="2023-01-10T00:00:00"/>
    <d v="2023-01-16T00:00:00"/>
    <x v="0"/>
    <x v="338"/>
    <n v="201002"/>
    <x v="9"/>
    <s v="Retained"/>
    <n v="5"/>
    <x v="1"/>
  </r>
  <r>
    <x v="5340"/>
    <x v="2"/>
    <n v="34"/>
    <x v="2"/>
    <s v="Sales Executive"/>
    <x v="5"/>
    <x v="0"/>
    <x v="2"/>
    <x v="441"/>
    <d v="2024-03-06T00:00:00"/>
    <d v="2024-03-11T00:00:00"/>
    <x v="3"/>
    <x v="3"/>
    <n v="44360"/>
    <x v="3"/>
    <m/>
    <n v="4"/>
    <x v="1"/>
  </r>
  <r>
    <x v="5341"/>
    <x v="1"/>
    <n v="34"/>
    <x v="3"/>
    <s v="Marketing Executive"/>
    <x v="5"/>
    <x v="0"/>
    <x v="3"/>
    <x v="29"/>
    <d v="2023-02-18T00:00:00"/>
    <d v="2023-02-21T00:00:00"/>
    <x v="0"/>
    <x v="21"/>
    <n v="58514"/>
    <x v="3"/>
    <s v="Retained"/>
    <m/>
    <x v="1"/>
  </r>
  <r>
    <x v="5342"/>
    <x v="0"/>
    <n v="36"/>
    <x v="1"/>
    <s v="Service Engineer"/>
    <x v="5"/>
    <x v="1"/>
    <x v="1"/>
    <x v="285"/>
    <d v="2023-08-07T00:00:00"/>
    <d v="2023-08-13T00:00:00"/>
    <x v="1"/>
    <x v="3"/>
    <n v="33182"/>
    <x v="3"/>
    <m/>
    <m/>
    <x v="0"/>
  </r>
  <r>
    <x v="5343"/>
    <x v="0"/>
    <n v="36"/>
    <x v="0"/>
    <s v="Operations Executive"/>
    <x v="7"/>
    <x v="4"/>
    <x v="1"/>
    <x v="335"/>
    <d v="2023-08-08T00:00:00"/>
    <d v="2023-08-12T00:00:00"/>
    <x v="2"/>
    <x v="3"/>
    <n v="54009"/>
    <x v="3"/>
    <m/>
    <n v="4"/>
    <x v="1"/>
  </r>
  <r>
    <x v="5344"/>
    <x v="1"/>
    <n v="34"/>
    <x v="1"/>
    <s v="Service Engineer"/>
    <x v="4"/>
    <x v="0"/>
    <x v="2"/>
    <x v="81"/>
    <d v="2023-05-09T00:00:00"/>
    <d v="2023-05-16T00:00:00"/>
    <x v="0"/>
    <x v="224"/>
    <n v="55171"/>
    <x v="9"/>
    <s v="Retained"/>
    <n v="5"/>
    <x v="1"/>
  </r>
  <r>
    <x v="5345"/>
    <x v="0"/>
    <n v="38"/>
    <x v="1"/>
    <s v="Service Engineer"/>
    <x v="6"/>
    <x v="2"/>
    <x v="2"/>
    <x v="258"/>
    <d v="2023-03-24T00:00:00"/>
    <d v="2023-03-24T00:00:00"/>
    <x v="0"/>
    <x v="177"/>
    <n v="75960"/>
    <x v="15"/>
    <s v="Retained"/>
    <n v="5"/>
    <x v="1"/>
  </r>
  <r>
    <x v="5346"/>
    <x v="0"/>
    <n v="38"/>
    <x v="2"/>
    <s v="Sales Manager"/>
    <x v="12"/>
    <x v="1"/>
    <x v="0"/>
    <x v="347"/>
    <d v="2023-02-22T00:00:00"/>
    <d v="2023-02-28T00:00:00"/>
    <x v="0"/>
    <x v="20"/>
    <n v="57908"/>
    <x v="12"/>
    <s v="Retained"/>
    <n v="4"/>
    <x v="1"/>
  </r>
  <r>
    <x v="5347"/>
    <x v="0"/>
    <n v="38"/>
    <x v="1"/>
    <s v="Service Manager"/>
    <x v="12"/>
    <x v="1"/>
    <x v="0"/>
    <x v="210"/>
    <d v="2023-08-12T00:00:00"/>
    <d v="2023-08-18T00:00:00"/>
    <x v="1"/>
    <x v="3"/>
    <n v="41028"/>
    <x v="3"/>
    <m/>
    <n v="4"/>
    <x v="1"/>
  </r>
  <r>
    <x v="5348"/>
    <x v="0"/>
    <n v="37"/>
    <x v="1"/>
    <s v="Service Engineer"/>
    <x v="11"/>
    <x v="1"/>
    <x v="1"/>
    <x v="532"/>
    <d v="2024-12-10T00:00:00"/>
    <d v="2024-12-16T00:00:00"/>
    <x v="0"/>
    <x v="336"/>
    <n v="155377"/>
    <x v="7"/>
    <s v="Retained"/>
    <n v="5"/>
    <x v="0"/>
  </r>
  <r>
    <x v="5349"/>
    <x v="2"/>
    <n v="33"/>
    <x v="4"/>
    <s v="Production Manager"/>
    <x v="4"/>
    <x v="1"/>
    <x v="2"/>
    <x v="230"/>
    <d v="2024-02-05T00:00:00"/>
    <d v="2024-02-12T00:00:00"/>
    <x v="0"/>
    <x v="347"/>
    <n v="64451"/>
    <x v="0"/>
    <s v="Retained"/>
    <n v="5"/>
    <x v="0"/>
  </r>
  <r>
    <x v="5350"/>
    <x v="2"/>
    <n v="34"/>
    <x v="0"/>
    <s v="Operations Executive"/>
    <x v="0"/>
    <x v="3"/>
    <x v="2"/>
    <x v="413"/>
    <d v="2024-12-20T00:00:00"/>
    <d v="2024-12-27T00:00:00"/>
    <x v="0"/>
    <x v="435"/>
    <n v="69633"/>
    <x v="3"/>
    <s v="Retained"/>
    <n v="4"/>
    <x v="1"/>
  </r>
  <r>
    <x v="5351"/>
    <x v="1"/>
    <n v="34"/>
    <x v="5"/>
    <s v="General Manager"/>
    <x v="0"/>
    <x v="0"/>
    <x v="0"/>
    <x v="108"/>
    <d v="2023-07-01T00:00:00"/>
    <d v="2023-07-02T00:00:00"/>
    <x v="0"/>
    <x v="78"/>
    <n v="58456"/>
    <x v="4"/>
    <s v="Retained"/>
    <n v="4"/>
    <x v="1"/>
  </r>
  <r>
    <x v="5352"/>
    <x v="0"/>
    <n v="37"/>
    <x v="4"/>
    <s v="Production Engineer"/>
    <x v="0"/>
    <x v="2"/>
    <x v="3"/>
    <x v="400"/>
    <d v="2023-03-28T00:00:00"/>
    <d v="2023-03-31T00:00:00"/>
    <x v="0"/>
    <x v="303"/>
    <n v="45258"/>
    <x v="11"/>
    <s v="Retained"/>
    <n v="4"/>
    <x v="1"/>
  </r>
  <r>
    <x v="5353"/>
    <x v="0"/>
    <n v="36"/>
    <x v="6"/>
    <s v="Financial Analyst"/>
    <x v="6"/>
    <x v="3"/>
    <x v="1"/>
    <x v="283"/>
    <d v="2023-01-18T00:00:00"/>
    <d v="2023-01-22T00:00:00"/>
    <x v="0"/>
    <x v="121"/>
    <n v="59871"/>
    <x v="7"/>
    <s v="Left"/>
    <n v="2"/>
    <x v="1"/>
  </r>
  <r>
    <x v="5354"/>
    <x v="0"/>
    <n v="38"/>
    <x v="6"/>
    <s v="Financial Analyst"/>
    <x v="6"/>
    <x v="1"/>
    <x v="1"/>
    <x v="17"/>
    <d v="2023-06-21T00:00:00"/>
    <d v="2023-06-22T00:00:00"/>
    <x v="0"/>
    <x v="37"/>
    <n v="72907"/>
    <x v="11"/>
    <s v="Retained"/>
    <n v="4"/>
    <x v="1"/>
  </r>
  <r>
    <x v="5355"/>
    <x v="0"/>
    <n v="36"/>
    <x v="0"/>
    <s v="Operations Executive"/>
    <x v="9"/>
    <x v="1"/>
    <x v="1"/>
    <x v="400"/>
    <d v="2023-03-31T00:00:00"/>
    <d v="2023-04-04T00:00:00"/>
    <x v="0"/>
    <x v="107"/>
    <n v="58606"/>
    <x v="10"/>
    <s v="Retained"/>
    <n v="4"/>
    <x v="0"/>
  </r>
  <r>
    <x v="5356"/>
    <x v="0"/>
    <n v="38"/>
    <x v="6"/>
    <s v="Financial Analyst"/>
    <x v="6"/>
    <x v="4"/>
    <x v="1"/>
    <x v="77"/>
    <d v="2023-08-21T00:00:00"/>
    <d v="2023-08-26T00:00:00"/>
    <x v="0"/>
    <x v="97"/>
    <n v="73393"/>
    <x v="3"/>
    <s v="Retained"/>
    <n v="5"/>
    <x v="1"/>
  </r>
  <r>
    <x v="5357"/>
    <x v="1"/>
    <n v="34"/>
    <x v="2"/>
    <s v="Sales Executive"/>
    <x v="14"/>
    <x v="0"/>
    <x v="2"/>
    <x v="366"/>
    <d v="2023-05-16T00:00:00"/>
    <d v="2023-05-18T00:00:00"/>
    <x v="0"/>
    <x v="5"/>
    <n v="103306"/>
    <x v="12"/>
    <s v="Retained"/>
    <n v="5"/>
    <x v="1"/>
  </r>
  <r>
    <x v="5358"/>
    <x v="2"/>
    <n v="32"/>
    <x v="2"/>
    <s v="Sales Executive"/>
    <x v="4"/>
    <x v="0"/>
    <x v="2"/>
    <x v="214"/>
    <d v="2023-04-02T00:00:00"/>
    <d v="2023-04-06T00:00:00"/>
    <x v="1"/>
    <x v="3"/>
    <n v="83978"/>
    <x v="3"/>
    <m/>
    <n v="5"/>
    <x v="1"/>
  </r>
  <r>
    <x v="5359"/>
    <x v="0"/>
    <n v="38"/>
    <x v="2"/>
    <s v="Sales Manager"/>
    <x v="8"/>
    <x v="0"/>
    <x v="2"/>
    <x v="334"/>
    <d v="2023-07-27T00:00:00"/>
    <d v="2023-07-31T00:00:00"/>
    <x v="0"/>
    <x v="190"/>
    <n v="205814"/>
    <x v="14"/>
    <s v="Retained"/>
    <m/>
    <x v="1"/>
  </r>
  <r>
    <x v="5360"/>
    <x v="2"/>
    <n v="32"/>
    <x v="1"/>
    <s v="Service Manager"/>
    <x v="12"/>
    <x v="2"/>
    <x v="1"/>
    <x v="167"/>
    <d v="2023-09-09T00:00:00"/>
    <d v="2023-09-15T00:00:00"/>
    <x v="0"/>
    <x v="127"/>
    <n v="40509"/>
    <x v="14"/>
    <s v="Retained"/>
    <n v="4"/>
    <x v="0"/>
  </r>
  <r>
    <x v="5361"/>
    <x v="0"/>
    <n v="38"/>
    <x v="0"/>
    <s v="Operations Executive"/>
    <x v="5"/>
    <x v="0"/>
    <x v="2"/>
    <x v="357"/>
    <d v="2023-06-27T00:00:00"/>
    <d v="2023-07-01T00:00:00"/>
    <x v="0"/>
    <x v="146"/>
    <n v="35392"/>
    <x v="3"/>
    <s v="Retained"/>
    <n v="4"/>
    <x v="1"/>
  </r>
  <r>
    <x v="5362"/>
    <x v="0"/>
    <n v="38"/>
    <x v="1"/>
    <s v="Service Engineer"/>
    <x v="5"/>
    <x v="2"/>
    <x v="1"/>
    <x v="36"/>
    <d v="2023-08-07T00:00:00"/>
    <d v="2023-08-08T00:00:00"/>
    <x v="0"/>
    <x v="132"/>
    <n v="59591"/>
    <x v="11"/>
    <s v="Left"/>
    <n v="4"/>
    <x v="0"/>
  </r>
  <r>
    <x v="5363"/>
    <x v="2"/>
    <n v="33"/>
    <x v="0"/>
    <s v="Operations Executive"/>
    <x v="6"/>
    <x v="3"/>
    <x v="1"/>
    <x v="60"/>
    <d v="2023-04-03T00:00:00"/>
    <d v="2023-04-08T00:00:00"/>
    <x v="0"/>
    <x v="314"/>
    <n v="50363"/>
    <x v="12"/>
    <s v="Retained"/>
    <m/>
    <x v="0"/>
  </r>
  <r>
    <x v="5364"/>
    <x v="0"/>
    <n v="36"/>
    <x v="3"/>
    <s v="Marketing Executive"/>
    <x v="1"/>
    <x v="0"/>
    <x v="0"/>
    <x v="549"/>
    <d v="2024-11-24T00:00:00"/>
    <d v="2024-11-27T00:00:00"/>
    <x v="0"/>
    <x v="559"/>
    <n v="73732"/>
    <x v="1"/>
    <s v="Retained"/>
    <n v="4"/>
    <x v="0"/>
  </r>
  <r>
    <x v="5365"/>
    <x v="1"/>
    <n v="34"/>
    <x v="5"/>
    <s v="General Manager"/>
    <x v="4"/>
    <x v="0"/>
    <x v="1"/>
    <x v="326"/>
    <d v="2024-05-04T00:00:00"/>
    <d v="2024-05-09T00:00:00"/>
    <x v="0"/>
    <x v="300"/>
    <n v="78571"/>
    <x v="7"/>
    <s v="Retained"/>
    <m/>
    <x v="1"/>
  </r>
  <r>
    <x v="5366"/>
    <x v="2"/>
    <n v="33"/>
    <x v="3"/>
    <s v="Marketing Executive"/>
    <x v="4"/>
    <x v="1"/>
    <x v="3"/>
    <x v="231"/>
    <d v="2023-05-27T00:00:00"/>
    <d v="2023-05-27T00:00:00"/>
    <x v="0"/>
    <x v="19"/>
    <n v="68060"/>
    <x v="4"/>
    <s v="Left"/>
    <n v="3"/>
    <x v="1"/>
  </r>
  <r>
    <x v="5367"/>
    <x v="0"/>
    <n v="36"/>
    <x v="1"/>
    <s v="Service Engineer"/>
    <x v="7"/>
    <x v="1"/>
    <x v="1"/>
    <x v="115"/>
    <d v="2023-06-08T00:00:00"/>
    <d v="2023-06-08T00:00:00"/>
    <x v="1"/>
    <x v="3"/>
    <n v="50939"/>
    <x v="3"/>
    <m/>
    <n v="5"/>
    <x v="1"/>
  </r>
  <r>
    <x v="5368"/>
    <x v="2"/>
    <n v="33"/>
    <x v="6"/>
    <s v="Financial Analyst"/>
    <x v="5"/>
    <x v="0"/>
    <x v="0"/>
    <x v="26"/>
    <d v="2023-05-15T00:00:00"/>
    <d v="2023-05-19T00:00:00"/>
    <x v="0"/>
    <x v="75"/>
    <n v="54952"/>
    <x v="5"/>
    <s v="Retained"/>
    <n v="5"/>
    <x v="1"/>
  </r>
  <r>
    <x v="5369"/>
    <x v="0"/>
    <n v="38"/>
    <x v="1"/>
    <s v="Service Engineer"/>
    <x v="0"/>
    <x v="1"/>
    <x v="2"/>
    <x v="344"/>
    <d v="2024-12-02T00:00:00"/>
    <d v="2024-12-05T00:00:00"/>
    <x v="0"/>
    <x v="137"/>
    <n v="54577"/>
    <x v="5"/>
    <s v="Retained"/>
    <n v="4"/>
    <x v="1"/>
  </r>
  <r>
    <x v="5370"/>
    <x v="0"/>
    <n v="37"/>
    <x v="0"/>
    <s v="Operations Manager"/>
    <x v="1"/>
    <x v="3"/>
    <x v="0"/>
    <x v="22"/>
    <d v="2023-02-16T00:00:00"/>
    <d v="2023-02-21T00:00:00"/>
    <x v="0"/>
    <x v="247"/>
    <n v="54240"/>
    <x v="7"/>
    <s v="Retained"/>
    <n v="4"/>
    <x v="1"/>
  </r>
  <r>
    <x v="5371"/>
    <x v="0"/>
    <n v="37"/>
    <x v="0"/>
    <s v="Operations Manager"/>
    <x v="2"/>
    <x v="0"/>
    <x v="0"/>
    <x v="158"/>
    <d v="2024-09-09T00:00:00"/>
    <d v="2024-09-10T00:00:00"/>
    <x v="0"/>
    <x v="560"/>
    <n v="74398"/>
    <x v="2"/>
    <s v="Retained"/>
    <m/>
    <x v="1"/>
  </r>
  <r>
    <x v="5372"/>
    <x v="0"/>
    <n v="38"/>
    <x v="0"/>
    <s v="Operations Executive"/>
    <x v="0"/>
    <x v="3"/>
    <x v="1"/>
    <x v="8"/>
    <d v="2023-09-09T00:00:00"/>
    <d v="2023-09-13T00:00:00"/>
    <x v="0"/>
    <x v="183"/>
    <n v="66277"/>
    <x v="7"/>
    <s v="Retained"/>
    <n v="4"/>
    <x v="1"/>
  </r>
  <r>
    <x v="5373"/>
    <x v="2"/>
    <n v="33"/>
    <x v="7"/>
    <s v="Purchase Officer"/>
    <x v="5"/>
    <x v="1"/>
    <x v="1"/>
    <x v="203"/>
    <d v="2024-09-16T00:00:00"/>
    <d v="2024-09-16T00:00:00"/>
    <x v="3"/>
    <x v="3"/>
    <n v="35950"/>
    <x v="3"/>
    <m/>
    <m/>
    <x v="1"/>
  </r>
  <r>
    <x v="5374"/>
    <x v="0"/>
    <n v="38"/>
    <x v="0"/>
    <s v="Operations Manager"/>
    <x v="3"/>
    <x v="4"/>
    <x v="0"/>
    <x v="220"/>
    <d v="2024-03-23T00:00:00"/>
    <d v="2024-03-29T00:00:00"/>
    <x v="0"/>
    <x v="31"/>
    <n v="56316"/>
    <x v="6"/>
    <s v="Left"/>
    <n v="1"/>
    <x v="0"/>
  </r>
  <r>
    <x v="5375"/>
    <x v="2"/>
    <n v="32"/>
    <x v="2"/>
    <s v="Sales Executive"/>
    <x v="1"/>
    <x v="0"/>
    <x v="3"/>
    <x v="195"/>
    <d v="2023-06-27T00:00:00"/>
    <d v="2023-06-30T00:00:00"/>
    <x v="0"/>
    <x v="41"/>
    <n v="64171"/>
    <x v="3"/>
    <s v="Left"/>
    <m/>
    <x v="1"/>
  </r>
  <r>
    <x v="5376"/>
    <x v="0"/>
    <n v="37"/>
    <x v="2"/>
    <s v="Sales Executive"/>
    <x v="8"/>
    <x v="2"/>
    <x v="3"/>
    <x v="28"/>
    <d v="2023-03-30T00:00:00"/>
    <d v="2023-04-01T00:00:00"/>
    <x v="1"/>
    <x v="3"/>
    <n v="202022"/>
    <x v="3"/>
    <m/>
    <n v="5"/>
    <x v="1"/>
  </r>
  <r>
    <x v="5377"/>
    <x v="0"/>
    <n v="38"/>
    <x v="0"/>
    <s v="Operations Executive"/>
    <x v="0"/>
    <x v="1"/>
    <x v="0"/>
    <x v="451"/>
    <d v="2024-08-16T00:00:00"/>
    <d v="2024-08-20T00:00:00"/>
    <x v="2"/>
    <x v="3"/>
    <n v="55171"/>
    <x v="3"/>
    <m/>
    <n v="3"/>
    <x v="1"/>
  </r>
  <r>
    <x v="5378"/>
    <x v="2"/>
    <n v="34"/>
    <x v="7"/>
    <s v="Purchase Officer"/>
    <x v="9"/>
    <x v="0"/>
    <x v="0"/>
    <x v="57"/>
    <d v="2024-02-18T00:00:00"/>
    <d v="2024-02-24T00:00:00"/>
    <x v="3"/>
    <x v="3"/>
    <n v="52078"/>
    <x v="3"/>
    <m/>
    <n v="4"/>
    <x v="0"/>
  </r>
  <r>
    <x v="5379"/>
    <x v="0"/>
    <n v="37"/>
    <x v="8"/>
    <s v="HR Manager"/>
    <x v="2"/>
    <x v="0"/>
    <x v="2"/>
    <x v="252"/>
    <d v="2023-08-11T00:00:00"/>
    <d v="2023-08-16T00:00:00"/>
    <x v="0"/>
    <x v="157"/>
    <n v="68984"/>
    <x v="4"/>
    <s v="Retained"/>
    <m/>
    <x v="1"/>
  </r>
  <r>
    <x v="5380"/>
    <x v="0"/>
    <n v="36"/>
    <x v="2"/>
    <s v="Sales Executive"/>
    <x v="4"/>
    <x v="1"/>
    <x v="0"/>
    <x v="523"/>
    <d v="2024-03-01T00:00:00"/>
    <d v="2024-03-02T00:00:00"/>
    <x v="1"/>
    <x v="3"/>
    <n v="55976"/>
    <x v="3"/>
    <m/>
    <n v="4"/>
    <x v="1"/>
  </r>
  <r>
    <x v="5381"/>
    <x v="0"/>
    <n v="37"/>
    <x v="0"/>
    <s v="Operations Executive"/>
    <x v="9"/>
    <x v="1"/>
    <x v="3"/>
    <x v="149"/>
    <d v="2023-06-26T00:00:00"/>
    <d v="2023-06-29T00:00:00"/>
    <x v="1"/>
    <x v="3"/>
    <n v="51921"/>
    <x v="3"/>
    <m/>
    <m/>
    <x v="0"/>
  </r>
  <r>
    <x v="5382"/>
    <x v="0"/>
    <n v="38"/>
    <x v="4"/>
    <s v="Production Engineer"/>
    <x v="4"/>
    <x v="4"/>
    <x v="2"/>
    <x v="440"/>
    <d v="2024-12-07T00:00:00"/>
    <d v="2024-12-09T00:00:00"/>
    <x v="0"/>
    <x v="483"/>
    <n v="87621"/>
    <x v="16"/>
    <s v="Left"/>
    <n v="4"/>
    <x v="1"/>
  </r>
  <r>
    <x v="5383"/>
    <x v="0"/>
    <n v="36"/>
    <x v="0"/>
    <s v="Operations Executive"/>
    <x v="1"/>
    <x v="1"/>
    <x v="4"/>
    <x v="307"/>
    <d v="2023-07-25T00:00:00"/>
    <d v="2023-08-01T00:00:00"/>
    <x v="0"/>
    <x v="46"/>
    <n v="57008"/>
    <x v="0"/>
    <s v="Left"/>
    <n v="4"/>
    <x v="1"/>
  </r>
  <r>
    <x v="5384"/>
    <x v="2"/>
    <n v="33"/>
    <x v="0"/>
    <s v="Operations Executive"/>
    <x v="7"/>
    <x v="1"/>
    <x v="3"/>
    <x v="251"/>
    <d v="2023-07-23T00:00:00"/>
    <d v="2023-07-24T00:00:00"/>
    <x v="1"/>
    <x v="3"/>
    <n v="45542"/>
    <x v="3"/>
    <m/>
    <n v="4"/>
    <x v="1"/>
  </r>
  <r>
    <x v="5385"/>
    <x v="0"/>
    <n v="38"/>
    <x v="0"/>
    <s v="Operations Manager"/>
    <x v="9"/>
    <x v="1"/>
    <x v="3"/>
    <x v="141"/>
    <d v="2023-08-07T00:00:00"/>
    <d v="2023-08-07T00:00:00"/>
    <x v="1"/>
    <x v="3"/>
    <n v="47880"/>
    <x v="3"/>
    <m/>
    <n v="4"/>
    <x v="1"/>
  </r>
  <r>
    <x v="5386"/>
    <x v="0"/>
    <n v="37"/>
    <x v="1"/>
    <s v="Service Engineer"/>
    <x v="5"/>
    <x v="4"/>
    <x v="1"/>
    <x v="85"/>
    <d v="2023-02-21T00:00:00"/>
    <d v="2023-02-21T00:00:00"/>
    <x v="0"/>
    <x v="16"/>
    <n v="46468"/>
    <x v="3"/>
    <s v="Left"/>
    <n v="5"/>
    <x v="2"/>
  </r>
  <r>
    <x v="5387"/>
    <x v="1"/>
    <n v="34"/>
    <x v="3"/>
    <s v="Marketing Executive"/>
    <x v="11"/>
    <x v="0"/>
    <x v="1"/>
    <x v="127"/>
    <d v="2023-08-06T00:00:00"/>
    <d v="2023-08-10T00:00:00"/>
    <x v="0"/>
    <x v="18"/>
    <n v="142421"/>
    <x v="3"/>
    <s v="Retained"/>
    <n v="4"/>
    <x v="0"/>
  </r>
  <r>
    <x v="5388"/>
    <x v="0"/>
    <n v="36"/>
    <x v="1"/>
    <s v="Service Engineer"/>
    <x v="5"/>
    <x v="1"/>
    <x v="2"/>
    <x v="526"/>
    <d v="2024-12-25T00:00:00"/>
    <d v="2024-12-26T00:00:00"/>
    <x v="0"/>
    <x v="373"/>
    <n v="53328"/>
    <x v="11"/>
    <s v="Retained"/>
    <n v="5"/>
    <x v="1"/>
  </r>
  <r>
    <x v="5389"/>
    <x v="2"/>
    <n v="32"/>
    <x v="2"/>
    <s v="Sales Executive"/>
    <x v="12"/>
    <x v="0"/>
    <x v="1"/>
    <x v="154"/>
    <d v="2023-03-31T00:00:00"/>
    <d v="2023-04-02T00:00:00"/>
    <x v="0"/>
    <x v="270"/>
    <n v="42921"/>
    <x v="8"/>
    <s v="Retained"/>
    <n v="4"/>
    <x v="1"/>
  </r>
  <r>
    <x v="5390"/>
    <x v="0"/>
    <n v="36"/>
    <x v="7"/>
    <s v="Purchase Officer"/>
    <x v="9"/>
    <x v="2"/>
    <x v="1"/>
    <x v="39"/>
    <d v="2023-09-02T00:00:00"/>
    <d v="2023-09-08T00:00:00"/>
    <x v="1"/>
    <x v="3"/>
    <n v="55487"/>
    <x v="3"/>
    <m/>
    <n v="5"/>
    <x v="0"/>
  </r>
  <r>
    <x v="5391"/>
    <x v="0"/>
    <n v="36"/>
    <x v="0"/>
    <s v="Operations Executive"/>
    <x v="2"/>
    <x v="1"/>
    <x v="3"/>
    <x v="91"/>
    <d v="2023-06-05T00:00:00"/>
    <d v="2023-06-09T00:00:00"/>
    <x v="2"/>
    <x v="3"/>
    <n v="85404"/>
    <x v="3"/>
    <m/>
    <m/>
    <x v="0"/>
  </r>
  <r>
    <x v="5392"/>
    <x v="2"/>
    <n v="32"/>
    <x v="4"/>
    <s v="Production Engineer"/>
    <x v="9"/>
    <x v="1"/>
    <x v="0"/>
    <x v="91"/>
    <d v="2023-06-02T00:00:00"/>
    <d v="2023-06-05T00:00:00"/>
    <x v="0"/>
    <x v="187"/>
    <n v="48369"/>
    <x v="10"/>
    <s v="Retained"/>
    <n v="4"/>
    <x v="1"/>
  </r>
  <r>
    <x v="5393"/>
    <x v="2"/>
    <n v="33"/>
    <x v="0"/>
    <s v="Operations Executive"/>
    <x v="6"/>
    <x v="1"/>
    <x v="1"/>
    <x v="197"/>
    <d v="2023-08-21T00:00:00"/>
    <d v="2023-08-25T00:00:00"/>
    <x v="0"/>
    <x v="90"/>
    <n v="74542"/>
    <x v="9"/>
    <s v="Retained"/>
    <n v="5"/>
    <x v="0"/>
  </r>
  <r>
    <x v="5394"/>
    <x v="2"/>
    <n v="32"/>
    <x v="0"/>
    <s v="Operations Executive"/>
    <x v="5"/>
    <x v="0"/>
    <x v="0"/>
    <x v="35"/>
    <d v="2023-08-23T00:00:00"/>
    <d v="2023-08-30T00:00:00"/>
    <x v="0"/>
    <x v="153"/>
    <n v="57333"/>
    <x v="14"/>
    <s v="Retained"/>
    <n v="5"/>
    <x v="1"/>
  </r>
  <r>
    <x v="5395"/>
    <x v="0"/>
    <n v="36"/>
    <x v="1"/>
    <s v="Service Manager"/>
    <x v="9"/>
    <x v="0"/>
    <x v="1"/>
    <x v="571"/>
    <d v="2024-09-28T00:00:00"/>
    <d v="2024-09-28T00:00:00"/>
    <x v="1"/>
    <x v="3"/>
    <n v="62577"/>
    <x v="3"/>
    <m/>
    <m/>
    <x v="1"/>
  </r>
  <r>
    <x v="5396"/>
    <x v="0"/>
    <n v="38"/>
    <x v="3"/>
    <s v="Marketing Executive"/>
    <x v="1"/>
    <x v="0"/>
    <x v="2"/>
    <x v="104"/>
    <d v="2023-02-17T00:00:00"/>
    <d v="2023-02-18T00:00:00"/>
    <x v="1"/>
    <x v="3"/>
    <n v="51990"/>
    <x v="3"/>
    <m/>
    <n v="5"/>
    <x v="0"/>
  </r>
  <r>
    <x v="5397"/>
    <x v="0"/>
    <n v="36"/>
    <x v="2"/>
    <s v="Sales Executive"/>
    <x v="8"/>
    <x v="2"/>
    <x v="3"/>
    <x v="72"/>
    <d v="2023-05-24T00:00:00"/>
    <d v="2023-05-26T00:00:00"/>
    <x v="0"/>
    <x v="19"/>
    <n v="216402"/>
    <x v="6"/>
    <s v="Retained"/>
    <n v="4"/>
    <x v="1"/>
  </r>
  <r>
    <x v="5398"/>
    <x v="0"/>
    <n v="38"/>
    <x v="0"/>
    <s v="Operations Executive"/>
    <x v="8"/>
    <x v="1"/>
    <x v="2"/>
    <x v="125"/>
    <d v="2023-03-07T00:00:00"/>
    <d v="2023-03-07T00:00:00"/>
    <x v="1"/>
    <x v="3"/>
    <n v="217699"/>
    <x v="3"/>
    <m/>
    <n v="3"/>
    <x v="1"/>
  </r>
  <r>
    <x v="5399"/>
    <x v="2"/>
    <n v="34"/>
    <x v="1"/>
    <s v="Service Engineer"/>
    <x v="4"/>
    <x v="1"/>
    <x v="1"/>
    <x v="291"/>
    <d v="2023-01-29T00:00:00"/>
    <d v="2023-02-03T00:00:00"/>
    <x v="0"/>
    <x v="397"/>
    <n v="68352"/>
    <x v="1"/>
    <s v="Retained"/>
    <n v="2"/>
    <x v="2"/>
  </r>
  <r>
    <x v="5400"/>
    <x v="0"/>
    <n v="38"/>
    <x v="6"/>
    <s v="Financial Analyst"/>
    <x v="6"/>
    <x v="1"/>
    <x v="1"/>
    <x v="256"/>
    <d v="2024-12-25T00:00:00"/>
    <d v="2024-12-25T00:00:00"/>
    <x v="1"/>
    <x v="3"/>
    <n v="50261"/>
    <x v="3"/>
    <m/>
    <n v="4"/>
    <x v="1"/>
  </r>
  <r>
    <x v="5401"/>
    <x v="1"/>
    <n v="34"/>
    <x v="7"/>
    <s v="Purchase Officer"/>
    <x v="1"/>
    <x v="1"/>
    <x v="1"/>
    <x v="186"/>
    <d v="2023-03-24T00:00:00"/>
    <d v="2023-03-25T00:00:00"/>
    <x v="0"/>
    <x v="106"/>
    <n v="73528"/>
    <x v="3"/>
    <s v="Retained"/>
    <n v="3"/>
    <x v="1"/>
  </r>
  <r>
    <x v="5402"/>
    <x v="1"/>
    <n v="34"/>
    <x v="1"/>
    <s v="Service Engineer"/>
    <x v="6"/>
    <x v="1"/>
    <x v="1"/>
    <x v="183"/>
    <d v="2023-04-02T00:00:00"/>
    <d v="2023-04-08T00:00:00"/>
    <x v="0"/>
    <x v="303"/>
    <n v="76258"/>
    <x v="3"/>
    <s v="Retained"/>
    <m/>
    <x v="0"/>
  </r>
  <r>
    <x v="5403"/>
    <x v="0"/>
    <n v="37"/>
    <x v="1"/>
    <s v="Service Engineer"/>
    <x v="2"/>
    <x v="0"/>
    <x v="2"/>
    <x v="8"/>
    <d v="2023-09-07T00:00:00"/>
    <d v="2023-09-10T00:00:00"/>
    <x v="0"/>
    <x v="83"/>
    <n v="78373"/>
    <x v="6"/>
    <s v="Left"/>
    <m/>
    <x v="0"/>
  </r>
  <r>
    <x v="5404"/>
    <x v="0"/>
    <n v="37"/>
    <x v="1"/>
    <s v="Service Engineer"/>
    <x v="1"/>
    <x v="1"/>
    <x v="0"/>
    <x v="533"/>
    <d v="2024-01-22T00:00:00"/>
    <d v="2024-01-25T00:00:00"/>
    <x v="0"/>
    <x v="479"/>
    <n v="54546"/>
    <x v="3"/>
    <s v="Retained"/>
    <n v="4"/>
    <x v="1"/>
  </r>
  <r>
    <x v="5405"/>
    <x v="2"/>
    <n v="34"/>
    <x v="1"/>
    <s v="Service Engineer"/>
    <x v="0"/>
    <x v="2"/>
    <x v="1"/>
    <x v="151"/>
    <d v="2023-06-28T00:00:00"/>
    <d v="2023-06-30T00:00:00"/>
    <x v="0"/>
    <x v="171"/>
    <n v="58470"/>
    <x v="2"/>
    <s v="Retained"/>
    <n v="4"/>
    <x v="1"/>
  </r>
  <r>
    <x v="5406"/>
    <x v="1"/>
    <n v="34"/>
    <x v="1"/>
    <s v="Service Engineer"/>
    <x v="10"/>
    <x v="0"/>
    <x v="1"/>
    <x v="279"/>
    <d v="2024-04-16T00:00:00"/>
    <d v="2024-04-19T00:00:00"/>
    <x v="2"/>
    <x v="3"/>
    <n v="154125"/>
    <x v="3"/>
    <m/>
    <n v="5"/>
    <x v="1"/>
  </r>
  <r>
    <x v="5407"/>
    <x v="0"/>
    <n v="37"/>
    <x v="4"/>
    <s v="Production Engineer"/>
    <x v="2"/>
    <x v="1"/>
    <x v="1"/>
    <x v="259"/>
    <d v="2023-03-15T00:00:00"/>
    <d v="2023-03-21T00:00:00"/>
    <x v="0"/>
    <x v="101"/>
    <n v="76918"/>
    <x v="11"/>
    <s v="Retained"/>
    <m/>
    <x v="1"/>
  </r>
  <r>
    <x v="5408"/>
    <x v="0"/>
    <n v="36"/>
    <x v="0"/>
    <s v="Operations Manager"/>
    <x v="1"/>
    <x v="0"/>
    <x v="2"/>
    <x v="43"/>
    <d v="2023-08-12T00:00:00"/>
    <d v="2023-08-14T00:00:00"/>
    <x v="0"/>
    <x v="220"/>
    <n v="54031"/>
    <x v="3"/>
    <s v="Retained"/>
    <m/>
    <x v="0"/>
  </r>
  <r>
    <x v="5409"/>
    <x v="0"/>
    <n v="37"/>
    <x v="0"/>
    <s v="Operations Manager"/>
    <x v="0"/>
    <x v="0"/>
    <x v="1"/>
    <x v="315"/>
    <d v="2023-08-20T00:00:00"/>
    <d v="2023-08-25T00:00:00"/>
    <x v="0"/>
    <x v="88"/>
    <n v="68026"/>
    <x v="1"/>
    <s v="Retained"/>
    <n v="5"/>
    <x v="1"/>
  </r>
  <r>
    <x v="5410"/>
    <x v="2"/>
    <n v="32"/>
    <x v="0"/>
    <s v="Operations Executive"/>
    <x v="3"/>
    <x v="4"/>
    <x v="1"/>
    <x v="270"/>
    <d v="2024-09-30T00:00:00"/>
    <d v="2024-10-03T00:00:00"/>
    <x v="0"/>
    <x v="561"/>
    <n v="69487"/>
    <x v="14"/>
    <s v="Retained"/>
    <n v="4"/>
    <x v="1"/>
  </r>
  <r>
    <x v="5411"/>
    <x v="0"/>
    <n v="36"/>
    <x v="0"/>
    <s v="Operations Executive"/>
    <x v="0"/>
    <x v="2"/>
    <x v="1"/>
    <x v="72"/>
    <d v="2023-05-20T00:00:00"/>
    <d v="2023-05-22T00:00:00"/>
    <x v="0"/>
    <x v="230"/>
    <n v="69061"/>
    <x v="3"/>
    <s v="Retained"/>
    <n v="2"/>
    <x v="1"/>
  </r>
  <r>
    <x v="5412"/>
    <x v="2"/>
    <n v="33"/>
    <x v="0"/>
    <s v="Operations Executive"/>
    <x v="10"/>
    <x v="0"/>
    <x v="0"/>
    <x v="233"/>
    <d v="2023-06-26T00:00:00"/>
    <d v="2023-07-02T00:00:00"/>
    <x v="0"/>
    <x v="123"/>
    <n v="126762"/>
    <x v="4"/>
    <s v="Retained"/>
    <n v="4"/>
    <x v="1"/>
  </r>
  <r>
    <x v="5413"/>
    <x v="0"/>
    <n v="37"/>
    <x v="0"/>
    <s v="Operations Executive"/>
    <x v="12"/>
    <x v="0"/>
    <x v="1"/>
    <x v="335"/>
    <d v="2023-08-05T00:00:00"/>
    <d v="2023-08-10T00:00:00"/>
    <x v="1"/>
    <x v="3"/>
    <n v="44118"/>
    <x v="3"/>
    <m/>
    <n v="5"/>
    <x v="2"/>
  </r>
  <r>
    <x v="5414"/>
    <x v="0"/>
    <n v="38"/>
    <x v="4"/>
    <s v="Production Engineer"/>
    <x v="3"/>
    <x v="1"/>
    <x v="2"/>
    <x v="252"/>
    <d v="2023-08-10T00:00:00"/>
    <d v="2023-08-17T00:00:00"/>
    <x v="2"/>
    <x v="3"/>
    <n v="73970"/>
    <x v="3"/>
    <m/>
    <n v="4"/>
    <x v="1"/>
  </r>
  <r>
    <x v="5415"/>
    <x v="0"/>
    <n v="37"/>
    <x v="0"/>
    <s v="Operations Executive"/>
    <x v="11"/>
    <x v="0"/>
    <x v="2"/>
    <x v="36"/>
    <d v="2023-08-09T00:00:00"/>
    <d v="2023-08-10T00:00:00"/>
    <x v="0"/>
    <x v="64"/>
    <n v="155016"/>
    <x v="3"/>
    <s v="Retained"/>
    <n v="4"/>
    <x v="1"/>
  </r>
  <r>
    <x v="5416"/>
    <x v="0"/>
    <n v="37"/>
    <x v="2"/>
    <s v="Sales Manager"/>
    <x v="1"/>
    <x v="4"/>
    <x v="1"/>
    <x v="101"/>
    <d v="2023-06-25T00:00:00"/>
    <d v="2023-06-26T00:00:00"/>
    <x v="0"/>
    <x v="123"/>
    <n v="65994"/>
    <x v="8"/>
    <s v="Retained"/>
    <n v="3"/>
    <x v="1"/>
  </r>
  <r>
    <x v="5417"/>
    <x v="0"/>
    <n v="37"/>
    <x v="0"/>
    <s v="Operations Executive"/>
    <x v="0"/>
    <x v="0"/>
    <x v="1"/>
    <x v="125"/>
    <d v="2023-03-02T00:00:00"/>
    <d v="2023-03-04T00:00:00"/>
    <x v="1"/>
    <x v="3"/>
    <n v="44881"/>
    <x v="3"/>
    <m/>
    <n v="3"/>
    <x v="0"/>
  </r>
  <r>
    <x v="5418"/>
    <x v="0"/>
    <n v="36"/>
    <x v="0"/>
    <s v="Operations Executive"/>
    <x v="6"/>
    <x v="1"/>
    <x v="3"/>
    <x v="5"/>
    <d v="2023-05-12T00:00:00"/>
    <d v="2023-05-16T00:00:00"/>
    <x v="0"/>
    <x v="224"/>
    <n v="69566"/>
    <x v="12"/>
    <s v="Left"/>
    <m/>
    <x v="0"/>
  </r>
  <r>
    <x v="5419"/>
    <x v="0"/>
    <n v="36"/>
    <x v="1"/>
    <s v="Service Manager"/>
    <x v="1"/>
    <x v="0"/>
    <x v="2"/>
    <x v="30"/>
    <d v="2023-04-10T00:00:00"/>
    <d v="2023-04-11T00:00:00"/>
    <x v="1"/>
    <x v="3"/>
    <n v="54444"/>
    <x v="3"/>
    <m/>
    <n v="4"/>
    <x v="0"/>
  </r>
  <r>
    <x v="5420"/>
    <x v="0"/>
    <n v="36"/>
    <x v="0"/>
    <s v="Operations Executive"/>
    <x v="4"/>
    <x v="4"/>
    <x v="1"/>
    <x v="462"/>
    <d v="2024-04-14T00:00:00"/>
    <d v="2024-04-16T00:00:00"/>
    <x v="2"/>
    <x v="3"/>
    <n v="84225"/>
    <x v="3"/>
    <m/>
    <m/>
    <x v="1"/>
  </r>
  <r>
    <x v="5421"/>
    <x v="0"/>
    <n v="38"/>
    <x v="2"/>
    <s v="Sales Executive"/>
    <x v="9"/>
    <x v="1"/>
    <x v="1"/>
    <x v="333"/>
    <d v="2024-01-21T00:00:00"/>
    <d v="2024-01-24T00:00:00"/>
    <x v="3"/>
    <x v="3"/>
    <n v="63597"/>
    <x v="3"/>
    <m/>
    <n v="4"/>
    <x v="0"/>
  </r>
  <r>
    <x v="5422"/>
    <x v="1"/>
    <n v="34"/>
    <x v="1"/>
    <s v="Service Engineer"/>
    <x v="13"/>
    <x v="0"/>
    <x v="1"/>
    <x v="120"/>
    <d v="2023-09-12T00:00:00"/>
    <d v="2023-09-12T00:00:00"/>
    <x v="0"/>
    <x v="127"/>
    <n v="151051"/>
    <x v="11"/>
    <s v="Retained"/>
    <n v="4"/>
    <x v="1"/>
  </r>
  <r>
    <x v="5423"/>
    <x v="0"/>
    <n v="38"/>
    <x v="2"/>
    <s v="Sales Executive"/>
    <x v="4"/>
    <x v="1"/>
    <x v="0"/>
    <x v="221"/>
    <d v="2023-03-24T00:00:00"/>
    <d v="2023-03-24T00:00:00"/>
    <x v="0"/>
    <x v="199"/>
    <n v="59607"/>
    <x v="5"/>
    <s v="Left"/>
    <n v="4"/>
    <x v="1"/>
  </r>
  <r>
    <x v="5424"/>
    <x v="0"/>
    <n v="38"/>
    <x v="0"/>
    <s v="Operations Executive"/>
    <x v="10"/>
    <x v="1"/>
    <x v="3"/>
    <x v="142"/>
    <d v="2023-03-14T00:00:00"/>
    <d v="2023-03-20T00:00:00"/>
    <x v="0"/>
    <x v="223"/>
    <n v="176234"/>
    <x v="10"/>
    <s v="Retained"/>
    <m/>
    <x v="1"/>
  </r>
  <r>
    <x v="5425"/>
    <x v="0"/>
    <n v="36"/>
    <x v="0"/>
    <s v="Operations Executive"/>
    <x v="7"/>
    <x v="1"/>
    <x v="0"/>
    <x v="26"/>
    <d v="2023-05-16T00:00:00"/>
    <d v="2023-05-18T00:00:00"/>
    <x v="0"/>
    <x v="216"/>
    <n v="51954"/>
    <x v="4"/>
    <s v="Retained"/>
    <n v="5"/>
    <x v="1"/>
  </r>
  <r>
    <x v="5426"/>
    <x v="1"/>
    <n v="34"/>
    <x v="0"/>
    <s v="Operations Executive"/>
    <x v="1"/>
    <x v="1"/>
    <x v="1"/>
    <x v="17"/>
    <d v="2023-06-28T00:00:00"/>
    <d v="2023-07-01T00:00:00"/>
    <x v="0"/>
    <x v="89"/>
    <n v="64810"/>
    <x v="8"/>
    <s v="Left"/>
    <n v="4"/>
    <x v="1"/>
  </r>
  <r>
    <x v="5427"/>
    <x v="0"/>
    <n v="37"/>
    <x v="2"/>
    <s v="Sales Executive"/>
    <x v="4"/>
    <x v="1"/>
    <x v="0"/>
    <x v="110"/>
    <d v="2023-01-14T00:00:00"/>
    <d v="2023-01-15T00:00:00"/>
    <x v="1"/>
    <x v="3"/>
    <n v="89277"/>
    <x v="3"/>
    <m/>
    <n v="4"/>
    <x v="1"/>
  </r>
  <r>
    <x v="5428"/>
    <x v="2"/>
    <n v="34"/>
    <x v="6"/>
    <s v="Financial Analyst"/>
    <x v="9"/>
    <x v="0"/>
    <x v="3"/>
    <x v="483"/>
    <d v="2024-11-30T00:00:00"/>
    <d v="2024-12-03T00:00:00"/>
    <x v="4"/>
    <x v="3"/>
    <n v="40959"/>
    <x v="3"/>
    <m/>
    <n v="5"/>
    <x v="1"/>
  </r>
  <r>
    <x v="5429"/>
    <x v="2"/>
    <n v="34"/>
    <x v="0"/>
    <s v="Operations Manager"/>
    <x v="6"/>
    <x v="0"/>
    <x v="1"/>
    <x v="44"/>
    <d v="2023-07-10T00:00:00"/>
    <d v="2023-07-12T00:00:00"/>
    <x v="0"/>
    <x v="80"/>
    <n v="52340"/>
    <x v="3"/>
    <s v="Retained"/>
    <n v="4"/>
    <x v="0"/>
  </r>
  <r>
    <x v="5430"/>
    <x v="2"/>
    <n v="32"/>
    <x v="1"/>
    <s v="Service Engineer"/>
    <x v="7"/>
    <x v="1"/>
    <x v="3"/>
    <x v="295"/>
    <d v="2023-02-11T00:00:00"/>
    <d v="2023-02-15T00:00:00"/>
    <x v="0"/>
    <x v="51"/>
    <n v="53827"/>
    <x v="0"/>
    <s v="Retained"/>
    <n v="4"/>
    <x v="1"/>
  </r>
  <r>
    <x v="5431"/>
    <x v="0"/>
    <n v="38"/>
    <x v="0"/>
    <s v="Operations Executive"/>
    <x v="11"/>
    <x v="3"/>
    <x v="0"/>
    <x v="29"/>
    <d v="2023-02-17T00:00:00"/>
    <d v="2023-02-22T00:00:00"/>
    <x v="0"/>
    <x v="10"/>
    <n v="158643"/>
    <x v="2"/>
    <s v="Retained"/>
    <n v="3"/>
    <x v="0"/>
  </r>
  <r>
    <x v="5432"/>
    <x v="2"/>
    <n v="33"/>
    <x v="2"/>
    <s v="Sales Executive"/>
    <x v="4"/>
    <x v="1"/>
    <x v="1"/>
    <x v="120"/>
    <d v="2023-09-01T00:00:00"/>
    <d v="2023-09-02T00:00:00"/>
    <x v="1"/>
    <x v="3"/>
    <n v="64578"/>
    <x v="3"/>
    <m/>
    <m/>
    <x v="1"/>
  </r>
  <r>
    <x v="5433"/>
    <x v="0"/>
    <n v="36"/>
    <x v="1"/>
    <s v="Service Engineer"/>
    <x v="5"/>
    <x v="0"/>
    <x v="1"/>
    <x v="174"/>
    <d v="2023-02-05T00:00:00"/>
    <d v="2023-02-11T00:00:00"/>
    <x v="1"/>
    <x v="3"/>
    <n v="31550"/>
    <x v="3"/>
    <m/>
    <m/>
    <x v="1"/>
  </r>
  <r>
    <x v="5434"/>
    <x v="2"/>
    <n v="32"/>
    <x v="4"/>
    <s v="Production Engineer"/>
    <x v="5"/>
    <x v="1"/>
    <x v="1"/>
    <x v="177"/>
    <d v="2023-06-08T00:00:00"/>
    <d v="2023-06-15T00:00:00"/>
    <x v="0"/>
    <x v="312"/>
    <n v="36959"/>
    <x v="3"/>
    <s v="Retained"/>
    <n v="4"/>
    <x v="1"/>
  </r>
  <r>
    <x v="5435"/>
    <x v="2"/>
    <n v="33"/>
    <x v="0"/>
    <s v="Operations Manager"/>
    <x v="9"/>
    <x v="1"/>
    <x v="0"/>
    <x v="89"/>
    <d v="2023-08-24T00:00:00"/>
    <d v="2023-08-25T00:00:00"/>
    <x v="0"/>
    <x v="27"/>
    <n v="62701"/>
    <x v="0"/>
    <s v="Retained"/>
    <n v="5"/>
    <x v="0"/>
  </r>
  <r>
    <x v="5436"/>
    <x v="0"/>
    <n v="37"/>
    <x v="1"/>
    <s v="Service Engineer"/>
    <x v="6"/>
    <x v="0"/>
    <x v="0"/>
    <x v="308"/>
    <d v="2024-10-22T00:00:00"/>
    <d v="2024-10-29T00:00:00"/>
    <x v="1"/>
    <x v="3"/>
    <n v="84776"/>
    <x v="3"/>
    <m/>
    <n v="3"/>
    <x v="1"/>
  </r>
  <r>
    <x v="5437"/>
    <x v="2"/>
    <n v="33"/>
    <x v="1"/>
    <s v="Service Manager"/>
    <x v="3"/>
    <x v="0"/>
    <x v="0"/>
    <x v="287"/>
    <d v="2023-06-08T00:00:00"/>
    <d v="2023-06-15T00:00:00"/>
    <x v="0"/>
    <x v="222"/>
    <n v="72617"/>
    <x v="6"/>
    <s v="Retained"/>
    <n v="4"/>
    <x v="1"/>
  </r>
  <r>
    <x v="5438"/>
    <x v="0"/>
    <n v="38"/>
    <x v="1"/>
    <s v="Service Manager"/>
    <x v="11"/>
    <x v="2"/>
    <x v="1"/>
    <x v="101"/>
    <d v="2023-06-27T00:00:00"/>
    <d v="2023-07-03T00:00:00"/>
    <x v="0"/>
    <x v="146"/>
    <n v="122118"/>
    <x v="3"/>
    <s v="Retained"/>
    <n v="4"/>
    <x v="1"/>
  </r>
  <r>
    <x v="5439"/>
    <x v="2"/>
    <n v="33"/>
    <x v="1"/>
    <s v="Service Manager"/>
    <x v="12"/>
    <x v="2"/>
    <x v="3"/>
    <x v="560"/>
    <d v="2024-05-12T00:00:00"/>
    <d v="2024-05-13T00:00:00"/>
    <x v="0"/>
    <x v="507"/>
    <n v="41998"/>
    <x v="0"/>
    <s v="Retained"/>
    <n v="3"/>
    <x v="1"/>
  </r>
  <r>
    <x v="5440"/>
    <x v="0"/>
    <n v="36"/>
    <x v="1"/>
    <s v="Service Engineer"/>
    <x v="0"/>
    <x v="0"/>
    <x v="1"/>
    <x v="233"/>
    <d v="2023-06-14T00:00:00"/>
    <d v="2023-06-20T00:00:00"/>
    <x v="0"/>
    <x v="7"/>
    <n v="58949"/>
    <x v="5"/>
    <s v="Left"/>
    <n v="5"/>
    <x v="1"/>
  </r>
  <r>
    <x v="5441"/>
    <x v="0"/>
    <n v="37"/>
    <x v="7"/>
    <s v="Purchase Manager"/>
    <x v="12"/>
    <x v="1"/>
    <x v="1"/>
    <x v="151"/>
    <d v="2023-07-07T00:00:00"/>
    <d v="2023-07-07T00:00:00"/>
    <x v="0"/>
    <x v="250"/>
    <n v="49506"/>
    <x v="0"/>
    <s v="Retained"/>
    <n v="4"/>
    <x v="1"/>
  </r>
  <r>
    <x v="5442"/>
    <x v="0"/>
    <n v="36"/>
    <x v="0"/>
    <s v="Operations Executive"/>
    <x v="14"/>
    <x v="0"/>
    <x v="1"/>
    <x v="153"/>
    <d v="2023-03-14T00:00:00"/>
    <d v="2023-03-21T00:00:00"/>
    <x v="0"/>
    <x v="8"/>
    <n v="126864"/>
    <x v="8"/>
    <s v="Retained"/>
    <n v="4"/>
    <x v="1"/>
  </r>
  <r>
    <x v="5443"/>
    <x v="1"/>
    <n v="34"/>
    <x v="7"/>
    <s v="Purchase Officer"/>
    <x v="7"/>
    <x v="0"/>
    <x v="1"/>
    <x v="26"/>
    <d v="2023-05-16T00:00:00"/>
    <d v="2023-05-17T00:00:00"/>
    <x v="1"/>
    <x v="3"/>
    <n v="60997"/>
    <x v="3"/>
    <m/>
    <n v="4"/>
    <x v="2"/>
  </r>
  <r>
    <x v="5444"/>
    <x v="0"/>
    <n v="36"/>
    <x v="0"/>
    <s v="Operations Executive"/>
    <x v="8"/>
    <x v="1"/>
    <x v="3"/>
    <x v="138"/>
    <d v="2023-08-01T00:00:00"/>
    <d v="2023-08-02T00:00:00"/>
    <x v="0"/>
    <x v="87"/>
    <n v="150354"/>
    <x v="0"/>
    <s v="Retained"/>
    <n v="5"/>
    <x v="2"/>
  </r>
  <r>
    <x v="5445"/>
    <x v="0"/>
    <n v="38"/>
    <x v="0"/>
    <s v="Operations Manager"/>
    <x v="14"/>
    <x v="1"/>
    <x v="1"/>
    <x v="120"/>
    <d v="2023-09-12T00:00:00"/>
    <d v="2023-09-19T00:00:00"/>
    <x v="0"/>
    <x v="277"/>
    <n v="140270"/>
    <x v="6"/>
    <s v="Retained"/>
    <m/>
    <x v="0"/>
  </r>
  <r>
    <x v="5446"/>
    <x v="0"/>
    <n v="37"/>
    <x v="1"/>
    <s v="Service Engineer"/>
    <x v="12"/>
    <x v="1"/>
    <x v="1"/>
    <x v="327"/>
    <d v="2023-03-22T00:00:00"/>
    <d v="2023-03-24T00:00:00"/>
    <x v="0"/>
    <x v="177"/>
    <n v="53399"/>
    <x v="10"/>
    <s v="Retained"/>
    <n v="3"/>
    <x v="1"/>
  </r>
  <r>
    <x v="5447"/>
    <x v="2"/>
    <n v="34"/>
    <x v="2"/>
    <s v="Sales Executive"/>
    <x v="0"/>
    <x v="1"/>
    <x v="0"/>
    <x v="59"/>
    <d v="2023-07-09T00:00:00"/>
    <d v="2023-07-11T00:00:00"/>
    <x v="1"/>
    <x v="3"/>
    <n v="68697"/>
    <x v="3"/>
    <m/>
    <n v="3"/>
    <x v="1"/>
  </r>
  <r>
    <x v="5448"/>
    <x v="0"/>
    <n v="37"/>
    <x v="0"/>
    <s v="Operations Executive"/>
    <x v="1"/>
    <x v="0"/>
    <x v="0"/>
    <x v="499"/>
    <d v="2024-08-26T00:00:00"/>
    <d v="2024-08-29T00:00:00"/>
    <x v="1"/>
    <x v="3"/>
    <n v="64428"/>
    <x v="3"/>
    <m/>
    <n v="4"/>
    <x v="1"/>
  </r>
  <r>
    <x v="5449"/>
    <x v="0"/>
    <n v="37"/>
    <x v="2"/>
    <s v="Sales Executive"/>
    <x v="1"/>
    <x v="2"/>
    <x v="1"/>
    <x v="306"/>
    <d v="2024-11-14T00:00:00"/>
    <d v="2024-11-17T00:00:00"/>
    <x v="4"/>
    <x v="3"/>
    <n v="65600"/>
    <x v="3"/>
    <m/>
    <n v="5"/>
    <x v="1"/>
  </r>
  <r>
    <x v="5450"/>
    <x v="0"/>
    <n v="37"/>
    <x v="1"/>
    <s v="Service Engineer"/>
    <x v="7"/>
    <x v="0"/>
    <x v="1"/>
    <x v="154"/>
    <d v="2023-03-25T00:00:00"/>
    <d v="2023-03-30T00:00:00"/>
    <x v="0"/>
    <x v="0"/>
    <n v="46278"/>
    <x v="0"/>
    <s v="Retained"/>
    <n v="5"/>
    <x v="0"/>
  </r>
  <r>
    <x v="5451"/>
    <x v="0"/>
    <n v="37"/>
    <x v="2"/>
    <s v="Sales Manager"/>
    <x v="12"/>
    <x v="3"/>
    <x v="1"/>
    <x v="317"/>
    <d v="2023-08-31T00:00:00"/>
    <d v="2023-09-01T00:00:00"/>
    <x v="1"/>
    <x v="3"/>
    <n v="37264"/>
    <x v="3"/>
    <m/>
    <m/>
    <x v="1"/>
  </r>
  <r>
    <x v="5452"/>
    <x v="0"/>
    <n v="37"/>
    <x v="0"/>
    <s v="Operations Manager"/>
    <x v="12"/>
    <x v="1"/>
    <x v="3"/>
    <x v="260"/>
    <d v="2023-02-13T00:00:00"/>
    <d v="2023-02-16T00:00:00"/>
    <x v="0"/>
    <x v="50"/>
    <n v="45354"/>
    <x v="10"/>
    <s v="Retained"/>
    <n v="5"/>
    <x v="1"/>
  </r>
  <r>
    <x v="5453"/>
    <x v="0"/>
    <n v="36"/>
    <x v="0"/>
    <s v="Operations Manager"/>
    <x v="1"/>
    <x v="1"/>
    <x v="0"/>
    <x v="401"/>
    <d v="2023-02-20T00:00:00"/>
    <d v="2023-02-23T00:00:00"/>
    <x v="0"/>
    <x v="21"/>
    <n v="71874"/>
    <x v="9"/>
    <s v="Retained"/>
    <n v="5"/>
    <x v="0"/>
  </r>
  <r>
    <x v="5454"/>
    <x v="2"/>
    <n v="32"/>
    <x v="5"/>
    <s v="General Manager"/>
    <x v="5"/>
    <x v="0"/>
    <x v="4"/>
    <x v="1"/>
    <d v="2023-07-10T00:00:00"/>
    <d v="2023-07-15T00:00:00"/>
    <x v="0"/>
    <x v="250"/>
    <n v="37011"/>
    <x v="9"/>
    <s v="Retained"/>
    <n v="3"/>
    <x v="1"/>
  </r>
  <r>
    <x v="5455"/>
    <x v="0"/>
    <n v="37"/>
    <x v="0"/>
    <s v="Operations Executive"/>
    <x v="12"/>
    <x v="4"/>
    <x v="1"/>
    <x v="231"/>
    <d v="2023-05-22T00:00:00"/>
    <d v="2023-05-25T00:00:00"/>
    <x v="0"/>
    <x v="73"/>
    <n v="59386"/>
    <x v="4"/>
    <s v="Retained"/>
    <n v="5"/>
    <x v="1"/>
  </r>
  <r>
    <x v="5456"/>
    <x v="0"/>
    <n v="36"/>
    <x v="7"/>
    <s v="Purchase Officer"/>
    <x v="5"/>
    <x v="0"/>
    <x v="0"/>
    <x v="104"/>
    <d v="2023-02-11T00:00:00"/>
    <d v="2023-02-12T00:00:00"/>
    <x v="0"/>
    <x v="58"/>
    <n v="41335"/>
    <x v="7"/>
    <s v="Left"/>
    <n v="4"/>
    <x v="1"/>
  </r>
  <r>
    <x v="5457"/>
    <x v="0"/>
    <n v="38"/>
    <x v="1"/>
    <s v="Service Engineer"/>
    <x v="12"/>
    <x v="0"/>
    <x v="2"/>
    <x v="250"/>
    <d v="2023-04-15T00:00:00"/>
    <d v="2023-04-20T00:00:00"/>
    <x v="0"/>
    <x v="188"/>
    <n v="57482"/>
    <x v="3"/>
    <s v="Retained"/>
    <n v="5"/>
    <x v="1"/>
  </r>
  <r>
    <x v="5458"/>
    <x v="1"/>
    <n v="34"/>
    <x v="1"/>
    <s v="Service Engineer"/>
    <x v="2"/>
    <x v="2"/>
    <x v="1"/>
    <x v="40"/>
    <d v="2023-06-17T00:00:00"/>
    <d v="2023-06-20T00:00:00"/>
    <x v="0"/>
    <x v="104"/>
    <n v="65665"/>
    <x v="0"/>
    <s v="Retained"/>
    <n v="2"/>
    <x v="1"/>
  </r>
  <r>
    <x v="5459"/>
    <x v="1"/>
    <n v="34"/>
    <x v="1"/>
    <s v="Service Engineer"/>
    <x v="11"/>
    <x v="0"/>
    <x v="0"/>
    <x v="366"/>
    <d v="2023-05-17T00:00:00"/>
    <d v="2023-05-22T00:00:00"/>
    <x v="2"/>
    <x v="3"/>
    <n v="135059"/>
    <x v="3"/>
    <m/>
    <m/>
    <x v="1"/>
  </r>
  <r>
    <x v="5460"/>
    <x v="2"/>
    <n v="34"/>
    <x v="1"/>
    <s v="Service Manager"/>
    <x v="4"/>
    <x v="2"/>
    <x v="0"/>
    <x v="141"/>
    <d v="2023-08-06T00:00:00"/>
    <d v="2023-08-12T00:00:00"/>
    <x v="0"/>
    <x v="18"/>
    <n v="73588"/>
    <x v="0"/>
    <s v="Retained"/>
    <n v="4"/>
    <x v="1"/>
  </r>
  <r>
    <x v="5461"/>
    <x v="0"/>
    <n v="38"/>
    <x v="1"/>
    <s v="Service Engineer"/>
    <x v="12"/>
    <x v="4"/>
    <x v="0"/>
    <x v="175"/>
    <d v="2023-07-04T00:00:00"/>
    <d v="2023-07-06T00:00:00"/>
    <x v="0"/>
    <x v="286"/>
    <n v="43149"/>
    <x v="6"/>
    <s v="Retained"/>
    <n v="3"/>
    <x v="1"/>
  </r>
  <r>
    <x v="5462"/>
    <x v="0"/>
    <n v="37"/>
    <x v="1"/>
    <s v="Service Manager"/>
    <x v="2"/>
    <x v="1"/>
    <x v="0"/>
    <x v="298"/>
    <d v="2023-07-06T00:00:00"/>
    <d v="2023-07-13T00:00:00"/>
    <x v="1"/>
    <x v="3"/>
    <n v="62859"/>
    <x v="3"/>
    <m/>
    <n v="3"/>
    <x v="1"/>
  </r>
  <r>
    <x v="5463"/>
    <x v="0"/>
    <n v="37"/>
    <x v="1"/>
    <s v="Service Manager"/>
    <x v="8"/>
    <x v="4"/>
    <x v="0"/>
    <x v="374"/>
    <d v="2024-07-30T00:00:00"/>
    <d v="2024-08-01T00:00:00"/>
    <x v="0"/>
    <x v="562"/>
    <n v="155823"/>
    <x v="2"/>
    <s v="Retained"/>
    <n v="5"/>
    <x v="0"/>
  </r>
  <r>
    <x v="5464"/>
    <x v="0"/>
    <n v="36"/>
    <x v="1"/>
    <s v="Service Engineer"/>
    <x v="1"/>
    <x v="1"/>
    <x v="2"/>
    <x v="231"/>
    <d v="2023-05-29T00:00:00"/>
    <d v="2023-06-02T00:00:00"/>
    <x v="0"/>
    <x v="92"/>
    <n v="54139"/>
    <x v="3"/>
    <s v="Retained"/>
    <m/>
    <x v="0"/>
  </r>
  <r>
    <x v="5465"/>
    <x v="0"/>
    <n v="36"/>
    <x v="3"/>
    <s v="Marketing Manager"/>
    <x v="5"/>
    <x v="4"/>
    <x v="3"/>
    <x v="366"/>
    <d v="2023-05-18T00:00:00"/>
    <d v="2023-05-23T00:00:00"/>
    <x v="0"/>
    <x v="227"/>
    <n v="51836"/>
    <x v="3"/>
    <s v="Retained"/>
    <n v="5"/>
    <x v="1"/>
  </r>
  <r>
    <x v="5466"/>
    <x v="2"/>
    <n v="32"/>
    <x v="0"/>
    <s v="Operations Manager"/>
    <x v="1"/>
    <x v="1"/>
    <x v="0"/>
    <x v="197"/>
    <d v="2023-08-23T00:00:00"/>
    <d v="2023-08-23T00:00:00"/>
    <x v="0"/>
    <x v="100"/>
    <n v="68793"/>
    <x v="12"/>
    <s v="Retained"/>
    <n v="2"/>
    <x v="1"/>
  </r>
  <r>
    <x v="5467"/>
    <x v="2"/>
    <n v="34"/>
    <x v="5"/>
    <s v="General Manager"/>
    <x v="7"/>
    <x v="0"/>
    <x v="1"/>
    <x v="142"/>
    <d v="2023-03-22T00:00:00"/>
    <d v="2023-03-26T00:00:00"/>
    <x v="0"/>
    <x v="223"/>
    <n v="52114"/>
    <x v="4"/>
    <s v="Retained"/>
    <n v="4"/>
    <x v="1"/>
  </r>
  <r>
    <x v="5468"/>
    <x v="2"/>
    <n v="34"/>
    <x v="1"/>
    <s v="Service Engineer"/>
    <x v="13"/>
    <x v="4"/>
    <x v="2"/>
    <x v="1"/>
    <d v="2023-07-05T00:00:00"/>
    <d v="2023-07-05T00:00:00"/>
    <x v="1"/>
    <x v="3"/>
    <n v="158701"/>
    <x v="3"/>
    <m/>
    <n v="5"/>
    <x v="0"/>
  </r>
  <r>
    <x v="5469"/>
    <x v="0"/>
    <n v="38"/>
    <x v="4"/>
    <s v="Production Engineer"/>
    <x v="4"/>
    <x v="1"/>
    <x v="1"/>
    <x v="529"/>
    <d v="2024-06-11T00:00:00"/>
    <d v="2024-06-15T00:00:00"/>
    <x v="0"/>
    <x v="197"/>
    <n v="61202"/>
    <x v="3"/>
    <s v="Retained"/>
    <n v="4"/>
    <x v="1"/>
  </r>
  <r>
    <x v="5470"/>
    <x v="2"/>
    <n v="34"/>
    <x v="1"/>
    <s v="Service Engineer"/>
    <x v="9"/>
    <x v="2"/>
    <x v="1"/>
    <x v="211"/>
    <d v="2023-06-08T00:00:00"/>
    <d v="2023-06-09T00:00:00"/>
    <x v="1"/>
    <x v="3"/>
    <n v="40709"/>
    <x v="3"/>
    <m/>
    <m/>
    <x v="0"/>
  </r>
  <r>
    <x v="5471"/>
    <x v="0"/>
    <n v="36"/>
    <x v="1"/>
    <s v="Service Engineer"/>
    <x v="0"/>
    <x v="1"/>
    <x v="0"/>
    <x v="81"/>
    <d v="2023-05-11T00:00:00"/>
    <d v="2023-05-15T00:00:00"/>
    <x v="0"/>
    <x v="73"/>
    <n v="69338"/>
    <x v="3"/>
    <s v="Retained"/>
    <n v="4"/>
    <x v="1"/>
  </r>
  <r>
    <x v="5472"/>
    <x v="0"/>
    <n v="37"/>
    <x v="1"/>
    <s v="Service Engineer"/>
    <x v="3"/>
    <x v="1"/>
    <x v="0"/>
    <x v="76"/>
    <d v="2023-07-27T00:00:00"/>
    <d v="2023-08-03T00:00:00"/>
    <x v="1"/>
    <x v="3"/>
    <n v="62038"/>
    <x v="3"/>
    <m/>
    <n v="4"/>
    <x v="1"/>
  </r>
  <r>
    <x v="5473"/>
    <x v="2"/>
    <n v="33"/>
    <x v="3"/>
    <s v="Marketing Executive"/>
    <x v="5"/>
    <x v="4"/>
    <x v="2"/>
    <x v="101"/>
    <d v="2023-06-27T00:00:00"/>
    <d v="2023-07-04T00:00:00"/>
    <x v="0"/>
    <x v="80"/>
    <n v="44737"/>
    <x v="12"/>
    <s v="Retained"/>
    <n v="2"/>
    <x v="1"/>
  </r>
  <r>
    <x v="5474"/>
    <x v="0"/>
    <n v="38"/>
    <x v="5"/>
    <s v="General Manager"/>
    <x v="6"/>
    <x v="1"/>
    <x v="4"/>
    <x v="365"/>
    <d v="2024-06-01T00:00:00"/>
    <d v="2024-06-02T00:00:00"/>
    <x v="3"/>
    <x v="3"/>
    <n v="80916"/>
    <x v="3"/>
    <m/>
    <n v="4"/>
    <x v="1"/>
  </r>
  <r>
    <x v="5475"/>
    <x v="0"/>
    <n v="37"/>
    <x v="2"/>
    <s v="Sales Executive"/>
    <x v="2"/>
    <x v="2"/>
    <x v="3"/>
    <x v="0"/>
    <d v="2023-03-15T00:00:00"/>
    <d v="2023-03-21T00:00:00"/>
    <x v="0"/>
    <x v="106"/>
    <n v="81401"/>
    <x v="3"/>
    <s v="Left"/>
    <n v="4"/>
    <x v="1"/>
  </r>
  <r>
    <x v="5476"/>
    <x v="0"/>
    <n v="37"/>
    <x v="1"/>
    <s v="Service Engineer"/>
    <x v="7"/>
    <x v="1"/>
    <x v="4"/>
    <x v="572"/>
    <d v="2024-06-14T00:00:00"/>
    <d v="2024-06-16T00:00:00"/>
    <x v="0"/>
    <x v="563"/>
    <n v="53651"/>
    <x v="3"/>
    <s v="Retained"/>
    <n v="4"/>
    <x v="1"/>
  </r>
  <r>
    <x v="5477"/>
    <x v="2"/>
    <n v="33"/>
    <x v="7"/>
    <s v="Purchase Officer"/>
    <x v="7"/>
    <x v="2"/>
    <x v="0"/>
    <x v="159"/>
    <d v="2023-05-23T00:00:00"/>
    <d v="2023-05-25T00:00:00"/>
    <x v="0"/>
    <x v="5"/>
    <n v="46154"/>
    <x v="0"/>
    <s v="Retained"/>
    <n v="5"/>
    <x v="1"/>
  </r>
  <r>
    <x v="5478"/>
    <x v="2"/>
    <n v="34"/>
    <x v="1"/>
    <s v="Service Engineer"/>
    <x v="3"/>
    <x v="2"/>
    <x v="1"/>
    <x v="161"/>
    <d v="2023-04-02T00:00:00"/>
    <d v="2023-04-03T00:00:00"/>
    <x v="0"/>
    <x v="303"/>
    <n v="56164"/>
    <x v="8"/>
    <s v="Retained"/>
    <n v="4"/>
    <x v="1"/>
  </r>
  <r>
    <x v="5479"/>
    <x v="0"/>
    <n v="36"/>
    <x v="1"/>
    <s v="Service Engineer"/>
    <x v="3"/>
    <x v="0"/>
    <x v="0"/>
    <x v="168"/>
    <d v="2023-08-02T00:00:00"/>
    <d v="2023-08-04T00:00:00"/>
    <x v="0"/>
    <x v="64"/>
    <n v="74289"/>
    <x v="0"/>
    <s v="Retained"/>
    <m/>
    <x v="1"/>
  </r>
  <r>
    <x v="5480"/>
    <x v="2"/>
    <n v="32"/>
    <x v="1"/>
    <s v="Service Engineer"/>
    <x v="10"/>
    <x v="4"/>
    <x v="0"/>
    <x v="346"/>
    <d v="2023-05-29T00:00:00"/>
    <d v="2023-06-02T00:00:00"/>
    <x v="0"/>
    <x v="388"/>
    <n v="144167"/>
    <x v="11"/>
    <s v="Retained"/>
    <m/>
    <x v="1"/>
  </r>
  <r>
    <x v="5481"/>
    <x v="0"/>
    <n v="37"/>
    <x v="4"/>
    <s v="Production Engineer"/>
    <x v="7"/>
    <x v="1"/>
    <x v="0"/>
    <x v="394"/>
    <d v="2023-01-25T00:00:00"/>
    <d v="2023-01-29T00:00:00"/>
    <x v="0"/>
    <x v="365"/>
    <n v="68920"/>
    <x v="12"/>
    <s v="Retained"/>
    <n v="4"/>
    <x v="1"/>
  </r>
  <r>
    <x v="5482"/>
    <x v="0"/>
    <n v="36"/>
    <x v="1"/>
    <s v="Service Manager"/>
    <x v="5"/>
    <x v="2"/>
    <x v="0"/>
    <x v="209"/>
    <d v="2023-07-02T00:00:00"/>
    <d v="2023-07-08T00:00:00"/>
    <x v="1"/>
    <x v="3"/>
    <n v="42663"/>
    <x v="3"/>
    <m/>
    <n v="3"/>
    <x v="1"/>
  </r>
  <r>
    <x v="5483"/>
    <x v="2"/>
    <n v="32"/>
    <x v="1"/>
    <s v="Service Engineer"/>
    <x v="7"/>
    <x v="0"/>
    <x v="3"/>
    <x v="153"/>
    <d v="2023-03-19T00:00:00"/>
    <d v="2023-03-21T00:00:00"/>
    <x v="1"/>
    <x v="3"/>
    <n v="66840"/>
    <x v="3"/>
    <m/>
    <n v="5"/>
    <x v="1"/>
  </r>
  <r>
    <x v="5484"/>
    <x v="2"/>
    <n v="34"/>
    <x v="2"/>
    <s v="Sales Executive"/>
    <x v="0"/>
    <x v="1"/>
    <x v="1"/>
    <x v="211"/>
    <d v="2023-06-08T00:00:00"/>
    <d v="2023-06-09T00:00:00"/>
    <x v="0"/>
    <x v="159"/>
    <n v="64037"/>
    <x v="2"/>
    <s v="Retained"/>
    <m/>
    <x v="0"/>
  </r>
  <r>
    <x v="5485"/>
    <x v="1"/>
    <n v="34"/>
    <x v="7"/>
    <s v="Purchase Officer"/>
    <x v="14"/>
    <x v="0"/>
    <x v="1"/>
    <x v="36"/>
    <d v="2023-08-12T00:00:00"/>
    <d v="2023-08-18T00:00:00"/>
    <x v="1"/>
    <x v="3"/>
    <n v="107269"/>
    <x v="3"/>
    <m/>
    <n v="4"/>
    <x v="1"/>
  </r>
  <r>
    <x v="5486"/>
    <x v="0"/>
    <n v="38"/>
    <x v="5"/>
    <s v="General Manager"/>
    <x v="11"/>
    <x v="0"/>
    <x v="0"/>
    <x v="379"/>
    <d v="2023-06-22T00:00:00"/>
    <d v="2023-06-25T00:00:00"/>
    <x v="0"/>
    <x v="37"/>
    <n v="119268"/>
    <x v="7"/>
    <s v="Retained"/>
    <n v="2"/>
    <x v="0"/>
  </r>
  <r>
    <x v="5487"/>
    <x v="2"/>
    <n v="33"/>
    <x v="1"/>
    <s v="Service Engineer"/>
    <x v="7"/>
    <x v="2"/>
    <x v="4"/>
    <x v="456"/>
    <d v="2024-10-09T00:00:00"/>
    <d v="2024-10-15T00:00:00"/>
    <x v="2"/>
    <x v="3"/>
    <n v="61282"/>
    <x v="3"/>
    <m/>
    <n v="5"/>
    <x v="0"/>
  </r>
  <r>
    <x v="5488"/>
    <x v="2"/>
    <n v="33"/>
    <x v="0"/>
    <s v="Operations Executive"/>
    <x v="8"/>
    <x v="1"/>
    <x v="1"/>
    <x v="504"/>
    <d v="2024-09-11T00:00:00"/>
    <d v="2024-09-13T00:00:00"/>
    <x v="0"/>
    <x v="510"/>
    <n v="153139"/>
    <x v="15"/>
    <s v="Retained"/>
    <n v="4"/>
    <x v="1"/>
  </r>
  <r>
    <x v="5489"/>
    <x v="1"/>
    <n v="34"/>
    <x v="0"/>
    <s v="Operations Executive"/>
    <x v="7"/>
    <x v="1"/>
    <x v="4"/>
    <x v="263"/>
    <d v="2024-01-21T00:00:00"/>
    <d v="2024-01-28T00:00:00"/>
    <x v="0"/>
    <x v="208"/>
    <n v="64307"/>
    <x v="3"/>
    <s v="Retained"/>
    <m/>
    <x v="1"/>
  </r>
  <r>
    <x v="5490"/>
    <x v="0"/>
    <n v="37"/>
    <x v="3"/>
    <s v="Marketing Manager"/>
    <x v="1"/>
    <x v="1"/>
    <x v="4"/>
    <x v="251"/>
    <d v="2023-07-26T00:00:00"/>
    <d v="2023-07-26T00:00:00"/>
    <x v="1"/>
    <x v="3"/>
    <n v="66873"/>
    <x v="3"/>
    <m/>
    <m/>
    <x v="1"/>
  </r>
  <r>
    <x v="5491"/>
    <x v="2"/>
    <n v="34"/>
    <x v="0"/>
    <s v="Operations Manager"/>
    <x v="9"/>
    <x v="1"/>
    <x v="1"/>
    <x v="335"/>
    <d v="2023-08-12T00:00:00"/>
    <d v="2023-08-15T00:00:00"/>
    <x v="1"/>
    <x v="3"/>
    <n v="47053"/>
    <x v="3"/>
    <m/>
    <m/>
    <x v="1"/>
  </r>
  <r>
    <x v="5492"/>
    <x v="0"/>
    <n v="36"/>
    <x v="0"/>
    <s v="Operations Executive"/>
    <x v="4"/>
    <x v="1"/>
    <x v="3"/>
    <x v="167"/>
    <d v="2023-09-06T00:00:00"/>
    <d v="2023-09-12T00:00:00"/>
    <x v="1"/>
    <x v="3"/>
    <n v="62068"/>
    <x v="3"/>
    <m/>
    <n v="4"/>
    <x v="1"/>
  </r>
  <r>
    <x v="5493"/>
    <x v="0"/>
    <n v="38"/>
    <x v="0"/>
    <s v="Operations Manager"/>
    <x v="2"/>
    <x v="0"/>
    <x v="1"/>
    <x v="168"/>
    <d v="2023-07-28T00:00:00"/>
    <d v="2023-08-01T00:00:00"/>
    <x v="0"/>
    <x v="198"/>
    <n v="82669"/>
    <x v="10"/>
    <s v="Retained"/>
    <n v="4"/>
    <x v="1"/>
  </r>
  <r>
    <x v="5494"/>
    <x v="0"/>
    <n v="38"/>
    <x v="2"/>
    <s v="Sales Executive"/>
    <x v="12"/>
    <x v="0"/>
    <x v="0"/>
    <x v="96"/>
    <d v="2023-01-28T00:00:00"/>
    <d v="2023-02-04T00:00:00"/>
    <x v="0"/>
    <x v="81"/>
    <n v="51845"/>
    <x v="1"/>
    <s v="Left"/>
    <n v="5"/>
    <x v="1"/>
  </r>
  <r>
    <x v="5495"/>
    <x v="0"/>
    <n v="36"/>
    <x v="4"/>
    <s v="Production Manager"/>
    <x v="12"/>
    <x v="4"/>
    <x v="0"/>
    <x v="316"/>
    <d v="2023-07-23T00:00:00"/>
    <d v="2023-07-26T00:00:00"/>
    <x v="0"/>
    <x v="67"/>
    <n v="38996"/>
    <x v="10"/>
    <s v="Retained"/>
    <n v="5"/>
    <x v="0"/>
  </r>
  <r>
    <x v="5496"/>
    <x v="0"/>
    <n v="36"/>
    <x v="5"/>
    <s v="General Manager"/>
    <x v="6"/>
    <x v="2"/>
    <x v="3"/>
    <x v="191"/>
    <d v="2023-08-23T00:00:00"/>
    <d v="2023-08-25T00:00:00"/>
    <x v="1"/>
    <x v="3"/>
    <n v="53974"/>
    <x v="3"/>
    <m/>
    <n v="5"/>
    <x v="1"/>
  </r>
  <r>
    <x v="5497"/>
    <x v="2"/>
    <n v="33"/>
    <x v="0"/>
    <s v="Operations Executive"/>
    <x v="6"/>
    <x v="1"/>
    <x v="0"/>
    <x v="538"/>
    <d v="2024-06-26T00:00:00"/>
    <d v="2024-06-28T00:00:00"/>
    <x v="0"/>
    <x v="231"/>
    <n v="65543"/>
    <x v="3"/>
    <s v="Retained"/>
    <n v="4"/>
    <x v="1"/>
  </r>
  <r>
    <x v="5498"/>
    <x v="0"/>
    <n v="36"/>
    <x v="3"/>
    <s v="Marketing Executive"/>
    <x v="2"/>
    <x v="1"/>
    <x v="0"/>
    <x v="126"/>
    <d v="2023-01-20T00:00:00"/>
    <d v="2023-01-23T00:00:00"/>
    <x v="1"/>
    <x v="3"/>
    <n v="85440"/>
    <x v="3"/>
    <m/>
    <n v="4"/>
    <x v="1"/>
  </r>
  <r>
    <x v="5499"/>
    <x v="2"/>
    <n v="32"/>
    <x v="0"/>
    <s v="Operations Executive"/>
    <x v="3"/>
    <x v="2"/>
    <x v="0"/>
    <x v="33"/>
    <d v="2023-03-01T00:00:00"/>
    <d v="2023-03-03T00:00:00"/>
    <x v="2"/>
    <x v="3"/>
    <n v="64127"/>
    <x v="3"/>
    <m/>
    <n v="5"/>
    <x v="1"/>
  </r>
  <r>
    <x v="5500"/>
    <x v="0"/>
    <n v="36"/>
    <x v="0"/>
    <s v="Operations Executive"/>
    <x v="12"/>
    <x v="2"/>
    <x v="1"/>
    <x v="179"/>
    <d v="2023-04-12T00:00:00"/>
    <d v="2023-04-14T00:00:00"/>
    <x v="0"/>
    <x v="248"/>
    <n v="41162"/>
    <x v="4"/>
    <s v="Retained"/>
    <n v="4"/>
    <x v="1"/>
  </r>
  <r>
    <x v="5501"/>
    <x v="0"/>
    <n v="36"/>
    <x v="0"/>
    <s v="Operations Manager"/>
    <x v="5"/>
    <x v="2"/>
    <x v="0"/>
    <x v="20"/>
    <d v="2024-04-09T00:00:00"/>
    <d v="2024-04-13T00:00:00"/>
    <x v="1"/>
    <x v="3"/>
    <n v="32461"/>
    <x v="3"/>
    <m/>
    <n v="5"/>
    <x v="2"/>
  </r>
  <r>
    <x v="5502"/>
    <x v="0"/>
    <n v="37"/>
    <x v="0"/>
    <s v="Operations Executive"/>
    <x v="7"/>
    <x v="0"/>
    <x v="4"/>
    <x v="50"/>
    <d v="2023-03-24T00:00:00"/>
    <d v="2023-03-26T00:00:00"/>
    <x v="0"/>
    <x v="101"/>
    <n v="59972"/>
    <x v="8"/>
    <s v="Retained"/>
    <n v="1"/>
    <x v="1"/>
  </r>
  <r>
    <x v="5503"/>
    <x v="0"/>
    <n v="37"/>
    <x v="6"/>
    <s v="Financial Analyst"/>
    <x v="1"/>
    <x v="1"/>
    <x v="1"/>
    <x v="535"/>
    <d v="2025-01-09T00:00:00"/>
    <d v="2025-01-15T00:00:00"/>
    <x v="0"/>
    <x v="564"/>
    <n v="53428"/>
    <x v="15"/>
    <s v="Retained"/>
    <m/>
    <x v="0"/>
  </r>
  <r>
    <x v="5504"/>
    <x v="0"/>
    <n v="36"/>
    <x v="3"/>
    <s v="Marketing Executive"/>
    <x v="13"/>
    <x v="0"/>
    <x v="0"/>
    <x v="359"/>
    <d v="2024-11-04T00:00:00"/>
    <d v="2024-11-07T00:00:00"/>
    <x v="1"/>
    <x v="3"/>
    <n v="179553"/>
    <x v="3"/>
    <m/>
    <n v="4"/>
    <x v="1"/>
  </r>
  <r>
    <x v="5505"/>
    <x v="0"/>
    <n v="36"/>
    <x v="0"/>
    <s v="Operations Executive"/>
    <x v="4"/>
    <x v="2"/>
    <x v="1"/>
    <x v="343"/>
    <d v="2024-02-04T00:00:00"/>
    <d v="2024-02-11T00:00:00"/>
    <x v="0"/>
    <x v="347"/>
    <n v="69236"/>
    <x v="0"/>
    <s v="Retained"/>
    <n v="4"/>
    <x v="1"/>
  </r>
  <r>
    <x v="5506"/>
    <x v="0"/>
    <n v="37"/>
    <x v="0"/>
    <s v="Operations Executive"/>
    <x v="12"/>
    <x v="1"/>
    <x v="2"/>
    <x v="55"/>
    <d v="2024-10-20T00:00:00"/>
    <d v="2024-10-23T00:00:00"/>
    <x v="0"/>
    <x v="355"/>
    <n v="36373"/>
    <x v="3"/>
    <s v="Retained"/>
    <n v="4"/>
    <x v="1"/>
  </r>
  <r>
    <x v="5507"/>
    <x v="0"/>
    <n v="37"/>
    <x v="0"/>
    <s v="Operations Manager"/>
    <x v="7"/>
    <x v="0"/>
    <x v="1"/>
    <x v="486"/>
    <d v="2024-06-16T00:00:00"/>
    <d v="2024-06-22T00:00:00"/>
    <x v="3"/>
    <x v="3"/>
    <n v="55830"/>
    <x v="3"/>
    <m/>
    <n v="4"/>
    <x v="0"/>
  </r>
  <r>
    <x v="5508"/>
    <x v="0"/>
    <n v="36"/>
    <x v="1"/>
    <s v="Service Manager"/>
    <x v="1"/>
    <x v="1"/>
    <x v="1"/>
    <x v="85"/>
    <d v="2023-02-18T00:00:00"/>
    <d v="2023-02-19T00:00:00"/>
    <x v="0"/>
    <x v="76"/>
    <n v="74468"/>
    <x v="12"/>
    <s v="Retained"/>
    <n v="4"/>
    <x v="0"/>
  </r>
  <r>
    <x v="5509"/>
    <x v="0"/>
    <n v="38"/>
    <x v="2"/>
    <s v="Sales Executive"/>
    <x v="6"/>
    <x v="0"/>
    <x v="3"/>
    <x v="29"/>
    <d v="2023-02-15T00:00:00"/>
    <d v="2023-02-17T00:00:00"/>
    <x v="0"/>
    <x v="50"/>
    <n v="70131"/>
    <x v="0"/>
    <s v="Retained"/>
    <n v="4"/>
    <x v="1"/>
  </r>
  <r>
    <x v="5510"/>
    <x v="0"/>
    <n v="37"/>
    <x v="3"/>
    <s v="Marketing Executive"/>
    <x v="0"/>
    <x v="0"/>
    <x v="0"/>
    <x v="519"/>
    <d v="2024-09-29T00:00:00"/>
    <d v="2024-10-04T00:00:00"/>
    <x v="0"/>
    <x v="403"/>
    <n v="51313"/>
    <x v="15"/>
    <s v="Retained"/>
    <n v="4"/>
    <x v="1"/>
  </r>
  <r>
    <x v="5511"/>
    <x v="1"/>
    <n v="34"/>
    <x v="0"/>
    <s v="Operations Executive"/>
    <x v="3"/>
    <x v="0"/>
    <x v="0"/>
    <x v="14"/>
    <d v="2023-01-26T00:00:00"/>
    <d v="2023-01-30T00:00:00"/>
    <x v="0"/>
    <x v="131"/>
    <n v="55816"/>
    <x v="14"/>
    <s v="Left"/>
    <n v="4"/>
    <x v="1"/>
  </r>
  <r>
    <x v="5512"/>
    <x v="2"/>
    <n v="33"/>
    <x v="1"/>
    <s v="Service Manager"/>
    <x v="1"/>
    <x v="0"/>
    <x v="3"/>
    <x v="52"/>
    <d v="2023-03-04T00:00:00"/>
    <d v="2023-03-05T00:00:00"/>
    <x v="2"/>
    <x v="3"/>
    <n v="68000"/>
    <x v="3"/>
    <m/>
    <n v="4"/>
    <x v="1"/>
  </r>
  <r>
    <x v="5513"/>
    <x v="2"/>
    <n v="33"/>
    <x v="1"/>
    <s v="Service Manager"/>
    <x v="10"/>
    <x v="0"/>
    <x v="1"/>
    <x v="394"/>
    <d v="2023-01-25T00:00:00"/>
    <d v="2023-01-29T00:00:00"/>
    <x v="0"/>
    <x v="72"/>
    <n v="137304"/>
    <x v="15"/>
    <s v="Retained"/>
    <n v="5"/>
    <x v="1"/>
  </r>
  <r>
    <x v="5514"/>
    <x v="0"/>
    <n v="36"/>
    <x v="0"/>
    <s v="Operations Executive"/>
    <x v="9"/>
    <x v="3"/>
    <x v="1"/>
    <x v="108"/>
    <d v="2023-07-07T00:00:00"/>
    <d v="2023-07-12T00:00:00"/>
    <x v="0"/>
    <x v="39"/>
    <n v="56189"/>
    <x v="3"/>
    <s v="Retained"/>
    <n v="5"/>
    <x v="1"/>
  </r>
  <r>
    <x v="5515"/>
    <x v="2"/>
    <n v="32"/>
    <x v="0"/>
    <s v="Operations Manager"/>
    <x v="3"/>
    <x v="0"/>
    <x v="1"/>
    <x v="156"/>
    <d v="2023-07-07T00:00:00"/>
    <d v="2023-07-09T00:00:00"/>
    <x v="0"/>
    <x v="45"/>
    <n v="75871"/>
    <x v="3"/>
    <s v="Retained"/>
    <n v="1"/>
    <x v="1"/>
  </r>
  <r>
    <x v="5516"/>
    <x v="2"/>
    <n v="33"/>
    <x v="0"/>
    <s v="Operations Executive"/>
    <x v="0"/>
    <x v="2"/>
    <x v="0"/>
    <x v="166"/>
    <d v="2023-02-11T00:00:00"/>
    <d v="2023-02-18T00:00:00"/>
    <x v="0"/>
    <x v="58"/>
    <n v="51735"/>
    <x v="2"/>
    <s v="Retained"/>
    <n v="4"/>
    <x v="1"/>
  </r>
  <r>
    <x v="5517"/>
    <x v="2"/>
    <n v="32"/>
    <x v="0"/>
    <s v="Operations Executive"/>
    <x v="8"/>
    <x v="1"/>
    <x v="1"/>
    <x v="115"/>
    <d v="2023-06-01T00:00:00"/>
    <d v="2023-06-05T00:00:00"/>
    <x v="0"/>
    <x v="99"/>
    <n v="228519"/>
    <x v="10"/>
    <s v="Left"/>
    <m/>
    <x v="1"/>
  </r>
  <r>
    <x v="5518"/>
    <x v="0"/>
    <n v="36"/>
    <x v="1"/>
    <s v="Service Manager"/>
    <x v="7"/>
    <x v="0"/>
    <x v="0"/>
    <x v="181"/>
    <d v="2023-05-25T00:00:00"/>
    <d v="2023-06-01T00:00:00"/>
    <x v="0"/>
    <x v="212"/>
    <n v="62845"/>
    <x v="4"/>
    <s v="Retained"/>
    <n v="5"/>
    <x v="1"/>
  </r>
  <r>
    <x v="5519"/>
    <x v="2"/>
    <n v="33"/>
    <x v="1"/>
    <s v="Service Engineer"/>
    <x v="12"/>
    <x v="1"/>
    <x v="1"/>
    <x v="399"/>
    <d v="2024-04-10T00:00:00"/>
    <d v="2024-04-15T00:00:00"/>
    <x v="0"/>
    <x v="565"/>
    <n v="58259"/>
    <x v="9"/>
    <s v="Retained"/>
    <n v="4"/>
    <x v="1"/>
  </r>
  <r>
    <x v="5520"/>
    <x v="2"/>
    <n v="32"/>
    <x v="2"/>
    <s v="Sales Executive"/>
    <x v="4"/>
    <x v="1"/>
    <x v="1"/>
    <x v="38"/>
    <d v="2023-02-20T00:00:00"/>
    <d v="2023-02-20T00:00:00"/>
    <x v="0"/>
    <x v="58"/>
    <n v="80990"/>
    <x v="7"/>
    <s v="Retained"/>
    <n v="5"/>
    <x v="0"/>
  </r>
  <r>
    <x v="5521"/>
    <x v="0"/>
    <n v="38"/>
    <x v="0"/>
    <s v="Operations Executive"/>
    <x v="2"/>
    <x v="1"/>
    <x v="1"/>
    <x v="327"/>
    <d v="2023-03-12T00:00:00"/>
    <d v="2023-03-16T00:00:00"/>
    <x v="1"/>
    <x v="3"/>
    <n v="76988"/>
    <x v="3"/>
    <m/>
    <n v="4"/>
    <x v="0"/>
  </r>
  <r>
    <x v="5522"/>
    <x v="2"/>
    <n v="32"/>
    <x v="2"/>
    <s v="Sales Executive"/>
    <x v="3"/>
    <x v="0"/>
    <x v="0"/>
    <x v="366"/>
    <d v="2023-05-19T00:00:00"/>
    <d v="2023-05-23T00:00:00"/>
    <x v="1"/>
    <x v="3"/>
    <n v="67083"/>
    <x v="3"/>
    <m/>
    <n v="4"/>
    <x v="1"/>
  </r>
  <r>
    <x v="5523"/>
    <x v="0"/>
    <n v="36"/>
    <x v="0"/>
    <s v="Operations Executive"/>
    <x v="7"/>
    <x v="0"/>
    <x v="1"/>
    <x v="564"/>
    <d v="2024-03-10T00:00:00"/>
    <d v="2024-03-17T00:00:00"/>
    <x v="0"/>
    <x v="205"/>
    <n v="63165"/>
    <x v="4"/>
    <s v="Retained"/>
    <n v="4"/>
    <x v="0"/>
  </r>
  <r>
    <x v="5524"/>
    <x v="0"/>
    <n v="37"/>
    <x v="6"/>
    <s v="Finance Manager"/>
    <x v="2"/>
    <x v="4"/>
    <x v="1"/>
    <x v="408"/>
    <d v="2023-07-29T00:00:00"/>
    <d v="2023-08-02T00:00:00"/>
    <x v="0"/>
    <x v="190"/>
    <n v="63172"/>
    <x v="0"/>
    <s v="Retained"/>
    <n v="4"/>
    <x v="1"/>
  </r>
  <r>
    <x v="5525"/>
    <x v="0"/>
    <n v="37"/>
    <x v="6"/>
    <s v="Financial Analyst"/>
    <x v="0"/>
    <x v="2"/>
    <x v="2"/>
    <x v="50"/>
    <d v="2023-03-22T00:00:00"/>
    <d v="2023-03-23T00:00:00"/>
    <x v="1"/>
    <x v="3"/>
    <n v="59494"/>
    <x v="3"/>
    <m/>
    <n v="3"/>
    <x v="1"/>
  </r>
  <r>
    <x v="5526"/>
    <x v="2"/>
    <n v="34"/>
    <x v="3"/>
    <s v="Marketing Manager"/>
    <x v="9"/>
    <x v="1"/>
    <x v="1"/>
    <x v="176"/>
    <d v="2023-03-16T00:00:00"/>
    <d v="2023-03-23T00:00:00"/>
    <x v="1"/>
    <x v="3"/>
    <n v="56162"/>
    <x v="3"/>
    <m/>
    <n v="4"/>
    <x v="1"/>
  </r>
  <r>
    <x v="5527"/>
    <x v="0"/>
    <n v="36"/>
    <x v="2"/>
    <s v="Sales Executive"/>
    <x v="7"/>
    <x v="2"/>
    <x v="3"/>
    <x v="209"/>
    <d v="2023-06-23T00:00:00"/>
    <d v="2023-06-29T00:00:00"/>
    <x v="0"/>
    <x v="89"/>
    <n v="54179"/>
    <x v="7"/>
    <s v="Retained"/>
    <n v="3"/>
    <x v="1"/>
  </r>
  <r>
    <x v="5528"/>
    <x v="0"/>
    <n v="38"/>
    <x v="0"/>
    <s v="Operations Executive"/>
    <x v="9"/>
    <x v="0"/>
    <x v="0"/>
    <x v="196"/>
    <d v="2023-06-30T00:00:00"/>
    <d v="2023-07-04T00:00:00"/>
    <x v="1"/>
    <x v="3"/>
    <n v="56589"/>
    <x v="3"/>
    <m/>
    <n v="3"/>
    <x v="0"/>
  </r>
  <r>
    <x v="5529"/>
    <x v="0"/>
    <n v="38"/>
    <x v="2"/>
    <s v="Sales Manager"/>
    <x v="6"/>
    <x v="2"/>
    <x v="1"/>
    <x v="278"/>
    <d v="2024-05-07T00:00:00"/>
    <d v="2024-05-10T00:00:00"/>
    <x v="1"/>
    <x v="3"/>
    <n v="69586"/>
    <x v="3"/>
    <m/>
    <n v="2"/>
    <x v="1"/>
  </r>
  <r>
    <x v="5530"/>
    <x v="0"/>
    <n v="37"/>
    <x v="2"/>
    <s v="Sales Executive"/>
    <x v="4"/>
    <x v="0"/>
    <x v="3"/>
    <x v="288"/>
    <d v="2023-06-19T00:00:00"/>
    <d v="2023-06-23T00:00:00"/>
    <x v="0"/>
    <x v="41"/>
    <n v="82282"/>
    <x v="9"/>
    <s v="Retained"/>
    <n v="4"/>
    <x v="1"/>
  </r>
  <r>
    <x v="5531"/>
    <x v="0"/>
    <n v="36"/>
    <x v="7"/>
    <s v="Purchase Officer"/>
    <x v="12"/>
    <x v="1"/>
    <x v="0"/>
    <x v="249"/>
    <d v="2023-05-16T00:00:00"/>
    <d v="2023-05-20T00:00:00"/>
    <x v="0"/>
    <x v="75"/>
    <n v="56478"/>
    <x v="7"/>
    <s v="Retained"/>
    <m/>
    <x v="1"/>
  </r>
  <r>
    <x v="5532"/>
    <x v="2"/>
    <n v="33"/>
    <x v="2"/>
    <s v="Sales Executive"/>
    <x v="6"/>
    <x v="0"/>
    <x v="0"/>
    <x v="7"/>
    <d v="2023-06-09T00:00:00"/>
    <d v="2023-06-10T00:00:00"/>
    <x v="0"/>
    <x v="104"/>
    <n v="78792"/>
    <x v="3"/>
    <s v="Retained"/>
    <n v="4"/>
    <x v="1"/>
  </r>
  <r>
    <x v="5533"/>
    <x v="2"/>
    <n v="34"/>
    <x v="0"/>
    <s v="Operations Executive"/>
    <x v="6"/>
    <x v="0"/>
    <x v="1"/>
    <x v="197"/>
    <d v="2023-08-24T00:00:00"/>
    <d v="2023-08-24T00:00:00"/>
    <x v="0"/>
    <x v="100"/>
    <n v="66926"/>
    <x v="3"/>
    <s v="Retained"/>
    <n v="4"/>
    <x v="1"/>
  </r>
  <r>
    <x v="5534"/>
    <x v="0"/>
    <n v="38"/>
    <x v="6"/>
    <s v="Financial Analyst"/>
    <x v="4"/>
    <x v="3"/>
    <x v="1"/>
    <x v="181"/>
    <d v="2023-05-28T00:00:00"/>
    <d v="2023-06-02T00:00:00"/>
    <x v="0"/>
    <x v="292"/>
    <n v="65239"/>
    <x v="4"/>
    <s v="Left"/>
    <n v="4"/>
    <x v="1"/>
  </r>
  <r>
    <x v="5535"/>
    <x v="0"/>
    <n v="37"/>
    <x v="2"/>
    <s v="Sales Manager"/>
    <x v="1"/>
    <x v="1"/>
    <x v="2"/>
    <x v="214"/>
    <d v="2023-03-28T00:00:00"/>
    <d v="2023-04-04T00:00:00"/>
    <x v="0"/>
    <x v="22"/>
    <n v="55594"/>
    <x v="7"/>
    <s v="Retained"/>
    <n v="4"/>
    <x v="1"/>
  </r>
  <r>
    <x v="5536"/>
    <x v="0"/>
    <n v="37"/>
    <x v="2"/>
    <s v="Sales Manager"/>
    <x v="12"/>
    <x v="0"/>
    <x v="1"/>
    <x v="108"/>
    <d v="2023-07-11T00:00:00"/>
    <d v="2023-07-15T00:00:00"/>
    <x v="0"/>
    <x v="39"/>
    <n v="41224"/>
    <x v="0"/>
    <s v="Retained"/>
    <m/>
    <x v="0"/>
  </r>
  <r>
    <x v="5537"/>
    <x v="2"/>
    <n v="33"/>
    <x v="0"/>
    <s v="Operations Executive"/>
    <x v="6"/>
    <x v="0"/>
    <x v="0"/>
    <x v="131"/>
    <d v="2023-08-31T00:00:00"/>
    <d v="2023-08-31T00:00:00"/>
    <x v="0"/>
    <x v="153"/>
    <n v="61205"/>
    <x v="11"/>
    <s v="Retained"/>
    <n v="3"/>
    <x v="1"/>
  </r>
  <r>
    <x v="5538"/>
    <x v="0"/>
    <n v="37"/>
    <x v="0"/>
    <s v="Operations Manager"/>
    <x v="9"/>
    <x v="1"/>
    <x v="0"/>
    <x v="122"/>
    <d v="2023-08-07T00:00:00"/>
    <d v="2023-08-13T00:00:00"/>
    <x v="0"/>
    <x v="132"/>
    <n v="57604"/>
    <x v="14"/>
    <s v="Retained"/>
    <n v="5"/>
    <x v="1"/>
  </r>
  <r>
    <x v="5539"/>
    <x v="0"/>
    <n v="37"/>
    <x v="7"/>
    <s v="Purchase Manager"/>
    <x v="12"/>
    <x v="2"/>
    <x v="1"/>
    <x v="129"/>
    <d v="2023-02-08T00:00:00"/>
    <d v="2023-02-13T00:00:00"/>
    <x v="2"/>
    <x v="3"/>
    <n v="48061"/>
    <x v="3"/>
    <m/>
    <n v="5"/>
    <x v="1"/>
  </r>
  <r>
    <x v="5540"/>
    <x v="0"/>
    <n v="38"/>
    <x v="0"/>
    <s v="Operations Manager"/>
    <x v="12"/>
    <x v="2"/>
    <x v="2"/>
    <x v="40"/>
    <d v="2023-06-11T00:00:00"/>
    <d v="2023-06-13T00:00:00"/>
    <x v="0"/>
    <x v="7"/>
    <n v="43322"/>
    <x v="10"/>
    <s v="Retained"/>
    <n v="4"/>
    <x v="1"/>
  </r>
  <r>
    <x v="5541"/>
    <x v="2"/>
    <n v="33"/>
    <x v="0"/>
    <s v="Operations Executive"/>
    <x v="7"/>
    <x v="2"/>
    <x v="1"/>
    <x v="176"/>
    <d v="2023-03-14T00:00:00"/>
    <d v="2023-03-19T00:00:00"/>
    <x v="0"/>
    <x v="163"/>
    <n v="50409"/>
    <x v="5"/>
    <s v="Retained"/>
    <n v="2"/>
    <x v="0"/>
  </r>
  <r>
    <x v="5542"/>
    <x v="2"/>
    <n v="32"/>
    <x v="0"/>
    <s v="Operations Executive"/>
    <x v="1"/>
    <x v="1"/>
    <x v="1"/>
    <x v="113"/>
    <d v="2023-03-10T00:00:00"/>
    <d v="2023-03-13T00:00:00"/>
    <x v="0"/>
    <x v="32"/>
    <n v="60967"/>
    <x v="7"/>
    <s v="Retained"/>
    <n v="4"/>
    <x v="0"/>
  </r>
  <r>
    <x v="5543"/>
    <x v="2"/>
    <n v="34"/>
    <x v="1"/>
    <s v="Service Engineer"/>
    <x v="0"/>
    <x v="1"/>
    <x v="4"/>
    <x v="557"/>
    <d v="2024-07-05T00:00:00"/>
    <d v="2024-07-07T00:00:00"/>
    <x v="0"/>
    <x v="393"/>
    <n v="40272"/>
    <x v="10"/>
    <s v="Retained"/>
    <n v="3"/>
    <x v="1"/>
  </r>
  <r>
    <x v="5544"/>
    <x v="2"/>
    <n v="34"/>
    <x v="0"/>
    <s v="Operations Executive"/>
    <x v="2"/>
    <x v="1"/>
    <x v="1"/>
    <x v="210"/>
    <d v="2023-08-06T00:00:00"/>
    <d v="2023-08-09T00:00:00"/>
    <x v="0"/>
    <x v="113"/>
    <n v="69921"/>
    <x v="14"/>
    <s v="Retained"/>
    <n v="5"/>
    <x v="1"/>
  </r>
  <r>
    <x v="5545"/>
    <x v="0"/>
    <n v="36"/>
    <x v="0"/>
    <s v="Operations Executive"/>
    <x v="14"/>
    <x v="1"/>
    <x v="2"/>
    <x v="376"/>
    <d v="2023-05-31T00:00:00"/>
    <d v="2023-06-02T00:00:00"/>
    <x v="1"/>
    <x v="3"/>
    <n v="116710"/>
    <x v="3"/>
    <m/>
    <n v="4"/>
    <x v="1"/>
  </r>
  <r>
    <x v="5546"/>
    <x v="0"/>
    <n v="36"/>
    <x v="0"/>
    <s v="Operations Executive"/>
    <x v="4"/>
    <x v="0"/>
    <x v="0"/>
    <x v="564"/>
    <d v="2024-03-11T00:00:00"/>
    <d v="2024-03-15T00:00:00"/>
    <x v="0"/>
    <x v="63"/>
    <n v="73262"/>
    <x v="10"/>
    <s v="Retained"/>
    <n v="4"/>
    <x v="1"/>
  </r>
  <r>
    <x v="5547"/>
    <x v="0"/>
    <n v="38"/>
    <x v="0"/>
    <s v="Operations Executive"/>
    <x v="5"/>
    <x v="0"/>
    <x v="0"/>
    <x v="379"/>
    <d v="2023-06-18T00:00:00"/>
    <d v="2023-06-22T00:00:00"/>
    <x v="0"/>
    <x v="213"/>
    <n v="46630"/>
    <x v="12"/>
    <s v="Retained"/>
    <n v="4"/>
    <x v="1"/>
  </r>
  <r>
    <x v="5548"/>
    <x v="0"/>
    <n v="37"/>
    <x v="3"/>
    <s v="Marketing Executive"/>
    <x v="4"/>
    <x v="2"/>
    <x v="0"/>
    <x v="196"/>
    <d v="2023-07-04T00:00:00"/>
    <d v="2023-07-08T00:00:00"/>
    <x v="0"/>
    <x v="109"/>
    <n v="61133"/>
    <x v="6"/>
    <s v="Retained"/>
    <n v="4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50">
  <r>
    <s v="QA22768"/>
    <x v="0"/>
    <n v="27"/>
    <s v="Operations"/>
    <s v="Operations Executive"/>
    <s v="c5"/>
    <s v="Master"/>
    <s v="LinkedIn"/>
    <d v="2022-01-01T00:00:00"/>
    <d v="2022-01-16T00:00:00"/>
    <d v="2022-01-25T00:00:00"/>
    <s v="Hired"/>
    <n v="57296"/>
    <n v="4.9000000000000004"/>
    <x v="0"/>
    <n v="5"/>
    <s v="Head Office"/>
    <x v="0"/>
  </r>
  <r>
    <s v="CK02501"/>
    <x v="1"/>
    <n v="31"/>
    <s v="Service"/>
    <s v="Service Manager"/>
    <s v="i6"/>
    <s v="Bachelor"/>
    <s v="LinkedIn"/>
    <d v="2022-01-01T00:00:00"/>
    <d v="2022-01-23T00:00:00"/>
    <d v="2022-02-03T00:00:00"/>
    <s v="Hired"/>
    <n v="66190"/>
    <n v="5"/>
    <x v="0"/>
    <n v="4"/>
    <s v="Branch Office"/>
    <x v="1"/>
  </r>
  <r>
    <s v="QO25808"/>
    <x v="2"/>
    <n v="25"/>
    <s v="Operations"/>
    <s v="Operations Executive"/>
    <s v="c10"/>
    <s v="Degree"/>
    <s v="LinkedIn"/>
    <d v="2022-01-01T00:00:00"/>
    <d v="2022-01-14T00:00:00"/>
    <d v="2022-01-23T00:00:00"/>
    <s v="Hired"/>
    <n v="88828"/>
    <n v="4.5999999999999996"/>
    <x v="0"/>
    <n v="2"/>
    <s v="Head Office"/>
    <x v="0"/>
  </r>
  <r>
    <s v="SI19300"/>
    <x v="2"/>
    <n v="34"/>
    <s v="Sales"/>
    <s v="Sales Executive"/>
    <s v="i7"/>
    <s v="Bachelor"/>
    <s v="Job portal"/>
    <d v="2022-01-01T00:00:00"/>
    <d v="2022-01-23T00:00:00"/>
    <d v="2022-01-31T00:00:00"/>
    <s v="Rejected"/>
    <n v="77502"/>
    <m/>
    <x v="1"/>
    <m/>
    <s v="Branch Office"/>
    <x v="2"/>
  </r>
  <r>
    <s v="WP87593"/>
    <x v="0"/>
    <n v="37"/>
    <s v="Marketing"/>
    <s v="Marketing Executive"/>
    <s v="i7"/>
    <s v="Degree"/>
    <s v="LinkedIn"/>
    <d v="2022-01-02T00:00:00"/>
    <d v="2022-01-15T00:00:00"/>
    <d v="2022-01-25T00:00:00"/>
    <s v="Hired"/>
    <n v="78338"/>
    <n v="4.7"/>
    <x v="0"/>
    <n v="4"/>
    <s v="Head Office"/>
    <x v="2"/>
  </r>
  <r>
    <s v="OV68570"/>
    <x v="0"/>
    <n v="23"/>
    <s v="Service"/>
    <s v="Service Engineer"/>
    <s v="c9"/>
    <s v="Degree"/>
    <s v="Job portal"/>
    <d v="2022-01-02T00:00:00"/>
    <d v="2022-01-18T00:00:00"/>
    <d v="2022-01-22T00:00:00"/>
    <s v="Hired"/>
    <n v="87182"/>
    <n v="3.9"/>
    <x v="2"/>
    <n v="4"/>
    <s v="Branch Office"/>
    <x v="0"/>
  </r>
  <r>
    <s v="FH02126"/>
    <x v="0"/>
    <n v="27"/>
    <s v="Sales"/>
    <s v="Sales Manager"/>
    <s v="i7"/>
    <s v="Bachelor"/>
    <s v="Own website"/>
    <d v="2022-01-02T00:00:00"/>
    <d v="2022-01-15T00:00:00"/>
    <d v="2022-01-21T00:00:00"/>
    <s v="Hired"/>
    <n v="78864"/>
    <n v="4.0999999999999996"/>
    <x v="2"/>
    <n v="5"/>
    <s v="Branch Office"/>
    <x v="0"/>
  </r>
  <r>
    <s v="JJ22966"/>
    <x v="2"/>
    <n v="30"/>
    <s v="Service"/>
    <s v="Service Manager"/>
    <s v="b9"/>
    <s v="Bachelor"/>
    <s v="Recruitment agencies"/>
    <d v="2022-01-02T00:00:00"/>
    <d v="2022-01-23T00:00:00"/>
    <d v="2022-02-03T00:00:00"/>
    <s v="Hired"/>
    <n v="42476"/>
    <n v="4.7"/>
    <x v="0"/>
    <n v="4"/>
    <s v="Branch Office"/>
    <x v="1"/>
  </r>
  <r>
    <s v="ES13965"/>
    <x v="2"/>
    <n v="28"/>
    <s v="Service"/>
    <s v="Service Engineer"/>
    <s v="c8"/>
    <s v="Degree"/>
    <s v="Own website"/>
    <d v="2022-01-03T00:00:00"/>
    <d v="2022-01-16T00:00:00"/>
    <d v="2022-01-23T00:00:00"/>
    <s v="Rejected"/>
    <m/>
    <m/>
    <x v="1"/>
    <n v="4"/>
    <s v="Head Office"/>
    <x v="1"/>
  </r>
  <r>
    <s v="RV72032"/>
    <x v="2"/>
    <n v="34"/>
    <s v="Service"/>
    <s v="Service Engineer"/>
    <s v="i7"/>
    <s v="Bachelor"/>
    <s v="LinkedIn"/>
    <d v="2022-01-03T00:00:00"/>
    <d v="2022-01-17T00:00:00"/>
    <d v="2022-01-25T00:00:00"/>
    <s v="Hired"/>
    <n v="60329"/>
    <n v="4.3"/>
    <x v="0"/>
    <n v="4"/>
    <s v="Branch Office"/>
    <x v="2"/>
  </r>
  <r>
    <s v="FY83639"/>
    <x v="0"/>
    <n v="33"/>
    <s v="Operations"/>
    <s v="Operations Executive"/>
    <s v="i6"/>
    <s v="Bachelor"/>
    <s v="LinkedIn"/>
    <d v="2022-01-03T00:00:00"/>
    <d v="2022-01-23T00:00:00"/>
    <d v="2022-01-28T00:00:00"/>
    <s v="Candidate refused"/>
    <n v="55977"/>
    <m/>
    <x v="1"/>
    <n v="4"/>
    <s v="Head Office"/>
    <x v="1"/>
  </r>
  <r>
    <s v="LG25258"/>
    <x v="0"/>
    <n v="31"/>
    <s v="Production"/>
    <s v="Production Manager"/>
    <s v="b9"/>
    <s v="Bachelor"/>
    <s v="LinkedIn"/>
    <d v="2022-01-03T00:00:00"/>
    <d v="2022-01-21T00:00:00"/>
    <d v="2022-01-30T00:00:00"/>
    <s v="Hired"/>
    <n v="57340"/>
    <n v="4.8"/>
    <x v="2"/>
    <n v="4"/>
    <s v="Head Office"/>
    <x v="1"/>
  </r>
  <r>
    <s v="KF95001"/>
    <x v="2"/>
    <n v="24"/>
    <s v="Sales"/>
    <s v="Sales Manager"/>
    <s v="i5"/>
    <s v="Master"/>
    <s v="Job portal"/>
    <d v="2022-01-03T00:00:00"/>
    <d v="2022-01-17T00:00:00"/>
    <d v="2022-01-22T00:00:00"/>
    <s v="Hired"/>
    <n v="47703"/>
    <n v="3.9"/>
    <x v="0"/>
    <n v="3"/>
    <s v="Branch Office"/>
    <x v="0"/>
  </r>
  <r>
    <s v="QU40395"/>
    <x v="0"/>
    <n v="34"/>
    <s v="Service"/>
    <s v="Service Engineer"/>
    <s v="c5"/>
    <s v="Bachelor"/>
    <s v="Job portal"/>
    <d v="2022-01-04T00:00:00"/>
    <d v="2022-01-25T00:00:00"/>
    <d v="2022-02-02T00:00:00"/>
    <s v="Hired"/>
    <n v="67829"/>
    <n v="3.6"/>
    <x v="0"/>
    <n v="5"/>
    <s v="Remote"/>
    <x v="2"/>
  </r>
  <r>
    <s v="ZW07652"/>
    <x v="0"/>
    <n v="35"/>
    <s v="Operations"/>
    <s v="Operations Manager"/>
    <s v="c9"/>
    <s v="Doctoral"/>
    <s v="Others"/>
    <d v="2022-01-04T00:00:00"/>
    <d v="2022-01-23T00:00:00"/>
    <d v="2022-02-04T00:00:00"/>
    <s v="Rejected"/>
    <n v="65496"/>
    <m/>
    <x v="1"/>
    <n v="4"/>
    <s v="Head Office"/>
    <x v="2"/>
  </r>
  <r>
    <s v="QC44982"/>
    <x v="0"/>
    <n v="23"/>
    <s v="Operations"/>
    <s v="Operations Manager"/>
    <s v="i6"/>
    <s v="Associate"/>
    <s v="Job portal"/>
    <d v="2022-01-04T00:00:00"/>
    <d v="2022-01-17T00:00:00"/>
    <d v="2022-01-29T00:00:00"/>
    <s v="Hired"/>
    <n v="73711"/>
    <n v="5"/>
    <x v="0"/>
    <n v="1"/>
    <s v="Branch Office"/>
    <x v="0"/>
  </r>
  <r>
    <s v="NE98266"/>
    <x v="0"/>
    <n v="39"/>
    <s v="Operations"/>
    <s v="Operations Executive"/>
    <s v="c10"/>
    <s v="Associate"/>
    <s v="LinkedIn"/>
    <d v="2022-01-05T00:00:00"/>
    <d v="2022-01-22T00:00:00"/>
    <d v="2022-02-03T00:00:00"/>
    <s v="Rejected"/>
    <n v="89738"/>
    <m/>
    <x v="1"/>
    <n v="2"/>
    <s v="Branch Office"/>
    <x v="2"/>
  </r>
  <r>
    <s v="DT57503"/>
    <x v="0"/>
    <n v="23"/>
    <s v="Operations"/>
    <s v="Operations Manager"/>
    <s v="i6"/>
    <s v="Bachelor"/>
    <s v="Recruitment agencies"/>
    <d v="2022-01-05T00:00:00"/>
    <d v="2022-01-16T00:00:00"/>
    <d v="2022-01-21T00:00:00"/>
    <s v="Hired"/>
    <n v="51479"/>
    <m/>
    <x v="0"/>
    <n v="4"/>
    <s v="Head Office"/>
    <x v="0"/>
  </r>
  <r>
    <s v="AY88308"/>
    <x v="2"/>
    <n v="35"/>
    <s v="Service"/>
    <s v="Service Engineer"/>
    <s v="n10"/>
    <s v="Doctoral"/>
    <s v="LinkedIn"/>
    <d v="2022-01-06T00:00:00"/>
    <d v="2022-01-23T00:00:00"/>
    <d v="2022-01-31T00:00:00"/>
    <s v="Hired"/>
    <n v="154397"/>
    <n v="4.2"/>
    <x v="0"/>
    <m/>
    <s v="Branch Office"/>
    <x v="2"/>
  </r>
  <r>
    <s v="YC40771"/>
    <x v="0"/>
    <n v="23"/>
    <s v="Sales"/>
    <s v="Sales Executive"/>
    <s v="b9"/>
    <s v="Master"/>
    <s v="LinkedIn"/>
    <d v="2022-01-06T00:00:00"/>
    <d v="2022-01-22T00:00:00"/>
    <d v="2022-01-29T00:00:00"/>
    <s v="Candidate in process"/>
    <n v="55549"/>
    <m/>
    <x v="1"/>
    <n v="5"/>
    <s v="Head Office"/>
    <x v="0"/>
  </r>
  <r>
    <s v="MO28425"/>
    <x v="2"/>
    <n v="27"/>
    <s v="Service"/>
    <s v="Service Engineer"/>
    <s v="c10"/>
    <s v="Degree"/>
    <s v="Own website"/>
    <d v="2022-01-06T00:00:00"/>
    <d v="2022-01-17T00:00:00"/>
    <d v="2022-01-22T00:00:00"/>
    <s v="Candidate in process"/>
    <n v="70006"/>
    <m/>
    <x v="1"/>
    <n v="5"/>
    <s v="Remote"/>
    <x v="0"/>
  </r>
  <r>
    <s v="SF39645"/>
    <x v="0"/>
    <n v="26"/>
    <s v="Operations"/>
    <s v="Operations Executive"/>
    <s v="i4"/>
    <s v="Master"/>
    <s v="LinkedIn"/>
    <d v="2022-01-06T00:00:00"/>
    <d v="2022-01-20T00:00:00"/>
    <d v="2022-01-25T00:00:00"/>
    <s v="Hired"/>
    <n v="40400"/>
    <n v="3.6"/>
    <x v="0"/>
    <n v="4"/>
    <s v="Branch Office"/>
    <x v="0"/>
  </r>
  <r>
    <s v="DF35220"/>
    <x v="0"/>
    <n v="35"/>
    <s v="General Management"/>
    <s v="General Manager"/>
    <s v="c8"/>
    <s v="Bachelor"/>
    <s v="Own website"/>
    <d v="2022-01-06T00:00:00"/>
    <d v="2022-01-26T00:00:00"/>
    <d v="2022-01-31T00:00:00"/>
    <s v="Hired"/>
    <n v="59850"/>
    <m/>
    <x v="2"/>
    <n v="4"/>
    <s v="Branch Office"/>
    <x v="2"/>
  </r>
  <r>
    <s v="QF98026"/>
    <x v="0"/>
    <n v="24"/>
    <s v="Finance"/>
    <s v="Financial Analyst"/>
    <s v="i6"/>
    <s v="Associate"/>
    <s v="Job portal"/>
    <d v="2022-01-06T00:00:00"/>
    <d v="2022-01-22T00:00:00"/>
    <d v="2022-01-31T00:00:00"/>
    <s v="Candidate in process"/>
    <n v="57038"/>
    <m/>
    <x v="1"/>
    <n v="5"/>
    <s v="Branch Office"/>
    <x v="0"/>
  </r>
  <r>
    <s v="FD95478"/>
    <x v="0"/>
    <n v="37"/>
    <s v="Sales"/>
    <s v="Sales Executive"/>
    <s v="n6"/>
    <s v="Master"/>
    <s v="Own website"/>
    <d v="2022-01-07T00:00:00"/>
    <d v="2022-01-29T00:00:00"/>
    <d v="2022-02-02T00:00:00"/>
    <s v="Hired"/>
    <n v="156861"/>
    <n v="3.7"/>
    <x v="0"/>
    <n v="4"/>
    <s v="Head Office"/>
    <x v="2"/>
  </r>
  <r>
    <s v="EC44476"/>
    <x v="2"/>
    <n v="40"/>
    <s v="Service"/>
    <s v="Service Manager"/>
    <s v="c9"/>
    <s v="Doctoral"/>
    <s v="Job portal"/>
    <d v="2022-01-07T00:00:00"/>
    <d v="2022-01-26T00:00:00"/>
    <d v="2022-02-07T00:00:00"/>
    <s v="Hired"/>
    <n v="63707"/>
    <n v="4"/>
    <x v="0"/>
    <n v="5"/>
    <s v="Branch Office"/>
    <x v="3"/>
  </r>
  <r>
    <s v="ZC43821"/>
    <x v="0"/>
    <n v="28"/>
    <s v="Service"/>
    <s v="Service Engineer"/>
    <s v="c5"/>
    <s v="Bachelor"/>
    <s v="Job portal"/>
    <d v="2022-01-08T00:00:00"/>
    <d v="2022-01-20T00:00:00"/>
    <d v="2022-01-27T00:00:00"/>
    <s v="Hired"/>
    <n v="41547"/>
    <n v="3.6"/>
    <x v="0"/>
    <n v="4"/>
    <s v="Remote"/>
    <x v="1"/>
  </r>
  <r>
    <s v="LK22948"/>
    <x v="0"/>
    <n v="33"/>
    <s v="Operations"/>
    <s v="Operations Executive"/>
    <s v="c5"/>
    <s v="Doctoral"/>
    <s v="LinkedIn"/>
    <d v="2022-01-08T00:00:00"/>
    <d v="2022-01-21T00:00:00"/>
    <d v="2022-01-30T00:00:00"/>
    <s v="Hired"/>
    <n v="46151"/>
    <n v="4.0999999999999996"/>
    <x v="0"/>
    <m/>
    <s v="Branch Office"/>
    <x v="1"/>
  </r>
  <r>
    <s v="OB98998"/>
    <x v="2"/>
    <n v="28"/>
    <s v="Sales"/>
    <s v="Sales Manager"/>
    <s v="i4"/>
    <s v="Bachelor"/>
    <s v="LinkedIn"/>
    <d v="2022-01-08T00:00:00"/>
    <d v="2022-01-23T00:00:00"/>
    <d v="2022-01-30T00:00:00"/>
    <s v="Hired"/>
    <n v="47408"/>
    <n v="3.6"/>
    <x v="0"/>
    <n v="5"/>
    <s v="Branch Office"/>
    <x v="1"/>
  </r>
  <r>
    <s v="EM24039"/>
    <x v="0"/>
    <n v="25"/>
    <s v="Marketing"/>
    <s v="Marketing Executive"/>
    <s v="i4"/>
    <s v="Bachelor"/>
    <s v="Own website"/>
    <d v="2022-01-09T00:00:00"/>
    <d v="2022-01-24T00:00:00"/>
    <d v="2022-02-02T00:00:00"/>
    <s v="Hired"/>
    <n v="62213"/>
    <n v="3.7"/>
    <x v="2"/>
    <n v="3"/>
    <s v="Branch Office"/>
    <x v="0"/>
  </r>
  <r>
    <s v="GU44995"/>
    <x v="2"/>
    <n v="25"/>
    <s v="Service"/>
    <s v="Service Engineer"/>
    <s v="m7"/>
    <s v="Master"/>
    <s v="Job portal"/>
    <d v="2022-01-09T00:00:00"/>
    <d v="2022-01-23T00:00:00"/>
    <d v="2022-01-31T00:00:00"/>
    <s v="Hired"/>
    <n v="162727"/>
    <n v="4.7"/>
    <x v="0"/>
    <n v="5"/>
    <s v="Head Office"/>
    <x v="0"/>
  </r>
  <r>
    <s v="SE29557"/>
    <x v="0"/>
    <n v="33"/>
    <s v="Operations"/>
    <s v="Operations Manager"/>
    <s v="c5"/>
    <s v="Master"/>
    <s v="Own website"/>
    <d v="2022-01-10T00:00:00"/>
    <d v="2022-01-18T00:00:00"/>
    <d v="2022-01-26T00:00:00"/>
    <s v="Hired"/>
    <n v="60990"/>
    <n v="3.9"/>
    <x v="0"/>
    <n v="4"/>
    <s v="Branch Office"/>
    <x v="1"/>
  </r>
  <r>
    <s v="BP58190"/>
    <x v="0"/>
    <n v="23"/>
    <s v="Operations"/>
    <s v="Operations Manager"/>
    <s v="i1"/>
    <s v="Degree"/>
    <s v="Job portal"/>
    <d v="2022-01-10T00:00:00"/>
    <d v="2022-01-29T00:00:00"/>
    <d v="2022-02-06T00:00:00"/>
    <s v="Hired"/>
    <n v="41907"/>
    <n v="4.8"/>
    <x v="0"/>
    <n v="4"/>
    <s v="Branch Office"/>
    <x v="0"/>
  </r>
  <r>
    <s v="EP62182"/>
    <x v="1"/>
    <n v="39"/>
    <s v="Operations"/>
    <s v="Operations Executive"/>
    <s v="c5"/>
    <s v="Master"/>
    <s v="Recruitment agencies"/>
    <d v="2022-01-10T00:00:00"/>
    <d v="2022-01-18T00:00:00"/>
    <d v="2022-01-25T00:00:00"/>
    <s v="Hired"/>
    <n v="58121"/>
    <n v="3.7"/>
    <x v="2"/>
    <n v="5"/>
    <s v="Branch Office"/>
    <x v="2"/>
  </r>
  <r>
    <s v="PQ45592"/>
    <x v="1"/>
    <n v="24"/>
    <s v="Operations"/>
    <s v="Operations Executive"/>
    <s v="c5"/>
    <s v="Bachelor"/>
    <s v="LinkedIn"/>
    <d v="2022-01-10T00:00:00"/>
    <d v="2022-01-22T00:00:00"/>
    <d v="2022-01-28T00:00:00"/>
    <s v="Rejected"/>
    <n v="49886"/>
    <m/>
    <x v="1"/>
    <n v="4"/>
    <s v="Remote"/>
    <x v="0"/>
  </r>
  <r>
    <s v="SG36237"/>
    <x v="2"/>
    <n v="39"/>
    <s v="Operations"/>
    <s v="Operations Manager"/>
    <s v="b9"/>
    <s v="Master"/>
    <s v="Job portal"/>
    <d v="2022-01-10T00:00:00"/>
    <d v="2022-01-27T00:00:00"/>
    <d v="2022-02-08T00:00:00"/>
    <s v="Rejected"/>
    <n v="43720"/>
    <m/>
    <x v="1"/>
    <n v="5"/>
    <s v="Branch Office"/>
    <x v="2"/>
  </r>
  <r>
    <s v="BL99022"/>
    <x v="0"/>
    <n v="39"/>
    <s v="Operations"/>
    <s v="Operations Executive"/>
    <s v="c8"/>
    <s v="Bachelor"/>
    <s v="Own website"/>
    <d v="2022-01-11T00:00:00"/>
    <d v="2022-01-19T00:00:00"/>
    <d v="2022-01-27T00:00:00"/>
    <s v="Candidate refused"/>
    <n v="63775"/>
    <m/>
    <x v="1"/>
    <n v="5"/>
    <s v="Branch Office"/>
    <x v="2"/>
  </r>
  <r>
    <s v="YW83187"/>
    <x v="0"/>
    <n v="30"/>
    <s v="Operations"/>
    <s v="Operations Executive"/>
    <s v="c10"/>
    <s v="Master"/>
    <s v="Recruitment agencies"/>
    <d v="2022-01-11T00:00:00"/>
    <d v="2022-01-27T00:00:00"/>
    <d v="2022-01-31T00:00:00"/>
    <s v="Hired"/>
    <n v="71760"/>
    <n v="4.3"/>
    <x v="0"/>
    <m/>
    <s v="Branch Office"/>
    <x v="1"/>
  </r>
  <r>
    <s v="PZ60826"/>
    <x v="2"/>
    <n v="22"/>
    <s v="Operations"/>
    <s v="Operations Executive"/>
    <s v="n6"/>
    <s v="Bachelor"/>
    <s v="Recruitment agencies"/>
    <d v="2022-01-11T00:00:00"/>
    <d v="2022-01-21T00:00:00"/>
    <d v="2022-01-29T00:00:00"/>
    <s v="Hired"/>
    <n v="124309"/>
    <n v="3.7"/>
    <x v="0"/>
    <n v="4"/>
    <s v="Branch Office"/>
    <x v="0"/>
  </r>
  <r>
    <s v="YD11526"/>
    <x v="0"/>
    <n v="23"/>
    <s v="General Management"/>
    <s v="General Manager"/>
    <s v="i6"/>
    <s v="Bachelor"/>
    <s v="Job portal"/>
    <d v="2022-01-11T00:00:00"/>
    <d v="2022-02-02T00:00:00"/>
    <d v="2022-02-10T00:00:00"/>
    <s v="Rejected"/>
    <n v="51780"/>
    <m/>
    <x v="1"/>
    <n v="4"/>
    <s v="Head Office"/>
    <x v="0"/>
  </r>
  <r>
    <s v="SF62498"/>
    <x v="0"/>
    <n v="25"/>
    <s v="Operations"/>
    <s v="Operations Executive"/>
    <s v="i4"/>
    <s v="Doctoral"/>
    <s v="LinkedIn"/>
    <d v="2022-01-11T00:00:00"/>
    <d v="2022-01-23T00:00:00"/>
    <d v="2022-02-01T00:00:00"/>
    <s v="Hired"/>
    <n v="44104"/>
    <n v="4.0999999999999996"/>
    <x v="0"/>
    <n v="4"/>
    <s v="Remote"/>
    <x v="0"/>
  </r>
  <r>
    <s v="CL20762"/>
    <x v="0"/>
    <n v="31"/>
    <s v="Operations"/>
    <s v="Operations Manager"/>
    <s v="n9"/>
    <s v="Bachelor"/>
    <s v="LinkedIn"/>
    <d v="2022-01-12T00:00:00"/>
    <d v="2022-01-20T00:00:00"/>
    <d v="2022-01-30T00:00:00"/>
    <s v="Hired"/>
    <n v="152710"/>
    <n v="4.2"/>
    <x v="0"/>
    <n v="3"/>
    <s v="Branch Office"/>
    <x v="1"/>
  </r>
  <r>
    <s v="TO40089"/>
    <x v="0"/>
    <n v="54"/>
    <s v="Operations"/>
    <s v="Operations Manager"/>
    <s v="c8"/>
    <s v="Master"/>
    <s v="Own website"/>
    <d v="2022-01-12T00:00:00"/>
    <d v="2022-01-24T00:00:00"/>
    <d v="2022-02-03T00:00:00"/>
    <s v="Hired"/>
    <n v="70569"/>
    <m/>
    <x v="0"/>
    <n v="4"/>
    <s v="Branch Office"/>
    <x v="4"/>
  </r>
  <r>
    <s v="OV51138"/>
    <x v="1"/>
    <n v="23"/>
    <s v="Service"/>
    <s v="Service Manager"/>
    <s v="n9"/>
    <s v="Bachelor"/>
    <s v="LinkedIn"/>
    <d v="2022-01-12T00:00:00"/>
    <d v="2022-01-23T00:00:00"/>
    <d v="2022-01-27T00:00:00"/>
    <s v="Hired"/>
    <n v="193919"/>
    <m/>
    <x v="0"/>
    <n v="5"/>
    <s v="Remote"/>
    <x v="0"/>
  </r>
  <r>
    <s v="UW82217"/>
    <x v="0"/>
    <n v="49"/>
    <s v="Sales"/>
    <s v="Sales Manager"/>
    <s v="n10"/>
    <s v="Bachelor"/>
    <s v="LinkedIn"/>
    <d v="2022-01-13T00:00:00"/>
    <d v="2022-01-24T00:00:00"/>
    <d v="2022-02-04T00:00:00"/>
    <s v="Candidate refused"/>
    <n v="181442"/>
    <m/>
    <x v="1"/>
    <n v="4"/>
    <s v="Branch Office"/>
    <x v="5"/>
  </r>
  <r>
    <s v="WK61989"/>
    <x v="2"/>
    <n v="28"/>
    <s v="Production"/>
    <s v="Production Engineer"/>
    <s v="i4"/>
    <s v="Master"/>
    <s v="Recruitment agencies"/>
    <d v="2022-01-13T00:00:00"/>
    <d v="2022-02-03T00:00:00"/>
    <d v="2022-02-15T00:00:00"/>
    <s v="Rejected"/>
    <n v="57794"/>
    <m/>
    <x v="1"/>
    <n v="5"/>
    <s v="Branch Office"/>
    <x v="1"/>
  </r>
  <r>
    <s v="VW07398"/>
    <x v="0"/>
    <n v="23"/>
    <s v="Finance"/>
    <s v="Financial Analyst"/>
    <s v="c10"/>
    <s v="Master"/>
    <s v="Recruitment agencies"/>
    <d v="2022-01-13T00:00:00"/>
    <d v="2022-01-26T00:00:00"/>
    <d v="2022-02-01T00:00:00"/>
    <s v="Hired"/>
    <n v="66496"/>
    <m/>
    <x v="0"/>
    <n v="5"/>
    <s v="Remote"/>
    <x v="0"/>
  </r>
  <r>
    <s v="WV27188"/>
    <x v="0"/>
    <n v="37"/>
    <s v="Operations"/>
    <s v="Operations Manager"/>
    <s v="i1"/>
    <s v="Master"/>
    <s v="Own website"/>
    <d v="2022-01-14T00:00:00"/>
    <d v="2022-01-22T00:00:00"/>
    <d v="2022-02-01T00:00:00"/>
    <s v="Hired"/>
    <n v="48202"/>
    <n v="3.8"/>
    <x v="0"/>
    <m/>
    <s v="Branch Office"/>
    <x v="2"/>
  </r>
  <r>
    <s v="FV43720"/>
    <x v="0"/>
    <n v="31"/>
    <s v="Production"/>
    <s v="Production Engineer"/>
    <s v="i1"/>
    <s v="Associate"/>
    <s v="Own website"/>
    <d v="2022-01-14T00:00:00"/>
    <d v="2022-02-03T00:00:00"/>
    <d v="2022-02-10T00:00:00"/>
    <s v="Hired"/>
    <n v="47372"/>
    <n v="3.7"/>
    <x v="0"/>
    <n v="4"/>
    <s v="Branch Office"/>
    <x v="1"/>
  </r>
  <r>
    <s v="FI89263"/>
    <x v="0"/>
    <n v="34"/>
    <s v="Operations"/>
    <s v="Operations Executive"/>
    <s v="i1"/>
    <s v="Degree"/>
    <s v="LinkedIn"/>
    <d v="2022-01-14T00:00:00"/>
    <d v="2022-02-04T00:00:00"/>
    <d v="2022-02-11T00:00:00"/>
    <s v="Hired"/>
    <n v="48615"/>
    <n v="4.4000000000000004"/>
    <x v="2"/>
    <n v="5"/>
    <s v="Head Office"/>
    <x v="2"/>
  </r>
  <r>
    <s v="ZN91919"/>
    <x v="1"/>
    <n v="25"/>
    <s v="Finance"/>
    <s v="Finance Manager"/>
    <s v="c10"/>
    <s v="Associate"/>
    <s v="Job portal"/>
    <d v="2022-01-14T00:00:00"/>
    <d v="2022-02-02T00:00:00"/>
    <d v="2022-02-09T00:00:00"/>
    <s v="Hired"/>
    <n v="78541"/>
    <n v="4.7"/>
    <x v="2"/>
    <n v="4"/>
    <s v="Branch Office"/>
    <x v="0"/>
  </r>
  <r>
    <s v="GC47365"/>
    <x v="2"/>
    <n v="33"/>
    <s v="Sales"/>
    <s v="Sales Executive"/>
    <s v="i1"/>
    <s v="Master"/>
    <s v="Own website"/>
    <d v="2022-01-14T00:00:00"/>
    <d v="2022-02-04T00:00:00"/>
    <d v="2022-02-15T00:00:00"/>
    <s v="Rejected"/>
    <n v="44169"/>
    <m/>
    <x v="1"/>
    <n v="4"/>
    <s v="Branch Office"/>
    <x v="1"/>
  </r>
  <r>
    <s v="KO27095"/>
    <x v="1"/>
    <n v="25"/>
    <s v="Operations"/>
    <s v="Operations Executive"/>
    <s v="n6"/>
    <s v="Master"/>
    <s v="LinkedIn"/>
    <d v="2022-01-14T00:00:00"/>
    <d v="2022-01-26T00:00:00"/>
    <d v="2022-02-02T00:00:00"/>
    <s v="Rejected"/>
    <n v="144736"/>
    <m/>
    <x v="1"/>
    <n v="4"/>
    <s v="Branch Office"/>
    <x v="0"/>
  </r>
  <r>
    <s v="ST63063"/>
    <x v="2"/>
    <n v="30"/>
    <s v="Operations"/>
    <s v="Operations Manager"/>
    <s v="c8"/>
    <s v="Master"/>
    <s v="Job portal"/>
    <d v="2022-01-14T00:00:00"/>
    <d v="2022-02-05T00:00:00"/>
    <d v="2022-02-17T00:00:00"/>
    <s v="Hired"/>
    <n v="76679"/>
    <m/>
    <x v="0"/>
    <n v="4"/>
    <s v="Branch Office"/>
    <x v="1"/>
  </r>
  <r>
    <s v="IW73344"/>
    <x v="2"/>
    <n v="23"/>
    <s v="Service"/>
    <s v="Service Manager"/>
    <s v="c8"/>
    <s v="Degree"/>
    <s v="Own website"/>
    <d v="2022-01-14T00:00:00"/>
    <d v="2022-01-30T00:00:00"/>
    <d v="2022-02-11T00:00:00"/>
    <s v="Rejected"/>
    <n v="72205"/>
    <m/>
    <x v="1"/>
    <n v="4"/>
    <s v="Head Office"/>
    <x v="0"/>
  </r>
  <r>
    <s v="HD49696"/>
    <x v="1"/>
    <n v="34"/>
    <s v="Operations"/>
    <s v="Operations Executive"/>
    <s v="c9"/>
    <s v="Master"/>
    <s v="Own website"/>
    <d v="2022-01-15T00:00:00"/>
    <d v="2022-01-31T00:00:00"/>
    <d v="2022-02-11T00:00:00"/>
    <s v="Hired"/>
    <n v="88276"/>
    <n v="4.4000000000000004"/>
    <x v="0"/>
    <n v="4"/>
    <s v="Branch Office"/>
    <x v="2"/>
  </r>
  <r>
    <s v="HO02456"/>
    <x v="0"/>
    <n v="40"/>
    <s v="Operations"/>
    <s v="Operations Manager"/>
    <s v="i4"/>
    <s v="Bachelor"/>
    <s v="Recruitment agencies"/>
    <d v="2022-01-15T00:00:00"/>
    <d v="2022-01-31T00:00:00"/>
    <d v="2022-02-11T00:00:00"/>
    <s v="Rejected"/>
    <n v="52296"/>
    <m/>
    <x v="1"/>
    <n v="4"/>
    <s v="Branch Office"/>
    <x v="3"/>
  </r>
  <r>
    <s v="ML24971"/>
    <x v="0"/>
    <n v="25"/>
    <s v="Service"/>
    <s v="Service Engineer"/>
    <s v="m6"/>
    <s v="Bachelor"/>
    <s v="LinkedIn"/>
    <d v="2022-01-15T00:00:00"/>
    <d v="2022-02-01T00:00:00"/>
    <d v="2022-02-10T00:00:00"/>
    <s v="Hired"/>
    <n v="137889"/>
    <n v="4.9000000000000004"/>
    <x v="2"/>
    <n v="5"/>
    <s v="Branch Office"/>
    <x v="0"/>
  </r>
  <r>
    <s v="CN63876"/>
    <x v="0"/>
    <n v="28"/>
    <s v="Service"/>
    <s v="Service Engineer"/>
    <s v="i7"/>
    <s v="Bachelor"/>
    <s v="LinkedIn"/>
    <d v="2022-01-15T00:00:00"/>
    <d v="2022-02-06T00:00:00"/>
    <d v="2022-02-11T00:00:00"/>
    <s v="Rejected"/>
    <n v="75408"/>
    <m/>
    <x v="1"/>
    <n v="5"/>
    <s v="Branch Office"/>
    <x v="1"/>
  </r>
  <r>
    <s v="FF02480"/>
    <x v="0"/>
    <n v="32"/>
    <s v="General Management"/>
    <s v="General Manager"/>
    <s v="b9"/>
    <s v="Bachelor"/>
    <s v="Recruitment agencies"/>
    <d v="2022-01-16T00:00:00"/>
    <d v="2022-02-02T00:00:00"/>
    <d v="2022-02-11T00:00:00"/>
    <s v="Hired"/>
    <n v="41467"/>
    <n v="3.7"/>
    <x v="2"/>
    <m/>
    <s v="Branch Office"/>
    <x v="1"/>
  </r>
  <r>
    <s v="KQ16426"/>
    <x v="0"/>
    <n v="33"/>
    <s v="Purchase"/>
    <s v="Purchase Manager"/>
    <s v="i6"/>
    <s v="Bachelor"/>
    <s v="Job portal"/>
    <d v="2022-01-16T00:00:00"/>
    <d v="2022-01-26T00:00:00"/>
    <d v="2022-02-02T00:00:00"/>
    <s v="Rejected"/>
    <n v="70195"/>
    <m/>
    <x v="1"/>
    <n v="4"/>
    <s v="Branch Office"/>
    <x v="1"/>
  </r>
  <r>
    <s v="AT71419"/>
    <x v="0"/>
    <n v="38"/>
    <s v="Service"/>
    <s v="Service Manager"/>
    <s v="n10"/>
    <s v="Master"/>
    <s v="Own website"/>
    <d v="2022-01-16T00:00:00"/>
    <d v="2022-01-25T00:00:00"/>
    <d v="2022-02-04T00:00:00"/>
    <s v="Rejected"/>
    <n v="159293"/>
    <m/>
    <x v="1"/>
    <n v="1"/>
    <s v="Branch Office"/>
    <x v="2"/>
  </r>
  <r>
    <s v="NB28486"/>
    <x v="2"/>
    <n v="31"/>
    <s v="Service"/>
    <s v="Service Engineer"/>
    <s v="i1"/>
    <s v="Bachelor"/>
    <s v="Others"/>
    <d v="2022-01-16T00:00:00"/>
    <d v="2022-01-24T00:00:00"/>
    <d v="2022-02-03T00:00:00"/>
    <s v="Hired"/>
    <n v="54849"/>
    <n v="4.5999999999999996"/>
    <x v="0"/>
    <n v="4"/>
    <s v="Branch Office"/>
    <x v="1"/>
  </r>
  <r>
    <s v="ZP98675"/>
    <x v="0"/>
    <n v="50"/>
    <s v="Operations"/>
    <s v="Operations Executive"/>
    <s v="i1"/>
    <s v="Master"/>
    <s v="LinkedIn"/>
    <d v="2022-01-17T00:00:00"/>
    <d v="2022-02-01T00:00:00"/>
    <d v="2022-02-08T00:00:00"/>
    <s v="Hired"/>
    <n v="53907"/>
    <n v="3.6"/>
    <x v="0"/>
    <n v="5"/>
    <s v="Head Office"/>
    <x v="5"/>
  </r>
  <r>
    <s v="VO87422"/>
    <x v="0"/>
    <n v="30"/>
    <s v="Operations"/>
    <s v="Operations Executive"/>
    <s v="n9"/>
    <s v="Degree"/>
    <s v="Others"/>
    <d v="2022-01-17T00:00:00"/>
    <d v="2022-01-30T00:00:00"/>
    <d v="2022-02-10T00:00:00"/>
    <s v="Rejected"/>
    <n v="202866"/>
    <m/>
    <x v="1"/>
    <n v="4"/>
    <s v="Branch Office"/>
    <x v="1"/>
  </r>
  <r>
    <s v="QT56202"/>
    <x v="0"/>
    <n v="29"/>
    <s v="Operations"/>
    <s v="Operations Executive"/>
    <s v="n10"/>
    <s v="Bachelor"/>
    <s v="LinkedIn"/>
    <d v="2022-01-17T00:00:00"/>
    <d v="2022-01-27T00:00:00"/>
    <d v="2022-02-07T00:00:00"/>
    <s v="Hired"/>
    <n v="221041"/>
    <n v="4.3"/>
    <x v="0"/>
    <n v="4"/>
    <s v="Branch Office"/>
    <x v="1"/>
  </r>
  <r>
    <s v="HI51267"/>
    <x v="0"/>
    <n v="25"/>
    <s v="Sales"/>
    <s v="Sales Executive"/>
    <s v="c9"/>
    <s v="Bachelor"/>
    <s v="Job portal"/>
    <d v="2022-01-17T00:00:00"/>
    <d v="2022-01-27T00:00:00"/>
    <d v="2022-02-08T00:00:00"/>
    <s v="Hired"/>
    <n v="76042"/>
    <n v="4.2"/>
    <x v="2"/>
    <n v="3"/>
    <s v="Branch Office"/>
    <x v="0"/>
  </r>
  <r>
    <s v="BK54249"/>
    <x v="2"/>
    <n v="29"/>
    <s v="Operations"/>
    <s v="Operations Executive"/>
    <s v="c8"/>
    <s v="Bachelor"/>
    <s v="Job portal"/>
    <d v="2022-01-17T00:00:00"/>
    <d v="2022-01-29T00:00:00"/>
    <d v="2022-02-02T00:00:00"/>
    <s v="Hired"/>
    <n v="57485"/>
    <m/>
    <x v="2"/>
    <n v="4"/>
    <s v="Branch Office"/>
    <x v="1"/>
  </r>
  <r>
    <s v="PS87303"/>
    <x v="0"/>
    <n v="25"/>
    <s v="Service"/>
    <s v="Service Engineer"/>
    <s v="c10"/>
    <s v="Master"/>
    <s v="Own website"/>
    <d v="2022-01-17T00:00:00"/>
    <d v="2022-01-30T00:00:00"/>
    <d v="2022-02-08T00:00:00"/>
    <s v="Hired"/>
    <n v="87512"/>
    <n v="4.5999999999999996"/>
    <x v="0"/>
    <n v="3"/>
    <s v="Branch Office"/>
    <x v="0"/>
  </r>
  <r>
    <s v="TW94756"/>
    <x v="1"/>
    <n v="33"/>
    <s v="Service"/>
    <s v="Service Engineer"/>
    <s v="n9"/>
    <s v="Master"/>
    <s v="Job portal"/>
    <d v="2022-01-18T00:00:00"/>
    <d v="2022-02-09T00:00:00"/>
    <d v="2022-02-15T00:00:00"/>
    <s v="Rejected"/>
    <n v="168816"/>
    <m/>
    <x v="1"/>
    <m/>
    <s v="Branch Office"/>
    <x v="1"/>
  </r>
  <r>
    <s v="FF40364"/>
    <x v="2"/>
    <n v="22"/>
    <s v="Production"/>
    <s v="Production Engineer"/>
    <s v="c5"/>
    <s v="Master"/>
    <s v="LinkedIn"/>
    <d v="2022-01-18T00:00:00"/>
    <d v="2022-02-04T00:00:00"/>
    <d v="2022-02-10T00:00:00"/>
    <s v="Rejected"/>
    <n v="63256"/>
    <m/>
    <x v="1"/>
    <n v="2"/>
    <s v="Remote"/>
    <x v="0"/>
  </r>
  <r>
    <s v="EM16035"/>
    <x v="0"/>
    <n v="24"/>
    <s v="Purchase"/>
    <s v="Purchase Manager"/>
    <s v="m7"/>
    <s v="Bachelor"/>
    <s v="Job portal"/>
    <d v="2022-01-18T00:00:00"/>
    <d v="2022-01-29T00:00:00"/>
    <d v="2022-02-06T00:00:00"/>
    <s v="Hired"/>
    <n v="140577"/>
    <n v="3.7"/>
    <x v="2"/>
    <n v="4"/>
    <s v="Branch Office"/>
    <x v="0"/>
  </r>
  <r>
    <s v="AQ14032"/>
    <x v="0"/>
    <n v="28"/>
    <s v="Operations"/>
    <s v="Operations Executive"/>
    <s v="c8"/>
    <s v="Master"/>
    <s v="Others"/>
    <d v="2022-01-18T00:00:00"/>
    <d v="2022-01-29T00:00:00"/>
    <d v="2022-02-02T00:00:00"/>
    <s v="Candidate refused"/>
    <n v="69251"/>
    <m/>
    <x v="1"/>
    <n v="4"/>
    <s v="Branch Office"/>
    <x v="1"/>
  </r>
  <r>
    <s v="IT37820"/>
    <x v="2"/>
    <n v="25"/>
    <s v="Marketing"/>
    <s v="Marketing Executive"/>
    <s v="i7"/>
    <s v="Degree"/>
    <s v="Job portal"/>
    <d v="2022-01-19T00:00:00"/>
    <d v="2022-01-31T00:00:00"/>
    <d v="2022-02-11T00:00:00"/>
    <s v="Hired"/>
    <n v="65328"/>
    <m/>
    <x v="0"/>
    <n v="5"/>
    <s v="Branch Office"/>
    <x v="0"/>
  </r>
  <r>
    <s v="AO93676"/>
    <x v="2"/>
    <n v="25"/>
    <s v="Service"/>
    <s v="Service Manager"/>
    <s v="i7"/>
    <s v="Bachelor"/>
    <s v="LinkedIn"/>
    <d v="2022-01-19T00:00:00"/>
    <d v="2022-02-08T00:00:00"/>
    <d v="2022-02-17T00:00:00"/>
    <s v="No decision"/>
    <n v="78781"/>
    <m/>
    <x v="1"/>
    <n v="4"/>
    <s v="Branch Office"/>
    <x v="0"/>
  </r>
  <r>
    <s v="TY10116"/>
    <x v="2"/>
    <n v="27"/>
    <s v="Operations"/>
    <s v="Operations Manager"/>
    <s v="c8"/>
    <s v="Degree"/>
    <s v="LinkedIn"/>
    <d v="2022-01-19T00:00:00"/>
    <d v="2022-01-31T00:00:00"/>
    <d v="2022-02-09T00:00:00"/>
    <s v="Rejected"/>
    <n v="71020"/>
    <m/>
    <x v="1"/>
    <n v="4"/>
    <s v="Branch Office"/>
    <x v="0"/>
  </r>
  <r>
    <s v="OF67167"/>
    <x v="2"/>
    <n v="31"/>
    <s v="Operations"/>
    <s v="Operations Executive"/>
    <s v="i6"/>
    <s v="Master"/>
    <s v="Own website"/>
    <d v="2022-01-19T00:00:00"/>
    <d v="2022-01-28T00:00:00"/>
    <d v="2022-02-04T00:00:00"/>
    <s v="Hired"/>
    <n v="58114"/>
    <m/>
    <x v="0"/>
    <m/>
    <s v="Branch Office"/>
    <x v="1"/>
  </r>
  <r>
    <s v="CV91036"/>
    <x v="0"/>
    <n v="28"/>
    <s v="Marketing"/>
    <s v="Marketing Executive"/>
    <s v="c8"/>
    <s v="Bachelor"/>
    <s v="LinkedIn"/>
    <d v="2022-01-19T00:00:00"/>
    <d v="2022-02-05T00:00:00"/>
    <d v="2022-02-15T00:00:00"/>
    <s v="Hired"/>
    <n v="60591"/>
    <n v="4.0999999999999996"/>
    <x v="0"/>
    <n v="5"/>
    <s v="Branch Office"/>
    <x v="1"/>
  </r>
  <r>
    <s v="YK70661"/>
    <x v="0"/>
    <n v="22"/>
    <s v="Service"/>
    <s v="Service Manager"/>
    <s v="i5"/>
    <s v="Master"/>
    <s v="Recruitment agencies"/>
    <d v="2022-01-19T00:00:00"/>
    <d v="2022-02-02T00:00:00"/>
    <d v="2022-02-12T00:00:00"/>
    <s v="Hired"/>
    <n v="64545"/>
    <n v="3.6"/>
    <x v="0"/>
    <m/>
    <s v="Branch Office"/>
    <x v="0"/>
  </r>
  <r>
    <s v="UW61973"/>
    <x v="0"/>
    <n v="28"/>
    <s v="Operations"/>
    <s v="Operations Executive"/>
    <s v="i5"/>
    <s v="Bachelor"/>
    <s v="LinkedIn"/>
    <d v="2022-01-20T00:00:00"/>
    <d v="2022-02-06T00:00:00"/>
    <d v="2022-02-16T00:00:00"/>
    <s v="Hired"/>
    <n v="57775"/>
    <n v="4"/>
    <x v="2"/>
    <m/>
    <s v="Branch Office"/>
    <x v="1"/>
  </r>
  <r>
    <s v="LJ53881"/>
    <x v="2"/>
    <n v="25"/>
    <s v="Service"/>
    <s v="Service Manager"/>
    <s v="c8"/>
    <s v="Bachelor"/>
    <s v="Job portal"/>
    <d v="2022-01-20T00:00:00"/>
    <d v="2022-02-11T00:00:00"/>
    <d v="2022-02-23T00:00:00"/>
    <s v="Rejected"/>
    <n v="82636"/>
    <m/>
    <x v="1"/>
    <n v="4"/>
    <s v="Branch Office"/>
    <x v="0"/>
  </r>
  <r>
    <s v="YQ87479"/>
    <x v="2"/>
    <n v="34"/>
    <s v="Operations"/>
    <s v="Operations Executive"/>
    <s v="i4"/>
    <s v="Bachelor"/>
    <s v="LinkedIn"/>
    <d v="2022-01-20T00:00:00"/>
    <d v="2022-01-31T00:00:00"/>
    <d v="2022-02-08T00:00:00"/>
    <s v="Hired"/>
    <n v="56296"/>
    <n v="4.7"/>
    <x v="2"/>
    <m/>
    <s v="Branch Office"/>
    <x v="2"/>
  </r>
  <r>
    <s v="HV54472"/>
    <x v="0"/>
    <n v="25"/>
    <s v="Sales"/>
    <s v="Sales Executive"/>
    <s v="b9"/>
    <s v="Bachelor"/>
    <s v="LinkedIn"/>
    <d v="2022-01-20T00:00:00"/>
    <d v="2022-02-08T00:00:00"/>
    <d v="2022-02-17T00:00:00"/>
    <s v="Hired"/>
    <n v="37722"/>
    <n v="4.9000000000000004"/>
    <x v="0"/>
    <n v="5"/>
    <s v="Head Office"/>
    <x v="0"/>
  </r>
  <r>
    <s v="WV08246"/>
    <x v="0"/>
    <n v="26"/>
    <s v="Operations"/>
    <s v="Operations Executive"/>
    <s v="n10"/>
    <s v="Bachelor"/>
    <s v="LinkedIn"/>
    <d v="2022-01-20T00:00:00"/>
    <d v="2022-01-29T00:00:00"/>
    <d v="2022-02-02T00:00:00"/>
    <s v="Hired"/>
    <n v="214435"/>
    <n v="3.7"/>
    <x v="0"/>
    <n v="4"/>
    <s v="Branch Office"/>
    <x v="0"/>
  </r>
  <r>
    <s v="JA81273"/>
    <x v="0"/>
    <n v="23"/>
    <s v="Service"/>
    <s v="Service Manager"/>
    <s v="n6"/>
    <s v="Degree"/>
    <s v="Own website"/>
    <d v="2022-01-20T00:00:00"/>
    <d v="2022-02-08T00:00:00"/>
    <d v="2022-02-12T00:00:00"/>
    <s v="Hired"/>
    <n v="161320"/>
    <n v="3.9"/>
    <x v="0"/>
    <m/>
    <s v="Branch Office"/>
    <x v="0"/>
  </r>
  <r>
    <s v="WS20907"/>
    <x v="0"/>
    <n v="51"/>
    <s v="Service"/>
    <s v="Service Manager"/>
    <s v="c8"/>
    <s v="Associate"/>
    <s v="LinkedIn"/>
    <d v="2022-01-20T00:00:00"/>
    <d v="2022-02-02T00:00:00"/>
    <d v="2022-02-08T00:00:00"/>
    <s v="Hired"/>
    <n v="70421"/>
    <n v="3.8"/>
    <x v="0"/>
    <n v="4"/>
    <s v="Branch Office"/>
    <x v="5"/>
  </r>
  <r>
    <s v="MT66470"/>
    <x v="2"/>
    <n v="38"/>
    <s v="Operations"/>
    <s v="Operations Executive"/>
    <s v="c8"/>
    <s v="Master"/>
    <s v="Job portal"/>
    <d v="2022-01-20T00:00:00"/>
    <d v="2022-02-09T00:00:00"/>
    <d v="2022-02-15T00:00:00"/>
    <s v="Candidate in process"/>
    <n v="60234"/>
    <m/>
    <x v="1"/>
    <n v="4"/>
    <s v="Remote"/>
    <x v="2"/>
  </r>
  <r>
    <s v="FR35454"/>
    <x v="2"/>
    <n v="29"/>
    <s v="Operations"/>
    <s v="Operations Executive"/>
    <s v="i4"/>
    <s v="Master"/>
    <s v="Job portal"/>
    <d v="2022-01-20T00:00:00"/>
    <d v="2022-02-04T00:00:00"/>
    <d v="2022-02-13T00:00:00"/>
    <s v="Hired"/>
    <n v="57747"/>
    <n v="4"/>
    <x v="2"/>
    <n v="5"/>
    <s v="Branch Office"/>
    <x v="1"/>
  </r>
  <r>
    <s v="TI72211"/>
    <x v="2"/>
    <n v="29"/>
    <s v="Operations"/>
    <s v="Operations Executive"/>
    <s v="i1"/>
    <s v="Doctoral"/>
    <s v="Recruitment agencies"/>
    <d v="2022-01-20T00:00:00"/>
    <d v="2022-01-30T00:00:00"/>
    <d v="2022-02-09T00:00:00"/>
    <s v="Rejected"/>
    <n v="41848"/>
    <m/>
    <x v="1"/>
    <n v="4"/>
    <s v="Branch Office"/>
    <x v="1"/>
  </r>
  <r>
    <s v="DN71247"/>
    <x v="0"/>
    <n v="27"/>
    <s v="Operations"/>
    <s v="Operations Executive"/>
    <s v="i4"/>
    <s v="Bachelor"/>
    <s v="Own website"/>
    <d v="2022-01-20T00:00:00"/>
    <d v="2022-02-04T00:00:00"/>
    <d v="2022-02-14T00:00:00"/>
    <s v="Rejected"/>
    <n v="42907"/>
    <m/>
    <x v="1"/>
    <n v="4"/>
    <s v="Branch Office"/>
    <x v="0"/>
  </r>
  <r>
    <s v="ZN21121"/>
    <x v="0"/>
    <n v="36"/>
    <s v="Service"/>
    <s v="Service Manager"/>
    <s v="n10"/>
    <s v="Bachelor"/>
    <s v="Job portal"/>
    <d v="2022-01-21T00:00:00"/>
    <d v="2022-02-11T00:00:00"/>
    <d v="2022-02-18T00:00:00"/>
    <s v="Hired"/>
    <n v="215992"/>
    <n v="4.9000000000000004"/>
    <x v="0"/>
    <n v="4"/>
    <s v="Head Office"/>
    <x v="2"/>
  </r>
  <r>
    <s v="AN29561"/>
    <x v="2"/>
    <n v="25"/>
    <s v="Finance"/>
    <s v="Financial Analyst"/>
    <s v="i5"/>
    <s v="Master"/>
    <s v="Job portal"/>
    <d v="2022-01-22T00:00:00"/>
    <d v="2022-02-13T00:00:00"/>
    <d v="2022-02-23T00:00:00"/>
    <s v="Hired"/>
    <n v="66211"/>
    <m/>
    <x v="0"/>
    <n v="4"/>
    <s v="Branch Office"/>
    <x v="0"/>
  </r>
  <r>
    <s v="WM85441"/>
    <x v="2"/>
    <n v="22"/>
    <s v="Production"/>
    <s v="Production Manager"/>
    <s v="i7"/>
    <s v="Master"/>
    <s v="Job portal"/>
    <d v="2022-01-22T00:00:00"/>
    <d v="2022-02-10T00:00:00"/>
    <d v="2022-02-15T00:00:00"/>
    <s v="Hired"/>
    <n v="72813"/>
    <n v="3.9"/>
    <x v="0"/>
    <n v="5"/>
    <s v="Head Office"/>
    <x v="0"/>
  </r>
  <r>
    <s v="BY48406"/>
    <x v="0"/>
    <n v="28"/>
    <s v="Sales"/>
    <s v="Sales Executive"/>
    <s v="c5"/>
    <s v="Bachelor"/>
    <s v="Own website"/>
    <d v="2022-01-22T00:00:00"/>
    <d v="2022-02-10T00:00:00"/>
    <d v="2022-02-22T00:00:00"/>
    <s v="Candidate in process"/>
    <n v="57214"/>
    <m/>
    <x v="1"/>
    <m/>
    <s v="Branch Office"/>
    <x v="1"/>
  </r>
  <r>
    <s v="BD53917"/>
    <x v="2"/>
    <n v="26"/>
    <s v="Operations"/>
    <s v="Operations Manager"/>
    <s v="i5"/>
    <s v="Master"/>
    <s v="Job portal"/>
    <d v="2022-01-22T00:00:00"/>
    <d v="2022-02-08T00:00:00"/>
    <d v="2022-02-18T00:00:00"/>
    <s v="Hired"/>
    <n v="66539"/>
    <n v="4.5"/>
    <x v="0"/>
    <n v="4"/>
    <s v="Branch Office"/>
    <x v="0"/>
  </r>
  <r>
    <s v="PU25448"/>
    <x v="0"/>
    <n v="25"/>
    <s v="Operations"/>
    <s v="Operations Manager"/>
    <s v="i4"/>
    <s v="Bachelor"/>
    <s v="LinkedIn"/>
    <d v="2022-01-23T00:00:00"/>
    <d v="2022-02-13T00:00:00"/>
    <d v="2022-02-20T00:00:00"/>
    <s v="Rejected"/>
    <n v="52907"/>
    <m/>
    <x v="1"/>
    <n v="4"/>
    <s v="Branch Office"/>
    <x v="0"/>
  </r>
  <r>
    <s v="ZH66792"/>
    <x v="0"/>
    <n v="32"/>
    <s v="Operations"/>
    <s v="Operations Executive"/>
    <s v="i1"/>
    <s v="Master"/>
    <s v="Job portal"/>
    <d v="2022-01-24T00:00:00"/>
    <d v="2022-02-15T00:00:00"/>
    <d v="2022-02-26T00:00:00"/>
    <s v="Hired"/>
    <n v="38564"/>
    <n v="4.7"/>
    <x v="0"/>
    <n v="3"/>
    <s v="Branch Office"/>
    <x v="1"/>
  </r>
  <r>
    <s v="FR11004"/>
    <x v="0"/>
    <n v="23"/>
    <s v="Operations"/>
    <s v="Operations Executive"/>
    <s v="c5"/>
    <s v="Master"/>
    <s v="Own website"/>
    <d v="2022-01-24T00:00:00"/>
    <d v="2022-02-02T00:00:00"/>
    <d v="2022-02-07T00:00:00"/>
    <s v="Hired"/>
    <n v="53027"/>
    <n v="4.8"/>
    <x v="0"/>
    <n v="3"/>
    <s v="Branch Office"/>
    <x v="0"/>
  </r>
  <r>
    <s v="PH27746"/>
    <x v="0"/>
    <n v="35"/>
    <s v="Operations"/>
    <s v="Operations Executive"/>
    <s v="n9"/>
    <s v="Degree"/>
    <s v="Job portal"/>
    <d v="2022-01-24T00:00:00"/>
    <d v="2022-02-10T00:00:00"/>
    <d v="2022-02-19T00:00:00"/>
    <s v="Hired"/>
    <n v="194890"/>
    <n v="4.5999999999999996"/>
    <x v="0"/>
    <n v="4"/>
    <s v="Branch Office"/>
    <x v="2"/>
  </r>
  <r>
    <s v="YU66945"/>
    <x v="0"/>
    <n v="29"/>
    <s v="Sales"/>
    <s v="Sales Executive"/>
    <s v="b9"/>
    <s v="Associate"/>
    <s v="Job portal"/>
    <d v="2022-01-24T00:00:00"/>
    <d v="2022-02-11T00:00:00"/>
    <d v="2022-02-22T00:00:00"/>
    <s v="Hired"/>
    <n v="44608"/>
    <n v="3.9"/>
    <x v="0"/>
    <n v="5"/>
    <s v="Remote"/>
    <x v="1"/>
  </r>
  <r>
    <s v="QX80137"/>
    <x v="0"/>
    <n v="23"/>
    <s v="Service"/>
    <s v="Service Engineer"/>
    <s v="c5"/>
    <s v="Master"/>
    <s v="LinkedIn"/>
    <d v="2022-01-24T00:00:00"/>
    <d v="2022-02-05T00:00:00"/>
    <d v="2022-02-13T00:00:00"/>
    <s v="Hired"/>
    <n v="47522"/>
    <m/>
    <x v="0"/>
    <n v="5"/>
    <s v="Head Office"/>
    <x v="0"/>
  </r>
  <r>
    <s v="OH16695"/>
    <x v="2"/>
    <n v="31"/>
    <s v="Operations"/>
    <s v="Operations Executive"/>
    <s v="i1"/>
    <s v="Bachelor"/>
    <s v="LinkedIn"/>
    <d v="2022-01-25T00:00:00"/>
    <d v="2022-02-02T00:00:00"/>
    <d v="2022-02-07T00:00:00"/>
    <s v="Hired"/>
    <n v="42990"/>
    <n v="4.9000000000000004"/>
    <x v="0"/>
    <n v="5"/>
    <s v="Branch Office"/>
    <x v="1"/>
  </r>
  <r>
    <s v="MC04320"/>
    <x v="0"/>
    <n v="32"/>
    <s v="Service"/>
    <s v="Service Manager"/>
    <s v="i5"/>
    <s v="Master"/>
    <s v="Own website"/>
    <d v="2022-01-25T00:00:00"/>
    <d v="2022-02-13T00:00:00"/>
    <d v="2022-02-19T00:00:00"/>
    <s v="Hired"/>
    <n v="54811"/>
    <n v="4.7"/>
    <x v="0"/>
    <m/>
    <s v="Head Office"/>
    <x v="1"/>
  </r>
  <r>
    <s v="ZV59962"/>
    <x v="0"/>
    <n v="22"/>
    <s v="Sales"/>
    <s v="Sales Executive"/>
    <s v="i5"/>
    <s v="Bachelor"/>
    <s v="Job portal"/>
    <d v="2022-01-25T00:00:00"/>
    <d v="2022-02-14T00:00:00"/>
    <d v="2022-02-19T00:00:00"/>
    <s v="Hired"/>
    <n v="51054"/>
    <n v="4.5999999999999996"/>
    <x v="0"/>
    <n v="5"/>
    <s v="Head Office"/>
    <x v="0"/>
  </r>
  <r>
    <s v="BT46915"/>
    <x v="1"/>
    <n v="40"/>
    <s v="Purchase"/>
    <s v="Purchase Manager"/>
    <s v="i5"/>
    <s v="Doctoral"/>
    <s v="LinkedIn"/>
    <d v="2022-01-25T00:00:00"/>
    <d v="2022-02-11T00:00:00"/>
    <d v="2022-02-23T00:00:00"/>
    <s v="Hired"/>
    <n v="61782"/>
    <n v="4.5999999999999996"/>
    <x v="2"/>
    <n v="4"/>
    <s v="Branch Office"/>
    <x v="3"/>
  </r>
  <r>
    <s v="QM03368"/>
    <x v="0"/>
    <n v="24"/>
    <s v="Operations"/>
    <s v="Operations Manager"/>
    <s v="i6"/>
    <s v="Degree"/>
    <s v="Job portal"/>
    <d v="2022-01-26T00:00:00"/>
    <d v="2022-02-09T00:00:00"/>
    <d v="2022-02-15T00:00:00"/>
    <s v="Hired"/>
    <n v="51136"/>
    <n v="4.2"/>
    <x v="0"/>
    <n v="4"/>
    <s v="Branch Office"/>
    <x v="0"/>
  </r>
  <r>
    <s v="IS29854"/>
    <x v="0"/>
    <n v="27"/>
    <s v="Service"/>
    <s v="Service Manager"/>
    <s v="i6"/>
    <s v="Master"/>
    <s v="LinkedIn"/>
    <d v="2022-01-26T00:00:00"/>
    <d v="2022-02-04T00:00:00"/>
    <d v="2022-02-08T00:00:00"/>
    <s v="Hired"/>
    <n v="69766"/>
    <n v="4.7"/>
    <x v="0"/>
    <n v="4"/>
    <s v="Branch Office"/>
    <x v="0"/>
  </r>
  <r>
    <s v="II94596"/>
    <x v="2"/>
    <n v="25"/>
    <s v="Operations"/>
    <s v="Operations Executive"/>
    <s v="c5"/>
    <s v="Degree"/>
    <s v="Job portal"/>
    <d v="2022-01-26T00:00:00"/>
    <d v="2022-02-15T00:00:00"/>
    <d v="2022-02-26T00:00:00"/>
    <s v="Rejected"/>
    <n v="42677"/>
    <m/>
    <x v="1"/>
    <n v="5"/>
    <s v="Branch Office"/>
    <x v="0"/>
  </r>
  <r>
    <s v="OK13767"/>
    <x v="0"/>
    <n v="25"/>
    <s v="Operations"/>
    <s v="Operations Executive"/>
    <s v="i1"/>
    <s v="Master"/>
    <s v="Job portal"/>
    <d v="2022-01-26T00:00:00"/>
    <d v="2022-02-03T00:00:00"/>
    <d v="2022-02-07T00:00:00"/>
    <s v="Rejected"/>
    <n v="38191"/>
    <m/>
    <x v="1"/>
    <n v="2"/>
    <s v="Branch Office"/>
    <x v="0"/>
  </r>
  <r>
    <s v="FO94619"/>
    <x v="0"/>
    <n v="34"/>
    <s v="Service"/>
    <s v="Service Engineer"/>
    <s v="i5"/>
    <s v="Bachelor"/>
    <s v="Job portal"/>
    <d v="2022-01-26T00:00:00"/>
    <d v="2022-02-17T00:00:00"/>
    <d v="2022-02-23T00:00:00"/>
    <s v="Hired"/>
    <n v="56113"/>
    <n v="4.7"/>
    <x v="2"/>
    <n v="3"/>
    <s v="Branch Office"/>
    <x v="2"/>
  </r>
  <r>
    <s v="PG15509"/>
    <x v="0"/>
    <n v="32"/>
    <s v="Operations"/>
    <s v="Operations Executive"/>
    <s v="i1"/>
    <s v="Degree"/>
    <s v="LinkedIn"/>
    <d v="2022-01-26T00:00:00"/>
    <d v="2022-02-15T00:00:00"/>
    <d v="2022-02-22T00:00:00"/>
    <s v="Hired"/>
    <n v="43506"/>
    <m/>
    <x v="2"/>
    <n v="2"/>
    <s v="Branch Office"/>
    <x v="1"/>
  </r>
  <r>
    <s v="XL18475"/>
    <x v="0"/>
    <n v="37"/>
    <s v="Operations"/>
    <s v="Operations Executive"/>
    <s v="b9"/>
    <s v="Master"/>
    <s v="LinkedIn"/>
    <d v="2022-01-26T00:00:00"/>
    <d v="2022-02-08T00:00:00"/>
    <d v="2022-02-13T00:00:00"/>
    <s v="Rejected"/>
    <n v="55473"/>
    <m/>
    <x v="1"/>
    <m/>
    <s v="Branch Office"/>
    <x v="2"/>
  </r>
  <r>
    <s v="HV92539"/>
    <x v="1"/>
    <n v="27"/>
    <s v="Operations"/>
    <s v="Operations Manager"/>
    <s v="i6"/>
    <s v="Associate"/>
    <s v="LinkedIn"/>
    <d v="2022-01-26T00:00:00"/>
    <d v="2022-02-08T00:00:00"/>
    <d v="2022-02-18T00:00:00"/>
    <s v="Hired"/>
    <n v="53683"/>
    <n v="4.5999999999999996"/>
    <x v="0"/>
    <n v="4"/>
    <s v="Branch Office"/>
    <x v="0"/>
  </r>
  <r>
    <s v="NW82749"/>
    <x v="2"/>
    <n v="28"/>
    <s v="Operations"/>
    <s v="Operations Executive"/>
    <s v="i4"/>
    <s v="Bachelor"/>
    <s v="LinkedIn"/>
    <d v="2022-01-27T00:00:00"/>
    <d v="2022-02-18T00:00:00"/>
    <d v="2022-02-26T00:00:00"/>
    <s v="Hired"/>
    <n v="52423"/>
    <n v="4.9000000000000004"/>
    <x v="0"/>
    <n v="4"/>
    <s v="Branch Office"/>
    <x v="1"/>
  </r>
  <r>
    <s v="NV22594"/>
    <x v="2"/>
    <n v="28"/>
    <s v="Sales"/>
    <s v="Sales Executive"/>
    <s v="n10"/>
    <s v="Degree"/>
    <s v="Job portal"/>
    <d v="2022-01-27T00:00:00"/>
    <d v="2022-02-17T00:00:00"/>
    <d v="2022-02-24T00:00:00"/>
    <s v="Hired"/>
    <n v="216931"/>
    <n v="3.7"/>
    <x v="0"/>
    <n v="3"/>
    <s v="Branch Office"/>
    <x v="1"/>
  </r>
  <r>
    <s v="DO35543"/>
    <x v="2"/>
    <n v="28"/>
    <s v="Operations"/>
    <s v="Operations Manager"/>
    <s v="n9"/>
    <s v="Master"/>
    <s v="Job portal"/>
    <d v="2022-01-27T00:00:00"/>
    <d v="2022-02-10T00:00:00"/>
    <d v="2022-02-17T00:00:00"/>
    <s v="Hired"/>
    <n v="162575"/>
    <n v="4.2"/>
    <x v="0"/>
    <n v="5"/>
    <s v="Branch Office"/>
    <x v="1"/>
  </r>
  <r>
    <s v="ES52707"/>
    <x v="2"/>
    <n v="23"/>
    <s v="Service"/>
    <s v="Service Engineer"/>
    <s v="i7"/>
    <s v="Associate"/>
    <s v="Job portal"/>
    <d v="2022-01-27T00:00:00"/>
    <d v="2022-02-10T00:00:00"/>
    <d v="2022-02-18T00:00:00"/>
    <s v="Hired"/>
    <n v="64677"/>
    <n v="3.8"/>
    <x v="0"/>
    <n v="4"/>
    <s v="Branch Office"/>
    <x v="0"/>
  </r>
  <r>
    <s v="SV36894"/>
    <x v="0"/>
    <n v="39"/>
    <s v="Marketing"/>
    <s v="Marketing Executive"/>
    <s v="m6"/>
    <s v="Bachelor"/>
    <s v="Job portal"/>
    <d v="2022-01-29T00:00:00"/>
    <d v="2022-02-20T00:00:00"/>
    <d v="2022-03-04T00:00:00"/>
    <s v="Hired"/>
    <n v="129688"/>
    <n v="4.3"/>
    <x v="0"/>
    <m/>
    <s v="Branch Office"/>
    <x v="2"/>
  </r>
  <r>
    <s v="AN58845"/>
    <x v="2"/>
    <n v="29"/>
    <s v="Operations"/>
    <s v="Operations Manager"/>
    <s v="i7"/>
    <s v="Master"/>
    <s v="Job portal"/>
    <d v="2022-01-29T00:00:00"/>
    <d v="2022-02-19T00:00:00"/>
    <d v="2022-02-24T00:00:00"/>
    <s v="Hired"/>
    <n v="70216"/>
    <m/>
    <x v="0"/>
    <n v="3"/>
    <s v="Branch Office"/>
    <x v="1"/>
  </r>
  <r>
    <s v="LS46149"/>
    <x v="0"/>
    <n v="24"/>
    <s v="Operations"/>
    <s v="Operations Executive"/>
    <s v="i6"/>
    <s v="Degree"/>
    <s v="Job portal"/>
    <d v="2022-01-29T00:00:00"/>
    <d v="2022-02-07T00:00:00"/>
    <d v="2022-02-18T00:00:00"/>
    <s v="Hired"/>
    <n v="64952"/>
    <n v="4.3"/>
    <x v="0"/>
    <n v="4"/>
    <s v="Branch Office"/>
    <x v="0"/>
  </r>
  <r>
    <s v="IS68883"/>
    <x v="2"/>
    <n v="27"/>
    <s v="Service"/>
    <s v="Service Engineer"/>
    <s v="n9"/>
    <s v="Master"/>
    <s v="Own website"/>
    <d v="2022-01-29T00:00:00"/>
    <d v="2022-02-19T00:00:00"/>
    <d v="2022-02-23T00:00:00"/>
    <s v="Hired"/>
    <n v="140746"/>
    <m/>
    <x v="2"/>
    <n v="2"/>
    <s v="Branch Office"/>
    <x v="0"/>
  </r>
  <r>
    <s v="IS78006"/>
    <x v="2"/>
    <n v="40"/>
    <s v="Service"/>
    <s v="Service Engineer"/>
    <s v="c10"/>
    <s v="Bachelor"/>
    <s v="LinkedIn"/>
    <d v="2022-01-29T00:00:00"/>
    <d v="2022-02-18T00:00:00"/>
    <d v="2022-02-27T00:00:00"/>
    <s v="Rejected"/>
    <n v="84778"/>
    <m/>
    <x v="1"/>
    <n v="1"/>
    <s v="Branch Office"/>
    <x v="3"/>
  </r>
  <r>
    <s v="XZ74068"/>
    <x v="0"/>
    <n v="29"/>
    <s v="Service"/>
    <s v="Service Manager"/>
    <s v="c10"/>
    <s v="Master"/>
    <s v="LinkedIn"/>
    <d v="2022-01-29T00:00:00"/>
    <d v="2022-02-09T00:00:00"/>
    <d v="2022-02-21T00:00:00"/>
    <s v="Hired"/>
    <n v="71673"/>
    <m/>
    <x v="0"/>
    <n v="4"/>
    <s v="Branch Office"/>
    <x v="1"/>
  </r>
  <r>
    <s v="LS90723"/>
    <x v="0"/>
    <n v="29"/>
    <s v="Production"/>
    <s v="Production Engineer"/>
    <s v="n9"/>
    <s v="Doctoral"/>
    <s v="Own website"/>
    <d v="2022-01-31T00:00:00"/>
    <d v="2022-02-19T00:00:00"/>
    <d v="2022-02-23T00:00:00"/>
    <s v="Rejected"/>
    <n v="173967"/>
    <m/>
    <x v="1"/>
    <n v="5"/>
    <s v="Branch Office"/>
    <x v="1"/>
  </r>
  <r>
    <s v="DN57108"/>
    <x v="0"/>
    <n v="27"/>
    <s v="Service"/>
    <s v="Service Engineer"/>
    <s v="c9"/>
    <s v="Degree"/>
    <s v="Others"/>
    <d v="2022-01-31T00:00:00"/>
    <d v="2022-02-18T00:00:00"/>
    <d v="2022-02-24T00:00:00"/>
    <s v="Hired"/>
    <n v="62459"/>
    <n v="4.2"/>
    <x v="0"/>
    <n v="4"/>
    <s v="Branch Office"/>
    <x v="0"/>
  </r>
  <r>
    <s v="QG91422"/>
    <x v="0"/>
    <n v="25"/>
    <s v="Finance"/>
    <s v="Financial Analyst"/>
    <s v="c10"/>
    <s v="Master"/>
    <s v="LinkedIn"/>
    <d v="2022-01-31T00:00:00"/>
    <d v="2022-02-21T00:00:00"/>
    <d v="2022-03-02T00:00:00"/>
    <s v="Rejected"/>
    <n v="62315"/>
    <m/>
    <x v="1"/>
    <m/>
    <s v="Head Office"/>
    <x v="0"/>
  </r>
  <r>
    <s v="AU96143"/>
    <x v="2"/>
    <n v="24"/>
    <s v="Service"/>
    <s v="Service Engineer"/>
    <s v="n10"/>
    <s v="Degree"/>
    <s v="Job portal"/>
    <d v="2022-01-31T00:00:00"/>
    <d v="2022-02-17T00:00:00"/>
    <d v="2022-02-27T00:00:00"/>
    <s v="Rejected"/>
    <n v="184164"/>
    <m/>
    <x v="1"/>
    <n v="4"/>
    <s v="Branch Office"/>
    <x v="0"/>
  </r>
  <r>
    <s v="PQ42813"/>
    <x v="2"/>
    <n v="23"/>
    <s v="General Management"/>
    <s v="General Manager"/>
    <s v="c5"/>
    <s v="Master"/>
    <s v="Others"/>
    <d v="2022-02-01T00:00:00"/>
    <d v="2022-02-23T00:00:00"/>
    <d v="2022-03-05T00:00:00"/>
    <s v="Hired"/>
    <n v="68961"/>
    <n v="4.2"/>
    <x v="2"/>
    <n v="4"/>
    <s v="Branch Office"/>
    <x v="0"/>
  </r>
  <r>
    <s v="MG55929"/>
    <x v="0"/>
    <n v="30"/>
    <s v="Service"/>
    <s v="Service Engineer"/>
    <s v="i4"/>
    <s v="Doctoral"/>
    <s v="Own website"/>
    <d v="2022-02-01T00:00:00"/>
    <d v="2022-02-09T00:00:00"/>
    <d v="2022-02-15T00:00:00"/>
    <s v="Hired"/>
    <n v="41035"/>
    <n v="3.6"/>
    <x v="0"/>
    <n v="5"/>
    <s v="Branch Office"/>
    <x v="1"/>
  </r>
  <r>
    <s v="RH56706"/>
    <x v="0"/>
    <n v="30"/>
    <s v="Marketing"/>
    <s v="Marketing Executive"/>
    <s v="c8"/>
    <s v="Master"/>
    <s v="Own website"/>
    <d v="2022-02-01T00:00:00"/>
    <d v="2022-02-19T00:00:00"/>
    <d v="2022-02-24T00:00:00"/>
    <s v="Candidate in process"/>
    <n v="78090"/>
    <m/>
    <x v="1"/>
    <n v="4"/>
    <s v="Head Office"/>
    <x v="1"/>
  </r>
  <r>
    <s v="MX27636"/>
    <x v="0"/>
    <n v="25"/>
    <s v="Operations"/>
    <s v="Operations Executive"/>
    <s v="i6"/>
    <s v="Bachelor"/>
    <s v="LinkedIn"/>
    <d v="2022-02-02T00:00:00"/>
    <d v="2022-02-22T00:00:00"/>
    <d v="2022-02-28T00:00:00"/>
    <s v="Hired"/>
    <n v="62164"/>
    <m/>
    <x v="0"/>
    <n v="5"/>
    <s v="Branch Office"/>
    <x v="0"/>
  </r>
  <r>
    <s v="QR76869"/>
    <x v="0"/>
    <n v="28"/>
    <s v="Finance"/>
    <s v="Financial Analyst"/>
    <s v="b9"/>
    <s v="Bachelor"/>
    <s v="LinkedIn"/>
    <d v="2022-02-02T00:00:00"/>
    <d v="2022-02-20T00:00:00"/>
    <d v="2022-03-04T00:00:00"/>
    <s v="Candidate refused"/>
    <n v="52569"/>
    <m/>
    <x v="1"/>
    <n v="4"/>
    <s v="Branch Office"/>
    <x v="1"/>
  </r>
  <r>
    <s v="QI45702"/>
    <x v="0"/>
    <n v="30"/>
    <s v="Operations"/>
    <s v="Operations Executive"/>
    <s v="m7"/>
    <s v="Bachelor"/>
    <s v="LinkedIn"/>
    <d v="2022-02-02T00:00:00"/>
    <d v="2022-02-16T00:00:00"/>
    <d v="2022-02-26T00:00:00"/>
    <s v="Hired"/>
    <n v="135424"/>
    <n v="3.9"/>
    <x v="2"/>
    <n v="5"/>
    <s v="Head Office"/>
    <x v="1"/>
  </r>
  <r>
    <s v="TE15959"/>
    <x v="0"/>
    <n v="22"/>
    <s v="Purchase"/>
    <s v="Purchase Officer"/>
    <s v="i4"/>
    <s v="Master"/>
    <s v="LinkedIn"/>
    <d v="2022-02-02T00:00:00"/>
    <d v="2022-02-10T00:00:00"/>
    <d v="2022-02-21T00:00:00"/>
    <s v="Hired"/>
    <n v="56188"/>
    <n v="3.7"/>
    <x v="0"/>
    <n v="5"/>
    <s v="Branch Office"/>
    <x v="0"/>
  </r>
  <r>
    <s v="VG84873"/>
    <x v="1"/>
    <n v="23"/>
    <s v="Operations"/>
    <s v="Operations Executive"/>
    <s v="i4"/>
    <s v="Degree"/>
    <s v="Job portal"/>
    <d v="2022-02-03T00:00:00"/>
    <d v="2022-02-15T00:00:00"/>
    <d v="2022-02-20T00:00:00"/>
    <s v="Hired"/>
    <n v="53000"/>
    <n v="3.8"/>
    <x v="0"/>
    <m/>
    <s v="Branch Office"/>
    <x v="0"/>
  </r>
  <r>
    <s v="CZ19879"/>
    <x v="0"/>
    <n v="29"/>
    <s v="Service"/>
    <s v="Service Engineer"/>
    <s v="i7"/>
    <s v="Associate"/>
    <s v="Own website"/>
    <d v="2022-02-03T00:00:00"/>
    <d v="2022-02-19T00:00:00"/>
    <d v="2022-03-01T00:00:00"/>
    <s v="Hired"/>
    <n v="66579"/>
    <n v="3.9"/>
    <x v="0"/>
    <m/>
    <s v="Branch Office"/>
    <x v="1"/>
  </r>
  <r>
    <s v="ZU37054"/>
    <x v="0"/>
    <n v="27"/>
    <s v="Service"/>
    <s v="Service Engineer"/>
    <s v="n6"/>
    <s v="Associate"/>
    <s v="Recruitment agencies"/>
    <d v="2022-02-03T00:00:00"/>
    <d v="2022-02-11T00:00:00"/>
    <d v="2022-02-18T00:00:00"/>
    <s v="Hired"/>
    <n v="132535"/>
    <n v="3.9"/>
    <x v="0"/>
    <n v="5"/>
    <s v="Head Office"/>
    <x v="0"/>
  </r>
  <r>
    <s v="RR58912"/>
    <x v="2"/>
    <n v="37"/>
    <s v="Operations"/>
    <s v="Operations Manager"/>
    <s v="i1"/>
    <s v="Bachelor"/>
    <s v="LinkedIn"/>
    <d v="2022-02-03T00:00:00"/>
    <d v="2022-02-16T00:00:00"/>
    <d v="2022-02-22T00:00:00"/>
    <s v="Candidate in process"/>
    <n v="40947"/>
    <m/>
    <x v="1"/>
    <n v="4"/>
    <s v="Branch Office"/>
    <x v="2"/>
  </r>
  <r>
    <s v="AW59208"/>
    <x v="0"/>
    <n v="28"/>
    <s v="Finance"/>
    <s v="Finance Manager"/>
    <s v="c5"/>
    <s v="Master"/>
    <s v="Job portal"/>
    <d v="2022-02-03T00:00:00"/>
    <d v="2022-02-19T00:00:00"/>
    <d v="2022-02-26T00:00:00"/>
    <s v="Rejected"/>
    <n v="53895"/>
    <m/>
    <x v="1"/>
    <n v="4"/>
    <s v="Branch Office"/>
    <x v="1"/>
  </r>
  <r>
    <s v="XH41934"/>
    <x v="1"/>
    <n v="29"/>
    <s v="Operations"/>
    <s v="Operations Executive"/>
    <s v="b9"/>
    <s v="Master"/>
    <s v="LinkedIn"/>
    <d v="2022-02-04T00:00:00"/>
    <d v="2022-02-21T00:00:00"/>
    <d v="2022-03-01T00:00:00"/>
    <s v="Rejected"/>
    <n v="47309"/>
    <m/>
    <x v="1"/>
    <n v="4"/>
    <s v="Branch Office"/>
    <x v="1"/>
  </r>
  <r>
    <s v="CX14679"/>
    <x v="1"/>
    <n v="25"/>
    <s v="Service"/>
    <s v="Service Engineer"/>
    <s v="m6"/>
    <s v="Bachelor"/>
    <s v="Job portal"/>
    <d v="2022-02-04T00:00:00"/>
    <d v="2022-02-14T00:00:00"/>
    <d v="2022-02-24T00:00:00"/>
    <s v="Hired"/>
    <n v="134844"/>
    <n v="4"/>
    <x v="0"/>
    <n v="4"/>
    <s v="Branch Office"/>
    <x v="0"/>
  </r>
  <r>
    <s v="KT14044"/>
    <x v="0"/>
    <n v="37"/>
    <s v="Service"/>
    <s v="Service Engineer"/>
    <s v="c10"/>
    <s v="Master"/>
    <s v="Others"/>
    <d v="2022-02-04T00:00:00"/>
    <d v="2022-02-17T00:00:00"/>
    <d v="2022-02-28T00:00:00"/>
    <s v="Rejected"/>
    <n v="80988"/>
    <m/>
    <x v="1"/>
    <n v="5"/>
    <s v="Head Office"/>
    <x v="2"/>
  </r>
  <r>
    <s v="YA34980"/>
    <x v="0"/>
    <n v="30"/>
    <s v="Sales"/>
    <s v="Sales Executive"/>
    <s v="i4"/>
    <s v="Bachelor"/>
    <s v="LinkedIn"/>
    <d v="2022-02-04T00:00:00"/>
    <d v="2022-02-20T00:00:00"/>
    <d v="2022-02-26T00:00:00"/>
    <s v="Hired"/>
    <n v="61251"/>
    <n v="3.6"/>
    <x v="0"/>
    <n v="4"/>
    <s v="Branch Office"/>
    <x v="1"/>
  </r>
  <r>
    <s v="RO93311"/>
    <x v="0"/>
    <n v="26"/>
    <s v="Sales"/>
    <s v="Sales Executive"/>
    <s v="i7"/>
    <s v="Bachelor"/>
    <s v="Job portal"/>
    <d v="2022-02-05T00:00:00"/>
    <d v="2022-02-24T00:00:00"/>
    <d v="2022-03-04T00:00:00"/>
    <s v="Hired"/>
    <n v="78558"/>
    <n v="4.4000000000000004"/>
    <x v="0"/>
    <n v="4"/>
    <s v="Branch Office"/>
    <x v="0"/>
  </r>
  <r>
    <s v="WL66507"/>
    <x v="0"/>
    <n v="45"/>
    <s v="Service"/>
    <s v="Service Engineer"/>
    <s v="c8"/>
    <s v="Bachelor"/>
    <s v="LinkedIn"/>
    <d v="2022-02-05T00:00:00"/>
    <d v="2022-02-16T00:00:00"/>
    <d v="2022-02-23T00:00:00"/>
    <s v="Hired"/>
    <n v="67924"/>
    <n v="4.5"/>
    <x v="0"/>
    <n v="5"/>
    <s v="Branch Office"/>
    <x v="3"/>
  </r>
  <r>
    <s v="GD50722"/>
    <x v="0"/>
    <n v="35"/>
    <s v="Sales"/>
    <s v="Sales Manager"/>
    <s v="i6"/>
    <s v="Degree"/>
    <s v="Own website"/>
    <d v="2022-02-06T00:00:00"/>
    <d v="2022-02-16T00:00:00"/>
    <d v="2022-02-28T00:00:00"/>
    <s v="Rejected"/>
    <n v="69567"/>
    <m/>
    <x v="1"/>
    <n v="5"/>
    <s v="Branch Office"/>
    <x v="2"/>
  </r>
  <r>
    <s v="WI19081"/>
    <x v="2"/>
    <n v="24"/>
    <s v="Service"/>
    <s v="Service Engineer"/>
    <s v="i6"/>
    <s v="Master"/>
    <s v="Job portal"/>
    <d v="2022-02-06T00:00:00"/>
    <d v="2022-02-14T00:00:00"/>
    <d v="2022-02-25T00:00:00"/>
    <s v="Hired"/>
    <n v="50575"/>
    <n v="4.5"/>
    <x v="0"/>
    <n v="4"/>
    <s v="Branch Office"/>
    <x v="0"/>
  </r>
  <r>
    <s v="DG16007"/>
    <x v="0"/>
    <n v="27"/>
    <s v="Operations"/>
    <s v="Operations Executive"/>
    <s v="i4"/>
    <s v="Degree"/>
    <s v="Job portal"/>
    <d v="2022-02-07T00:00:00"/>
    <d v="2022-02-25T00:00:00"/>
    <d v="2022-03-05T00:00:00"/>
    <s v="Hired"/>
    <n v="55008"/>
    <n v="3.8"/>
    <x v="0"/>
    <n v="4"/>
    <s v="Head Office"/>
    <x v="0"/>
  </r>
  <r>
    <s v="GI10757"/>
    <x v="0"/>
    <n v="25"/>
    <s v="Sales"/>
    <s v="Sales Manager"/>
    <s v="n9"/>
    <s v="Master"/>
    <s v="LinkedIn"/>
    <d v="2022-02-08T00:00:00"/>
    <d v="2022-02-27T00:00:00"/>
    <d v="2022-03-06T00:00:00"/>
    <s v="Hired"/>
    <n v="186722"/>
    <n v="4.5"/>
    <x v="0"/>
    <n v="4"/>
    <s v="Branch Office"/>
    <x v="0"/>
  </r>
  <r>
    <s v="MU51590"/>
    <x v="0"/>
    <n v="33"/>
    <s v="Operations"/>
    <s v="Operations Executive"/>
    <s v="i5"/>
    <s v="Bachelor"/>
    <s v="Own website"/>
    <d v="2022-02-08T00:00:00"/>
    <d v="2022-02-22T00:00:00"/>
    <d v="2022-02-26T00:00:00"/>
    <s v="Hired"/>
    <n v="52393"/>
    <n v="4.8"/>
    <x v="2"/>
    <n v="3"/>
    <s v="Branch Office"/>
    <x v="1"/>
  </r>
  <r>
    <s v="UW54904"/>
    <x v="1"/>
    <n v="22"/>
    <s v="Service"/>
    <s v="Service Engineer"/>
    <s v="n6"/>
    <s v="Bachelor"/>
    <s v="Job portal"/>
    <d v="2022-02-08T00:00:00"/>
    <d v="2022-02-23T00:00:00"/>
    <d v="2022-03-01T00:00:00"/>
    <s v="Hired"/>
    <n v="165669"/>
    <n v="3.6"/>
    <x v="0"/>
    <n v="4"/>
    <s v="Head Office"/>
    <x v="0"/>
  </r>
  <r>
    <s v="KR49006"/>
    <x v="0"/>
    <n v="28"/>
    <s v="Operations"/>
    <s v="Operations Manager"/>
    <s v="i5"/>
    <s v="Bachelor"/>
    <s v="Own website"/>
    <d v="2022-02-08T00:00:00"/>
    <d v="2022-02-28T00:00:00"/>
    <d v="2022-03-11T00:00:00"/>
    <s v="Hired"/>
    <n v="48321"/>
    <n v="3.7"/>
    <x v="2"/>
    <m/>
    <s v="Branch Office"/>
    <x v="1"/>
  </r>
  <r>
    <s v="BH65395"/>
    <x v="0"/>
    <n v="31"/>
    <s v="Production"/>
    <s v="Production Manager"/>
    <s v="i5"/>
    <s v="Bachelor"/>
    <s v="LinkedIn"/>
    <d v="2022-02-08T00:00:00"/>
    <d v="2022-02-25T00:00:00"/>
    <d v="2022-03-02T00:00:00"/>
    <s v="Hired"/>
    <n v="51563"/>
    <n v="3.6"/>
    <x v="0"/>
    <m/>
    <s v="Head Office"/>
    <x v="1"/>
  </r>
  <r>
    <s v="LP07867"/>
    <x v="0"/>
    <n v="28"/>
    <s v="Service"/>
    <s v="Service Manager"/>
    <s v="m7"/>
    <s v="Associate"/>
    <s v="Job portal"/>
    <d v="2022-02-08T00:00:00"/>
    <d v="2022-02-25T00:00:00"/>
    <d v="2022-03-07T00:00:00"/>
    <s v="Hired"/>
    <n v="167305"/>
    <n v="3.9"/>
    <x v="0"/>
    <n v="4"/>
    <s v="Branch Office"/>
    <x v="1"/>
  </r>
  <r>
    <s v="SF42344"/>
    <x v="1"/>
    <n v="22"/>
    <s v="Finance"/>
    <s v="Financial Analyst"/>
    <s v="i7"/>
    <s v="Master"/>
    <s v="Job portal"/>
    <d v="2022-02-09T00:00:00"/>
    <d v="2022-02-25T00:00:00"/>
    <d v="2022-03-04T00:00:00"/>
    <s v="Hired"/>
    <n v="63135"/>
    <n v="4.2"/>
    <x v="0"/>
    <n v="5"/>
    <s v="Remote"/>
    <x v="0"/>
  </r>
  <r>
    <s v="CL63190"/>
    <x v="0"/>
    <n v="31"/>
    <s v="Service"/>
    <s v="Service Engineer"/>
    <s v="n9"/>
    <s v="Bachelor"/>
    <s v="Job portal"/>
    <d v="2022-02-09T00:00:00"/>
    <d v="2022-02-18T00:00:00"/>
    <d v="2022-03-02T00:00:00"/>
    <s v="Hired"/>
    <n v="174170"/>
    <n v="4.3"/>
    <x v="0"/>
    <n v="4"/>
    <s v="Head Office"/>
    <x v="1"/>
  </r>
  <r>
    <s v="VC07855"/>
    <x v="2"/>
    <n v="40"/>
    <s v="Operations"/>
    <s v="Operations Manager"/>
    <s v="c9"/>
    <s v="Bachelor"/>
    <s v="Recruitment agencies"/>
    <d v="2022-02-09T00:00:00"/>
    <d v="2022-02-20T00:00:00"/>
    <d v="2022-03-01T00:00:00"/>
    <s v="Hired"/>
    <n v="78966"/>
    <n v="3.6"/>
    <x v="0"/>
    <n v="4"/>
    <s v="Branch Office"/>
    <x v="3"/>
  </r>
  <r>
    <s v="OI13678"/>
    <x v="2"/>
    <n v="39"/>
    <s v="Service"/>
    <s v="Service Engineer"/>
    <s v="b9"/>
    <s v="Master"/>
    <s v="Others"/>
    <d v="2022-02-09T00:00:00"/>
    <d v="2022-02-23T00:00:00"/>
    <d v="2022-03-06T00:00:00"/>
    <s v="Hired"/>
    <n v="45040"/>
    <n v="3.8"/>
    <x v="2"/>
    <n v="3"/>
    <s v="Branch Office"/>
    <x v="2"/>
  </r>
  <r>
    <s v="SZ63526"/>
    <x v="0"/>
    <n v="38"/>
    <s v="Human Resource"/>
    <s v="HR Manager"/>
    <s v="i6"/>
    <s v="Master"/>
    <s v="Job portal"/>
    <d v="2022-02-09T00:00:00"/>
    <d v="2022-02-21T00:00:00"/>
    <d v="2022-03-04T00:00:00"/>
    <s v="Hired"/>
    <n v="55382"/>
    <n v="4.2"/>
    <x v="2"/>
    <n v="5"/>
    <s v="Head Office"/>
    <x v="2"/>
  </r>
  <r>
    <s v="FC83758"/>
    <x v="2"/>
    <n v="28"/>
    <s v="Purchase"/>
    <s v="Purchase Officer"/>
    <s v="i6"/>
    <s v="Master"/>
    <s v="LinkedIn"/>
    <d v="2022-02-10T00:00:00"/>
    <d v="2022-03-02T00:00:00"/>
    <d v="2022-03-13T00:00:00"/>
    <s v="Rejected"/>
    <n v="68522"/>
    <m/>
    <x v="1"/>
    <n v="4"/>
    <s v="Branch Office"/>
    <x v="1"/>
  </r>
  <r>
    <s v="VZ86609"/>
    <x v="0"/>
    <n v="24"/>
    <s v="Service"/>
    <s v="Service Engineer"/>
    <s v="i7"/>
    <s v="Bachelor"/>
    <s v="Others"/>
    <d v="2022-02-10T00:00:00"/>
    <d v="2022-02-24T00:00:00"/>
    <d v="2022-02-28T00:00:00"/>
    <s v="Hired"/>
    <n v="62083"/>
    <n v="4.0999999999999996"/>
    <x v="0"/>
    <n v="5"/>
    <s v="Branch Office"/>
    <x v="0"/>
  </r>
  <r>
    <s v="VG17330"/>
    <x v="2"/>
    <n v="23"/>
    <s v="Operations"/>
    <s v="Operations Manager"/>
    <s v="i6"/>
    <s v="Master"/>
    <s v="LinkedIn"/>
    <d v="2022-02-10T00:00:00"/>
    <d v="2022-02-20T00:00:00"/>
    <d v="2022-02-25T00:00:00"/>
    <s v="Hired"/>
    <n v="57242"/>
    <n v="4"/>
    <x v="0"/>
    <n v="4"/>
    <s v="Head Office"/>
    <x v="0"/>
  </r>
  <r>
    <s v="WO41607"/>
    <x v="2"/>
    <n v="40"/>
    <s v="Service"/>
    <s v="Service Engineer"/>
    <s v="i5"/>
    <s v="Bachelor"/>
    <s v="Job portal"/>
    <d v="2022-02-10T00:00:00"/>
    <d v="2022-02-20T00:00:00"/>
    <d v="2022-02-28T00:00:00"/>
    <s v="Hired"/>
    <n v="54895"/>
    <n v="3.7"/>
    <x v="2"/>
    <n v="4"/>
    <s v="Branch Office"/>
    <x v="3"/>
  </r>
  <r>
    <s v="FK33775"/>
    <x v="0"/>
    <n v="30"/>
    <s v="Operations"/>
    <s v="Operations Executive"/>
    <s v="n9"/>
    <s v="Degree"/>
    <s v="Job portal"/>
    <d v="2022-02-11T00:00:00"/>
    <d v="2022-02-24T00:00:00"/>
    <d v="2022-03-07T00:00:00"/>
    <s v="Rejected"/>
    <n v="218721"/>
    <m/>
    <x v="1"/>
    <n v="5"/>
    <s v="Head Office"/>
    <x v="1"/>
  </r>
  <r>
    <s v="CB16626"/>
    <x v="0"/>
    <n v="35"/>
    <s v="Production"/>
    <s v="Production Engineer"/>
    <s v="i4"/>
    <s v="Bachelor"/>
    <s v="Own website"/>
    <d v="2022-02-11T00:00:00"/>
    <d v="2022-02-20T00:00:00"/>
    <d v="2022-03-01T00:00:00"/>
    <s v="Rejected"/>
    <n v="50656"/>
    <m/>
    <x v="1"/>
    <n v="5"/>
    <s v="Branch Office"/>
    <x v="2"/>
  </r>
  <r>
    <s v="ML27142"/>
    <x v="2"/>
    <n v="48"/>
    <s v="Operations"/>
    <s v="Operations Executive"/>
    <s v="m6"/>
    <s v="Bachelor"/>
    <s v="LinkedIn"/>
    <d v="2022-02-11T00:00:00"/>
    <d v="2022-02-26T00:00:00"/>
    <d v="2022-03-06T00:00:00"/>
    <s v="Hired"/>
    <n v="117653"/>
    <n v="4.4000000000000004"/>
    <x v="2"/>
    <n v="5"/>
    <s v="Branch Office"/>
    <x v="5"/>
  </r>
  <r>
    <s v="RM60350"/>
    <x v="0"/>
    <n v="35"/>
    <s v="Service"/>
    <s v="Service Engineer"/>
    <s v="c10"/>
    <s v="Master"/>
    <s v="LinkedIn"/>
    <d v="2022-02-11T00:00:00"/>
    <d v="2022-02-28T00:00:00"/>
    <d v="2022-03-10T00:00:00"/>
    <s v="Hired"/>
    <n v="87715"/>
    <n v="4.2"/>
    <x v="0"/>
    <m/>
    <s v="Branch Office"/>
    <x v="2"/>
  </r>
  <r>
    <s v="HF12307"/>
    <x v="0"/>
    <n v="25"/>
    <s v="Operations"/>
    <s v="Operations Executive"/>
    <s v="c8"/>
    <s v="Bachelor"/>
    <s v="LinkedIn"/>
    <d v="2022-02-11T00:00:00"/>
    <d v="2022-03-02T00:00:00"/>
    <d v="2022-03-08T00:00:00"/>
    <s v="Rejected"/>
    <n v="71673"/>
    <m/>
    <x v="1"/>
    <n v="5"/>
    <s v="Remote"/>
    <x v="0"/>
  </r>
  <r>
    <s v="EJ75880"/>
    <x v="0"/>
    <n v="35"/>
    <s v="Operations"/>
    <s v="Operations Executive"/>
    <s v="c10"/>
    <s v="Master"/>
    <s v="Job portal"/>
    <d v="2022-02-12T00:00:00"/>
    <d v="2022-02-20T00:00:00"/>
    <d v="2022-03-02T00:00:00"/>
    <s v="Hired"/>
    <n v="63558"/>
    <n v="3.8"/>
    <x v="2"/>
    <n v="4"/>
    <s v="Branch Office"/>
    <x v="2"/>
  </r>
  <r>
    <s v="WB09855"/>
    <x v="2"/>
    <n v="41"/>
    <s v="Service"/>
    <s v="Service Manager"/>
    <s v="m7"/>
    <s v="Bachelor"/>
    <s v="Job portal"/>
    <d v="2022-02-12T00:00:00"/>
    <d v="2022-02-28T00:00:00"/>
    <d v="2022-03-07T00:00:00"/>
    <s v="Candidate refused"/>
    <n v="143864"/>
    <m/>
    <x v="1"/>
    <n v="3"/>
    <s v="Head Office"/>
    <x v="3"/>
  </r>
  <r>
    <s v="SK10386"/>
    <x v="2"/>
    <n v="25"/>
    <s v="Service"/>
    <s v="Service Engineer"/>
    <s v="c10"/>
    <s v="Bachelor"/>
    <s v="Recruitment agencies"/>
    <d v="2022-02-13T00:00:00"/>
    <d v="2022-02-27T00:00:00"/>
    <d v="2022-03-05T00:00:00"/>
    <s v="Hired"/>
    <n v="82688"/>
    <n v="4.7"/>
    <x v="0"/>
    <n v="3"/>
    <s v="Branch Office"/>
    <x v="0"/>
  </r>
  <r>
    <s v="VX08255"/>
    <x v="0"/>
    <n v="25"/>
    <s v="Service"/>
    <s v="Service Manager"/>
    <s v="i5"/>
    <s v="Associate"/>
    <s v="Recruitment agencies"/>
    <d v="2022-02-13T00:00:00"/>
    <d v="2022-02-25T00:00:00"/>
    <d v="2022-03-07T00:00:00"/>
    <s v="Hired"/>
    <n v="62429"/>
    <n v="4.8"/>
    <x v="0"/>
    <n v="3"/>
    <s v="Branch Office"/>
    <x v="0"/>
  </r>
  <r>
    <s v="KI33151"/>
    <x v="0"/>
    <n v="35"/>
    <s v="General Management"/>
    <s v="General Manager"/>
    <s v="c5"/>
    <s v="Bachelor"/>
    <s v="LinkedIn"/>
    <d v="2022-02-13T00:00:00"/>
    <d v="2022-02-22T00:00:00"/>
    <d v="2022-03-05T00:00:00"/>
    <s v="Hired"/>
    <n v="45030"/>
    <n v="3.9"/>
    <x v="2"/>
    <n v="5"/>
    <s v="Head Office"/>
    <x v="2"/>
  </r>
  <r>
    <s v="NX37882"/>
    <x v="0"/>
    <n v="35"/>
    <s v="Service"/>
    <s v="Service Engineer"/>
    <s v="i1"/>
    <s v="Bachelor"/>
    <s v="Job portal"/>
    <d v="2022-02-14T00:00:00"/>
    <d v="2022-02-28T00:00:00"/>
    <d v="2022-03-10T00:00:00"/>
    <s v="Hired"/>
    <n v="40074"/>
    <n v="4.2"/>
    <x v="0"/>
    <n v="5"/>
    <s v="Branch Office"/>
    <x v="2"/>
  </r>
  <r>
    <s v="DF67617"/>
    <x v="2"/>
    <n v="35"/>
    <s v="Production"/>
    <s v="Production Engineer"/>
    <s v="c10"/>
    <s v="Bachelor"/>
    <s v="LinkedIn"/>
    <d v="2022-02-14T00:00:00"/>
    <d v="2022-03-02T00:00:00"/>
    <d v="2022-03-08T00:00:00"/>
    <s v="Candidate refused"/>
    <n v="83099"/>
    <m/>
    <x v="1"/>
    <m/>
    <s v="Head Office"/>
    <x v="2"/>
  </r>
  <r>
    <s v="MT74956"/>
    <x v="0"/>
    <n v="34"/>
    <s v="Sales"/>
    <s v="Sales Executive"/>
    <s v="i5"/>
    <s v="Associate"/>
    <s v="LinkedIn"/>
    <d v="2022-02-14T00:00:00"/>
    <d v="2022-02-28T00:00:00"/>
    <d v="2022-03-05T00:00:00"/>
    <s v="Hired"/>
    <n v="52001"/>
    <n v="4.8"/>
    <x v="0"/>
    <n v="5"/>
    <s v="Head Office"/>
    <x v="2"/>
  </r>
  <r>
    <s v="QW61043"/>
    <x v="2"/>
    <n v="35"/>
    <s v="Purchase"/>
    <s v="Purchase Manager"/>
    <s v="n10"/>
    <s v="Master"/>
    <s v="LinkedIn"/>
    <d v="2022-02-14T00:00:00"/>
    <d v="2022-03-06T00:00:00"/>
    <d v="2022-03-16T00:00:00"/>
    <s v="Hired"/>
    <n v="156909"/>
    <n v="3.8"/>
    <x v="0"/>
    <n v="5"/>
    <s v="Branch Office"/>
    <x v="2"/>
  </r>
  <r>
    <s v="HB53408"/>
    <x v="0"/>
    <n v="22"/>
    <s v="Operations"/>
    <s v="Operations Manager"/>
    <s v="b9"/>
    <s v="Doctoral"/>
    <s v="Recruitment agencies"/>
    <d v="2022-02-14T00:00:00"/>
    <d v="2022-03-05T00:00:00"/>
    <d v="2022-03-09T00:00:00"/>
    <s v="Hired"/>
    <n v="50961"/>
    <n v="3.9"/>
    <x v="0"/>
    <n v="4"/>
    <s v="Branch Office"/>
    <x v="0"/>
  </r>
  <r>
    <s v="BW86545"/>
    <x v="1"/>
    <n v="25"/>
    <s v="Marketing"/>
    <s v="Marketing Manager"/>
    <s v="c10"/>
    <s v="Degree"/>
    <s v="Job portal"/>
    <d v="2022-02-15T00:00:00"/>
    <d v="2022-02-25T00:00:00"/>
    <d v="2022-03-04T00:00:00"/>
    <s v="Candidate refused"/>
    <n v="86949"/>
    <m/>
    <x v="1"/>
    <n v="5"/>
    <s v="Head Office"/>
    <x v="0"/>
  </r>
  <r>
    <s v="UX48634"/>
    <x v="0"/>
    <n v="32"/>
    <s v="Finance"/>
    <s v="Financial Analyst"/>
    <s v="i6"/>
    <s v="Degree"/>
    <s v="LinkedIn"/>
    <d v="2022-02-15T00:00:00"/>
    <d v="2022-03-07T00:00:00"/>
    <d v="2022-03-13T00:00:00"/>
    <s v="Hired"/>
    <n v="59808"/>
    <n v="3.9"/>
    <x v="0"/>
    <m/>
    <s v="Head Office"/>
    <x v="1"/>
  </r>
  <r>
    <s v="DB18375"/>
    <x v="0"/>
    <n v="29"/>
    <s v="Operations"/>
    <s v="Operations Executive"/>
    <s v="i7"/>
    <s v="Master"/>
    <s v="Job portal"/>
    <d v="2022-02-16T00:00:00"/>
    <d v="2022-02-26T00:00:00"/>
    <d v="2022-03-06T00:00:00"/>
    <s v="Hired"/>
    <n v="70956"/>
    <n v="3.6"/>
    <x v="0"/>
    <n v="4"/>
    <s v="Branch Office"/>
    <x v="1"/>
  </r>
  <r>
    <s v="EG44513"/>
    <x v="0"/>
    <n v="27"/>
    <s v="Operations"/>
    <s v="Operations Manager"/>
    <s v="n9"/>
    <s v="Degree"/>
    <s v="LinkedIn"/>
    <d v="2022-02-16T00:00:00"/>
    <d v="2022-03-03T00:00:00"/>
    <d v="2022-03-15T00:00:00"/>
    <s v="Hired"/>
    <n v="192574"/>
    <n v="4.5"/>
    <x v="0"/>
    <n v="3"/>
    <s v="Head Office"/>
    <x v="0"/>
  </r>
  <r>
    <s v="HK35760"/>
    <x v="1"/>
    <n v="31"/>
    <s v="Sales"/>
    <s v="Sales Manager"/>
    <s v="i7"/>
    <s v="Master"/>
    <s v="LinkedIn"/>
    <d v="2022-02-17T00:00:00"/>
    <d v="2022-03-05T00:00:00"/>
    <d v="2022-03-13T00:00:00"/>
    <s v="Rejected"/>
    <n v="56190"/>
    <m/>
    <x v="1"/>
    <n v="2"/>
    <s v="Remote"/>
    <x v="1"/>
  </r>
  <r>
    <s v="CR27698"/>
    <x v="2"/>
    <n v="31"/>
    <s v="Service"/>
    <s v="Service Manager"/>
    <s v="i4"/>
    <s v="Degree"/>
    <s v="LinkedIn"/>
    <d v="2022-02-17T00:00:00"/>
    <d v="2022-02-28T00:00:00"/>
    <d v="2022-03-05T00:00:00"/>
    <s v="Hired"/>
    <n v="51211"/>
    <n v="3.9"/>
    <x v="0"/>
    <n v="4"/>
    <s v="Head Office"/>
    <x v="1"/>
  </r>
  <r>
    <s v="IP13963"/>
    <x v="0"/>
    <n v="38"/>
    <s v="Operations"/>
    <s v="Operations Executive"/>
    <s v="c10"/>
    <s v="Degree"/>
    <s v="Job portal"/>
    <d v="2022-02-18T00:00:00"/>
    <d v="2022-03-05T00:00:00"/>
    <d v="2022-03-12T00:00:00"/>
    <s v="Hired"/>
    <n v="78598"/>
    <n v="4.5"/>
    <x v="0"/>
    <n v="4"/>
    <s v="Head Office"/>
    <x v="2"/>
  </r>
  <r>
    <s v="PY33786"/>
    <x v="2"/>
    <n v="28"/>
    <s v="Marketing"/>
    <s v="Marketing Manager"/>
    <s v="i5"/>
    <s v="Master"/>
    <s v="LinkedIn"/>
    <d v="2022-02-18T00:00:00"/>
    <d v="2022-03-04T00:00:00"/>
    <d v="2022-03-15T00:00:00"/>
    <s v="Hired"/>
    <n v="58988"/>
    <n v="3.7"/>
    <x v="2"/>
    <n v="5"/>
    <s v="Branch Office"/>
    <x v="1"/>
  </r>
  <r>
    <s v="VT65643"/>
    <x v="2"/>
    <n v="26"/>
    <s v="Operations"/>
    <s v="Operations Executive"/>
    <s v="c10"/>
    <s v="Bachelor"/>
    <s v="Recruitment agencies"/>
    <d v="2022-02-18T00:00:00"/>
    <d v="2022-03-08T00:00:00"/>
    <d v="2022-03-18T00:00:00"/>
    <s v="Hired"/>
    <n v="74662"/>
    <m/>
    <x v="2"/>
    <n v="2"/>
    <s v="Branch Office"/>
    <x v="0"/>
  </r>
  <r>
    <s v="JE29421"/>
    <x v="0"/>
    <n v="28"/>
    <s v="Service"/>
    <s v="Service Engineer"/>
    <s v="c9"/>
    <s v="Master"/>
    <s v="LinkedIn"/>
    <d v="2022-02-20T00:00:00"/>
    <d v="2022-03-09T00:00:00"/>
    <d v="2022-03-21T00:00:00"/>
    <s v="Hired"/>
    <n v="81757"/>
    <n v="4.7"/>
    <x v="0"/>
    <n v="3"/>
    <s v="Remote"/>
    <x v="1"/>
  </r>
  <r>
    <s v="CV17880"/>
    <x v="0"/>
    <n v="29"/>
    <s v="Service"/>
    <s v="Service Engineer"/>
    <s v="n6"/>
    <s v="Master"/>
    <s v="Job portal"/>
    <d v="2022-02-20T00:00:00"/>
    <d v="2022-03-03T00:00:00"/>
    <d v="2022-03-08T00:00:00"/>
    <s v="Rejected"/>
    <n v="167714"/>
    <m/>
    <x v="1"/>
    <n v="4"/>
    <s v="Branch Office"/>
    <x v="1"/>
  </r>
  <r>
    <s v="IT13187"/>
    <x v="0"/>
    <n v="23"/>
    <s v="Service"/>
    <s v="Service Engineer"/>
    <s v="i7"/>
    <s v="Master"/>
    <s v="Own website"/>
    <d v="2022-02-20T00:00:00"/>
    <d v="2022-03-08T00:00:00"/>
    <d v="2022-03-17T00:00:00"/>
    <s v="Rejected"/>
    <n v="76954"/>
    <m/>
    <x v="1"/>
    <n v="4"/>
    <s v="Branch Office"/>
    <x v="0"/>
  </r>
  <r>
    <s v="VE44624"/>
    <x v="0"/>
    <n v="26"/>
    <s v="Marketing"/>
    <s v="Marketing Manager"/>
    <s v="i7"/>
    <s v="Doctoral"/>
    <s v="Job portal"/>
    <d v="2022-02-20T00:00:00"/>
    <d v="2022-03-09T00:00:00"/>
    <d v="2022-03-14T00:00:00"/>
    <s v="No decision"/>
    <n v="79994"/>
    <m/>
    <x v="1"/>
    <n v="4"/>
    <s v="Remote"/>
    <x v="0"/>
  </r>
  <r>
    <s v="HT45384"/>
    <x v="2"/>
    <n v="23"/>
    <s v="Operations"/>
    <s v="Operations Manager"/>
    <s v="i6"/>
    <s v="Master"/>
    <s v="Job portal"/>
    <d v="2022-02-21T00:00:00"/>
    <d v="2022-03-12T00:00:00"/>
    <d v="2022-03-17T00:00:00"/>
    <s v="Hired"/>
    <n v="64180"/>
    <n v="4"/>
    <x v="0"/>
    <n v="4"/>
    <s v="Branch Office"/>
    <x v="0"/>
  </r>
  <r>
    <s v="VJ99423"/>
    <x v="1"/>
    <n v="35"/>
    <s v="Operations"/>
    <s v="Operations Manager"/>
    <s v="c9"/>
    <s v="Bachelor"/>
    <s v="LinkedIn"/>
    <d v="2022-02-21T00:00:00"/>
    <d v="2022-03-09T00:00:00"/>
    <d v="2022-03-21T00:00:00"/>
    <s v="Hired"/>
    <n v="60488"/>
    <n v="4.2"/>
    <x v="0"/>
    <n v="4"/>
    <s v="Branch Office"/>
    <x v="2"/>
  </r>
  <r>
    <s v="NZ88126"/>
    <x v="2"/>
    <n v="25"/>
    <s v="Purchase"/>
    <s v="Purchase Officer"/>
    <s v="b9"/>
    <s v="Master"/>
    <s v="Job portal"/>
    <d v="2022-02-21T00:00:00"/>
    <d v="2022-03-04T00:00:00"/>
    <d v="2022-03-13T00:00:00"/>
    <s v="Hired"/>
    <n v="36997"/>
    <n v="4.7"/>
    <x v="0"/>
    <n v="4"/>
    <s v="Branch Office"/>
    <x v="0"/>
  </r>
  <r>
    <s v="WO18827"/>
    <x v="0"/>
    <n v="36"/>
    <s v="Finance"/>
    <s v="Financial Analyst"/>
    <s v="c9"/>
    <s v="Degree"/>
    <s v="LinkedIn"/>
    <d v="2022-02-22T00:00:00"/>
    <d v="2022-03-05T00:00:00"/>
    <d v="2022-03-15T00:00:00"/>
    <s v="Hired"/>
    <n v="72901"/>
    <n v="3.6"/>
    <x v="0"/>
    <n v="2"/>
    <s v="Head Office"/>
    <x v="2"/>
  </r>
  <r>
    <s v="HX14924"/>
    <x v="0"/>
    <n v="26"/>
    <s v="Production"/>
    <s v="Production Manager"/>
    <s v="c10"/>
    <s v="Associate"/>
    <s v="Own website"/>
    <d v="2022-02-22T00:00:00"/>
    <d v="2022-03-03T00:00:00"/>
    <d v="2022-03-14T00:00:00"/>
    <s v="Rejected"/>
    <n v="78499"/>
    <m/>
    <x v="1"/>
    <n v="4"/>
    <s v="Remote"/>
    <x v="0"/>
  </r>
  <r>
    <s v="JA05293"/>
    <x v="2"/>
    <n v="45"/>
    <s v="Service"/>
    <s v="Service Engineer"/>
    <s v="c10"/>
    <s v="Master"/>
    <s v="Job portal"/>
    <d v="2022-02-22T00:00:00"/>
    <d v="2022-03-06T00:00:00"/>
    <d v="2022-03-12T00:00:00"/>
    <s v="No decision"/>
    <n v="89994"/>
    <m/>
    <x v="1"/>
    <n v="5"/>
    <s v="Branch Office"/>
    <x v="3"/>
  </r>
  <r>
    <s v="AY86712"/>
    <x v="2"/>
    <n v="26"/>
    <s v="Finance"/>
    <s v="Finance Manager"/>
    <s v="c5"/>
    <s v="Bachelor"/>
    <s v="LinkedIn"/>
    <d v="2022-02-22T00:00:00"/>
    <d v="2022-03-14T00:00:00"/>
    <d v="2022-03-22T00:00:00"/>
    <s v="Rejected"/>
    <n v="57962"/>
    <m/>
    <x v="1"/>
    <n v="4"/>
    <s v="Branch Office"/>
    <x v="0"/>
  </r>
  <r>
    <s v="VS17400"/>
    <x v="2"/>
    <n v="27"/>
    <s v="Sales"/>
    <s v="Sales Executive"/>
    <s v="i1"/>
    <s v="Bachelor"/>
    <s v="Job portal"/>
    <d v="2022-02-22T00:00:00"/>
    <d v="2022-03-08T00:00:00"/>
    <d v="2022-03-15T00:00:00"/>
    <s v="Hired"/>
    <n v="57393"/>
    <n v="4.5999999999999996"/>
    <x v="0"/>
    <m/>
    <s v="Branch Office"/>
    <x v="0"/>
  </r>
  <r>
    <s v="GV57512"/>
    <x v="2"/>
    <n v="34"/>
    <s v="Service"/>
    <s v="Service Engineer"/>
    <s v="n10"/>
    <s v="Bachelor"/>
    <s v="LinkedIn"/>
    <d v="2022-02-23T00:00:00"/>
    <d v="2022-03-08T00:00:00"/>
    <d v="2022-03-20T00:00:00"/>
    <s v="Hired"/>
    <n v="178637"/>
    <n v="3.9"/>
    <x v="2"/>
    <n v="4"/>
    <s v="Head Office"/>
    <x v="2"/>
  </r>
  <r>
    <s v="HB47419"/>
    <x v="2"/>
    <n v="25"/>
    <s v="Operations"/>
    <s v="Operations Executive"/>
    <s v="c5"/>
    <s v="Bachelor"/>
    <s v="Job portal"/>
    <d v="2022-02-23T00:00:00"/>
    <d v="2022-03-13T00:00:00"/>
    <d v="2022-03-17T00:00:00"/>
    <s v="Hired"/>
    <n v="47541"/>
    <n v="4.7"/>
    <x v="2"/>
    <n v="4"/>
    <s v="Branch Office"/>
    <x v="0"/>
  </r>
  <r>
    <s v="PA52146"/>
    <x v="0"/>
    <n v="26"/>
    <s v="Operations"/>
    <s v="Operations Manager"/>
    <s v="n10"/>
    <s v="Degree"/>
    <s v="Job portal"/>
    <d v="2022-02-23T00:00:00"/>
    <d v="2022-03-17T00:00:00"/>
    <d v="2022-03-28T00:00:00"/>
    <s v="Rejected"/>
    <n v="189129"/>
    <m/>
    <x v="1"/>
    <n v="4"/>
    <s v="Branch Office"/>
    <x v="0"/>
  </r>
  <r>
    <s v="GK60905"/>
    <x v="0"/>
    <n v="37"/>
    <s v="Purchase"/>
    <s v="Purchase Officer"/>
    <s v="c9"/>
    <s v="Bachelor"/>
    <s v="Job portal"/>
    <d v="2022-02-23T00:00:00"/>
    <d v="2022-03-12T00:00:00"/>
    <d v="2022-03-16T00:00:00"/>
    <s v="Candidate in process"/>
    <n v="71924"/>
    <m/>
    <x v="1"/>
    <n v="4"/>
    <s v="Branch Office"/>
    <x v="2"/>
  </r>
  <r>
    <s v="NZ53469"/>
    <x v="2"/>
    <n v="25"/>
    <s v="Finance"/>
    <s v="Financial Analyst"/>
    <s v="i4"/>
    <s v="Bachelor"/>
    <s v="Job portal"/>
    <d v="2022-02-23T00:00:00"/>
    <d v="2022-03-04T00:00:00"/>
    <d v="2022-03-09T00:00:00"/>
    <s v="Hired"/>
    <n v="43198"/>
    <n v="3.9"/>
    <x v="0"/>
    <n v="4"/>
    <s v="Branch Office"/>
    <x v="0"/>
  </r>
  <r>
    <s v="GA73767"/>
    <x v="2"/>
    <n v="32"/>
    <s v="Service"/>
    <s v="Service Manager"/>
    <s v="i7"/>
    <s v="Degree"/>
    <s v="Job portal"/>
    <d v="2022-02-23T00:00:00"/>
    <d v="2022-03-04T00:00:00"/>
    <d v="2022-03-15T00:00:00"/>
    <s v="Hired"/>
    <n v="65232"/>
    <n v="4.3"/>
    <x v="0"/>
    <n v="4"/>
    <s v="Branch Office"/>
    <x v="1"/>
  </r>
  <r>
    <s v="TI05817"/>
    <x v="0"/>
    <n v="28"/>
    <s v="Operations"/>
    <s v="Operations Executive"/>
    <s v="i4"/>
    <s v="Master"/>
    <s v="LinkedIn"/>
    <d v="2022-02-24T00:00:00"/>
    <d v="2022-03-14T00:00:00"/>
    <d v="2022-03-24T00:00:00"/>
    <s v="Rejected"/>
    <n v="52513"/>
    <m/>
    <x v="1"/>
    <n v="4"/>
    <s v="Branch Office"/>
    <x v="1"/>
  </r>
  <r>
    <s v="MS68074"/>
    <x v="0"/>
    <n v="27"/>
    <s v="Operations"/>
    <s v="Operations Manager"/>
    <s v="c10"/>
    <s v="Bachelor"/>
    <s v="LinkedIn"/>
    <d v="2022-02-24T00:00:00"/>
    <d v="2022-03-10T00:00:00"/>
    <d v="2022-03-19T00:00:00"/>
    <s v="Hired"/>
    <n v="75917"/>
    <n v="4.9000000000000004"/>
    <x v="2"/>
    <n v="4"/>
    <s v="Branch Office"/>
    <x v="0"/>
  </r>
  <r>
    <s v="HB10959"/>
    <x v="2"/>
    <n v="33"/>
    <s v="Operations"/>
    <s v="Operations Executive"/>
    <s v="i7"/>
    <s v="Master"/>
    <s v="Job portal"/>
    <d v="2022-02-24T00:00:00"/>
    <d v="2022-03-10T00:00:00"/>
    <d v="2022-03-20T00:00:00"/>
    <s v="Hired"/>
    <n v="74005"/>
    <n v="4.4000000000000004"/>
    <x v="0"/>
    <n v="1"/>
    <s v="Branch Office"/>
    <x v="1"/>
  </r>
  <r>
    <s v="OG71378"/>
    <x v="0"/>
    <n v="31"/>
    <s v="Operations"/>
    <s v="Operations Executive"/>
    <s v="c9"/>
    <s v="Bachelor"/>
    <s v="Job portal"/>
    <d v="2022-02-24T00:00:00"/>
    <d v="2022-03-09T00:00:00"/>
    <d v="2022-03-16T00:00:00"/>
    <s v="No decision"/>
    <n v="80195"/>
    <m/>
    <x v="1"/>
    <n v="4"/>
    <s v="Head Office"/>
    <x v="1"/>
  </r>
  <r>
    <s v="ID38783"/>
    <x v="0"/>
    <n v="31"/>
    <s v="Service"/>
    <s v="Service Manager"/>
    <s v="c9"/>
    <s v="Master"/>
    <s v="LinkedIn"/>
    <d v="2022-02-25T00:00:00"/>
    <d v="2022-03-10T00:00:00"/>
    <d v="2022-03-20T00:00:00"/>
    <s v="Hired"/>
    <n v="68414"/>
    <n v="4.7"/>
    <x v="0"/>
    <n v="5"/>
    <s v="Branch Office"/>
    <x v="1"/>
  </r>
  <r>
    <s v="ZM49587"/>
    <x v="0"/>
    <n v="34"/>
    <s v="Service"/>
    <s v="Service Engineer"/>
    <s v="n6"/>
    <s v="Degree"/>
    <s v="Own website"/>
    <d v="2022-02-25T00:00:00"/>
    <d v="2022-03-08T00:00:00"/>
    <d v="2022-03-12T00:00:00"/>
    <s v="Hired"/>
    <n v="186748"/>
    <n v="3.9"/>
    <x v="0"/>
    <n v="4"/>
    <s v="Head Office"/>
    <x v="2"/>
  </r>
  <r>
    <s v="CP85306"/>
    <x v="2"/>
    <n v="28"/>
    <s v="Production"/>
    <s v="Production Engineer"/>
    <s v="b9"/>
    <s v="Associate"/>
    <s v="LinkedIn"/>
    <d v="2022-02-25T00:00:00"/>
    <d v="2022-03-10T00:00:00"/>
    <d v="2022-03-14T00:00:00"/>
    <s v="Hired"/>
    <n v="50737"/>
    <n v="3.9"/>
    <x v="0"/>
    <n v="5"/>
    <s v="Branch Office"/>
    <x v="1"/>
  </r>
  <r>
    <s v="HP46308"/>
    <x v="2"/>
    <n v="36"/>
    <s v="Service"/>
    <s v="Service Engineer"/>
    <s v="c5"/>
    <s v="Bachelor"/>
    <s v="Others"/>
    <d v="2022-02-26T00:00:00"/>
    <d v="2022-03-11T00:00:00"/>
    <d v="2022-03-19T00:00:00"/>
    <s v="Hired"/>
    <n v="44906"/>
    <m/>
    <x v="2"/>
    <m/>
    <s v="Branch Office"/>
    <x v="2"/>
  </r>
  <r>
    <s v="JZ29906"/>
    <x v="0"/>
    <n v="25"/>
    <s v="Operations"/>
    <s v="Operations Executive"/>
    <s v="c9"/>
    <s v="Bachelor"/>
    <s v="Recruitment agencies"/>
    <d v="2022-02-26T00:00:00"/>
    <d v="2022-03-15T00:00:00"/>
    <d v="2022-03-20T00:00:00"/>
    <s v="Hired"/>
    <n v="79354"/>
    <m/>
    <x v="0"/>
    <n v="5"/>
    <s v="Branch Office"/>
    <x v="0"/>
  </r>
  <r>
    <s v="JU69167"/>
    <x v="2"/>
    <n v="32"/>
    <s v="Service"/>
    <s v="Service Engineer"/>
    <s v="i4"/>
    <s v="Master"/>
    <s v="Job portal"/>
    <d v="2022-02-26T00:00:00"/>
    <d v="2022-03-16T00:00:00"/>
    <d v="2022-03-22T00:00:00"/>
    <s v="Hired"/>
    <n v="62028"/>
    <m/>
    <x v="0"/>
    <n v="2"/>
    <s v="Branch Office"/>
    <x v="1"/>
  </r>
  <r>
    <s v="AB73356"/>
    <x v="0"/>
    <n v="33"/>
    <s v="Service"/>
    <s v="Service Engineer"/>
    <s v="n10"/>
    <s v="Bachelor"/>
    <s v="Job portal"/>
    <d v="2022-02-27T00:00:00"/>
    <d v="2022-03-07T00:00:00"/>
    <d v="2022-03-16T00:00:00"/>
    <s v="Hired"/>
    <n v="171627"/>
    <m/>
    <x v="2"/>
    <n v="5"/>
    <s v="Branch Office"/>
    <x v="1"/>
  </r>
  <r>
    <s v="RY37553"/>
    <x v="0"/>
    <n v="22"/>
    <s v="Purchase"/>
    <s v="Purchase Manager"/>
    <s v="c8"/>
    <s v="Master"/>
    <s v="Recruitment agencies"/>
    <d v="2022-02-27T00:00:00"/>
    <d v="2022-03-19T00:00:00"/>
    <d v="2022-03-30T00:00:00"/>
    <s v="Hired"/>
    <n v="56614"/>
    <n v="4.5"/>
    <x v="0"/>
    <n v="4"/>
    <s v="Branch Office"/>
    <x v="0"/>
  </r>
  <r>
    <s v="QG17435"/>
    <x v="2"/>
    <n v="29"/>
    <s v="General Management"/>
    <s v="General Manager"/>
    <s v="n9"/>
    <s v="Bachelor"/>
    <s v="Job portal"/>
    <d v="2022-02-28T00:00:00"/>
    <d v="2022-03-12T00:00:00"/>
    <d v="2022-03-23T00:00:00"/>
    <s v="Hired"/>
    <n v="177520"/>
    <m/>
    <x v="0"/>
    <n v="5"/>
    <s v="Branch Office"/>
    <x v="1"/>
  </r>
  <r>
    <s v="GG49294"/>
    <x v="2"/>
    <n v="31"/>
    <s v="Service"/>
    <s v="Service Manager"/>
    <s v="n6"/>
    <s v="Master"/>
    <s v="LinkedIn"/>
    <d v="2022-02-28T00:00:00"/>
    <d v="2022-03-10T00:00:00"/>
    <d v="2022-03-21T00:00:00"/>
    <s v="Hired"/>
    <n v="198041"/>
    <n v="4.7"/>
    <x v="0"/>
    <n v="5"/>
    <s v="Branch Office"/>
    <x v="1"/>
  </r>
  <r>
    <s v="DW48406"/>
    <x v="2"/>
    <n v="35"/>
    <s v="Operations"/>
    <s v="Operations Executive"/>
    <s v="i7"/>
    <s v="Associate"/>
    <s v="Others"/>
    <d v="2022-02-28T00:00:00"/>
    <d v="2022-03-13T00:00:00"/>
    <d v="2022-03-18T00:00:00"/>
    <s v="Rejected"/>
    <n v="62331"/>
    <m/>
    <x v="1"/>
    <n v="3"/>
    <s v="Head Office"/>
    <x v="2"/>
  </r>
  <r>
    <s v="VI30588"/>
    <x v="2"/>
    <n v="28"/>
    <s v="Purchase"/>
    <s v="Purchase Officer"/>
    <s v="i4"/>
    <s v="Doctoral"/>
    <s v="LinkedIn"/>
    <d v="2022-03-01T00:00:00"/>
    <d v="2022-03-18T00:00:00"/>
    <d v="2022-03-23T00:00:00"/>
    <s v="Rejected"/>
    <n v="55513"/>
    <m/>
    <x v="1"/>
    <n v="4"/>
    <s v="Branch Office"/>
    <x v="1"/>
  </r>
  <r>
    <s v="SY67512"/>
    <x v="0"/>
    <n v="37"/>
    <s v="Sales"/>
    <s v="Sales Executive"/>
    <s v="c9"/>
    <s v="Degree"/>
    <s v="Job portal"/>
    <d v="2022-03-01T00:00:00"/>
    <d v="2022-03-22T00:00:00"/>
    <d v="2022-04-03T00:00:00"/>
    <s v="Hired"/>
    <n v="68972"/>
    <n v="4.8"/>
    <x v="0"/>
    <n v="2"/>
    <s v="Branch Office"/>
    <x v="2"/>
  </r>
  <r>
    <s v="DU05385"/>
    <x v="0"/>
    <n v="37"/>
    <s v="Production"/>
    <s v="Production Engineer"/>
    <s v="i5"/>
    <s v="Bachelor"/>
    <s v="Own website"/>
    <d v="2022-03-01T00:00:00"/>
    <d v="2022-03-21T00:00:00"/>
    <d v="2022-03-28T00:00:00"/>
    <s v="Rejected"/>
    <n v="69692"/>
    <m/>
    <x v="1"/>
    <n v="4"/>
    <s v="Head Office"/>
    <x v="2"/>
  </r>
  <r>
    <s v="PC39757"/>
    <x v="0"/>
    <n v="34"/>
    <s v="Operations"/>
    <s v="Operations Executive"/>
    <s v="i1"/>
    <s v="Master"/>
    <s v="Job portal"/>
    <d v="2022-03-01T00:00:00"/>
    <d v="2022-03-16T00:00:00"/>
    <d v="2022-03-27T00:00:00"/>
    <s v="Hired"/>
    <n v="46103"/>
    <n v="4.5999999999999996"/>
    <x v="2"/>
    <n v="3"/>
    <s v="Branch Office"/>
    <x v="2"/>
  </r>
  <r>
    <s v="VB96463"/>
    <x v="0"/>
    <n v="22"/>
    <s v="Finance"/>
    <s v="Financial Analyst"/>
    <s v="i6"/>
    <s v="Master"/>
    <s v="Recruitment agencies"/>
    <d v="2022-03-01T00:00:00"/>
    <d v="2022-03-18T00:00:00"/>
    <d v="2022-03-24T00:00:00"/>
    <s v="Rejected"/>
    <n v="70944"/>
    <m/>
    <x v="1"/>
    <n v="4"/>
    <s v="Head Office"/>
    <x v="0"/>
  </r>
  <r>
    <s v="WU61949"/>
    <x v="0"/>
    <n v="24"/>
    <s v="Operations"/>
    <s v="Operations Executive"/>
    <s v="i1"/>
    <s v="Associate"/>
    <s v="Job portal"/>
    <d v="2022-03-01T00:00:00"/>
    <d v="2022-03-11T00:00:00"/>
    <d v="2022-03-22T00:00:00"/>
    <s v="Hired"/>
    <n v="56368"/>
    <n v="4"/>
    <x v="0"/>
    <n v="4"/>
    <s v="Branch Office"/>
    <x v="0"/>
  </r>
  <r>
    <s v="BD11373"/>
    <x v="1"/>
    <n v="30"/>
    <s v="Service"/>
    <s v="Service Engineer"/>
    <s v="c8"/>
    <s v="Associate"/>
    <s v="LinkedIn"/>
    <d v="2022-03-01T00:00:00"/>
    <d v="2022-03-16T00:00:00"/>
    <d v="2022-03-24T00:00:00"/>
    <s v="Hired"/>
    <n v="60456"/>
    <n v="4"/>
    <x v="2"/>
    <n v="4"/>
    <s v="Head Office"/>
    <x v="1"/>
  </r>
  <r>
    <s v="YX82651"/>
    <x v="0"/>
    <n v="23"/>
    <s v="Sales"/>
    <s v="Sales Executive"/>
    <s v="m6"/>
    <s v="Doctoral"/>
    <s v="Own website"/>
    <d v="2022-03-02T00:00:00"/>
    <d v="2022-03-10T00:00:00"/>
    <d v="2022-03-16T00:00:00"/>
    <s v="Rejected"/>
    <n v="130181"/>
    <m/>
    <x v="1"/>
    <n v="4"/>
    <s v="Branch Office"/>
    <x v="0"/>
  </r>
  <r>
    <s v="HN51916"/>
    <x v="2"/>
    <n v="33"/>
    <s v="Marketing"/>
    <s v="Marketing Manager"/>
    <s v="i1"/>
    <s v="Associate"/>
    <s v="Job portal"/>
    <d v="2022-03-02T00:00:00"/>
    <d v="2022-03-24T00:00:00"/>
    <d v="2022-03-30T00:00:00"/>
    <s v="Hired"/>
    <n v="36562"/>
    <n v="4.9000000000000004"/>
    <x v="2"/>
    <n v="4"/>
    <s v="Branch Office"/>
    <x v="1"/>
  </r>
  <r>
    <s v="SP85800"/>
    <x v="2"/>
    <n v="33"/>
    <s v="Service"/>
    <s v="Service Manager"/>
    <s v="n9"/>
    <s v="Master"/>
    <s v="Job portal"/>
    <d v="2022-03-02T00:00:00"/>
    <d v="2022-03-23T00:00:00"/>
    <d v="2022-03-27T00:00:00"/>
    <s v="Hired"/>
    <n v="208058"/>
    <n v="3.8"/>
    <x v="0"/>
    <n v="4"/>
    <s v="Branch Office"/>
    <x v="1"/>
  </r>
  <r>
    <s v="QO67464"/>
    <x v="2"/>
    <n v="25"/>
    <s v="Operations"/>
    <s v="Operations Executive"/>
    <s v="c10"/>
    <s v="Degree"/>
    <s v="Job portal"/>
    <d v="2022-03-02T00:00:00"/>
    <d v="2022-03-13T00:00:00"/>
    <d v="2022-03-18T00:00:00"/>
    <s v="Hired"/>
    <n v="67362"/>
    <m/>
    <x v="2"/>
    <n v="5"/>
    <s v="Branch Office"/>
    <x v="0"/>
  </r>
  <r>
    <s v="QH94862"/>
    <x v="0"/>
    <n v="34"/>
    <s v="Operations"/>
    <s v="Operations Manager"/>
    <s v="m6"/>
    <s v="Doctoral"/>
    <s v="LinkedIn"/>
    <d v="2022-03-03T00:00:00"/>
    <d v="2022-03-14T00:00:00"/>
    <d v="2022-03-20T00:00:00"/>
    <s v="Candidate refused"/>
    <n v="95507"/>
    <m/>
    <x v="1"/>
    <n v="5"/>
    <s v="Branch Office"/>
    <x v="2"/>
  </r>
  <r>
    <s v="BB44263"/>
    <x v="0"/>
    <n v="27"/>
    <s v="Service"/>
    <s v="Service Engineer"/>
    <s v="m7"/>
    <s v="Master"/>
    <s v="Recruitment agencies"/>
    <d v="2022-03-04T00:00:00"/>
    <d v="2022-03-22T00:00:00"/>
    <d v="2022-03-30T00:00:00"/>
    <s v="Hired"/>
    <n v="110520"/>
    <n v="4.2"/>
    <x v="0"/>
    <n v="4"/>
    <s v="Head Office"/>
    <x v="0"/>
  </r>
  <r>
    <s v="ST89135"/>
    <x v="0"/>
    <n v="31"/>
    <s v="Operations"/>
    <s v="Operations Manager"/>
    <s v="i6"/>
    <s v="Degree"/>
    <s v="Job portal"/>
    <d v="2022-03-04T00:00:00"/>
    <d v="2022-03-17T00:00:00"/>
    <d v="2022-03-22T00:00:00"/>
    <s v="Hired"/>
    <n v="72996"/>
    <n v="4.7"/>
    <x v="2"/>
    <n v="5"/>
    <s v="Branch Office"/>
    <x v="1"/>
  </r>
  <r>
    <s v="IM22023"/>
    <x v="0"/>
    <n v="40"/>
    <s v="Service"/>
    <s v="Service Engineer"/>
    <s v="c9"/>
    <s v="Associate"/>
    <s v="Job portal"/>
    <d v="2022-03-04T00:00:00"/>
    <d v="2022-03-14T00:00:00"/>
    <d v="2022-03-26T00:00:00"/>
    <s v="Hired"/>
    <n v="80610"/>
    <n v="3.6"/>
    <x v="0"/>
    <n v="4"/>
    <s v="Branch Office"/>
    <x v="3"/>
  </r>
  <r>
    <s v="PG81353"/>
    <x v="2"/>
    <n v="39"/>
    <s v="Service"/>
    <s v="Service Manager"/>
    <s v="c8"/>
    <s v="Master"/>
    <s v="LinkedIn"/>
    <d v="2022-03-05T00:00:00"/>
    <d v="2022-03-25T00:00:00"/>
    <d v="2022-04-04T00:00:00"/>
    <s v="Rejected"/>
    <n v="83730"/>
    <m/>
    <x v="1"/>
    <n v="3"/>
    <s v="Branch Office"/>
    <x v="2"/>
  </r>
  <r>
    <s v="TM54309"/>
    <x v="0"/>
    <n v="26"/>
    <s v="Service"/>
    <s v="Service Engineer"/>
    <s v="i5"/>
    <s v="Bachelor"/>
    <s v="Job portal"/>
    <d v="2022-03-05T00:00:00"/>
    <d v="2022-03-24T00:00:00"/>
    <d v="2022-03-30T00:00:00"/>
    <s v="Candidate in process"/>
    <n v="58821"/>
    <m/>
    <x v="1"/>
    <n v="5"/>
    <s v="Branch Office"/>
    <x v="0"/>
  </r>
  <r>
    <s v="NZ23048"/>
    <x v="0"/>
    <n v="36"/>
    <s v="Operations"/>
    <s v="Operations Executive"/>
    <s v="i7"/>
    <s v="Bachelor"/>
    <s v="LinkedIn"/>
    <d v="2022-03-05T00:00:00"/>
    <d v="2022-03-26T00:00:00"/>
    <d v="2022-03-31T00:00:00"/>
    <s v="Hired"/>
    <n v="69669"/>
    <n v="3.6"/>
    <x v="0"/>
    <n v="4"/>
    <s v="Branch Office"/>
    <x v="2"/>
  </r>
  <r>
    <s v="RM58487"/>
    <x v="2"/>
    <n v="29"/>
    <s v="Service"/>
    <s v="Service Engineer"/>
    <s v="c8"/>
    <s v="Bachelor"/>
    <s v="Job portal"/>
    <d v="2022-03-05T00:00:00"/>
    <d v="2022-03-14T00:00:00"/>
    <d v="2022-03-18T00:00:00"/>
    <s v="Hired"/>
    <n v="67296"/>
    <n v="4.5999999999999996"/>
    <x v="0"/>
    <n v="5"/>
    <s v="Branch Office"/>
    <x v="1"/>
  </r>
  <r>
    <s v="TJ45150"/>
    <x v="0"/>
    <n v="29"/>
    <s v="Operations"/>
    <s v="Operations Executive"/>
    <s v="c9"/>
    <s v="Master"/>
    <s v="LinkedIn"/>
    <d v="2022-03-05T00:00:00"/>
    <d v="2022-03-14T00:00:00"/>
    <d v="2022-03-22T00:00:00"/>
    <s v="Hired"/>
    <n v="72275"/>
    <n v="3.6"/>
    <x v="2"/>
    <n v="5"/>
    <s v="Branch Office"/>
    <x v="1"/>
  </r>
  <r>
    <s v="NT29619"/>
    <x v="1"/>
    <n v="31"/>
    <s v="Marketing"/>
    <s v="Marketing Executive"/>
    <s v="c9"/>
    <s v="Master"/>
    <s v="Job portal"/>
    <d v="2022-03-05T00:00:00"/>
    <d v="2022-03-24T00:00:00"/>
    <d v="2022-03-30T00:00:00"/>
    <s v="Hired"/>
    <n v="84361"/>
    <n v="3.8"/>
    <x v="0"/>
    <n v="4"/>
    <s v="Branch Office"/>
    <x v="1"/>
  </r>
  <r>
    <s v="KU39715"/>
    <x v="1"/>
    <n v="35"/>
    <s v="Finance"/>
    <s v="Financial Analyst"/>
    <s v="c9"/>
    <s v="Master"/>
    <s v="Job portal"/>
    <d v="2022-03-05T00:00:00"/>
    <d v="2022-03-13T00:00:00"/>
    <d v="2022-03-24T00:00:00"/>
    <s v="Rejected"/>
    <n v="89352"/>
    <m/>
    <x v="1"/>
    <n v="5"/>
    <s v="Branch Office"/>
    <x v="2"/>
  </r>
  <r>
    <s v="NB13446"/>
    <x v="1"/>
    <n v="24"/>
    <s v="Operations"/>
    <s v="Operations Manager"/>
    <s v="c10"/>
    <s v="Master"/>
    <s v="Own website"/>
    <d v="2022-03-05T00:00:00"/>
    <d v="2022-03-16T00:00:00"/>
    <d v="2022-03-25T00:00:00"/>
    <s v="Hired"/>
    <n v="74314"/>
    <n v="4"/>
    <x v="0"/>
    <n v="5"/>
    <s v="Branch Office"/>
    <x v="0"/>
  </r>
  <r>
    <s v="NI61972"/>
    <x v="0"/>
    <n v="25"/>
    <s v="Production"/>
    <s v="Production Engineer"/>
    <s v="i6"/>
    <s v="Doctoral"/>
    <s v="Job portal"/>
    <d v="2022-03-06T00:00:00"/>
    <d v="2022-03-23T00:00:00"/>
    <d v="2022-03-29T00:00:00"/>
    <s v="Hired"/>
    <n v="67227"/>
    <n v="4.9000000000000004"/>
    <x v="0"/>
    <m/>
    <s v="Head Office"/>
    <x v="0"/>
  </r>
  <r>
    <s v="IV57283"/>
    <x v="0"/>
    <n v="31"/>
    <s v="Service"/>
    <s v="Service Engineer"/>
    <s v="c8"/>
    <s v="Bachelor"/>
    <s v="Own website"/>
    <d v="2022-03-06T00:00:00"/>
    <d v="2022-03-28T00:00:00"/>
    <d v="2022-04-04T00:00:00"/>
    <s v="Hired"/>
    <n v="79517"/>
    <n v="4"/>
    <x v="0"/>
    <n v="3"/>
    <s v="Branch Office"/>
    <x v="1"/>
  </r>
  <r>
    <s v="RZ57760"/>
    <x v="1"/>
    <n v="33"/>
    <s v="Production"/>
    <s v="Production Engineer"/>
    <s v="c9"/>
    <s v="Associate"/>
    <s v="Own website"/>
    <d v="2022-03-06T00:00:00"/>
    <d v="2022-03-16T00:00:00"/>
    <d v="2022-03-20T00:00:00"/>
    <s v="Rejected"/>
    <n v="68068"/>
    <m/>
    <x v="1"/>
    <n v="4"/>
    <s v="Remote"/>
    <x v="1"/>
  </r>
  <r>
    <s v="MZ77575"/>
    <x v="0"/>
    <n v="38"/>
    <s v="Operations"/>
    <s v="Operations Manager"/>
    <s v="i5"/>
    <s v="Bachelor"/>
    <s v="Job portal"/>
    <d v="2022-03-06T00:00:00"/>
    <d v="2022-03-27T00:00:00"/>
    <d v="2022-04-08T00:00:00"/>
    <s v="Hired"/>
    <n v="49297"/>
    <n v="4.4000000000000004"/>
    <x v="0"/>
    <n v="4"/>
    <s v="Branch Office"/>
    <x v="2"/>
  </r>
  <r>
    <s v="EQ68160"/>
    <x v="1"/>
    <n v="37"/>
    <s v="General Management"/>
    <s v="General Manager"/>
    <s v="i5"/>
    <s v="Master"/>
    <s v="Recruitment agencies"/>
    <d v="2022-03-06T00:00:00"/>
    <d v="2022-03-27T00:00:00"/>
    <d v="2022-04-03T00:00:00"/>
    <s v="Hired"/>
    <n v="45106"/>
    <n v="4.5999999999999996"/>
    <x v="0"/>
    <m/>
    <s v="Branch Office"/>
    <x v="2"/>
  </r>
  <r>
    <s v="YC03164"/>
    <x v="1"/>
    <n v="22"/>
    <s v="Marketing"/>
    <s v="Marketing Manager"/>
    <s v="c9"/>
    <s v="Master"/>
    <s v="Job portal"/>
    <d v="2022-03-06T00:00:00"/>
    <d v="2022-03-27T00:00:00"/>
    <d v="2022-04-07T00:00:00"/>
    <s v="Hired"/>
    <n v="84983"/>
    <n v="4.4000000000000004"/>
    <x v="0"/>
    <n v="5"/>
    <s v="Branch Office"/>
    <x v="0"/>
  </r>
  <r>
    <s v="UX87012"/>
    <x v="2"/>
    <n v="50"/>
    <s v="Operations"/>
    <s v="Operations Manager"/>
    <s v="n10"/>
    <s v="Degree"/>
    <s v="Own website"/>
    <d v="2022-03-07T00:00:00"/>
    <d v="2022-03-19T00:00:00"/>
    <d v="2022-03-23T00:00:00"/>
    <s v="Hired"/>
    <n v="158298"/>
    <n v="4.4000000000000004"/>
    <x v="0"/>
    <n v="5"/>
    <s v="Head Office"/>
    <x v="5"/>
  </r>
  <r>
    <s v="IR53193"/>
    <x v="0"/>
    <n v="27"/>
    <s v="Operations"/>
    <s v="Operations Executive"/>
    <s v="c9"/>
    <s v="Master"/>
    <s v="LinkedIn"/>
    <d v="2022-03-07T00:00:00"/>
    <d v="2022-03-15T00:00:00"/>
    <d v="2022-03-27T00:00:00"/>
    <s v="Rejected"/>
    <n v="89858"/>
    <m/>
    <x v="1"/>
    <n v="3"/>
    <s v="Remote"/>
    <x v="0"/>
  </r>
  <r>
    <s v="JU76661"/>
    <x v="0"/>
    <n v="25"/>
    <s v="Production"/>
    <s v="Production Engineer"/>
    <s v="n6"/>
    <s v="Bachelor"/>
    <s v="Job portal"/>
    <d v="2022-03-07T00:00:00"/>
    <d v="2022-03-20T00:00:00"/>
    <d v="2022-03-25T00:00:00"/>
    <s v="Candidate refused"/>
    <n v="131358"/>
    <m/>
    <x v="1"/>
    <n v="4"/>
    <s v="Branch Office"/>
    <x v="0"/>
  </r>
  <r>
    <s v="GO29222"/>
    <x v="2"/>
    <n v="24"/>
    <s v="Operations"/>
    <s v="Operations Executive"/>
    <s v="c5"/>
    <s v="Bachelor"/>
    <s v="Recruitment agencies"/>
    <d v="2022-03-07T00:00:00"/>
    <d v="2022-03-26T00:00:00"/>
    <d v="2022-04-05T00:00:00"/>
    <s v="Hired"/>
    <n v="43182"/>
    <n v="4"/>
    <x v="0"/>
    <m/>
    <s v="Branch Office"/>
    <x v="0"/>
  </r>
  <r>
    <s v="SI39721"/>
    <x v="0"/>
    <n v="26"/>
    <s v="Operations"/>
    <s v="Operations Executive"/>
    <s v="i5"/>
    <s v="Bachelor"/>
    <s v="Others"/>
    <d v="2022-03-08T00:00:00"/>
    <d v="2022-03-28T00:00:00"/>
    <d v="2022-04-05T00:00:00"/>
    <s v="Rejected"/>
    <n v="58235"/>
    <m/>
    <x v="1"/>
    <n v="4"/>
    <s v="Head Office"/>
    <x v="0"/>
  </r>
  <r>
    <s v="RJ98982"/>
    <x v="0"/>
    <n v="31"/>
    <s v="Purchase"/>
    <s v="Purchase Officer"/>
    <s v="n6"/>
    <s v="Master"/>
    <s v="LinkedIn"/>
    <d v="2022-03-08T00:00:00"/>
    <d v="2022-03-17T00:00:00"/>
    <d v="2022-03-28T00:00:00"/>
    <s v="Hired"/>
    <n v="153194"/>
    <n v="4.0999999999999996"/>
    <x v="2"/>
    <n v="5"/>
    <s v="Head Office"/>
    <x v="1"/>
  </r>
  <r>
    <s v="HS34242"/>
    <x v="0"/>
    <n v="23"/>
    <s v="Marketing"/>
    <s v="Marketing Executive"/>
    <s v="c8"/>
    <s v="Master"/>
    <s v="LinkedIn"/>
    <d v="2022-03-08T00:00:00"/>
    <d v="2022-03-20T00:00:00"/>
    <d v="2022-03-24T00:00:00"/>
    <s v="Hired"/>
    <n v="66450"/>
    <n v="4"/>
    <x v="0"/>
    <n v="4"/>
    <s v="Branch Office"/>
    <x v="0"/>
  </r>
  <r>
    <s v="OY61652"/>
    <x v="1"/>
    <n v="26"/>
    <s v="Purchase"/>
    <s v="Purchase Officer"/>
    <s v="i4"/>
    <s v="Master"/>
    <s v="Recruitment agencies"/>
    <d v="2022-03-08T00:00:00"/>
    <d v="2022-03-23T00:00:00"/>
    <d v="2022-03-27T00:00:00"/>
    <s v="No decision"/>
    <n v="43756"/>
    <m/>
    <x v="1"/>
    <n v="5"/>
    <s v="Head Office"/>
    <x v="0"/>
  </r>
  <r>
    <s v="RN60471"/>
    <x v="2"/>
    <n v="26"/>
    <s v="Operations"/>
    <s v="Operations Executive"/>
    <s v="c5"/>
    <s v="Degree"/>
    <s v="LinkedIn"/>
    <d v="2022-03-08T00:00:00"/>
    <d v="2022-03-23T00:00:00"/>
    <d v="2022-03-27T00:00:00"/>
    <s v="Hired"/>
    <n v="61730"/>
    <m/>
    <x v="0"/>
    <n v="4"/>
    <s v="Remote"/>
    <x v="0"/>
  </r>
  <r>
    <s v="UA59498"/>
    <x v="0"/>
    <n v="22"/>
    <s v="Operations"/>
    <s v="Operations Executive"/>
    <s v="i1"/>
    <s v="Associate"/>
    <s v="Job portal"/>
    <d v="2022-03-08T00:00:00"/>
    <d v="2022-03-16T00:00:00"/>
    <d v="2022-03-26T00:00:00"/>
    <s v="Hired"/>
    <n v="52975"/>
    <n v="3.9"/>
    <x v="0"/>
    <n v="3"/>
    <s v="Head Office"/>
    <x v="0"/>
  </r>
  <r>
    <s v="MF93690"/>
    <x v="0"/>
    <n v="22"/>
    <s v="Marketing"/>
    <s v="Marketing Manager"/>
    <s v="b9"/>
    <s v="Master"/>
    <s v="LinkedIn"/>
    <d v="2022-03-08T00:00:00"/>
    <d v="2022-03-21T00:00:00"/>
    <d v="2022-03-28T00:00:00"/>
    <s v="Candidate refused"/>
    <n v="36188"/>
    <m/>
    <x v="1"/>
    <n v="4"/>
    <s v="Branch Office"/>
    <x v="0"/>
  </r>
  <r>
    <s v="ON79918"/>
    <x v="2"/>
    <n v="33"/>
    <s v="Service"/>
    <s v="Service Engineer"/>
    <s v="m6"/>
    <s v="Bachelor"/>
    <s v="Own website"/>
    <d v="2022-03-09T00:00:00"/>
    <d v="2022-03-20T00:00:00"/>
    <d v="2022-03-27T00:00:00"/>
    <s v="Hired"/>
    <n v="115813"/>
    <n v="4.5"/>
    <x v="0"/>
    <n v="4"/>
    <s v="Branch Office"/>
    <x v="1"/>
  </r>
  <r>
    <s v="EX93499"/>
    <x v="1"/>
    <n v="22"/>
    <s v="Operations"/>
    <s v="Operations Manager"/>
    <s v="i7"/>
    <s v="Degree"/>
    <s v="Recruitment agencies"/>
    <d v="2022-03-09T00:00:00"/>
    <d v="2022-03-28T00:00:00"/>
    <d v="2022-04-06T00:00:00"/>
    <s v="Rejected"/>
    <n v="79671"/>
    <m/>
    <x v="1"/>
    <m/>
    <s v="Branch Office"/>
    <x v="0"/>
  </r>
  <r>
    <s v="YW05192"/>
    <x v="0"/>
    <n v="35"/>
    <s v="Finance"/>
    <s v="Financial Analyst"/>
    <s v="n10"/>
    <s v="Master"/>
    <s v="Recruitment agencies"/>
    <d v="2022-03-09T00:00:00"/>
    <d v="2022-03-25T00:00:00"/>
    <d v="2022-04-01T00:00:00"/>
    <s v="Hired"/>
    <n v="229013"/>
    <n v="4.2"/>
    <x v="0"/>
    <n v="4"/>
    <s v="Branch Office"/>
    <x v="2"/>
  </r>
  <r>
    <s v="ZO49841"/>
    <x v="0"/>
    <n v="24"/>
    <s v="Service"/>
    <s v="Service Engineer"/>
    <s v="c8"/>
    <s v="Master"/>
    <s v="Job portal"/>
    <d v="2022-03-10T00:00:00"/>
    <d v="2022-03-21T00:00:00"/>
    <d v="2022-03-28T00:00:00"/>
    <s v="Hired"/>
    <n v="82643"/>
    <n v="4.0999999999999996"/>
    <x v="0"/>
    <n v="5"/>
    <s v="Branch Office"/>
    <x v="0"/>
  </r>
  <r>
    <s v="CE42177"/>
    <x v="2"/>
    <n v="27"/>
    <s v="Operations"/>
    <s v="Operations Executive"/>
    <s v="b9"/>
    <s v="Master"/>
    <s v="LinkedIn"/>
    <d v="2022-03-10T00:00:00"/>
    <d v="2022-03-21T00:00:00"/>
    <d v="2022-03-26T00:00:00"/>
    <s v="Hired"/>
    <n v="53430"/>
    <m/>
    <x v="2"/>
    <n v="4"/>
    <s v="Branch Office"/>
    <x v="0"/>
  </r>
  <r>
    <s v="OT18885"/>
    <x v="2"/>
    <n v="34"/>
    <s v="Operations"/>
    <s v="Operations Manager"/>
    <s v="i4"/>
    <s v="Master"/>
    <s v="Job portal"/>
    <d v="2022-03-10T00:00:00"/>
    <d v="2022-03-26T00:00:00"/>
    <d v="2022-03-30T00:00:00"/>
    <s v="Hired"/>
    <n v="42690"/>
    <n v="4.2"/>
    <x v="0"/>
    <n v="4"/>
    <s v="Branch Office"/>
    <x v="2"/>
  </r>
  <r>
    <s v="CR11322"/>
    <x v="2"/>
    <n v="40"/>
    <s v="Operations"/>
    <s v="Operations Executive"/>
    <s v="c10"/>
    <s v="Associate"/>
    <s v="Own website"/>
    <d v="2022-03-10T00:00:00"/>
    <d v="2022-03-26T00:00:00"/>
    <d v="2022-04-05T00:00:00"/>
    <s v="Rejected"/>
    <n v="76526"/>
    <m/>
    <x v="1"/>
    <m/>
    <s v="Branch Office"/>
    <x v="3"/>
  </r>
  <r>
    <s v="GT93706"/>
    <x v="2"/>
    <n v="32"/>
    <s v="Service"/>
    <s v="Service Manager"/>
    <s v="c10"/>
    <s v="Doctoral"/>
    <s v="LinkedIn"/>
    <d v="2022-03-10T00:00:00"/>
    <d v="2022-03-30T00:00:00"/>
    <d v="2022-04-03T00:00:00"/>
    <s v="Hired"/>
    <n v="83427"/>
    <n v="3.9"/>
    <x v="2"/>
    <n v="5"/>
    <s v="Branch Office"/>
    <x v="1"/>
  </r>
  <r>
    <s v="SB13458"/>
    <x v="0"/>
    <n v="53"/>
    <s v="Production"/>
    <s v="Production Engineer"/>
    <s v="c5"/>
    <s v="Associate"/>
    <s v="Job portal"/>
    <d v="2022-03-11T00:00:00"/>
    <d v="2022-03-23T00:00:00"/>
    <d v="2022-03-27T00:00:00"/>
    <s v="Candidate in process"/>
    <n v="64987"/>
    <m/>
    <x v="1"/>
    <n v="5"/>
    <s v="Head Office"/>
    <x v="4"/>
  </r>
  <r>
    <s v="SI19262"/>
    <x v="0"/>
    <n v="24"/>
    <s v="Operations"/>
    <s v="Operations Executive"/>
    <s v="i4"/>
    <s v="Degree"/>
    <s v="LinkedIn"/>
    <d v="2022-03-12T00:00:00"/>
    <d v="2022-03-28T00:00:00"/>
    <d v="2022-04-06T00:00:00"/>
    <s v="Hired"/>
    <n v="55300"/>
    <n v="4.4000000000000004"/>
    <x v="0"/>
    <n v="3"/>
    <s v="Branch Office"/>
    <x v="0"/>
  </r>
  <r>
    <s v="DD76454"/>
    <x v="2"/>
    <n v="25"/>
    <s v="Purchase"/>
    <s v="Purchase Manager"/>
    <s v="c10"/>
    <s v="Associate"/>
    <s v="Job portal"/>
    <d v="2022-03-13T00:00:00"/>
    <d v="2022-03-28T00:00:00"/>
    <d v="2022-04-04T00:00:00"/>
    <s v="Rejected"/>
    <n v="82495"/>
    <m/>
    <x v="1"/>
    <n v="4"/>
    <s v="Remote"/>
    <x v="0"/>
  </r>
  <r>
    <s v="NR22780"/>
    <x v="2"/>
    <n v="52"/>
    <s v="Service"/>
    <s v="Service Engineer"/>
    <s v="n6"/>
    <s v="Bachelor"/>
    <s v="Job portal"/>
    <d v="2022-03-13T00:00:00"/>
    <d v="2022-03-30T00:00:00"/>
    <d v="2022-04-04T00:00:00"/>
    <s v="Rejected"/>
    <n v="127454"/>
    <m/>
    <x v="1"/>
    <n v="5"/>
    <s v="Branch Office"/>
    <x v="4"/>
  </r>
  <r>
    <s v="LS05055"/>
    <x v="2"/>
    <n v="25"/>
    <s v="Marketing"/>
    <s v="Marketing Manager"/>
    <s v="i4"/>
    <s v="Degree"/>
    <s v="LinkedIn"/>
    <d v="2022-03-13T00:00:00"/>
    <d v="2022-04-01T00:00:00"/>
    <d v="2022-04-08T00:00:00"/>
    <s v="Candidate in process"/>
    <n v="63380"/>
    <m/>
    <x v="1"/>
    <n v="4"/>
    <s v="Branch Office"/>
    <x v="0"/>
  </r>
  <r>
    <s v="OD35125"/>
    <x v="1"/>
    <n v="35"/>
    <s v="Finance"/>
    <s v="Financial Analyst"/>
    <s v="i4"/>
    <s v="Bachelor"/>
    <s v="Own website"/>
    <d v="2022-03-14T00:00:00"/>
    <d v="2022-03-24T00:00:00"/>
    <d v="2022-03-29T00:00:00"/>
    <s v="Candidate refused"/>
    <n v="43732"/>
    <m/>
    <x v="1"/>
    <n v="4"/>
    <s v="Head Office"/>
    <x v="2"/>
  </r>
  <r>
    <s v="CN84540"/>
    <x v="0"/>
    <n v="22"/>
    <s v="Operations"/>
    <s v="Operations Executive"/>
    <s v="b9"/>
    <s v="Degree"/>
    <s v="Job portal"/>
    <d v="2022-03-14T00:00:00"/>
    <d v="2022-04-02T00:00:00"/>
    <d v="2022-04-08T00:00:00"/>
    <s v="Hired"/>
    <n v="42733"/>
    <n v="3.6"/>
    <x v="0"/>
    <n v="5"/>
    <s v="Branch Office"/>
    <x v="0"/>
  </r>
  <r>
    <s v="MU73875"/>
    <x v="0"/>
    <n v="34"/>
    <s v="Purchase"/>
    <s v="Purchase Manager"/>
    <s v="c5"/>
    <s v="Bachelor"/>
    <s v="Job portal"/>
    <d v="2022-03-15T00:00:00"/>
    <d v="2022-04-03T00:00:00"/>
    <d v="2022-04-09T00:00:00"/>
    <s v="Hired"/>
    <n v="47480"/>
    <n v="4"/>
    <x v="0"/>
    <n v="4"/>
    <s v="Branch Office"/>
    <x v="2"/>
  </r>
  <r>
    <s v="BI09909"/>
    <x v="2"/>
    <n v="28"/>
    <s v="Service"/>
    <s v="Service Manager"/>
    <s v="i7"/>
    <s v="Bachelor"/>
    <s v="Job portal"/>
    <d v="2022-03-15T00:00:00"/>
    <d v="2022-04-02T00:00:00"/>
    <d v="2022-04-06T00:00:00"/>
    <s v="Hired"/>
    <n v="78595"/>
    <n v="4.3"/>
    <x v="0"/>
    <n v="5"/>
    <s v="Branch Office"/>
    <x v="1"/>
  </r>
  <r>
    <s v="AK77964"/>
    <x v="2"/>
    <n v="22"/>
    <s v="Purchase"/>
    <s v="Purchase Officer"/>
    <s v="c9"/>
    <s v="Bachelor"/>
    <s v="LinkedIn"/>
    <d v="2022-03-15T00:00:00"/>
    <d v="2022-03-23T00:00:00"/>
    <d v="2022-04-02T00:00:00"/>
    <s v="Hired"/>
    <n v="85297"/>
    <n v="4.0999999999999996"/>
    <x v="0"/>
    <n v="4"/>
    <s v="Branch Office"/>
    <x v="0"/>
  </r>
  <r>
    <s v="ZJ89366"/>
    <x v="2"/>
    <n v="37"/>
    <s v="Purchase"/>
    <s v="Purchase Manager"/>
    <s v="i5"/>
    <s v="Master"/>
    <s v="Job portal"/>
    <d v="2022-03-15T00:00:00"/>
    <d v="2022-03-29T00:00:00"/>
    <d v="2022-04-10T00:00:00"/>
    <s v="Hired"/>
    <n v="53786"/>
    <n v="4.4000000000000004"/>
    <x v="0"/>
    <n v="4"/>
    <s v="Head Office"/>
    <x v="2"/>
  </r>
  <r>
    <s v="OQ31557"/>
    <x v="2"/>
    <n v="30"/>
    <s v="Operations"/>
    <s v="Operations Executive"/>
    <s v="i6"/>
    <s v="Master"/>
    <s v="Own website"/>
    <d v="2022-03-16T00:00:00"/>
    <d v="2022-04-02T00:00:00"/>
    <d v="2022-04-07T00:00:00"/>
    <s v="Rejected"/>
    <n v="50686"/>
    <m/>
    <x v="1"/>
    <n v="1"/>
    <s v="Head Office"/>
    <x v="1"/>
  </r>
  <r>
    <s v="FA02655"/>
    <x v="2"/>
    <n v="22"/>
    <s v="Operations"/>
    <s v="Operations Manager"/>
    <s v="c8"/>
    <s v="Bachelor"/>
    <s v="Recruitment agencies"/>
    <d v="2022-03-16T00:00:00"/>
    <d v="2022-04-07T00:00:00"/>
    <d v="2022-04-16T00:00:00"/>
    <s v="Rejected"/>
    <n v="72986"/>
    <m/>
    <x v="1"/>
    <n v="5"/>
    <s v="Head Office"/>
    <x v="0"/>
  </r>
  <r>
    <s v="VG32971"/>
    <x v="0"/>
    <n v="36"/>
    <s v="Finance"/>
    <s v="Financial Analyst"/>
    <s v="c8"/>
    <s v="Degree"/>
    <s v="LinkedIn"/>
    <d v="2022-03-17T00:00:00"/>
    <d v="2022-04-04T00:00:00"/>
    <d v="2022-04-13T00:00:00"/>
    <s v="Hired"/>
    <n v="67817"/>
    <n v="5"/>
    <x v="0"/>
    <n v="5"/>
    <s v="Branch Office"/>
    <x v="2"/>
  </r>
  <r>
    <s v="VK78021"/>
    <x v="0"/>
    <n v="32"/>
    <s v="Service"/>
    <s v="Service Engineer"/>
    <s v="n10"/>
    <s v="Associate"/>
    <s v="Own website"/>
    <d v="2022-03-17T00:00:00"/>
    <d v="2022-04-02T00:00:00"/>
    <d v="2022-04-14T00:00:00"/>
    <s v="Rejected"/>
    <n v="160124"/>
    <m/>
    <x v="1"/>
    <n v="4"/>
    <s v="Branch Office"/>
    <x v="1"/>
  </r>
  <r>
    <s v="AP70742"/>
    <x v="0"/>
    <n v="25"/>
    <s v="Finance"/>
    <s v="Financial Analyst"/>
    <s v="m6"/>
    <s v="Degree"/>
    <s v="LinkedIn"/>
    <d v="2022-03-17T00:00:00"/>
    <d v="2022-03-25T00:00:00"/>
    <d v="2022-04-01T00:00:00"/>
    <s v="Hired"/>
    <n v="127857"/>
    <m/>
    <x v="0"/>
    <m/>
    <s v="Branch Office"/>
    <x v="0"/>
  </r>
  <r>
    <s v="FW05287"/>
    <x v="0"/>
    <n v="29"/>
    <s v="Service"/>
    <s v="Service Engineer"/>
    <s v="n6"/>
    <s v="Degree"/>
    <s v="Job portal"/>
    <d v="2022-03-17T00:00:00"/>
    <d v="2022-03-29T00:00:00"/>
    <d v="2022-04-05T00:00:00"/>
    <s v="Hired"/>
    <n v="128465"/>
    <m/>
    <x v="0"/>
    <n v="5"/>
    <s v="Branch Office"/>
    <x v="1"/>
  </r>
  <r>
    <s v="IP63316"/>
    <x v="0"/>
    <n v="30"/>
    <s v="Service"/>
    <s v="Service Engineer"/>
    <s v="i7"/>
    <s v="Degree"/>
    <s v="Job portal"/>
    <d v="2022-03-17T00:00:00"/>
    <d v="2022-03-27T00:00:00"/>
    <d v="2022-04-08T00:00:00"/>
    <s v="Candidate in process"/>
    <n v="74102"/>
    <m/>
    <x v="1"/>
    <m/>
    <s v="Head Office"/>
    <x v="1"/>
  </r>
  <r>
    <s v="FH09896"/>
    <x v="0"/>
    <n v="22"/>
    <s v="Marketing"/>
    <s v="Marketing Executive"/>
    <s v="n6"/>
    <s v="Associate"/>
    <s v="LinkedIn"/>
    <d v="2022-03-18T00:00:00"/>
    <d v="2022-03-26T00:00:00"/>
    <d v="2022-04-05T00:00:00"/>
    <s v="Hired"/>
    <n v="196783"/>
    <n v="4.5999999999999996"/>
    <x v="0"/>
    <n v="4"/>
    <s v="Remote"/>
    <x v="0"/>
  </r>
  <r>
    <s v="LM99673"/>
    <x v="0"/>
    <n v="39"/>
    <s v="Operations"/>
    <s v="Operations Executive"/>
    <s v="i4"/>
    <s v="Master"/>
    <s v="Recruitment agencies"/>
    <d v="2022-03-18T00:00:00"/>
    <d v="2022-03-30T00:00:00"/>
    <d v="2022-04-09T00:00:00"/>
    <s v="Hired"/>
    <n v="59105"/>
    <m/>
    <x v="0"/>
    <n v="4"/>
    <s v="Head Office"/>
    <x v="2"/>
  </r>
  <r>
    <s v="KD37483"/>
    <x v="0"/>
    <n v="26"/>
    <s v="Operations"/>
    <s v="Operations Manager"/>
    <s v="b9"/>
    <s v="Master"/>
    <s v="Recruitment agencies"/>
    <d v="2022-03-18T00:00:00"/>
    <d v="2022-03-29T00:00:00"/>
    <d v="2022-04-03T00:00:00"/>
    <s v="Hired"/>
    <n v="41305"/>
    <n v="3.9"/>
    <x v="0"/>
    <n v="4"/>
    <s v="Head Office"/>
    <x v="0"/>
  </r>
  <r>
    <s v="SU95951"/>
    <x v="2"/>
    <n v="25"/>
    <s v="Purchase"/>
    <s v="Purchase Officer"/>
    <s v="i7"/>
    <s v="Associate"/>
    <s v="Recruitment agencies"/>
    <d v="2022-03-18T00:00:00"/>
    <d v="2022-04-07T00:00:00"/>
    <d v="2022-04-14T00:00:00"/>
    <s v="Candidate in process"/>
    <n v="78520"/>
    <m/>
    <x v="1"/>
    <n v="5"/>
    <s v="Branch Office"/>
    <x v="0"/>
  </r>
  <r>
    <s v="GF69807"/>
    <x v="0"/>
    <n v="24"/>
    <s v="Operations"/>
    <s v="Operations Executive"/>
    <s v="c10"/>
    <s v="Bachelor"/>
    <s v="Others"/>
    <d v="2022-03-18T00:00:00"/>
    <d v="2022-04-06T00:00:00"/>
    <d v="2022-04-13T00:00:00"/>
    <s v="Rejected"/>
    <n v="89086"/>
    <m/>
    <x v="1"/>
    <m/>
    <s v="Branch Office"/>
    <x v="0"/>
  </r>
  <r>
    <s v="EG66817"/>
    <x v="0"/>
    <n v="25"/>
    <s v="Operations"/>
    <s v="Operations Executive"/>
    <s v="i4"/>
    <s v="Bachelor"/>
    <s v="Job portal"/>
    <d v="2022-03-19T00:00:00"/>
    <d v="2022-04-05T00:00:00"/>
    <d v="2022-04-10T00:00:00"/>
    <s v="Hired"/>
    <n v="62880"/>
    <n v="3.5"/>
    <x v="2"/>
    <n v="5"/>
    <s v="Head Office"/>
    <x v="0"/>
  </r>
  <r>
    <s v="SO48390"/>
    <x v="2"/>
    <n v="27"/>
    <s v="Operations"/>
    <s v="Operations Manager"/>
    <s v="i1"/>
    <s v="Degree"/>
    <s v="Job portal"/>
    <d v="2022-03-19T00:00:00"/>
    <d v="2022-03-31T00:00:00"/>
    <d v="2022-04-09T00:00:00"/>
    <s v="Hired"/>
    <n v="54712"/>
    <n v="3.7"/>
    <x v="0"/>
    <n v="3"/>
    <s v="Head Office"/>
    <x v="0"/>
  </r>
  <r>
    <s v="YZ19426"/>
    <x v="0"/>
    <n v="23"/>
    <s v="Service"/>
    <s v="Service Engineer"/>
    <s v="i1"/>
    <s v="Bachelor"/>
    <s v="LinkedIn"/>
    <d v="2022-03-19T00:00:00"/>
    <d v="2022-03-27T00:00:00"/>
    <d v="2022-04-05T00:00:00"/>
    <s v="Hired"/>
    <n v="52504"/>
    <n v="4.7"/>
    <x v="0"/>
    <n v="4"/>
    <s v="Branch Office"/>
    <x v="0"/>
  </r>
  <r>
    <s v="FX57353"/>
    <x v="0"/>
    <n v="29"/>
    <s v="Marketing"/>
    <s v="Marketing Executive"/>
    <s v="c8"/>
    <s v="Master"/>
    <s v="LinkedIn"/>
    <d v="2022-03-19T00:00:00"/>
    <d v="2022-04-03T00:00:00"/>
    <d v="2022-04-09T00:00:00"/>
    <s v="Hired"/>
    <n v="70865"/>
    <m/>
    <x v="0"/>
    <n v="4"/>
    <s v="Head Office"/>
    <x v="1"/>
  </r>
  <r>
    <s v="GN40948"/>
    <x v="0"/>
    <n v="22"/>
    <s v="Operations"/>
    <s v="Operations Executive"/>
    <s v="i7"/>
    <s v="Bachelor"/>
    <s v="LinkedIn"/>
    <d v="2022-03-19T00:00:00"/>
    <d v="2022-04-06T00:00:00"/>
    <d v="2022-04-10T00:00:00"/>
    <s v="Hired"/>
    <n v="76516"/>
    <n v="3.7"/>
    <x v="0"/>
    <n v="4"/>
    <s v="Branch Office"/>
    <x v="0"/>
  </r>
  <r>
    <s v="XJ45212"/>
    <x v="2"/>
    <n v="26"/>
    <s v="Operations"/>
    <s v="Operations Executive"/>
    <s v="i7"/>
    <s v="Degree"/>
    <s v="Recruitment agencies"/>
    <d v="2022-03-19T00:00:00"/>
    <d v="2022-03-27T00:00:00"/>
    <d v="2022-04-06T00:00:00"/>
    <s v="Hired"/>
    <n v="58977"/>
    <n v="4.0999999999999996"/>
    <x v="2"/>
    <n v="4"/>
    <s v="Branch Office"/>
    <x v="0"/>
  </r>
  <r>
    <s v="YP41338"/>
    <x v="0"/>
    <n v="23"/>
    <s v="Service"/>
    <s v="Service Engineer"/>
    <s v="i4"/>
    <s v="Doctoral"/>
    <s v="Own website"/>
    <d v="2022-03-20T00:00:00"/>
    <d v="2022-03-29T00:00:00"/>
    <d v="2022-04-07T00:00:00"/>
    <s v="Rejected"/>
    <n v="44002"/>
    <m/>
    <x v="1"/>
    <n v="4"/>
    <s v="Remote"/>
    <x v="0"/>
  </r>
  <r>
    <s v="MR62896"/>
    <x v="2"/>
    <n v="39"/>
    <s v="Service"/>
    <s v="Service Engineer"/>
    <s v="b9"/>
    <s v="Bachelor"/>
    <s v="LinkedIn"/>
    <d v="2022-03-20T00:00:00"/>
    <d v="2022-04-03T00:00:00"/>
    <d v="2022-04-07T00:00:00"/>
    <s v="Hired"/>
    <n v="47262"/>
    <n v="4.5999999999999996"/>
    <x v="0"/>
    <n v="5"/>
    <s v="Head Office"/>
    <x v="2"/>
  </r>
  <r>
    <s v="ME71749"/>
    <x v="0"/>
    <n v="29"/>
    <s v="Service"/>
    <s v="Service Engineer"/>
    <s v="c5"/>
    <s v="Bachelor"/>
    <s v="Job portal"/>
    <d v="2022-03-21T00:00:00"/>
    <d v="2022-04-08T00:00:00"/>
    <d v="2022-04-18T00:00:00"/>
    <s v="Hired"/>
    <n v="49458"/>
    <n v="4.5999999999999996"/>
    <x v="2"/>
    <n v="4"/>
    <s v="Head Office"/>
    <x v="1"/>
  </r>
  <r>
    <s v="OQ00896"/>
    <x v="0"/>
    <n v="29"/>
    <s v="Service"/>
    <s v="Service Engineer"/>
    <s v="i1"/>
    <s v="Bachelor"/>
    <s v="Job portal"/>
    <d v="2022-03-21T00:00:00"/>
    <d v="2022-04-02T00:00:00"/>
    <d v="2022-04-09T00:00:00"/>
    <s v="Hired"/>
    <n v="40527"/>
    <n v="3.8"/>
    <x v="0"/>
    <n v="4"/>
    <s v="Branch Office"/>
    <x v="1"/>
  </r>
  <r>
    <s v="TK82705"/>
    <x v="0"/>
    <n v="34"/>
    <s v="Operations"/>
    <s v="Operations Executive"/>
    <s v="c8"/>
    <s v="Master"/>
    <s v="LinkedIn"/>
    <d v="2022-03-21T00:00:00"/>
    <d v="2022-04-08T00:00:00"/>
    <d v="2022-04-19T00:00:00"/>
    <s v="Hired"/>
    <n v="75590"/>
    <n v="3.7"/>
    <x v="0"/>
    <n v="5"/>
    <s v="Branch Office"/>
    <x v="2"/>
  </r>
  <r>
    <s v="JQ66440"/>
    <x v="0"/>
    <n v="39"/>
    <s v="Sales"/>
    <s v="Sales Executive"/>
    <s v="c8"/>
    <s v="Master"/>
    <s v="Others"/>
    <d v="2022-03-21T00:00:00"/>
    <d v="2022-04-11T00:00:00"/>
    <d v="2022-04-18T00:00:00"/>
    <s v="No decision"/>
    <n v="55236"/>
    <m/>
    <x v="1"/>
    <n v="4"/>
    <s v="Branch Office"/>
    <x v="2"/>
  </r>
  <r>
    <s v="OA52908"/>
    <x v="2"/>
    <n v="31"/>
    <s v="Sales"/>
    <s v="Sales Executive"/>
    <s v="c9"/>
    <s v="Master"/>
    <s v="Job portal"/>
    <d v="2022-03-22T00:00:00"/>
    <d v="2022-04-13T00:00:00"/>
    <d v="2022-04-18T00:00:00"/>
    <s v="Rejected"/>
    <n v="75414"/>
    <m/>
    <x v="1"/>
    <n v="5"/>
    <s v="Branch Office"/>
    <x v="1"/>
  </r>
  <r>
    <s v="RU91011"/>
    <x v="2"/>
    <n v="31"/>
    <s v="Service"/>
    <s v="Service Manager"/>
    <s v="b9"/>
    <s v="Bachelor"/>
    <s v="LinkedIn"/>
    <d v="2022-03-22T00:00:00"/>
    <d v="2022-04-09T00:00:00"/>
    <d v="2022-04-17T00:00:00"/>
    <s v="Hired"/>
    <n v="35793"/>
    <n v="4.5"/>
    <x v="0"/>
    <n v="5"/>
    <s v="Branch Office"/>
    <x v="1"/>
  </r>
  <r>
    <s v="NV23345"/>
    <x v="1"/>
    <n v="22"/>
    <s v="Service"/>
    <s v="Service Manager"/>
    <s v="m7"/>
    <s v="Master"/>
    <s v="Others"/>
    <d v="2022-03-22T00:00:00"/>
    <d v="2022-04-04T00:00:00"/>
    <d v="2022-04-13T00:00:00"/>
    <s v="Hired"/>
    <n v="118593"/>
    <n v="4.5999999999999996"/>
    <x v="0"/>
    <n v="1"/>
    <s v="Branch Office"/>
    <x v="0"/>
  </r>
  <r>
    <s v="ZF68687"/>
    <x v="0"/>
    <n v="29"/>
    <s v="Service"/>
    <s v="Service Engineer"/>
    <s v="i6"/>
    <s v="Bachelor"/>
    <s v="Job portal"/>
    <d v="2022-03-22T00:00:00"/>
    <d v="2022-04-12T00:00:00"/>
    <d v="2022-04-16T00:00:00"/>
    <s v="Rejected"/>
    <n v="64545"/>
    <m/>
    <x v="1"/>
    <m/>
    <s v="Branch Office"/>
    <x v="1"/>
  </r>
  <r>
    <s v="CJ50014"/>
    <x v="0"/>
    <n v="27"/>
    <s v="Operations"/>
    <s v="Operations Executive"/>
    <s v="c5"/>
    <s v="Master"/>
    <s v="Job portal"/>
    <d v="2022-03-22T00:00:00"/>
    <d v="2022-03-31T00:00:00"/>
    <d v="2022-04-05T00:00:00"/>
    <s v="Hired"/>
    <n v="50167"/>
    <m/>
    <x v="0"/>
    <n v="4"/>
    <s v="Branch Office"/>
    <x v="0"/>
  </r>
  <r>
    <s v="LU58050"/>
    <x v="2"/>
    <n v="32"/>
    <s v="Operations"/>
    <s v="Operations Executive"/>
    <s v="i6"/>
    <s v="Bachelor"/>
    <s v="LinkedIn"/>
    <d v="2022-03-22T00:00:00"/>
    <d v="2022-03-30T00:00:00"/>
    <d v="2022-04-06T00:00:00"/>
    <s v="Hired"/>
    <n v="50932"/>
    <n v="3.9"/>
    <x v="0"/>
    <n v="3"/>
    <s v="Head Office"/>
    <x v="1"/>
  </r>
  <r>
    <s v="FW84009"/>
    <x v="0"/>
    <n v="27"/>
    <s v="Sales"/>
    <s v="Sales Executive"/>
    <s v="c8"/>
    <s v="Master"/>
    <s v="LinkedIn"/>
    <d v="2022-03-22T00:00:00"/>
    <d v="2022-04-03T00:00:00"/>
    <d v="2022-04-13T00:00:00"/>
    <s v="Rejected"/>
    <n v="69440"/>
    <m/>
    <x v="1"/>
    <n v="2"/>
    <s v="Branch Office"/>
    <x v="0"/>
  </r>
  <r>
    <s v="XO09395"/>
    <x v="0"/>
    <n v="39"/>
    <s v="Purchase"/>
    <s v="Purchase Officer"/>
    <s v="i5"/>
    <s v="Bachelor"/>
    <s v="Recruitment agencies"/>
    <d v="2022-03-23T00:00:00"/>
    <d v="2022-04-13T00:00:00"/>
    <d v="2022-04-21T00:00:00"/>
    <s v="Rejected"/>
    <n v="56726"/>
    <m/>
    <x v="1"/>
    <n v="4"/>
    <s v="Remote"/>
    <x v="2"/>
  </r>
  <r>
    <s v="TS30128"/>
    <x v="0"/>
    <n v="25"/>
    <s v="Purchase"/>
    <s v="Purchase Officer"/>
    <s v="i5"/>
    <s v="Bachelor"/>
    <s v="Job portal"/>
    <d v="2022-03-23T00:00:00"/>
    <d v="2022-04-14T00:00:00"/>
    <d v="2022-04-25T00:00:00"/>
    <s v="Hired"/>
    <n v="47682"/>
    <n v="4.5"/>
    <x v="0"/>
    <n v="5"/>
    <s v="Branch Office"/>
    <x v="0"/>
  </r>
  <r>
    <s v="KX37197"/>
    <x v="0"/>
    <n v="32"/>
    <s v="Service"/>
    <s v="Service Manager"/>
    <s v="i4"/>
    <s v="Bachelor"/>
    <s v="LinkedIn"/>
    <d v="2022-03-23T00:00:00"/>
    <d v="2022-04-10T00:00:00"/>
    <d v="2022-04-15T00:00:00"/>
    <s v="Hired"/>
    <n v="45499"/>
    <n v="3.7"/>
    <x v="0"/>
    <n v="4"/>
    <s v="Head Office"/>
    <x v="1"/>
  </r>
  <r>
    <s v="NZ04837"/>
    <x v="1"/>
    <n v="33"/>
    <s v="Operations"/>
    <s v="Operations Manager"/>
    <s v="c10"/>
    <s v="Master"/>
    <s v="Job portal"/>
    <d v="2022-03-23T00:00:00"/>
    <d v="2022-04-06T00:00:00"/>
    <d v="2022-04-18T00:00:00"/>
    <s v="Hired"/>
    <n v="87350"/>
    <n v="4.0999999999999996"/>
    <x v="0"/>
    <n v="5"/>
    <s v="Branch Office"/>
    <x v="1"/>
  </r>
  <r>
    <s v="YK70294"/>
    <x v="2"/>
    <n v="33"/>
    <s v="Operations"/>
    <s v="Operations Executive"/>
    <s v="c10"/>
    <s v="Master"/>
    <s v="LinkedIn"/>
    <d v="2022-03-23T00:00:00"/>
    <d v="2022-04-03T00:00:00"/>
    <d v="2022-04-09T00:00:00"/>
    <s v="Candidate in process"/>
    <n v="65453"/>
    <m/>
    <x v="1"/>
    <n v="4"/>
    <s v="Branch Office"/>
    <x v="1"/>
  </r>
  <r>
    <s v="JY46606"/>
    <x v="2"/>
    <n v="35"/>
    <s v="Operations"/>
    <s v="Operations Executive"/>
    <s v="i7"/>
    <s v="Associate"/>
    <s v="Job portal"/>
    <d v="2022-03-23T00:00:00"/>
    <d v="2022-04-06T00:00:00"/>
    <d v="2022-04-14T00:00:00"/>
    <s v="Rejected"/>
    <n v="72165"/>
    <m/>
    <x v="1"/>
    <n v="5"/>
    <s v="Branch Office"/>
    <x v="2"/>
  </r>
  <r>
    <s v="US01767"/>
    <x v="0"/>
    <n v="37"/>
    <s v="Operations"/>
    <s v="Operations Manager"/>
    <s v="i1"/>
    <s v="Bachelor"/>
    <s v="Own website"/>
    <d v="2022-03-23T00:00:00"/>
    <d v="2022-04-08T00:00:00"/>
    <d v="2022-04-13T00:00:00"/>
    <s v="Hired"/>
    <n v="57272"/>
    <n v="3.5"/>
    <x v="0"/>
    <n v="4"/>
    <s v="Head Office"/>
    <x v="2"/>
  </r>
  <r>
    <s v="IC03321"/>
    <x v="0"/>
    <n v="28"/>
    <s v="Sales"/>
    <s v="Sales Manager"/>
    <s v="b9"/>
    <s v="Bachelor"/>
    <s v="LinkedIn"/>
    <d v="2022-03-24T00:00:00"/>
    <d v="2022-04-12T00:00:00"/>
    <d v="2022-04-21T00:00:00"/>
    <s v="Hired"/>
    <n v="42282"/>
    <n v="3.9"/>
    <x v="2"/>
    <n v="4"/>
    <s v="Branch Office"/>
    <x v="1"/>
  </r>
  <r>
    <s v="EL54030"/>
    <x v="0"/>
    <n v="34"/>
    <s v="Marketing"/>
    <s v="Marketing Manager"/>
    <s v="c10"/>
    <s v="Bachelor"/>
    <s v="Own website"/>
    <d v="2022-03-24T00:00:00"/>
    <d v="2022-04-02T00:00:00"/>
    <d v="2022-04-12T00:00:00"/>
    <s v="Hired"/>
    <n v="87924"/>
    <n v="4.3"/>
    <x v="0"/>
    <n v="4"/>
    <s v="Branch Office"/>
    <x v="2"/>
  </r>
  <r>
    <s v="PI32309"/>
    <x v="0"/>
    <n v="28"/>
    <s v="Operations"/>
    <s v="Operations Executive"/>
    <s v="i6"/>
    <s v="Bachelor"/>
    <s v="LinkedIn"/>
    <d v="2022-03-24T00:00:00"/>
    <d v="2022-04-15T00:00:00"/>
    <d v="2022-04-21T00:00:00"/>
    <s v="Candidate in process"/>
    <n v="66431"/>
    <m/>
    <x v="1"/>
    <n v="4"/>
    <s v="Branch Office"/>
    <x v="1"/>
  </r>
  <r>
    <s v="XZ51313"/>
    <x v="0"/>
    <n v="39"/>
    <s v="Operations"/>
    <s v="Operations Executive"/>
    <s v="i7"/>
    <s v="Bachelor"/>
    <s v="LinkedIn"/>
    <d v="2022-03-24T00:00:00"/>
    <d v="2022-04-06T00:00:00"/>
    <d v="2022-04-15T00:00:00"/>
    <s v="Hired"/>
    <n v="73537"/>
    <n v="4"/>
    <x v="0"/>
    <n v="5"/>
    <s v="Branch Office"/>
    <x v="2"/>
  </r>
  <r>
    <s v="MB44402"/>
    <x v="2"/>
    <n v="39"/>
    <s v="Sales"/>
    <s v="Sales Executive"/>
    <s v="c5"/>
    <s v="Bachelor"/>
    <s v="Recruitment agencies"/>
    <d v="2022-03-24T00:00:00"/>
    <d v="2022-04-08T00:00:00"/>
    <d v="2022-04-14T00:00:00"/>
    <s v="Hired"/>
    <n v="61087"/>
    <n v="4.4000000000000004"/>
    <x v="0"/>
    <n v="5"/>
    <s v="Branch Office"/>
    <x v="2"/>
  </r>
  <r>
    <s v="GQ51139"/>
    <x v="2"/>
    <n v="39"/>
    <s v="Marketing"/>
    <s v="Marketing Executive"/>
    <s v="i7"/>
    <s v="Master"/>
    <s v="Job portal"/>
    <d v="2022-03-25T00:00:00"/>
    <d v="2022-04-15T00:00:00"/>
    <d v="2022-04-24T00:00:00"/>
    <s v="Rejected"/>
    <n v="62165"/>
    <m/>
    <x v="1"/>
    <n v="5"/>
    <s v="Branch Office"/>
    <x v="2"/>
  </r>
  <r>
    <s v="IQ83388"/>
    <x v="0"/>
    <n v="40"/>
    <s v="Operations"/>
    <s v="Operations Executive"/>
    <s v="c8"/>
    <s v="Master"/>
    <s v="Job portal"/>
    <d v="2022-03-25T00:00:00"/>
    <d v="2022-04-11T00:00:00"/>
    <d v="2022-04-22T00:00:00"/>
    <s v="Rejected"/>
    <n v="80159"/>
    <m/>
    <x v="1"/>
    <n v="3"/>
    <s v="Branch Office"/>
    <x v="3"/>
  </r>
  <r>
    <s v="ZD39239"/>
    <x v="1"/>
    <n v="32"/>
    <s v="Operations"/>
    <s v="Operations Executive"/>
    <s v="c10"/>
    <s v="Degree"/>
    <s v="LinkedIn"/>
    <d v="2022-03-26T00:00:00"/>
    <d v="2022-04-11T00:00:00"/>
    <d v="2022-04-16T00:00:00"/>
    <s v="Rejected"/>
    <n v="60981"/>
    <m/>
    <x v="1"/>
    <n v="4"/>
    <s v="Branch Office"/>
    <x v="1"/>
  </r>
  <r>
    <s v="ZH64523"/>
    <x v="2"/>
    <n v="28"/>
    <s v="Sales"/>
    <s v="Sales Manager"/>
    <s v="i4"/>
    <s v="Bachelor"/>
    <s v="LinkedIn"/>
    <d v="2022-03-26T00:00:00"/>
    <d v="2022-04-04T00:00:00"/>
    <d v="2022-04-13T00:00:00"/>
    <s v="Candidate in process"/>
    <n v="58336"/>
    <m/>
    <x v="1"/>
    <n v="5"/>
    <s v="Branch Office"/>
    <x v="1"/>
  </r>
  <r>
    <s v="VK15556"/>
    <x v="0"/>
    <n v="35"/>
    <s v="Operations"/>
    <s v="Operations Manager"/>
    <s v="i5"/>
    <s v="Master"/>
    <s v="Job portal"/>
    <d v="2022-03-26T00:00:00"/>
    <d v="2022-04-05T00:00:00"/>
    <d v="2022-04-09T00:00:00"/>
    <s v="Candidate refused"/>
    <n v="48777"/>
    <m/>
    <x v="1"/>
    <m/>
    <s v="Branch Office"/>
    <x v="2"/>
  </r>
  <r>
    <s v="OY47426"/>
    <x v="2"/>
    <n v="25"/>
    <s v="Marketing"/>
    <s v="Marketing Executive"/>
    <s v="i7"/>
    <s v="Degree"/>
    <s v="LinkedIn"/>
    <d v="2022-03-27T00:00:00"/>
    <d v="2022-04-07T00:00:00"/>
    <d v="2022-04-18T00:00:00"/>
    <s v="Candidate in process"/>
    <n v="56620"/>
    <m/>
    <x v="1"/>
    <n v="4"/>
    <s v="Remote"/>
    <x v="0"/>
  </r>
  <r>
    <s v="VU44626"/>
    <x v="0"/>
    <n v="31"/>
    <s v="Operations"/>
    <s v="Operations Manager"/>
    <s v="c8"/>
    <s v="Bachelor"/>
    <s v="Job portal"/>
    <d v="2022-03-27T00:00:00"/>
    <d v="2022-04-12T00:00:00"/>
    <d v="2022-04-22T00:00:00"/>
    <s v="Rejected"/>
    <n v="65459"/>
    <m/>
    <x v="1"/>
    <m/>
    <s v="Head Office"/>
    <x v="1"/>
  </r>
  <r>
    <s v="SU09445"/>
    <x v="0"/>
    <n v="39"/>
    <s v="Operations"/>
    <s v="Operations Executive"/>
    <s v="b9"/>
    <s v="Degree"/>
    <s v="Job portal"/>
    <d v="2022-03-27T00:00:00"/>
    <d v="2022-04-11T00:00:00"/>
    <d v="2022-04-23T00:00:00"/>
    <s v="Hired"/>
    <n v="42826"/>
    <m/>
    <x v="0"/>
    <n v="4"/>
    <s v="Head Office"/>
    <x v="2"/>
  </r>
  <r>
    <s v="XR57385"/>
    <x v="0"/>
    <n v="27"/>
    <s v="Marketing"/>
    <s v="Marketing Manager"/>
    <s v="c8"/>
    <s v="Doctoral"/>
    <s v="Job portal"/>
    <d v="2022-03-27T00:00:00"/>
    <d v="2022-04-12T00:00:00"/>
    <d v="2022-04-19T00:00:00"/>
    <s v="Candidate refused"/>
    <n v="79680"/>
    <m/>
    <x v="1"/>
    <n v="4"/>
    <s v="Branch Office"/>
    <x v="0"/>
  </r>
  <r>
    <s v="QC76360"/>
    <x v="2"/>
    <n v="31"/>
    <s v="Production"/>
    <s v="Production Engineer"/>
    <s v="b9"/>
    <s v="Associate"/>
    <s v="Recruitment agencies"/>
    <d v="2022-03-28T00:00:00"/>
    <d v="2022-04-19T00:00:00"/>
    <d v="2022-05-01T00:00:00"/>
    <s v="Hired"/>
    <n v="53896"/>
    <n v="4.8"/>
    <x v="0"/>
    <m/>
    <s v="Branch Office"/>
    <x v="1"/>
  </r>
  <r>
    <s v="ZR37940"/>
    <x v="0"/>
    <n v="33"/>
    <s v="Operations"/>
    <s v="Operations Executive"/>
    <s v="n6"/>
    <s v="Master"/>
    <s v="Own website"/>
    <d v="2022-03-28T00:00:00"/>
    <d v="2022-04-16T00:00:00"/>
    <d v="2022-04-20T00:00:00"/>
    <s v="Rejected"/>
    <n v="156187"/>
    <m/>
    <x v="1"/>
    <m/>
    <s v="Branch Office"/>
    <x v="1"/>
  </r>
  <r>
    <s v="GN55543"/>
    <x v="0"/>
    <n v="36"/>
    <s v="Production"/>
    <s v="Production Engineer"/>
    <s v="c10"/>
    <s v="Master"/>
    <s v="Job portal"/>
    <d v="2022-03-28T00:00:00"/>
    <d v="2022-04-05T00:00:00"/>
    <d v="2022-04-12T00:00:00"/>
    <s v="Hired"/>
    <n v="67332"/>
    <n v="4"/>
    <x v="0"/>
    <n v="4"/>
    <s v="Branch Office"/>
    <x v="2"/>
  </r>
  <r>
    <s v="UP53014"/>
    <x v="0"/>
    <n v="27"/>
    <s v="Marketing"/>
    <s v="Marketing Executive"/>
    <s v="i6"/>
    <s v="Degree"/>
    <s v="Job portal"/>
    <d v="2022-03-28T00:00:00"/>
    <d v="2022-04-05T00:00:00"/>
    <d v="2022-04-09T00:00:00"/>
    <s v="Hired"/>
    <n v="52861"/>
    <m/>
    <x v="0"/>
    <n v="2"/>
    <s v="Branch Office"/>
    <x v="0"/>
  </r>
  <r>
    <s v="ZD91342"/>
    <x v="0"/>
    <n v="26"/>
    <s v="Sales"/>
    <s v="Sales Executive"/>
    <s v="i6"/>
    <s v="Bachelor"/>
    <s v="Job portal"/>
    <d v="2022-03-28T00:00:00"/>
    <d v="2022-04-08T00:00:00"/>
    <d v="2022-04-13T00:00:00"/>
    <s v="Hired"/>
    <n v="68237"/>
    <m/>
    <x v="2"/>
    <n v="5"/>
    <s v="Branch Office"/>
    <x v="0"/>
  </r>
  <r>
    <s v="MM46338"/>
    <x v="2"/>
    <n v="28"/>
    <s v="Finance"/>
    <s v="Financial Analyst"/>
    <s v="c9"/>
    <s v="Degree"/>
    <s v="Job portal"/>
    <d v="2022-03-28T00:00:00"/>
    <d v="2022-04-19T00:00:00"/>
    <d v="2022-04-27T00:00:00"/>
    <s v="Hired"/>
    <n v="62640"/>
    <n v="4.3"/>
    <x v="2"/>
    <n v="2"/>
    <s v="Head Office"/>
    <x v="1"/>
  </r>
  <r>
    <s v="CW66192"/>
    <x v="2"/>
    <n v="22"/>
    <s v="Operations"/>
    <s v="Operations Manager"/>
    <s v="i1"/>
    <s v="Master"/>
    <s v="Own website"/>
    <d v="2022-03-29T00:00:00"/>
    <d v="2022-04-14T00:00:00"/>
    <d v="2022-04-21T00:00:00"/>
    <s v="Hired"/>
    <n v="36213"/>
    <n v="4.5999999999999996"/>
    <x v="2"/>
    <n v="5"/>
    <s v="Branch Office"/>
    <x v="0"/>
  </r>
  <r>
    <s v="EE59241"/>
    <x v="0"/>
    <n v="28"/>
    <s v="Operations"/>
    <s v="Operations Executive"/>
    <s v="c10"/>
    <s v="Degree"/>
    <s v="Job portal"/>
    <d v="2022-03-29T00:00:00"/>
    <d v="2022-04-10T00:00:00"/>
    <d v="2022-04-20T00:00:00"/>
    <s v="Hired"/>
    <n v="60969"/>
    <m/>
    <x v="2"/>
    <n v="5"/>
    <s v="Branch Office"/>
    <x v="1"/>
  </r>
  <r>
    <s v="QL06153"/>
    <x v="0"/>
    <n v="36"/>
    <s v="Operations"/>
    <s v="Operations Executive"/>
    <s v="c9"/>
    <s v="Bachelor"/>
    <s v="Job portal"/>
    <d v="2022-03-29T00:00:00"/>
    <d v="2022-04-11T00:00:00"/>
    <d v="2022-04-18T00:00:00"/>
    <s v="Hired"/>
    <n v="75407"/>
    <n v="4.9000000000000004"/>
    <x v="0"/>
    <m/>
    <s v="Branch Office"/>
    <x v="2"/>
  </r>
  <r>
    <s v="SF78018"/>
    <x v="0"/>
    <n v="33"/>
    <s v="Operations"/>
    <s v="Operations Executive"/>
    <s v="c8"/>
    <s v="Bachelor"/>
    <s v="Job portal"/>
    <d v="2022-03-29T00:00:00"/>
    <d v="2022-04-13T00:00:00"/>
    <d v="2022-04-18T00:00:00"/>
    <s v="Candidate in process"/>
    <n v="61759"/>
    <m/>
    <x v="1"/>
    <n v="5"/>
    <s v="Branch Office"/>
    <x v="1"/>
  </r>
  <r>
    <s v="EI42856"/>
    <x v="0"/>
    <n v="28"/>
    <s v="Marketing"/>
    <s v="Marketing Executive"/>
    <s v="c9"/>
    <s v="Master"/>
    <s v="Job portal"/>
    <d v="2022-03-30T00:00:00"/>
    <d v="2022-04-13T00:00:00"/>
    <d v="2022-04-17T00:00:00"/>
    <s v="No decision"/>
    <n v="71725"/>
    <m/>
    <x v="1"/>
    <n v="5"/>
    <s v="Branch Office"/>
    <x v="1"/>
  </r>
  <r>
    <s v="PP53868"/>
    <x v="0"/>
    <n v="33"/>
    <s v="Sales"/>
    <s v="Sales Executive"/>
    <s v="i7"/>
    <s v="Master"/>
    <s v="LinkedIn"/>
    <d v="2022-03-30T00:00:00"/>
    <d v="2022-04-18T00:00:00"/>
    <d v="2022-04-24T00:00:00"/>
    <s v="Rejected"/>
    <n v="68173"/>
    <m/>
    <x v="1"/>
    <n v="4"/>
    <s v="Remote"/>
    <x v="1"/>
  </r>
  <r>
    <s v="SH60113"/>
    <x v="0"/>
    <n v="24"/>
    <s v="Purchase"/>
    <s v="Purchase Manager"/>
    <s v="b9"/>
    <s v="Bachelor"/>
    <s v="LinkedIn"/>
    <d v="2022-03-30T00:00:00"/>
    <d v="2022-04-09T00:00:00"/>
    <d v="2022-04-18T00:00:00"/>
    <s v="Hired"/>
    <n v="32696"/>
    <n v="3.8"/>
    <x v="2"/>
    <n v="3"/>
    <s v="Head Office"/>
    <x v="0"/>
  </r>
  <r>
    <s v="ES54131"/>
    <x v="0"/>
    <n v="26"/>
    <s v="Sales"/>
    <s v="Sales Executive"/>
    <s v="i1"/>
    <s v="Master"/>
    <s v="Job portal"/>
    <d v="2022-03-30T00:00:00"/>
    <d v="2022-04-07T00:00:00"/>
    <d v="2022-04-18T00:00:00"/>
    <s v="Hired"/>
    <n v="59832"/>
    <n v="4"/>
    <x v="0"/>
    <m/>
    <s v="Remote"/>
    <x v="0"/>
  </r>
  <r>
    <s v="QS69541"/>
    <x v="2"/>
    <n v="22"/>
    <s v="Service"/>
    <s v="Service Engineer"/>
    <s v="i5"/>
    <s v="Bachelor"/>
    <s v="Job portal"/>
    <d v="2022-03-31T00:00:00"/>
    <d v="2022-04-13T00:00:00"/>
    <d v="2022-04-21T00:00:00"/>
    <s v="Hired"/>
    <n v="48949"/>
    <n v="4.5999999999999996"/>
    <x v="0"/>
    <n v="4"/>
    <s v="Branch Office"/>
    <x v="0"/>
  </r>
  <r>
    <s v="IL03018"/>
    <x v="2"/>
    <n v="33"/>
    <s v="Operations"/>
    <s v="Operations Manager"/>
    <s v="c10"/>
    <s v="Master"/>
    <s v="LinkedIn"/>
    <d v="2022-03-31T00:00:00"/>
    <d v="2022-04-18T00:00:00"/>
    <d v="2022-04-25T00:00:00"/>
    <s v="Hired"/>
    <n v="89129"/>
    <n v="4.0999999999999996"/>
    <x v="2"/>
    <n v="4"/>
    <s v="Branch Office"/>
    <x v="1"/>
  </r>
  <r>
    <s v="ZN46484"/>
    <x v="0"/>
    <n v="23"/>
    <s v="Operations"/>
    <s v="Operations Executive"/>
    <s v="b9"/>
    <s v="Master"/>
    <s v="Own website"/>
    <d v="2022-03-31T00:00:00"/>
    <d v="2022-04-13T00:00:00"/>
    <d v="2022-04-19T00:00:00"/>
    <s v="Hired"/>
    <n v="59755"/>
    <n v="3.6"/>
    <x v="0"/>
    <n v="4"/>
    <s v="Head Office"/>
    <x v="0"/>
  </r>
  <r>
    <s v="CA72251"/>
    <x v="0"/>
    <n v="25"/>
    <s v="Operations"/>
    <s v="Operations Executive"/>
    <s v="c5"/>
    <s v="Bachelor"/>
    <s v="Job portal"/>
    <d v="2022-03-31T00:00:00"/>
    <d v="2022-04-13T00:00:00"/>
    <d v="2022-04-23T00:00:00"/>
    <s v="No decision"/>
    <n v="44938"/>
    <m/>
    <x v="1"/>
    <n v="4"/>
    <s v="Branch Office"/>
    <x v="0"/>
  </r>
  <r>
    <s v="LT75117"/>
    <x v="2"/>
    <n v="29"/>
    <s v="Service"/>
    <s v="Service Manager"/>
    <s v="i7"/>
    <s v="Master"/>
    <s v="Job portal"/>
    <d v="2022-03-31T00:00:00"/>
    <d v="2022-04-18T00:00:00"/>
    <d v="2022-04-25T00:00:00"/>
    <s v="Rejected"/>
    <n v="72762"/>
    <m/>
    <x v="1"/>
    <n v="3"/>
    <s v="Head Office"/>
    <x v="1"/>
  </r>
  <r>
    <s v="VJ80759"/>
    <x v="0"/>
    <n v="34"/>
    <s v="Sales"/>
    <s v="Sales Executive"/>
    <s v="i4"/>
    <s v="Bachelor"/>
    <s v="Job portal"/>
    <d v="2022-03-31T00:00:00"/>
    <d v="2022-04-12T00:00:00"/>
    <d v="2022-04-16T00:00:00"/>
    <s v="Rejected"/>
    <n v="60535"/>
    <m/>
    <x v="1"/>
    <n v="4"/>
    <s v="Remote"/>
    <x v="2"/>
  </r>
  <r>
    <s v="CV72943"/>
    <x v="2"/>
    <n v="30"/>
    <s v="Operations"/>
    <s v="Operations Executive"/>
    <s v="c8"/>
    <s v="Master"/>
    <s v="LinkedIn"/>
    <d v="2022-03-31T00:00:00"/>
    <d v="2022-04-11T00:00:00"/>
    <d v="2022-04-18T00:00:00"/>
    <s v="Candidate in process"/>
    <n v="73512"/>
    <m/>
    <x v="1"/>
    <m/>
    <s v="Branch Office"/>
    <x v="1"/>
  </r>
  <r>
    <s v="VL97285"/>
    <x v="2"/>
    <n v="25"/>
    <s v="Operations"/>
    <s v="Operations Manager"/>
    <s v="c9"/>
    <s v="Bachelor"/>
    <s v="Job portal"/>
    <d v="2022-04-01T00:00:00"/>
    <d v="2022-04-17T00:00:00"/>
    <d v="2022-04-28T00:00:00"/>
    <s v="Hired"/>
    <n v="72010"/>
    <n v="4.4000000000000004"/>
    <x v="2"/>
    <n v="4"/>
    <s v="Branch Office"/>
    <x v="0"/>
  </r>
  <r>
    <s v="JS61122"/>
    <x v="0"/>
    <n v="33"/>
    <s v="Service"/>
    <s v="Service Engineer"/>
    <s v="n6"/>
    <s v="Degree"/>
    <s v="Job portal"/>
    <d v="2022-04-01T00:00:00"/>
    <d v="2022-04-13T00:00:00"/>
    <d v="2022-04-22T00:00:00"/>
    <s v="No decision"/>
    <n v="194651"/>
    <m/>
    <x v="1"/>
    <m/>
    <s v="Branch Office"/>
    <x v="1"/>
  </r>
  <r>
    <s v="BJ25372"/>
    <x v="0"/>
    <n v="28"/>
    <s v="Operations"/>
    <s v="Operations Executive"/>
    <s v="i5"/>
    <s v="Bachelor"/>
    <s v="Job portal"/>
    <d v="2022-04-01T00:00:00"/>
    <d v="2022-04-21T00:00:00"/>
    <d v="2022-04-27T00:00:00"/>
    <s v="Hired"/>
    <n v="63839"/>
    <n v="3.6"/>
    <x v="0"/>
    <n v="4"/>
    <s v="Branch Office"/>
    <x v="1"/>
  </r>
  <r>
    <s v="GW96097"/>
    <x v="2"/>
    <n v="37"/>
    <s v="Marketing"/>
    <s v="Marketing Manager"/>
    <s v="i6"/>
    <s v="Master"/>
    <s v="LinkedIn"/>
    <d v="2022-04-01T00:00:00"/>
    <d v="2022-04-09T00:00:00"/>
    <d v="2022-04-17T00:00:00"/>
    <s v="Hired"/>
    <n v="73792"/>
    <n v="4.9000000000000004"/>
    <x v="0"/>
    <n v="5"/>
    <s v="Head Office"/>
    <x v="2"/>
  </r>
  <r>
    <s v="XZ81827"/>
    <x v="0"/>
    <n v="37"/>
    <s v="Purchase"/>
    <s v="Purchase Officer"/>
    <s v="n9"/>
    <s v="Master"/>
    <s v="Job portal"/>
    <d v="2022-04-01T00:00:00"/>
    <d v="2022-04-19T00:00:00"/>
    <d v="2022-04-28T00:00:00"/>
    <s v="Hired"/>
    <n v="199974"/>
    <n v="4.2"/>
    <x v="0"/>
    <n v="4"/>
    <s v="Head Office"/>
    <x v="2"/>
  </r>
  <r>
    <s v="VT64524"/>
    <x v="2"/>
    <n v="29"/>
    <s v="Operations"/>
    <s v="Operations Executive"/>
    <s v="b9"/>
    <s v="Bachelor"/>
    <s v="Own website"/>
    <d v="2022-04-01T00:00:00"/>
    <d v="2022-04-13T00:00:00"/>
    <d v="2022-04-17T00:00:00"/>
    <s v="Hired"/>
    <n v="37355"/>
    <n v="4"/>
    <x v="0"/>
    <m/>
    <s v="Branch Office"/>
    <x v="1"/>
  </r>
  <r>
    <s v="LQ80529"/>
    <x v="1"/>
    <n v="24"/>
    <s v="Service"/>
    <s v="Service Manager"/>
    <s v="c8"/>
    <s v="Bachelor"/>
    <s v="LinkedIn"/>
    <d v="2022-04-02T00:00:00"/>
    <d v="2022-04-24T00:00:00"/>
    <d v="2022-05-06T00:00:00"/>
    <s v="Hired"/>
    <n v="76237"/>
    <m/>
    <x v="2"/>
    <n v="5"/>
    <s v="Branch Office"/>
    <x v="0"/>
  </r>
  <r>
    <s v="JY30777"/>
    <x v="0"/>
    <n v="35"/>
    <s v="Operations"/>
    <s v="Operations Manager"/>
    <s v="b9"/>
    <s v="Bachelor"/>
    <s v="LinkedIn"/>
    <d v="2022-04-02T00:00:00"/>
    <d v="2022-04-16T00:00:00"/>
    <d v="2022-04-26T00:00:00"/>
    <s v="Hired"/>
    <n v="56884"/>
    <n v="4.4000000000000004"/>
    <x v="2"/>
    <n v="4"/>
    <s v="Branch Office"/>
    <x v="2"/>
  </r>
  <r>
    <s v="LR30524"/>
    <x v="0"/>
    <n v="22"/>
    <s v="Production"/>
    <s v="Production Engineer"/>
    <s v="c5"/>
    <s v="Bachelor"/>
    <s v="LinkedIn"/>
    <d v="2022-04-03T00:00:00"/>
    <d v="2022-04-25T00:00:00"/>
    <d v="2022-05-03T00:00:00"/>
    <s v="No decision"/>
    <n v="68570"/>
    <m/>
    <x v="1"/>
    <n v="4"/>
    <s v="Head Office"/>
    <x v="0"/>
  </r>
  <r>
    <s v="FG83554"/>
    <x v="2"/>
    <n v="45"/>
    <s v="Service"/>
    <s v="Service Engineer"/>
    <s v="m7"/>
    <s v="Master"/>
    <s v="LinkedIn"/>
    <d v="2022-04-03T00:00:00"/>
    <d v="2022-04-24T00:00:00"/>
    <d v="2022-04-28T00:00:00"/>
    <s v="Candidate in process"/>
    <n v="129880"/>
    <m/>
    <x v="1"/>
    <n v="3"/>
    <s v="Branch Office"/>
    <x v="3"/>
  </r>
  <r>
    <s v="IR00741"/>
    <x v="0"/>
    <n v="22"/>
    <s v="Marketing"/>
    <s v="Marketing Manager"/>
    <s v="i7"/>
    <s v="Master"/>
    <s v="Others"/>
    <d v="2022-04-03T00:00:00"/>
    <d v="2022-04-11T00:00:00"/>
    <d v="2022-04-18T00:00:00"/>
    <s v="Rejected"/>
    <n v="58283"/>
    <m/>
    <x v="1"/>
    <n v="5"/>
    <s v="Branch Office"/>
    <x v="0"/>
  </r>
  <r>
    <s v="WL09261"/>
    <x v="0"/>
    <n v="23"/>
    <s v="Production"/>
    <s v="Production Manager"/>
    <s v="n6"/>
    <s v="Bachelor"/>
    <s v="Own website"/>
    <d v="2022-04-03T00:00:00"/>
    <d v="2022-04-19T00:00:00"/>
    <d v="2022-04-28T00:00:00"/>
    <s v="Rejected"/>
    <n v="163902"/>
    <m/>
    <x v="1"/>
    <n v="5"/>
    <s v="Head Office"/>
    <x v="0"/>
  </r>
  <r>
    <s v="QE92623"/>
    <x v="1"/>
    <n v="50"/>
    <s v="Operations"/>
    <s v="Operations Executive"/>
    <s v="c9"/>
    <s v="Master"/>
    <s v="LinkedIn"/>
    <d v="2022-04-04T00:00:00"/>
    <d v="2022-04-16T00:00:00"/>
    <d v="2022-04-25T00:00:00"/>
    <s v="Rejected"/>
    <n v="58446"/>
    <m/>
    <x v="1"/>
    <n v="4"/>
    <s v="Branch Office"/>
    <x v="5"/>
  </r>
  <r>
    <s v="XE33626"/>
    <x v="0"/>
    <n v="27"/>
    <s v="Service"/>
    <s v="Service Engineer"/>
    <s v="i7"/>
    <s v="Doctoral"/>
    <s v="Own website"/>
    <d v="2022-04-04T00:00:00"/>
    <d v="2022-04-15T00:00:00"/>
    <d v="2022-04-22T00:00:00"/>
    <s v="Rejected"/>
    <n v="71776"/>
    <m/>
    <x v="1"/>
    <n v="4"/>
    <s v="Branch Office"/>
    <x v="0"/>
  </r>
  <r>
    <s v="SA41260"/>
    <x v="1"/>
    <n v="27"/>
    <s v="Sales"/>
    <s v="Sales Executive"/>
    <s v="m6"/>
    <s v="Associate"/>
    <s v="LinkedIn"/>
    <d v="2022-04-04T00:00:00"/>
    <d v="2022-04-14T00:00:00"/>
    <d v="2022-04-21T00:00:00"/>
    <s v="Hired"/>
    <n v="94672"/>
    <m/>
    <x v="0"/>
    <n v="5"/>
    <s v="Head Office"/>
    <x v="0"/>
  </r>
  <r>
    <s v="SV94103"/>
    <x v="1"/>
    <n v="37"/>
    <s v="Service"/>
    <s v="Service Manager"/>
    <s v="i6"/>
    <s v="Bachelor"/>
    <s v="Job portal"/>
    <d v="2022-04-04T00:00:00"/>
    <d v="2022-04-17T00:00:00"/>
    <d v="2022-04-29T00:00:00"/>
    <s v="Hired"/>
    <n v="50258"/>
    <n v="4.4000000000000004"/>
    <x v="0"/>
    <m/>
    <s v="Head Office"/>
    <x v="2"/>
  </r>
  <r>
    <s v="SC38177"/>
    <x v="0"/>
    <n v="30"/>
    <s v="Finance"/>
    <s v="Finance Manager"/>
    <s v="n10"/>
    <s v="Bachelor"/>
    <s v="Job portal"/>
    <d v="2022-04-04T00:00:00"/>
    <d v="2022-04-26T00:00:00"/>
    <d v="2022-04-30T00:00:00"/>
    <s v="Candidate refused"/>
    <n v="222562"/>
    <m/>
    <x v="1"/>
    <m/>
    <s v="Branch Office"/>
    <x v="1"/>
  </r>
  <r>
    <s v="DZ15064"/>
    <x v="0"/>
    <n v="25"/>
    <s v="Operations"/>
    <s v="Operations Manager"/>
    <s v="i6"/>
    <s v="Master"/>
    <s v="Job portal"/>
    <d v="2022-04-04T00:00:00"/>
    <d v="2022-04-18T00:00:00"/>
    <d v="2022-04-25T00:00:00"/>
    <s v="Candidate in process"/>
    <n v="64248"/>
    <m/>
    <x v="1"/>
    <n v="4"/>
    <s v="Head Office"/>
    <x v="0"/>
  </r>
  <r>
    <s v="SQ14680"/>
    <x v="0"/>
    <n v="30"/>
    <s v="Service"/>
    <s v="Service Manager"/>
    <s v="i5"/>
    <s v="Bachelor"/>
    <s v="Job portal"/>
    <d v="2022-04-04T00:00:00"/>
    <d v="2022-04-22T00:00:00"/>
    <d v="2022-04-29T00:00:00"/>
    <s v="Hired"/>
    <n v="59334"/>
    <m/>
    <x v="0"/>
    <n v="5"/>
    <s v="Branch Office"/>
    <x v="1"/>
  </r>
  <r>
    <s v="CT53931"/>
    <x v="0"/>
    <n v="33"/>
    <s v="Operations"/>
    <s v="Operations Executive"/>
    <s v="n6"/>
    <s v="Bachelor"/>
    <s v="Job portal"/>
    <d v="2022-04-04T00:00:00"/>
    <d v="2022-04-14T00:00:00"/>
    <d v="2022-04-24T00:00:00"/>
    <s v="Hired"/>
    <n v="177980"/>
    <n v="3.5"/>
    <x v="0"/>
    <n v="4"/>
    <s v="Branch Office"/>
    <x v="1"/>
  </r>
  <r>
    <s v="HC56676"/>
    <x v="0"/>
    <n v="36"/>
    <s v="Operations"/>
    <s v="Operations Executive"/>
    <s v="c9"/>
    <s v="Bachelor"/>
    <s v="Job portal"/>
    <d v="2022-04-04T00:00:00"/>
    <d v="2022-04-13T00:00:00"/>
    <d v="2022-04-25T00:00:00"/>
    <s v="Candidate refused"/>
    <n v="58459"/>
    <m/>
    <x v="1"/>
    <n v="3"/>
    <s v="Head Office"/>
    <x v="2"/>
  </r>
  <r>
    <s v="WR35572"/>
    <x v="2"/>
    <n v="52"/>
    <s v="Operations"/>
    <s v="Operations Manager"/>
    <s v="c8"/>
    <s v="Bachelor"/>
    <s v="Others"/>
    <d v="2022-04-05T00:00:00"/>
    <d v="2022-04-24T00:00:00"/>
    <d v="2022-05-03T00:00:00"/>
    <s v="Candidate refused"/>
    <n v="67599"/>
    <m/>
    <x v="1"/>
    <n v="5"/>
    <s v="Branch Office"/>
    <x v="4"/>
  </r>
  <r>
    <s v="BX94145"/>
    <x v="0"/>
    <n v="31"/>
    <s v="Finance"/>
    <s v="Finance Manager"/>
    <s v="c10"/>
    <s v="Master"/>
    <s v="Job portal"/>
    <d v="2022-04-05T00:00:00"/>
    <d v="2022-04-19T00:00:00"/>
    <d v="2022-04-25T00:00:00"/>
    <s v="Hired"/>
    <n v="82150"/>
    <m/>
    <x v="0"/>
    <n v="5"/>
    <s v="Branch Office"/>
    <x v="1"/>
  </r>
  <r>
    <s v="NZ99185"/>
    <x v="0"/>
    <n v="33"/>
    <s v="Operations"/>
    <s v="Operations Executive"/>
    <s v="b9"/>
    <s v="Master"/>
    <s v="LinkedIn"/>
    <d v="2022-04-05T00:00:00"/>
    <d v="2022-04-21T00:00:00"/>
    <d v="2022-05-02T00:00:00"/>
    <s v="Candidate refused"/>
    <n v="56863"/>
    <m/>
    <x v="1"/>
    <n v="3"/>
    <s v="Branch Office"/>
    <x v="1"/>
  </r>
  <r>
    <s v="JR79700"/>
    <x v="2"/>
    <n v="35"/>
    <s v="Production"/>
    <s v="Production Engineer"/>
    <s v="i5"/>
    <s v="Bachelor"/>
    <s v="Recruitment agencies"/>
    <d v="2022-04-05T00:00:00"/>
    <d v="2022-04-23T00:00:00"/>
    <d v="2022-04-27T00:00:00"/>
    <s v="Hired"/>
    <n v="49236"/>
    <n v="4"/>
    <x v="0"/>
    <n v="4"/>
    <s v="Branch Office"/>
    <x v="2"/>
  </r>
  <r>
    <s v="GB07565"/>
    <x v="0"/>
    <n v="23"/>
    <s v="Production"/>
    <s v="Production Manager"/>
    <s v="c9"/>
    <s v="Master"/>
    <s v="LinkedIn"/>
    <d v="2022-04-05T00:00:00"/>
    <d v="2022-04-22T00:00:00"/>
    <d v="2022-04-27T00:00:00"/>
    <s v="Hired"/>
    <n v="78529"/>
    <n v="5"/>
    <x v="0"/>
    <n v="5"/>
    <s v="Branch Office"/>
    <x v="0"/>
  </r>
  <r>
    <s v="KS05623"/>
    <x v="2"/>
    <n v="25"/>
    <s v="Service"/>
    <s v="Service Engineer"/>
    <s v="c9"/>
    <s v="Master"/>
    <s v="LinkedIn"/>
    <d v="2022-04-05T00:00:00"/>
    <d v="2022-04-26T00:00:00"/>
    <d v="2022-05-07T00:00:00"/>
    <s v="Hired"/>
    <n v="84422"/>
    <n v="3.8"/>
    <x v="0"/>
    <n v="2"/>
    <s v="Remote"/>
    <x v="0"/>
  </r>
  <r>
    <s v="NF85368"/>
    <x v="0"/>
    <n v="35"/>
    <s v="Service"/>
    <s v="Service Engineer"/>
    <s v="b9"/>
    <s v="Master"/>
    <s v="Own website"/>
    <d v="2022-04-06T00:00:00"/>
    <d v="2022-04-24T00:00:00"/>
    <d v="2022-04-29T00:00:00"/>
    <s v="Candidate refused"/>
    <n v="51120"/>
    <m/>
    <x v="1"/>
    <n v="4"/>
    <s v="Branch Office"/>
    <x v="2"/>
  </r>
  <r>
    <s v="RB67800"/>
    <x v="0"/>
    <n v="32"/>
    <s v="Sales"/>
    <s v="Sales Executive"/>
    <s v="i4"/>
    <s v="Doctoral"/>
    <s v="Job portal"/>
    <d v="2022-04-06T00:00:00"/>
    <d v="2022-04-24T00:00:00"/>
    <d v="2022-05-01T00:00:00"/>
    <s v="Hired"/>
    <n v="40604"/>
    <m/>
    <x v="2"/>
    <m/>
    <s v="Head Office"/>
    <x v="1"/>
  </r>
  <r>
    <s v="LL63771"/>
    <x v="2"/>
    <n v="40"/>
    <s v="Operations"/>
    <s v="Operations Executive"/>
    <s v="i7"/>
    <s v="Doctoral"/>
    <s v="Job portal"/>
    <d v="2022-04-06T00:00:00"/>
    <d v="2022-04-17T00:00:00"/>
    <d v="2022-04-21T00:00:00"/>
    <s v="Hired"/>
    <n v="61977"/>
    <n v="3.9"/>
    <x v="0"/>
    <n v="4"/>
    <s v="Head Office"/>
    <x v="3"/>
  </r>
  <r>
    <s v="SS19577"/>
    <x v="2"/>
    <n v="35"/>
    <s v="Service"/>
    <s v="Service Engineer"/>
    <s v="c5"/>
    <s v="Master"/>
    <s v="Own website"/>
    <d v="2022-04-07T00:00:00"/>
    <d v="2022-04-21T00:00:00"/>
    <d v="2022-04-27T00:00:00"/>
    <s v="Hired"/>
    <n v="50557"/>
    <m/>
    <x v="0"/>
    <n v="5"/>
    <s v="Branch Office"/>
    <x v="2"/>
  </r>
  <r>
    <s v="ED72870"/>
    <x v="2"/>
    <n v="31"/>
    <s v="Service"/>
    <s v="Service Manager"/>
    <s v="i5"/>
    <s v="Degree"/>
    <s v="Job portal"/>
    <d v="2022-04-07T00:00:00"/>
    <d v="2022-04-18T00:00:00"/>
    <d v="2022-04-25T00:00:00"/>
    <s v="Hired"/>
    <n v="54132"/>
    <n v="3.5"/>
    <x v="0"/>
    <n v="5"/>
    <s v="Branch Office"/>
    <x v="1"/>
  </r>
  <r>
    <s v="UH07504"/>
    <x v="2"/>
    <n v="22"/>
    <s v="Operations"/>
    <s v="Operations Executive"/>
    <s v="b9"/>
    <s v="Bachelor"/>
    <s v="Own website"/>
    <d v="2022-04-07T00:00:00"/>
    <d v="2022-04-24T00:00:00"/>
    <d v="2022-04-30T00:00:00"/>
    <s v="Hired"/>
    <n v="53479"/>
    <n v="3.6"/>
    <x v="0"/>
    <n v="4"/>
    <s v="Branch Office"/>
    <x v="0"/>
  </r>
  <r>
    <s v="JM53215"/>
    <x v="2"/>
    <n v="27"/>
    <s v="Service"/>
    <s v="Service Engineer"/>
    <s v="c10"/>
    <s v="Master"/>
    <s v="Job portal"/>
    <d v="2022-04-08T00:00:00"/>
    <d v="2022-04-18T00:00:00"/>
    <d v="2022-04-23T00:00:00"/>
    <s v="Hired"/>
    <n v="61509"/>
    <n v="4"/>
    <x v="2"/>
    <n v="4"/>
    <s v="Branch Office"/>
    <x v="0"/>
  </r>
  <r>
    <s v="SF50824"/>
    <x v="0"/>
    <n v="23"/>
    <s v="Service"/>
    <s v="Service Engineer"/>
    <s v="m7"/>
    <s v="Master"/>
    <s v="LinkedIn"/>
    <d v="2022-04-08T00:00:00"/>
    <d v="2022-04-22T00:00:00"/>
    <d v="2022-04-28T00:00:00"/>
    <s v="Candidate in process"/>
    <n v="150771"/>
    <m/>
    <x v="1"/>
    <n v="4"/>
    <s v="Remote"/>
    <x v="0"/>
  </r>
  <r>
    <s v="JD98597"/>
    <x v="0"/>
    <n v="25"/>
    <s v="Service"/>
    <s v="Service Manager"/>
    <s v="i4"/>
    <s v="Master"/>
    <s v="LinkedIn"/>
    <d v="2022-04-08T00:00:00"/>
    <d v="2022-04-20T00:00:00"/>
    <d v="2022-05-02T00:00:00"/>
    <s v="Hired"/>
    <n v="48875"/>
    <n v="5"/>
    <x v="0"/>
    <n v="5"/>
    <s v="Branch Office"/>
    <x v="0"/>
  </r>
  <r>
    <s v="KI47203"/>
    <x v="2"/>
    <n v="22"/>
    <s v="Operations"/>
    <s v="Operations Manager"/>
    <s v="c8"/>
    <s v="Bachelor"/>
    <s v="Others"/>
    <d v="2022-04-09T00:00:00"/>
    <d v="2022-05-01T00:00:00"/>
    <d v="2022-05-08T00:00:00"/>
    <s v="Candidate refused"/>
    <n v="59811"/>
    <m/>
    <x v="1"/>
    <m/>
    <s v="Branch Office"/>
    <x v="0"/>
  </r>
  <r>
    <s v="NX18990"/>
    <x v="2"/>
    <n v="33"/>
    <s v="Service"/>
    <s v="Service Manager"/>
    <s v="i7"/>
    <s v="Bachelor"/>
    <s v="Job portal"/>
    <d v="2022-04-09T00:00:00"/>
    <d v="2022-04-26T00:00:00"/>
    <d v="2022-05-03T00:00:00"/>
    <s v="Hired"/>
    <n v="79432"/>
    <n v="4.4000000000000004"/>
    <x v="2"/>
    <n v="5"/>
    <s v="Branch Office"/>
    <x v="1"/>
  </r>
  <r>
    <s v="MH83502"/>
    <x v="1"/>
    <n v="30"/>
    <s v="Production"/>
    <s v="Production Manager"/>
    <s v="i7"/>
    <s v="Bachelor"/>
    <s v="Others"/>
    <d v="2022-04-09T00:00:00"/>
    <d v="2022-04-22T00:00:00"/>
    <d v="2022-05-04T00:00:00"/>
    <s v="Rejected"/>
    <n v="76401"/>
    <m/>
    <x v="1"/>
    <m/>
    <s v="Branch Office"/>
    <x v="1"/>
  </r>
  <r>
    <s v="OH64547"/>
    <x v="0"/>
    <n v="35"/>
    <s v="Finance"/>
    <s v="Financial Analyst"/>
    <s v="i5"/>
    <s v="Master"/>
    <s v="LinkedIn"/>
    <d v="2022-04-10T00:00:00"/>
    <d v="2022-04-25T00:00:00"/>
    <d v="2022-04-30T00:00:00"/>
    <s v="Rejected"/>
    <n v="62309"/>
    <m/>
    <x v="1"/>
    <n v="4"/>
    <s v="Branch Office"/>
    <x v="2"/>
  </r>
  <r>
    <s v="FX72042"/>
    <x v="0"/>
    <n v="54"/>
    <s v="Operations"/>
    <s v="Operations Executive"/>
    <s v="c5"/>
    <s v="Doctoral"/>
    <s v="LinkedIn"/>
    <d v="2022-04-10T00:00:00"/>
    <d v="2022-04-26T00:00:00"/>
    <d v="2022-05-06T00:00:00"/>
    <s v="Hired"/>
    <n v="45201"/>
    <n v="3.6"/>
    <x v="0"/>
    <n v="4"/>
    <s v="Branch Office"/>
    <x v="4"/>
  </r>
  <r>
    <s v="JV89068"/>
    <x v="2"/>
    <n v="37"/>
    <s v="Operations"/>
    <s v="Operations Executive"/>
    <s v="n9"/>
    <s v="Bachelor"/>
    <s v="LinkedIn"/>
    <d v="2022-04-10T00:00:00"/>
    <d v="2022-04-20T00:00:00"/>
    <d v="2022-05-01T00:00:00"/>
    <s v="Hired"/>
    <n v="169126"/>
    <n v="4.9000000000000004"/>
    <x v="0"/>
    <n v="5"/>
    <s v="Branch Office"/>
    <x v="2"/>
  </r>
  <r>
    <s v="SC52409"/>
    <x v="0"/>
    <n v="31"/>
    <s v="Operations"/>
    <s v="Operations Executive"/>
    <s v="i6"/>
    <s v="Associate"/>
    <s v="Job portal"/>
    <d v="2022-04-10T00:00:00"/>
    <d v="2022-04-21T00:00:00"/>
    <d v="2022-04-29T00:00:00"/>
    <s v="Hired"/>
    <n v="61793"/>
    <m/>
    <x v="0"/>
    <n v="5"/>
    <s v="Branch Office"/>
    <x v="1"/>
  </r>
  <r>
    <s v="SC98573"/>
    <x v="1"/>
    <n v="26"/>
    <s v="Sales"/>
    <s v="Sales Manager"/>
    <s v="c8"/>
    <s v="Bachelor"/>
    <s v="Own website"/>
    <d v="2022-04-10T00:00:00"/>
    <d v="2022-04-28T00:00:00"/>
    <d v="2022-05-04T00:00:00"/>
    <s v="Rejected"/>
    <n v="82823"/>
    <m/>
    <x v="1"/>
    <n v="2"/>
    <s v="Branch Office"/>
    <x v="0"/>
  </r>
  <r>
    <s v="ZC01805"/>
    <x v="2"/>
    <n v="29"/>
    <s v="Service"/>
    <s v="Service Engineer"/>
    <s v="b9"/>
    <s v="Associate"/>
    <s v="Job portal"/>
    <d v="2022-04-10T00:00:00"/>
    <d v="2022-04-20T00:00:00"/>
    <d v="2022-04-27T00:00:00"/>
    <s v="Hired"/>
    <n v="40671"/>
    <n v="3.8"/>
    <x v="2"/>
    <n v="3"/>
    <s v="Branch Office"/>
    <x v="1"/>
  </r>
  <r>
    <s v="LZ22387"/>
    <x v="0"/>
    <n v="41"/>
    <s v="Service"/>
    <s v="Service Manager"/>
    <s v="c5"/>
    <s v="Degree"/>
    <s v="Job portal"/>
    <d v="2022-04-11T00:00:00"/>
    <d v="2022-04-28T00:00:00"/>
    <d v="2022-05-05T00:00:00"/>
    <s v="Hired"/>
    <n v="66487"/>
    <n v="4"/>
    <x v="0"/>
    <m/>
    <s v="Branch Office"/>
    <x v="3"/>
  </r>
  <r>
    <s v="TI20275"/>
    <x v="2"/>
    <n v="32"/>
    <s v="Service"/>
    <s v="Service Engineer"/>
    <s v="i4"/>
    <s v="Bachelor"/>
    <s v="Own website"/>
    <d v="2022-04-11T00:00:00"/>
    <d v="2022-04-27T00:00:00"/>
    <d v="2022-05-07T00:00:00"/>
    <s v="Candidate refused"/>
    <n v="57458"/>
    <m/>
    <x v="1"/>
    <m/>
    <s v="Branch Office"/>
    <x v="1"/>
  </r>
  <r>
    <s v="EE44592"/>
    <x v="2"/>
    <n v="26"/>
    <s v="Service"/>
    <s v="Service Engineer"/>
    <s v="i6"/>
    <s v="Bachelor"/>
    <s v="Recruitment agencies"/>
    <d v="2022-04-11T00:00:00"/>
    <d v="2022-04-29T00:00:00"/>
    <d v="2022-05-05T00:00:00"/>
    <s v="Rejected"/>
    <n v="66473"/>
    <m/>
    <x v="1"/>
    <n v="4"/>
    <s v="Head Office"/>
    <x v="0"/>
  </r>
  <r>
    <s v="IG11686"/>
    <x v="0"/>
    <n v="31"/>
    <s v="Service"/>
    <s v="Service Engineer"/>
    <s v="i1"/>
    <s v="Bachelor"/>
    <s v="LinkedIn"/>
    <d v="2022-04-11T00:00:00"/>
    <d v="2022-05-01T00:00:00"/>
    <d v="2022-05-08T00:00:00"/>
    <s v="Candidate in process"/>
    <n v="50900"/>
    <m/>
    <x v="1"/>
    <n v="4"/>
    <s v="Branch Office"/>
    <x v="1"/>
  </r>
  <r>
    <s v="BV30235"/>
    <x v="1"/>
    <n v="24"/>
    <s v="Finance"/>
    <s v="Financial Analyst"/>
    <s v="c8"/>
    <s v="Doctoral"/>
    <s v="LinkedIn"/>
    <d v="2022-04-12T00:00:00"/>
    <d v="2022-04-23T00:00:00"/>
    <d v="2022-05-01T00:00:00"/>
    <s v="Hired"/>
    <n v="76109"/>
    <n v="4.9000000000000004"/>
    <x v="0"/>
    <n v="4"/>
    <s v="Remote"/>
    <x v="0"/>
  </r>
  <r>
    <s v="RG90447"/>
    <x v="0"/>
    <n v="43"/>
    <s v="Operations"/>
    <s v="Operations Executive"/>
    <s v="n9"/>
    <s v="Master"/>
    <s v="LinkedIn"/>
    <d v="2022-04-12T00:00:00"/>
    <d v="2022-05-03T00:00:00"/>
    <d v="2022-05-11T00:00:00"/>
    <s v="Hired"/>
    <n v="150314"/>
    <m/>
    <x v="2"/>
    <n v="4"/>
    <s v="Branch Office"/>
    <x v="3"/>
  </r>
  <r>
    <s v="GM81089"/>
    <x v="2"/>
    <n v="33"/>
    <s v="Service"/>
    <s v="Service Engineer"/>
    <s v="i6"/>
    <s v="Master"/>
    <s v="Own website"/>
    <d v="2022-04-12T00:00:00"/>
    <d v="2022-04-22T00:00:00"/>
    <d v="2022-05-03T00:00:00"/>
    <s v="Hired"/>
    <n v="67620"/>
    <n v="4.0999999999999996"/>
    <x v="0"/>
    <n v="5"/>
    <s v="Head Office"/>
    <x v="1"/>
  </r>
  <r>
    <s v="DV36652"/>
    <x v="0"/>
    <n v="27"/>
    <s v="Operations"/>
    <s v="Operations Executive"/>
    <s v="i5"/>
    <s v="Bachelor"/>
    <s v="Others"/>
    <d v="2022-04-12T00:00:00"/>
    <d v="2022-04-24T00:00:00"/>
    <d v="2022-05-01T00:00:00"/>
    <s v="Hired"/>
    <n v="68529"/>
    <n v="3.8"/>
    <x v="2"/>
    <n v="4"/>
    <s v="Branch Office"/>
    <x v="0"/>
  </r>
  <r>
    <s v="VA09419"/>
    <x v="2"/>
    <n v="37"/>
    <s v="Service"/>
    <s v="Service Engineer"/>
    <s v="i6"/>
    <s v="Associate"/>
    <s v="LinkedIn"/>
    <d v="2022-04-13T00:00:00"/>
    <d v="2022-05-02T00:00:00"/>
    <d v="2022-05-10T00:00:00"/>
    <s v="Hired"/>
    <n v="63719"/>
    <n v="4.0999999999999996"/>
    <x v="2"/>
    <n v="4"/>
    <s v="Branch Office"/>
    <x v="2"/>
  </r>
  <r>
    <s v="VI04158"/>
    <x v="0"/>
    <n v="22"/>
    <s v="Service"/>
    <s v="Service Engineer"/>
    <s v="b9"/>
    <s v="Bachelor"/>
    <s v="Job portal"/>
    <d v="2022-04-13T00:00:00"/>
    <d v="2022-05-02T00:00:00"/>
    <d v="2022-05-13T00:00:00"/>
    <s v="Candidate in process"/>
    <n v="40759"/>
    <m/>
    <x v="1"/>
    <n v="3"/>
    <s v="Branch Office"/>
    <x v="0"/>
  </r>
  <r>
    <s v="KA61212"/>
    <x v="0"/>
    <n v="28"/>
    <s v="Operations"/>
    <s v="Operations Executive"/>
    <s v="i6"/>
    <s v="Bachelor"/>
    <s v="Job portal"/>
    <d v="2022-04-13T00:00:00"/>
    <d v="2022-05-05T00:00:00"/>
    <d v="2022-05-10T00:00:00"/>
    <s v="Hired"/>
    <n v="66986"/>
    <n v="3.9"/>
    <x v="0"/>
    <m/>
    <s v="Remote"/>
    <x v="1"/>
  </r>
  <r>
    <s v="WA62245"/>
    <x v="1"/>
    <n v="22"/>
    <s v="Sales"/>
    <s v="Sales Executive"/>
    <s v="c10"/>
    <s v="Bachelor"/>
    <s v="Job portal"/>
    <d v="2022-04-13T00:00:00"/>
    <d v="2022-04-29T00:00:00"/>
    <d v="2022-05-08T00:00:00"/>
    <s v="Hired"/>
    <n v="82739"/>
    <n v="3.7"/>
    <x v="0"/>
    <n v="4"/>
    <s v="Branch Office"/>
    <x v="0"/>
  </r>
  <r>
    <s v="BH11856"/>
    <x v="0"/>
    <n v="35"/>
    <s v="Sales"/>
    <s v="Sales Executive"/>
    <s v="c10"/>
    <s v="Master"/>
    <s v="Recruitment agencies"/>
    <d v="2022-04-14T00:00:00"/>
    <d v="2022-05-06T00:00:00"/>
    <d v="2022-05-16T00:00:00"/>
    <s v="Rejected"/>
    <n v="69255"/>
    <m/>
    <x v="1"/>
    <m/>
    <s v="Branch Office"/>
    <x v="2"/>
  </r>
  <r>
    <s v="UU97354"/>
    <x v="0"/>
    <n v="30"/>
    <s v="Purchase"/>
    <s v="Purchase Officer"/>
    <s v="c9"/>
    <s v="Bachelor"/>
    <s v="Others"/>
    <d v="2022-04-14T00:00:00"/>
    <d v="2022-04-24T00:00:00"/>
    <d v="2022-05-04T00:00:00"/>
    <s v="Hired"/>
    <n v="59971"/>
    <m/>
    <x v="0"/>
    <n v="4"/>
    <s v="Branch Office"/>
    <x v="1"/>
  </r>
  <r>
    <s v="XN31328"/>
    <x v="1"/>
    <n v="25"/>
    <s v="Marketing"/>
    <s v="Marketing Executive"/>
    <s v="i4"/>
    <s v="Master"/>
    <s v="LinkedIn"/>
    <d v="2022-04-14T00:00:00"/>
    <d v="2022-04-28T00:00:00"/>
    <d v="2022-05-04T00:00:00"/>
    <s v="Rejected"/>
    <n v="45758"/>
    <m/>
    <x v="1"/>
    <n v="4"/>
    <s v="Branch Office"/>
    <x v="0"/>
  </r>
  <r>
    <s v="UB95799"/>
    <x v="1"/>
    <n v="29"/>
    <s v="Operations"/>
    <s v="Operations Executive"/>
    <s v="c9"/>
    <s v="Bachelor"/>
    <s v="Others"/>
    <d v="2022-04-14T00:00:00"/>
    <d v="2022-05-06T00:00:00"/>
    <d v="2022-05-17T00:00:00"/>
    <s v="Hired"/>
    <n v="60274"/>
    <n v="4.5"/>
    <x v="2"/>
    <n v="4"/>
    <s v="Branch Office"/>
    <x v="1"/>
  </r>
  <r>
    <s v="CR28909"/>
    <x v="0"/>
    <n v="26"/>
    <s v="Sales"/>
    <s v="Sales Executive"/>
    <s v="c8"/>
    <s v="Master"/>
    <s v="Job portal"/>
    <d v="2022-04-14T00:00:00"/>
    <d v="2022-05-04T00:00:00"/>
    <d v="2022-05-15T00:00:00"/>
    <s v="Hired"/>
    <n v="59739"/>
    <n v="4.8"/>
    <x v="0"/>
    <n v="4"/>
    <s v="Head Office"/>
    <x v="0"/>
  </r>
  <r>
    <s v="FW73881"/>
    <x v="2"/>
    <n v="31"/>
    <s v="Operations"/>
    <s v="Operations Executive"/>
    <s v="m6"/>
    <s v="Master"/>
    <s v="LinkedIn"/>
    <d v="2022-04-14T00:00:00"/>
    <d v="2022-04-24T00:00:00"/>
    <d v="2022-05-04T00:00:00"/>
    <s v="Hired"/>
    <n v="105588"/>
    <n v="3.8"/>
    <x v="0"/>
    <n v="4"/>
    <s v="Branch Office"/>
    <x v="1"/>
  </r>
  <r>
    <s v="PU69079"/>
    <x v="0"/>
    <n v="31"/>
    <s v="Operations"/>
    <s v="Operations Executive"/>
    <s v="i7"/>
    <s v="Bachelor"/>
    <s v="LinkedIn"/>
    <d v="2022-04-14T00:00:00"/>
    <d v="2022-05-02T00:00:00"/>
    <d v="2022-05-14T00:00:00"/>
    <s v="Hired"/>
    <n v="64231"/>
    <m/>
    <x v="0"/>
    <n v="4"/>
    <s v="Branch Office"/>
    <x v="1"/>
  </r>
  <r>
    <s v="OO19843"/>
    <x v="0"/>
    <n v="28"/>
    <s v="Operations"/>
    <s v="Operations Executive"/>
    <s v="c5"/>
    <s v="Bachelor"/>
    <s v="LinkedIn"/>
    <d v="2022-04-14T00:00:00"/>
    <d v="2022-05-06T00:00:00"/>
    <d v="2022-05-16T00:00:00"/>
    <s v="Hired"/>
    <n v="58660"/>
    <n v="4.5999999999999996"/>
    <x v="0"/>
    <n v="5"/>
    <s v="Branch Office"/>
    <x v="1"/>
  </r>
  <r>
    <s v="MC22509"/>
    <x v="0"/>
    <n v="35"/>
    <s v="Operations"/>
    <s v="Operations Manager"/>
    <s v="c9"/>
    <s v="Degree"/>
    <s v="LinkedIn"/>
    <d v="2022-04-15T00:00:00"/>
    <d v="2022-05-02T00:00:00"/>
    <d v="2022-05-08T00:00:00"/>
    <s v="Hired"/>
    <n v="79876"/>
    <n v="4.5"/>
    <x v="0"/>
    <n v="4"/>
    <s v="Branch Office"/>
    <x v="2"/>
  </r>
  <r>
    <s v="FD79830"/>
    <x v="2"/>
    <n v="39"/>
    <s v="Purchase"/>
    <s v="Purchase Officer"/>
    <s v="i1"/>
    <s v="Bachelor"/>
    <s v="Job portal"/>
    <d v="2022-04-15T00:00:00"/>
    <d v="2022-05-07T00:00:00"/>
    <d v="2022-05-18T00:00:00"/>
    <s v="Hired"/>
    <n v="36144"/>
    <n v="3.6"/>
    <x v="0"/>
    <m/>
    <s v="Branch Office"/>
    <x v="2"/>
  </r>
  <r>
    <s v="PX78893"/>
    <x v="2"/>
    <n v="27"/>
    <s v="Service"/>
    <s v="Service Engineer"/>
    <s v="c9"/>
    <s v="Bachelor"/>
    <s v="LinkedIn"/>
    <d v="2022-04-15T00:00:00"/>
    <d v="2022-04-25T00:00:00"/>
    <d v="2022-04-29T00:00:00"/>
    <s v="Hired"/>
    <n v="77948"/>
    <n v="4.5"/>
    <x v="0"/>
    <n v="4"/>
    <s v="Branch Office"/>
    <x v="0"/>
  </r>
  <r>
    <s v="YK13119"/>
    <x v="2"/>
    <n v="26"/>
    <s v="Finance"/>
    <s v="Finance Manager"/>
    <s v="i1"/>
    <s v="Master"/>
    <s v="LinkedIn"/>
    <d v="2022-04-16T00:00:00"/>
    <d v="2022-04-29T00:00:00"/>
    <d v="2022-05-09T00:00:00"/>
    <s v="Hired"/>
    <n v="54734"/>
    <n v="4"/>
    <x v="2"/>
    <m/>
    <s v="Branch Office"/>
    <x v="0"/>
  </r>
  <r>
    <s v="UY61969"/>
    <x v="2"/>
    <n v="22"/>
    <s v="Operations"/>
    <s v="Operations Executive"/>
    <s v="m7"/>
    <s v="Bachelor"/>
    <s v="Own website"/>
    <d v="2022-04-16T00:00:00"/>
    <d v="2022-04-25T00:00:00"/>
    <d v="2022-05-05T00:00:00"/>
    <s v="Hired"/>
    <n v="126770"/>
    <n v="4"/>
    <x v="0"/>
    <m/>
    <s v="Head Office"/>
    <x v="0"/>
  </r>
  <r>
    <s v="UF51361"/>
    <x v="0"/>
    <n v="30"/>
    <s v="Operations"/>
    <s v="Operations Manager"/>
    <s v="n6"/>
    <s v="Master"/>
    <s v="Own website"/>
    <d v="2022-04-16T00:00:00"/>
    <d v="2022-05-02T00:00:00"/>
    <d v="2022-05-07T00:00:00"/>
    <s v="Hired"/>
    <n v="185503"/>
    <n v="4.9000000000000004"/>
    <x v="0"/>
    <n v="5"/>
    <s v="Branch Office"/>
    <x v="1"/>
  </r>
  <r>
    <s v="SY93990"/>
    <x v="0"/>
    <n v="22"/>
    <s v="Operations"/>
    <s v="Operations Executive"/>
    <s v="c8"/>
    <s v="Bachelor"/>
    <s v="Job portal"/>
    <d v="2022-04-16T00:00:00"/>
    <d v="2022-05-02T00:00:00"/>
    <d v="2022-05-10T00:00:00"/>
    <s v="Hired"/>
    <n v="52775"/>
    <n v="5"/>
    <x v="0"/>
    <n v="4"/>
    <s v="Head Office"/>
    <x v="0"/>
  </r>
  <r>
    <s v="PX92591"/>
    <x v="0"/>
    <n v="33"/>
    <s v="Marketing"/>
    <s v="Marketing Executive"/>
    <s v="m7"/>
    <s v="Bachelor"/>
    <s v="LinkedIn"/>
    <d v="2022-04-16T00:00:00"/>
    <d v="2022-05-05T00:00:00"/>
    <d v="2022-05-17T00:00:00"/>
    <s v="Hired"/>
    <n v="151363"/>
    <m/>
    <x v="0"/>
    <n v="3"/>
    <s v="Branch Office"/>
    <x v="1"/>
  </r>
  <r>
    <s v="TG91807"/>
    <x v="0"/>
    <n v="38"/>
    <s v="Operations"/>
    <s v="Operations Manager"/>
    <s v="i7"/>
    <s v="Degree"/>
    <s v="Job portal"/>
    <d v="2022-04-17T00:00:00"/>
    <d v="2022-04-26T00:00:00"/>
    <d v="2022-05-02T00:00:00"/>
    <s v="Hired"/>
    <n v="59791"/>
    <n v="3.6"/>
    <x v="0"/>
    <n v="4"/>
    <s v="Branch Office"/>
    <x v="2"/>
  </r>
  <r>
    <s v="QX42202"/>
    <x v="0"/>
    <n v="31"/>
    <s v="Operations"/>
    <s v="Operations Executive"/>
    <s v="c8"/>
    <s v="Bachelor"/>
    <s v="Job portal"/>
    <d v="2022-04-17T00:00:00"/>
    <d v="2022-04-27T00:00:00"/>
    <d v="2022-05-09T00:00:00"/>
    <s v="Rejected"/>
    <n v="80398"/>
    <m/>
    <x v="1"/>
    <n v="4"/>
    <s v="Branch Office"/>
    <x v="1"/>
  </r>
  <r>
    <s v="CA37984"/>
    <x v="2"/>
    <n v="27"/>
    <s v="Operations"/>
    <s v="Operations Executive"/>
    <s v="b9"/>
    <s v="Bachelor"/>
    <s v="LinkedIn"/>
    <d v="2022-04-17T00:00:00"/>
    <d v="2022-04-30T00:00:00"/>
    <d v="2022-05-06T00:00:00"/>
    <s v="Hired"/>
    <n v="36192"/>
    <n v="4.7"/>
    <x v="0"/>
    <n v="4"/>
    <s v="Branch Office"/>
    <x v="0"/>
  </r>
  <r>
    <s v="JO14866"/>
    <x v="0"/>
    <n v="36"/>
    <s v="Marketing"/>
    <s v="Marketing Executive"/>
    <s v="n10"/>
    <s v="Degree"/>
    <s v="Job portal"/>
    <d v="2022-04-17T00:00:00"/>
    <d v="2022-05-08T00:00:00"/>
    <d v="2022-05-16T00:00:00"/>
    <s v="Hired"/>
    <n v="179596"/>
    <n v="4.5"/>
    <x v="0"/>
    <n v="3"/>
    <s v="Branch Office"/>
    <x v="2"/>
  </r>
  <r>
    <s v="EB82390"/>
    <x v="0"/>
    <n v="36"/>
    <s v="Sales"/>
    <s v="Sales Executive"/>
    <s v="m6"/>
    <s v="Bachelor"/>
    <s v="LinkedIn"/>
    <d v="2022-04-17T00:00:00"/>
    <d v="2022-05-09T00:00:00"/>
    <d v="2022-05-19T00:00:00"/>
    <s v="Rejected"/>
    <n v="111894"/>
    <m/>
    <x v="1"/>
    <n v="4"/>
    <s v="Branch Office"/>
    <x v="2"/>
  </r>
  <r>
    <s v="EJ75805"/>
    <x v="0"/>
    <n v="33"/>
    <s v="Service"/>
    <s v="Service Engineer"/>
    <s v="c9"/>
    <s v="Master"/>
    <s v="Job portal"/>
    <d v="2022-04-18T00:00:00"/>
    <d v="2022-04-28T00:00:00"/>
    <d v="2022-05-09T00:00:00"/>
    <s v="Candidate refused"/>
    <n v="64125"/>
    <m/>
    <x v="1"/>
    <n v="2"/>
    <s v="Head Office"/>
    <x v="1"/>
  </r>
  <r>
    <s v="PM09181"/>
    <x v="2"/>
    <n v="40"/>
    <s v="Finance"/>
    <s v="Financial Analyst"/>
    <s v="i6"/>
    <s v="Associate"/>
    <s v="Job portal"/>
    <d v="2022-04-18T00:00:00"/>
    <d v="2022-05-07T00:00:00"/>
    <d v="2022-05-15T00:00:00"/>
    <s v="Hired"/>
    <n v="62823"/>
    <n v="3.6"/>
    <x v="0"/>
    <n v="3"/>
    <s v="Head Office"/>
    <x v="3"/>
  </r>
  <r>
    <s v="CF16772"/>
    <x v="2"/>
    <n v="23"/>
    <s v="Operations"/>
    <s v="Operations Manager"/>
    <s v="i6"/>
    <s v="Master"/>
    <s v="LinkedIn"/>
    <d v="2022-04-18T00:00:00"/>
    <d v="2022-04-26T00:00:00"/>
    <d v="2022-05-07T00:00:00"/>
    <s v="Hired"/>
    <n v="58859"/>
    <n v="4"/>
    <x v="2"/>
    <n v="4"/>
    <s v="Branch Office"/>
    <x v="0"/>
  </r>
  <r>
    <s v="HG05813"/>
    <x v="0"/>
    <n v="33"/>
    <s v="Finance"/>
    <s v="Finance Manager"/>
    <s v="i6"/>
    <s v="Bachelor"/>
    <s v="Job portal"/>
    <d v="2022-04-18T00:00:00"/>
    <d v="2022-05-08T00:00:00"/>
    <d v="2022-05-16T00:00:00"/>
    <s v="Hired"/>
    <n v="73331"/>
    <m/>
    <x v="0"/>
    <n v="5"/>
    <s v="Head Office"/>
    <x v="1"/>
  </r>
  <r>
    <s v="LH66101"/>
    <x v="0"/>
    <n v="34"/>
    <s v="Operations"/>
    <s v="Operations Executive"/>
    <s v="c8"/>
    <s v="Master"/>
    <s v="Job portal"/>
    <d v="2022-04-18T00:00:00"/>
    <d v="2022-05-01T00:00:00"/>
    <d v="2022-05-11T00:00:00"/>
    <s v="Rejected"/>
    <n v="63745"/>
    <m/>
    <x v="1"/>
    <n v="3"/>
    <s v="Branch Office"/>
    <x v="2"/>
  </r>
  <r>
    <s v="HC83346"/>
    <x v="2"/>
    <n v="22"/>
    <s v="Service"/>
    <s v="Service Manager"/>
    <s v="i7"/>
    <s v="Bachelor"/>
    <s v="Job portal"/>
    <d v="2022-04-19T00:00:00"/>
    <d v="2022-05-11T00:00:00"/>
    <d v="2022-05-23T00:00:00"/>
    <s v="Hired"/>
    <n v="67502"/>
    <m/>
    <x v="0"/>
    <n v="4"/>
    <s v="Remote"/>
    <x v="0"/>
  </r>
  <r>
    <s v="CO18342"/>
    <x v="0"/>
    <n v="34"/>
    <s v="Service"/>
    <s v="Service Engineer"/>
    <s v="i1"/>
    <s v="Bachelor"/>
    <s v="Job portal"/>
    <d v="2022-04-20T00:00:00"/>
    <d v="2022-05-04T00:00:00"/>
    <d v="2022-05-15T00:00:00"/>
    <s v="Hired"/>
    <n v="37921"/>
    <n v="4.4000000000000004"/>
    <x v="0"/>
    <n v="2"/>
    <s v="Head Office"/>
    <x v="2"/>
  </r>
  <r>
    <s v="MF20760"/>
    <x v="2"/>
    <n v="26"/>
    <s v="Operations"/>
    <s v="Operations Executive"/>
    <s v="i7"/>
    <s v="Degree"/>
    <s v="Job portal"/>
    <d v="2022-04-20T00:00:00"/>
    <d v="2022-05-04T00:00:00"/>
    <d v="2022-05-09T00:00:00"/>
    <s v="Rejected"/>
    <n v="58633"/>
    <m/>
    <x v="1"/>
    <n v="5"/>
    <s v="Branch Office"/>
    <x v="0"/>
  </r>
  <r>
    <s v="IO95588"/>
    <x v="2"/>
    <n v="28"/>
    <s v="Service"/>
    <s v="Service Manager"/>
    <s v="i4"/>
    <s v="Bachelor"/>
    <s v="Job portal"/>
    <d v="2022-04-20T00:00:00"/>
    <d v="2022-05-02T00:00:00"/>
    <d v="2022-05-11T00:00:00"/>
    <s v="Hired"/>
    <n v="48053"/>
    <m/>
    <x v="0"/>
    <n v="4"/>
    <s v="Branch Office"/>
    <x v="1"/>
  </r>
  <r>
    <s v="KN84840"/>
    <x v="0"/>
    <n v="29"/>
    <s v="Service"/>
    <s v="Service Manager"/>
    <s v="i1"/>
    <s v="Bachelor"/>
    <s v="LinkedIn"/>
    <d v="2022-04-20T00:00:00"/>
    <d v="2022-05-05T00:00:00"/>
    <d v="2022-05-11T00:00:00"/>
    <s v="Hired"/>
    <n v="51982"/>
    <n v="4.4000000000000004"/>
    <x v="0"/>
    <m/>
    <s v="Branch Office"/>
    <x v="1"/>
  </r>
  <r>
    <s v="XS59866"/>
    <x v="0"/>
    <n v="23"/>
    <s v="Service"/>
    <s v="Service Manager"/>
    <s v="i6"/>
    <s v="Bachelor"/>
    <s v="Job portal"/>
    <d v="2022-04-20T00:00:00"/>
    <d v="2022-05-09T00:00:00"/>
    <d v="2022-05-20T00:00:00"/>
    <s v="Rejected"/>
    <n v="67488"/>
    <m/>
    <x v="1"/>
    <n v="4"/>
    <s v="Branch Office"/>
    <x v="0"/>
  </r>
  <r>
    <s v="DT19981"/>
    <x v="1"/>
    <n v="25"/>
    <s v="Service"/>
    <s v="Service Engineer"/>
    <s v="i6"/>
    <s v="Doctoral"/>
    <s v="Job portal"/>
    <d v="2022-04-20T00:00:00"/>
    <d v="2022-05-12T00:00:00"/>
    <d v="2022-05-19T00:00:00"/>
    <s v="Rejected"/>
    <n v="65539"/>
    <m/>
    <x v="1"/>
    <n v="4"/>
    <s v="Branch Office"/>
    <x v="0"/>
  </r>
  <r>
    <s v="LZ49682"/>
    <x v="0"/>
    <n v="27"/>
    <s v="Operations"/>
    <s v="Operations Executive"/>
    <s v="c9"/>
    <s v="Bachelor"/>
    <s v="Own website"/>
    <d v="2022-04-21T00:00:00"/>
    <d v="2022-05-12T00:00:00"/>
    <d v="2022-05-18T00:00:00"/>
    <s v="Hired"/>
    <n v="58786"/>
    <n v="4.8"/>
    <x v="0"/>
    <n v="5"/>
    <s v="Head Office"/>
    <x v="0"/>
  </r>
  <r>
    <s v="XX03332"/>
    <x v="0"/>
    <n v="34"/>
    <s v="Service"/>
    <s v="Service Manager"/>
    <s v="c10"/>
    <s v="Bachelor"/>
    <s v="Job portal"/>
    <d v="2022-04-21T00:00:00"/>
    <d v="2022-05-13T00:00:00"/>
    <d v="2022-05-20T00:00:00"/>
    <s v="Candidate in process"/>
    <n v="83180"/>
    <m/>
    <x v="1"/>
    <n v="4"/>
    <s v="Branch Office"/>
    <x v="2"/>
  </r>
  <r>
    <s v="LW76544"/>
    <x v="2"/>
    <n v="25"/>
    <s v="Operations"/>
    <s v="Operations Executive"/>
    <s v="c5"/>
    <s v="Master"/>
    <s v="LinkedIn"/>
    <d v="2022-04-21T00:00:00"/>
    <d v="2022-05-09T00:00:00"/>
    <d v="2022-05-13T00:00:00"/>
    <s v="Candidate in process"/>
    <n v="50496"/>
    <m/>
    <x v="1"/>
    <m/>
    <s v="Branch Office"/>
    <x v="0"/>
  </r>
  <r>
    <s v="DP79951"/>
    <x v="1"/>
    <n v="33"/>
    <s v="Sales"/>
    <s v="Sales Executive"/>
    <s v="m6"/>
    <s v="Master"/>
    <s v="Job portal"/>
    <d v="2022-04-21T00:00:00"/>
    <d v="2022-05-13T00:00:00"/>
    <d v="2022-05-17T00:00:00"/>
    <s v="Hired"/>
    <n v="120755"/>
    <n v="4.5999999999999996"/>
    <x v="2"/>
    <n v="5"/>
    <s v="Head Office"/>
    <x v="1"/>
  </r>
  <r>
    <s v="HN34346"/>
    <x v="1"/>
    <n v="25"/>
    <s v="Operations"/>
    <s v="Operations Executive"/>
    <s v="i7"/>
    <s v="Master"/>
    <s v="Others"/>
    <d v="2022-04-21T00:00:00"/>
    <d v="2022-05-10T00:00:00"/>
    <d v="2022-05-22T00:00:00"/>
    <s v="Hired"/>
    <n v="58363"/>
    <n v="4.4000000000000004"/>
    <x v="0"/>
    <m/>
    <s v="Branch Office"/>
    <x v="0"/>
  </r>
  <r>
    <s v="AH16608"/>
    <x v="2"/>
    <n v="30"/>
    <s v="Service"/>
    <s v="Service Manager"/>
    <s v="i6"/>
    <s v="Associate"/>
    <s v="Job portal"/>
    <d v="2022-04-22T00:00:00"/>
    <d v="2022-05-04T00:00:00"/>
    <d v="2022-05-13T00:00:00"/>
    <s v="Hired"/>
    <n v="64170"/>
    <n v="3.8"/>
    <x v="0"/>
    <n v="4"/>
    <s v="Branch Office"/>
    <x v="1"/>
  </r>
  <r>
    <s v="IG79808"/>
    <x v="0"/>
    <n v="35"/>
    <s v="Operations"/>
    <s v="Operations Executive"/>
    <s v="n9"/>
    <s v="Bachelor"/>
    <s v="LinkedIn"/>
    <d v="2022-04-22T00:00:00"/>
    <d v="2022-05-02T00:00:00"/>
    <d v="2022-05-13T00:00:00"/>
    <s v="Rejected"/>
    <n v="161194"/>
    <m/>
    <x v="1"/>
    <n v="4"/>
    <s v="Branch Office"/>
    <x v="2"/>
  </r>
  <r>
    <s v="HH46081"/>
    <x v="0"/>
    <n v="44"/>
    <s v="Operations"/>
    <s v="Operations Executive"/>
    <s v="m6"/>
    <s v="Bachelor"/>
    <s v="Job portal"/>
    <d v="2022-04-22T00:00:00"/>
    <d v="2022-05-12T00:00:00"/>
    <d v="2022-05-22T00:00:00"/>
    <s v="Candidate refused"/>
    <n v="144881"/>
    <m/>
    <x v="1"/>
    <n v="3"/>
    <s v="Branch Office"/>
    <x v="3"/>
  </r>
  <r>
    <s v="ZL82461"/>
    <x v="2"/>
    <n v="26"/>
    <s v="Service"/>
    <s v="Service Engineer"/>
    <s v="c9"/>
    <s v="Bachelor"/>
    <s v="LinkedIn"/>
    <d v="2022-04-22T00:00:00"/>
    <d v="2022-05-03T00:00:00"/>
    <d v="2022-05-13T00:00:00"/>
    <s v="Rejected"/>
    <n v="88220"/>
    <m/>
    <x v="1"/>
    <m/>
    <s v="Head Office"/>
    <x v="0"/>
  </r>
  <r>
    <s v="FV77885"/>
    <x v="0"/>
    <n v="28"/>
    <s v="Operations"/>
    <s v="Operations Executive"/>
    <s v="b9"/>
    <s v="Master"/>
    <s v="LinkedIn"/>
    <d v="2022-04-22T00:00:00"/>
    <d v="2022-05-01T00:00:00"/>
    <d v="2022-05-11T00:00:00"/>
    <s v="Candidate refused"/>
    <n v="40681"/>
    <m/>
    <x v="1"/>
    <n v="4"/>
    <s v="Branch Office"/>
    <x v="1"/>
  </r>
  <r>
    <s v="EI51880"/>
    <x v="0"/>
    <n v="28"/>
    <s v="Operations"/>
    <s v="Operations Manager"/>
    <s v="i4"/>
    <s v="Bachelor"/>
    <s v="Job portal"/>
    <d v="2022-04-22T00:00:00"/>
    <d v="2022-05-02T00:00:00"/>
    <d v="2022-05-11T00:00:00"/>
    <s v="Hired"/>
    <n v="56301"/>
    <n v="3.9"/>
    <x v="0"/>
    <n v="4"/>
    <s v="Branch Office"/>
    <x v="1"/>
  </r>
  <r>
    <s v="FV82497"/>
    <x v="1"/>
    <n v="40"/>
    <s v="Purchase"/>
    <s v="Purchase Officer"/>
    <s v="b9"/>
    <s v="Degree"/>
    <s v="Job portal"/>
    <d v="2022-04-22T00:00:00"/>
    <d v="2022-05-02T00:00:00"/>
    <d v="2022-05-12T00:00:00"/>
    <s v="Hired"/>
    <n v="55512"/>
    <n v="4.4000000000000004"/>
    <x v="0"/>
    <n v="3"/>
    <s v="Remote"/>
    <x v="3"/>
  </r>
  <r>
    <s v="HV56103"/>
    <x v="0"/>
    <n v="24"/>
    <s v="Service"/>
    <s v="Service Engineer"/>
    <s v="b9"/>
    <s v="Doctoral"/>
    <s v="Others"/>
    <d v="2022-04-22T00:00:00"/>
    <d v="2022-04-30T00:00:00"/>
    <d v="2022-05-11T00:00:00"/>
    <s v="Hired"/>
    <n v="43746"/>
    <n v="4.2"/>
    <x v="0"/>
    <n v="4"/>
    <s v="Head Office"/>
    <x v="0"/>
  </r>
  <r>
    <s v="PE85318"/>
    <x v="0"/>
    <n v="30"/>
    <s v="Marketing"/>
    <s v="Marketing Executive"/>
    <s v="c9"/>
    <s v="Bachelor"/>
    <s v="Recruitment agencies"/>
    <d v="2022-04-23T00:00:00"/>
    <d v="2022-05-13T00:00:00"/>
    <d v="2022-05-21T00:00:00"/>
    <s v="Hired"/>
    <n v="74814"/>
    <n v="4.2"/>
    <x v="2"/>
    <n v="1"/>
    <s v="Branch Office"/>
    <x v="1"/>
  </r>
  <r>
    <s v="TR23159"/>
    <x v="0"/>
    <n v="25"/>
    <s v="Operations"/>
    <s v="Operations Executive"/>
    <s v="i6"/>
    <s v="Doctoral"/>
    <s v="LinkedIn"/>
    <d v="2022-04-23T00:00:00"/>
    <d v="2022-05-10T00:00:00"/>
    <d v="2022-05-15T00:00:00"/>
    <s v="Rejected"/>
    <n v="66507"/>
    <m/>
    <x v="1"/>
    <n v="5"/>
    <s v="Head Office"/>
    <x v="0"/>
  </r>
  <r>
    <s v="WQ62407"/>
    <x v="0"/>
    <n v="39"/>
    <s v="Service"/>
    <s v="Service Engineer"/>
    <s v="i6"/>
    <s v="Bachelor"/>
    <s v="Recruitment agencies"/>
    <d v="2022-04-24T00:00:00"/>
    <d v="2022-05-11T00:00:00"/>
    <d v="2022-05-21T00:00:00"/>
    <s v="Hired"/>
    <n v="66150"/>
    <n v="4"/>
    <x v="0"/>
    <m/>
    <s v="Head Office"/>
    <x v="2"/>
  </r>
  <r>
    <s v="TA96602"/>
    <x v="0"/>
    <n v="33"/>
    <s v="Service"/>
    <s v="Service Engineer"/>
    <s v="i7"/>
    <s v="Master"/>
    <s v="Job portal"/>
    <d v="2022-04-24T00:00:00"/>
    <d v="2022-05-06T00:00:00"/>
    <d v="2022-05-10T00:00:00"/>
    <s v="Hired"/>
    <n v="56464"/>
    <m/>
    <x v="2"/>
    <m/>
    <s v="Branch Office"/>
    <x v="1"/>
  </r>
  <r>
    <s v="UH96433"/>
    <x v="0"/>
    <n v="22"/>
    <s v="Operations"/>
    <s v="Operations Executive"/>
    <s v="n9"/>
    <s v="Degree"/>
    <s v="Own website"/>
    <d v="2022-04-24T00:00:00"/>
    <d v="2022-05-11T00:00:00"/>
    <d v="2022-05-16T00:00:00"/>
    <s v="Candidate in process"/>
    <n v="146910"/>
    <m/>
    <x v="1"/>
    <m/>
    <s v="Head Office"/>
    <x v="0"/>
  </r>
  <r>
    <s v="GM68315"/>
    <x v="0"/>
    <n v="28"/>
    <s v="Operations"/>
    <s v="Operations Executive"/>
    <s v="c9"/>
    <s v="Master"/>
    <s v="Job portal"/>
    <d v="2022-04-25T00:00:00"/>
    <d v="2022-05-12T00:00:00"/>
    <d v="2022-05-22T00:00:00"/>
    <s v="Rejected"/>
    <n v="83221"/>
    <m/>
    <x v="1"/>
    <n v="4"/>
    <s v="Branch Office"/>
    <x v="1"/>
  </r>
  <r>
    <s v="RV36621"/>
    <x v="2"/>
    <n v="29"/>
    <s v="Operations"/>
    <s v="Operations Manager"/>
    <s v="i1"/>
    <s v="Degree"/>
    <s v="LinkedIn"/>
    <d v="2022-04-25T00:00:00"/>
    <d v="2022-05-12T00:00:00"/>
    <d v="2022-05-18T00:00:00"/>
    <s v="Hired"/>
    <n v="43354"/>
    <n v="4.9000000000000004"/>
    <x v="0"/>
    <m/>
    <s v="Branch Office"/>
    <x v="1"/>
  </r>
  <r>
    <s v="BZ68278"/>
    <x v="2"/>
    <n v="34"/>
    <s v="Production"/>
    <s v="Production Manager"/>
    <s v="c8"/>
    <s v="Master"/>
    <s v="Own website"/>
    <d v="2022-04-25T00:00:00"/>
    <d v="2022-05-06T00:00:00"/>
    <d v="2022-05-13T00:00:00"/>
    <s v="Candidate refused"/>
    <n v="76991"/>
    <m/>
    <x v="1"/>
    <n v="5"/>
    <s v="Branch Office"/>
    <x v="2"/>
  </r>
  <r>
    <s v="HD78886"/>
    <x v="2"/>
    <n v="37"/>
    <s v="Operations"/>
    <s v="Operations Executive"/>
    <s v="i6"/>
    <s v="Associate"/>
    <s v="Job portal"/>
    <d v="2022-04-25T00:00:00"/>
    <d v="2022-05-12T00:00:00"/>
    <d v="2022-05-22T00:00:00"/>
    <s v="Hired"/>
    <n v="53862"/>
    <n v="3.8"/>
    <x v="0"/>
    <n v="4"/>
    <s v="Branch Office"/>
    <x v="2"/>
  </r>
  <r>
    <s v="RR76924"/>
    <x v="1"/>
    <n v="32"/>
    <s v="Service"/>
    <s v="Service Engineer"/>
    <s v="n6"/>
    <s v="Degree"/>
    <s v="LinkedIn"/>
    <d v="2022-04-25T00:00:00"/>
    <d v="2022-05-06T00:00:00"/>
    <d v="2022-05-14T00:00:00"/>
    <s v="Hired"/>
    <n v="154985"/>
    <n v="4.7"/>
    <x v="0"/>
    <n v="3"/>
    <s v="Branch Office"/>
    <x v="1"/>
  </r>
  <r>
    <s v="KA75172"/>
    <x v="0"/>
    <n v="30"/>
    <s v="Service"/>
    <s v="Service Manager"/>
    <s v="n10"/>
    <s v="Bachelor"/>
    <s v="LinkedIn"/>
    <d v="2022-04-25T00:00:00"/>
    <d v="2022-05-06T00:00:00"/>
    <d v="2022-05-15T00:00:00"/>
    <s v="Hired"/>
    <n v="199197"/>
    <n v="3.7"/>
    <x v="0"/>
    <n v="3"/>
    <s v="Branch Office"/>
    <x v="1"/>
  </r>
  <r>
    <s v="NU96588"/>
    <x v="0"/>
    <n v="31"/>
    <s v="Operations"/>
    <s v="Operations Executive"/>
    <s v="n6"/>
    <s v="Associate"/>
    <s v="LinkedIn"/>
    <d v="2022-04-26T00:00:00"/>
    <d v="2022-05-14T00:00:00"/>
    <d v="2022-05-26T00:00:00"/>
    <s v="Rejected"/>
    <n v="195149"/>
    <m/>
    <x v="1"/>
    <n v="3"/>
    <s v="Head Office"/>
    <x v="1"/>
  </r>
  <r>
    <s v="WE01287"/>
    <x v="2"/>
    <n v="28"/>
    <s v="General Management"/>
    <s v="General Manager"/>
    <s v="i6"/>
    <s v="Doctoral"/>
    <s v="Recruitment agencies"/>
    <d v="2022-04-26T00:00:00"/>
    <d v="2022-05-04T00:00:00"/>
    <d v="2022-05-15T00:00:00"/>
    <s v="Candidate refused"/>
    <n v="69984"/>
    <m/>
    <x v="1"/>
    <n v="4"/>
    <s v="Branch Office"/>
    <x v="1"/>
  </r>
  <r>
    <s v="ER30373"/>
    <x v="0"/>
    <n v="23"/>
    <s v="Service"/>
    <s v="Service Engineer"/>
    <s v="i4"/>
    <s v="Master"/>
    <s v="Recruitment agencies"/>
    <d v="2022-04-26T00:00:00"/>
    <d v="2022-05-09T00:00:00"/>
    <d v="2022-05-18T00:00:00"/>
    <s v="Candidate refused"/>
    <n v="49160"/>
    <m/>
    <x v="1"/>
    <n v="4"/>
    <s v="Branch Office"/>
    <x v="0"/>
  </r>
  <r>
    <s v="UI22848"/>
    <x v="1"/>
    <n v="24"/>
    <s v="Production"/>
    <s v="Production Manager"/>
    <s v="c10"/>
    <s v="Master"/>
    <s v="Job portal"/>
    <d v="2022-04-26T00:00:00"/>
    <d v="2022-05-05T00:00:00"/>
    <d v="2022-05-09T00:00:00"/>
    <s v="Hired"/>
    <n v="76857"/>
    <n v="3.6"/>
    <x v="2"/>
    <n v="4"/>
    <s v="Branch Office"/>
    <x v="0"/>
  </r>
  <r>
    <s v="PY08583"/>
    <x v="0"/>
    <n v="25"/>
    <s v="Operations"/>
    <s v="Operations Executive"/>
    <s v="i1"/>
    <s v="Degree"/>
    <s v="LinkedIn"/>
    <d v="2022-04-26T00:00:00"/>
    <d v="2022-05-15T00:00:00"/>
    <d v="2022-05-25T00:00:00"/>
    <s v="Hired"/>
    <n v="43021"/>
    <n v="4.5"/>
    <x v="0"/>
    <n v="4"/>
    <s v="Branch Office"/>
    <x v="0"/>
  </r>
  <r>
    <s v="HB81245"/>
    <x v="1"/>
    <n v="24"/>
    <s v="Operations"/>
    <s v="Operations Executive"/>
    <s v="i4"/>
    <s v="Degree"/>
    <s v="LinkedIn"/>
    <d v="2022-04-27T00:00:00"/>
    <d v="2022-05-17T00:00:00"/>
    <d v="2022-05-27T00:00:00"/>
    <s v="Hired"/>
    <n v="56794"/>
    <m/>
    <x v="0"/>
    <n v="4"/>
    <s v="Branch Office"/>
    <x v="0"/>
  </r>
  <r>
    <s v="XL37746"/>
    <x v="0"/>
    <n v="35"/>
    <s v="Operations"/>
    <s v="Operations Executive"/>
    <s v="c5"/>
    <s v="Bachelor"/>
    <s v="Job portal"/>
    <d v="2022-04-27T00:00:00"/>
    <d v="2022-05-12T00:00:00"/>
    <d v="2022-05-19T00:00:00"/>
    <s v="Candidate refused"/>
    <n v="68514"/>
    <m/>
    <x v="1"/>
    <n v="4"/>
    <s v="Branch Office"/>
    <x v="2"/>
  </r>
  <r>
    <s v="EQ02717"/>
    <x v="2"/>
    <n v="28"/>
    <s v="Operations"/>
    <s v="Operations Executive"/>
    <s v="c5"/>
    <s v="Master"/>
    <s v="Recruitment agencies"/>
    <d v="2022-04-27T00:00:00"/>
    <d v="2022-05-07T00:00:00"/>
    <d v="2022-05-14T00:00:00"/>
    <s v="Hired"/>
    <n v="69243"/>
    <n v="4.7"/>
    <x v="0"/>
    <n v="4"/>
    <s v="Branch Office"/>
    <x v="1"/>
  </r>
  <r>
    <s v="MT06649"/>
    <x v="0"/>
    <n v="49"/>
    <s v="Sales"/>
    <s v="Sales Manager"/>
    <s v="i1"/>
    <s v="Doctoral"/>
    <s v="Job portal"/>
    <d v="2022-04-28T00:00:00"/>
    <d v="2022-05-14T00:00:00"/>
    <d v="2022-05-25T00:00:00"/>
    <s v="Hired"/>
    <n v="55648"/>
    <m/>
    <x v="2"/>
    <n v="4"/>
    <s v="Branch Office"/>
    <x v="5"/>
  </r>
  <r>
    <s v="JA13038"/>
    <x v="1"/>
    <n v="27"/>
    <s v="Human Resource"/>
    <s v="HR Specialist"/>
    <s v="i7"/>
    <s v="Bachelor"/>
    <s v="Job portal"/>
    <d v="2022-04-28T00:00:00"/>
    <d v="2022-05-19T00:00:00"/>
    <d v="2022-05-23T00:00:00"/>
    <s v="Candidate in process"/>
    <n v="66549"/>
    <m/>
    <x v="1"/>
    <n v="4"/>
    <s v="Head Office"/>
    <x v="0"/>
  </r>
  <r>
    <s v="ER62631"/>
    <x v="0"/>
    <n v="28"/>
    <s v="Operations"/>
    <s v="Operations Executive"/>
    <s v="i5"/>
    <s v="Degree"/>
    <s v="Job portal"/>
    <d v="2022-04-28T00:00:00"/>
    <d v="2022-05-15T00:00:00"/>
    <d v="2022-05-24T00:00:00"/>
    <s v="Hired"/>
    <n v="58268"/>
    <n v="3.8"/>
    <x v="2"/>
    <m/>
    <s v="Branch Office"/>
    <x v="1"/>
  </r>
  <r>
    <s v="JP18227"/>
    <x v="0"/>
    <n v="30"/>
    <s v="Operations"/>
    <s v="Operations Manager"/>
    <s v="c5"/>
    <s v="Master"/>
    <s v="Job portal"/>
    <d v="2022-04-29T00:00:00"/>
    <d v="2022-05-14T00:00:00"/>
    <d v="2022-05-18T00:00:00"/>
    <s v="Hired"/>
    <n v="63673"/>
    <n v="4.3"/>
    <x v="0"/>
    <n v="4"/>
    <s v="Head Office"/>
    <x v="1"/>
  </r>
  <r>
    <s v="PI89393"/>
    <x v="1"/>
    <n v="29"/>
    <s v="Operations"/>
    <s v="Operations Manager"/>
    <s v="i4"/>
    <s v="Bachelor"/>
    <s v="Job portal"/>
    <d v="2022-04-29T00:00:00"/>
    <d v="2022-05-18T00:00:00"/>
    <d v="2022-05-24T00:00:00"/>
    <s v="Hired"/>
    <n v="41446"/>
    <m/>
    <x v="0"/>
    <n v="5"/>
    <s v="Head Office"/>
    <x v="1"/>
  </r>
  <r>
    <s v="EY94271"/>
    <x v="0"/>
    <n v="31"/>
    <s v="Operations"/>
    <s v="Operations Executive"/>
    <s v="c8"/>
    <s v="Bachelor"/>
    <s v="LinkedIn"/>
    <d v="2022-04-29T00:00:00"/>
    <d v="2022-05-17T00:00:00"/>
    <d v="2022-05-25T00:00:00"/>
    <s v="Candidate refused"/>
    <n v="58020"/>
    <m/>
    <x v="1"/>
    <n v="4"/>
    <s v="Branch Office"/>
    <x v="1"/>
  </r>
  <r>
    <s v="TP13608"/>
    <x v="2"/>
    <n v="33"/>
    <s v="Service"/>
    <s v="Service Engineer"/>
    <s v="i7"/>
    <s v="Degree"/>
    <s v="LinkedIn"/>
    <d v="2022-04-29T00:00:00"/>
    <d v="2022-05-12T00:00:00"/>
    <d v="2022-05-23T00:00:00"/>
    <s v="No decision"/>
    <n v="69241"/>
    <m/>
    <x v="1"/>
    <n v="4"/>
    <s v="Branch Office"/>
    <x v="1"/>
  </r>
  <r>
    <s v="GN09660"/>
    <x v="2"/>
    <n v="32"/>
    <s v="Service"/>
    <s v="Service Engineer"/>
    <s v="c5"/>
    <s v="Bachelor"/>
    <s v="LinkedIn"/>
    <d v="2022-04-29T00:00:00"/>
    <d v="2022-05-09T00:00:00"/>
    <d v="2022-05-15T00:00:00"/>
    <s v="Candidate in process"/>
    <n v="66415"/>
    <m/>
    <x v="1"/>
    <n v="5"/>
    <s v="Remote"/>
    <x v="1"/>
  </r>
  <r>
    <s v="RK35416"/>
    <x v="0"/>
    <n v="38"/>
    <s v="Operations"/>
    <s v="Operations Manager"/>
    <s v="i1"/>
    <s v="Bachelor"/>
    <s v="Job portal"/>
    <d v="2022-04-29T00:00:00"/>
    <d v="2022-05-20T00:00:00"/>
    <d v="2022-05-28T00:00:00"/>
    <s v="Candidate refused"/>
    <n v="48851"/>
    <m/>
    <x v="1"/>
    <n v="5"/>
    <s v="Branch Office"/>
    <x v="2"/>
  </r>
  <r>
    <s v="QH66261"/>
    <x v="2"/>
    <n v="39"/>
    <s v="Service"/>
    <s v="Service Engineer"/>
    <s v="c10"/>
    <s v="Master"/>
    <s v="LinkedIn"/>
    <d v="2022-04-30T00:00:00"/>
    <d v="2022-05-14T00:00:00"/>
    <d v="2022-05-21T00:00:00"/>
    <s v="Hired"/>
    <n v="76484"/>
    <n v="4.5"/>
    <x v="0"/>
    <n v="4"/>
    <s v="Head Office"/>
    <x v="2"/>
  </r>
  <r>
    <s v="VC71111"/>
    <x v="2"/>
    <n v="35"/>
    <s v="Sales"/>
    <s v="Sales Executive"/>
    <s v="i7"/>
    <s v="Master"/>
    <s v="Job portal"/>
    <d v="2022-04-30T00:00:00"/>
    <d v="2022-05-15T00:00:00"/>
    <d v="2022-05-21T00:00:00"/>
    <s v="Rejected"/>
    <n v="66094"/>
    <m/>
    <x v="1"/>
    <m/>
    <s v="Branch Office"/>
    <x v="2"/>
  </r>
  <r>
    <s v="FG52720"/>
    <x v="1"/>
    <n v="35"/>
    <s v="Operations"/>
    <s v="Operations Executive"/>
    <s v="i4"/>
    <s v="Bachelor"/>
    <s v="Job portal"/>
    <d v="2022-04-30T00:00:00"/>
    <d v="2022-05-15T00:00:00"/>
    <d v="2022-05-19T00:00:00"/>
    <s v="Hired"/>
    <n v="58150"/>
    <m/>
    <x v="0"/>
    <n v="4"/>
    <s v="Head Office"/>
    <x v="2"/>
  </r>
  <r>
    <s v="MF93069"/>
    <x v="0"/>
    <n v="34"/>
    <s v="Operations"/>
    <s v="Operations Executive"/>
    <s v="c8"/>
    <s v="Master"/>
    <s v="Job portal"/>
    <d v="2022-05-01T00:00:00"/>
    <d v="2022-05-11T00:00:00"/>
    <d v="2022-05-16T00:00:00"/>
    <s v="Rejected"/>
    <n v="77109"/>
    <m/>
    <x v="1"/>
    <n v="4"/>
    <s v="Branch Office"/>
    <x v="2"/>
  </r>
  <r>
    <s v="VR10571"/>
    <x v="0"/>
    <n v="39"/>
    <s v="Service"/>
    <s v="Service Engineer"/>
    <s v="n6"/>
    <s v="Master"/>
    <s v="Job portal"/>
    <d v="2022-05-01T00:00:00"/>
    <d v="2022-05-11T00:00:00"/>
    <d v="2022-05-16T00:00:00"/>
    <s v="Candidate refused"/>
    <n v="179574"/>
    <m/>
    <x v="1"/>
    <m/>
    <s v="Branch Office"/>
    <x v="2"/>
  </r>
  <r>
    <s v="GG92401"/>
    <x v="1"/>
    <n v="35"/>
    <s v="Operations"/>
    <s v="Operations Executive"/>
    <s v="i1"/>
    <s v="Bachelor"/>
    <s v="Job portal"/>
    <d v="2022-05-01T00:00:00"/>
    <d v="2022-05-12T00:00:00"/>
    <d v="2022-05-22T00:00:00"/>
    <s v="Hired"/>
    <n v="49400"/>
    <n v="3.7"/>
    <x v="0"/>
    <n v="5"/>
    <s v="Remote"/>
    <x v="2"/>
  </r>
  <r>
    <s v="BH83707"/>
    <x v="2"/>
    <n v="35"/>
    <s v="Operations"/>
    <s v="Operations Executive"/>
    <s v="i4"/>
    <s v="Master"/>
    <s v="LinkedIn"/>
    <d v="2022-05-01T00:00:00"/>
    <d v="2022-05-12T00:00:00"/>
    <d v="2022-05-22T00:00:00"/>
    <s v="Rejected"/>
    <n v="57259"/>
    <m/>
    <x v="1"/>
    <n v="4"/>
    <s v="Branch Office"/>
    <x v="2"/>
  </r>
  <r>
    <s v="BW61346"/>
    <x v="0"/>
    <n v="28"/>
    <s v="Finance"/>
    <s v="Financial Analyst"/>
    <s v="i1"/>
    <s v="Master"/>
    <s v="Job portal"/>
    <d v="2022-05-02T00:00:00"/>
    <d v="2022-05-10T00:00:00"/>
    <d v="2022-05-15T00:00:00"/>
    <s v="Hired"/>
    <n v="54770"/>
    <m/>
    <x v="2"/>
    <n v="4"/>
    <s v="Branch Office"/>
    <x v="1"/>
  </r>
  <r>
    <s v="WC81492"/>
    <x v="2"/>
    <n v="31"/>
    <s v="Operations"/>
    <s v="Operations Executive"/>
    <s v="n9"/>
    <s v="Bachelor"/>
    <s v="Job portal"/>
    <d v="2022-05-02T00:00:00"/>
    <d v="2022-05-16T00:00:00"/>
    <d v="2022-05-28T00:00:00"/>
    <s v="Rejected"/>
    <n v="183638"/>
    <m/>
    <x v="1"/>
    <n v="4"/>
    <s v="Branch Office"/>
    <x v="1"/>
  </r>
  <r>
    <s v="KW76716"/>
    <x v="0"/>
    <n v="35"/>
    <s v="Purchase"/>
    <s v="Purchase Officer"/>
    <s v="c5"/>
    <s v="Associate"/>
    <s v="LinkedIn"/>
    <d v="2022-05-02T00:00:00"/>
    <d v="2022-05-22T00:00:00"/>
    <d v="2022-05-29T00:00:00"/>
    <s v="Hired"/>
    <n v="47563"/>
    <n v="4"/>
    <x v="0"/>
    <n v="1"/>
    <s v="Head Office"/>
    <x v="2"/>
  </r>
  <r>
    <s v="BY14586"/>
    <x v="0"/>
    <n v="30"/>
    <s v="Service"/>
    <s v="Service Manager"/>
    <s v="i4"/>
    <s v="Master"/>
    <s v="Others"/>
    <d v="2022-05-02T00:00:00"/>
    <d v="2022-05-10T00:00:00"/>
    <d v="2022-05-20T00:00:00"/>
    <s v="Rejected"/>
    <n v="64029"/>
    <m/>
    <x v="1"/>
    <n v="5"/>
    <s v="Branch Office"/>
    <x v="1"/>
  </r>
  <r>
    <s v="EJ30689"/>
    <x v="0"/>
    <n v="36"/>
    <s v="Service"/>
    <s v="Service Manager"/>
    <s v="i4"/>
    <s v="Bachelor"/>
    <s v="Own website"/>
    <d v="2022-05-03T00:00:00"/>
    <d v="2022-05-25T00:00:00"/>
    <d v="2022-05-31T00:00:00"/>
    <s v="Hired"/>
    <n v="44493"/>
    <n v="4.3"/>
    <x v="0"/>
    <n v="5"/>
    <s v="Branch Office"/>
    <x v="2"/>
  </r>
  <r>
    <s v="DX14023"/>
    <x v="0"/>
    <n v="22"/>
    <s v="Finance"/>
    <s v="Financial Analyst"/>
    <s v="b9"/>
    <s v="Bachelor"/>
    <s v="Recruitment agencies"/>
    <d v="2022-05-03T00:00:00"/>
    <d v="2022-05-15T00:00:00"/>
    <d v="2022-05-25T00:00:00"/>
    <s v="Hired"/>
    <n v="41556"/>
    <n v="4.0999999999999996"/>
    <x v="0"/>
    <n v="4"/>
    <s v="Branch Office"/>
    <x v="0"/>
  </r>
  <r>
    <s v="SR75596"/>
    <x v="2"/>
    <n v="26"/>
    <s v="Operations"/>
    <s v="Operations Executive"/>
    <s v="b9"/>
    <s v="Master"/>
    <s v="Own website"/>
    <d v="2022-05-03T00:00:00"/>
    <d v="2022-05-17T00:00:00"/>
    <d v="2022-05-25T00:00:00"/>
    <s v="Candidate refused"/>
    <n v="51754"/>
    <m/>
    <x v="1"/>
    <m/>
    <s v="Head Office"/>
    <x v="0"/>
  </r>
  <r>
    <s v="IN70623"/>
    <x v="0"/>
    <n v="24"/>
    <s v="Operations"/>
    <s v="Operations Executive"/>
    <s v="i6"/>
    <s v="Bachelor"/>
    <s v="LinkedIn"/>
    <d v="2022-05-03T00:00:00"/>
    <d v="2022-05-14T00:00:00"/>
    <d v="2022-05-22T00:00:00"/>
    <s v="Rejected"/>
    <n v="64762"/>
    <m/>
    <x v="1"/>
    <n v="4"/>
    <s v="Branch Office"/>
    <x v="0"/>
  </r>
  <r>
    <s v="RK85906"/>
    <x v="1"/>
    <n v="40"/>
    <s v="Operations"/>
    <s v="Operations Executive"/>
    <s v="n9"/>
    <s v="Bachelor"/>
    <s v="Recruitment agencies"/>
    <d v="2022-05-03T00:00:00"/>
    <d v="2022-05-22T00:00:00"/>
    <d v="2022-06-03T00:00:00"/>
    <s v="Rejected"/>
    <n v="184051"/>
    <m/>
    <x v="1"/>
    <n v="4"/>
    <s v="Branch Office"/>
    <x v="3"/>
  </r>
  <r>
    <s v="EW88042"/>
    <x v="1"/>
    <n v="28"/>
    <s v="Operations"/>
    <s v="Operations Executive"/>
    <s v="c8"/>
    <s v="Bachelor"/>
    <s v="LinkedIn"/>
    <d v="2022-05-03T00:00:00"/>
    <d v="2022-05-21T00:00:00"/>
    <d v="2022-06-02T00:00:00"/>
    <s v="Rejected"/>
    <n v="64114"/>
    <m/>
    <x v="1"/>
    <n v="2"/>
    <s v="Branch Office"/>
    <x v="1"/>
  </r>
  <r>
    <s v="ZB26424"/>
    <x v="2"/>
    <n v="24"/>
    <s v="Operations"/>
    <s v="Operations Executive"/>
    <s v="b9"/>
    <s v="Master"/>
    <s v="Job portal"/>
    <d v="2022-05-03T00:00:00"/>
    <d v="2022-05-14T00:00:00"/>
    <d v="2022-05-24T00:00:00"/>
    <s v="Hired"/>
    <n v="51591"/>
    <n v="4.8"/>
    <x v="0"/>
    <n v="4"/>
    <s v="Branch Office"/>
    <x v="0"/>
  </r>
  <r>
    <s v="UL84146"/>
    <x v="0"/>
    <n v="36"/>
    <s v="Service"/>
    <s v="Service Manager"/>
    <s v="c8"/>
    <s v="Bachelor"/>
    <s v="Job portal"/>
    <d v="2022-05-04T00:00:00"/>
    <d v="2022-05-24T00:00:00"/>
    <d v="2022-06-01T00:00:00"/>
    <s v="Candidate refused"/>
    <n v="63711"/>
    <m/>
    <x v="1"/>
    <n v="4"/>
    <s v="Branch Office"/>
    <x v="2"/>
  </r>
  <r>
    <s v="CK50066"/>
    <x v="0"/>
    <n v="35"/>
    <s v="Sales"/>
    <s v="Sales Executive"/>
    <s v="i1"/>
    <s v="Associate"/>
    <s v="LinkedIn"/>
    <d v="2022-05-04T00:00:00"/>
    <d v="2022-05-15T00:00:00"/>
    <d v="2022-05-25T00:00:00"/>
    <s v="Rejected"/>
    <n v="36350"/>
    <m/>
    <x v="1"/>
    <n v="4"/>
    <s v="Branch Office"/>
    <x v="2"/>
  </r>
  <r>
    <s v="HN26930"/>
    <x v="2"/>
    <n v="30"/>
    <s v="Operations"/>
    <s v="Operations Executive"/>
    <s v="m7"/>
    <s v="Master"/>
    <s v="Own website"/>
    <d v="2022-05-04T00:00:00"/>
    <d v="2022-05-13T00:00:00"/>
    <d v="2022-05-18T00:00:00"/>
    <s v="Hired"/>
    <n v="129747"/>
    <n v="3.9"/>
    <x v="0"/>
    <n v="4"/>
    <s v="Branch Office"/>
    <x v="1"/>
  </r>
  <r>
    <s v="FL56467"/>
    <x v="2"/>
    <n v="33"/>
    <s v="Sales"/>
    <s v="Sales Executive"/>
    <s v="i5"/>
    <s v="Degree"/>
    <s v="Job portal"/>
    <d v="2022-05-04T00:00:00"/>
    <d v="2022-05-14T00:00:00"/>
    <d v="2022-05-19T00:00:00"/>
    <s v="Rejected"/>
    <n v="66018"/>
    <m/>
    <x v="1"/>
    <n v="5"/>
    <s v="Branch Office"/>
    <x v="1"/>
  </r>
  <r>
    <s v="CT23892"/>
    <x v="0"/>
    <n v="33"/>
    <s v="Service"/>
    <s v="Service Manager"/>
    <s v="c10"/>
    <s v="Master"/>
    <s v="Job portal"/>
    <d v="2022-05-05T00:00:00"/>
    <d v="2022-05-27T00:00:00"/>
    <d v="2022-06-05T00:00:00"/>
    <s v="No decision"/>
    <n v="72803"/>
    <m/>
    <x v="1"/>
    <n v="2"/>
    <s v="Head Office"/>
    <x v="1"/>
  </r>
  <r>
    <s v="NS01177"/>
    <x v="1"/>
    <n v="25"/>
    <s v="Operations"/>
    <s v="Operations Executive"/>
    <s v="i5"/>
    <s v="Master"/>
    <s v="Own website"/>
    <d v="2022-05-05T00:00:00"/>
    <d v="2022-05-20T00:00:00"/>
    <d v="2022-05-26T00:00:00"/>
    <s v="Rejected"/>
    <n v="47484"/>
    <m/>
    <x v="1"/>
    <n v="3"/>
    <s v="Branch Office"/>
    <x v="0"/>
  </r>
  <r>
    <s v="CP19347"/>
    <x v="2"/>
    <n v="26"/>
    <s v="Purchase"/>
    <s v="Purchase Manager"/>
    <s v="i7"/>
    <s v="Degree"/>
    <s v="LinkedIn"/>
    <d v="2022-05-05T00:00:00"/>
    <d v="2022-05-26T00:00:00"/>
    <d v="2022-06-03T00:00:00"/>
    <s v="Hired"/>
    <n v="75049"/>
    <n v="4.7"/>
    <x v="0"/>
    <n v="4"/>
    <s v="Branch Office"/>
    <x v="0"/>
  </r>
  <r>
    <s v="SC49857"/>
    <x v="1"/>
    <n v="35"/>
    <s v="Operations"/>
    <s v="Operations Executive"/>
    <s v="i7"/>
    <s v="Master"/>
    <s v="Own website"/>
    <d v="2022-05-05T00:00:00"/>
    <d v="2022-05-22T00:00:00"/>
    <d v="2022-05-29T00:00:00"/>
    <s v="Rejected"/>
    <n v="73699"/>
    <m/>
    <x v="1"/>
    <n v="5"/>
    <s v="Branch Office"/>
    <x v="2"/>
  </r>
  <r>
    <s v="LR91450"/>
    <x v="2"/>
    <n v="25"/>
    <s v="Service"/>
    <s v="Service Manager"/>
    <s v="c8"/>
    <s v="Bachelor"/>
    <s v="Others"/>
    <d v="2022-05-05T00:00:00"/>
    <d v="2022-05-20T00:00:00"/>
    <d v="2022-05-30T00:00:00"/>
    <s v="Rejected"/>
    <n v="63667"/>
    <m/>
    <x v="1"/>
    <n v="5"/>
    <s v="Branch Office"/>
    <x v="0"/>
  </r>
  <r>
    <s v="YV45915"/>
    <x v="2"/>
    <n v="33"/>
    <s v="Sales"/>
    <s v="Sales Manager"/>
    <s v="n9"/>
    <s v="Master"/>
    <s v="Job portal"/>
    <d v="2022-05-05T00:00:00"/>
    <d v="2022-05-24T00:00:00"/>
    <d v="2022-06-01T00:00:00"/>
    <s v="Hired"/>
    <n v="156500"/>
    <n v="4.5999999999999996"/>
    <x v="0"/>
    <n v="3"/>
    <s v="Branch Office"/>
    <x v="1"/>
  </r>
  <r>
    <s v="SD36853"/>
    <x v="0"/>
    <n v="24"/>
    <s v="Service"/>
    <s v="Service Manager"/>
    <s v="m6"/>
    <s v="Degree"/>
    <s v="Job portal"/>
    <d v="2022-05-05T00:00:00"/>
    <d v="2022-05-18T00:00:00"/>
    <d v="2022-05-22T00:00:00"/>
    <s v="No decision"/>
    <n v="114777"/>
    <m/>
    <x v="1"/>
    <m/>
    <s v="Branch Office"/>
    <x v="0"/>
  </r>
  <r>
    <s v="ZX72994"/>
    <x v="1"/>
    <n v="25"/>
    <s v="Operations"/>
    <s v="Operations Executive"/>
    <s v="i6"/>
    <s v="Master"/>
    <s v="Job portal"/>
    <d v="2022-05-05T00:00:00"/>
    <d v="2022-05-26T00:00:00"/>
    <d v="2022-06-01T00:00:00"/>
    <s v="Hired"/>
    <n v="73970"/>
    <n v="3.7"/>
    <x v="0"/>
    <n v="5"/>
    <s v="Branch Office"/>
    <x v="0"/>
  </r>
  <r>
    <s v="DK77278"/>
    <x v="2"/>
    <n v="34"/>
    <s v="Service"/>
    <s v="Service Engineer"/>
    <s v="i7"/>
    <s v="Bachelor"/>
    <s v="Recruitment agencies"/>
    <d v="2022-05-07T00:00:00"/>
    <d v="2022-05-22T00:00:00"/>
    <d v="2022-06-02T00:00:00"/>
    <s v="Hired"/>
    <n v="55707"/>
    <n v="4.4000000000000004"/>
    <x v="0"/>
    <n v="4"/>
    <s v="Branch Office"/>
    <x v="2"/>
  </r>
  <r>
    <s v="SY62623"/>
    <x v="0"/>
    <n v="30"/>
    <s v="Operations"/>
    <s v="Operations Executive"/>
    <s v="c10"/>
    <s v="Bachelor"/>
    <s v="Job portal"/>
    <d v="2022-05-07T00:00:00"/>
    <d v="2022-05-29T00:00:00"/>
    <d v="2022-06-02T00:00:00"/>
    <s v="Hired"/>
    <n v="68123"/>
    <m/>
    <x v="2"/>
    <n v="4"/>
    <s v="Branch Office"/>
    <x v="1"/>
  </r>
  <r>
    <s v="RZ69563"/>
    <x v="0"/>
    <n v="37"/>
    <s v="Operations"/>
    <s v="Operations Manager"/>
    <s v="i6"/>
    <s v="Master"/>
    <s v="Job portal"/>
    <d v="2022-05-07T00:00:00"/>
    <d v="2022-05-18T00:00:00"/>
    <d v="2022-05-23T00:00:00"/>
    <s v="Hired"/>
    <n v="67752"/>
    <n v="4.7"/>
    <x v="0"/>
    <n v="4"/>
    <s v="Branch Office"/>
    <x v="2"/>
  </r>
  <r>
    <s v="DJ45647"/>
    <x v="0"/>
    <n v="31"/>
    <s v="Operations"/>
    <s v="Operations Executive"/>
    <s v="i6"/>
    <s v="Bachelor"/>
    <s v="Job portal"/>
    <d v="2022-05-07T00:00:00"/>
    <d v="2022-05-21T00:00:00"/>
    <d v="2022-05-26T00:00:00"/>
    <s v="Candidate in process"/>
    <n v="72540"/>
    <m/>
    <x v="1"/>
    <n v="4"/>
    <s v="Branch Office"/>
    <x v="1"/>
  </r>
  <r>
    <s v="VH88501"/>
    <x v="2"/>
    <n v="32"/>
    <s v="Service"/>
    <s v="Service Engineer"/>
    <s v="c5"/>
    <s v="Doctoral"/>
    <s v="Job portal"/>
    <d v="2022-05-08T00:00:00"/>
    <d v="2022-05-22T00:00:00"/>
    <d v="2022-06-01T00:00:00"/>
    <s v="Hired"/>
    <n v="64240"/>
    <n v="4.5"/>
    <x v="0"/>
    <n v="5"/>
    <s v="Branch Office"/>
    <x v="1"/>
  </r>
  <r>
    <s v="RF71228"/>
    <x v="1"/>
    <n v="23"/>
    <s v="Production"/>
    <s v="Production Engineer"/>
    <s v="i1"/>
    <s v="Master"/>
    <s v="Job portal"/>
    <d v="2022-05-08T00:00:00"/>
    <d v="2022-05-28T00:00:00"/>
    <d v="2022-06-09T00:00:00"/>
    <s v="Hired"/>
    <n v="48011"/>
    <n v="4"/>
    <x v="0"/>
    <n v="5"/>
    <s v="Head Office"/>
    <x v="0"/>
  </r>
  <r>
    <s v="RH70818"/>
    <x v="0"/>
    <n v="27"/>
    <s v="Operations"/>
    <s v="Operations Executive"/>
    <s v="n6"/>
    <s v="Bachelor"/>
    <s v="Own website"/>
    <d v="2022-05-08T00:00:00"/>
    <d v="2022-05-16T00:00:00"/>
    <d v="2022-05-26T00:00:00"/>
    <s v="Hired"/>
    <n v="134632"/>
    <n v="4"/>
    <x v="0"/>
    <n v="5"/>
    <s v="Head Office"/>
    <x v="0"/>
  </r>
  <r>
    <s v="TW75277"/>
    <x v="2"/>
    <n v="28"/>
    <s v="Marketing"/>
    <s v="Marketing Executive"/>
    <s v="i6"/>
    <s v="Bachelor"/>
    <s v="LinkedIn"/>
    <d v="2022-05-08T00:00:00"/>
    <d v="2022-05-25T00:00:00"/>
    <d v="2022-06-02T00:00:00"/>
    <s v="Hired"/>
    <n v="70721"/>
    <n v="4.8"/>
    <x v="0"/>
    <m/>
    <s v="Branch Office"/>
    <x v="1"/>
  </r>
  <r>
    <s v="HR93993"/>
    <x v="0"/>
    <n v="33"/>
    <s v="Human Resource"/>
    <s v="HR Specialist"/>
    <s v="c10"/>
    <s v="Bachelor"/>
    <s v="Own website"/>
    <d v="2022-05-08T00:00:00"/>
    <d v="2022-05-27T00:00:00"/>
    <d v="2022-06-06T00:00:00"/>
    <s v="Rejected"/>
    <n v="72161"/>
    <m/>
    <x v="1"/>
    <n v="4"/>
    <s v="Branch Office"/>
    <x v="1"/>
  </r>
  <r>
    <s v="OA26788"/>
    <x v="1"/>
    <n v="31"/>
    <s v="Service"/>
    <s v="Service Engineer"/>
    <s v="i1"/>
    <s v="Bachelor"/>
    <s v="Job portal"/>
    <d v="2022-05-09T00:00:00"/>
    <d v="2022-05-30T00:00:00"/>
    <d v="2022-06-05T00:00:00"/>
    <s v="Candidate refused"/>
    <n v="58638"/>
    <m/>
    <x v="1"/>
    <m/>
    <s v="Branch Office"/>
    <x v="1"/>
  </r>
  <r>
    <s v="XS67567"/>
    <x v="2"/>
    <n v="24"/>
    <s v="Operations"/>
    <s v="Operations Executive"/>
    <s v="c9"/>
    <s v="Associate"/>
    <s v="LinkedIn"/>
    <d v="2022-05-09T00:00:00"/>
    <d v="2022-05-23T00:00:00"/>
    <d v="2022-05-29T00:00:00"/>
    <s v="Candidate in process"/>
    <n v="83729"/>
    <m/>
    <x v="1"/>
    <n v="5"/>
    <s v="Branch Office"/>
    <x v="0"/>
  </r>
  <r>
    <s v="ZH16115"/>
    <x v="2"/>
    <n v="25"/>
    <s v="Service"/>
    <s v="Service Manager"/>
    <s v="i1"/>
    <s v="Associate"/>
    <s v="LinkedIn"/>
    <d v="2022-05-09T00:00:00"/>
    <d v="2022-05-28T00:00:00"/>
    <d v="2022-06-06T00:00:00"/>
    <s v="Rejected"/>
    <n v="56040"/>
    <m/>
    <x v="1"/>
    <n v="4"/>
    <s v="Branch Office"/>
    <x v="0"/>
  </r>
  <r>
    <s v="JL51523"/>
    <x v="0"/>
    <n v="25"/>
    <s v="Sales"/>
    <s v="Sales Manager"/>
    <s v="c10"/>
    <s v="Doctoral"/>
    <s v="LinkedIn"/>
    <d v="2022-05-10T00:00:00"/>
    <d v="2022-05-23T00:00:00"/>
    <d v="2022-05-29T00:00:00"/>
    <s v="Rejected"/>
    <n v="86011"/>
    <m/>
    <x v="1"/>
    <n v="5"/>
    <s v="Branch Office"/>
    <x v="0"/>
  </r>
  <r>
    <s v="SE13096"/>
    <x v="0"/>
    <n v="28"/>
    <s v="Sales"/>
    <s v="Sales Manager"/>
    <s v="i5"/>
    <s v="Degree"/>
    <s v="Job portal"/>
    <d v="2022-05-10T00:00:00"/>
    <d v="2022-05-24T00:00:00"/>
    <d v="2022-05-30T00:00:00"/>
    <s v="Rejected"/>
    <n v="54351"/>
    <m/>
    <x v="1"/>
    <n v="4"/>
    <s v="Branch Office"/>
    <x v="1"/>
  </r>
  <r>
    <s v="RM53732"/>
    <x v="0"/>
    <n v="26"/>
    <s v="Production"/>
    <s v="Production Engineer"/>
    <s v="c8"/>
    <s v="Master"/>
    <s v="Own website"/>
    <d v="2022-05-10T00:00:00"/>
    <d v="2022-05-27T00:00:00"/>
    <d v="2022-06-03T00:00:00"/>
    <s v="Hired"/>
    <n v="58681"/>
    <n v="4.3"/>
    <x v="0"/>
    <n v="4"/>
    <s v="Branch Office"/>
    <x v="0"/>
  </r>
  <r>
    <s v="EB54502"/>
    <x v="0"/>
    <n v="37"/>
    <s v="Production"/>
    <s v="Production Manager"/>
    <s v="b9"/>
    <s v="Associate"/>
    <s v="LinkedIn"/>
    <d v="2022-05-10T00:00:00"/>
    <d v="2022-05-29T00:00:00"/>
    <d v="2022-06-09T00:00:00"/>
    <s v="Hired"/>
    <n v="59923"/>
    <n v="4.8"/>
    <x v="2"/>
    <m/>
    <s v="Branch Office"/>
    <x v="2"/>
  </r>
  <r>
    <s v="FI32759"/>
    <x v="2"/>
    <n v="24"/>
    <s v="Sales"/>
    <s v="Sales Executive"/>
    <s v="i1"/>
    <s v="Associate"/>
    <s v="Job portal"/>
    <d v="2022-05-10T00:00:00"/>
    <d v="2022-05-27T00:00:00"/>
    <d v="2022-06-02T00:00:00"/>
    <s v="Rejected"/>
    <n v="59249"/>
    <m/>
    <x v="1"/>
    <m/>
    <s v="Branch Office"/>
    <x v="0"/>
  </r>
  <r>
    <s v="VZ06496"/>
    <x v="2"/>
    <n v="22"/>
    <s v="Operations"/>
    <s v="Operations Executive"/>
    <s v="c8"/>
    <s v="Associate"/>
    <s v="Job portal"/>
    <d v="2022-05-10T00:00:00"/>
    <d v="2022-05-27T00:00:00"/>
    <d v="2022-06-08T00:00:00"/>
    <s v="Hired"/>
    <n v="62404"/>
    <n v="3.6"/>
    <x v="0"/>
    <n v="5"/>
    <s v="Branch Office"/>
    <x v="0"/>
  </r>
  <r>
    <s v="QY63993"/>
    <x v="1"/>
    <n v="29"/>
    <s v="Service"/>
    <s v="Service Engineer"/>
    <s v="c10"/>
    <s v="Associate"/>
    <s v="Job portal"/>
    <d v="2022-05-10T00:00:00"/>
    <d v="2022-05-26T00:00:00"/>
    <d v="2022-05-31T00:00:00"/>
    <s v="Hired"/>
    <n v="88344"/>
    <n v="4.9000000000000004"/>
    <x v="0"/>
    <n v="4"/>
    <s v="Branch Office"/>
    <x v="1"/>
  </r>
  <r>
    <s v="OH98384"/>
    <x v="1"/>
    <n v="24"/>
    <s v="Operations"/>
    <s v="Operations Executive"/>
    <s v="i7"/>
    <s v="Master"/>
    <s v="Job portal"/>
    <d v="2022-05-11T00:00:00"/>
    <d v="2022-05-27T00:00:00"/>
    <d v="2022-06-07T00:00:00"/>
    <s v="Hired"/>
    <n v="67876"/>
    <n v="3.9"/>
    <x v="0"/>
    <n v="5"/>
    <s v="Head Office"/>
    <x v="0"/>
  </r>
  <r>
    <s v="BX15919"/>
    <x v="0"/>
    <n v="35"/>
    <s v="Service"/>
    <s v="Service Engineer"/>
    <s v="i5"/>
    <s v="Bachelor"/>
    <s v="Job portal"/>
    <d v="2022-05-11T00:00:00"/>
    <d v="2022-05-29T00:00:00"/>
    <d v="2022-06-05T00:00:00"/>
    <s v="Candidate in process"/>
    <n v="62532"/>
    <m/>
    <x v="1"/>
    <n v="5"/>
    <s v="Branch Office"/>
    <x v="2"/>
  </r>
  <r>
    <s v="NA06784"/>
    <x v="2"/>
    <n v="26"/>
    <s v="Service"/>
    <s v="Service Manager"/>
    <s v="i7"/>
    <s v="Master"/>
    <s v="Job portal"/>
    <d v="2022-05-11T00:00:00"/>
    <d v="2022-06-02T00:00:00"/>
    <d v="2022-06-08T00:00:00"/>
    <s v="Hired"/>
    <n v="61543"/>
    <m/>
    <x v="0"/>
    <n v="5"/>
    <s v="Branch Office"/>
    <x v="0"/>
  </r>
  <r>
    <s v="CN79769"/>
    <x v="1"/>
    <n v="28"/>
    <s v="Purchase"/>
    <s v="Purchase Officer"/>
    <s v="c8"/>
    <s v="Master"/>
    <s v="Job portal"/>
    <d v="2022-05-11T00:00:00"/>
    <d v="2022-05-30T00:00:00"/>
    <d v="2022-06-06T00:00:00"/>
    <s v="Hired"/>
    <n v="79453"/>
    <n v="5"/>
    <x v="0"/>
    <n v="4"/>
    <s v="Head Office"/>
    <x v="1"/>
  </r>
  <r>
    <s v="TD43007"/>
    <x v="2"/>
    <n v="22"/>
    <s v="Service"/>
    <s v="Service Engineer"/>
    <s v="n10"/>
    <s v="Master"/>
    <s v="LinkedIn"/>
    <d v="2022-05-11T00:00:00"/>
    <d v="2022-05-31T00:00:00"/>
    <d v="2022-06-04T00:00:00"/>
    <s v="Hired"/>
    <n v="218745"/>
    <n v="4.3"/>
    <x v="0"/>
    <n v="5"/>
    <s v="Branch Office"/>
    <x v="0"/>
  </r>
  <r>
    <s v="OO22364"/>
    <x v="0"/>
    <n v="39"/>
    <s v="Operations"/>
    <s v="Operations Executive"/>
    <s v="i7"/>
    <s v="Degree"/>
    <s v="Others"/>
    <d v="2022-05-11T00:00:00"/>
    <d v="2022-05-19T00:00:00"/>
    <d v="2022-05-25T00:00:00"/>
    <s v="Hired"/>
    <n v="55280"/>
    <n v="4.9000000000000004"/>
    <x v="0"/>
    <m/>
    <s v="Branch Office"/>
    <x v="2"/>
  </r>
  <r>
    <s v="AR56675"/>
    <x v="0"/>
    <n v="31"/>
    <s v="Service"/>
    <s v="Service Engineer"/>
    <s v="c10"/>
    <s v="Degree"/>
    <s v="Job portal"/>
    <d v="2022-05-12T00:00:00"/>
    <d v="2022-05-28T00:00:00"/>
    <d v="2022-06-04T00:00:00"/>
    <s v="Hired"/>
    <n v="82102"/>
    <n v="4.0999999999999996"/>
    <x v="0"/>
    <n v="5"/>
    <s v="Head Office"/>
    <x v="1"/>
  </r>
  <r>
    <s v="SB91730"/>
    <x v="0"/>
    <n v="28"/>
    <s v="Finance"/>
    <s v="Financial Analyst"/>
    <s v="i6"/>
    <s v="Master"/>
    <s v="Job portal"/>
    <d v="2022-05-12T00:00:00"/>
    <d v="2022-05-21T00:00:00"/>
    <d v="2022-05-29T00:00:00"/>
    <s v="Hired"/>
    <n v="57162"/>
    <n v="3.7"/>
    <x v="0"/>
    <n v="4"/>
    <s v="Branch Office"/>
    <x v="1"/>
  </r>
  <r>
    <s v="TL36451"/>
    <x v="1"/>
    <n v="22"/>
    <s v="Service"/>
    <s v="Service Engineer"/>
    <s v="b9"/>
    <s v="Bachelor"/>
    <s v="LinkedIn"/>
    <d v="2022-05-12T00:00:00"/>
    <d v="2022-05-27T00:00:00"/>
    <d v="2022-06-06T00:00:00"/>
    <s v="Hired"/>
    <n v="46314"/>
    <n v="3.9"/>
    <x v="0"/>
    <m/>
    <s v="Branch Office"/>
    <x v="0"/>
  </r>
  <r>
    <s v="KU59169"/>
    <x v="2"/>
    <n v="22"/>
    <s v="Operations"/>
    <s v="Operations Manager"/>
    <s v="i5"/>
    <s v="Bachelor"/>
    <s v="LinkedIn"/>
    <d v="2022-05-13T00:00:00"/>
    <d v="2022-05-28T00:00:00"/>
    <d v="2022-06-08T00:00:00"/>
    <s v="Hired"/>
    <n v="47606"/>
    <n v="3.5"/>
    <x v="0"/>
    <n v="5"/>
    <s v="Head Office"/>
    <x v="0"/>
  </r>
  <r>
    <s v="US39551"/>
    <x v="0"/>
    <n v="34"/>
    <s v="Operations"/>
    <s v="Operations Executive"/>
    <s v="n9"/>
    <s v="Bachelor"/>
    <s v="LinkedIn"/>
    <d v="2022-05-13T00:00:00"/>
    <d v="2022-06-03T00:00:00"/>
    <d v="2022-06-08T00:00:00"/>
    <s v="Hired"/>
    <n v="201250"/>
    <m/>
    <x v="0"/>
    <n v="4"/>
    <s v="Branch Office"/>
    <x v="2"/>
  </r>
  <r>
    <s v="AP59379"/>
    <x v="2"/>
    <n v="36"/>
    <s v="Service"/>
    <s v="Service Engineer"/>
    <s v="b9"/>
    <s v="Bachelor"/>
    <s v="LinkedIn"/>
    <d v="2022-05-14T00:00:00"/>
    <d v="2022-06-05T00:00:00"/>
    <d v="2022-06-11T00:00:00"/>
    <s v="Rejected"/>
    <n v="33884"/>
    <m/>
    <x v="1"/>
    <n v="5"/>
    <s v="Branch Office"/>
    <x v="2"/>
  </r>
  <r>
    <s v="IK65128"/>
    <x v="2"/>
    <n v="29"/>
    <s v="Production"/>
    <s v="Production Manager"/>
    <s v="c9"/>
    <s v="Master"/>
    <s v="Own website"/>
    <d v="2022-05-14T00:00:00"/>
    <d v="2022-05-22T00:00:00"/>
    <d v="2022-05-27T00:00:00"/>
    <s v="Rejected"/>
    <n v="83397"/>
    <m/>
    <x v="1"/>
    <n v="4"/>
    <s v="Head Office"/>
    <x v="1"/>
  </r>
  <r>
    <s v="FE78899"/>
    <x v="0"/>
    <n v="22"/>
    <s v="Sales"/>
    <s v="Sales Manager"/>
    <s v="c10"/>
    <s v="Bachelor"/>
    <s v="Own website"/>
    <d v="2022-05-15T00:00:00"/>
    <d v="2022-06-06T00:00:00"/>
    <d v="2022-06-14T00:00:00"/>
    <s v="Hired"/>
    <n v="70549"/>
    <n v="3.7"/>
    <x v="0"/>
    <n v="2"/>
    <s v="Branch Office"/>
    <x v="0"/>
  </r>
  <r>
    <s v="LO20074"/>
    <x v="0"/>
    <n v="23"/>
    <s v="Operations"/>
    <s v="Operations Manager"/>
    <s v="c10"/>
    <s v="Bachelor"/>
    <s v="Others"/>
    <d v="2022-05-15T00:00:00"/>
    <d v="2022-05-26T00:00:00"/>
    <d v="2022-05-31T00:00:00"/>
    <s v="Hired"/>
    <n v="77634"/>
    <n v="3.8"/>
    <x v="2"/>
    <n v="4"/>
    <s v="Branch Office"/>
    <x v="0"/>
  </r>
  <r>
    <s v="ID61693"/>
    <x v="2"/>
    <n v="22"/>
    <s v="Service"/>
    <s v="Service Engineer"/>
    <s v="c9"/>
    <s v="Master"/>
    <s v="LinkedIn"/>
    <d v="2022-05-15T00:00:00"/>
    <d v="2022-05-31T00:00:00"/>
    <d v="2022-06-10T00:00:00"/>
    <s v="Hired"/>
    <n v="56398"/>
    <n v="4.7"/>
    <x v="0"/>
    <n v="5"/>
    <s v="Branch Office"/>
    <x v="0"/>
  </r>
  <r>
    <s v="LQ35533"/>
    <x v="0"/>
    <n v="31"/>
    <s v="Finance"/>
    <s v="Financial Analyst"/>
    <s v="i1"/>
    <s v="Degree"/>
    <s v="Others"/>
    <d v="2022-05-15T00:00:00"/>
    <d v="2022-05-31T00:00:00"/>
    <d v="2022-06-05T00:00:00"/>
    <s v="Hired"/>
    <n v="49945"/>
    <n v="4.8"/>
    <x v="0"/>
    <n v="5"/>
    <s v="Remote"/>
    <x v="1"/>
  </r>
  <r>
    <s v="LA22748"/>
    <x v="2"/>
    <n v="38"/>
    <s v="Finance"/>
    <s v="Financial Analyst"/>
    <s v="c8"/>
    <s v="Bachelor"/>
    <s v="Own website"/>
    <d v="2022-05-15T00:00:00"/>
    <d v="2022-05-29T00:00:00"/>
    <d v="2022-06-06T00:00:00"/>
    <s v="Rejected"/>
    <n v="68671"/>
    <m/>
    <x v="1"/>
    <n v="4"/>
    <s v="Branch Office"/>
    <x v="2"/>
  </r>
  <r>
    <s v="DT84335"/>
    <x v="0"/>
    <n v="31"/>
    <s v="Marketing"/>
    <s v="Marketing Manager"/>
    <s v="m6"/>
    <s v="Degree"/>
    <s v="LinkedIn"/>
    <d v="2022-05-16T00:00:00"/>
    <d v="2022-06-04T00:00:00"/>
    <d v="2022-06-09T00:00:00"/>
    <s v="Hired"/>
    <n v="116427"/>
    <n v="4"/>
    <x v="0"/>
    <n v="1"/>
    <s v="Branch Office"/>
    <x v="1"/>
  </r>
  <r>
    <s v="EP88152"/>
    <x v="2"/>
    <n v="32"/>
    <s v="Operations"/>
    <s v="Operations Manager"/>
    <s v="b9"/>
    <s v="Bachelor"/>
    <s v="LinkedIn"/>
    <d v="2022-05-16T00:00:00"/>
    <d v="2022-05-24T00:00:00"/>
    <d v="2022-06-02T00:00:00"/>
    <s v="Hired"/>
    <n v="57154"/>
    <n v="4.8"/>
    <x v="0"/>
    <n v="4"/>
    <s v="Head Office"/>
    <x v="1"/>
  </r>
  <r>
    <s v="XB00505"/>
    <x v="0"/>
    <n v="35"/>
    <s v="Operations"/>
    <s v="Operations Executive"/>
    <s v="n6"/>
    <s v="Bachelor"/>
    <s v="Recruitment agencies"/>
    <d v="2022-05-17T00:00:00"/>
    <d v="2022-06-02T00:00:00"/>
    <d v="2022-06-06T00:00:00"/>
    <s v="Hired"/>
    <n v="135236"/>
    <n v="4"/>
    <x v="2"/>
    <n v="4"/>
    <s v="Branch Office"/>
    <x v="2"/>
  </r>
  <r>
    <s v="KP95594"/>
    <x v="0"/>
    <n v="30"/>
    <s v="Purchase"/>
    <s v="Purchase Officer"/>
    <s v="c5"/>
    <s v="Master"/>
    <s v="Recruitment agencies"/>
    <d v="2022-05-18T00:00:00"/>
    <d v="2022-06-01T00:00:00"/>
    <d v="2022-06-08T00:00:00"/>
    <s v="Candidate refused"/>
    <n v="62618"/>
    <m/>
    <x v="1"/>
    <m/>
    <s v="Remote"/>
    <x v="1"/>
  </r>
  <r>
    <s v="UJ27724"/>
    <x v="2"/>
    <n v="32"/>
    <s v="Marketing"/>
    <s v="Marketing Manager"/>
    <s v="n9"/>
    <s v="Doctoral"/>
    <s v="Job portal"/>
    <d v="2022-05-18T00:00:00"/>
    <d v="2022-06-03T00:00:00"/>
    <d v="2022-06-14T00:00:00"/>
    <s v="Rejected"/>
    <n v="159213"/>
    <m/>
    <x v="1"/>
    <n v="3"/>
    <s v="Branch Office"/>
    <x v="1"/>
  </r>
  <r>
    <s v="NK56886"/>
    <x v="0"/>
    <n v="32"/>
    <s v="Operations"/>
    <s v="Operations Executive"/>
    <s v="n6"/>
    <s v="Master"/>
    <s v="LinkedIn"/>
    <d v="2022-05-18T00:00:00"/>
    <d v="2022-06-07T00:00:00"/>
    <d v="2022-06-18T00:00:00"/>
    <s v="Hired"/>
    <n v="125152"/>
    <n v="4.4000000000000004"/>
    <x v="0"/>
    <n v="4"/>
    <s v="Remote"/>
    <x v="1"/>
  </r>
  <r>
    <s v="EN41969"/>
    <x v="0"/>
    <n v="33"/>
    <s v="Service"/>
    <s v="Service Engineer"/>
    <s v="i6"/>
    <s v="Master"/>
    <s v="Recruitment agencies"/>
    <d v="2022-05-18T00:00:00"/>
    <d v="2022-06-05T00:00:00"/>
    <d v="2022-06-10T00:00:00"/>
    <s v="Hired"/>
    <n v="58235"/>
    <m/>
    <x v="0"/>
    <m/>
    <s v="Branch Office"/>
    <x v="1"/>
  </r>
  <r>
    <s v="TM32403"/>
    <x v="0"/>
    <n v="27"/>
    <s v="Operations"/>
    <s v="Operations Executive"/>
    <s v="c10"/>
    <s v="Degree"/>
    <s v="Job portal"/>
    <d v="2022-05-18T00:00:00"/>
    <d v="2022-05-26T00:00:00"/>
    <d v="2022-05-30T00:00:00"/>
    <s v="Hired"/>
    <n v="87418"/>
    <m/>
    <x v="0"/>
    <n v="5"/>
    <s v="Branch Office"/>
    <x v="0"/>
  </r>
  <r>
    <s v="BF93440"/>
    <x v="2"/>
    <n v="26"/>
    <s v="Purchase"/>
    <s v="Purchase Officer"/>
    <s v="i5"/>
    <s v="Degree"/>
    <s v="Job portal"/>
    <d v="2022-05-18T00:00:00"/>
    <d v="2022-05-29T00:00:00"/>
    <d v="2022-06-02T00:00:00"/>
    <s v="Candidate refused"/>
    <n v="58558"/>
    <m/>
    <x v="1"/>
    <m/>
    <s v="Branch Office"/>
    <x v="0"/>
  </r>
  <r>
    <s v="ZI75882"/>
    <x v="2"/>
    <n v="36"/>
    <s v="Operations"/>
    <s v="Operations Manager"/>
    <s v="m6"/>
    <s v="Bachelor"/>
    <s v="Job portal"/>
    <d v="2022-05-19T00:00:00"/>
    <d v="2022-05-31T00:00:00"/>
    <d v="2022-06-08T00:00:00"/>
    <s v="Hired"/>
    <n v="112141"/>
    <n v="4.4000000000000004"/>
    <x v="2"/>
    <n v="5"/>
    <s v="Branch Office"/>
    <x v="2"/>
  </r>
  <r>
    <s v="OE63685"/>
    <x v="2"/>
    <n v="26"/>
    <s v="Operations"/>
    <s v="Operations Executive"/>
    <s v="c8"/>
    <s v="Degree"/>
    <s v="LinkedIn"/>
    <d v="2022-05-19T00:00:00"/>
    <d v="2022-06-03T00:00:00"/>
    <d v="2022-06-07T00:00:00"/>
    <s v="Hired"/>
    <n v="69823"/>
    <n v="4.9000000000000004"/>
    <x v="0"/>
    <n v="5"/>
    <s v="Branch Office"/>
    <x v="0"/>
  </r>
  <r>
    <s v="JX53844"/>
    <x v="0"/>
    <n v="22"/>
    <s v="Service"/>
    <s v="Service Engineer"/>
    <s v="b9"/>
    <s v="Associate"/>
    <s v="Own website"/>
    <d v="2022-05-19T00:00:00"/>
    <d v="2022-06-02T00:00:00"/>
    <d v="2022-06-06T00:00:00"/>
    <s v="Candidate refused"/>
    <n v="42201"/>
    <m/>
    <x v="1"/>
    <n v="4"/>
    <s v="Head Office"/>
    <x v="0"/>
  </r>
  <r>
    <s v="PN11062"/>
    <x v="0"/>
    <n v="37"/>
    <s v="Operations"/>
    <s v="Operations Executive"/>
    <s v="i6"/>
    <s v="Degree"/>
    <s v="Job portal"/>
    <d v="2022-05-19T00:00:00"/>
    <d v="2022-06-10T00:00:00"/>
    <d v="2022-06-15T00:00:00"/>
    <s v="Rejected"/>
    <n v="62381"/>
    <m/>
    <x v="1"/>
    <n v="4"/>
    <s v="Branch Office"/>
    <x v="2"/>
  </r>
  <r>
    <s v="EJ71287"/>
    <x v="0"/>
    <n v="33"/>
    <s v="Service"/>
    <s v="Service Engineer"/>
    <s v="c9"/>
    <s v="Degree"/>
    <s v="LinkedIn"/>
    <d v="2022-05-19T00:00:00"/>
    <d v="2022-05-31T00:00:00"/>
    <d v="2022-06-07T00:00:00"/>
    <s v="Hired"/>
    <n v="75808"/>
    <n v="3.8"/>
    <x v="0"/>
    <n v="4"/>
    <s v="Branch Office"/>
    <x v="1"/>
  </r>
  <r>
    <s v="MM21800"/>
    <x v="0"/>
    <n v="28"/>
    <s v="Service"/>
    <s v="Service Engineer"/>
    <s v="i4"/>
    <s v="Master"/>
    <s v="Recruitment agencies"/>
    <d v="2022-05-19T00:00:00"/>
    <d v="2022-06-08T00:00:00"/>
    <d v="2022-06-20T00:00:00"/>
    <s v="Candidate in process"/>
    <n v="54224"/>
    <m/>
    <x v="1"/>
    <n v="3"/>
    <s v="Branch Office"/>
    <x v="1"/>
  </r>
  <r>
    <s v="OE60502"/>
    <x v="2"/>
    <n v="29"/>
    <s v="Service"/>
    <s v="Service Engineer"/>
    <s v="i5"/>
    <s v="Bachelor"/>
    <s v="Job portal"/>
    <d v="2022-05-20T00:00:00"/>
    <d v="2022-06-10T00:00:00"/>
    <d v="2022-06-14T00:00:00"/>
    <s v="Candidate refused"/>
    <n v="57774"/>
    <m/>
    <x v="1"/>
    <n v="3"/>
    <s v="Branch Office"/>
    <x v="1"/>
  </r>
  <r>
    <s v="EY55076"/>
    <x v="0"/>
    <n v="25"/>
    <s v="Operations"/>
    <s v="Operations Executive"/>
    <s v="c9"/>
    <s v="Master"/>
    <s v="Job portal"/>
    <d v="2022-05-20T00:00:00"/>
    <d v="2022-06-01T00:00:00"/>
    <d v="2022-06-11T00:00:00"/>
    <s v="Rejected"/>
    <n v="69488"/>
    <m/>
    <x v="1"/>
    <n v="4"/>
    <s v="Branch Office"/>
    <x v="0"/>
  </r>
  <r>
    <s v="HC49818"/>
    <x v="0"/>
    <n v="35"/>
    <s v="Service"/>
    <s v="Service Engineer"/>
    <s v="n9"/>
    <s v="Master"/>
    <s v="Own website"/>
    <d v="2022-05-20T00:00:00"/>
    <d v="2022-06-04T00:00:00"/>
    <d v="2022-06-16T00:00:00"/>
    <s v="Candidate refused"/>
    <n v="190524"/>
    <m/>
    <x v="1"/>
    <n v="5"/>
    <s v="Branch Office"/>
    <x v="2"/>
  </r>
  <r>
    <s v="PU81627"/>
    <x v="1"/>
    <n v="34"/>
    <s v="Sales"/>
    <s v="Sales Manager"/>
    <s v="i6"/>
    <s v="Associate"/>
    <s v="Recruitment agencies"/>
    <d v="2022-05-20T00:00:00"/>
    <d v="2022-05-30T00:00:00"/>
    <d v="2022-06-07T00:00:00"/>
    <s v="Hired"/>
    <n v="74549"/>
    <n v="3.8"/>
    <x v="2"/>
    <n v="4"/>
    <s v="Branch Office"/>
    <x v="2"/>
  </r>
  <r>
    <s v="IL52312"/>
    <x v="0"/>
    <n v="27"/>
    <s v="Operations"/>
    <s v="Operations Executive"/>
    <s v="i1"/>
    <s v="Doctoral"/>
    <s v="Job portal"/>
    <d v="2022-05-21T00:00:00"/>
    <d v="2022-06-04T00:00:00"/>
    <d v="2022-06-15T00:00:00"/>
    <s v="Rejected"/>
    <n v="59685"/>
    <m/>
    <x v="1"/>
    <n v="4"/>
    <s v="Head Office"/>
    <x v="0"/>
  </r>
  <r>
    <s v="WN41046"/>
    <x v="0"/>
    <n v="24"/>
    <s v="Service"/>
    <s v="Service Engineer"/>
    <s v="m6"/>
    <s v="Degree"/>
    <s v="Own website"/>
    <d v="2022-05-21T00:00:00"/>
    <d v="2022-06-02T00:00:00"/>
    <d v="2022-06-13T00:00:00"/>
    <s v="Hired"/>
    <n v="103746"/>
    <n v="3.7"/>
    <x v="2"/>
    <m/>
    <s v="Branch Office"/>
    <x v="0"/>
  </r>
  <r>
    <s v="BU51416"/>
    <x v="2"/>
    <n v="33"/>
    <s v="Service"/>
    <s v="Service Manager"/>
    <s v="m7"/>
    <s v="Doctoral"/>
    <s v="LinkedIn"/>
    <d v="2022-05-21T00:00:00"/>
    <d v="2022-06-07T00:00:00"/>
    <d v="2022-06-16T00:00:00"/>
    <s v="Hired"/>
    <n v="151215"/>
    <n v="3.7"/>
    <x v="0"/>
    <n v="3"/>
    <s v="Head Office"/>
    <x v="1"/>
  </r>
  <r>
    <s v="VX76530"/>
    <x v="0"/>
    <n v="35"/>
    <s v="Service"/>
    <s v="Service Engineer"/>
    <s v="n6"/>
    <s v="Bachelor"/>
    <s v="Job portal"/>
    <d v="2022-05-21T00:00:00"/>
    <d v="2022-06-12T00:00:00"/>
    <d v="2022-06-22T00:00:00"/>
    <s v="Hired"/>
    <n v="145562"/>
    <m/>
    <x v="0"/>
    <n v="2"/>
    <s v="Branch Office"/>
    <x v="2"/>
  </r>
  <r>
    <s v="NF87357"/>
    <x v="2"/>
    <n v="33"/>
    <s v="Service"/>
    <s v="Service Manager"/>
    <s v="c5"/>
    <s v="Associate"/>
    <s v="Own website"/>
    <d v="2022-05-21T00:00:00"/>
    <d v="2022-05-29T00:00:00"/>
    <d v="2022-06-07T00:00:00"/>
    <s v="Hired"/>
    <n v="63135"/>
    <n v="4.7"/>
    <x v="2"/>
    <n v="4"/>
    <s v="Branch Office"/>
    <x v="1"/>
  </r>
  <r>
    <s v="TS01428"/>
    <x v="2"/>
    <n v="39"/>
    <s v="Production"/>
    <s v="Production Engineer"/>
    <s v="c8"/>
    <s v="Bachelor"/>
    <s v="LinkedIn"/>
    <d v="2022-05-21T00:00:00"/>
    <d v="2022-06-09T00:00:00"/>
    <d v="2022-06-18T00:00:00"/>
    <s v="Candidate in process"/>
    <n v="57428"/>
    <m/>
    <x v="1"/>
    <n v="4"/>
    <s v="Head Office"/>
    <x v="2"/>
  </r>
  <r>
    <s v="HW41775"/>
    <x v="1"/>
    <n v="40"/>
    <s v="Sales"/>
    <s v="Sales Manager"/>
    <s v="b9"/>
    <s v="Bachelor"/>
    <s v="Own website"/>
    <d v="2022-05-21T00:00:00"/>
    <d v="2022-06-06T00:00:00"/>
    <d v="2022-06-15T00:00:00"/>
    <s v="Hired"/>
    <n v="38343"/>
    <n v="4.7"/>
    <x v="0"/>
    <n v="4"/>
    <s v="Branch Office"/>
    <x v="3"/>
  </r>
  <r>
    <s v="DA66331"/>
    <x v="0"/>
    <n v="36"/>
    <s v="General Management"/>
    <s v="General Manager"/>
    <s v="i1"/>
    <s v="Master"/>
    <s v="Job portal"/>
    <d v="2022-05-21T00:00:00"/>
    <d v="2022-06-12T00:00:00"/>
    <d v="2022-06-21T00:00:00"/>
    <s v="Hired"/>
    <n v="55283"/>
    <n v="3.6"/>
    <x v="2"/>
    <n v="5"/>
    <s v="Head Office"/>
    <x v="2"/>
  </r>
  <r>
    <s v="QG84326"/>
    <x v="1"/>
    <n v="30"/>
    <s v="Operations"/>
    <s v="Operations Manager"/>
    <s v="i4"/>
    <s v="Master"/>
    <s v="Own website"/>
    <d v="2022-05-21T00:00:00"/>
    <d v="2022-05-31T00:00:00"/>
    <d v="2022-06-07T00:00:00"/>
    <s v="Hired"/>
    <n v="44684"/>
    <n v="4.5999999999999996"/>
    <x v="0"/>
    <n v="4"/>
    <s v="Branch Office"/>
    <x v="1"/>
  </r>
  <r>
    <s v="TK74352"/>
    <x v="0"/>
    <n v="26"/>
    <s v="Service"/>
    <s v="Service Engineer"/>
    <s v="i6"/>
    <s v="Associate"/>
    <s v="Job portal"/>
    <d v="2022-05-22T00:00:00"/>
    <d v="2022-06-06T00:00:00"/>
    <d v="2022-06-15T00:00:00"/>
    <s v="No decision"/>
    <n v="71616"/>
    <m/>
    <x v="1"/>
    <n v="4"/>
    <s v="Remote"/>
    <x v="0"/>
  </r>
  <r>
    <s v="HI77867"/>
    <x v="0"/>
    <n v="25"/>
    <s v="Service"/>
    <s v="Service Manager"/>
    <s v="i4"/>
    <s v="Master"/>
    <s v="Job portal"/>
    <d v="2022-05-22T00:00:00"/>
    <d v="2022-06-12T00:00:00"/>
    <d v="2022-06-22T00:00:00"/>
    <s v="Hired"/>
    <n v="44605"/>
    <n v="4.8"/>
    <x v="0"/>
    <n v="5"/>
    <s v="Branch Office"/>
    <x v="0"/>
  </r>
  <r>
    <s v="LS12435"/>
    <x v="0"/>
    <n v="22"/>
    <s v="Production"/>
    <s v="Production Manager"/>
    <s v="m7"/>
    <s v="Associate"/>
    <s v="Job portal"/>
    <d v="2022-05-22T00:00:00"/>
    <d v="2022-06-09T00:00:00"/>
    <d v="2022-06-19T00:00:00"/>
    <s v="Hired"/>
    <n v="123067"/>
    <m/>
    <x v="0"/>
    <n v="4"/>
    <s v="Branch Office"/>
    <x v="0"/>
  </r>
  <r>
    <s v="SS19001"/>
    <x v="1"/>
    <n v="29"/>
    <s v="Operations"/>
    <s v="Operations Executive"/>
    <s v="n6"/>
    <s v="Bachelor"/>
    <s v="Job portal"/>
    <d v="2022-05-22T00:00:00"/>
    <d v="2022-06-06T00:00:00"/>
    <d v="2022-06-10T00:00:00"/>
    <s v="Hired"/>
    <n v="147630"/>
    <n v="4"/>
    <x v="0"/>
    <n v="3"/>
    <s v="Head Office"/>
    <x v="1"/>
  </r>
  <r>
    <s v="YL02003"/>
    <x v="0"/>
    <n v="24"/>
    <s v="Service"/>
    <s v="Service Engineer"/>
    <s v="c5"/>
    <s v="Degree"/>
    <s v="Recruitment agencies"/>
    <d v="2022-05-22T00:00:00"/>
    <d v="2022-05-31T00:00:00"/>
    <d v="2022-06-09T00:00:00"/>
    <s v="Rejected"/>
    <n v="68214"/>
    <m/>
    <x v="1"/>
    <m/>
    <s v="Branch Office"/>
    <x v="0"/>
  </r>
  <r>
    <s v="ZP57598"/>
    <x v="0"/>
    <n v="34"/>
    <s v="Service"/>
    <s v="Service Engineer"/>
    <s v="n9"/>
    <s v="Degree"/>
    <s v="Job portal"/>
    <d v="2022-05-22T00:00:00"/>
    <d v="2022-06-10T00:00:00"/>
    <d v="2022-06-19T00:00:00"/>
    <s v="Candidate in process"/>
    <n v="147617"/>
    <m/>
    <x v="1"/>
    <n v="5"/>
    <s v="Branch Office"/>
    <x v="2"/>
  </r>
  <r>
    <s v="QL26820"/>
    <x v="2"/>
    <n v="25"/>
    <s v="Operations"/>
    <s v="Operations Manager"/>
    <s v="i4"/>
    <s v="Degree"/>
    <s v="LinkedIn"/>
    <d v="2022-05-23T00:00:00"/>
    <d v="2022-06-08T00:00:00"/>
    <d v="2022-06-13T00:00:00"/>
    <s v="Candidate refused"/>
    <n v="49311"/>
    <m/>
    <x v="1"/>
    <n v="3"/>
    <s v="Branch Office"/>
    <x v="0"/>
  </r>
  <r>
    <s v="PN21020"/>
    <x v="0"/>
    <n v="35"/>
    <s v="Service"/>
    <s v="Service Engineer"/>
    <s v="i5"/>
    <s v="Bachelor"/>
    <s v="Own website"/>
    <d v="2022-05-23T00:00:00"/>
    <d v="2022-06-01T00:00:00"/>
    <d v="2022-06-05T00:00:00"/>
    <s v="Hired"/>
    <n v="69753"/>
    <n v="3.9"/>
    <x v="2"/>
    <n v="4"/>
    <s v="Branch Office"/>
    <x v="2"/>
  </r>
  <r>
    <s v="EZ73355"/>
    <x v="0"/>
    <n v="27"/>
    <s v="Service"/>
    <s v="Service Engineer"/>
    <s v="c8"/>
    <s v="Degree"/>
    <s v="LinkedIn"/>
    <d v="2022-05-23T00:00:00"/>
    <d v="2022-06-02T00:00:00"/>
    <d v="2022-06-13T00:00:00"/>
    <s v="Hired"/>
    <n v="61998"/>
    <n v="4.5"/>
    <x v="0"/>
    <n v="5"/>
    <s v="Branch Office"/>
    <x v="0"/>
  </r>
  <r>
    <s v="TB02893"/>
    <x v="0"/>
    <n v="32"/>
    <s v="Operations"/>
    <s v="Operations Executive"/>
    <s v="i1"/>
    <s v="Master"/>
    <s v="Job portal"/>
    <d v="2022-05-23T00:00:00"/>
    <d v="2022-06-12T00:00:00"/>
    <d v="2022-06-22T00:00:00"/>
    <s v="Rejected"/>
    <n v="38173"/>
    <m/>
    <x v="1"/>
    <m/>
    <s v="Branch Office"/>
    <x v="1"/>
  </r>
  <r>
    <s v="ZH61952"/>
    <x v="0"/>
    <n v="26"/>
    <s v="Operations"/>
    <s v="Operations Executive"/>
    <s v="c8"/>
    <s v="Degree"/>
    <s v="Own website"/>
    <d v="2022-05-23T00:00:00"/>
    <d v="2022-06-09T00:00:00"/>
    <d v="2022-06-15T00:00:00"/>
    <s v="Hired"/>
    <n v="53712"/>
    <n v="4.0999999999999996"/>
    <x v="0"/>
    <n v="5"/>
    <s v="Branch Office"/>
    <x v="0"/>
  </r>
  <r>
    <s v="KC02989"/>
    <x v="0"/>
    <n v="36"/>
    <s v="Service"/>
    <s v="Service Engineer"/>
    <s v="c8"/>
    <s v="Master"/>
    <s v="LinkedIn"/>
    <d v="2022-05-24T00:00:00"/>
    <d v="2022-06-15T00:00:00"/>
    <d v="2022-06-19T00:00:00"/>
    <s v="Hired"/>
    <n v="65132"/>
    <m/>
    <x v="0"/>
    <n v="4"/>
    <s v="Branch Office"/>
    <x v="2"/>
  </r>
  <r>
    <s v="WV56957"/>
    <x v="0"/>
    <n v="35"/>
    <s v="Operations"/>
    <s v="Operations Executive"/>
    <s v="m6"/>
    <s v="Bachelor"/>
    <s v="Job portal"/>
    <d v="2022-05-25T00:00:00"/>
    <d v="2022-06-13T00:00:00"/>
    <d v="2022-06-18T00:00:00"/>
    <s v="Hired"/>
    <n v="122249"/>
    <n v="4.0999999999999996"/>
    <x v="0"/>
    <m/>
    <s v="Head Office"/>
    <x v="2"/>
  </r>
  <r>
    <s v="TY44501"/>
    <x v="2"/>
    <n v="27"/>
    <s v="Sales"/>
    <s v="Sales Manager"/>
    <s v="i1"/>
    <s v="Bachelor"/>
    <s v="Job portal"/>
    <d v="2022-05-25T00:00:00"/>
    <d v="2022-06-10T00:00:00"/>
    <d v="2022-06-22T00:00:00"/>
    <s v="Candidate refused"/>
    <n v="54479"/>
    <m/>
    <x v="1"/>
    <n v="4"/>
    <s v="Branch Office"/>
    <x v="0"/>
  </r>
  <r>
    <s v="BQ96239"/>
    <x v="0"/>
    <n v="54"/>
    <s v="Operations"/>
    <s v="Operations Executive"/>
    <s v="i6"/>
    <s v="Bachelor"/>
    <s v="LinkedIn"/>
    <d v="2022-05-26T00:00:00"/>
    <d v="2022-06-05T00:00:00"/>
    <d v="2022-06-13T00:00:00"/>
    <s v="Rejected"/>
    <n v="74561"/>
    <m/>
    <x v="1"/>
    <n v="4"/>
    <s v="Branch Office"/>
    <x v="4"/>
  </r>
  <r>
    <s v="NA82068"/>
    <x v="0"/>
    <n v="35"/>
    <s v="Production"/>
    <s v="Production Engineer"/>
    <s v="c10"/>
    <s v="Associate"/>
    <s v="LinkedIn"/>
    <d v="2022-05-26T00:00:00"/>
    <d v="2022-06-09T00:00:00"/>
    <d v="2022-06-16T00:00:00"/>
    <s v="Hired"/>
    <n v="78701"/>
    <n v="4.7"/>
    <x v="2"/>
    <n v="4"/>
    <s v="Branch Office"/>
    <x v="2"/>
  </r>
  <r>
    <s v="BY43829"/>
    <x v="2"/>
    <n v="26"/>
    <s v="Operations"/>
    <s v="Operations Executive"/>
    <s v="i6"/>
    <s v="Master"/>
    <s v="LinkedIn"/>
    <d v="2022-05-26T00:00:00"/>
    <d v="2022-06-09T00:00:00"/>
    <d v="2022-06-18T00:00:00"/>
    <s v="Hired"/>
    <n v="67989"/>
    <n v="3.7"/>
    <x v="2"/>
    <n v="4"/>
    <s v="Branch Office"/>
    <x v="0"/>
  </r>
  <r>
    <s v="RX41782"/>
    <x v="0"/>
    <n v="26"/>
    <s v="Marketing"/>
    <s v="Marketing Executive"/>
    <s v="b9"/>
    <s v="Degree"/>
    <s v="Job portal"/>
    <d v="2022-05-26T00:00:00"/>
    <d v="2022-06-08T00:00:00"/>
    <d v="2022-06-19T00:00:00"/>
    <s v="Rejected"/>
    <n v="58208"/>
    <m/>
    <x v="1"/>
    <n v="4"/>
    <s v="Branch Office"/>
    <x v="0"/>
  </r>
  <r>
    <s v="FG61196"/>
    <x v="2"/>
    <n v="23"/>
    <s v="Marketing"/>
    <s v="Marketing Executive"/>
    <s v="i4"/>
    <s v="Master"/>
    <s v="LinkedIn"/>
    <d v="2022-05-26T00:00:00"/>
    <d v="2022-06-10T00:00:00"/>
    <d v="2022-06-21T00:00:00"/>
    <s v="Hired"/>
    <n v="46094"/>
    <n v="3.8"/>
    <x v="2"/>
    <n v="4"/>
    <s v="Head Office"/>
    <x v="0"/>
  </r>
  <r>
    <s v="RP75046"/>
    <x v="0"/>
    <n v="31"/>
    <s v="Operations"/>
    <s v="Operations Executive"/>
    <s v="c5"/>
    <s v="Doctoral"/>
    <s v="Job portal"/>
    <d v="2022-05-26T00:00:00"/>
    <d v="2022-06-03T00:00:00"/>
    <d v="2022-06-15T00:00:00"/>
    <s v="Hired"/>
    <n v="69613"/>
    <n v="4.5"/>
    <x v="0"/>
    <n v="3"/>
    <s v="Branch Office"/>
    <x v="1"/>
  </r>
  <r>
    <s v="MZ88499"/>
    <x v="0"/>
    <n v="22"/>
    <s v="Finance"/>
    <s v="Financial Analyst"/>
    <s v="i4"/>
    <s v="Bachelor"/>
    <s v="Job portal"/>
    <d v="2022-05-26T00:00:00"/>
    <d v="2022-06-05T00:00:00"/>
    <d v="2022-06-15T00:00:00"/>
    <s v="Hired"/>
    <n v="41004"/>
    <n v="4.0999999999999996"/>
    <x v="0"/>
    <n v="5"/>
    <s v="Branch Office"/>
    <x v="0"/>
  </r>
  <r>
    <s v="HF50745"/>
    <x v="0"/>
    <n v="36"/>
    <s v="Service"/>
    <s v="Service Engineer"/>
    <s v="c5"/>
    <s v="Bachelor"/>
    <s v="Recruitment agencies"/>
    <d v="2022-05-27T00:00:00"/>
    <d v="2022-06-11T00:00:00"/>
    <d v="2022-06-18T00:00:00"/>
    <s v="Hired"/>
    <n v="49903"/>
    <n v="3.8"/>
    <x v="0"/>
    <n v="5"/>
    <s v="Branch Office"/>
    <x v="2"/>
  </r>
  <r>
    <s v="NK61964"/>
    <x v="0"/>
    <n v="27"/>
    <s v="Production"/>
    <s v="Production Engineer"/>
    <s v="i5"/>
    <s v="Degree"/>
    <s v="Job portal"/>
    <d v="2022-05-27T00:00:00"/>
    <d v="2022-06-13T00:00:00"/>
    <d v="2022-06-17T00:00:00"/>
    <s v="Rejected"/>
    <n v="66059"/>
    <m/>
    <x v="1"/>
    <m/>
    <s v="Remote"/>
    <x v="0"/>
  </r>
  <r>
    <s v="RA25362"/>
    <x v="0"/>
    <n v="37"/>
    <s v="Operations"/>
    <s v="Operations Executive"/>
    <s v="i1"/>
    <s v="Degree"/>
    <s v="Job portal"/>
    <d v="2022-05-27T00:00:00"/>
    <d v="2022-06-18T00:00:00"/>
    <d v="2022-06-27T00:00:00"/>
    <s v="Rejected"/>
    <n v="52600"/>
    <m/>
    <x v="1"/>
    <n v="3"/>
    <s v="Head Office"/>
    <x v="2"/>
  </r>
  <r>
    <s v="OG46342"/>
    <x v="0"/>
    <n v="34"/>
    <s v="Operations"/>
    <s v="Operations Manager"/>
    <s v="m6"/>
    <s v="Master"/>
    <s v="Recruitment agencies"/>
    <d v="2022-05-27T00:00:00"/>
    <d v="2022-06-15T00:00:00"/>
    <d v="2022-06-19T00:00:00"/>
    <s v="Hired"/>
    <n v="119227"/>
    <m/>
    <x v="2"/>
    <n v="5"/>
    <s v="Branch Office"/>
    <x v="2"/>
  </r>
  <r>
    <s v="SJ82115"/>
    <x v="0"/>
    <n v="35"/>
    <s v="Service"/>
    <s v="Service Engineer"/>
    <s v="i7"/>
    <s v="Bachelor"/>
    <s v="Job portal"/>
    <d v="2022-05-28T00:00:00"/>
    <d v="2022-06-19T00:00:00"/>
    <d v="2022-06-28T00:00:00"/>
    <s v="Hired"/>
    <n v="73442"/>
    <n v="4"/>
    <x v="0"/>
    <n v="4"/>
    <s v="Branch Office"/>
    <x v="2"/>
  </r>
  <r>
    <s v="FC22431"/>
    <x v="0"/>
    <n v="31"/>
    <s v="Operations"/>
    <s v="Operations Manager"/>
    <s v="n6"/>
    <s v="Bachelor"/>
    <s v="LinkedIn"/>
    <d v="2022-05-28T00:00:00"/>
    <d v="2022-06-08T00:00:00"/>
    <d v="2022-06-12T00:00:00"/>
    <s v="Rejected"/>
    <n v="148168"/>
    <m/>
    <x v="1"/>
    <m/>
    <s v="Branch Office"/>
    <x v="1"/>
  </r>
  <r>
    <s v="YD81498"/>
    <x v="0"/>
    <n v="33"/>
    <s v="Operations"/>
    <s v="Operations Manager"/>
    <s v="i5"/>
    <s v="Master"/>
    <s v="Own website"/>
    <d v="2022-05-29T00:00:00"/>
    <d v="2022-06-20T00:00:00"/>
    <d v="2022-06-29T00:00:00"/>
    <s v="Hired"/>
    <n v="61331"/>
    <m/>
    <x v="0"/>
    <n v="4"/>
    <s v="Head Office"/>
    <x v="1"/>
  </r>
  <r>
    <s v="NS73553"/>
    <x v="0"/>
    <n v="25"/>
    <s v="General Management"/>
    <s v="General Manager"/>
    <s v="c10"/>
    <s v="Master"/>
    <s v="Job portal"/>
    <d v="2022-05-29T00:00:00"/>
    <d v="2022-06-13T00:00:00"/>
    <d v="2022-06-24T00:00:00"/>
    <s v="Hired"/>
    <n v="83692"/>
    <n v="4.4000000000000004"/>
    <x v="0"/>
    <n v="4"/>
    <s v="Remote"/>
    <x v="0"/>
  </r>
  <r>
    <s v="RB84643"/>
    <x v="0"/>
    <n v="27"/>
    <s v="Operations"/>
    <s v="Operations Executive"/>
    <s v="i6"/>
    <s v="Master"/>
    <s v="Own website"/>
    <d v="2022-05-29T00:00:00"/>
    <d v="2022-06-07T00:00:00"/>
    <d v="2022-06-14T00:00:00"/>
    <s v="Hired"/>
    <n v="51505"/>
    <n v="4.9000000000000004"/>
    <x v="0"/>
    <n v="4"/>
    <s v="Branch Office"/>
    <x v="0"/>
  </r>
  <r>
    <s v="JO92018"/>
    <x v="0"/>
    <n v="26"/>
    <s v="Service"/>
    <s v="Service Manager"/>
    <s v="i1"/>
    <s v="Master"/>
    <s v="Own website"/>
    <d v="2022-05-29T00:00:00"/>
    <d v="2022-06-10T00:00:00"/>
    <d v="2022-06-21T00:00:00"/>
    <s v="Hired"/>
    <n v="59792"/>
    <n v="3.9"/>
    <x v="0"/>
    <m/>
    <s v="Head Office"/>
    <x v="0"/>
  </r>
  <r>
    <s v="ZF56173"/>
    <x v="2"/>
    <n v="29"/>
    <s v="Service"/>
    <s v="Service Engineer"/>
    <s v="c8"/>
    <s v="Master"/>
    <s v="LinkedIn"/>
    <d v="2022-05-30T00:00:00"/>
    <d v="2022-06-12T00:00:00"/>
    <d v="2022-06-22T00:00:00"/>
    <s v="Hired"/>
    <n v="56063"/>
    <n v="4.5999999999999996"/>
    <x v="0"/>
    <m/>
    <s v="Head Office"/>
    <x v="1"/>
  </r>
  <r>
    <s v="RM78326"/>
    <x v="0"/>
    <n v="26"/>
    <s v="Service"/>
    <s v="Service Engineer"/>
    <s v="c8"/>
    <s v="Bachelor"/>
    <s v="Job portal"/>
    <d v="2022-05-30T00:00:00"/>
    <d v="2022-06-18T00:00:00"/>
    <d v="2022-06-23T00:00:00"/>
    <s v="Rejected"/>
    <n v="61431"/>
    <m/>
    <x v="1"/>
    <n v="4"/>
    <s v="Branch Office"/>
    <x v="0"/>
  </r>
  <r>
    <s v="DE83658"/>
    <x v="2"/>
    <n v="27"/>
    <s v="Service"/>
    <s v="Service Engineer"/>
    <s v="m6"/>
    <s v="Master"/>
    <s v="Others"/>
    <d v="2022-05-30T00:00:00"/>
    <d v="2022-06-17T00:00:00"/>
    <d v="2022-06-26T00:00:00"/>
    <s v="Rejected"/>
    <n v="105187"/>
    <m/>
    <x v="1"/>
    <n v="4"/>
    <s v="Branch Office"/>
    <x v="0"/>
  </r>
  <r>
    <s v="BE23226"/>
    <x v="2"/>
    <n v="35"/>
    <s v="Operations"/>
    <s v="Operations Manager"/>
    <s v="m7"/>
    <s v="Degree"/>
    <s v="LinkedIn"/>
    <d v="2022-05-30T00:00:00"/>
    <d v="2022-06-21T00:00:00"/>
    <d v="2022-07-01T00:00:00"/>
    <s v="Hired"/>
    <n v="126330"/>
    <n v="3.5"/>
    <x v="0"/>
    <n v="5"/>
    <s v="Branch Office"/>
    <x v="2"/>
  </r>
  <r>
    <s v="HL83594"/>
    <x v="0"/>
    <n v="29"/>
    <s v="Operations"/>
    <s v="Operations Executive"/>
    <s v="n6"/>
    <s v="Bachelor"/>
    <s v="LinkedIn"/>
    <d v="2022-05-30T00:00:00"/>
    <d v="2022-06-18T00:00:00"/>
    <d v="2022-06-29T00:00:00"/>
    <s v="Hired"/>
    <n v="163929"/>
    <n v="4.8"/>
    <x v="0"/>
    <n v="4"/>
    <s v="Branch Office"/>
    <x v="1"/>
  </r>
  <r>
    <s v="EA76970"/>
    <x v="2"/>
    <n v="33"/>
    <s v="Operations"/>
    <s v="Operations Manager"/>
    <s v="c5"/>
    <s v="Bachelor"/>
    <s v="Recruitment agencies"/>
    <d v="2022-05-30T00:00:00"/>
    <d v="2022-06-19T00:00:00"/>
    <d v="2022-06-24T00:00:00"/>
    <s v="Hired"/>
    <n v="65299"/>
    <n v="3.9"/>
    <x v="0"/>
    <n v="4"/>
    <s v="Branch Office"/>
    <x v="1"/>
  </r>
  <r>
    <s v="EC08503"/>
    <x v="1"/>
    <n v="35"/>
    <s v="Operations"/>
    <s v="Operations Executive"/>
    <s v="c8"/>
    <s v="Bachelor"/>
    <s v="LinkedIn"/>
    <d v="2022-05-30T00:00:00"/>
    <d v="2022-06-09T00:00:00"/>
    <d v="2022-06-19T00:00:00"/>
    <s v="Hired"/>
    <n v="79317"/>
    <m/>
    <x v="0"/>
    <n v="3"/>
    <s v="Branch Office"/>
    <x v="2"/>
  </r>
  <r>
    <s v="TC21683"/>
    <x v="0"/>
    <n v="25"/>
    <s v="Sales"/>
    <s v="Sales Manager"/>
    <s v="n6"/>
    <s v="Doctoral"/>
    <s v="LinkedIn"/>
    <d v="2022-05-31T00:00:00"/>
    <d v="2022-06-19T00:00:00"/>
    <d v="2022-06-27T00:00:00"/>
    <s v="Rejected"/>
    <n v="194563"/>
    <m/>
    <x v="1"/>
    <n v="5"/>
    <s v="Branch Office"/>
    <x v="0"/>
  </r>
  <r>
    <s v="GH61806"/>
    <x v="0"/>
    <n v="34"/>
    <s v="Service"/>
    <s v="Service Engineer"/>
    <s v="i5"/>
    <s v="Master"/>
    <s v="Recruitment agencies"/>
    <d v="2022-05-31T00:00:00"/>
    <d v="2022-06-19T00:00:00"/>
    <d v="2022-06-26T00:00:00"/>
    <s v="Hired"/>
    <n v="69402"/>
    <n v="4.5999999999999996"/>
    <x v="0"/>
    <n v="4"/>
    <s v="Branch Office"/>
    <x v="2"/>
  </r>
  <r>
    <s v="WI49524"/>
    <x v="2"/>
    <n v="25"/>
    <s v="Sales"/>
    <s v="Sales Executive"/>
    <s v="m7"/>
    <s v="Master"/>
    <s v="Job portal"/>
    <d v="2022-05-31T00:00:00"/>
    <d v="2022-06-09T00:00:00"/>
    <d v="2022-06-15T00:00:00"/>
    <s v="Hired"/>
    <n v="128537"/>
    <n v="4.5"/>
    <x v="0"/>
    <n v="4"/>
    <s v="Branch Office"/>
    <x v="0"/>
  </r>
  <r>
    <s v="ZS15665"/>
    <x v="2"/>
    <n v="35"/>
    <s v="Service"/>
    <s v="Service Engineer"/>
    <s v="c9"/>
    <s v="Master"/>
    <s v="Own website"/>
    <d v="2022-05-31T00:00:00"/>
    <d v="2022-06-09T00:00:00"/>
    <d v="2022-06-21T00:00:00"/>
    <s v="Hired"/>
    <n v="87395"/>
    <n v="3.5"/>
    <x v="0"/>
    <n v="4"/>
    <s v="Branch Office"/>
    <x v="2"/>
  </r>
  <r>
    <s v="NQ33584"/>
    <x v="0"/>
    <n v="28"/>
    <s v="Finance"/>
    <s v="Financial Analyst"/>
    <s v="n9"/>
    <s v="Doctoral"/>
    <s v="Job portal"/>
    <d v="2022-05-31T00:00:00"/>
    <d v="2022-06-09T00:00:00"/>
    <d v="2022-06-21T00:00:00"/>
    <s v="Hired"/>
    <n v="201754"/>
    <n v="4.5999999999999996"/>
    <x v="0"/>
    <n v="3"/>
    <s v="Branch Office"/>
    <x v="1"/>
  </r>
  <r>
    <s v="JG30883"/>
    <x v="0"/>
    <n v="22"/>
    <s v="Sales"/>
    <s v="Sales Executive"/>
    <s v="i6"/>
    <s v="Master"/>
    <s v="Own website"/>
    <d v="2022-05-31T00:00:00"/>
    <d v="2022-06-19T00:00:00"/>
    <d v="2022-06-23T00:00:00"/>
    <s v="Rejected"/>
    <n v="73210"/>
    <m/>
    <x v="1"/>
    <n v="4"/>
    <s v="Branch Office"/>
    <x v="0"/>
  </r>
  <r>
    <s v="MA99404"/>
    <x v="0"/>
    <n v="35"/>
    <s v="Service"/>
    <s v="Service Manager"/>
    <s v="i1"/>
    <s v="Bachelor"/>
    <s v="LinkedIn"/>
    <d v="2022-06-01T00:00:00"/>
    <d v="2022-06-16T00:00:00"/>
    <d v="2022-06-22T00:00:00"/>
    <s v="Hired"/>
    <n v="59138"/>
    <m/>
    <x v="0"/>
    <n v="5"/>
    <s v="Branch Office"/>
    <x v="2"/>
  </r>
  <r>
    <s v="HG03453"/>
    <x v="0"/>
    <n v="37"/>
    <s v="Service"/>
    <s v="Service Engineer"/>
    <s v="c8"/>
    <s v="Master"/>
    <s v="Job portal"/>
    <d v="2022-06-01T00:00:00"/>
    <d v="2022-06-19T00:00:00"/>
    <d v="2022-06-30T00:00:00"/>
    <s v="Hired"/>
    <n v="72742"/>
    <n v="4.3"/>
    <x v="2"/>
    <n v="4"/>
    <s v="Head Office"/>
    <x v="2"/>
  </r>
  <r>
    <s v="ET33242"/>
    <x v="2"/>
    <n v="32"/>
    <s v="Operations"/>
    <s v="Operations Manager"/>
    <s v="c10"/>
    <s v="Degree"/>
    <s v="Job portal"/>
    <d v="2022-06-01T00:00:00"/>
    <d v="2022-06-14T00:00:00"/>
    <d v="2022-06-19T00:00:00"/>
    <s v="Hired"/>
    <n v="79564"/>
    <n v="4.4000000000000004"/>
    <x v="2"/>
    <m/>
    <s v="Head Office"/>
    <x v="1"/>
  </r>
  <r>
    <s v="TX86278"/>
    <x v="0"/>
    <n v="35"/>
    <s v="Production"/>
    <s v="Production Engineer"/>
    <s v="i7"/>
    <s v="Master"/>
    <s v="LinkedIn"/>
    <d v="2022-06-01T00:00:00"/>
    <d v="2022-06-10T00:00:00"/>
    <d v="2022-06-18T00:00:00"/>
    <s v="Rejected"/>
    <n v="55224"/>
    <m/>
    <x v="1"/>
    <n v="4"/>
    <s v="Branch Office"/>
    <x v="2"/>
  </r>
  <r>
    <s v="KW12662"/>
    <x v="0"/>
    <n v="28"/>
    <s v="Finance"/>
    <s v="Finance Manager"/>
    <s v="b9"/>
    <s v="Bachelor"/>
    <s v="Own website"/>
    <d v="2022-06-01T00:00:00"/>
    <d v="2022-06-17T00:00:00"/>
    <d v="2022-06-29T00:00:00"/>
    <s v="Rejected"/>
    <n v="34147"/>
    <m/>
    <x v="1"/>
    <n v="2"/>
    <s v="Branch Office"/>
    <x v="1"/>
  </r>
  <r>
    <s v="QE00511"/>
    <x v="2"/>
    <n v="30"/>
    <s v="Purchase"/>
    <s v="Purchase Officer"/>
    <s v="c8"/>
    <s v="Doctoral"/>
    <s v="LinkedIn"/>
    <d v="2022-06-01T00:00:00"/>
    <d v="2022-06-20T00:00:00"/>
    <d v="2022-07-01T00:00:00"/>
    <s v="Candidate refused"/>
    <n v="61713"/>
    <m/>
    <x v="1"/>
    <n v="5"/>
    <s v="Branch Office"/>
    <x v="1"/>
  </r>
  <r>
    <s v="GS72143"/>
    <x v="0"/>
    <n v="33"/>
    <s v="Marketing"/>
    <s v="Marketing Executive"/>
    <s v="c9"/>
    <s v="Associate"/>
    <s v="Recruitment agencies"/>
    <d v="2022-06-01T00:00:00"/>
    <d v="2022-06-15T00:00:00"/>
    <d v="2022-06-21T00:00:00"/>
    <s v="Hired"/>
    <n v="63509"/>
    <n v="3.9"/>
    <x v="0"/>
    <n v="4"/>
    <s v="Branch Office"/>
    <x v="1"/>
  </r>
  <r>
    <s v="IU94738"/>
    <x v="0"/>
    <n v="36"/>
    <s v="Service"/>
    <s v="Service Manager"/>
    <s v="b9"/>
    <s v="Associate"/>
    <s v="Job portal"/>
    <d v="2022-06-01T00:00:00"/>
    <d v="2022-06-20T00:00:00"/>
    <d v="2022-07-01T00:00:00"/>
    <s v="Hired"/>
    <n v="50821"/>
    <n v="4.9000000000000004"/>
    <x v="0"/>
    <n v="4"/>
    <s v="Head Office"/>
    <x v="2"/>
  </r>
  <r>
    <s v="YB70418"/>
    <x v="2"/>
    <n v="49"/>
    <s v="Finance"/>
    <s v="Financial Analyst"/>
    <s v="c9"/>
    <s v="Bachelor"/>
    <s v="Own website"/>
    <d v="2022-06-02T00:00:00"/>
    <d v="2022-06-22T00:00:00"/>
    <d v="2022-06-27T00:00:00"/>
    <s v="Hired"/>
    <n v="63505"/>
    <m/>
    <x v="0"/>
    <n v="2"/>
    <s v="Branch Office"/>
    <x v="5"/>
  </r>
  <r>
    <s v="VV17274"/>
    <x v="2"/>
    <n v="31"/>
    <s v="Operations"/>
    <s v="Operations Executive"/>
    <s v="m7"/>
    <s v="Bachelor"/>
    <s v="Job portal"/>
    <d v="2022-06-02T00:00:00"/>
    <d v="2022-06-18T00:00:00"/>
    <d v="2022-06-29T00:00:00"/>
    <s v="Hired"/>
    <n v="120285"/>
    <n v="4.0999999999999996"/>
    <x v="2"/>
    <n v="4"/>
    <s v="Branch Office"/>
    <x v="1"/>
  </r>
  <r>
    <s v="TA47594"/>
    <x v="0"/>
    <n v="34"/>
    <s v="Operations"/>
    <s v="Operations Executive"/>
    <s v="c8"/>
    <s v="Master"/>
    <s v="Job portal"/>
    <d v="2022-06-02T00:00:00"/>
    <d v="2022-06-19T00:00:00"/>
    <d v="2022-07-01T00:00:00"/>
    <s v="Hired"/>
    <n v="51576"/>
    <n v="4.4000000000000004"/>
    <x v="0"/>
    <m/>
    <s v="Remote"/>
    <x v="2"/>
  </r>
  <r>
    <s v="RI36095"/>
    <x v="0"/>
    <n v="31"/>
    <s v="Marketing"/>
    <s v="Marketing Executive"/>
    <s v="c9"/>
    <s v="Degree"/>
    <s v="Job portal"/>
    <d v="2022-06-02T00:00:00"/>
    <d v="2022-06-12T00:00:00"/>
    <d v="2022-06-19T00:00:00"/>
    <s v="Candidate refused"/>
    <n v="59451"/>
    <m/>
    <x v="1"/>
    <n v="5"/>
    <s v="Branch Office"/>
    <x v="1"/>
  </r>
  <r>
    <s v="GQ18821"/>
    <x v="0"/>
    <n v="30"/>
    <s v="Service"/>
    <s v="Service Engineer"/>
    <s v="c5"/>
    <s v="Degree"/>
    <s v="Recruitment agencies"/>
    <d v="2022-06-03T00:00:00"/>
    <d v="2022-06-17T00:00:00"/>
    <d v="2022-06-24T00:00:00"/>
    <s v="Rejected"/>
    <n v="47679"/>
    <m/>
    <x v="1"/>
    <n v="4"/>
    <s v="Branch Office"/>
    <x v="1"/>
  </r>
  <r>
    <s v="QI12170"/>
    <x v="0"/>
    <n v="27"/>
    <s v="Production"/>
    <s v="Production Manager"/>
    <s v="n9"/>
    <s v="Degree"/>
    <s v="LinkedIn"/>
    <d v="2022-06-03T00:00:00"/>
    <d v="2022-06-19T00:00:00"/>
    <d v="2022-06-26T00:00:00"/>
    <s v="Candidate in process"/>
    <n v="167411"/>
    <m/>
    <x v="1"/>
    <n v="4"/>
    <s v="Branch Office"/>
    <x v="0"/>
  </r>
  <r>
    <s v="BU45301"/>
    <x v="0"/>
    <n v="24"/>
    <s v="Sales"/>
    <s v="Sales Executive"/>
    <s v="c10"/>
    <s v="Associate"/>
    <s v="Job portal"/>
    <d v="2022-06-03T00:00:00"/>
    <d v="2022-06-17T00:00:00"/>
    <d v="2022-06-23T00:00:00"/>
    <s v="Hired"/>
    <n v="74547"/>
    <n v="4.0999999999999996"/>
    <x v="0"/>
    <m/>
    <s v="Branch Office"/>
    <x v="0"/>
  </r>
  <r>
    <s v="CQ99606"/>
    <x v="0"/>
    <n v="33"/>
    <s v="Operations"/>
    <s v="Operations Executive"/>
    <s v="c10"/>
    <s v="Degree"/>
    <s v="LinkedIn"/>
    <d v="2022-06-03T00:00:00"/>
    <d v="2022-06-11T00:00:00"/>
    <d v="2022-06-16T00:00:00"/>
    <s v="Hired"/>
    <n v="60474"/>
    <n v="3.6"/>
    <x v="0"/>
    <m/>
    <s v="Head Office"/>
    <x v="1"/>
  </r>
  <r>
    <s v="SU12977"/>
    <x v="0"/>
    <n v="29"/>
    <s v="Service"/>
    <s v="Service Engineer"/>
    <s v="b9"/>
    <s v="Bachelor"/>
    <s v="LinkedIn"/>
    <d v="2022-06-03T00:00:00"/>
    <d v="2022-06-23T00:00:00"/>
    <d v="2022-06-28T00:00:00"/>
    <s v="Hired"/>
    <n v="55885"/>
    <n v="4.2"/>
    <x v="0"/>
    <n v="2"/>
    <s v="Head Office"/>
    <x v="1"/>
  </r>
  <r>
    <s v="UL16318"/>
    <x v="0"/>
    <n v="39"/>
    <s v="Service"/>
    <s v="Service Engineer"/>
    <s v="c5"/>
    <s v="Bachelor"/>
    <s v="Own website"/>
    <d v="2022-06-03T00:00:00"/>
    <d v="2022-06-13T00:00:00"/>
    <d v="2022-06-23T00:00:00"/>
    <s v="Rejected"/>
    <n v="49365"/>
    <m/>
    <x v="1"/>
    <n v="4"/>
    <s v="Branch Office"/>
    <x v="2"/>
  </r>
  <r>
    <s v="ML26113"/>
    <x v="0"/>
    <n v="28"/>
    <s v="Operations"/>
    <s v="Operations Executive"/>
    <s v="i1"/>
    <s v="Bachelor"/>
    <s v="LinkedIn"/>
    <d v="2022-06-03T00:00:00"/>
    <d v="2022-06-25T00:00:00"/>
    <d v="2022-06-29T00:00:00"/>
    <s v="Rejected"/>
    <n v="45521"/>
    <m/>
    <x v="1"/>
    <n v="4"/>
    <s v="Branch Office"/>
    <x v="1"/>
  </r>
  <r>
    <s v="TH89501"/>
    <x v="0"/>
    <n v="25"/>
    <s v="Operations"/>
    <s v="Operations Manager"/>
    <s v="i6"/>
    <s v="Bachelor"/>
    <s v="LinkedIn"/>
    <d v="2022-06-03T00:00:00"/>
    <d v="2022-06-16T00:00:00"/>
    <d v="2022-06-22T00:00:00"/>
    <s v="Hired"/>
    <n v="65541"/>
    <m/>
    <x v="0"/>
    <n v="5"/>
    <s v="Branch Office"/>
    <x v="0"/>
  </r>
  <r>
    <s v="HG30631"/>
    <x v="0"/>
    <n v="30"/>
    <s v="Sales"/>
    <s v="Sales Manager"/>
    <s v="i1"/>
    <s v="Bachelor"/>
    <s v="Others"/>
    <d v="2022-06-04T00:00:00"/>
    <d v="2022-06-21T00:00:00"/>
    <d v="2022-06-30T00:00:00"/>
    <s v="Hired"/>
    <n v="43753"/>
    <m/>
    <x v="0"/>
    <n v="4"/>
    <s v="Branch Office"/>
    <x v="1"/>
  </r>
  <r>
    <s v="AW72765"/>
    <x v="0"/>
    <n v="32"/>
    <s v="Operations"/>
    <s v="Operations Executive"/>
    <s v="c5"/>
    <s v="Degree"/>
    <s v="Others"/>
    <d v="2022-06-04T00:00:00"/>
    <d v="2022-06-25T00:00:00"/>
    <d v="2022-07-05T00:00:00"/>
    <s v="Hired"/>
    <n v="63378"/>
    <n v="4.3"/>
    <x v="0"/>
    <n v="4"/>
    <s v="Branch Office"/>
    <x v="1"/>
  </r>
  <r>
    <s v="KN45636"/>
    <x v="0"/>
    <n v="25"/>
    <s v="Operations"/>
    <s v="Operations Manager"/>
    <s v="m6"/>
    <s v="Bachelor"/>
    <s v="Job portal"/>
    <d v="2022-06-04T00:00:00"/>
    <d v="2022-06-22T00:00:00"/>
    <d v="2022-06-30T00:00:00"/>
    <s v="Hired"/>
    <n v="90461"/>
    <n v="4.9000000000000004"/>
    <x v="0"/>
    <n v="4"/>
    <s v="Head Office"/>
    <x v="0"/>
  </r>
  <r>
    <s v="CN08182"/>
    <x v="2"/>
    <n v="22"/>
    <s v="Service"/>
    <s v="Service Engineer"/>
    <s v="i1"/>
    <s v="Degree"/>
    <s v="Own website"/>
    <d v="2022-06-04T00:00:00"/>
    <d v="2022-06-25T00:00:00"/>
    <d v="2022-07-02T00:00:00"/>
    <s v="Hired"/>
    <n v="56694"/>
    <n v="4.8"/>
    <x v="0"/>
    <n v="4"/>
    <s v="Branch Office"/>
    <x v="0"/>
  </r>
  <r>
    <s v="MC58657"/>
    <x v="2"/>
    <n v="42"/>
    <s v="Production"/>
    <s v="Production Manager"/>
    <s v="i6"/>
    <s v="Degree"/>
    <s v="Job portal"/>
    <d v="2022-06-04T00:00:00"/>
    <d v="2022-06-14T00:00:00"/>
    <d v="2022-06-22T00:00:00"/>
    <s v="Rejected"/>
    <n v="68098"/>
    <m/>
    <x v="1"/>
    <n v="5"/>
    <s v="Head Office"/>
    <x v="3"/>
  </r>
  <r>
    <s v="GJ60924"/>
    <x v="2"/>
    <n v="37"/>
    <s v="Operations"/>
    <s v="Operations Executive"/>
    <s v="c9"/>
    <s v="Bachelor"/>
    <s v="LinkedIn"/>
    <d v="2022-06-04T00:00:00"/>
    <d v="2022-06-14T00:00:00"/>
    <d v="2022-06-25T00:00:00"/>
    <s v="Hired"/>
    <n v="76092"/>
    <m/>
    <x v="0"/>
    <n v="5"/>
    <s v="Branch Office"/>
    <x v="2"/>
  </r>
  <r>
    <s v="XC80594"/>
    <x v="2"/>
    <n v="27"/>
    <s v="Finance"/>
    <s v="Financial Analyst"/>
    <s v="c9"/>
    <s v="Bachelor"/>
    <s v="LinkedIn"/>
    <d v="2022-06-05T00:00:00"/>
    <d v="2022-06-26T00:00:00"/>
    <d v="2022-07-01T00:00:00"/>
    <s v="Hired"/>
    <n v="58234"/>
    <m/>
    <x v="0"/>
    <n v="4"/>
    <s v="Head Office"/>
    <x v="0"/>
  </r>
  <r>
    <s v="JS82003"/>
    <x v="0"/>
    <n v="35"/>
    <s v="Purchase"/>
    <s v="Purchase Officer"/>
    <s v="c8"/>
    <s v="Bachelor"/>
    <s v="Job portal"/>
    <d v="2022-06-05T00:00:00"/>
    <d v="2022-06-15T00:00:00"/>
    <d v="2022-06-21T00:00:00"/>
    <s v="Hired"/>
    <n v="80965"/>
    <n v="3.8"/>
    <x v="0"/>
    <n v="4"/>
    <s v="Branch Office"/>
    <x v="2"/>
  </r>
  <r>
    <s v="YY07515"/>
    <x v="0"/>
    <n v="39"/>
    <s v="Service"/>
    <s v="Service Engineer"/>
    <s v="c10"/>
    <s v="Bachelor"/>
    <s v="Others"/>
    <d v="2022-06-05T00:00:00"/>
    <d v="2022-06-15T00:00:00"/>
    <d v="2022-06-27T00:00:00"/>
    <s v="Rejected"/>
    <n v="83131"/>
    <m/>
    <x v="1"/>
    <n v="3"/>
    <s v="Head Office"/>
    <x v="2"/>
  </r>
  <r>
    <s v="GQ17416"/>
    <x v="0"/>
    <n v="40"/>
    <s v="Operations"/>
    <s v="Operations Executive"/>
    <s v="c9"/>
    <s v="Master"/>
    <s v="Job portal"/>
    <d v="2022-06-06T00:00:00"/>
    <d v="2022-06-26T00:00:00"/>
    <d v="2022-07-07T00:00:00"/>
    <s v="Candidate in process"/>
    <n v="74444"/>
    <m/>
    <x v="1"/>
    <n v="3"/>
    <s v="Head Office"/>
    <x v="3"/>
  </r>
  <r>
    <s v="JL68114"/>
    <x v="2"/>
    <n v="28"/>
    <s v="Marketing"/>
    <s v="Marketing Executive"/>
    <s v="m6"/>
    <s v="Master"/>
    <s v="LinkedIn"/>
    <d v="2022-06-06T00:00:00"/>
    <d v="2022-06-25T00:00:00"/>
    <d v="2022-06-30T00:00:00"/>
    <s v="Rejected"/>
    <n v="129447"/>
    <m/>
    <x v="1"/>
    <n v="5"/>
    <s v="Branch Office"/>
    <x v="1"/>
  </r>
  <r>
    <s v="IE94339"/>
    <x v="2"/>
    <n v="33"/>
    <s v="Operations"/>
    <s v="Operations Executive"/>
    <s v="i5"/>
    <s v="Master"/>
    <s v="Own website"/>
    <d v="2022-06-07T00:00:00"/>
    <d v="2022-06-15T00:00:00"/>
    <d v="2022-06-24T00:00:00"/>
    <s v="Hired"/>
    <n v="65922"/>
    <n v="3.9"/>
    <x v="2"/>
    <n v="4"/>
    <s v="Branch Office"/>
    <x v="1"/>
  </r>
  <r>
    <s v="IJ74765"/>
    <x v="0"/>
    <n v="24"/>
    <s v="Sales"/>
    <s v="Sales Executive"/>
    <s v="n10"/>
    <s v="Bachelor"/>
    <s v="Job portal"/>
    <d v="2022-06-07T00:00:00"/>
    <d v="2022-06-21T00:00:00"/>
    <d v="2022-06-28T00:00:00"/>
    <s v="Hired"/>
    <n v="160260"/>
    <m/>
    <x v="0"/>
    <n v="4"/>
    <s v="Branch Office"/>
    <x v="0"/>
  </r>
  <r>
    <s v="FT92943"/>
    <x v="0"/>
    <n v="23"/>
    <s v="Production"/>
    <s v="Production Engineer"/>
    <s v="n10"/>
    <s v="Master"/>
    <s v="Job portal"/>
    <d v="2022-06-07T00:00:00"/>
    <d v="2022-06-19T00:00:00"/>
    <d v="2022-06-24T00:00:00"/>
    <s v="Rejected"/>
    <n v="160594"/>
    <m/>
    <x v="1"/>
    <n v="5"/>
    <s v="Head Office"/>
    <x v="0"/>
  </r>
  <r>
    <s v="SZ55933"/>
    <x v="0"/>
    <n v="26"/>
    <s v="Operations"/>
    <s v="Operations Executive"/>
    <s v="m7"/>
    <s v="Master"/>
    <s v="Job portal"/>
    <d v="2022-06-07T00:00:00"/>
    <d v="2022-06-19T00:00:00"/>
    <d v="2022-06-28T00:00:00"/>
    <s v="Hired"/>
    <n v="129602"/>
    <n v="4.9000000000000004"/>
    <x v="0"/>
    <n v="4"/>
    <s v="Branch Office"/>
    <x v="0"/>
  </r>
  <r>
    <s v="FW08625"/>
    <x v="0"/>
    <n v="34"/>
    <s v="Sales"/>
    <s v="Sales Executive"/>
    <s v="i5"/>
    <s v="Bachelor"/>
    <s v="Own website"/>
    <d v="2022-06-07T00:00:00"/>
    <d v="2022-06-26T00:00:00"/>
    <d v="2022-07-06T00:00:00"/>
    <s v="No decision"/>
    <n v="64791"/>
    <m/>
    <x v="1"/>
    <m/>
    <s v="Branch Office"/>
    <x v="2"/>
  </r>
  <r>
    <s v="OY10313"/>
    <x v="2"/>
    <n v="27"/>
    <s v="General Management"/>
    <s v="General Manager"/>
    <s v="i4"/>
    <s v="Bachelor"/>
    <s v="Own website"/>
    <d v="2022-06-07T00:00:00"/>
    <d v="2022-06-27T00:00:00"/>
    <d v="2022-07-07T00:00:00"/>
    <s v="Hired"/>
    <n v="45092"/>
    <n v="3.9"/>
    <x v="0"/>
    <n v="4"/>
    <s v="Branch Office"/>
    <x v="0"/>
  </r>
  <r>
    <s v="PG80397"/>
    <x v="0"/>
    <n v="30"/>
    <s v="Marketing"/>
    <s v="Marketing Executive"/>
    <s v="i1"/>
    <s v="Associate"/>
    <s v="Job portal"/>
    <d v="2022-06-08T00:00:00"/>
    <d v="2022-06-23T00:00:00"/>
    <d v="2022-07-05T00:00:00"/>
    <s v="Hired"/>
    <n v="52647"/>
    <n v="4.0999999999999996"/>
    <x v="0"/>
    <n v="5"/>
    <s v="Branch Office"/>
    <x v="1"/>
  </r>
  <r>
    <s v="SU18659"/>
    <x v="0"/>
    <n v="35"/>
    <s v="Sales"/>
    <s v="Sales Executive"/>
    <s v="i1"/>
    <s v="Bachelor"/>
    <s v="Job portal"/>
    <d v="2022-06-08T00:00:00"/>
    <d v="2022-06-20T00:00:00"/>
    <d v="2022-06-30T00:00:00"/>
    <s v="Hired"/>
    <n v="39407"/>
    <n v="4.4000000000000004"/>
    <x v="0"/>
    <n v="4"/>
    <s v="Branch Office"/>
    <x v="2"/>
  </r>
  <r>
    <s v="PH75007"/>
    <x v="1"/>
    <n v="33"/>
    <s v="Marketing"/>
    <s v="Marketing Manager"/>
    <s v="i4"/>
    <s v="Degree"/>
    <s v="LinkedIn"/>
    <d v="2022-06-09T00:00:00"/>
    <d v="2022-06-27T00:00:00"/>
    <d v="2022-07-04T00:00:00"/>
    <s v="No decision"/>
    <n v="46432"/>
    <m/>
    <x v="1"/>
    <n v="4"/>
    <s v="Branch Office"/>
    <x v="1"/>
  </r>
  <r>
    <s v="JV48826"/>
    <x v="2"/>
    <n v="31"/>
    <s v="Service"/>
    <s v="Service Manager"/>
    <s v="i5"/>
    <s v="Bachelor"/>
    <s v="LinkedIn"/>
    <d v="2022-06-09T00:00:00"/>
    <d v="2022-06-19T00:00:00"/>
    <d v="2022-06-26T00:00:00"/>
    <s v="Rejected"/>
    <n v="58483"/>
    <m/>
    <x v="1"/>
    <n v="5"/>
    <s v="Branch Office"/>
    <x v="1"/>
  </r>
  <r>
    <s v="PA73305"/>
    <x v="0"/>
    <n v="32"/>
    <s v="Operations"/>
    <s v="Operations Executive"/>
    <s v="n6"/>
    <s v="Bachelor"/>
    <s v="LinkedIn"/>
    <d v="2022-06-09T00:00:00"/>
    <d v="2022-06-18T00:00:00"/>
    <d v="2022-06-26T00:00:00"/>
    <s v="Hired"/>
    <n v="195998"/>
    <n v="3.6"/>
    <x v="0"/>
    <n v="4"/>
    <s v="Head Office"/>
    <x v="1"/>
  </r>
  <r>
    <s v="DN20734"/>
    <x v="0"/>
    <n v="29"/>
    <s v="Purchase"/>
    <s v="Purchase Officer"/>
    <s v="i4"/>
    <s v="Master"/>
    <s v="LinkedIn"/>
    <d v="2022-06-09T00:00:00"/>
    <d v="2022-07-01T00:00:00"/>
    <d v="2022-07-06T00:00:00"/>
    <s v="Hired"/>
    <n v="53845"/>
    <n v="4.2"/>
    <x v="0"/>
    <n v="5"/>
    <s v="Branch Office"/>
    <x v="1"/>
  </r>
  <r>
    <s v="PN22310"/>
    <x v="0"/>
    <n v="25"/>
    <s v="Production"/>
    <s v="Production Engineer"/>
    <s v="b9"/>
    <s v="Associate"/>
    <s v="Job portal"/>
    <d v="2022-06-09T00:00:00"/>
    <d v="2022-06-19T00:00:00"/>
    <d v="2022-06-27T00:00:00"/>
    <s v="Hired"/>
    <n v="56031"/>
    <n v="3.7"/>
    <x v="2"/>
    <n v="3"/>
    <s v="Branch Office"/>
    <x v="0"/>
  </r>
  <r>
    <s v="OB30571"/>
    <x v="0"/>
    <n v="33"/>
    <s v="Operations"/>
    <s v="Operations Manager"/>
    <s v="c8"/>
    <s v="Degree"/>
    <s v="LinkedIn"/>
    <d v="2022-06-09T00:00:00"/>
    <d v="2022-06-20T00:00:00"/>
    <d v="2022-06-25T00:00:00"/>
    <s v="Hired"/>
    <n v="70456"/>
    <n v="3.5"/>
    <x v="2"/>
    <m/>
    <s v="Branch Office"/>
    <x v="1"/>
  </r>
  <r>
    <s v="DO46167"/>
    <x v="0"/>
    <n v="35"/>
    <s v="Operations"/>
    <s v="Operations Executive"/>
    <s v="i6"/>
    <s v="Bachelor"/>
    <s v="Job portal"/>
    <d v="2022-06-09T00:00:00"/>
    <d v="2022-06-17T00:00:00"/>
    <d v="2022-06-22T00:00:00"/>
    <s v="Hired"/>
    <n v="70421"/>
    <m/>
    <x v="0"/>
    <n v="5"/>
    <s v="Branch Office"/>
    <x v="2"/>
  </r>
  <r>
    <s v="GB73906"/>
    <x v="0"/>
    <n v="35"/>
    <s v="Sales"/>
    <s v="Sales Executive"/>
    <s v="c8"/>
    <s v="Associate"/>
    <s v="Job portal"/>
    <d v="2022-06-10T00:00:00"/>
    <d v="2022-06-27T00:00:00"/>
    <d v="2022-07-02T00:00:00"/>
    <s v="Hired"/>
    <n v="65698"/>
    <n v="3.5"/>
    <x v="2"/>
    <n v="4"/>
    <s v="Branch Office"/>
    <x v="2"/>
  </r>
  <r>
    <s v="LJ35039"/>
    <x v="0"/>
    <n v="35"/>
    <s v="Operations"/>
    <s v="Operations Executive"/>
    <s v="m6"/>
    <s v="Master"/>
    <s v="Job portal"/>
    <d v="2022-06-10T00:00:00"/>
    <d v="2022-06-30T00:00:00"/>
    <d v="2022-07-09T00:00:00"/>
    <s v="Candidate in process"/>
    <n v="125784"/>
    <m/>
    <x v="1"/>
    <m/>
    <s v="Branch Office"/>
    <x v="2"/>
  </r>
  <r>
    <s v="QZ41081"/>
    <x v="0"/>
    <n v="25"/>
    <s v="Service"/>
    <s v="Service Engineer"/>
    <s v="i6"/>
    <s v="Bachelor"/>
    <s v="LinkedIn"/>
    <d v="2022-06-10T00:00:00"/>
    <d v="2022-06-22T00:00:00"/>
    <d v="2022-06-29T00:00:00"/>
    <s v="Rejected"/>
    <n v="54842"/>
    <m/>
    <x v="1"/>
    <n v="4"/>
    <s v="Remote"/>
    <x v="0"/>
  </r>
  <r>
    <s v="JT81099"/>
    <x v="2"/>
    <n v="26"/>
    <s v="Service"/>
    <s v="Service Engineer"/>
    <s v="i7"/>
    <s v="Bachelor"/>
    <s v="Job portal"/>
    <d v="2022-06-10T00:00:00"/>
    <d v="2022-06-18T00:00:00"/>
    <d v="2022-06-23T00:00:00"/>
    <s v="Hired"/>
    <n v="69176"/>
    <n v="4.5"/>
    <x v="0"/>
    <n v="5"/>
    <s v="Head Office"/>
    <x v="0"/>
  </r>
  <r>
    <s v="WV06140"/>
    <x v="0"/>
    <n v="40"/>
    <s v="Service"/>
    <s v="Service Engineer"/>
    <s v="i5"/>
    <s v="Master"/>
    <s v="LinkedIn"/>
    <d v="2022-06-11T00:00:00"/>
    <d v="2022-06-26T00:00:00"/>
    <d v="2022-07-05T00:00:00"/>
    <s v="Rejected"/>
    <n v="63381"/>
    <m/>
    <x v="1"/>
    <n v="4"/>
    <s v="Branch Office"/>
    <x v="3"/>
  </r>
  <r>
    <s v="FN25247"/>
    <x v="0"/>
    <n v="33"/>
    <s v="Production"/>
    <s v="Production Engineer"/>
    <s v="c8"/>
    <s v="Master"/>
    <s v="LinkedIn"/>
    <d v="2022-06-11T00:00:00"/>
    <d v="2022-06-26T00:00:00"/>
    <d v="2022-07-02T00:00:00"/>
    <s v="Hired"/>
    <n v="64697"/>
    <n v="4.0999999999999996"/>
    <x v="0"/>
    <m/>
    <s v="Branch Office"/>
    <x v="1"/>
  </r>
  <r>
    <s v="DS05601"/>
    <x v="0"/>
    <n v="25"/>
    <s v="Service"/>
    <s v="Service Engineer"/>
    <s v="c9"/>
    <s v="Bachelor"/>
    <s v="Own website"/>
    <d v="2022-06-11T00:00:00"/>
    <d v="2022-07-02T00:00:00"/>
    <d v="2022-07-11T00:00:00"/>
    <s v="Hired"/>
    <n v="60737"/>
    <n v="4.3"/>
    <x v="0"/>
    <n v="5"/>
    <s v="Branch Office"/>
    <x v="0"/>
  </r>
  <r>
    <s v="HU60603"/>
    <x v="1"/>
    <n v="39"/>
    <s v="Service"/>
    <s v="Service Engineer"/>
    <s v="b9"/>
    <s v="Associate"/>
    <s v="LinkedIn"/>
    <d v="2022-06-11T00:00:00"/>
    <d v="2022-06-26T00:00:00"/>
    <d v="2022-07-06T00:00:00"/>
    <s v="Hired"/>
    <n v="39317"/>
    <n v="4"/>
    <x v="0"/>
    <n v="4"/>
    <s v="Remote"/>
    <x v="2"/>
  </r>
  <r>
    <s v="HW68086"/>
    <x v="0"/>
    <n v="22"/>
    <s v="Service"/>
    <s v="Service Engineer"/>
    <s v="i6"/>
    <s v="Degree"/>
    <s v="Job portal"/>
    <d v="2022-06-11T00:00:00"/>
    <d v="2022-06-27T00:00:00"/>
    <d v="2022-07-01T00:00:00"/>
    <s v="Hired"/>
    <n v="67983"/>
    <n v="4"/>
    <x v="0"/>
    <n v="5"/>
    <s v="Branch Office"/>
    <x v="0"/>
  </r>
  <r>
    <s v="GJ90385"/>
    <x v="0"/>
    <n v="30"/>
    <s v="Sales"/>
    <s v="Sales Executive"/>
    <s v="i7"/>
    <s v="Degree"/>
    <s v="Others"/>
    <d v="2022-06-11T00:00:00"/>
    <d v="2022-07-01T00:00:00"/>
    <d v="2022-07-09T00:00:00"/>
    <s v="Hired"/>
    <n v="55455"/>
    <n v="4.3"/>
    <x v="0"/>
    <n v="4"/>
    <s v="Head Office"/>
    <x v="1"/>
  </r>
  <r>
    <s v="EN49025"/>
    <x v="1"/>
    <n v="26"/>
    <s v="Production"/>
    <s v="Production Manager"/>
    <s v="i5"/>
    <s v="Master"/>
    <s v="Job portal"/>
    <d v="2022-06-11T00:00:00"/>
    <d v="2022-06-19T00:00:00"/>
    <d v="2022-06-23T00:00:00"/>
    <s v="Hired"/>
    <n v="67534"/>
    <n v="3.9"/>
    <x v="0"/>
    <m/>
    <s v="Branch Office"/>
    <x v="0"/>
  </r>
  <r>
    <s v="IK13362"/>
    <x v="2"/>
    <n v="27"/>
    <s v="Marketing"/>
    <s v="Marketing Executive"/>
    <s v="m7"/>
    <s v="Master"/>
    <s v="Job portal"/>
    <d v="2022-06-11T00:00:00"/>
    <d v="2022-06-28T00:00:00"/>
    <d v="2022-07-10T00:00:00"/>
    <s v="Hired"/>
    <n v="102526"/>
    <n v="4.0999999999999996"/>
    <x v="0"/>
    <n v="2"/>
    <s v="Head Office"/>
    <x v="0"/>
  </r>
  <r>
    <s v="ZN86888"/>
    <x v="2"/>
    <n v="33"/>
    <s v="Service"/>
    <s v="Service Engineer"/>
    <s v="i5"/>
    <s v="Bachelor"/>
    <s v="Recruitment agencies"/>
    <d v="2022-06-11T00:00:00"/>
    <d v="2022-07-03T00:00:00"/>
    <d v="2022-07-10T00:00:00"/>
    <s v="Rejected"/>
    <n v="68404"/>
    <m/>
    <x v="1"/>
    <n v="4"/>
    <s v="Head Office"/>
    <x v="1"/>
  </r>
  <r>
    <s v="AO21860"/>
    <x v="0"/>
    <n v="33"/>
    <s v="Marketing"/>
    <s v="Marketing Executive"/>
    <s v="c9"/>
    <s v="Master"/>
    <s v="LinkedIn"/>
    <d v="2022-06-11T00:00:00"/>
    <d v="2022-06-26T00:00:00"/>
    <d v="2022-07-06T00:00:00"/>
    <s v="Hired"/>
    <n v="69293"/>
    <m/>
    <x v="2"/>
    <m/>
    <s v="Branch Office"/>
    <x v="1"/>
  </r>
  <r>
    <s v="JY66221"/>
    <x v="0"/>
    <n v="32"/>
    <s v="Operations"/>
    <s v="Operations Executive"/>
    <s v="c10"/>
    <s v="Doctoral"/>
    <s v="LinkedIn"/>
    <d v="2022-06-11T00:00:00"/>
    <d v="2022-06-22T00:00:00"/>
    <d v="2022-07-02T00:00:00"/>
    <s v="Rejected"/>
    <n v="68183"/>
    <m/>
    <x v="1"/>
    <n v="5"/>
    <s v="Branch Office"/>
    <x v="1"/>
  </r>
  <r>
    <s v="ZX35215"/>
    <x v="2"/>
    <n v="31"/>
    <s v="Operations"/>
    <s v="Operations Executive"/>
    <s v="c9"/>
    <s v="Master"/>
    <s v="Job portal"/>
    <d v="2022-06-11T00:00:00"/>
    <d v="2022-06-22T00:00:00"/>
    <d v="2022-07-01T00:00:00"/>
    <s v="Hired"/>
    <n v="67956"/>
    <n v="4.5999999999999996"/>
    <x v="0"/>
    <m/>
    <s v="Remote"/>
    <x v="1"/>
  </r>
  <r>
    <s v="UW37519"/>
    <x v="1"/>
    <n v="32"/>
    <s v="Operations"/>
    <s v="Operations Executive"/>
    <s v="c5"/>
    <s v="Bachelor"/>
    <s v="Job portal"/>
    <d v="2022-06-12T00:00:00"/>
    <d v="2022-06-29T00:00:00"/>
    <d v="2022-07-08T00:00:00"/>
    <s v="Candidate refused"/>
    <n v="67216"/>
    <m/>
    <x v="1"/>
    <n v="4"/>
    <s v="Branch Office"/>
    <x v="1"/>
  </r>
  <r>
    <s v="ZD99359"/>
    <x v="0"/>
    <n v="29"/>
    <s v="Operations"/>
    <s v="Operations Executive"/>
    <s v="i4"/>
    <s v="Bachelor"/>
    <s v="Job portal"/>
    <d v="2022-06-12T00:00:00"/>
    <d v="2022-06-30T00:00:00"/>
    <d v="2022-07-06T00:00:00"/>
    <s v="Candidate refused"/>
    <n v="47706"/>
    <m/>
    <x v="1"/>
    <n v="4"/>
    <s v="Branch Office"/>
    <x v="1"/>
  </r>
  <r>
    <s v="DI87784"/>
    <x v="0"/>
    <n v="38"/>
    <s v="Service"/>
    <s v="Service Engineer"/>
    <s v="c5"/>
    <s v="Doctoral"/>
    <s v="LinkedIn"/>
    <d v="2022-06-12T00:00:00"/>
    <d v="2022-06-27T00:00:00"/>
    <d v="2022-07-09T00:00:00"/>
    <s v="Rejected"/>
    <n v="54211"/>
    <m/>
    <x v="1"/>
    <n v="5"/>
    <s v="Head Office"/>
    <x v="2"/>
  </r>
  <r>
    <s v="KL98927"/>
    <x v="0"/>
    <n v="23"/>
    <s v="Finance"/>
    <s v="Financial Analyst"/>
    <s v="c10"/>
    <s v="Bachelor"/>
    <s v="Job portal"/>
    <d v="2022-06-13T00:00:00"/>
    <d v="2022-06-28T00:00:00"/>
    <d v="2022-07-05T00:00:00"/>
    <s v="Hired"/>
    <n v="84561"/>
    <n v="4.9000000000000004"/>
    <x v="0"/>
    <n v="4"/>
    <s v="Head Office"/>
    <x v="0"/>
  </r>
  <r>
    <s v="CE76252"/>
    <x v="2"/>
    <n v="38"/>
    <s v="Operations"/>
    <s v="Operations Executive"/>
    <s v="c8"/>
    <s v="Degree"/>
    <s v="Job portal"/>
    <d v="2022-06-13T00:00:00"/>
    <d v="2022-06-27T00:00:00"/>
    <d v="2022-07-02T00:00:00"/>
    <s v="Hired"/>
    <n v="79883"/>
    <n v="4.8"/>
    <x v="2"/>
    <n v="4"/>
    <s v="Head Office"/>
    <x v="2"/>
  </r>
  <r>
    <s v="GR36456"/>
    <x v="0"/>
    <n v="33"/>
    <s v="Operations"/>
    <s v="Operations Executive"/>
    <s v="i5"/>
    <s v="Master"/>
    <s v="Job portal"/>
    <d v="2022-06-13T00:00:00"/>
    <d v="2022-06-28T00:00:00"/>
    <d v="2022-07-08T00:00:00"/>
    <s v="Hired"/>
    <n v="69483"/>
    <m/>
    <x v="0"/>
    <n v="5"/>
    <s v="Remote"/>
    <x v="1"/>
  </r>
  <r>
    <s v="SJ84110"/>
    <x v="0"/>
    <n v="31"/>
    <s v="Operations"/>
    <s v="Operations Executive"/>
    <s v="c5"/>
    <s v="Master"/>
    <s v="LinkedIn"/>
    <d v="2022-06-13T00:00:00"/>
    <d v="2022-06-22T00:00:00"/>
    <d v="2022-06-26T00:00:00"/>
    <s v="Hired"/>
    <n v="65129"/>
    <n v="4.0999999999999996"/>
    <x v="0"/>
    <n v="4"/>
    <s v="Branch Office"/>
    <x v="1"/>
  </r>
  <r>
    <s v="TA24797"/>
    <x v="0"/>
    <n v="51"/>
    <s v="Sales"/>
    <s v="Sales Executive"/>
    <s v="c9"/>
    <s v="Degree"/>
    <s v="Recruitment agencies"/>
    <d v="2022-06-13T00:00:00"/>
    <d v="2022-06-30T00:00:00"/>
    <d v="2022-07-12T00:00:00"/>
    <s v="Hired"/>
    <n v="68023"/>
    <n v="3.7"/>
    <x v="0"/>
    <n v="4"/>
    <s v="Branch Office"/>
    <x v="5"/>
  </r>
  <r>
    <s v="BY98434"/>
    <x v="0"/>
    <n v="24"/>
    <s v="Operations"/>
    <s v="Operations Executive"/>
    <s v="i6"/>
    <s v="Bachelor"/>
    <s v="Own website"/>
    <d v="2022-06-14T00:00:00"/>
    <d v="2022-07-01T00:00:00"/>
    <d v="2022-07-12T00:00:00"/>
    <s v="Hired"/>
    <n v="73035"/>
    <n v="4.8"/>
    <x v="0"/>
    <m/>
    <s v="Remote"/>
    <x v="0"/>
  </r>
  <r>
    <s v="GK07336"/>
    <x v="0"/>
    <n v="33"/>
    <s v="Operations"/>
    <s v="Operations Executive"/>
    <s v="c9"/>
    <s v="Master"/>
    <s v="Own website"/>
    <d v="2022-06-14T00:00:00"/>
    <d v="2022-06-22T00:00:00"/>
    <d v="2022-07-01T00:00:00"/>
    <s v="No decision"/>
    <n v="81514"/>
    <m/>
    <x v="1"/>
    <n v="5"/>
    <s v="Head Office"/>
    <x v="1"/>
  </r>
  <r>
    <s v="TP58754"/>
    <x v="0"/>
    <n v="39"/>
    <s v="Service"/>
    <s v="Service Engineer"/>
    <s v="m6"/>
    <s v="Bachelor"/>
    <s v="Job portal"/>
    <d v="2022-06-14T00:00:00"/>
    <d v="2022-06-25T00:00:00"/>
    <d v="2022-07-01T00:00:00"/>
    <s v="Hired"/>
    <n v="94597"/>
    <n v="4.5"/>
    <x v="0"/>
    <m/>
    <s v="Remote"/>
    <x v="2"/>
  </r>
  <r>
    <s v="VB95375"/>
    <x v="2"/>
    <n v="32"/>
    <s v="Service"/>
    <s v="Service Engineer"/>
    <s v="i7"/>
    <s v="Master"/>
    <s v="Job portal"/>
    <d v="2022-06-14T00:00:00"/>
    <d v="2022-07-06T00:00:00"/>
    <d v="2022-07-14T00:00:00"/>
    <s v="Hired"/>
    <n v="64803"/>
    <n v="4.7"/>
    <x v="0"/>
    <n v="3"/>
    <s v="Branch Office"/>
    <x v="1"/>
  </r>
  <r>
    <s v="NQ02338"/>
    <x v="0"/>
    <n v="31"/>
    <s v="Operations"/>
    <s v="Operations Manager"/>
    <s v="i6"/>
    <s v="Bachelor"/>
    <s v="Job portal"/>
    <d v="2022-06-14T00:00:00"/>
    <d v="2022-06-30T00:00:00"/>
    <d v="2022-07-07T00:00:00"/>
    <s v="Candidate in process"/>
    <n v="73573"/>
    <m/>
    <x v="1"/>
    <n v="4"/>
    <s v="Branch Office"/>
    <x v="1"/>
  </r>
  <r>
    <s v="LK60518"/>
    <x v="2"/>
    <n v="34"/>
    <s v="Operations"/>
    <s v="Operations Manager"/>
    <s v="c9"/>
    <s v="Bachelor"/>
    <s v="LinkedIn"/>
    <d v="2022-06-15T00:00:00"/>
    <d v="2022-06-27T00:00:00"/>
    <d v="2022-07-08T00:00:00"/>
    <s v="Hired"/>
    <n v="59093"/>
    <n v="4.2"/>
    <x v="2"/>
    <m/>
    <s v="Branch Office"/>
    <x v="2"/>
  </r>
  <r>
    <s v="LS17961"/>
    <x v="0"/>
    <n v="26"/>
    <s v="Finance"/>
    <s v="Financial Analyst"/>
    <s v="c9"/>
    <s v="Degree"/>
    <s v="LinkedIn"/>
    <d v="2022-06-15T00:00:00"/>
    <d v="2022-07-02T00:00:00"/>
    <d v="2022-07-13T00:00:00"/>
    <s v="Hired"/>
    <n v="73602"/>
    <m/>
    <x v="0"/>
    <n v="5"/>
    <s v="Branch Office"/>
    <x v="0"/>
  </r>
  <r>
    <s v="KL15724"/>
    <x v="0"/>
    <n v="22"/>
    <s v="Operations"/>
    <s v="Operations Executive"/>
    <s v="i4"/>
    <s v="Master"/>
    <s v="Recruitment agencies"/>
    <d v="2022-06-15T00:00:00"/>
    <d v="2022-07-03T00:00:00"/>
    <d v="2022-07-09T00:00:00"/>
    <s v="Hired"/>
    <n v="56349"/>
    <n v="3.5"/>
    <x v="0"/>
    <n v="4"/>
    <s v="Branch Office"/>
    <x v="0"/>
  </r>
  <r>
    <s v="GR97711"/>
    <x v="0"/>
    <n v="35"/>
    <s v="Purchase"/>
    <s v="Purchase Officer"/>
    <s v="b9"/>
    <s v="Bachelor"/>
    <s v="Own website"/>
    <d v="2022-06-15T00:00:00"/>
    <d v="2022-07-01T00:00:00"/>
    <d v="2022-07-09T00:00:00"/>
    <s v="Rejected"/>
    <n v="53560"/>
    <m/>
    <x v="1"/>
    <m/>
    <s v="Branch Office"/>
    <x v="2"/>
  </r>
  <r>
    <s v="LJ53759"/>
    <x v="0"/>
    <n v="26"/>
    <s v="Service"/>
    <s v="Service Engineer"/>
    <s v="i4"/>
    <s v="Master"/>
    <s v="Job portal"/>
    <d v="2022-06-16T00:00:00"/>
    <d v="2022-07-07T00:00:00"/>
    <d v="2022-07-13T00:00:00"/>
    <s v="Candidate refused"/>
    <n v="53567"/>
    <m/>
    <x v="1"/>
    <m/>
    <s v="Head Office"/>
    <x v="0"/>
  </r>
  <r>
    <s v="JJ79561"/>
    <x v="0"/>
    <n v="25"/>
    <s v="Sales"/>
    <s v="Sales Manager"/>
    <s v="i7"/>
    <s v="Master"/>
    <s v="Own website"/>
    <d v="2022-06-16T00:00:00"/>
    <d v="2022-07-07T00:00:00"/>
    <d v="2022-07-11T00:00:00"/>
    <s v="Hired"/>
    <n v="57508"/>
    <n v="4"/>
    <x v="2"/>
    <n v="4"/>
    <s v="Branch Office"/>
    <x v="0"/>
  </r>
  <r>
    <s v="WE74374"/>
    <x v="0"/>
    <n v="25"/>
    <s v="Sales"/>
    <s v="Sales Manager"/>
    <s v="c10"/>
    <s v="Master"/>
    <s v="LinkedIn"/>
    <d v="2022-06-16T00:00:00"/>
    <d v="2022-06-27T00:00:00"/>
    <d v="2022-07-06T00:00:00"/>
    <s v="Rejected"/>
    <n v="79851"/>
    <m/>
    <x v="1"/>
    <n v="4"/>
    <s v="Branch Office"/>
    <x v="0"/>
  </r>
  <r>
    <s v="QD12624"/>
    <x v="0"/>
    <n v="35"/>
    <s v="Service"/>
    <s v="Service Manager"/>
    <s v="c8"/>
    <s v="Associate"/>
    <s v="Job portal"/>
    <d v="2022-06-17T00:00:00"/>
    <d v="2022-06-25T00:00:00"/>
    <d v="2022-07-03T00:00:00"/>
    <s v="Rejected"/>
    <n v="68910"/>
    <m/>
    <x v="1"/>
    <n v="4"/>
    <s v="Branch Office"/>
    <x v="2"/>
  </r>
  <r>
    <s v="WO08254"/>
    <x v="1"/>
    <n v="39"/>
    <s v="Service"/>
    <s v="Service Engineer"/>
    <s v="c9"/>
    <s v="Degree"/>
    <s v="LinkedIn"/>
    <d v="2022-06-17T00:00:00"/>
    <d v="2022-06-27T00:00:00"/>
    <d v="2022-07-09T00:00:00"/>
    <s v="Hired"/>
    <n v="78907"/>
    <n v="4.2"/>
    <x v="0"/>
    <n v="4"/>
    <s v="Branch Office"/>
    <x v="2"/>
  </r>
  <r>
    <s v="KC62565"/>
    <x v="0"/>
    <n v="34"/>
    <s v="Operations"/>
    <s v="Operations Executive"/>
    <s v="n10"/>
    <s v="Bachelor"/>
    <s v="LinkedIn"/>
    <d v="2022-06-17T00:00:00"/>
    <d v="2022-06-27T00:00:00"/>
    <d v="2022-07-02T00:00:00"/>
    <s v="Hired"/>
    <n v="205129"/>
    <n v="3.8"/>
    <x v="0"/>
    <n v="4"/>
    <s v="Branch Office"/>
    <x v="2"/>
  </r>
  <r>
    <s v="VB16086"/>
    <x v="2"/>
    <n v="27"/>
    <s v="Operations"/>
    <s v="Operations Manager"/>
    <s v="c5"/>
    <s v="Master"/>
    <s v="Own website"/>
    <d v="2022-06-17T00:00:00"/>
    <d v="2022-06-25T00:00:00"/>
    <d v="2022-07-03T00:00:00"/>
    <s v="Rejected"/>
    <n v="42858"/>
    <m/>
    <x v="1"/>
    <n v="5"/>
    <s v="Branch Office"/>
    <x v="0"/>
  </r>
  <r>
    <s v="VH90416"/>
    <x v="0"/>
    <n v="29"/>
    <s v="Sales"/>
    <s v="Sales Executive"/>
    <s v="i4"/>
    <s v="Bachelor"/>
    <s v="Job portal"/>
    <d v="2022-06-17T00:00:00"/>
    <d v="2022-07-05T00:00:00"/>
    <d v="2022-07-16T00:00:00"/>
    <s v="Hired"/>
    <n v="61942"/>
    <n v="4.5999999999999996"/>
    <x v="2"/>
    <n v="2"/>
    <s v="Head Office"/>
    <x v="1"/>
  </r>
  <r>
    <s v="PR57145"/>
    <x v="2"/>
    <n v="26"/>
    <s v="Service"/>
    <s v="Service Manager"/>
    <s v="c10"/>
    <s v="Bachelor"/>
    <s v="Job portal"/>
    <d v="2022-06-17T00:00:00"/>
    <d v="2022-06-30T00:00:00"/>
    <d v="2022-07-07T00:00:00"/>
    <s v="Rejected"/>
    <n v="83594"/>
    <m/>
    <x v="1"/>
    <n v="4"/>
    <s v="Branch Office"/>
    <x v="0"/>
  </r>
  <r>
    <s v="YC23304"/>
    <x v="2"/>
    <n v="33"/>
    <s v="Service"/>
    <s v="Service Engineer"/>
    <s v="i5"/>
    <s v="Associate"/>
    <s v="Job portal"/>
    <d v="2022-06-17T00:00:00"/>
    <d v="2022-06-25T00:00:00"/>
    <d v="2022-07-06T00:00:00"/>
    <s v="Candidate in process"/>
    <n v="55471"/>
    <m/>
    <x v="1"/>
    <n v="5"/>
    <s v="Branch Office"/>
    <x v="1"/>
  </r>
  <r>
    <s v="OH16255"/>
    <x v="2"/>
    <n v="30"/>
    <s v="Operations"/>
    <s v="Operations Executive"/>
    <s v="i7"/>
    <s v="Master"/>
    <s v="Job portal"/>
    <d v="2022-06-18T00:00:00"/>
    <d v="2022-06-28T00:00:00"/>
    <d v="2022-07-06T00:00:00"/>
    <s v="Hired"/>
    <n v="72561"/>
    <n v="4.4000000000000004"/>
    <x v="0"/>
    <m/>
    <s v="Remote"/>
    <x v="1"/>
  </r>
  <r>
    <s v="SP17694"/>
    <x v="0"/>
    <n v="34"/>
    <s v="Service"/>
    <s v="Service Engineer"/>
    <s v="c10"/>
    <s v="Associate"/>
    <s v="Others"/>
    <d v="2022-06-18T00:00:00"/>
    <d v="2022-07-09T00:00:00"/>
    <d v="2022-07-19T00:00:00"/>
    <s v="Candidate in process"/>
    <n v="63528"/>
    <m/>
    <x v="1"/>
    <n v="4"/>
    <s v="Branch Office"/>
    <x v="2"/>
  </r>
  <r>
    <s v="RY92635"/>
    <x v="0"/>
    <n v="24"/>
    <s v="Service"/>
    <s v="Service Engineer"/>
    <s v="b9"/>
    <s v="Bachelor"/>
    <s v="Others"/>
    <d v="2022-06-18T00:00:00"/>
    <d v="2022-06-26T00:00:00"/>
    <d v="2022-06-30T00:00:00"/>
    <s v="Rejected"/>
    <n v="48051"/>
    <m/>
    <x v="1"/>
    <n v="5"/>
    <s v="Head Office"/>
    <x v="0"/>
  </r>
  <r>
    <s v="ZJ15564"/>
    <x v="0"/>
    <n v="31"/>
    <s v="Marketing"/>
    <s v="Marketing Executive"/>
    <s v="c5"/>
    <s v="Bachelor"/>
    <s v="Others"/>
    <d v="2022-06-18T00:00:00"/>
    <d v="2022-07-06T00:00:00"/>
    <d v="2022-07-15T00:00:00"/>
    <s v="Hired"/>
    <n v="43644"/>
    <n v="4.2"/>
    <x v="0"/>
    <n v="4"/>
    <s v="Head Office"/>
    <x v="1"/>
  </r>
  <r>
    <s v="EP79006"/>
    <x v="1"/>
    <n v="30"/>
    <s v="Operations"/>
    <s v="Operations Executive"/>
    <s v="i5"/>
    <s v="Bachelor"/>
    <s v="Job portal"/>
    <d v="2022-06-19T00:00:00"/>
    <d v="2022-07-06T00:00:00"/>
    <d v="2022-07-12T00:00:00"/>
    <s v="Rejected"/>
    <n v="66142"/>
    <m/>
    <x v="1"/>
    <n v="5"/>
    <s v="Remote"/>
    <x v="1"/>
  </r>
  <r>
    <s v="DW79435"/>
    <x v="2"/>
    <n v="23"/>
    <s v="Service"/>
    <s v="Service Engineer"/>
    <s v="i6"/>
    <s v="Bachelor"/>
    <s v="Job portal"/>
    <d v="2022-06-19T00:00:00"/>
    <d v="2022-07-10T00:00:00"/>
    <d v="2022-07-17T00:00:00"/>
    <s v="Hired"/>
    <n v="52449"/>
    <n v="3.7"/>
    <x v="0"/>
    <n v="4"/>
    <s v="Branch Office"/>
    <x v="0"/>
  </r>
  <r>
    <s v="QA22735"/>
    <x v="1"/>
    <n v="29"/>
    <s v="Purchase"/>
    <s v="Purchase Officer"/>
    <s v="c9"/>
    <s v="Degree"/>
    <s v="Others"/>
    <d v="2022-06-19T00:00:00"/>
    <d v="2022-07-06T00:00:00"/>
    <d v="2022-07-13T00:00:00"/>
    <s v="No decision"/>
    <n v="55765"/>
    <m/>
    <x v="1"/>
    <m/>
    <s v="Branch Office"/>
    <x v="1"/>
  </r>
  <r>
    <s v="IA63760"/>
    <x v="0"/>
    <n v="35"/>
    <s v="Service"/>
    <s v="Service Engineer"/>
    <s v="c8"/>
    <s v="Master"/>
    <s v="Others"/>
    <d v="2022-06-20T00:00:00"/>
    <d v="2022-07-02T00:00:00"/>
    <d v="2022-07-06T00:00:00"/>
    <s v="Hired"/>
    <n v="76082"/>
    <n v="3.9"/>
    <x v="0"/>
    <n v="4"/>
    <s v="Branch Office"/>
    <x v="2"/>
  </r>
  <r>
    <s v="EI36976"/>
    <x v="2"/>
    <n v="42"/>
    <s v="Operations"/>
    <s v="Operations Executive"/>
    <s v="b9"/>
    <s v="Master"/>
    <s v="Job portal"/>
    <d v="2022-06-21T00:00:00"/>
    <d v="2022-07-04T00:00:00"/>
    <d v="2022-07-10T00:00:00"/>
    <s v="Rejected"/>
    <n v="54419"/>
    <m/>
    <x v="1"/>
    <n v="2"/>
    <s v="Branch Office"/>
    <x v="3"/>
  </r>
  <r>
    <s v="MQ85374"/>
    <x v="1"/>
    <n v="34"/>
    <s v="Finance"/>
    <s v="Finance Manager"/>
    <s v="c5"/>
    <s v="Master"/>
    <s v="Own website"/>
    <d v="2022-06-21T00:00:00"/>
    <d v="2022-07-13T00:00:00"/>
    <d v="2022-07-24T00:00:00"/>
    <s v="Rejected"/>
    <n v="59973"/>
    <m/>
    <x v="1"/>
    <n v="4"/>
    <s v="Branch Office"/>
    <x v="2"/>
  </r>
  <r>
    <s v="TV27352"/>
    <x v="0"/>
    <n v="26"/>
    <s v="Service"/>
    <s v="Service Engineer"/>
    <s v="i5"/>
    <s v="Degree"/>
    <s v="Job portal"/>
    <d v="2022-06-21T00:00:00"/>
    <d v="2022-06-30T00:00:00"/>
    <d v="2022-07-10T00:00:00"/>
    <s v="Candidate in process"/>
    <n v="64738"/>
    <m/>
    <x v="1"/>
    <n v="4"/>
    <s v="Branch Office"/>
    <x v="0"/>
  </r>
  <r>
    <s v="RU83920"/>
    <x v="0"/>
    <n v="28"/>
    <s v="Operations"/>
    <s v="Operations Executive"/>
    <s v="i6"/>
    <s v="Associate"/>
    <s v="Recruitment agencies"/>
    <d v="2022-06-21T00:00:00"/>
    <d v="2022-06-29T00:00:00"/>
    <d v="2022-07-07T00:00:00"/>
    <s v="Hired"/>
    <n v="59452"/>
    <n v="4.5"/>
    <x v="0"/>
    <n v="4"/>
    <s v="Head Office"/>
    <x v="1"/>
  </r>
  <r>
    <s v="ZQ85358"/>
    <x v="2"/>
    <n v="28"/>
    <s v="Purchase"/>
    <s v="Purchase Manager"/>
    <s v="i7"/>
    <s v="Master"/>
    <s v="Job portal"/>
    <d v="2022-06-22T00:00:00"/>
    <d v="2022-07-01T00:00:00"/>
    <d v="2022-07-07T00:00:00"/>
    <s v="Hired"/>
    <n v="76674"/>
    <n v="4.3"/>
    <x v="0"/>
    <n v="5"/>
    <s v="Branch Office"/>
    <x v="1"/>
  </r>
  <r>
    <s v="TS30442"/>
    <x v="0"/>
    <n v="33"/>
    <s v="Service"/>
    <s v="Service Manager"/>
    <s v="c9"/>
    <s v="Degree"/>
    <s v="Recruitment agencies"/>
    <d v="2022-06-22T00:00:00"/>
    <d v="2022-07-06T00:00:00"/>
    <d v="2022-07-10T00:00:00"/>
    <s v="Hired"/>
    <n v="64904"/>
    <n v="4.0999999999999996"/>
    <x v="0"/>
    <n v="4"/>
    <s v="Branch Office"/>
    <x v="1"/>
  </r>
  <r>
    <s v="LY23177"/>
    <x v="2"/>
    <n v="25"/>
    <s v="Service"/>
    <s v="Service Engineer"/>
    <s v="i4"/>
    <s v="Master"/>
    <s v="Job portal"/>
    <d v="2022-06-22T00:00:00"/>
    <d v="2022-07-02T00:00:00"/>
    <d v="2022-07-14T00:00:00"/>
    <s v="Candidate in process"/>
    <n v="58956"/>
    <m/>
    <x v="1"/>
    <n v="4"/>
    <s v="Branch Office"/>
    <x v="0"/>
  </r>
  <r>
    <s v="XL04519"/>
    <x v="0"/>
    <n v="30"/>
    <s v="Finance"/>
    <s v="Finance Manager"/>
    <s v="c10"/>
    <s v="Degree"/>
    <s v="LinkedIn"/>
    <d v="2022-06-22T00:00:00"/>
    <d v="2022-07-02T00:00:00"/>
    <d v="2022-07-12T00:00:00"/>
    <s v="Rejected"/>
    <n v="66042"/>
    <m/>
    <x v="1"/>
    <n v="5"/>
    <s v="Branch Office"/>
    <x v="1"/>
  </r>
  <r>
    <s v="TN71889"/>
    <x v="2"/>
    <n v="33"/>
    <s v="Service"/>
    <s v="Service Engineer"/>
    <s v="c10"/>
    <s v="Associate"/>
    <s v="Job portal"/>
    <d v="2022-06-23T00:00:00"/>
    <d v="2022-07-11T00:00:00"/>
    <d v="2022-07-20T00:00:00"/>
    <s v="Hired"/>
    <n v="65378"/>
    <n v="4.7"/>
    <x v="0"/>
    <n v="5"/>
    <s v="Head Office"/>
    <x v="1"/>
  </r>
  <r>
    <s v="RD74750"/>
    <x v="0"/>
    <n v="30"/>
    <s v="Service"/>
    <s v="Service Engineer"/>
    <s v="c10"/>
    <s v="Bachelor"/>
    <s v="LinkedIn"/>
    <d v="2022-06-23T00:00:00"/>
    <d v="2022-07-05T00:00:00"/>
    <d v="2022-07-15T00:00:00"/>
    <s v="Hired"/>
    <n v="67731"/>
    <n v="4.0999999999999996"/>
    <x v="0"/>
    <n v="4"/>
    <s v="Branch Office"/>
    <x v="1"/>
  </r>
  <r>
    <s v="YR50405"/>
    <x v="0"/>
    <n v="32"/>
    <s v="Purchase"/>
    <s v="Purchase Officer"/>
    <s v="i6"/>
    <s v="Master"/>
    <s v="LinkedIn"/>
    <d v="2022-06-23T00:00:00"/>
    <d v="2022-07-10T00:00:00"/>
    <d v="2022-07-21T00:00:00"/>
    <s v="Hired"/>
    <n v="52080"/>
    <m/>
    <x v="0"/>
    <m/>
    <s v="Branch Office"/>
    <x v="1"/>
  </r>
  <r>
    <s v="RI53831"/>
    <x v="0"/>
    <n v="33"/>
    <s v="Sales"/>
    <s v="Sales Executive"/>
    <s v="c10"/>
    <s v="Doctoral"/>
    <s v="LinkedIn"/>
    <d v="2022-06-23T00:00:00"/>
    <d v="2022-07-11T00:00:00"/>
    <d v="2022-07-20T00:00:00"/>
    <s v="Hired"/>
    <n v="84329"/>
    <n v="4.0999999999999996"/>
    <x v="0"/>
    <n v="4"/>
    <s v="Branch Office"/>
    <x v="1"/>
  </r>
  <r>
    <s v="HI41120"/>
    <x v="2"/>
    <n v="25"/>
    <s v="Operations"/>
    <s v="Operations Manager"/>
    <s v="c8"/>
    <s v="Master"/>
    <s v="Job portal"/>
    <d v="2022-06-23T00:00:00"/>
    <d v="2022-07-12T00:00:00"/>
    <d v="2022-07-22T00:00:00"/>
    <s v="Hired"/>
    <n v="82140"/>
    <n v="3.8"/>
    <x v="2"/>
    <n v="5"/>
    <s v="Branch Office"/>
    <x v="0"/>
  </r>
  <r>
    <s v="QN23317"/>
    <x v="2"/>
    <n v="49"/>
    <s v="Service"/>
    <s v="Service Manager"/>
    <s v="n9"/>
    <s v="Associate"/>
    <s v="LinkedIn"/>
    <d v="2022-06-23T00:00:00"/>
    <d v="2022-07-12T00:00:00"/>
    <d v="2022-07-22T00:00:00"/>
    <s v="Hired"/>
    <n v="206137"/>
    <n v="4.9000000000000004"/>
    <x v="0"/>
    <n v="4"/>
    <s v="Branch Office"/>
    <x v="5"/>
  </r>
  <r>
    <s v="HG06341"/>
    <x v="0"/>
    <n v="30"/>
    <s v="Sales"/>
    <s v="Sales Manager"/>
    <s v="n6"/>
    <s v="Bachelor"/>
    <s v="Job portal"/>
    <d v="2022-06-24T00:00:00"/>
    <d v="2022-07-11T00:00:00"/>
    <d v="2022-07-16T00:00:00"/>
    <s v="Rejected"/>
    <n v="195946"/>
    <m/>
    <x v="1"/>
    <n v="3"/>
    <s v="Branch Office"/>
    <x v="1"/>
  </r>
  <r>
    <s v="MR10415"/>
    <x v="0"/>
    <n v="25"/>
    <s v="Operations"/>
    <s v="Operations Manager"/>
    <s v="i7"/>
    <s v="Master"/>
    <s v="Job portal"/>
    <d v="2022-06-24T00:00:00"/>
    <d v="2022-07-11T00:00:00"/>
    <d v="2022-07-23T00:00:00"/>
    <s v="Hired"/>
    <n v="78331"/>
    <n v="3.8"/>
    <x v="0"/>
    <n v="4"/>
    <s v="Branch Office"/>
    <x v="0"/>
  </r>
  <r>
    <s v="PV66387"/>
    <x v="2"/>
    <n v="34"/>
    <s v="Operations"/>
    <s v="Operations Executive"/>
    <s v="c5"/>
    <s v="Associate"/>
    <s v="LinkedIn"/>
    <d v="2022-06-24T00:00:00"/>
    <d v="2022-07-14T00:00:00"/>
    <d v="2022-07-22T00:00:00"/>
    <s v="Hired"/>
    <n v="69869"/>
    <n v="4.4000000000000004"/>
    <x v="0"/>
    <n v="4"/>
    <s v="Branch Office"/>
    <x v="2"/>
  </r>
  <r>
    <s v="RN97418"/>
    <x v="0"/>
    <n v="34"/>
    <s v="Operations"/>
    <s v="Operations Executive"/>
    <s v="i5"/>
    <s v="Master"/>
    <s v="Job portal"/>
    <d v="2022-06-24T00:00:00"/>
    <d v="2022-07-10T00:00:00"/>
    <d v="2022-07-18T00:00:00"/>
    <s v="Hired"/>
    <n v="56237"/>
    <n v="4.0999999999999996"/>
    <x v="0"/>
    <n v="4"/>
    <s v="Branch Office"/>
    <x v="2"/>
  </r>
  <r>
    <s v="XM46742"/>
    <x v="2"/>
    <n v="28"/>
    <s v="Finance"/>
    <s v="Finance Manager"/>
    <s v="c10"/>
    <s v="Master"/>
    <s v="Others"/>
    <d v="2022-06-25T00:00:00"/>
    <d v="2022-07-05T00:00:00"/>
    <d v="2022-07-12T00:00:00"/>
    <s v="Hired"/>
    <n v="83390"/>
    <m/>
    <x v="2"/>
    <n v="5"/>
    <s v="Head Office"/>
    <x v="1"/>
  </r>
  <r>
    <s v="FW69366"/>
    <x v="0"/>
    <n v="30"/>
    <s v="Service"/>
    <s v="Service Manager"/>
    <s v="n9"/>
    <s v="Bachelor"/>
    <s v="Own website"/>
    <d v="2022-06-25T00:00:00"/>
    <d v="2022-07-10T00:00:00"/>
    <d v="2022-07-22T00:00:00"/>
    <s v="Candidate in process"/>
    <n v="208501"/>
    <m/>
    <x v="1"/>
    <m/>
    <s v="Branch Office"/>
    <x v="1"/>
  </r>
  <r>
    <s v="UW40434"/>
    <x v="0"/>
    <n v="37"/>
    <s v="Operations"/>
    <s v="Operations Manager"/>
    <s v="i1"/>
    <s v="Bachelor"/>
    <s v="Own website"/>
    <d v="2022-06-25T00:00:00"/>
    <d v="2022-07-14T00:00:00"/>
    <d v="2022-07-24T00:00:00"/>
    <s v="Rejected"/>
    <n v="54035"/>
    <m/>
    <x v="1"/>
    <n v="4"/>
    <s v="Remote"/>
    <x v="2"/>
  </r>
  <r>
    <s v="ET61187"/>
    <x v="0"/>
    <n v="25"/>
    <s v="Operations"/>
    <s v="Operations Manager"/>
    <s v="c5"/>
    <s v="Master"/>
    <s v="Job portal"/>
    <d v="2022-06-25T00:00:00"/>
    <d v="2022-07-12T00:00:00"/>
    <d v="2022-07-17T00:00:00"/>
    <s v="Hired"/>
    <n v="46892"/>
    <n v="3.8"/>
    <x v="0"/>
    <n v="4"/>
    <s v="Head Office"/>
    <x v="0"/>
  </r>
  <r>
    <s v="IQ75446"/>
    <x v="0"/>
    <n v="50"/>
    <s v="Service"/>
    <s v="Service Engineer"/>
    <s v="i6"/>
    <s v="Degree"/>
    <s v="Job portal"/>
    <d v="2022-06-25T00:00:00"/>
    <d v="2022-07-08T00:00:00"/>
    <d v="2022-07-14T00:00:00"/>
    <s v="Hired"/>
    <n v="71110"/>
    <n v="4.3"/>
    <x v="0"/>
    <m/>
    <s v="Branch Office"/>
    <x v="5"/>
  </r>
  <r>
    <s v="OZ33857"/>
    <x v="2"/>
    <n v="34"/>
    <s v="Operations"/>
    <s v="Operations Manager"/>
    <s v="i4"/>
    <s v="Associate"/>
    <s v="Others"/>
    <d v="2022-06-25T00:00:00"/>
    <d v="2022-07-17T00:00:00"/>
    <d v="2022-07-26T00:00:00"/>
    <s v="Hired"/>
    <n v="61284"/>
    <n v="3.9"/>
    <x v="0"/>
    <n v="3"/>
    <s v="Branch Office"/>
    <x v="2"/>
  </r>
  <r>
    <s v="LU52609"/>
    <x v="0"/>
    <n v="26"/>
    <s v="Service"/>
    <s v="Service Manager"/>
    <s v="c10"/>
    <s v="Master"/>
    <s v="Job portal"/>
    <d v="2022-06-25T00:00:00"/>
    <d v="2022-07-03T00:00:00"/>
    <d v="2022-07-07T00:00:00"/>
    <s v="Hired"/>
    <n v="64823"/>
    <n v="4.3"/>
    <x v="0"/>
    <n v="3"/>
    <s v="Branch Office"/>
    <x v="0"/>
  </r>
  <r>
    <s v="OM54581"/>
    <x v="0"/>
    <n v="26"/>
    <s v="General Management"/>
    <s v="General Manager"/>
    <s v="b9"/>
    <s v="Degree"/>
    <s v="Own website"/>
    <d v="2022-06-26T00:00:00"/>
    <d v="2022-07-05T00:00:00"/>
    <d v="2022-07-13T00:00:00"/>
    <s v="Hired"/>
    <n v="32873"/>
    <n v="4.2"/>
    <x v="2"/>
    <m/>
    <s v="Branch Office"/>
    <x v="0"/>
  </r>
  <r>
    <s v="YB18734"/>
    <x v="2"/>
    <n v="29"/>
    <s v="Operations"/>
    <s v="Operations Manager"/>
    <s v="m7"/>
    <s v="Degree"/>
    <s v="Job portal"/>
    <d v="2022-06-26T00:00:00"/>
    <d v="2022-07-16T00:00:00"/>
    <d v="2022-07-27T00:00:00"/>
    <s v="Candidate in process"/>
    <n v="108421"/>
    <m/>
    <x v="1"/>
    <n v="2"/>
    <s v="Branch Office"/>
    <x v="1"/>
  </r>
  <r>
    <s v="RC88960"/>
    <x v="0"/>
    <n v="22"/>
    <s v="Operations"/>
    <s v="Operations Executive"/>
    <s v="c5"/>
    <s v="Degree"/>
    <s v="Job portal"/>
    <d v="2022-06-26T00:00:00"/>
    <d v="2022-07-08T00:00:00"/>
    <d v="2022-07-14T00:00:00"/>
    <s v="Hired"/>
    <n v="69710"/>
    <n v="4"/>
    <x v="0"/>
    <n v="4"/>
    <s v="Branch Office"/>
    <x v="0"/>
  </r>
  <r>
    <s v="DD53516"/>
    <x v="0"/>
    <n v="33"/>
    <s v="Marketing"/>
    <s v="Marketing Executive"/>
    <s v="i4"/>
    <s v="Degree"/>
    <s v="LinkedIn"/>
    <d v="2022-06-27T00:00:00"/>
    <d v="2022-07-10T00:00:00"/>
    <d v="2022-07-16T00:00:00"/>
    <s v="Hired"/>
    <n v="41270"/>
    <n v="3.5"/>
    <x v="2"/>
    <n v="4"/>
    <s v="Head Office"/>
    <x v="1"/>
  </r>
  <r>
    <s v="IO93949"/>
    <x v="1"/>
    <n v="25"/>
    <s v="Operations"/>
    <s v="Operations Executive"/>
    <s v="i6"/>
    <s v="Master"/>
    <s v="Recruitment agencies"/>
    <d v="2022-06-27T00:00:00"/>
    <d v="2022-07-10T00:00:00"/>
    <d v="2022-07-21T00:00:00"/>
    <s v="Rejected"/>
    <n v="72278"/>
    <m/>
    <x v="1"/>
    <n v="4"/>
    <s v="Head Office"/>
    <x v="0"/>
  </r>
  <r>
    <s v="IC09412"/>
    <x v="2"/>
    <n v="40"/>
    <s v="Service"/>
    <s v="Service Engineer"/>
    <s v="i5"/>
    <s v="Master"/>
    <s v="Job portal"/>
    <d v="2022-06-27T00:00:00"/>
    <d v="2022-07-19T00:00:00"/>
    <d v="2022-07-30T00:00:00"/>
    <s v="Hired"/>
    <n v="63335"/>
    <n v="4.5"/>
    <x v="0"/>
    <n v="3"/>
    <s v="Head Office"/>
    <x v="3"/>
  </r>
  <r>
    <s v="JO07838"/>
    <x v="0"/>
    <n v="25"/>
    <s v="Production"/>
    <s v="Production Engineer"/>
    <s v="i5"/>
    <s v="Bachelor"/>
    <s v="Job portal"/>
    <d v="2022-06-27T00:00:00"/>
    <d v="2022-07-11T00:00:00"/>
    <d v="2022-07-19T00:00:00"/>
    <s v="Hired"/>
    <n v="64633"/>
    <n v="3.8"/>
    <x v="0"/>
    <n v="4"/>
    <s v="Branch Office"/>
    <x v="0"/>
  </r>
  <r>
    <s v="WG73333"/>
    <x v="1"/>
    <n v="29"/>
    <s v="Sales"/>
    <s v="Sales Executive"/>
    <s v="c8"/>
    <s v="Degree"/>
    <s v="Own website"/>
    <d v="2022-06-27T00:00:00"/>
    <d v="2022-07-18T00:00:00"/>
    <d v="2022-07-24T00:00:00"/>
    <s v="Rejected"/>
    <n v="83939"/>
    <m/>
    <x v="1"/>
    <n v="5"/>
    <s v="Branch Office"/>
    <x v="1"/>
  </r>
  <r>
    <s v="OR41398"/>
    <x v="2"/>
    <n v="28"/>
    <s v="Service"/>
    <s v="Service Engineer"/>
    <s v="n10"/>
    <s v="Bachelor"/>
    <s v="Job portal"/>
    <d v="2022-06-28T00:00:00"/>
    <d v="2022-07-07T00:00:00"/>
    <d v="2022-07-14T00:00:00"/>
    <s v="Hired"/>
    <n v="159836"/>
    <n v="3.9"/>
    <x v="0"/>
    <n v="4"/>
    <s v="Branch Office"/>
    <x v="1"/>
  </r>
  <r>
    <s v="EZ61007"/>
    <x v="0"/>
    <n v="25"/>
    <s v="Operations"/>
    <s v="Operations Executive"/>
    <s v="c5"/>
    <s v="Bachelor"/>
    <s v="Job portal"/>
    <d v="2022-06-28T00:00:00"/>
    <d v="2022-07-18T00:00:00"/>
    <d v="2022-07-25T00:00:00"/>
    <s v="Hired"/>
    <n v="40235"/>
    <n v="4.8"/>
    <x v="0"/>
    <n v="5"/>
    <s v="Branch Office"/>
    <x v="0"/>
  </r>
  <r>
    <s v="ML90644"/>
    <x v="0"/>
    <n v="24"/>
    <s v="Service"/>
    <s v="Service Engineer"/>
    <s v="n6"/>
    <s v="Master"/>
    <s v="Job portal"/>
    <d v="2022-06-28T00:00:00"/>
    <d v="2022-07-12T00:00:00"/>
    <d v="2022-07-19T00:00:00"/>
    <s v="Hired"/>
    <n v="183016"/>
    <m/>
    <x v="0"/>
    <n v="5"/>
    <s v="Remote"/>
    <x v="0"/>
  </r>
  <r>
    <s v="UP41554"/>
    <x v="2"/>
    <n v="25"/>
    <s v="Service"/>
    <s v="Service Engineer"/>
    <s v="n6"/>
    <s v="Doctoral"/>
    <s v="LinkedIn"/>
    <d v="2022-06-28T00:00:00"/>
    <d v="2022-07-19T00:00:00"/>
    <d v="2022-07-23T00:00:00"/>
    <s v="Rejected"/>
    <n v="140749"/>
    <m/>
    <x v="1"/>
    <n v="2"/>
    <s v="Branch Office"/>
    <x v="0"/>
  </r>
  <r>
    <s v="JE65825"/>
    <x v="2"/>
    <n v="34"/>
    <s v="Operations"/>
    <s v="Operations Executive"/>
    <s v="n6"/>
    <s v="Degree"/>
    <s v="Own website"/>
    <d v="2022-06-29T00:00:00"/>
    <d v="2022-07-15T00:00:00"/>
    <d v="2022-07-24T00:00:00"/>
    <s v="Hired"/>
    <n v="150103"/>
    <n v="4"/>
    <x v="0"/>
    <n v="4"/>
    <s v="Branch Office"/>
    <x v="2"/>
  </r>
  <r>
    <s v="KO39571"/>
    <x v="0"/>
    <n v="30"/>
    <s v="Operations"/>
    <s v="Operations Executive"/>
    <s v="i5"/>
    <s v="Bachelor"/>
    <s v="Others"/>
    <d v="2022-06-29T00:00:00"/>
    <d v="2022-07-08T00:00:00"/>
    <d v="2022-07-13T00:00:00"/>
    <s v="Hired"/>
    <n v="49847"/>
    <n v="4.7"/>
    <x v="0"/>
    <n v="4"/>
    <s v="Branch Office"/>
    <x v="1"/>
  </r>
  <r>
    <s v="MR17997"/>
    <x v="2"/>
    <n v="22"/>
    <s v="Sales"/>
    <s v="Sales Executive"/>
    <s v="m6"/>
    <s v="Degree"/>
    <s v="Job portal"/>
    <d v="2022-06-29T00:00:00"/>
    <d v="2022-07-11T00:00:00"/>
    <d v="2022-07-17T00:00:00"/>
    <s v="Hired"/>
    <n v="137666"/>
    <n v="4.5999999999999996"/>
    <x v="2"/>
    <n v="5"/>
    <s v="Branch Office"/>
    <x v="0"/>
  </r>
  <r>
    <s v="MC80479"/>
    <x v="2"/>
    <n v="32"/>
    <s v="Service"/>
    <s v="Service Engineer"/>
    <s v="c9"/>
    <s v="Associate"/>
    <s v="Job portal"/>
    <d v="2022-06-29T00:00:00"/>
    <d v="2022-07-14T00:00:00"/>
    <d v="2022-07-24T00:00:00"/>
    <s v="Hired"/>
    <n v="64284"/>
    <m/>
    <x v="0"/>
    <n v="5"/>
    <s v="Branch Office"/>
    <x v="1"/>
  </r>
  <r>
    <s v="CQ73037"/>
    <x v="0"/>
    <n v="31"/>
    <s v="Service"/>
    <s v="Service Engineer"/>
    <s v="i7"/>
    <s v="Master"/>
    <s v="LinkedIn"/>
    <d v="2022-06-30T00:00:00"/>
    <d v="2022-07-10T00:00:00"/>
    <d v="2022-07-20T00:00:00"/>
    <s v="Rejected"/>
    <n v="76427"/>
    <m/>
    <x v="1"/>
    <m/>
    <s v="Head Office"/>
    <x v="1"/>
  </r>
  <r>
    <s v="MN47497"/>
    <x v="0"/>
    <n v="23"/>
    <s v="Operations"/>
    <s v="Operations Executive"/>
    <s v="c5"/>
    <s v="Master"/>
    <s v="Job portal"/>
    <d v="2022-06-30T00:00:00"/>
    <d v="2022-07-09T00:00:00"/>
    <d v="2022-07-15T00:00:00"/>
    <s v="Rejected"/>
    <n v="69323"/>
    <m/>
    <x v="1"/>
    <n v="4"/>
    <s v="Head Office"/>
    <x v="0"/>
  </r>
  <r>
    <s v="HA97750"/>
    <x v="0"/>
    <n v="22"/>
    <s v="Service"/>
    <s v="Service Manager"/>
    <s v="i4"/>
    <s v="Master"/>
    <s v="Job portal"/>
    <d v="2022-06-30T00:00:00"/>
    <d v="2022-07-19T00:00:00"/>
    <d v="2022-07-23T00:00:00"/>
    <s v="Hired"/>
    <n v="62042"/>
    <n v="4.8"/>
    <x v="2"/>
    <n v="4"/>
    <s v="Branch Office"/>
    <x v="0"/>
  </r>
  <r>
    <s v="ME09862"/>
    <x v="2"/>
    <n v="38"/>
    <s v="Operations"/>
    <s v="Operations Executive"/>
    <s v="m7"/>
    <s v="Bachelor"/>
    <s v="LinkedIn"/>
    <d v="2022-06-30T00:00:00"/>
    <d v="2022-07-21T00:00:00"/>
    <d v="2022-07-26T00:00:00"/>
    <s v="Hired"/>
    <n v="165236"/>
    <n v="3.8"/>
    <x v="0"/>
    <n v="5"/>
    <s v="Branch Office"/>
    <x v="2"/>
  </r>
  <r>
    <s v="CN82128"/>
    <x v="0"/>
    <n v="30"/>
    <s v="Service"/>
    <s v="Service Engineer"/>
    <s v="c10"/>
    <s v="Associate"/>
    <s v="Job portal"/>
    <d v="2022-06-30T00:00:00"/>
    <d v="2022-07-12T00:00:00"/>
    <d v="2022-07-21T00:00:00"/>
    <s v="Candidate refused"/>
    <n v="69830"/>
    <m/>
    <x v="1"/>
    <n v="4"/>
    <s v="Remote"/>
    <x v="1"/>
  </r>
  <r>
    <s v="AC15148"/>
    <x v="0"/>
    <n v="22"/>
    <s v="Service"/>
    <s v="Service Manager"/>
    <s v="i4"/>
    <s v="Degree"/>
    <s v="LinkedIn"/>
    <d v="2022-07-01T00:00:00"/>
    <d v="2022-07-14T00:00:00"/>
    <d v="2022-07-25T00:00:00"/>
    <s v="Hired"/>
    <n v="64260"/>
    <m/>
    <x v="2"/>
    <n v="4"/>
    <s v="Branch Office"/>
    <x v="0"/>
  </r>
  <r>
    <s v="GS47830"/>
    <x v="2"/>
    <n v="31"/>
    <s v="Marketing"/>
    <s v="Marketing Executive"/>
    <s v="i4"/>
    <s v="Degree"/>
    <s v="Others"/>
    <d v="2022-07-02T00:00:00"/>
    <d v="2022-07-18T00:00:00"/>
    <d v="2022-07-24T00:00:00"/>
    <s v="Rejected"/>
    <n v="54411"/>
    <m/>
    <x v="1"/>
    <n v="5"/>
    <s v="Branch Office"/>
    <x v="1"/>
  </r>
  <r>
    <s v="DY14972"/>
    <x v="2"/>
    <n v="25"/>
    <s v="Sales"/>
    <s v="Sales Manager"/>
    <s v="i6"/>
    <s v="Master"/>
    <s v="Recruitment agencies"/>
    <d v="2022-07-02T00:00:00"/>
    <d v="2022-07-16T00:00:00"/>
    <d v="2022-07-20T00:00:00"/>
    <s v="Hired"/>
    <n v="67001"/>
    <n v="3.9"/>
    <x v="2"/>
    <n v="5"/>
    <s v="Branch Office"/>
    <x v="0"/>
  </r>
  <r>
    <s v="LQ27367"/>
    <x v="0"/>
    <n v="23"/>
    <s v="Purchase"/>
    <s v="Purchase Manager"/>
    <s v="b9"/>
    <s v="Doctoral"/>
    <s v="Job portal"/>
    <d v="2022-07-02T00:00:00"/>
    <d v="2022-07-18T00:00:00"/>
    <d v="2022-07-23T00:00:00"/>
    <s v="Hired"/>
    <n v="39266"/>
    <m/>
    <x v="2"/>
    <n v="3"/>
    <s v="Branch Office"/>
    <x v="0"/>
  </r>
  <r>
    <s v="DE33775"/>
    <x v="2"/>
    <n v="24"/>
    <s v="Sales"/>
    <s v="Sales Executive"/>
    <s v="n9"/>
    <s v="Bachelor"/>
    <s v="LinkedIn"/>
    <d v="2022-07-02T00:00:00"/>
    <d v="2022-07-13T00:00:00"/>
    <d v="2022-07-25T00:00:00"/>
    <s v="Hired"/>
    <n v="144537"/>
    <n v="4.8"/>
    <x v="0"/>
    <n v="5"/>
    <s v="Branch Office"/>
    <x v="0"/>
  </r>
  <r>
    <s v="JS41809"/>
    <x v="0"/>
    <n v="26"/>
    <s v="Production"/>
    <s v="Production Engineer"/>
    <s v="m7"/>
    <s v="Bachelor"/>
    <s v="LinkedIn"/>
    <d v="2022-07-03T00:00:00"/>
    <d v="2022-07-22T00:00:00"/>
    <d v="2022-07-31T00:00:00"/>
    <s v="Hired"/>
    <n v="111881"/>
    <n v="5"/>
    <x v="0"/>
    <n v="3"/>
    <s v="Branch Office"/>
    <x v="0"/>
  </r>
  <r>
    <s v="LR96096"/>
    <x v="2"/>
    <n v="31"/>
    <s v="Finance"/>
    <s v="Financial Analyst"/>
    <s v="i7"/>
    <s v="Bachelor"/>
    <s v="Recruitment agencies"/>
    <d v="2022-07-03T00:00:00"/>
    <d v="2022-07-14T00:00:00"/>
    <d v="2022-07-24T00:00:00"/>
    <s v="Hired"/>
    <n v="75476"/>
    <n v="4.3"/>
    <x v="0"/>
    <n v="4"/>
    <s v="Branch Office"/>
    <x v="1"/>
  </r>
  <r>
    <s v="YL98320"/>
    <x v="0"/>
    <n v="32"/>
    <s v="Service"/>
    <s v="Service Engineer"/>
    <s v="n6"/>
    <s v="Degree"/>
    <s v="Others"/>
    <d v="2022-07-03T00:00:00"/>
    <d v="2022-07-20T00:00:00"/>
    <d v="2022-07-26T00:00:00"/>
    <s v="Rejected"/>
    <n v="160498"/>
    <m/>
    <x v="1"/>
    <n v="5"/>
    <s v="Branch Office"/>
    <x v="1"/>
  </r>
  <r>
    <s v="RK77751"/>
    <x v="0"/>
    <n v="32"/>
    <s v="Service"/>
    <s v="Service Engineer"/>
    <s v="c9"/>
    <s v="Degree"/>
    <s v="Own website"/>
    <d v="2022-07-03T00:00:00"/>
    <d v="2022-07-11T00:00:00"/>
    <d v="2022-07-21T00:00:00"/>
    <s v="Hired"/>
    <n v="72528"/>
    <m/>
    <x v="0"/>
    <n v="5"/>
    <s v="Branch Office"/>
    <x v="1"/>
  </r>
  <r>
    <s v="IR15680"/>
    <x v="2"/>
    <n v="35"/>
    <s v="Service"/>
    <s v="Service Engineer"/>
    <s v="i6"/>
    <s v="Master"/>
    <s v="LinkedIn"/>
    <d v="2022-07-04T00:00:00"/>
    <d v="2022-07-13T00:00:00"/>
    <d v="2022-07-20T00:00:00"/>
    <s v="Hired"/>
    <n v="54050"/>
    <n v="4.5999999999999996"/>
    <x v="2"/>
    <n v="4"/>
    <s v="Remote"/>
    <x v="2"/>
  </r>
  <r>
    <s v="CC42210"/>
    <x v="0"/>
    <n v="28"/>
    <s v="Operations"/>
    <s v="Operations Manager"/>
    <s v="i4"/>
    <s v="Master"/>
    <s v="Job portal"/>
    <d v="2022-07-04T00:00:00"/>
    <d v="2022-07-21T00:00:00"/>
    <d v="2022-07-25T00:00:00"/>
    <s v="Hired"/>
    <n v="40192"/>
    <n v="3.7"/>
    <x v="2"/>
    <n v="4"/>
    <s v="Head Office"/>
    <x v="1"/>
  </r>
  <r>
    <s v="CY68967"/>
    <x v="0"/>
    <n v="31"/>
    <s v="Operations"/>
    <s v="Operations Executive"/>
    <s v="m6"/>
    <s v="Bachelor"/>
    <s v="Others"/>
    <d v="2022-07-04T00:00:00"/>
    <d v="2022-07-23T00:00:00"/>
    <d v="2022-07-28T00:00:00"/>
    <s v="Hired"/>
    <n v="123354"/>
    <n v="4.7"/>
    <x v="2"/>
    <n v="5"/>
    <s v="Head Office"/>
    <x v="1"/>
  </r>
  <r>
    <s v="DW16859"/>
    <x v="2"/>
    <n v="25"/>
    <s v="Operations"/>
    <s v="Operations Executive"/>
    <s v="i1"/>
    <s v="Bachelor"/>
    <s v="Recruitment agencies"/>
    <d v="2022-07-04T00:00:00"/>
    <d v="2022-07-22T00:00:00"/>
    <d v="2022-07-29T00:00:00"/>
    <s v="Hired"/>
    <n v="52563"/>
    <n v="4.8"/>
    <x v="0"/>
    <m/>
    <s v="Branch Office"/>
    <x v="0"/>
  </r>
  <r>
    <s v="XS24969"/>
    <x v="2"/>
    <n v="41"/>
    <s v="Operations"/>
    <s v="Operations Executive"/>
    <s v="n6"/>
    <s v="Bachelor"/>
    <s v="Own website"/>
    <d v="2022-07-04T00:00:00"/>
    <d v="2022-07-20T00:00:00"/>
    <d v="2022-07-30T00:00:00"/>
    <s v="Candidate refused"/>
    <n v="146666"/>
    <m/>
    <x v="1"/>
    <n v="5"/>
    <s v="Remote"/>
    <x v="3"/>
  </r>
  <r>
    <s v="HL97310"/>
    <x v="2"/>
    <n v="22"/>
    <s v="Service"/>
    <s v="Service Engineer"/>
    <s v="c10"/>
    <s v="Master"/>
    <s v="Job portal"/>
    <d v="2022-07-04T00:00:00"/>
    <d v="2022-07-13T00:00:00"/>
    <d v="2022-07-24T00:00:00"/>
    <s v="Hired"/>
    <n v="70061"/>
    <n v="3.7"/>
    <x v="0"/>
    <n v="5"/>
    <s v="Branch Office"/>
    <x v="0"/>
  </r>
  <r>
    <s v="UJ30924"/>
    <x v="2"/>
    <n v="29"/>
    <s v="Service"/>
    <s v="Service Engineer"/>
    <s v="c5"/>
    <s v="Degree"/>
    <s v="LinkedIn"/>
    <d v="2022-07-04T00:00:00"/>
    <d v="2022-07-19T00:00:00"/>
    <d v="2022-07-27T00:00:00"/>
    <s v="Rejected"/>
    <n v="64957"/>
    <m/>
    <x v="1"/>
    <n v="4"/>
    <s v="Branch Office"/>
    <x v="1"/>
  </r>
  <r>
    <s v="MY61417"/>
    <x v="0"/>
    <n v="30"/>
    <s v="Service"/>
    <s v="Service Engineer"/>
    <s v="i4"/>
    <s v="Degree"/>
    <s v="Job portal"/>
    <d v="2022-07-04T00:00:00"/>
    <d v="2022-07-23T00:00:00"/>
    <d v="2022-07-29T00:00:00"/>
    <s v="Hired"/>
    <n v="48828"/>
    <n v="4"/>
    <x v="0"/>
    <n v="4"/>
    <s v="Branch Office"/>
    <x v="1"/>
  </r>
  <r>
    <s v="FQ97105"/>
    <x v="0"/>
    <n v="34"/>
    <s v="Service"/>
    <s v="Service Engineer"/>
    <s v="c5"/>
    <s v="Bachelor"/>
    <s v="Recruitment agencies"/>
    <d v="2022-07-05T00:00:00"/>
    <d v="2022-07-24T00:00:00"/>
    <d v="2022-08-03T00:00:00"/>
    <s v="Hired"/>
    <n v="48204"/>
    <n v="4.0999999999999996"/>
    <x v="0"/>
    <n v="4"/>
    <s v="Branch Office"/>
    <x v="2"/>
  </r>
  <r>
    <s v="GL81696"/>
    <x v="0"/>
    <n v="25"/>
    <s v="Service"/>
    <s v="Service Manager"/>
    <s v="n6"/>
    <s v="Bachelor"/>
    <s v="Recruitment agencies"/>
    <d v="2022-07-05T00:00:00"/>
    <d v="2022-07-22T00:00:00"/>
    <d v="2022-07-27T00:00:00"/>
    <s v="Hired"/>
    <n v="139853"/>
    <n v="4.5999999999999996"/>
    <x v="0"/>
    <m/>
    <s v="Branch Office"/>
    <x v="0"/>
  </r>
  <r>
    <s v="GS95594"/>
    <x v="0"/>
    <n v="26"/>
    <s v="Finance"/>
    <s v="Financial Analyst"/>
    <s v="i5"/>
    <s v="Associate"/>
    <s v="Job portal"/>
    <d v="2022-07-05T00:00:00"/>
    <d v="2022-07-27T00:00:00"/>
    <d v="2022-08-07T00:00:00"/>
    <s v="Rejected"/>
    <n v="56117"/>
    <m/>
    <x v="1"/>
    <n v="5"/>
    <s v="Branch Office"/>
    <x v="0"/>
  </r>
  <r>
    <s v="LV77509"/>
    <x v="1"/>
    <n v="35"/>
    <s v="Operations"/>
    <s v="Operations Executive"/>
    <s v="c9"/>
    <s v="Bachelor"/>
    <s v="LinkedIn"/>
    <d v="2022-07-05T00:00:00"/>
    <d v="2022-07-25T00:00:00"/>
    <d v="2022-08-04T00:00:00"/>
    <s v="Hired"/>
    <n v="71263"/>
    <n v="4.5999999999999996"/>
    <x v="0"/>
    <n v="2"/>
    <s v="Branch Office"/>
    <x v="2"/>
  </r>
  <r>
    <s v="VM59364"/>
    <x v="2"/>
    <n v="40"/>
    <s v="Marketing"/>
    <s v="Marketing Executive"/>
    <s v="b9"/>
    <s v="Bachelor"/>
    <s v="Job portal"/>
    <d v="2022-07-06T00:00:00"/>
    <d v="2022-07-25T00:00:00"/>
    <d v="2022-08-02T00:00:00"/>
    <s v="Candidate refused"/>
    <n v="47417"/>
    <m/>
    <x v="1"/>
    <n v="4"/>
    <s v="Head Office"/>
    <x v="3"/>
  </r>
  <r>
    <s v="QY05904"/>
    <x v="0"/>
    <n v="34"/>
    <s v="Service"/>
    <s v="Service Engineer"/>
    <s v="i1"/>
    <s v="Bachelor"/>
    <s v="Job portal"/>
    <d v="2022-07-06T00:00:00"/>
    <d v="2022-07-18T00:00:00"/>
    <d v="2022-07-29T00:00:00"/>
    <s v="Hired"/>
    <n v="44554"/>
    <m/>
    <x v="0"/>
    <n v="4"/>
    <s v="Branch Office"/>
    <x v="2"/>
  </r>
  <r>
    <s v="TQ10316"/>
    <x v="0"/>
    <n v="24"/>
    <s v="Operations"/>
    <s v="Operations Executive"/>
    <s v="c10"/>
    <s v="Master"/>
    <s v="Job portal"/>
    <d v="2022-07-06T00:00:00"/>
    <d v="2022-07-20T00:00:00"/>
    <d v="2022-07-29T00:00:00"/>
    <s v="Rejected"/>
    <n v="64543"/>
    <m/>
    <x v="1"/>
    <n v="4"/>
    <s v="Branch Office"/>
    <x v="0"/>
  </r>
  <r>
    <s v="XQ30671"/>
    <x v="1"/>
    <n v="23"/>
    <s v="Operations"/>
    <s v="Operations Manager"/>
    <s v="i7"/>
    <s v="Bachelor"/>
    <s v="Job portal"/>
    <d v="2022-07-06T00:00:00"/>
    <d v="2022-07-23T00:00:00"/>
    <d v="2022-07-27T00:00:00"/>
    <s v="Hired"/>
    <n v="63739"/>
    <n v="4.0999999999999996"/>
    <x v="0"/>
    <n v="4"/>
    <s v="Branch Office"/>
    <x v="0"/>
  </r>
  <r>
    <s v="FS54053"/>
    <x v="0"/>
    <n v="45"/>
    <s v="Operations"/>
    <s v="Operations Manager"/>
    <s v="c5"/>
    <s v="Bachelor"/>
    <s v="Job portal"/>
    <d v="2022-07-06T00:00:00"/>
    <d v="2022-07-27T00:00:00"/>
    <d v="2022-08-01T00:00:00"/>
    <s v="Hired"/>
    <n v="59599"/>
    <n v="3.9"/>
    <x v="2"/>
    <n v="4"/>
    <s v="Branch Office"/>
    <x v="3"/>
  </r>
  <r>
    <s v="NV49007"/>
    <x v="2"/>
    <n v="52"/>
    <s v="Service"/>
    <s v="Service Engineer"/>
    <s v="i5"/>
    <s v="Master"/>
    <s v="Job portal"/>
    <d v="2022-07-06T00:00:00"/>
    <d v="2022-07-19T00:00:00"/>
    <d v="2022-07-24T00:00:00"/>
    <s v="Hired"/>
    <n v="69840"/>
    <n v="3.8"/>
    <x v="0"/>
    <n v="5"/>
    <s v="Head Office"/>
    <x v="4"/>
  </r>
  <r>
    <s v="BD86468"/>
    <x v="0"/>
    <n v="23"/>
    <s v="Service"/>
    <s v="Service Engineer"/>
    <s v="i5"/>
    <s v="Bachelor"/>
    <s v="Own website"/>
    <d v="2022-07-06T00:00:00"/>
    <d v="2022-07-18T00:00:00"/>
    <d v="2022-07-23T00:00:00"/>
    <s v="Hired"/>
    <n v="54833"/>
    <n v="4.5"/>
    <x v="0"/>
    <n v="5"/>
    <s v="Branch Office"/>
    <x v="0"/>
  </r>
  <r>
    <s v="DP90164"/>
    <x v="2"/>
    <n v="24"/>
    <s v="Sales"/>
    <s v="Sales Executive"/>
    <s v="c5"/>
    <s v="Bachelor"/>
    <s v="Job portal"/>
    <d v="2022-07-06T00:00:00"/>
    <d v="2022-07-22T00:00:00"/>
    <d v="2022-07-27T00:00:00"/>
    <s v="Hired"/>
    <n v="43018"/>
    <n v="3.9"/>
    <x v="0"/>
    <m/>
    <s v="Branch Office"/>
    <x v="0"/>
  </r>
  <r>
    <s v="XB71103"/>
    <x v="0"/>
    <n v="28"/>
    <s v="Service"/>
    <s v="Service Engineer"/>
    <s v="c5"/>
    <s v="Degree"/>
    <s v="Own website"/>
    <d v="2022-07-06T00:00:00"/>
    <d v="2022-07-23T00:00:00"/>
    <d v="2022-08-03T00:00:00"/>
    <s v="Hired"/>
    <n v="66456"/>
    <n v="4.2"/>
    <x v="0"/>
    <m/>
    <s v="Branch Office"/>
    <x v="1"/>
  </r>
  <r>
    <s v="UL15814"/>
    <x v="2"/>
    <n v="35"/>
    <s v="Operations"/>
    <s v="Operations Executive"/>
    <s v="i6"/>
    <s v="Degree"/>
    <s v="LinkedIn"/>
    <d v="2022-07-07T00:00:00"/>
    <d v="2022-07-24T00:00:00"/>
    <d v="2022-08-05T00:00:00"/>
    <s v="Hired"/>
    <n v="66250"/>
    <n v="4.9000000000000004"/>
    <x v="2"/>
    <m/>
    <s v="Branch Office"/>
    <x v="2"/>
  </r>
  <r>
    <s v="UF84896"/>
    <x v="1"/>
    <n v="26"/>
    <s v="Sales"/>
    <s v="Sales Executive"/>
    <s v="c5"/>
    <s v="Bachelor"/>
    <s v="Own website"/>
    <d v="2022-07-07T00:00:00"/>
    <d v="2022-07-20T00:00:00"/>
    <d v="2022-07-27T00:00:00"/>
    <s v="Hired"/>
    <n v="56422"/>
    <n v="4.0999999999999996"/>
    <x v="0"/>
    <n v="4"/>
    <s v="Head Office"/>
    <x v="0"/>
  </r>
  <r>
    <s v="IZ51877"/>
    <x v="0"/>
    <n v="29"/>
    <s v="Service"/>
    <s v="Service Engineer"/>
    <s v="i1"/>
    <s v="Bachelor"/>
    <s v="Recruitment agencies"/>
    <d v="2022-07-07T00:00:00"/>
    <d v="2022-07-29T00:00:00"/>
    <d v="2022-08-02T00:00:00"/>
    <s v="Hired"/>
    <n v="45864"/>
    <n v="4.3"/>
    <x v="0"/>
    <n v="5"/>
    <s v="Head Office"/>
    <x v="1"/>
  </r>
  <r>
    <s v="PI11465"/>
    <x v="2"/>
    <n v="24"/>
    <s v="Operations"/>
    <s v="Operations Executive"/>
    <s v="i5"/>
    <s v="Bachelor"/>
    <s v="Job portal"/>
    <d v="2022-07-07T00:00:00"/>
    <d v="2022-07-17T00:00:00"/>
    <d v="2022-07-28T00:00:00"/>
    <s v="Rejected"/>
    <n v="62987"/>
    <m/>
    <x v="1"/>
    <n v="5"/>
    <s v="Branch Office"/>
    <x v="0"/>
  </r>
  <r>
    <s v="LY00867"/>
    <x v="1"/>
    <n v="25"/>
    <s v="Operations"/>
    <s v="Operations Manager"/>
    <s v="i4"/>
    <s v="Master"/>
    <s v="Job portal"/>
    <d v="2022-07-07T00:00:00"/>
    <d v="2022-07-24T00:00:00"/>
    <d v="2022-08-01T00:00:00"/>
    <s v="Hired"/>
    <n v="48615"/>
    <n v="3.8"/>
    <x v="0"/>
    <m/>
    <s v="Branch Office"/>
    <x v="0"/>
  </r>
  <r>
    <s v="AM01068"/>
    <x v="2"/>
    <n v="30"/>
    <s v="Production"/>
    <s v="Production Manager"/>
    <s v="i5"/>
    <s v="Degree"/>
    <s v="Job portal"/>
    <d v="2022-07-07T00:00:00"/>
    <d v="2022-07-24T00:00:00"/>
    <d v="2022-07-29T00:00:00"/>
    <s v="Candidate refused"/>
    <n v="60582"/>
    <m/>
    <x v="1"/>
    <n v="5"/>
    <s v="Branch Office"/>
    <x v="1"/>
  </r>
  <r>
    <s v="KU76265"/>
    <x v="0"/>
    <n v="34"/>
    <s v="Operations"/>
    <s v="Operations Executive"/>
    <s v="c8"/>
    <s v="Bachelor"/>
    <s v="LinkedIn"/>
    <d v="2022-07-08T00:00:00"/>
    <d v="2022-07-23T00:00:00"/>
    <d v="2022-07-29T00:00:00"/>
    <s v="Rejected"/>
    <n v="82729"/>
    <m/>
    <x v="1"/>
    <n v="4"/>
    <s v="Head Office"/>
    <x v="2"/>
  </r>
  <r>
    <s v="KY60149"/>
    <x v="0"/>
    <n v="35"/>
    <s v="Service"/>
    <s v="Service Engineer"/>
    <s v="c9"/>
    <s v="Master"/>
    <s v="Job portal"/>
    <d v="2022-07-08T00:00:00"/>
    <d v="2022-07-24T00:00:00"/>
    <d v="2022-08-03T00:00:00"/>
    <s v="Candidate in process"/>
    <n v="57839"/>
    <m/>
    <x v="1"/>
    <m/>
    <s v="Head Office"/>
    <x v="2"/>
  </r>
  <r>
    <s v="QU30215"/>
    <x v="2"/>
    <n v="24"/>
    <s v="Service"/>
    <s v="Service Manager"/>
    <s v="i4"/>
    <s v="Bachelor"/>
    <s v="LinkedIn"/>
    <d v="2022-07-09T00:00:00"/>
    <d v="2022-07-28T00:00:00"/>
    <d v="2022-08-08T00:00:00"/>
    <s v="Hired"/>
    <n v="45088"/>
    <n v="4"/>
    <x v="2"/>
    <n v="2"/>
    <s v="Branch Office"/>
    <x v="0"/>
  </r>
  <r>
    <s v="CJ75276"/>
    <x v="0"/>
    <n v="26"/>
    <s v="Purchase"/>
    <s v="Purchase Officer"/>
    <s v="m7"/>
    <s v="Master"/>
    <s v="Own website"/>
    <d v="2022-07-09T00:00:00"/>
    <d v="2022-07-27T00:00:00"/>
    <d v="2022-08-06T00:00:00"/>
    <s v="Hired"/>
    <n v="128199"/>
    <n v="4.3"/>
    <x v="2"/>
    <n v="4"/>
    <s v="Remote"/>
    <x v="0"/>
  </r>
  <r>
    <s v="HF76941"/>
    <x v="2"/>
    <n v="22"/>
    <s v="Operations"/>
    <s v="Operations Manager"/>
    <s v="c9"/>
    <s v="Bachelor"/>
    <s v="LinkedIn"/>
    <d v="2022-07-09T00:00:00"/>
    <d v="2022-07-24T00:00:00"/>
    <d v="2022-08-01T00:00:00"/>
    <s v="Hired"/>
    <n v="63558"/>
    <n v="4.9000000000000004"/>
    <x v="0"/>
    <n v="4"/>
    <s v="Branch Office"/>
    <x v="0"/>
  </r>
  <r>
    <s v="RB62438"/>
    <x v="1"/>
    <n v="29"/>
    <s v="Marketing"/>
    <s v="Marketing Executive"/>
    <s v="i5"/>
    <s v="Associate"/>
    <s v="Job portal"/>
    <d v="2022-07-10T00:00:00"/>
    <d v="2022-07-25T00:00:00"/>
    <d v="2022-07-31T00:00:00"/>
    <s v="Hired"/>
    <n v="61609"/>
    <n v="4.4000000000000004"/>
    <x v="2"/>
    <n v="4"/>
    <s v="Branch Office"/>
    <x v="1"/>
  </r>
  <r>
    <s v="TB79174"/>
    <x v="1"/>
    <n v="29"/>
    <s v="Sales"/>
    <s v="Sales Executive"/>
    <s v="c10"/>
    <s v="Master"/>
    <s v="Job portal"/>
    <d v="2022-07-10T00:00:00"/>
    <d v="2022-07-30T00:00:00"/>
    <d v="2022-08-04T00:00:00"/>
    <s v="Rejected"/>
    <n v="81965"/>
    <m/>
    <x v="1"/>
    <n v="4"/>
    <s v="Remote"/>
    <x v="1"/>
  </r>
  <r>
    <s v="DX75316"/>
    <x v="0"/>
    <n v="31"/>
    <s v="Finance"/>
    <s v="Financial Analyst"/>
    <s v="i6"/>
    <s v="Bachelor"/>
    <s v="Job portal"/>
    <d v="2022-07-10T00:00:00"/>
    <d v="2022-07-20T00:00:00"/>
    <d v="2022-07-29T00:00:00"/>
    <s v="Rejected"/>
    <n v="70977"/>
    <m/>
    <x v="1"/>
    <m/>
    <s v="Head Office"/>
    <x v="1"/>
  </r>
  <r>
    <s v="IU30783"/>
    <x v="0"/>
    <n v="39"/>
    <s v="Service"/>
    <s v="Service Manager"/>
    <s v="n10"/>
    <s v="Associate"/>
    <s v="LinkedIn"/>
    <d v="2022-07-10T00:00:00"/>
    <d v="2022-08-01T00:00:00"/>
    <d v="2022-08-06T00:00:00"/>
    <s v="Candidate refused"/>
    <n v="174878"/>
    <m/>
    <x v="1"/>
    <m/>
    <s v="Branch Office"/>
    <x v="2"/>
  </r>
  <r>
    <s v="FM48194"/>
    <x v="1"/>
    <n v="27"/>
    <s v="Finance"/>
    <s v="Financial Analyst"/>
    <s v="c9"/>
    <s v="Bachelor"/>
    <s v="Job portal"/>
    <d v="2022-07-10T00:00:00"/>
    <d v="2022-07-27T00:00:00"/>
    <d v="2022-08-08T00:00:00"/>
    <s v="Hired"/>
    <n v="60347"/>
    <m/>
    <x v="0"/>
    <n v="3"/>
    <s v="Branch Office"/>
    <x v="0"/>
  </r>
  <r>
    <s v="KD76921"/>
    <x v="2"/>
    <n v="37"/>
    <s v="Sales"/>
    <s v="Sales Executive"/>
    <s v="c8"/>
    <s v="Bachelor"/>
    <s v="Recruitment agencies"/>
    <d v="2022-07-10T00:00:00"/>
    <d v="2022-07-21T00:00:00"/>
    <d v="2022-07-27T00:00:00"/>
    <s v="Candidate refused"/>
    <n v="53623"/>
    <m/>
    <x v="1"/>
    <n v="4"/>
    <s v="Head Office"/>
    <x v="2"/>
  </r>
  <r>
    <s v="RB18413"/>
    <x v="0"/>
    <n v="39"/>
    <s v="Service"/>
    <s v="Service Engineer"/>
    <s v="i5"/>
    <s v="Associate"/>
    <s v="LinkedIn"/>
    <d v="2022-07-10T00:00:00"/>
    <d v="2022-07-29T00:00:00"/>
    <d v="2022-08-08T00:00:00"/>
    <s v="Hired"/>
    <n v="64758"/>
    <n v="4.4000000000000004"/>
    <x v="0"/>
    <n v="4"/>
    <s v="Branch Office"/>
    <x v="2"/>
  </r>
  <r>
    <s v="XP76619"/>
    <x v="1"/>
    <n v="37"/>
    <s v="Operations"/>
    <s v="Operations Manager"/>
    <s v="m6"/>
    <s v="Bachelor"/>
    <s v="Job portal"/>
    <d v="2022-07-10T00:00:00"/>
    <d v="2022-07-22T00:00:00"/>
    <d v="2022-07-26T00:00:00"/>
    <s v="Rejected"/>
    <n v="94309"/>
    <m/>
    <x v="1"/>
    <n v="3"/>
    <s v="Branch Office"/>
    <x v="2"/>
  </r>
  <r>
    <s v="WC84958"/>
    <x v="2"/>
    <n v="35"/>
    <s v="Operations"/>
    <s v="Operations Manager"/>
    <s v="i4"/>
    <s v="Associate"/>
    <s v="Job portal"/>
    <d v="2022-07-10T00:00:00"/>
    <d v="2022-07-21T00:00:00"/>
    <d v="2022-07-31T00:00:00"/>
    <s v="Hired"/>
    <n v="52261"/>
    <n v="3.7"/>
    <x v="0"/>
    <n v="4"/>
    <s v="Branch Office"/>
    <x v="2"/>
  </r>
  <r>
    <s v="HS72358"/>
    <x v="0"/>
    <n v="25"/>
    <s v="Production"/>
    <s v="Production Manager"/>
    <s v="c8"/>
    <s v="Master"/>
    <s v="LinkedIn"/>
    <d v="2022-07-10T00:00:00"/>
    <d v="2022-07-18T00:00:00"/>
    <d v="2022-07-30T00:00:00"/>
    <s v="Hired"/>
    <n v="78781"/>
    <m/>
    <x v="0"/>
    <m/>
    <s v="Branch Office"/>
    <x v="0"/>
  </r>
  <r>
    <s v="PD50904"/>
    <x v="2"/>
    <n v="40"/>
    <s v="Service"/>
    <s v="Service Manager"/>
    <s v="i1"/>
    <s v="Doctoral"/>
    <s v="Recruitment agencies"/>
    <d v="2022-07-10T00:00:00"/>
    <d v="2022-07-19T00:00:00"/>
    <d v="2022-07-31T00:00:00"/>
    <s v="Hired"/>
    <n v="37245"/>
    <n v="4.8"/>
    <x v="2"/>
    <n v="5"/>
    <s v="Branch Office"/>
    <x v="3"/>
  </r>
  <r>
    <s v="TA54784"/>
    <x v="0"/>
    <n v="39"/>
    <s v="Service"/>
    <s v="Service Engineer"/>
    <s v="i6"/>
    <s v="Degree"/>
    <s v="Others"/>
    <d v="2022-07-11T00:00:00"/>
    <d v="2022-07-19T00:00:00"/>
    <d v="2022-07-31T00:00:00"/>
    <s v="Hired"/>
    <n v="69568"/>
    <m/>
    <x v="0"/>
    <m/>
    <s v="Branch Office"/>
    <x v="2"/>
  </r>
  <r>
    <s v="GO07912"/>
    <x v="0"/>
    <n v="31"/>
    <s v="Service"/>
    <s v="Service Engineer"/>
    <s v="i5"/>
    <s v="Bachelor"/>
    <s v="Job portal"/>
    <d v="2022-07-11T00:00:00"/>
    <d v="2022-07-26T00:00:00"/>
    <d v="2022-08-06T00:00:00"/>
    <s v="Hired"/>
    <n v="48070"/>
    <n v="3.9"/>
    <x v="2"/>
    <n v="5"/>
    <s v="Branch Office"/>
    <x v="1"/>
  </r>
  <r>
    <s v="QC43787"/>
    <x v="0"/>
    <n v="24"/>
    <s v="Operations"/>
    <s v="Operations Executive"/>
    <s v="i4"/>
    <s v="Associate"/>
    <s v="Own website"/>
    <d v="2022-07-11T00:00:00"/>
    <d v="2022-07-29T00:00:00"/>
    <d v="2022-08-03T00:00:00"/>
    <s v="Candidate refused"/>
    <n v="40347"/>
    <m/>
    <x v="1"/>
    <n v="4"/>
    <s v="Branch Office"/>
    <x v="0"/>
  </r>
  <r>
    <s v="AL78473"/>
    <x v="2"/>
    <n v="32"/>
    <s v="Marketing"/>
    <s v="Marketing Executive"/>
    <s v="c9"/>
    <s v="Bachelor"/>
    <s v="Job portal"/>
    <d v="2022-07-11T00:00:00"/>
    <d v="2022-07-31T00:00:00"/>
    <d v="2022-08-12T00:00:00"/>
    <s v="Hired"/>
    <n v="74146"/>
    <n v="3.7"/>
    <x v="0"/>
    <m/>
    <s v="Branch Office"/>
    <x v="1"/>
  </r>
  <r>
    <s v="MQ80830"/>
    <x v="0"/>
    <n v="27"/>
    <s v="Purchase"/>
    <s v="Purchase Manager"/>
    <s v="n6"/>
    <s v="Master"/>
    <s v="Job portal"/>
    <d v="2022-07-11T00:00:00"/>
    <d v="2022-07-20T00:00:00"/>
    <d v="2022-08-01T00:00:00"/>
    <s v="Hired"/>
    <n v="151460"/>
    <n v="4.8"/>
    <x v="0"/>
    <n v="2"/>
    <s v="Branch Office"/>
    <x v="0"/>
  </r>
  <r>
    <s v="LH95770"/>
    <x v="0"/>
    <n v="29"/>
    <s v="Purchase"/>
    <s v="Purchase Manager"/>
    <s v="i7"/>
    <s v="Master"/>
    <s v="LinkedIn"/>
    <d v="2022-07-11T00:00:00"/>
    <d v="2022-07-30T00:00:00"/>
    <d v="2022-08-04T00:00:00"/>
    <s v="Hired"/>
    <n v="79213"/>
    <m/>
    <x v="0"/>
    <n v="4"/>
    <s v="Branch Office"/>
    <x v="1"/>
  </r>
  <r>
    <s v="WT09681"/>
    <x v="0"/>
    <n v="35"/>
    <s v="Operations"/>
    <s v="Operations Executive"/>
    <s v="i1"/>
    <s v="Degree"/>
    <s v="Others"/>
    <d v="2022-07-11T00:00:00"/>
    <d v="2022-08-01T00:00:00"/>
    <d v="2022-08-08T00:00:00"/>
    <s v="Hired"/>
    <n v="54423"/>
    <n v="4.7"/>
    <x v="0"/>
    <n v="4"/>
    <s v="Branch Office"/>
    <x v="2"/>
  </r>
  <r>
    <s v="JQ31507"/>
    <x v="0"/>
    <n v="43"/>
    <s v="Purchase"/>
    <s v="Purchase Officer"/>
    <s v="m6"/>
    <s v="Degree"/>
    <s v="Job portal"/>
    <d v="2022-07-12T00:00:00"/>
    <d v="2022-07-23T00:00:00"/>
    <d v="2022-07-28T00:00:00"/>
    <s v="Hired"/>
    <n v="119139"/>
    <n v="4.0999999999999996"/>
    <x v="2"/>
    <m/>
    <s v="Branch Office"/>
    <x v="3"/>
  </r>
  <r>
    <s v="FZ21495"/>
    <x v="1"/>
    <n v="29"/>
    <s v="Operations"/>
    <s v="Operations Manager"/>
    <s v="i4"/>
    <s v="Degree"/>
    <s v="Job portal"/>
    <d v="2022-07-13T00:00:00"/>
    <d v="2022-08-02T00:00:00"/>
    <d v="2022-08-08T00:00:00"/>
    <s v="Candidate refused"/>
    <n v="58943"/>
    <m/>
    <x v="1"/>
    <n v="4"/>
    <s v="Branch Office"/>
    <x v="1"/>
  </r>
  <r>
    <s v="YF72326"/>
    <x v="0"/>
    <n v="22"/>
    <s v="Service"/>
    <s v="Service Engineer"/>
    <s v="c9"/>
    <s v="Degree"/>
    <s v="LinkedIn"/>
    <d v="2022-07-13T00:00:00"/>
    <d v="2022-07-30T00:00:00"/>
    <d v="2022-08-05T00:00:00"/>
    <s v="Hired"/>
    <n v="66466"/>
    <n v="4.3"/>
    <x v="0"/>
    <n v="5"/>
    <s v="Head Office"/>
    <x v="0"/>
  </r>
  <r>
    <s v="HB34517"/>
    <x v="0"/>
    <n v="33"/>
    <s v="Operations"/>
    <s v="Operations Executive"/>
    <s v="i7"/>
    <s v="Degree"/>
    <s v="Recruitment agencies"/>
    <d v="2022-07-13T00:00:00"/>
    <d v="2022-07-27T00:00:00"/>
    <d v="2022-07-31T00:00:00"/>
    <s v="Rejected"/>
    <n v="62858"/>
    <m/>
    <x v="1"/>
    <n v="5"/>
    <s v="Branch Office"/>
    <x v="1"/>
  </r>
  <r>
    <s v="RN26798"/>
    <x v="2"/>
    <n v="25"/>
    <s v="Operations"/>
    <s v="Operations Executive"/>
    <s v="i7"/>
    <s v="Master"/>
    <s v="LinkedIn"/>
    <d v="2022-07-14T00:00:00"/>
    <d v="2022-07-28T00:00:00"/>
    <d v="2022-08-09T00:00:00"/>
    <s v="Hired"/>
    <n v="65166"/>
    <n v="3.8"/>
    <x v="0"/>
    <n v="5"/>
    <s v="Branch Office"/>
    <x v="0"/>
  </r>
  <r>
    <s v="YB84082"/>
    <x v="0"/>
    <n v="43"/>
    <s v="Operations"/>
    <s v="Operations Executive"/>
    <s v="c9"/>
    <s v="Associate"/>
    <s v="Job portal"/>
    <d v="2022-07-14T00:00:00"/>
    <d v="2022-07-22T00:00:00"/>
    <d v="2022-08-02T00:00:00"/>
    <s v="Rejected"/>
    <n v="60944"/>
    <m/>
    <x v="1"/>
    <n v="5"/>
    <s v="Branch Office"/>
    <x v="3"/>
  </r>
  <r>
    <s v="YC26485"/>
    <x v="0"/>
    <n v="23"/>
    <s v="Operations"/>
    <s v="Operations Executive"/>
    <s v="c8"/>
    <s v="Degree"/>
    <s v="Others"/>
    <d v="2022-07-14T00:00:00"/>
    <d v="2022-07-27T00:00:00"/>
    <d v="2022-08-05T00:00:00"/>
    <s v="Hired"/>
    <n v="51844"/>
    <m/>
    <x v="0"/>
    <m/>
    <s v="Branch Office"/>
    <x v="0"/>
  </r>
  <r>
    <s v="QH95134"/>
    <x v="0"/>
    <n v="34"/>
    <s v="Service"/>
    <s v="Service Engineer"/>
    <s v="i7"/>
    <s v="Degree"/>
    <s v="Others"/>
    <d v="2022-07-15T00:00:00"/>
    <d v="2022-07-28T00:00:00"/>
    <d v="2022-08-02T00:00:00"/>
    <s v="Rejected"/>
    <n v="76938"/>
    <m/>
    <x v="1"/>
    <n v="4"/>
    <s v="Head Office"/>
    <x v="2"/>
  </r>
  <r>
    <s v="QH08296"/>
    <x v="0"/>
    <n v="27"/>
    <s v="Operations"/>
    <s v="Operations Executive"/>
    <s v="m7"/>
    <s v="Doctoral"/>
    <s v="Own website"/>
    <d v="2022-07-15T00:00:00"/>
    <d v="2022-07-31T00:00:00"/>
    <d v="2022-08-04T00:00:00"/>
    <s v="Hired"/>
    <n v="119992"/>
    <n v="4.4000000000000004"/>
    <x v="0"/>
    <n v="1"/>
    <s v="Branch Office"/>
    <x v="0"/>
  </r>
  <r>
    <s v="KI63568"/>
    <x v="0"/>
    <n v="23"/>
    <s v="Operations"/>
    <s v="Operations Manager"/>
    <s v="i1"/>
    <s v="Bachelor"/>
    <s v="Own website"/>
    <d v="2022-07-15T00:00:00"/>
    <d v="2022-08-04T00:00:00"/>
    <d v="2022-08-10T00:00:00"/>
    <s v="Hired"/>
    <n v="44857"/>
    <n v="4.4000000000000004"/>
    <x v="2"/>
    <m/>
    <s v="Head Office"/>
    <x v="0"/>
  </r>
  <r>
    <s v="LH17124"/>
    <x v="0"/>
    <n v="28"/>
    <s v="Service"/>
    <s v="Service Engineer"/>
    <s v="i7"/>
    <s v="Bachelor"/>
    <s v="Own website"/>
    <d v="2022-07-15T00:00:00"/>
    <d v="2022-08-02T00:00:00"/>
    <d v="2022-08-09T00:00:00"/>
    <s v="Hired"/>
    <n v="59729"/>
    <m/>
    <x v="0"/>
    <n v="4"/>
    <s v="Branch Office"/>
    <x v="1"/>
  </r>
  <r>
    <s v="ZU03419"/>
    <x v="0"/>
    <n v="29"/>
    <s v="Service"/>
    <s v="Service Engineer"/>
    <s v="i6"/>
    <s v="Degree"/>
    <s v="Job portal"/>
    <d v="2022-07-15T00:00:00"/>
    <d v="2022-07-26T00:00:00"/>
    <d v="2022-08-01T00:00:00"/>
    <s v="Hired"/>
    <n v="61409"/>
    <n v="3.8"/>
    <x v="0"/>
    <n v="5"/>
    <s v="Head Office"/>
    <x v="1"/>
  </r>
  <r>
    <s v="SH98661"/>
    <x v="1"/>
    <n v="25"/>
    <s v="Sales"/>
    <s v="Sales Manager"/>
    <s v="i6"/>
    <s v="Bachelor"/>
    <s v="Job portal"/>
    <d v="2022-07-15T00:00:00"/>
    <d v="2022-07-23T00:00:00"/>
    <d v="2022-07-28T00:00:00"/>
    <s v="Rejected"/>
    <n v="51509"/>
    <m/>
    <x v="1"/>
    <n v="4"/>
    <s v="Head Office"/>
    <x v="0"/>
  </r>
  <r>
    <s v="GB31215"/>
    <x v="0"/>
    <n v="34"/>
    <s v="Production"/>
    <s v="Production Engineer"/>
    <s v="c5"/>
    <s v="Master"/>
    <s v="LinkedIn"/>
    <d v="2022-07-16T00:00:00"/>
    <d v="2022-08-03T00:00:00"/>
    <d v="2022-08-15T00:00:00"/>
    <s v="Hired"/>
    <n v="50552"/>
    <n v="4.7"/>
    <x v="0"/>
    <n v="4"/>
    <s v="Head Office"/>
    <x v="2"/>
  </r>
  <r>
    <s v="AI33513"/>
    <x v="2"/>
    <n v="36"/>
    <s v="Service"/>
    <s v="Service Engineer"/>
    <s v="i6"/>
    <s v="Associate"/>
    <s v="Others"/>
    <d v="2022-07-16T00:00:00"/>
    <d v="2022-07-27T00:00:00"/>
    <d v="2022-08-04T00:00:00"/>
    <s v="Hired"/>
    <n v="69887"/>
    <n v="4.9000000000000004"/>
    <x v="0"/>
    <n v="4"/>
    <s v="Branch Office"/>
    <x v="2"/>
  </r>
  <r>
    <s v="XK41430"/>
    <x v="2"/>
    <n v="29"/>
    <s v="Operations"/>
    <s v="Operations Manager"/>
    <s v="i5"/>
    <s v="Bachelor"/>
    <s v="Recruitment agencies"/>
    <d v="2022-07-17T00:00:00"/>
    <d v="2022-08-05T00:00:00"/>
    <d v="2022-08-09T00:00:00"/>
    <s v="Hired"/>
    <n v="67507"/>
    <n v="4.4000000000000004"/>
    <x v="0"/>
    <n v="4"/>
    <s v="Branch Office"/>
    <x v="1"/>
  </r>
  <r>
    <s v="TZ37429"/>
    <x v="0"/>
    <n v="27"/>
    <s v="Service"/>
    <s v="Service Engineer"/>
    <s v="c8"/>
    <s v="Associate"/>
    <s v="Job portal"/>
    <d v="2022-07-17T00:00:00"/>
    <d v="2022-07-29T00:00:00"/>
    <d v="2022-08-03T00:00:00"/>
    <s v="Rejected"/>
    <n v="75561"/>
    <m/>
    <x v="1"/>
    <n v="4"/>
    <s v="Branch Office"/>
    <x v="0"/>
  </r>
  <r>
    <s v="ZO15946"/>
    <x v="2"/>
    <n v="33"/>
    <s v="Operations"/>
    <s v="Operations Manager"/>
    <s v="n6"/>
    <s v="Doctoral"/>
    <s v="Job portal"/>
    <d v="2022-07-17T00:00:00"/>
    <d v="2022-07-29T00:00:00"/>
    <d v="2022-08-03T00:00:00"/>
    <s v="Hired"/>
    <n v="146653"/>
    <n v="3.5"/>
    <x v="2"/>
    <n v="4"/>
    <s v="Head Office"/>
    <x v="1"/>
  </r>
  <r>
    <s v="TX15348"/>
    <x v="0"/>
    <n v="22"/>
    <s v="Service"/>
    <s v="Service Engineer"/>
    <s v="c9"/>
    <s v="Bachelor"/>
    <s v="Recruitment agencies"/>
    <d v="2022-07-17T00:00:00"/>
    <d v="2022-08-06T00:00:00"/>
    <d v="2022-08-18T00:00:00"/>
    <s v="Hired"/>
    <n v="61972"/>
    <n v="4.5"/>
    <x v="0"/>
    <n v="4"/>
    <s v="Branch Office"/>
    <x v="0"/>
  </r>
  <r>
    <s v="LC06529"/>
    <x v="1"/>
    <n v="26"/>
    <s v="Service"/>
    <s v="Service Engineer"/>
    <s v="c10"/>
    <s v="Degree"/>
    <s v="LinkedIn"/>
    <d v="2022-07-17T00:00:00"/>
    <d v="2022-07-26T00:00:00"/>
    <d v="2022-08-03T00:00:00"/>
    <s v="Hired"/>
    <n v="61834"/>
    <n v="4.8"/>
    <x v="0"/>
    <n v="1"/>
    <s v="Branch Office"/>
    <x v="0"/>
  </r>
  <r>
    <s v="HA54605"/>
    <x v="0"/>
    <n v="26"/>
    <s v="Production"/>
    <s v="Production Engineer"/>
    <s v="i6"/>
    <s v="Bachelor"/>
    <s v="Job portal"/>
    <d v="2022-07-18T00:00:00"/>
    <d v="2022-07-30T00:00:00"/>
    <d v="2022-08-08T00:00:00"/>
    <s v="Rejected"/>
    <n v="62338"/>
    <m/>
    <x v="1"/>
    <n v="4"/>
    <s v="Branch Office"/>
    <x v="0"/>
  </r>
  <r>
    <s v="FI69931"/>
    <x v="0"/>
    <n v="39"/>
    <s v="Finance"/>
    <s v="Financial Analyst"/>
    <s v="c10"/>
    <s v="Degree"/>
    <s v="LinkedIn"/>
    <d v="2022-07-18T00:00:00"/>
    <d v="2022-07-30T00:00:00"/>
    <d v="2022-08-11T00:00:00"/>
    <s v="Hired"/>
    <n v="84988"/>
    <n v="3.8"/>
    <x v="0"/>
    <n v="4"/>
    <s v="Branch Office"/>
    <x v="2"/>
  </r>
  <r>
    <s v="WJ32398"/>
    <x v="0"/>
    <n v="33"/>
    <s v="Service"/>
    <s v="Service Manager"/>
    <s v="c9"/>
    <s v="Master"/>
    <s v="Job portal"/>
    <d v="2022-07-18T00:00:00"/>
    <d v="2022-08-03T00:00:00"/>
    <d v="2022-08-09T00:00:00"/>
    <s v="Candidate in process"/>
    <n v="65332"/>
    <m/>
    <x v="1"/>
    <m/>
    <s v="Branch Office"/>
    <x v="1"/>
  </r>
  <r>
    <s v="CS49828"/>
    <x v="1"/>
    <n v="39"/>
    <s v="Service"/>
    <s v="Service Engineer"/>
    <s v="m6"/>
    <s v="Associate"/>
    <s v="Recruitment agencies"/>
    <d v="2022-07-18T00:00:00"/>
    <d v="2022-08-03T00:00:00"/>
    <d v="2022-08-13T00:00:00"/>
    <s v="Rejected"/>
    <n v="117773"/>
    <m/>
    <x v="1"/>
    <n v="4"/>
    <s v="Head Office"/>
    <x v="2"/>
  </r>
  <r>
    <s v="ZL81502"/>
    <x v="0"/>
    <n v="26"/>
    <s v="Service"/>
    <s v="Service Manager"/>
    <s v="n10"/>
    <s v="Bachelor"/>
    <s v="Own website"/>
    <d v="2022-07-18T00:00:00"/>
    <d v="2022-07-31T00:00:00"/>
    <d v="2022-08-04T00:00:00"/>
    <s v="Hired"/>
    <n v="223446"/>
    <n v="4.5999999999999996"/>
    <x v="0"/>
    <n v="4"/>
    <s v="Branch Office"/>
    <x v="0"/>
  </r>
  <r>
    <s v="MW90970"/>
    <x v="2"/>
    <n v="37"/>
    <s v="Operations"/>
    <s v="Operations Manager"/>
    <s v="i6"/>
    <s v="Master"/>
    <s v="Others"/>
    <d v="2022-07-18T00:00:00"/>
    <d v="2022-08-07T00:00:00"/>
    <d v="2022-08-14T00:00:00"/>
    <s v="Hired"/>
    <n v="59615"/>
    <n v="3.8"/>
    <x v="0"/>
    <n v="3"/>
    <s v="Head Office"/>
    <x v="2"/>
  </r>
  <r>
    <s v="KX45771"/>
    <x v="0"/>
    <n v="40"/>
    <s v="Operations"/>
    <s v="Operations Executive"/>
    <s v="i4"/>
    <s v="Degree"/>
    <s v="Job portal"/>
    <d v="2022-07-18T00:00:00"/>
    <d v="2022-07-26T00:00:00"/>
    <d v="2022-08-03T00:00:00"/>
    <s v="Rejected"/>
    <n v="49227"/>
    <m/>
    <x v="1"/>
    <m/>
    <s v="Branch Office"/>
    <x v="3"/>
  </r>
  <r>
    <s v="EJ50883"/>
    <x v="2"/>
    <n v="25"/>
    <s v="Production"/>
    <s v="Production Manager"/>
    <s v="i5"/>
    <s v="Bachelor"/>
    <s v="Own website"/>
    <d v="2022-07-18T00:00:00"/>
    <d v="2022-07-27T00:00:00"/>
    <d v="2022-07-31T00:00:00"/>
    <s v="Hired"/>
    <n v="47170"/>
    <n v="3.7"/>
    <x v="0"/>
    <n v="5"/>
    <s v="Branch Office"/>
    <x v="0"/>
  </r>
  <r>
    <s v="OM00298"/>
    <x v="0"/>
    <n v="54"/>
    <s v="Operations"/>
    <s v="Operations Executive"/>
    <s v="c8"/>
    <s v="Degree"/>
    <s v="LinkedIn"/>
    <d v="2022-07-19T00:00:00"/>
    <d v="2022-08-06T00:00:00"/>
    <d v="2022-08-18T00:00:00"/>
    <s v="Candidate in process"/>
    <n v="80706"/>
    <m/>
    <x v="1"/>
    <n v="4"/>
    <s v="Branch Office"/>
    <x v="4"/>
  </r>
  <r>
    <s v="MQ84462"/>
    <x v="2"/>
    <n v="26"/>
    <s v="Operations"/>
    <s v="Operations Executive"/>
    <s v="c9"/>
    <s v="Doctoral"/>
    <s v="Job portal"/>
    <d v="2022-07-19T00:00:00"/>
    <d v="2022-08-01T00:00:00"/>
    <d v="2022-08-09T00:00:00"/>
    <s v="Hired"/>
    <n v="85672"/>
    <n v="3.7"/>
    <x v="0"/>
    <n v="4"/>
    <s v="Branch Office"/>
    <x v="0"/>
  </r>
  <r>
    <s v="DH90755"/>
    <x v="0"/>
    <n v="49"/>
    <s v="Service"/>
    <s v="Service Manager"/>
    <s v="n10"/>
    <s v="Master"/>
    <s v="LinkedIn"/>
    <d v="2022-07-19T00:00:00"/>
    <d v="2022-08-01T00:00:00"/>
    <d v="2022-08-13T00:00:00"/>
    <s v="Hired"/>
    <n v="206612"/>
    <m/>
    <x v="2"/>
    <n v="4"/>
    <s v="Branch Office"/>
    <x v="5"/>
  </r>
  <r>
    <s v="WQ46155"/>
    <x v="0"/>
    <n v="34"/>
    <s v="Marketing"/>
    <s v="Marketing Executive"/>
    <s v="n9"/>
    <s v="Degree"/>
    <s v="Recruitment agencies"/>
    <d v="2022-07-19T00:00:00"/>
    <d v="2022-08-02T00:00:00"/>
    <d v="2022-08-13T00:00:00"/>
    <s v="Hired"/>
    <n v="210778"/>
    <n v="3.9"/>
    <x v="0"/>
    <n v="5"/>
    <s v="Branch Office"/>
    <x v="2"/>
  </r>
  <r>
    <s v="VE03811"/>
    <x v="0"/>
    <n v="35"/>
    <s v="Operations"/>
    <s v="Operations Executive"/>
    <s v="c5"/>
    <s v="Master"/>
    <s v="LinkedIn"/>
    <d v="2022-07-20T00:00:00"/>
    <d v="2022-08-08T00:00:00"/>
    <d v="2022-08-14T00:00:00"/>
    <s v="Hired"/>
    <n v="60020"/>
    <n v="4.9000000000000004"/>
    <x v="0"/>
    <n v="4"/>
    <s v="Branch Office"/>
    <x v="2"/>
  </r>
  <r>
    <s v="HK93259"/>
    <x v="0"/>
    <n v="39"/>
    <s v="Service"/>
    <s v="Service Engineer"/>
    <s v="b9"/>
    <s v="Master"/>
    <s v="Job portal"/>
    <d v="2022-07-20T00:00:00"/>
    <d v="2022-08-06T00:00:00"/>
    <d v="2022-08-17T00:00:00"/>
    <s v="Hired"/>
    <n v="45099"/>
    <n v="4.5999999999999996"/>
    <x v="0"/>
    <n v="2"/>
    <s v="Branch Office"/>
    <x v="2"/>
  </r>
  <r>
    <s v="NT10758"/>
    <x v="0"/>
    <n v="28"/>
    <s v="Service"/>
    <s v="Service Engineer"/>
    <s v="i1"/>
    <s v="Bachelor"/>
    <s v="Others"/>
    <d v="2022-07-20T00:00:00"/>
    <d v="2022-08-06T00:00:00"/>
    <d v="2022-08-15T00:00:00"/>
    <s v="Hired"/>
    <n v="37864"/>
    <n v="4.5"/>
    <x v="0"/>
    <n v="4"/>
    <s v="Branch Office"/>
    <x v="1"/>
  </r>
  <r>
    <s v="VR36605"/>
    <x v="0"/>
    <n v="32"/>
    <s v="Service"/>
    <s v="Service Engineer"/>
    <s v="i1"/>
    <s v="Master"/>
    <s v="Job portal"/>
    <d v="2022-07-21T00:00:00"/>
    <d v="2022-07-29T00:00:00"/>
    <d v="2022-08-10T00:00:00"/>
    <s v="Hired"/>
    <n v="57602"/>
    <n v="4.2"/>
    <x v="0"/>
    <n v="4"/>
    <s v="Remote"/>
    <x v="1"/>
  </r>
  <r>
    <s v="VA53439"/>
    <x v="2"/>
    <n v="30"/>
    <s v="Service"/>
    <s v="Service Engineer"/>
    <s v="i6"/>
    <s v="Master"/>
    <s v="Own website"/>
    <d v="2022-07-21T00:00:00"/>
    <d v="2022-08-11T00:00:00"/>
    <d v="2022-08-20T00:00:00"/>
    <s v="Rejected"/>
    <n v="65369"/>
    <m/>
    <x v="1"/>
    <n v="4"/>
    <s v="Branch Office"/>
    <x v="1"/>
  </r>
  <r>
    <s v="CE21868"/>
    <x v="0"/>
    <n v="23"/>
    <s v="Operations"/>
    <s v="Operations Executive"/>
    <s v="i6"/>
    <s v="Master"/>
    <s v="Own website"/>
    <d v="2022-07-21T00:00:00"/>
    <d v="2022-07-31T00:00:00"/>
    <d v="2022-08-12T00:00:00"/>
    <s v="Hired"/>
    <n v="64012"/>
    <n v="4"/>
    <x v="0"/>
    <n v="4"/>
    <s v="Head Office"/>
    <x v="0"/>
  </r>
  <r>
    <s v="NN57140"/>
    <x v="0"/>
    <n v="40"/>
    <s v="Production"/>
    <s v="Production Engineer"/>
    <s v="i1"/>
    <s v="Bachelor"/>
    <s v="Own website"/>
    <d v="2022-07-21T00:00:00"/>
    <d v="2022-08-01T00:00:00"/>
    <d v="2022-08-13T00:00:00"/>
    <s v="Hired"/>
    <n v="55766"/>
    <n v="3.9"/>
    <x v="0"/>
    <n v="4"/>
    <s v="Branch Office"/>
    <x v="3"/>
  </r>
  <r>
    <s v="VY43388"/>
    <x v="0"/>
    <n v="33"/>
    <s v="Operations"/>
    <s v="Operations Executive"/>
    <s v="b9"/>
    <s v="Bachelor"/>
    <s v="LinkedIn"/>
    <d v="2022-07-21T00:00:00"/>
    <d v="2022-08-03T00:00:00"/>
    <d v="2022-08-10T00:00:00"/>
    <s v="Hired"/>
    <n v="48973"/>
    <n v="4"/>
    <x v="0"/>
    <n v="4"/>
    <s v="Head Office"/>
    <x v="1"/>
  </r>
  <r>
    <s v="PT37082"/>
    <x v="0"/>
    <n v="29"/>
    <s v="Operations"/>
    <s v="Operations Executive"/>
    <s v="i7"/>
    <s v="Degree"/>
    <s v="Job portal"/>
    <d v="2022-07-21T00:00:00"/>
    <d v="2022-08-11T00:00:00"/>
    <d v="2022-08-16T00:00:00"/>
    <s v="Hired"/>
    <n v="69349"/>
    <m/>
    <x v="0"/>
    <m/>
    <s v="Branch Office"/>
    <x v="1"/>
  </r>
  <r>
    <s v="WD21106"/>
    <x v="0"/>
    <n v="49"/>
    <s v="Operations"/>
    <s v="Operations Executive"/>
    <s v="i1"/>
    <s v="Bachelor"/>
    <s v="Others"/>
    <d v="2022-07-22T00:00:00"/>
    <d v="2022-08-04T00:00:00"/>
    <d v="2022-08-08T00:00:00"/>
    <s v="Rejected"/>
    <n v="58000"/>
    <m/>
    <x v="1"/>
    <n v="4"/>
    <s v="Head Office"/>
    <x v="5"/>
  </r>
  <r>
    <s v="UC77017"/>
    <x v="0"/>
    <n v="28"/>
    <s v="Operations"/>
    <s v="Operations Manager"/>
    <s v="n9"/>
    <s v="Master"/>
    <s v="Job portal"/>
    <d v="2022-07-22T00:00:00"/>
    <d v="2022-08-13T00:00:00"/>
    <d v="2022-08-20T00:00:00"/>
    <s v="Hired"/>
    <n v="164506"/>
    <n v="4.5999999999999996"/>
    <x v="0"/>
    <n v="4"/>
    <s v="Branch Office"/>
    <x v="1"/>
  </r>
  <r>
    <s v="NB12067"/>
    <x v="0"/>
    <n v="25"/>
    <s v="Sales"/>
    <s v="Sales Executive"/>
    <s v="i6"/>
    <s v="Bachelor"/>
    <s v="LinkedIn"/>
    <d v="2022-07-22T00:00:00"/>
    <d v="2022-08-09T00:00:00"/>
    <d v="2022-08-13T00:00:00"/>
    <s v="Hired"/>
    <n v="68448"/>
    <n v="4.5999999999999996"/>
    <x v="0"/>
    <n v="4"/>
    <s v="Branch Office"/>
    <x v="0"/>
  </r>
  <r>
    <s v="UX29130"/>
    <x v="2"/>
    <n v="22"/>
    <s v="Service"/>
    <s v="Service Engineer"/>
    <s v="c8"/>
    <s v="Master"/>
    <s v="Job portal"/>
    <d v="2022-07-22T00:00:00"/>
    <d v="2022-08-06T00:00:00"/>
    <d v="2022-08-13T00:00:00"/>
    <s v="Hired"/>
    <n v="77331"/>
    <n v="3.5"/>
    <x v="0"/>
    <n v="4"/>
    <s v="Remote"/>
    <x v="0"/>
  </r>
  <r>
    <s v="VY93157"/>
    <x v="1"/>
    <n v="32"/>
    <s v="Operations"/>
    <s v="Operations Executive"/>
    <s v="m7"/>
    <s v="Doctoral"/>
    <s v="Job portal"/>
    <d v="2022-07-23T00:00:00"/>
    <d v="2022-08-14T00:00:00"/>
    <d v="2022-08-20T00:00:00"/>
    <s v="Rejected"/>
    <n v="116428"/>
    <m/>
    <x v="1"/>
    <m/>
    <s v="Branch Office"/>
    <x v="1"/>
  </r>
  <r>
    <s v="GO05021"/>
    <x v="0"/>
    <n v="24"/>
    <s v="Sales"/>
    <s v="Sales Executive"/>
    <s v="c5"/>
    <s v="Associate"/>
    <s v="LinkedIn"/>
    <d v="2022-07-23T00:00:00"/>
    <d v="2022-08-07T00:00:00"/>
    <d v="2022-08-15T00:00:00"/>
    <s v="Hired"/>
    <n v="63720"/>
    <n v="3.8"/>
    <x v="0"/>
    <m/>
    <s v="Branch Office"/>
    <x v="0"/>
  </r>
  <r>
    <s v="HX59025"/>
    <x v="0"/>
    <n v="30"/>
    <s v="Sales"/>
    <s v="Sales Executive"/>
    <s v="n10"/>
    <s v="Bachelor"/>
    <s v="Own website"/>
    <d v="2022-07-23T00:00:00"/>
    <d v="2022-08-12T00:00:00"/>
    <d v="2022-08-19T00:00:00"/>
    <s v="Hired"/>
    <n v="152600"/>
    <n v="3.7"/>
    <x v="0"/>
    <n v="2"/>
    <s v="Branch Office"/>
    <x v="1"/>
  </r>
  <r>
    <s v="SJ54913"/>
    <x v="2"/>
    <n v="45"/>
    <s v="Operations"/>
    <s v="Operations Manager"/>
    <s v="c8"/>
    <s v="Bachelor"/>
    <s v="Job portal"/>
    <d v="2022-07-23T00:00:00"/>
    <d v="2022-07-31T00:00:00"/>
    <d v="2022-08-06T00:00:00"/>
    <s v="Rejected"/>
    <n v="69751"/>
    <m/>
    <x v="1"/>
    <n v="4"/>
    <s v="Branch Office"/>
    <x v="3"/>
  </r>
  <r>
    <s v="JF21911"/>
    <x v="0"/>
    <n v="23"/>
    <s v="Operations"/>
    <s v="Operations Manager"/>
    <s v="i7"/>
    <s v="Associate"/>
    <s v="Job portal"/>
    <d v="2022-07-24T00:00:00"/>
    <d v="2022-08-11T00:00:00"/>
    <d v="2022-08-23T00:00:00"/>
    <s v="Hired"/>
    <n v="60575"/>
    <n v="4.5"/>
    <x v="0"/>
    <n v="1"/>
    <s v="Branch Office"/>
    <x v="0"/>
  </r>
  <r>
    <s v="DT75031"/>
    <x v="0"/>
    <n v="38"/>
    <s v="Service"/>
    <s v="Service Manager"/>
    <s v="i6"/>
    <s v="Associate"/>
    <s v="LinkedIn"/>
    <d v="2022-07-24T00:00:00"/>
    <d v="2022-08-03T00:00:00"/>
    <d v="2022-08-10T00:00:00"/>
    <s v="Hired"/>
    <n v="69225"/>
    <n v="4.9000000000000004"/>
    <x v="0"/>
    <n v="5"/>
    <s v="Head Office"/>
    <x v="2"/>
  </r>
  <r>
    <s v="HP39452"/>
    <x v="0"/>
    <n v="31"/>
    <s v="Operations"/>
    <s v="Operations Manager"/>
    <s v="c9"/>
    <s v="Bachelor"/>
    <s v="Own website"/>
    <d v="2022-07-24T00:00:00"/>
    <d v="2022-08-08T00:00:00"/>
    <d v="2022-08-17T00:00:00"/>
    <s v="Hired"/>
    <n v="87270"/>
    <n v="4.0999999999999996"/>
    <x v="0"/>
    <m/>
    <s v="Branch Office"/>
    <x v="1"/>
  </r>
  <r>
    <s v="WE08461"/>
    <x v="2"/>
    <n v="31"/>
    <s v="Operations"/>
    <s v="Operations Executive"/>
    <s v="c9"/>
    <s v="Degree"/>
    <s v="Job portal"/>
    <d v="2022-07-24T00:00:00"/>
    <d v="2022-08-03T00:00:00"/>
    <d v="2022-08-11T00:00:00"/>
    <s v="Candidate refused"/>
    <n v="79049"/>
    <m/>
    <x v="1"/>
    <n v="4"/>
    <s v="Branch Office"/>
    <x v="1"/>
  </r>
  <r>
    <s v="ZM14601"/>
    <x v="2"/>
    <n v="22"/>
    <s v="Service"/>
    <s v="Service Engineer"/>
    <s v="n10"/>
    <s v="Bachelor"/>
    <s v="LinkedIn"/>
    <d v="2022-07-24T00:00:00"/>
    <d v="2022-08-11T00:00:00"/>
    <d v="2022-08-17T00:00:00"/>
    <s v="Candidate in process"/>
    <n v="221574"/>
    <m/>
    <x v="1"/>
    <n v="5"/>
    <s v="Branch Office"/>
    <x v="0"/>
  </r>
  <r>
    <s v="KP19909"/>
    <x v="0"/>
    <n v="25"/>
    <s v="Sales"/>
    <s v="Sales Manager"/>
    <s v="n9"/>
    <s v="Master"/>
    <s v="Job portal"/>
    <d v="2022-07-25T00:00:00"/>
    <d v="2022-08-09T00:00:00"/>
    <d v="2022-08-19T00:00:00"/>
    <s v="Hired"/>
    <n v="151549"/>
    <n v="4.8"/>
    <x v="0"/>
    <n v="5"/>
    <s v="Branch Office"/>
    <x v="0"/>
  </r>
  <r>
    <s v="IP91872"/>
    <x v="0"/>
    <n v="22"/>
    <s v="Marketing"/>
    <s v="Marketing Executive"/>
    <s v="i6"/>
    <s v="Bachelor"/>
    <s v="Job portal"/>
    <d v="2022-07-25T00:00:00"/>
    <d v="2022-08-16T00:00:00"/>
    <d v="2022-08-21T00:00:00"/>
    <s v="Rejected"/>
    <n v="51902"/>
    <m/>
    <x v="1"/>
    <m/>
    <s v="Head Office"/>
    <x v="0"/>
  </r>
  <r>
    <s v="SP27644"/>
    <x v="0"/>
    <n v="26"/>
    <s v="Service"/>
    <s v="Service Manager"/>
    <s v="c10"/>
    <s v="Doctoral"/>
    <s v="LinkedIn"/>
    <d v="2022-07-25T00:00:00"/>
    <d v="2022-08-15T00:00:00"/>
    <d v="2022-08-27T00:00:00"/>
    <s v="Hired"/>
    <n v="63063"/>
    <n v="4.0999999999999996"/>
    <x v="2"/>
    <n v="4"/>
    <s v="Branch Office"/>
    <x v="0"/>
  </r>
  <r>
    <s v="PK42712"/>
    <x v="2"/>
    <n v="34"/>
    <s v="Service"/>
    <s v="Service Manager"/>
    <s v="i1"/>
    <s v="Degree"/>
    <s v="Own website"/>
    <d v="2022-07-25T00:00:00"/>
    <d v="2022-08-10T00:00:00"/>
    <d v="2022-08-18T00:00:00"/>
    <s v="Hired"/>
    <n v="57561"/>
    <n v="4.4000000000000004"/>
    <x v="2"/>
    <n v="5"/>
    <s v="Head Office"/>
    <x v="2"/>
  </r>
  <r>
    <s v="MQ10006"/>
    <x v="0"/>
    <n v="24"/>
    <s v="Finance"/>
    <s v="Finance Manager"/>
    <s v="c8"/>
    <s v="Bachelor"/>
    <s v="Job portal"/>
    <d v="2022-07-25T00:00:00"/>
    <d v="2022-08-16T00:00:00"/>
    <d v="2022-08-24T00:00:00"/>
    <s v="Rejected"/>
    <n v="70224"/>
    <m/>
    <x v="1"/>
    <n v="4"/>
    <s v="Branch Office"/>
    <x v="0"/>
  </r>
  <r>
    <s v="ZJ61600"/>
    <x v="0"/>
    <n v="32"/>
    <s v="Operations"/>
    <s v="Operations Executive"/>
    <s v="c5"/>
    <s v="Master"/>
    <s v="LinkedIn"/>
    <d v="2022-07-25T00:00:00"/>
    <d v="2022-08-07T00:00:00"/>
    <d v="2022-08-17T00:00:00"/>
    <s v="Hired"/>
    <n v="42076"/>
    <n v="4.2"/>
    <x v="0"/>
    <n v="3"/>
    <s v="Branch Office"/>
    <x v="1"/>
  </r>
  <r>
    <s v="TT72642"/>
    <x v="2"/>
    <n v="33"/>
    <s v="Service"/>
    <s v="Service Manager"/>
    <s v="i6"/>
    <s v="Bachelor"/>
    <s v="LinkedIn"/>
    <d v="2022-07-25T00:00:00"/>
    <d v="2022-08-09T00:00:00"/>
    <d v="2022-08-15T00:00:00"/>
    <s v="Rejected"/>
    <n v="51539"/>
    <m/>
    <x v="1"/>
    <n v="4"/>
    <s v="Head Office"/>
    <x v="1"/>
  </r>
  <r>
    <s v="IW59049"/>
    <x v="0"/>
    <n v="34"/>
    <s v="Service"/>
    <s v="Service Engineer"/>
    <s v="i4"/>
    <s v="Bachelor"/>
    <s v="LinkedIn"/>
    <d v="2022-07-25T00:00:00"/>
    <d v="2022-08-14T00:00:00"/>
    <d v="2022-08-24T00:00:00"/>
    <s v="Rejected"/>
    <n v="63671"/>
    <m/>
    <x v="1"/>
    <n v="5"/>
    <s v="Remote"/>
    <x v="2"/>
  </r>
  <r>
    <s v="JI34058"/>
    <x v="2"/>
    <n v="31"/>
    <s v="Service"/>
    <s v="Service Engineer"/>
    <s v="c9"/>
    <s v="Master"/>
    <s v="LinkedIn"/>
    <d v="2022-07-25T00:00:00"/>
    <d v="2022-08-15T00:00:00"/>
    <d v="2022-08-26T00:00:00"/>
    <s v="Rejected"/>
    <n v="56904"/>
    <m/>
    <x v="1"/>
    <n v="5"/>
    <s v="Branch Office"/>
    <x v="1"/>
  </r>
  <r>
    <s v="HS41741"/>
    <x v="0"/>
    <n v="22"/>
    <s v="Human Resource"/>
    <s v="HR Specialist"/>
    <s v="b9"/>
    <s v="Master"/>
    <s v="Job portal"/>
    <d v="2022-07-26T00:00:00"/>
    <d v="2022-08-09T00:00:00"/>
    <d v="2022-08-14T00:00:00"/>
    <s v="Hired"/>
    <n v="48772"/>
    <n v="4.7"/>
    <x v="2"/>
    <n v="1"/>
    <s v="Branch Office"/>
    <x v="0"/>
  </r>
  <r>
    <s v="RR65485"/>
    <x v="0"/>
    <n v="38"/>
    <s v="Service"/>
    <s v="Service Manager"/>
    <s v="m7"/>
    <s v="Bachelor"/>
    <s v="LinkedIn"/>
    <d v="2022-07-26T00:00:00"/>
    <d v="2022-08-17T00:00:00"/>
    <d v="2022-08-25T00:00:00"/>
    <s v="Hired"/>
    <n v="119666"/>
    <n v="4.8"/>
    <x v="0"/>
    <n v="5"/>
    <s v="Branch Office"/>
    <x v="2"/>
  </r>
  <r>
    <s v="KM96393"/>
    <x v="0"/>
    <n v="23"/>
    <s v="Operations"/>
    <s v="Operations Manager"/>
    <s v="n9"/>
    <s v="Master"/>
    <s v="Own website"/>
    <d v="2022-07-26T00:00:00"/>
    <d v="2022-08-14T00:00:00"/>
    <d v="2022-08-24T00:00:00"/>
    <s v="Hired"/>
    <n v="185100"/>
    <n v="4.9000000000000004"/>
    <x v="2"/>
    <n v="5"/>
    <s v="Branch Office"/>
    <x v="0"/>
  </r>
  <r>
    <s v="AB83708"/>
    <x v="2"/>
    <n v="23"/>
    <s v="Marketing"/>
    <s v="Marketing Executive"/>
    <s v="c10"/>
    <s v="Master"/>
    <s v="Job portal"/>
    <d v="2022-07-26T00:00:00"/>
    <d v="2022-08-03T00:00:00"/>
    <d v="2022-08-09T00:00:00"/>
    <s v="Hired"/>
    <n v="79408"/>
    <n v="3.7"/>
    <x v="2"/>
    <n v="5"/>
    <s v="Branch Office"/>
    <x v="0"/>
  </r>
  <r>
    <s v="IC33362"/>
    <x v="2"/>
    <n v="28"/>
    <s v="Service"/>
    <s v="Service Engineer"/>
    <s v="i6"/>
    <s v="Master"/>
    <s v="Job portal"/>
    <d v="2022-07-26T00:00:00"/>
    <d v="2022-08-16T00:00:00"/>
    <d v="2022-08-28T00:00:00"/>
    <s v="Candidate in process"/>
    <n v="70822"/>
    <m/>
    <x v="1"/>
    <n v="5"/>
    <s v="Branch Office"/>
    <x v="1"/>
  </r>
  <r>
    <s v="QP90330"/>
    <x v="2"/>
    <n v="27"/>
    <s v="General Management"/>
    <s v="General Manager"/>
    <s v="n9"/>
    <s v="Bachelor"/>
    <s v="LinkedIn"/>
    <d v="2022-07-26T00:00:00"/>
    <d v="2022-08-11T00:00:00"/>
    <d v="2022-08-18T00:00:00"/>
    <s v="Hired"/>
    <n v="163460"/>
    <n v="4.4000000000000004"/>
    <x v="2"/>
    <n v="4"/>
    <s v="Head Office"/>
    <x v="0"/>
  </r>
  <r>
    <s v="IL85926"/>
    <x v="0"/>
    <n v="28"/>
    <s v="Marketing"/>
    <s v="Marketing Executive"/>
    <s v="c9"/>
    <s v="Bachelor"/>
    <s v="Own website"/>
    <d v="2022-07-27T00:00:00"/>
    <d v="2022-08-08T00:00:00"/>
    <d v="2022-08-13T00:00:00"/>
    <s v="Hired"/>
    <n v="68867"/>
    <n v="4.4000000000000004"/>
    <x v="0"/>
    <n v="4"/>
    <s v="Branch Office"/>
    <x v="1"/>
  </r>
  <r>
    <s v="PZ33581"/>
    <x v="2"/>
    <n v="27"/>
    <s v="Operations"/>
    <s v="Operations Manager"/>
    <s v="i7"/>
    <s v="Bachelor"/>
    <s v="Own website"/>
    <d v="2022-07-27T00:00:00"/>
    <d v="2022-08-13T00:00:00"/>
    <d v="2022-08-21T00:00:00"/>
    <s v="Hired"/>
    <n v="56551"/>
    <n v="4.0999999999999996"/>
    <x v="0"/>
    <n v="4"/>
    <s v="Branch Office"/>
    <x v="0"/>
  </r>
  <r>
    <s v="RI57363"/>
    <x v="0"/>
    <n v="25"/>
    <s v="Service"/>
    <s v="Service Engineer"/>
    <s v="b9"/>
    <s v="Bachelor"/>
    <s v="LinkedIn"/>
    <d v="2022-07-27T00:00:00"/>
    <d v="2022-08-15T00:00:00"/>
    <d v="2022-08-22T00:00:00"/>
    <s v="Hired"/>
    <n v="44178"/>
    <n v="4"/>
    <x v="0"/>
    <n v="3"/>
    <s v="Head Office"/>
    <x v="0"/>
  </r>
  <r>
    <s v="LM87852"/>
    <x v="0"/>
    <n v="38"/>
    <s v="Operations"/>
    <s v="Operations Executive"/>
    <s v="b9"/>
    <s v="Master"/>
    <s v="LinkedIn"/>
    <d v="2022-07-27T00:00:00"/>
    <d v="2022-08-14T00:00:00"/>
    <d v="2022-08-23T00:00:00"/>
    <s v="Rejected"/>
    <n v="42789"/>
    <m/>
    <x v="1"/>
    <n v="4"/>
    <s v="Branch Office"/>
    <x v="2"/>
  </r>
  <r>
    <s v="BZ42708"/>
    <x v="2"/>
    <n v="26"/>
    <s v="Operations"/>
    <s v="Operations Executive"/>
    <s v="c9"/>
    <s v="Associate"/>
    <s v="LinkedIn"/>
    <d v="2022-07-27T00:00:00"/>
    <d v="2022-08-09T00:00:00"/>
    <d v="2022-08-21T00:00:00"/>
    <s v="Rejected"/>
    <n v="61336"/>
    <m/>
    <x v="1"/>
    <n v="4"/>
    <s v="Branch Office"/>
    <x v="0"/>
  </r>
  <r>
    <s v="CI08427"/>
    <x v="0"/>
    <n v="28"/>
    <s v="General Management"/>
    <s v="General Manager"/>
    <s v="b9"/>
    <s v="Bachelor"/>
    <s v="Job portal"/>
    <d v="2022-07-28T00:00:00"/>
    <d v="2022-08-13T00:00:00"/>
    <d v="2022-08-19T00:00:00"/>
    <s v="Hired"/>
    <n v="35294"/>
    <n v="4.9000000000000004"/>
    <x v="0"/>
    <m/>
    <s v="Branch Office"/>
    <x v="1"/>
  </r>
  <r>
    <s v="QH84524"/>
    <x v="0"/>
    <n v="24"/>
    <s v="Service"/>
    <s v="Service Engineer"/>
    <s v="n9"/>
    <s v="Master"/>
    <s v="Job portal"/>
    <d v="2022-07-28T00:00:00"/>
    <d v="2022-08-13T00:00:00"/>
    <d v="2022-08-23T00:00:00"/>
    <s v="Hired"/>
    <n v="202750"/>
    <n v="4.3"/>
    <x v="2"/>
    <n v="1"/>
    <s v="Branch Office"/>
    <x v="0"/>
  </r>
  <r>
    <s v="QL71078"/>
    <x v="0"/>
    <n v="35"/>
    <s v="Operations"/>
    <s v="Operations Executive"/>
    <s v="i7"/>
    <s v="Bachelor"/>
    <s v="Recruitment agencies"/>
    <d v="2022-07-28T00:00:00"/>
    <d v="2022-08-05T00:00:00"/>
    <d v="2022-08-11T00:00:00"/>
    <s v="Hired"/>
    <n v="68551"/>
    <m/>
    <x v="2"/>
    <n v="4"/>
    <s v="Branch Office"/>
    <x v="2"/>
  </r>
  <r>
    <s v="OF97495"/>
    <x v="0"/>
    <n v="38"/>
    <s v="Service"/>
    <s v="Service Engineer"/>
    <s v="i6"/>
    <s v="Bachelor"/>
    <s v="Recruitment agencies"/>
    <d v="2022-07-29T00:00:00"/>
    <d v="2022-08-09T00:00:00"/>
    <d v="2022-08-18T00:00:00"/>
    <s v="Hired"/>
    <n v="68269"/>
    <n v="5"/>
    <x v="2"/>
    <m/>
    <s v="Head Office"/>
    <x v="2"/>
  </r>
  <r>
    <s v="PT45653"/>
    <x v="0"/>
    <n v="38"/>
    <s v="Service"/>
    <s v="Service Manager"/>
    <s v="n6"/>
    <s v="Master"/>
    <s v="Own website"/>
    <d v="2022-07-29T00:00:00"/>
    <d v="2022-08-15T00:00:00"/>
    <d v="2022-08-25T00:00:00"/>
    <s v="Hired"/>
    <n v="141109"/>
    <n v="3.7"/>
    <x v="0"/>
    <n v="4"/>
    <s v="Branch Office"/>
    <x v="2"/>
  </r>
  <r>
    <s v="DD63438"/>
    <x v="2"/>
    <n v="34"/>
    <s v="Purchase"/>
    <s v="Purchase Manager"/>
    <s v="c5"/>
    <s v="Degree"/>
    <s v="Job portal"/>
    <d v="2022-07-29T00:00:00"/>
    <d v="2022-08-16T00:00:00"/>
    <d v="2022-08-26T00:00:00"/>
    <s v="Hired"/>
    <n v="67687"/>
    <n v="4.2"/>
    <x v="0"/>
    <n v="4"/>
    <s v="Branch Office"/>
    <x v="2"/>
  </r>
  <r>
    <s v="BF48626"/>
    <x v="0"/>
    <n v="33"/>
    <s v="Operations"/>
    <s v="Operations Executive"/>
    <s v="b9"/>
    <s v="Associate"/>
    <s v="LinkedIn"/>
    <d v="2022-07-29T00:00:00"/>
    <d v="2022-08-11T00:00:00"/>
    <d v="2022-08-15T00:00:00"/>
    <s v="Rejected"/>
    <n v="58993"/>
    <m/>
    <x v="1"/>
    <n v="4"/>
    <s v="Branch Office"/>
    <x v="1"/>
  </r>
  <r>
    <s v="KC12845"/>
    <x v="2"/>
    <n v="31"/>
    <s v="Production"/>
    <s v="Production Manager"/>
    <s v="c5"/>
    <s v="Degree"/>
    <s v="LinkedIn"/>
    <d v="2022-07-29T00:00:00"/>
    <d v="2022-08-18T00:00:00"/>
    <d v="2022-08-25T00:00:00"/>
    <s v="Hired"/>
    <n v="50649"/>
    <n v="4.3"/>
    <x v="0"/>
    <m/>
    <s v="Branch Office"/>
    <x v="1"/>
  </r>
  <r>
    <s v="LQ01128"/>
    <x v="2"/>
    <n v="33"/>
    <s v="Operations"/>
    <s v="Operations Executive"/>
    <s v="m7"/>
    <s v="Bachelor"/>
    <s v="LinkedIn"/>
    <d v="2022-07-29T00:00:00"/>
    <d v="2022-08-20T00:00:00"/>
    <d v="2022-08-25T00:00:00"/>
    <s v="Candidate refused"/>
    <n v="115580"/>
    <m/>
    <x v="1"/>
    <n v="2"/>
    <s v="Branch Office"/>
    <x v="1"/>
  </r>
  <r>
    <s v="RE89408"/>
    <x v="0"/>
    <n v="23"/>
    <s v="Human Resource"/>
    <s v="HR Specialist"/>
    <s v="i6"/>
    <s v="Master"/>
    <s v="Own website"/>
    <d v="2022-07-29T00:00:00"/>
    <d v="2022-08-20T00:00:00"/>
    <d v="2022-08-28T00:00:00"/>
    <s v="Hired"/>
    <n v="60485"/>
    <n v="4.5999999999999996"/>
    <x v="0"/>
    <n v="5"/>
    <s v="Branch Office"/>
    <x v="0"/>
  </r>
  <r>
    <s v="CP89436"/>
    <x v="0"/>
    <n v="32"/>
    <s v="Purchase"/>
    <s v="Purchase Officer"/>
    <s v="i5"/>
    <s v="Degree"/>
    <s v="Job portal"/>
    <d v="2022-07-29T00:00:00"/>
    <d v="2022-08-18T00:00:00"/>
    <d v="2022-08-23T00:00:00"/>
    <s v="Hired"/>
    <n v="49980"/>
    <m/>
    <x v="0"/>
    <n v="5"/>
    <s v="Branch Office"/>
    <x v="1"/>
  </r>
  <r>
    <s v="CY71179"/>
    <x v="0"/>
    <n v="32"/>
    <s v="Operations"/>
    <s v="Operations Executive"/>
    <s v="b9"/>
    <s v="Master"/>
    <s v="Job portal"/>
    <d v="2022-07-30T00:00:00"/>
    <d v="2022-08-12T00:00:00"/>
    <d v="2022-08-24T00:00:00"/>
    <s v="Hired"/>
    <n v="57521"/>
    <n v="4.4000000000000004"/>
    <x v="0"/>
    <n v="3"/>
    <s v="Branch Office"/>
    <x v="1"/>
  </r>
  <r>
    <s v="NV99282"/>
    <x v="2"/>
    <n v="33"/>
    <s v="Service"/>
    <s v="Service Manager"/>
    <s v="i5"/>
    <s v="Doctoral"/>
    <s v="Own website"/>
    <d v="2022-07-30T00:00:00"/>
    <d v="2022-08-08T00:00:00"/>
    <d v="2022-08-13T00:00:00"/>
    <s v="Hired"/>
    <n v="61548"/>
    <m/>
    <x v="0"/>
    <n v="5"/>
    <s v="Head Office"/>
    <x v="1"/>
  </r>
  <r>
    <s v="DU35372"/>
    <x v="0"/>
    <n v="22"/>
    <s v="Purchase"/>
    <s v="Purchase Officer"/>
    <s v="c8"/>
    <s v="Bachelor"/>
    <s v="Recruitment agencies"/>
    <d v="2022-07-30T00:00:00"/>
    <d v="2022-08-09T00:00:00"/>
    <d v="2022-08-21T00:00:00"/>
    <s v="Hired"/>
    <n v="83672"/>
    <n v="4.9000000000000004"/>
    <x v="0"/>
    <n v="5"/>
    <s v="Branch Office"/>
    <x v="0"/>
  </r>
  <r>
    <s v="KD19425"/>
    <x v="2"/>
    <n v="27"/>
    <s v="Operations"/>
    <s v="Operations Executive"/>
    <s v="c5"/>
    <s v="Degree"/>
    <s v="Recruitment agencies"/>
    <d v="2022-07-30T00:00:00"/>
    <d v="2022-08-11T00:00:00"/>
    <d v="2022-08-21T00:00:00"/>
    <s v="Rejected"/>
    <n v="40856"/>
    <m/>
    <x v="1"/>
    <n v="4"/>
    <s v="Branch Office"/>
    <x v="0"/>
  </r>
  <r>
    <s v="MJ93469"/>
    <x v="0"/>
    <n v="27"/>
    <s v="Marketing"/>
    <s v="Marketing Manager"/>
    <s v="i7"/>
    <s v="Bachelor"/>
    <s v="Own website"/>
    <d v="2022-07-30T00:00:00"/>
    <d v="2022-08-20T00:00:00"/>
    <d v="2022-08-25T00:00:00"/>
    <s v="Hired"/>
    <n v="56378"/>
    <n v="3.7"/>
    <x v="0"/>
    <n v="5"/>
    <s v="Branch Office"/>
    <x v="0"/>
  </r>
  <r>
    <s v="WY37809"/>
    <x v="0"/>
    <n v="36"/>
    <s v="Operations"/>
    <s v="Operations Executive"/>
    <s v="c8"/>
    <s v="Master"/>
    <s v="Job portal"/>
    <d v="2022-07-30T00:00:00"/>
    <d v="2022-08-07T00:00:00"/>
    <d v="2022-08-16T00:00:00"/>
    <s v="Hired"/>
    <n v="70315"/>
    <m/>
    <x v="0"/>
    <n v="2"/>
    <s v="Head Office"/>
    <x v="2"/>
  </r>
  <r>
    <s v="PV69672"/>
    <x v="0"/>
    <n v="35"/>
    <s v="Operations"/>
    <s v="Operations Manager"/>
    <s v="i7"/>
    <s v="Master"/>
    <s v="Job portal"/>
    <d v="2022-07-30T00:00:00"/>
    <d v="2022-08-12T00:00:00"/>
    <d v="2022-08-17T00:00:00"/>
    <s v="Hired"/>
    <n v="74951"/>
    <n v="4.5999999999999996"/>
    <x v="0"/>
    <n v="4"/>
    <s v="Branch Office"/>
    <x v="2"/>
  </r>
  <r>
    <s v="OI93818"/>
    <x v="0"/>
    <n v="29"/>
    <s v="Sales"/>
    <s v="Sales Manager"/>
    <s v="i6"/>
    <s v="Bachelor"/>
    <s v="Job portal"/>
    <d v="2022-07-30T00:00:00"/>
    <d v="2022-08-13T00:00:00"/>
    <d v="2022-08-22T00:00:00"/>
    <s v="Hired"/>
    <n v="63649"/>
    <n v="3.9"/>
    <x v="0"/>
    <n v="4"/>
    <s v="Branch Office"/>
    <x v="1"/>
  </r>
  <r>
    <s v="WK93920"/>
    <x v="1"/>
    <n v="38"/>
    <s v="Service"/>
    <s v="Service Engineer"/>
    <s v="i4"/>
    <s v="Doctoral"/>
    <s v="LinkedIn"/>
    <d v="2022-07-30T00:00:00"/>
    <d v="2022-08-17T00:00:00"/>
    <d v="2022-08-26T00:00:00"/>
    <s v="Rejected"/>
    <n v="40806"/>
    <m/>
    <x v="1"/>
    <n v="5"/>
    <s v="Branch Office"/>
    <x v="2"/>
  </r>
  <r>
    <s v="VG28968"/>
    <x v="2"/>
    <n v="31"/>
    <s v="Finance"/>
    <s v="Finance Manager"/>
    <s v="c9"/>
    <s v="Bachelor"/>
    <s v="LinkedIn"/>
    <d v="2022-07-31T00:00:00"/>
    <d v="2022-08-16T00:00:00"/>
    <d v="2022-08-24T00:00:00"/>
    <s v="Hired"/>
    <n v="78900"/>
    <n v="4.7"/>
    <x v="0"/>
    <n v="3"/>
    <s v="Head Office"/>
    <x v="1"/>
  </r>
  <r>
    <s v="TK08894"/>
    <x v="0"/>
    <n v="31"/>
    <s v="Sales"/>
    <s v="Sales Executive"/>
    <s v="b9"/>
    <s v="Bachelor"/>
    <s v="LinkedIn"/>
    <d v="2022-07-31T00:00:00"/>
    <d v="2022-08-21T00:00:00"/>
    <d v="2022-08-27T00:00:00"/>
    <s v="Hired"/>
    <n v="40488"/>
    <n v="3.8"/>
    <x v="0"/>
    <n v="5"/>
    <s v="Head Office"/>
    <x v="1"/>
  </r>
  <r>
    <s v="KV78886"/>
    <x v="2"/>
    <n v="28"/>
    <s v="Service"/>
    <s v="Service Engineer"/>
    <s v="i5"/>
    <s v="Associate"/>
    <s v="Others"/>
    <d v="2022-07-31T00:00:00"/>
    <d v="2022-08-10T00:00:00"/>
    <d v="2022-08-17T00:00:00"/>
    <s v="Hired"/>
    <n v="58726"/>
    <n v="3.9"/>
    <x v="2"/>
    <m/>
    <s v="Branch Office"/>
    <x v="1"/>
  </r>
  <r>
    <s v="NJ68740"/>
    <x v="0"/>
    <n v="25"/>
    <s v="Finance"/>
    <s v="Financial Analyst"/>
    <s v="i1"/>
    <s v="Bachelor"/>
    <s v="LinkedIn"/>
    <d v="2022-07-31T00:00:00"/>
    <d v="2022-08-17T00:00:00"/>
    <d v="2022-08-25T00:00:00"/>
    <s v="Hired"/>
    <n v="53478"/>
    <m/>
    <x v="0"/>
    <n v="1"/>
    <s v="Branch Office"/>
    <x v="0"/>
  </r>
  <r>
    <s v="BQ67146"/>
    <x v="2"/>
    <n v="25"/>
    <s v="Sales"/>
    <s v="Sales Executive"/>
    <s v="i7"/>
    <s v="Bachelor"/>
    <s v="Job portal"/>
    <d v="2022-08-01T00:00:00"/>
    <d v="2022-08-18T00:00:00"/>
    <d v="2022-08-22T00:00:00"/>
    <s v="Hired"/>
    <n v="55788"/>
    <m/>
    <x v="0"/>
    <n v="4"/>
    <s v="Branch Office"/>
    <x v="0"/>
  </r>
  <r>
    <s v="IC15987"/>
    <x v="2"/>
    <n v="22"/>
    <s v="Service"/>
    <s v="Service Manager"/>
    <s v="i1"/>
    <s v="Degree"/>
    <s v="Job portal"/>
    <d v="2022-08-01T00:00:00"/>
    <d v="2022-08-15T00:00:00"/>
    <d v="2022-08-20T00:00:00"/>
    <s v="Rejected"/>
    <n v="47235"/>
    <m/>
    <x v="1"/>
    <m/>
    <s v="Branch Office"/>
    <x v="0"/>
  </r>
  <r>
    <s v="WR73472"/>
    <x v="0"/>
    <n v="31"/>
    <s v="Finance"/>
    <s v="Financial Analyst"/>
    <s v="i4"/>
    <s v="Degree"/>
    <s v="Job portal"/>
    <d v="2022-08-01T00:00:00"/>
    <d v="2022-08-11T00:00:00"/>
    <d v="2022-08-21T00:00:00"/>
    <s v="Hired"/>
    <n v="41411"/>
    <m/>
    <x v="2"/>
    <n v="5"/>
    <s v="Branch Office"/>
    <x v="1"/>
  </r>
  <r>
    <s v="RV71418"/>
    <x v="0"/>
    <n v="30"/>
    <s v="Operations"/>
    <s v="Operations Executive"/>
    <s v="i7"/>
    <s v="Doctoral"/>
    <s v="LinkedIn"/>
    <d v="2022-08-01T00:00:00"/>
    <d v="2022-08-18T00:00:00"/>
    <d v="2022-08-25T00:00:00"/>
    <s v="Candidate refused"/>
    <n v="71580"/>
    <m/>
    <x v="1"/>
    <n v="4"/>
    <s v="Head Office"/>
    <x v="1"/>
  </r>
  <r>
    <s v="YW29966"/>
    <x v="0"/>
    <n v="29"/>
    <s v="Marketing"/>
    <s v="Marketing Manager"/>
    <s v="i5"/>
    <s v="Degree"/>
    <s v="Own website"/>
    <d v="2022-08-01T00:00:00"/>
    <d v="2022-08-10T00:00:00"/>
    <d v="2022-08-20T00:00:00"/>
    <s v="Hired"/>
    <n v="54849"/>
    <n v="4.5"/>
    <x v="0"/>
    <n v="4"/>
    <s v="Head Office"/>
    <x v="1"/>
  </r>
  <r>
    <s v="XZ17144"/>
    <x v="0"/>
    <n v="29"/>
    <s v="Operations"/>
    <s v="Operations Executive"/>
    <s v="c9"/>
    <s v="Degree"/>
    <s v="LinkedIn"/>
    <d v="2022-08-01T00:00:00"/>
    <d v="2022-08-22T00:00:00"/>
    <d v="2022-08-27T00:00:00"/>
    <s v="Hired"/>
    <n v="76903"/>
    <n v="4.2"/>
    <x v="0"/>
    <n v="4"/>
    <s v="Branch Office"/>
    <x v="1"/>
  </r>
  <r>
    <s v="GC39174"/>
    <x v="2"/>
    <n v="25"/>
    <s v="Purchase"/>
    <s v="Purchase Officer"/>
    <s v="c9"/>
    <s v="Associate"/>
    <s v="Recruitment agencies"/>
    <d v="2022-08-01T00:00:00"/>
    <d v="2022-08-21T00:00:00"/>
    <d v="2022-08-26T00:00:00"/>
    <s v="Hired"/>
    <n v="60709"/>
    <n v="4.4000000000000004"/>
    <x v="0"/>
    <n v="4"/>
    <s v="Branch Office"/>
    <x v="0"/>
  </r>
  <r>
    <s v="XL61718"/>
    <x v="0"/>
    <n v="32"/>
    <s v="Marketing"/>
    <s v="Marketing Executive"/>
    <s v="b9"/>
    <s v="Master"/>
    <s v="Job portal"/>
    <d v="2022-08-01T00:00:00"/>
    <d v="2022-08-21T00:00:00"/>
    <d v="2022-08-27T00:00:00"/>
    <s v="Hired"/>
    <n v="47055"/>
    <n v="3.7"/>
    <x v="0"/>
    <n v="4"/>
    <s v="Head Office"/>
    <x v="1"/>
  </r>
  <r>
    <s v="UH41869"/>
    <x v="0"/>
    <n v="35"/>
    <s v="Operations"/>
    <s v="Operations Manager"/>
    <s v="c10"/>
    <s v="Bachelor"/>
    <s v="LinkedIn"/>
    <d v="2022-08-02T00:00:00"/>
    <d v="2022-08-14T00:00:00"/>
    <d v="2022-08-26T00:00:00"/>
    <s v="No decision"/>
    <n v="84515"/>
    <m/>
    <x v="1"/>
    <n v="5"/>
    <s v="Head Office"/>
    <x v="2"/>
  </r>
  <r>
    <s v="HR44122"/>
    <x v="2"/>
    <n v="39"/>
    <s v="Service"/>
    <s v="Service Engineer"/>
    <s v="i6"/>
    <s v="Degree"/>
    <s v="LinkedIn"/>
    <d v="2022-08-02T00:00:00"/>
    <d v="2022-08-21T00:00:00"/>
    <d v="2022-08-29T00:00:00"/>
    <s v="Candidate in process"/>
    <n v="50470"/>
    <m/>
    <x v="1"/>
    <n v="5"/>
    <s v="Branch Office"/>
    <x v="2"/>
  </r>
  <r>
    <s v="QX36401"/>
    <x v="1"/>
    <n v="29"/>
    <s v="Service"/>
    <s v="Service Engineer"/>
    <s v="c8"/>
    <s v="Bachelor"/>
    <s v="Job portal"/>
    <d v="2022-08-03T00:00:00"/>
    <d v="2022-08-24T00:00:00"/>
    <d v="2022-09-04T00:00:00"/>
    <s v="Hired"/>
    <n v="66990"/>
    <n v="4.3"/>
    <x v="0"/>
    <n v="3"/>
    <s v="Branch Office"/>
    <x v="1"/>
  </r>
  <r>
    <s v="IS67772"/>
    <x v="0"/>
    <n v="24"/>
    <s v="Operations"/>
    <s v="Operations Executive"/>
    <s v="i6"/>
    <s v="Bachelor"/>
    <s v="Job portal"/>
    <d v="2022-08-03T00:00:00"/>
    <d v="2022-08-16T00:00:00"/>
    <d v="2022-08-21T00:00:00"/>
    <s v="Candidate in process"/>
    <n v="54121"/>
    <m/>
    <x v="1"/>
    <n v="4"/>
    <s v="Branch Office"/>
    <x v="0"/>
  </r>
  <r>
    <s v="CB32999"/>
    <x v="0"/>
    <n v="46"/>
    <s v="Operations"/>
    <s v="Operations Executive"/>
    <s v="i1"/>
    <s v="Degree"/>
    <s v="LinkedIn"/>
    <d v="2022-08-03T00:00:00"/>
    <d v="2022-08-22T00:00:00"/>
    <d v="2022-09-03T00:00:00"/>
    <s v="Rejected"/>
    <n v="36628"/>
    <m/>
    <x v="1"/>
    <n v="4"/>
    <s v="Branch Office"/>
    <x v="5"/>
  </r>
  <r>
    <s v="ZP70263"/>
    <x v="0"/>
    <n v="29"/>
    <s v="Operations"/>
    <s v="Operations Manager"/>
    <s v="i4"/>
    <s v="Doctoral"/>
    <s v="Job portal"/>
    <d v="2022-08-03T00:00:00"/>
    <d v="2022-08-11T00:00:00"/>
    <d v="2022-08-20T00:00:00"/>
    <s v="Hired"/>
    <n v="64893"/>
    <n v="3.9"/>
    <x v="2"/>
    <n v="4"/>
    <s v="Branch Office"/>
    <x v="1"/>
  </r>
  <r>
    <s v="KJ95525"/>
    <x v="0"/>
    <n v="46"/>
    <s v="Operations"/>
    <s v="Operations Executive"/>
    <s v="b9"/>
    <s v="Master"/>
    <s v="Recruitment agencies"/>
    <d v="2022-08-05T00:00:00"/>
    <d v="2022-08-17T00:00:00"/>
    <d v="2022-08-25T00:00:00"/>
    <s v="Hired"/>
    <n v="40767"/>
    <n v="4"/>
    <x v="0"/>
    <m/>
    <s v="Branch Office"/>
    <x v="5"/>
  </r>
  <r>
    <s v="YW13511"/>
    <x v="1"/>
    <n v="32"/>
    <s v="Operations"/>
    <s v="Operations Executive"/>
    <s v="c9"/>
    <s v="Bachelor"/>
    <s v="Job portal"/>
    <d v="2022-08-05T00:00:00"/>
    <d v="2022-08-19T00:00:00"/>
    <d v="2022-08-31T00:00:00"/>
    <s v="Hired"/>
    <n v="86415"/>
    <n v="4.5999999999999996"/>
    <x v="0"/>
    <n v="4"/>
    <s v="Head Office"/>
    <x v="1"/>
  </r>
  <r>
    <s v="BD88792"/>
    <x v="0"/>
    <n v="29"/>
    <s v="General Management"/>
    <s v="General Manager"/>
    <s v="c10"/>
    <s v="Master"/>
    <s v="Job portal"/>
    <d v="2022-08-05T00:00:00"/>
    <d v="2022-08-14T00:00:00"/>
    <d v="2022-08-22T00:00:00"/>
    <s v="Hired"/>
    <n v="66903"/>
    <n v="3.7"/>
    <x v="0"/>
    <m/>
    <s v="Head Office"/>
    <x v="1"/>
  </r>
  <r>
    <s v="WP72383"/>
    <x v="0"/>
    <n v="30"/>
    <s v="Operations"/>
    <s v="Operations Executive"/>
    <s v="c8"/>
    <s v="Bachelor"/>
    <s v="Job portal"/>
    <d v="2022-08-05T00:00:00"/>
    <d v="2022-08-20T00:00:00"/>
    <d v="2022-08-25T00:00:00"/>
    <s v="Hired"/>
    <n v="51432"/>
    <m/>
    <x v="0"/>
    <n v="4"/>
    <s v="Head Office"/>
    <x v="1"/>
  </r>
  <r>
    <s v="ZT18670"/>
    <x v="0"/>
    <n v="40"/>
    <s v="Service"/>
    <s v="Service Manager"/>
    <s v="n9"/>
    <s v="Bachelor"/>
    <s v="LinkedIn"/>
    <d v="2022-08-05T00:00:00"/>
    <d v="2022-08-27T00:00:00"/>
    <d v="2022-08-31T00:00:00"/>
    <s v="Hired"/>
    <n v="208644"/>
    <n v="3.9"/>
    <x v="0"/>
    <m/>
    <s v="Head Office"/>
    <x v="3"/>
  </r>
  <r>
    <s v="DF02749"/>
    <x v="0"/>
    <n v="24"/>
    <s v="Operations"/>
    <s v="Operations Manager"/>
    <s v="m6"/>
    <s v="Master"/>
    <s v="Job portal"/>
    <d v="2022-08-05T00:00:00"/>
    <d v="2022-08-16T00:00:00"/>
    <d v="2022-08-22T00:00:00"/>
    <s v="Hired"/>
    <n v="144314"/>
    <n v="4.7"/>
    <x v="0"/>
    <n v="4"/>
    <s v="Head Office"/>
    <x v="0"/>
  </r>
  <r>
    <s v="YB37448"/>
    <x v="2"/>
    <n v="35"/>
    <s v="Service"/>
    <s v="Service Engineer"/>
    <s v="c8"/>
    <s v="Bachelor"/>
    <s v="LinkedIn"/>
    <d v="2022-08-06T00:00:00"/>
    <d v="2022-08-19T00:00:00"/>
    <d v="2022-08-28T00:00:00"/>
    <s v="Hired"/>
    <n v="78836"/>
    <n v="3.5"/>
    <x v="2"/>
    <n v="5"/>
    <s v="Branch Office"/>
    <x v="2"/>
  </r>
  <r>
    <s v="WD08115"/>
    <x v="2"/>
    <n v="34"/>
    <s v="Operations"/>
    <s v="Operations Executive"/>
    <s v="n10"/>
    <s v="Bachelor"/>
    <s v="Job portal"/>
    <d v="2022-08-06T00:00:00"/>
    <d v="2022-08-21T00:00:00"/>
    <d v="2022-08-31T00:00:00"/>
    <s v="Rejected"/>
    <n v="223256"/>
    <m/>
    <x v="1"/>
    <n v="5"/>
    <s v="Branch Office"/>
    <x v="2"/>
  </r>
  <r>
    <s v="HX55955"/>
    <x v="0"/>
    <n v="23"/>
    <s v="Marketing"/>
    <s v="Marketing Executive"/>
    <s v="i6"/>
    <s v="Associate"/>
    <s v="Job portal"/>
    <d v="2022-08-06T00:00:00"/>
    <d v="2022-08-27T00:00:00"/>
    <d v="2022-09-02T00:00:00"/>
    <s v="Rejected"/>
    <n v="67794"/>
    <m/>
    <x v="1"/>
    <m/>
    <s v="Branch Office"/>
    <x v="0"/>
  </r>
  <r>
    <s v="KB76806"/>
    <x v="0"/>
    <n v="38"/>
    <s v="Operations"/>
    <s v="Operations Executive"/>
    <s v="i4"/>
    <s v="Degree"/>
    <s v="Job portal"/>
    <d v="2022-08-06T00:00:00"/>
    <d v="2022-08-18T00:00:00"/>
    <d v="2022-08-27T00:00:00"/>
    <s v="Hired"/>
    <n v="54458"/>
    <n v="3.8"/>
    <x v="0"/>
    <n v="5"/>
    <s v="Branch Office"/>
    <x v="2"/>
  </r>
  <r>
    <s v="RK59810"/>
    <x v="0"/>
    <n v="30"/>
    <s v="Operations"/>
    <s v="Operations Executive"/>
    <s v="c9"/>
    <s v="Bachelor"/>
    <s v="Job portal"/>
    <d v="2022-08-06T00:00:00"/>
    <d v="2022-08-17T00:00:00"/>
    <d v="2022-08-29T00:00:00"/>
    <s v="Hired"/>
    <n v="76722"/>
    <n v="3.8"/>
    <x v="0"/>
    <n v="4"/>
    <s v="Branch Office"/>
    <x v="1"/>
  </r>
  <r>
    <s v="VR49509"/>
    <x v="1"/>
    <n v="34"/>
    <s v="Production"/>
    <s v="Production Engineer"/>
    <s v="n9"/>
    <s v="Master"/>
    <s v="Own website"/>
    <d v="2022-08-07T00:00:00"/>
    <d v="2022-08-23T00:00:00"/>
    <d v="2022-09-04T00:00:00"/>
    <s v="Hired"/>
    <n v="156630"/>
    <n v="4.5"/>
    <x v="0"/>
    <n v="4"/>
    <s v="Head Office"/>
    <x v="2"/>
  </r>
  <r>
    <s v="RY37795"/>
    <x v="2"/>
    <n v="25"/>
    <s v="Service"/>
    <s v="Service Engineer"/>
    <s v="i1"/>
    <s v="Bachelor"/>
    <s v="LinkedIn"/>
    <d v="2022-08-07T00:00:00"/>
    <d v="2022-08-19T00:00:00"/>
    <d v="2022-08-29T00:00:00"/>
    <s v="Hired"/>
    <n v="47666"/>
    <m/>
    <x v="0"/>
    <n v="5"/>
    <s v="Branch Office"/>
    <x v="0"/>
  </r>
  <r>
    <s v="FB63009"/>
    <x v="2"/>
    <n v="39"/>
    <s v="Service"/>
    <s v="Service Manager"/>
    <s v="c5"/>
    <s v="Doctoral"/>
    <s v="Job portal"/>
    <d v="2022-08-07T00:00:00"/>
    <d v="2022-08-17T00:00:00"/>
    <d v="2022-08-28T00:00:00"/>
    <s v="Hired"/>
    <n v="47351"/>
    <n v="4.7"/>
    <x v="0"/>
    <n v="4"/>
    <s v="Branch Office"/>
    <x v="2"/>
  </r>
  <r>
    <s v="JK19808"/>
    <x v="2"/>
    <n v="33"/>
    <s v="Operations"/>
    <s v="Operations Executive"/>
    <s v="n9"/>
    <s v="Bachelor"/>
    <s v="Job portal"/>
    <d v="2022-08-07T00:00:00"/>
    <d v="2022-08-16T00:00:00"/>
    <d v="2022-08-22T00:00:00"/>
    <s v="Hired"/>
    <n v="161110"/>
    <n v="3.7"/>
    <x v="0"/>
    <n v="3"/>
    <s v="Branch Office"/>
    <x v="1"/>
  </r>
  <r>
    <s v="EU27614"/>
    <x v="2"/>
    <n v="34"/>
    <s v="Operations"/>
    <s v="Operations Manager"/>
    <s v="i5"/>
    <s v="Associate"/>
    <s v="Others"/>
    <d v="2022-08-07T00:00:00"/>
    <d v="2022-08-20T00:00:00"/>
    <d v="2022-08-28T00:00:00"/>
    <s v="Candidate in process"/>
    <n v="50419"/>
    <m/>
    <x v="1"/>
    <n v="4"/>
    <s v="Head Office"/>
    <x v="2"/>
  </r>
  <r>
    <s v="LU36168"/>
    <x v="0"/>
    <n v="24"/>
    <s v="Operations"/>
    <s v="Operations Executive"/>
    <s v="b9"/>
    <s v="Degree"/>
    <s v="Own website"/>
    <d v="2022-08-07T00:00:00"/>
    <d v="2022-08-27T00:00:00"/>
    <d v="2022-08-31T00:00:00"/>
    <s v="Hired"/>
    <n v="56022"/>
    <n v="4.5"/>
    <x v="0"/>
    <n v="5"/>
    <s v="Head Office"/>
    <x v="0"/>
  </r>
  <r>
    <s v="NM84547"/>
    <x v="1"/>
    <n v="24"/>
    <s v="Service"/>
    <s v="Service Manager"/>
    <s v="i6"/>
    <s v="Master"/>
    <s v="Own website"/>
    <d v="2022-08-07T00:00:00"/>
    <d v="2022-08-15T00:00:00"/>
    <d v="2022-08-27T00:00:00"/>
    <s v="Hired"/>
    <n v="67111"/>
    <n v="4"/>
    <x v="0"/>
    <n v="4"/>
    <s v="Branch Office"/>
    <x v="0"/>
  </r>
  <r>
    <s v="VP44034"/>
    <x v="0"/>
    <n v="23"/>
    <s v="Finance"/>
    <s v="Financial Analyst"/>
    <s v="n6"/>
    <s v="Bachelor"/>
    <s v="Job portal"/>
    <d v="2022-08-08T00:00:00"/>
    <d v="2022-08-28T00:00:00"/>
    <d v="2022-09-03T00:00:00"/>
    <s v="Rejected"/>
    <n v="153334"/>
    <m/>
    <x v="1"/>
    <n v="4"/>
    <s v="Branch Office"/>
    <x v="0"/>
  </r>
  <r>
    <s v="FR14652"/>
    <x v="0"/>
    <n v="22"/>
    <s v="Operations"/>
    <s v="Operations Executive"/>
    <s v="c5"/>
    <s v="Associate"/>
    <s v="Job portal"/>
    <d v="2022-08-08T00:00:00"/>
    <d v="2022-08-19T00:00:00"/>
    <d v="2022-08-25T00:00:00"/>
    <s v="Hired"/>
    <n v="49684"/>
    <n v="4.8"/>
    <x v="2"/>
    <n v="4"/>
    <s v="Branch Office"/>
    <x v="0"/>
  </r>
  <r>
    <s v="LX41198"/>
    <x v="0"/>
    <n v="51"/>
    <s v="Production"/>
    <s v="Production Manager"/>
    <s v="c9"/>
    <s v="Bachelor"/>
    <s v="Own website"/>
    <d v="2022-08-08T00:00:00"/>
    <d v="2022-08-30T00:00:00"/>
    <d v="2022-09-05T00:00:00"/>
    <s v="Hired"/>
    <n v="62579"/>
    <n v="3.7"/>
    <x v="0"/>
    <n v="3"/>
    <s v="Branch Office"/>
    <x v="5"/>
  </r>
  <r>
    <s v="NH00014"/>
    <x v="0"/>
    <n v="23"/>
    <s v="Operations"/>
    <s v="Operations Executive"/>
    <s v="i1"/>
    <s v="Bachelor"/>
    <s v="Job portal"/>
    <d v="2022-08-08T00:00:00"/>
    <d v="2022-08-17T00:00:00"/>
    <d v="2022-08-27T00:00:00"/>
    <s v="Hired"/>
    <n v="42632"/>
    <n v="4.5"/>
    <x v="0"/>
    <m/>
    <s v="Branch Office"/>
    <x v="0"/>
  </r>
  <r>
    <s v="CR52205"/>
    <x v="0"/>
    <n v="27"/>
    <s v="Operations"/>
    <s v="Operations Executive"/>
    <s v="i6"/>
    <s v="Bachelor"/>
    <s v="LinkedIn"/>
    <d v="2022-08-08T00:00:00"/>
    <d v="2022-08-23T00:00:00"/>
    <d v="2022-08-31T00:00:00"/>
    <s v="Hired"/>
    <n v="57560"/>
    <n v="3.9"/>
    <x v="0"/>
    <n v="4"/>
    <s v="Branch Office"/>
    <x v="0"/>
  </r>
  <r>
    <s v="CR11308"/>
    <x v="2"/>
    <n v="24"/>
    <s v="Operations"/>
    <s v="Operations Executive"/>
    <s v="i1"/>
    <s v="Master"/>
    <s v="Job portal"/>
    <d v="2022-08-08T00:00:00"/>
    <d v="2022-08-24T00:00:00"/>
    <d v="2022-08-28T00:00:00"/>
    <s v="Rejected"/>
    <n v="57240"/>
    <m/>
    <x v="1"/>
    <n v="4"/>
    <s v="Branch Office"/>
    <x v="0"/>
  </r>
  <r>
    <s v="HP46629"/>
    <x v="0"/>
    <n v="25"/>
    <s v="Purchase"/>
    <s v="Purchase Manager"/>
    <s v="c8"/>
    <s v="Bachelor"/>
    <s v="Job portal"/>
    <d v="2022-08-08T00:00:00"/>
    <d v="2022-08-16T00:00:00"/>
    <d v="2022-08-25T00:00:00"/>
    <s v="Hired"/>
    <n v="62584"/>
    <n v="3.9"/>
    <x v="0"/>
    <n v="5"/>
    <s v="Branch Office"/>
    <x v="0"/>
  </r>
  <r>
    <s v="WE17681"/>
    <x v="2"/>
    <n v="25"/>
    <s v="Operations"/>
    <s v="Operations Executive"/>
    <s v="m6"/>
    <s v="Doctoral"/>
    <s v="Job portal"/>
    <d v="2022-08-09T00:00:00"/>
    <d v="2022-08-29T00:00:00"/>
    <d v="2022-09-05T00:00:00"/>
    <s v="Hired"/>
    <n v="111076"/>
    <n v="4.5999999999999996"/>
    <x v="0"/>
    <n v="4"/>
    <s v="Head Office"/>
    <x v="0"/>
  </r>
  <r>
    <s v="NA11468"/>
    <x v="0"/>
    <n v="25"/>
    <s v="Service"/>
    <s v="Service Manager"/>
    <s v="c10"/>
    <s v="Bachelor"/>
    <s v="LinkedIn"/>
    <d v="2022-08-09T00:00:00"/>
    <d v="2022-08-24T00:00:00"/>
    <d v="2022-09-03T00:00:00"/>
    <s v="Rejected"/>
    <n v="78087"/>
    <m/>
    <x v="1"/>
    <n v="4"/>
    <s v="Branch Office"/>
    <x v="0"/>
  </r>
  <r>
    <s v="ZP46936"/>
    <x v="0"/>
    <n v="39"/>
    <s v="Human Resource"/>
    <s v="HR Specialist"/>
    <s v="i4"/>
    <s v="Degree"/>
    <s v="Own website"/>
    <d v="2022-08-10T00:00:00"/>
    <d v="2022-09-01T00:00:00"/>
    <d v="2022-09-12T00:00:00"/>
    <s v="Rejected"/>
    <n v="61368"/>
    <m/>
    <x v="1"/>
    <n v="5"/>
    <s v="Branch Office"/>
    <x v="2"/>
  </r>
  <r>
    <s v="RK31010"/>
    <x v="0"/>
    <n v="35"/>
    <s v="Service"/>
    <s v="Service Engineer"/>
    <s v="c9"/>
    <s v="Bachelor"/>
    <s v="Job portal"/>
    <d v="2022-08-10T00:00:00"/>
    <d v="2022-08-26T00:00:00"/>
    <d v="2022-09-01T00:00:00"/>
    <s v="Hired"/>
    <n v="58571"/>
    <n v="4.9000000000000004"/>
    <x v="0"/>
    <n v="3"/>
    <s v="Branch Office"/>
    <x v="2"/>
  </r>
  <r>
    <s v="ZW26646"/>
    <x v="0"/>
    <n v="25"/>
    <s v="Sales"/>
    <s v="Sales Executive"/>
    <s v="i7"/>
    <s v="Bachelor"/>
    <s v="Job portal"/>
    <d v="2022-08-10T00:00:00"/>
    <d v="2022-08-20T00:00:00"/>
    <d v="2022-08-31T00:00:00"/>
    <s v="Hired"/>
    <n v="60734"/>
    <n v="5"/>
    <x v="0"/>
    <n v="4"/>
    <s v="Branch Office"/>
    <x v="0"/>
  </r>
  <r>
    <s v="UE34401"/>
    <x v="2"/>
    <n v="22"/>
    <s v="Operations"/>
    <s v="Operations Executive"/>
    <s v="m7"/>
    <s v="Bachelor"/>
    <s v="LinkedIn"/>
    <d v="2022-08-10T00:00:00"/>
    <d v="2022-08-21T00:00:00"/>
    <d v="2022-08-30T00:00:00"/>
    <s v="Hired"/>
    <n v="109686"/>
    <n v="4.5"/>
    <x v="0"/>
    <m/>
    <s v="Branch Office"/>
    <x v="0"/>
  </r>
  <r>
    <s v="DS94852"/>
    <x v="0"/>
    <n v="22"/>
    <s v="Service"/>
    <s v="Service Engineer"/>
    <s v="i6"/>
    <s v="Doctoral"/>
    <s v="Job portal"/>
    <d v="2022-08-10T00:00:00"/>
    <d v="2022-08-23T00:00:00"/>
    <d v="2022-09-03T00:00:00"/>
    <s v="Hired"/>
    <n v="51953"/>
    <n v="4.3"/>
    <x v="2"/>
    <n v="1"/>
    <s v="Branch Office"/>
    <x v="0"/>
  </r>
  <r>
    <s v="OV00679"/>
    <x v="0"/>
    <n v="25"/>
    <s v="Operations"/>
    <s v="Operations Executive"/>
    <s v="c9"/>
    <s v="Bachelor"/>
    <s v="Own website"/>
    <d v="2022-08-10T00:00:00"/>
    <d v="2022-09-01T00:00:00"/>
    <d v="2022-09-13T00:00:00"/>
    <s v="Candidate in process"/>
    <n v="69142"/>
    <m/>
    <x v="1"/>
    <n v="4"/>
    <s v="Branch Office"/>
    <x v="0"/>
  </r>
  <r>
    <s v="WT55244"/>
    <x v="0"/>
    <n v="48"/>
    <s v="Operations"/>
    <s v="Operations Executive"/>
    <s v="m7"/>
    <s v="Degree"/>
    <s v="Own website"/>
    <d v="2022-08-10T00:00:00"/>
    <d v="2022-08-25T00:00:00"/>
    <d v="2022-09-02T00:00:00"/>
    <s v="Hired"/>
    <n v="162956"/>
    <n v="3.5"/>
    <x v="2"/>
    <n v="4"/>
    <s v="Head Office"/>
    <x v="5"/>
  </r>
  <r>
    <s v="PP68475"/>
    <x v="2"/>
    <n v="23"/>
    <s v="Operations"/>
    <s v="Operations Executive"/>
    <s v="b9"/>
    <s v="Bachelor"/>
    <s v="Job portal"/>
    <d v="2022-08-10T00:00:00"/>
    <d v="2022-08-29T00:00:00"/>
    <d v="2022-09-06T00:00:00"/>
    <s v="Hired"/>
    <n v="56017"/>
    <n v="4"/>
    <x v="0"/>
    <n v="4"/>
    <s v="Head Office"/>
    <x v="0"/>
  </r>
  <r>
    <s v="KI08444"/>
    <x v="1"/>
    <n v="26"/>
    <s v="Human Resource"/>
    <s v="HR Specialist"/>
    <s v="c5"/>
    <s v="Degree"/>
    <s v="Job portal"/>
    <d v="2022-08-11T00:00:00"/>
    <d v="2022-09-01T00:00:00"/>
    <d v="2022-09-11T00:00:00"/>
    <s v="Hired"/>
    <n v="55617"/>
    <n v="4.4000000000000004"/>
    <x v="0"/>
    <n v="5"/>
    <s v="Branch Office"/>
    <x v="0"/>
  </r>
  <r>
    <s v="YJ60213"/>
    <x v="2"/>
    <n v="28"/>
    <s v="Service"/>
    <s v="Service Manager"/>
    <s v="c10"/>
    <s v="Bachelor"/>
    <s v="Own website"/>
    <d v="2022-08-11T00:00:00"/>
    <d v="2022-08-27T00:00:00"/>
    <d v="2022-09-08T00:00:00"/>
    <s v="Candidate in process"/>
    <n v="60493"/>
    <m/>
    <x v="1"/>
    <n v="4"/>
    <s v="Branch Office"/>
    <x v="1"/>
  </r>
  <r>
    <s v="GF93686"/>
    <x v="0"/>
    <n v="39"/>
    <s v="Operations"/>
    <s v="Operations Manager"/>
    <s v="c5"/>
    <s v="Bachelor"/>
    <s v="Job portal"/>
    <d v="2022-08-11T00:00:00"/>
    <d v="2022-08-23T00:00:00"/>
    <d v="2022-08-30T00:00:00"/>
    <s v="Rejected"/>
    <n v="40920"/>
    <m/>
    <x v="1"/>
    <m/>
    <s v="Branch Office"/>
    <x v="2"/>
  </r>
  <r>
    <s v="DH79867"/>
    <x v="0"/>
    <n v="32"/>
    <s v="Service"/>
    <s v="Service Manager"/>
    <s v="i6"/>
    <s v="Master"/>
    <s v="Job portal"/>
    <d v="2022-08-12T00:00:00"/>
    <d v="2022-09-01T00:00:00"/>
    <d v="2022-09-09T00:00:00"/>
    <s v="Hired"/>
    <n v="54651"/>
    <m/>
    <x v="2"/>
    <m/>
    <s v="Branch Office"/>
    <x v="1"/>
  </r>
  <r>
    <s v="UU86276"/>
    <x v="0"/>
    <n v="38"/>
    <s v="Purchase"/>
    <s v="Purchase Officer"/>
    <s v="i6"/>
    <s v="Bachelor"/>
    <s v="Job portal"/>
    <d v="2022-08-12T00:00:00"/>
    <d v="2022-08-25T00:00:00"/>
    <d v="2022-08-30T00:00:00"/>
    <s v="Hired"/>
    <n v="57821"/>
    <n v="3.6"/>
    <x v="0"/>
    <n v="5"/>
    <s v="Head Office"/>
    <x v="2"/>
  </r>
  <r>
    <s v="DF61493"/>
    <x v="2"/>
    <n v="25"/>
    <s v="Operations"/>
    <s v="Operations Manager"/>
    <s v="c9"/>
    <s v="Master"/>
    <s v="Recruitment agencies"/>
    <d v="2022-08-12T00:00:00"/>
    <d v="2022-08-22T00:00:00"/>
    <d v="2022-08-30T00:00:00"/>
    <s v="Hired"/>
    <n v="69059"/>
    <n v="3.8"/>
    <x v="0"/>
    <n v="4"/>
    <s v="Branch Office"/>
    <x v="0"/>
  </r>
  <r>
    <s v="FB08318"/>
    <x v="0"/>
    <n v="25"/>
    <s v="Service"/>
    <s v="Service Engineer"/>
    <s v="i6"/>
    <s v="Bachelor"/>
    <s v="Others"/>
    <d v="2022-08-12T00:00:00"/>
    <d v="2022-09-01T00:00:00"/>
    <d v="2022-09-11T00:00:00"/>
    <s v="Candidate refused"/>
    <n v="60409"/>
    <m/>
    <x v="1"/>
    <m/>
    <s v="Branch Office"/>
    <x v="0"/>
  </r>
  <r>
    <s v="XA04612"/>
    <x v="0"/>
    <n v="33"/>
    <s v="Operations"/>
    <s v="Operations Executive"/>
    <s v="c5"/>
    <s v="Degree"/>
    <s v="LinkedIn"/>
    <d v="2022-08-12T00:00:00"/>
    <d v="2022-09-02T00:00:00"/>
    <d v="2022-09-11T00:00:00"/>
    <s v="Hired"/>
    <n v="57783"/>
    <n v="4.3"/>
    <x v="2"/>
    <n v="4"/>
    <s v="Remote"/>
    <x v="1"/>
  </r>
  <r>
    <s v="GI30821"/>
    <x v="2"/>
    <n v="26"/>
    <s v="Finance"/>
    <s v="Finance Manager"/>
    <s v="i7"/>
    <s v="Master"/>
    <s v="Job portal"/>
    <d v="2022-08-12T00:00:00"/>
    <d v="2022-08-21T00:00:00"/>
    <d v="2022-08-26T00:00:00"/>
    <s v="Hired"/>
    <n v="59567"/>
    <n v="4.9000000000000004"/>
    <x v="0"/>
    <n v="5"/>
    <s v="Branch Office"/>
    <x v="0"/>
  </r>
  <r>
    <s v="RN67944"/>
    <x v="0"/>
    <n v="22"/>
    <s v="Operations"/>
    <s v="Operations Manager"/>
    <s v="m7"/>
    <s v="Bachelor"/>
    <s v="LinkedIn"/>
    <d v="2022-08-13T00:00:00"/>
    <d v="2022-09-03T00:00:00"/>
    <d v="2022-09-08T00:00:00"/>
    <s v="Candidate refused"/>
    <n v="125992"/>
    <m/>
    <x v="1"/>
    <n v="4"/>
    <s v="Branch Office"/>
    <x v="0"/>
  </r>
  <r>
    <s v="VC16798"/>
    <x v="2"/>
    <n v="35"/>
    <s v="General Management"/>
    <s v="General Manager"/>
    <s v="i1"/>
    <s v="Degree"/>
    <s v="Job portal"/>
    <d v="2022-08-13T00:00:00"/>
    <d v="2022-08-29T00:00:00"/>
    <d v="2022-09-03T00:00:00"/>
    <s v="Hired"/>
    <n v="45834"/>
    <n v="4.3"/>
    <x v="0"/>
    <n v="4"/>
    <s v="Head Office"/>
    <x v="2"/>
  </r>
  <r>
    <s v="BC68912"/>
    <x v="0"/>
    <n v="35"/>
    <s v="Sales"/>
    <s v="Sales Executive"/>
    <s v="c5"/>
    <s v="Bachelor"/>
    <s v="Job portal"/>
    <d v="2022-08-14T00:00:00"/>
    <d v="2022-09-01T00:00:00"/>
    <d v="2022-09-08T00:00:00"/>
    <s v="Rejected"/>
    <n v="66367"/>
    <m/>
    <x v="1"/>
    <n v="5"/>
    <s v="Branch Office"/>
    <x v="2"/>
  </r>
  <r>
    <s v="LN70631"/>
    <x v="0"/>
    <n v="25"/>
    <s v="Operations"/>
    <s v="Operations Executive"/>
    <s v="i6"/>
    <s v="Master"/>
    <s v="LinkedIn"/>
    <d v="2022-08-14T00:00:00"/>
    <d v="2022-08-24T00:00:00"/>
    <d v="2022-08-29T00:00:00"/>
    <s v="Hired"/>
    <n v="50769"/>
    <n v="3.7"/>
    <x v="0"/>
    <n v="3"/>
    <s v="Head Office"/>
    <x v="0"/>
  </r>
  <r>
    <s v="WL47283"/>
    <x v="2"/>
    <n v="51"/>
    <s v="Operations"/>
    <s v="Operations Executive"/>
    <s v="c5"/>
    <s v="Master"/>
    <s v="Own website"/>
    <d v="2022-08-15T00:00:00"/>
    <d v="2022-08-26T00:00:00"/>
    <d v="2022-09-01T00:00:00"/>
    <s v="Hired"/>
    <n v="54307"/>
    <m/>
    <x v="0"/>
    <n v="4"/>
    <s v="Branch Office"/>
    <x v="5"/>
  </r>
  <r>
    <s v="NC37361"/>
    <x v="0"/>
    <n v="25"/>
    <s v="Production"/>
    <s v="Production Engineer"/>
    <s v="i5"/>
    <s v="Associate"/>
    <s v="Job portal"/>
    <d v="2022-08-15T00:00:00"/>
    <d v="2022-09-03T00:00:00"/>
    <d v="2022-09-07T00:00:00"/>
    <s v="Hired"/>
    <n v="50699"/>
    <n v="3.7"/>
    <x v="0"/>
    <n v="1"/>
    <s v="Branch Office"/>
    <x v="0"/>
  </r>
  <r>
    <s v="TK28444"/>
    <x v="2"/>
    <n v="39"/>
    <s v="Sales"/>
    <s v="Sales Manager"/>
    <s v="m7"/>
    <s v="Bachelor"/>
    <s v="Recruitment agencies"/>
    <d v="2022-08-15T00:00:00"/>
    <d v="2022-08-23T00:00:00"/>
    <d v="2022-08-28T00:00:00"/>
    <s v="Rejected"/>
    <n v="161400"/>
    <m/>
    <x v="1"/>
    <n v="4"/>
    <s v="Branch Office"/>
    <x v="2"/>
  </r>
  <r>
    <s v="WU30108"/>
    <x v="0"/>
    <n v="32"/>
    <s v="Operations"/>
    <s v="Operations Executive"/>
    <s v="m6"/>
    <s v="Master"/>
    <s v="Job portal"/>
    <d v="2022-08-16T00:00:00"/>
    <d v="2022-08-31T00:00:00"/>
    <d v="2022-09-08T00:00:00"/>
    <s v="Hired"/>
    <n v="110329"/>
    <n v="4.7"/>
    <x v="0"/>
    <n v="4"/>
    <s v="Branch Office"/>
    <x v="1"/>
  </r>
  <r>
    <s v="YC39107"/>
    <x v="0"/>
    <n v="37"/>
    <s v="Service"/>
    <s v="Service Manager"/>
    <s v="c9"/>
    <s v="Bachelor"/>
    <s v="LinkedIn"/>
    <d v="2022-08-16T00:00:00"/>
    <d v="2022-08-30T00:00:00"/>
    <d v="2022-09-11T00:00:00"/>
    <s v="Hired"/>
    <n v="60418"/>
    <n v="5"/>
    <x v="0"/>
    <n v="3"/>
    <s v="Branch Office"/>
    <x v="2"/>
  </r>
  <r>
    <s v="RQ90676"/>
    <x v="2"/>
    <n v="29"/>
    <s v="Service"/>
    <s v="Service Engineer"/>
    <s v="c9"/>
    <s v="Master"/>
    <s v="Own website"/>
    <d v="2022-08-16T00:00:00"/>
    <d v="2022-09-04T00:00:00"/>
    <d v="2022-09-15T00:00:00"/>
    <s v="Candidate refused"/>
    <n v="79249"/>
    <m/>
    <x v="1"/>
    <n v="3"/>
    <s v="Branch Office"/>
    <x v="1"/>
  </r>
  <r>
    <s v="NH46537"/>
    <x v="2"/>
    <n v="34"/>
    <s v="Operations"/>
    <s v="Operations Manager"/>
    <s v="c5"/>
    <s v="Master"/>
    <s v="Job portal"/>
    <d v="2022-08-16T00:00:00"/>
    <d v="2022-09-06T00:00:00"/>
    <d v="2022-09-10T00:00:00"/>
    <s v="Hired"/>
    <n v="55511"/>
    <n v="4.9000000000000004"/>
    <x v="0"/>
    <n v="4"/>
    <s v="Branch Office"/>
    <x v="2"/>
  </r>
  <r>
    <s v="XA25974"/>
    <x v="2"/>
    <n v="26"/>
    <s v="Finance"/>
    <s v="Finance Manager"/>
    <s v="c9"/>
    <s v="Bachelor"/>
    <s v="Job portal"/>
    <d v="2022-08-17T00:00:00"/>
    <d v="2022-09-02T00:00:00"/>
    <d v="2022-09-12T00:00:00"/>
    <s v="Hired"/>
    <n v="58492"/>
    <n v="4.5999999999999996"/>
    <x v="0"/>
    <n v="4"/>
    <s v="Branch Office"/>
    <x v="0"/>
  </r>
  <r>
    <s v="FO76687"/>
    <x v="0"/>
    <n v="54"/>
    <s v="Marketing"/>
    <s v="Marketing Executive"/>
    <s v="c10"/>
    <s v="Master"/>
    <s v="Job portal"/>
    <d v="2022-08-17T00:00:00"/>
    <d v="2022-08-26T00:00:00"/>
    <d v="2022-09-07T00:00:00"/>
    <s v="Hired"/>
    <n v="89290"/>
    <n v="4.5"/>
    <x v="0"/>
    <m/>
    <s v="Branch Office"/>
    <x v="4"/>
  </r>
  <r>
    <s v="KF30377"/>
    <x v="2"/>
    <n v="25"/>
    <s v="Operations"/>
    <s v="Operations Executive"/>
    <s v="c8"/>
    <s v="Master"/>
    <s v="Recruitment agencies"/>
    <d v="2022-08-18T00:00:00"/>
    <d v="2022-08-26T00:00:00"/>
    <d v="2022-09-01T00:00:00"/>
    <s v="Hired"/>
    <n v="83296"/>
    <n v="4"/>
    <x v="0"/>
    <n v="4"/>
    <s v="Branch Office"/>
    <x v="0"/>
  </r>
  <r>
    <s v="DZ20557"/>
    <x v="0"/>
    <n v="24"/>
    <s v="Operations"/>
    <s v="Operations Manager"/>
    <s v="b9"/>
    <s v="Master"/>
    <s v="LinkedIn"/>
    <d v="2022-08-18T00:00:00"/>
    <d v="2022-08-30T00:00:00"/>
    <d v="2022-09-10T00:00:00"/>
    <s v="Rejected"/>
    <n v="59627"/>
    <m/>
    <x v="1"/>
    <n v="4"/>
    <s v="Head Office"/>
    <x v="0"/>
  </r>
  <r>
    <s v="EA75277"/>
    <x v="0"/>
    <n v="26"/>
    <s v="Sales"/>
    <s v="Sales Executive"/>
    <s v="i4"/>
    <s v="Bachelor"/>
    <s v="Job portal"/>
    <d v="2022-08-18T00:00:00"/>
    <d v="2022-09-09T00:00:00"/>
    <d v="2022-09-20T00:00:00"/>
    <s v="Rejected"/>
    <n v="57393"/>
    <m/>
    <x v="1"/>
    <n v="5"/>
    <s v="Head Office"/>
    <x v="0"/>
  </r>
  <r>
    <s v="ZC03630"/>
    <x v="1"/>
    <n v="29"/>
    <s v="Purchase"/>
    <s v="Purchase Officer"/>
    <s v="i5"/>
    <s v="Bachelor"/>
    <s v="Own website"/>
    <d v="2022-08-19T00:00:00"/>
    <d v="2022-08-27T00:00:00"/>
    <d v="2022-09-08T00:00:00"/>
    <s v="Hired"/>
    <n v="51608"/>
    <n v="4.2"/>
    <x v="0"/>
    <n v="4"/>
    <s v="Branch Office"/>
    <x v="1"/>
  </r>
  <r>
    <s v="QD27498"/>
    <x v="0"/>
    <n v="33"/>
    <s v="Service"/>
    <s v="Service Engineer"/>
    <s v="b9"/>
    <s v="Bachelor"/>
    <s v="LinkedIn"/>
    <d v="2022-08-19T00:00:00"/>
    <d v="2022-09-06T00:00:00"/>
    <d v="2022-09-18T00:00:00"/>
    <s v="Hired"/>
    <n v="36983"/>
    <n v="4.0999999999999996"/>
    <x v="0"/>
    <n v="5"/>
    <s v="Branch Office"/>
    <x v="1"/>
  </r>
  <r>
    <s v="ZO86553"/>
    <x v="1"/>
    <n v="28"/>
    <s v="Operations"/>
    <s v="Operations Executive"/>
    <s v="i4"/>
    <s v="Bachelor"/>
    <s v="Job portal"/>
    <d v="2022-08-19T00:00:00"/>
    <d v="2022-09-09T00:00:00"/>
    <d v="2022-09-14T00:00:00"/>
    <s v="Rejected"/>
    <n v="56630"/>
    <m/>
    <x v="1"/>
    <n v="5"/>
    <s v="Branch Office"/>
    <x v="1"/>
  </r>
  <r>
    <s v="HU76752"/>
    <x v="0"/>
    <n v="29"/>
    <s v="Service"/>
    <s v="Service Manager"/>
    <s v="i7"/>
    <s v="Bachelor"/>
    <s v="LinkedIn"/>
    <d v="2022-08-20T00:00:00"/>
    <d v="2022-09-06T00:00:00"/>
    <d v="2022-09-16T00:00:00"/>
    <s v="Hired"/>
    <n v="67882"/>
    <m/>
    <x v="0"/>
    <n v="4"/>
    <s v="Head Office"/>
    <x v="1"/>
  </r>
  <r>
    <s v="IP83078"/>
    <x v="0"/>
    <n v="38"/>
    <s v="Service"/>
    <s v="Service Engineer"/>
    <s v="i6"/>
    <s v="Master"/>
    <s v="LinkedIn"/>
    <d v="2022-08-20T00:00:00"/>
    <d v="2022-09-10T00:00:00"/>
    <d v="2022-09-14T00:00:00"/>
    <s v="Candidate in process"/>
    <n v="51170"/>
    <m/>
    <x v="1"/>
    <n v="4"/>
    <s v="Branch Office"/>
    <x v="2"/>
  </r>
  <r>
    <s v="CB84435"/>
    <x v="0"/>
    <n v="35"/>
    <s v="Finance"/>
    <s v="Finance Manager"/>
    <s v="i7"/>
    <s v="Master"/>
    <s v="Job portal"/>
    <d v="2022-08-20T00:00:00"/>
    <d v="2022-08-29T00:00:00"/>
    <d v="2022-09-05T00:00:00"/>
    <s v="Hired"/>
    <n v="63646"/>
    <n v="4.0999999999999996"/>
    <x v="0"/>
    <m/>
    <s v="Branch Office"/>
    <x v="2"/>
  </r>
  <r>
    <s v="PN32444"/>
    <x v="2"/>
    <n v="30"/>
    <s v="Service"/>
    <s v="Service Engineer"/>
    <s v="m6"/>
    <s v="Bachelor"/>
    <s v="LinkedIn"/>
    <d v="2022-08-20T00:00:00"/>
    <d v="2022-09-02T00:00:00"/>
    <d v="2022-09-06T00:00:00"/>
    <s v="Rejected"/>
    <n v="96274"/>
    <m/>
    <x v="1"/>
    <n v="4"/>
    <s v="Remote"/>
    <x v="1"/>
  </r>
  <r>
    <s v="YM98117"/>
    <x v="2"/>
    <n v="28"/>
    <s v="Service"/>
    <s v="Service Manager"/>
    <s v="n6"/>
    <s v="Degree"/>
    <s v="Job portal"/>
    <d v="2022-08-20T00:00:00"/>
    <d v="2022-09-04T00:00:00"/>
    <d v="2022-09-14T00:00:00"/>
    <s v="Hired"/>
    <n v="169878"/>
    <n v="4.5999999999999996"/>
    <x v="0"/>
    <n v="5"/>
    <s v="Branch Office"/>
    <x v="1"/>
  </r>
  <r>
    <s v="DS81247"/>
    <x v="2"/>
    <n v="32"/>
    <s v="Operations"/>
    <s v="Operations Executive"/>
    <s v="i6"/>
    <s v="Doctoral"/>
    <s v="LinkedIn"/>
    <d v="2022-08-21T00:00:00"/>
    <d v="2022-09-12T00:00:00"/>
    <d v="2022-09-24T00:00:00"/>
    <s v="Rejected"/>
    <n v="53274"/>
    <m/>
    <x v="1"/>
    <n v="4"/>
    <s v="Branch Office"/>
    <x v="1"/>
  </r>
  <r>
    <s v="YJ96415"/>
    <x v="2"/>
    <n v="30"/>
    <s v="Sales"/>
    <s v="Sales Executive"/>
    <s v="c10"/>
    <s v="Bachelor"/>
    <s v="Job portal"/>
    <d v="2022-08-21T00:00:00"/>
    <d v="2022-08-29T00:00:00"/>
    <d v="2022-09-07T00:00:00"/>
    <s v="Hired"/>
    <n v="70210"/>
    <n v="3.8"/>
    <x v="0"/>
    <n v="4"/>
    <s v="Branch Office"/>
    <x v="1"/>
  </r>
  <r>
    <s v="BD39347"/>
    <x v="2"/>
    <n v="45"/>
    <s v="Sales"/>
    <s v="Sales Executive"/>
    <s v="c8"/>
    <s v="Bachelor"/>
    <s v="Job portal"/>
    <d v="2022-08-21T00:00:00"/>
    <d v="2022-08-30T00:00:00"/>
    <d v="2022-09-06T00:00:00"/>
    <s v="Hired"/>
    <n v="64729"/>
    <m/>
    <x v="0"/>
    <n v="4"/>
    <s v="Branch Office"/>
    <x v="3"/>
  </r>
  <r>
    <s v="DP08828"/>
    <x v="2"/>
    <n v="40"/>
    <s v="Service"/>
    <s v="Service Manager"/>
    <s v="b9"/>
    <s v="Master"/>
    <s v="Recruitment agencies"/>
    <d v="2022-08-21T00:00:00"/>
    <d v="2022-09-06T00:00:00"/>
    <d v="2022-09-18T00:00:00"/>
    <s v="Hired"/>
    <n v="42696"/>
    <n v="4"/>
    <x v="2"/>
    <m/>
    <s v="Branch Office"/>
    <x v="3"/>
  </r>
  <r>
    <s v="MD38455"/>
    <x v="0"/>
    <n v="27"/>
    <s v="Operations"/>
    <s v="Operations Executive"/>
    <s v="c8"/>
    <s v="Bachelor"/>
    <s v="LinkedIn"/>
    <d v="2022-08-21T00:00:00"/>
    <d v="2022-09-10T00:00:00"/>
    <d v="2022-09-14T00:00:00"/>
    <s v="Hired"/>
    <n v="68326"/>
    <n v="4.8"/>
    <x v="0"/>
    <n v="3"/>
    <s v="Branch Office"/>
    <x v="0"/>
  </r>
  <r>
    <s v="XU47675"/>
    <x v="0"/>
    <n v="27"/>
    <s v="Operations"/>
    <s v="Operations Manager"/>
    <s v="i5"/>
    <s v="Degree"/>
    <s v="Job portal"/>
    <d v="2022-08-22T00:00:00"/>
    <d v="2022-09-09T00:00:00"/>
    <d v="2022-09-20T00:00:00"/>
    <s v="Rejected"/>
    <n v="52203"/>
    <m/>
    <x v="1"/>
    <n v="5"/>
    <s v="Head Office"/>
    <x v="0"/>
  </r>
  <r>
    <s v="LL48376"/>
    <x v="0"/>
    <n v="34"/>
    <s v="Purchase"/>
    <s v="Purchase Officer"/>
    <s v="i6"/>
    <s v="Bachelor"/>
    <s v="Own website"/>
    <d v="2022-08-22T00:00:00"/>
    <d v="2022-09-10T00:00:00"/>
    <d v="2022-09-16T00:00:00"/>
    <s v="Hired"/>
    <n v="73372"/>
    <n v="3.8"/>
    <x v="2"/>
    <n v="4"/>
    <s v="Branch Office"/>
    <x v="2"/>
  </r>
  <r>
    <s v="KG35987"/>
    <x v="1"/>
    <n v="29"/>
    <s v="Operations"/>
    <s v="Operations Executive"/>
    <s v="i7"/>
    <s v="Bachelor"/>
    <s v="Recruitment agencies"/>
    <d v="2022-08-22T00:00:00"/>
    <d v="2022-09-03T00:00:00"/>
    <d v="2022-09-15T00:00:00"/>
    <s v="Hired"/>
    <n v="64975"/>
    <n v="4.7"/>
    <x v="0"/>
    <n v="5"/>
    <s v="Head Office"/>
    <x v="1"/>
  </r>
  <r>
    <s v="QW75775"/>
    <x v="1"/>
    <n v="26"/>
    <s v="Service"/>
    <s v="Service Manager"/>
    <s v="i4"/>
    <s v="Bachelor"/>
    <s v="Job portal"/>
    <d v="2022-08-22T00:00:00"/>
    <d v="2022-08-30T00:00:00"/>
    <d v="2022-09-06T00:00:00"/>
    <s v="Hired"/>
    <n v="59166"/>
    <m/>
    <x v="0"/>
    <n v="4"/>
    <s v="Head Office"/>
    <x v="0"/>
  </r>
  <r>
    <s v="DO16505"/>
    <x v="0"/>
    <n v="34"/>
    <s v="Marketing"/>
    <s v="Marketing Executive"/>
    <s v="i6"/>
    <s v="Bachelor"/>
    <s v="Own website"/>
    <d v="2022-08-22T00:00:00"/>
    <d v="2022-09-08T00:00:00"/>
    <d v="2022-09-14T00:00:00"/>
    <s v="Candidate refused"/>
    <n v="53679"/>
    <m/>
    <x v="1"/>
    <n v="4"/>
    <s v="Branch Office"/>
    <x v="2"/>
  </r>
  <r>
    <s v="EM81910"/>
    <x v="2"/>
    <n v="35"/>
    <s v="Sales"/>
    <s v="Sales Executive"/>
    <s v="i6"/>
    <s v="Bachelor"/>
    <s v="LinkedIn"/>
    <d v="2022-08-22T00:00:00"/>
    <d v="2022-09-11T00:00:00"/>
    <d v="2022-09-16T00:00:00"/>
    <s v="Rejected"/>
    <n v="73434"/>
    <m/>
    <x v="1"/>
    <n v="5"/>
    <s v="Branch Office"/>
    <x v="2"/>
  </r>
  <r>
    <s v="UG78486"/>
    <x v="1"/>
    <n v="25"/>
    <s v="Operations"/>
    <s v="Operations Executive"/>
    <s v="c9"/>
    <s v="Bachelor"/>
    <s v="Own website"/>
    <d v="2022-08-22T00:00:00"/>
    <d v="2022-09-03T00:00:00"/>
    <d v="2022-09-12T00:00:00"/>
    <s v="Hired"/>
    <n v="87964"/>
    <n v="3.5"/>
    <x v="0"/>
    <m/>
    <s v="Branch Office"/>
    <x v="0"/>
  </r>
  <r>
    <s v="KB80448"/>
    <x v="0"/>
    <n v="34"/>
    <s v="Operations"/>
    <s v="Operations Executive"/>
    <s v="i7"/>
    <s v="Bachelor"/>
    <s v="Own website"/>
    <d v="2022-08-22T00:00:00"/>
    <d v="2022-09-09T00:00:00"/>
    <d v="2022-09-15T00:00:00"/>
    <s v="Hired"/>
    <n v="73753"/>
    <n v="4.2"/>
    <x v="0"/>
    <n v="4"/>
    <s v="Branch Office"/>
    <x v="2"/>
  </r>
  <r>
    <s v="IG10112"/>
    <x v="0"/>
    <n v="25"/>
    <s v="Operations"/>
    <s v="Operations Executive"/>
    <s v="i5"/>
    <s v="Master"/>
    <s v="LinkedIn"/>
    <d v="2022-08-22T00:00:00"/>
    <d v="2022-09-13T00:00:00"/>
    <d v="2022-09-25T00:00:00"/>
    <s v="Hired"/>
    <n v="49955"/>
    <n v="4.5999999999999996"/>
    <x v="0"/>
    <m/>
    <s v="Remote"/>
    <x v="0"/>
  </r>
  <r>
    <s v="CH41630"/>
    <x v="1"/>
    <n v="29"/>
    <s v="Service"/>
    <s v="Service Engineer"/>
    <s v="m6"/>
    <s v="Bachelor"/>
    <s v="Others"/>
    <d v="2022-08-22T00:00:00"/>
    <d v="2022-09-02T00:00:00"/>
    <d v="2022-09-11T00:00:00"/>
    <s v="Rejected"/>
    <n v="145091"/>
    <m/>
    <x v="1"/>
    <m/>
    <s v="Branch Office"/>
    <x v="1"/>
  </r>
  <r>
    <s v="BK34338"/>
    <x v="0"/>
    <n v="31"/>
    <s v="Service"/>
    <s v="Service Engineer"/>
    <s v="i1"/>
    <s v="Degree"/>
    <s v="Recruitment agencies"/>
    <d v="2022-08-23T00:00:00"/>
    <d v="2022-09-05T00:00:00"/>
    <d v="2022-09-09T00:00:00"/>
    <s v="Hired"/>
    <n v="45072"/>
    <n v="3.8"/>
    <x v="0"/>
    <n v="4"/>
    <s v="Branch Office"/>
    <x v="1"/>
  </r>
  <r>
    <s v="DF75473"/>
    <x v="2"/>
    <n v="31"/>
    <s v="Operations"/>
    <s v="Operations Manager"/>
    <s v="i7"/>
    <s v="Bachelor"/>
    <s v="Job portal"/>
    <d v="2022-08-23T00:00:00"/>
    <d v="2022-09-03T00:00:00"/>
    <d v="2022-09-13T00:00:00"/>
    <s v="Hired"/>
    <n v="66336"/>
    <n v="4.2"/>
    <x v="2"/>
    <n v="4"/>
    <s v="Branch Office"/>
    <x v="1"/>
  </r>
  <r>
    <s v="CB44442"/>
    <x v="0"/>
    <n v="30"/>
    <s v="Sales"/>
    <s v="Sales Manager"/>
    <s v="i6"/>
    <s v="Bachelor"/>
    <s v="Recruitment agencies"/>
    <d v="2022-08-23T00:00:00"/>
    <d v="2022-09-03T00:00:00"/>
    <d v="2022-09-14T00:00:00"/>
    <s v="Hired"/>
    <n v="71768"/>
    <m/>
    <x v="0"/>
    <n v="3"/>
    <s v="Branch Office"/>
    <x v="1"/>
  </r>
  <r>
    <s v="XG96257"/>
    <x v="1"/>
    <n v="32"/>
    <s v="Operations"/>
    <s v="Operations Executive"/>
    <s v="n9"/>
    <s v="Bachelor"/>
    <s v="Job portal"/>
    <d v="2022-08-23T00:00:00"/>
    <d v="2022-09-04T00:00:00"/>
    <d v="2022-09-14T00:00:00"/>
    <s v="Hired"/>
    <n v="181336"/>
    <n v="3.7"/>
    <x v="2"/>
    <n v="5"/>
    <s v="Branch Office"/>
    <x v="1"/>
  </r>
  <r>
    <s v="HK06293"/>
    <x v="1"/>
    <n v="29"/>
    <s v="Operations"/>
    <s v="Operations Executive"/>
    <s v="i5"/>
    <s v="Degree"/>
    <s v="Own website"/>
    <d v="2022-08-23T00:00:00"/>
    <d v="2022-09-04T00:00:00"/>
    <d v="2022-09-10T00:00:00"/>
    <s v="Hired"/>
    <n v="59831"/>
    <n v="4.5"/>
    <x v="0"/>
    <n v="3"/>
    <s v="Branch Office"/>
    <x v="1"/>
  </r>
  <r>
    <s v="ZU54940"/>
    <x v="1"/>
    <n v="40"/>
    <s v="Operations"/>
    <s v="Operations Executive"/>
    <s v="n6"/>
    <s v="Master"/>
    <s v="Own website"/>
    <d v="2022-08-23T00:00:00"/>
    <d v="2022-09-08T00:00:00"/>
    <d v="2022-09-17T00:00:00"/>
    <s v="Hired"/>
    <n v="157532"/>
    <n v="4"/>
    <x v="2"/>
    <n v="2"/>
    <s v="Branch Office"/>
    <x v="3"/>
  </r>
  <r>
    <s v="MV29094"/>
    <x v="0"/>
    <n v="22"/>
    <s v="Service"/>
    <s v="Service Manager"/>
    <s v="i6"/>
    <s v="Bachelor"/>
    <s v="LinkedIn"/>
    <d v="2022-08-24T00:00:00"/>
    <d v="2022-09-06T00:00:00"/>
    <d v="2022-09-11T00:00:00"/>
    <s v="Hired"/>
    <n v="71330"/>
    <n v="4.0999999999999996"/>
    <x v="2"/>
    <m/>
    <s v="Branch Office"/>
    <x v="0"/>
  </r>
  <r>
    <s v="PV33655"/>
    <x v="2"/>
    <n v="26"/>
    <s v="Operations"/>
    <s v="Operations Executive"/>
    <s v="c9"/>
    <s v="Bachelor"/>
    <s v="Job portal"/>
    <d v="2022-08-24T00:00:00"/>
    <d v="2022-09-13T00:00:00"/>
    <d v="2022-09-22T00:00:00"/>
    <s v="Hired"/>
    <n v="82572"/>
    <n v="4.3"/>
    <x v="0"/>
    <m/>
    <s v="Branch Office"/>
    <x v="0"/>
  </r>
  <r>
    <s v="BT53311"/>
    <x v="2"/>
    <n v="37"/>
    <s v="Operations"/>
    <s v="Operations Executive"/>
    <s v="i5"/>
    <s v="Doctoral"/>
    <s v="Recruitment agencies"/>
    <d v="2022-08-24T00:00:00"/>
    <d v="2022-09-08T00:00:00"/>
    <d v="2022-09-15T00:00:00"/>
    <s v="Hired"/>
    <n v="65519"/>
    <m/>
    <x v="0"/>
    <n v="5"/>
    <s v="Remote"/>
    <x v="2"/>
  </r>
  <r>
    <s v="OH46936"/>
    <x v="0"/>
    <n v="48"/>
    <s v="Operations"/>
    <s v="Operations Manager"/>
    <s v="c9"/>
    <s v="Degree"/>
    <s v="Job portal"/>
    <d v="2022-08-24T00:00:00"/>
    <d v="2022-09-11T00:00:00"/>
    <d v="2022-09-23T00:00:00"/>
    <s v="Hired"/>
    <n v="74339"/>
    <n v="3.7"/>
    <x v="0"/>
    <m/>
    <s v="Branch Office"/>
    <x v="5"/>
  </r>
  <r>
    <s v="IG74293"/>
    <x v="2"/>
    <n v="36"/>
    <s v="Sales"/>
    <s v="Sales Executive"/>
    <s v="i6"/>
    <s v="Bachelor"/>
    <s v="Job portal"/>
    <d v="2022-08-24T00:00:00"/>
    <d v="2022-09-02T00:00:00"/>
    <d v="2022-09-07T00:00:00"/>
    <s v="Hired"/>
    <n v="73704"/>
    <n v="4.9000000000000004"/>
    <x v="0"/>
    <n v="4"/>
    <s v="Branch Office"/>
    <x v="2"/>
  </r>
  <r>
    <s v="LP06604"/>
    <x v="0"/>
    <n v="24"/>
    <s v="Sales"/>
    <s v="Sales Manager"/>
    <s v="i4"/>
    <s v="Master"/>
    <s v="LinkedIn"/>
    <d v="2022-08-25T00:00:00"/>
    <d v="2022-09-06T00:00:00"/>
    <d v="2022-09-14T00:00:00"/>
    <s v="Hired"/>
    <n v="47622"/>
    <n v="3.5"/>
    <x v="0"/>
    <n v="5"/>
    <s v="Branch Office"/>
    <x v="0"/>
  </r>
  <r>
    <s v="XR48775"/>
    <x v="2"/>
    <n v="35"/>
    <s v="Service"/>
    <s v="Service Engineer"/>
    <s v="i5"/>
    <s v="Master"/>
    <s v="Job portal"/>
    <d v="2022-08-25T00:00:00"/>
    <d v="2022-09-04T00:00:00"/>
    <d v="2022-09-12T00:00:00"/>
    <s v="Hired"/>
    <n v="51417"/>
    <n v="4.9000000000000004"/>
    <x v="0"/>
    <n v="3"/>
    <s v="Head Office"/>
    <x v="2"/>
  </r>
  <r>
    <s v="UQ00866"/>
    <x v="0"/>
    <n v="22"/>
    <s v="Service"/>
    <s v="Service Engineer"/>
    <s v="i4"/>
    <s v="Bachelor"/>
    <s v="Own website"/>
    <d v="2022-08-25T00:00:00"/>
    <d v="2022-09-04T00:00:00"/>
    <d v="2022-09-15T00:00:00"/>
    <s v="Hired"/>
    <n v="47555"/>
    <n v="5"/>
    <x v="0"/>
    <n v="3"/>
    <s v="Branch Office"/>
    <x v="0"/>
  </r>
  <r>
    <s v="JV83176"/>
    <x v="0"/>
    <n v="38"/>
    <s v="Operations"/>
    <s v="Operations Manager"/>
    <s v="m6"/>
    <s v="Degree"/>
    <s v="Job portal"/>
    <d v="2022-08-25T00:00:00"/>
    <d v="2022-09-06T00:00:00"/>
    <d v="2022-09-14T00:00:00"/>
    <s v="Hired"/>
    <n v="93699"/>
    <m/>
    <x v="0"/>
    <n v="2"/>
    <s v="Remote"/>
    <x v="2"/>
  </r>
  <r>
    <s v="AM94202"/>
    <x v="0"/>
    <n v="39"/>
    <s v="Operations"/>
    <s v="Operations Executive"/>
    <s v="c8"/>
    <s v="Degree"/>
    <s v="Others"/>
    <d v="2022-08-25T00:00:00"/>
    <d v="2022-09-03T00:00:00"/>
    <d v="2022-09-11T00:00:00"/>
    <s v="Rejected"/>
    <n v="67840"/>
    <m/>
    <x v="1"/>
    <n v="5"/>
    <s v="Head Office"/>
    <x v="2"/>
  </r>
  <r>
    <s v="XJ06372"/>
    <x v="2"/>
    <n v="30"/>
    <s v="Purchase"/>
    <s v="Purchase Manager"/>
    <s v="i1"/>
    <s v="Master"/>
    <s v="Recruitment agencies"/>
    <d v="2022-08-25T00:00:00"/>
    <d v="2022-09-02T00:00:00"/>
    <d v="2022-09-09T00:00:00"/>
    <s v="Hired"/>
    <n v="35526"/>
    <n v="5"/>
    <x v="0"/>
    <n v="4"/>
    <s v="Remote"/>
    <x v="1"/>
  </r>
  <r>
    <s v="MJ29721"/>
    <x v="0"/>
    <n v="25"/>
    <s v="Operations"/>
    <s v="Operations Executive"/>
    <s v="n10"/>
    <s v="Degree"/>
    <s v="LinkedIn"/>
    <d v="2022-08-26T00:00:00"/>
    <d v="2022-09-12T00:00:00"/>
    <d v="2022-09-16T00:00:00"/>
    <s v="Hired"/>
    <n v="178441"/>
    <n v="4.3"/>
    <x v="0"/>
    <n v="5"/>
    <s v="Branch Office"/>
    <x v="0"/>
  </r>
  <r>
    <s v="VK85456"/>
    <x v="2"/>
    <n v="25"/>
    <s v="Sales"/>
    <s v="Sales Manager"/>
    <s v="n6"/>
    <s v="Master"/>
    <s v="LinkedIn"/>
    <d v="2022-08-26T00:00:00"/>
    <d v="2022-09-11T00:00:00"/>
    <d v="2022-09-21T00:00:00"/>
    <s v="Hired"/>
    <n v="125779"/>
    <n v="4.7"/>
    <x v="0"/>
    <n v="5"/>
    <s v="Branch Office"/>
    <x v="0"/>
  </r>
  <r>
    <s v="OR50102"/>
    <x v="0"/>
    <n v="25"/>
    <s v="Service"/>
    <s v="Service Engineer"/>
    <s v="b9"/>
    <s v="Bachelor"/>
    <s v="LinkedIn"/>
    <d v="2022-08-26T00:00:00"/>
    <d v="2022-09-11T00:00:00"/>
    <d v="2022-09-18T00:00:00"/>
    <s v="Hired"/>
    <n v="53335"/>
    <n v="5"/>
    <x v="0"/>
    <n v="5"/>
    <s v="Head Office"/>
    <x v="0"/>
  </r>
  <r>
    <s v="OF57169"/>
    <x v="0"/>
    <n v="32"/>
    <s v="Sales"/>
    <s v="Sales Executive"/>
    <s v="c8"/>
    <s v="Bachelor"/>
    <s v="Job portal"/>
    <d v="2022-08-26T00:00:00"/>
    <d v="2022-09-04T00:00:00"/>
    <d v="2022-09-12T00:00:00"/>
    <s v="Hired"/>
    <n v="72211"/>
    <n v="4.9000000000000004"/>
    <x v="0"/>
    <n v="4"/>
    <s v="Branch Office"/>
    <x v="1"/>
  </r>
  <r>
    <s v="SN25496"/>
    <x v="0"/>
    <n v="35"/>
    <s v="Service"/>
    <s v="Service Engineer"/>
    <s v="i4"/>
    <s v="Master"/>
    <s v="Job portal"/>
    <d v="2022-08-26T00:00:00"/>
    <d v="2022-09-06T00:00:00"/>
    <d v="2022-09-18T00:00:00"/>
    <s v="Rejected"/>
    <n v="57941"/>
    <m/>
    <x v="1"/>
    <n v="4"/>
    <s v="Branch Office"/>
    <x v="2"/>
  </r>
  <r>
    <s v="YB94926"/>
    <x v="2"/>
    <n v="34"/>
    <s v="Operations"/>
    <s v="Operations Executive"/>
    <s v="i5"/>
    <s v="Bachelor"/>
    <s v="Recruitment agencies"/>
    <d v="2022-08-26T00:00:00"/>
    <d v="2022-09-11T00:00:00"/>
    <d v="2022-09-15T00:00:00"/>
    <s v="Hired"/>
    <n v="47665"/>
    <n v="4.4000000000000004"/>
    <x v="0"/>
    <m/>
    <s v="Branch Office"/>
    <x v="2"/>
  </r>
  <r>
    <s v="MJ78224"/>
    <x v="0"/>
    <n v="52"/>
    <s v="Sales"/>
    <s v="Sales Executive"/>
    <s v="i7"/>
    <s v="Master"/>
    <s v="LinkedIn"/>
    <d v="2022-08-27T00:00:00"/>
    <d v="2022-09-09T00:00:00"/>
    <d v="2022-09-20T00:00:00"/>
    <s v="Hired"/>
    <n v="71412"/>
    <n v="4.2"/>
    <x v="0"/>
    <n v="5"/>
    <s v="Branch Office"/>
    <x v="4"/>
  </r>
  <r>
    <s v="LA10507"/>
    <x v="2"/>
    <n v="32"/>
    <s v="Operations"/>
    <s v="Operations Executive"/>
    <s v="c9"/>
    <s v="Bachelor"/>
    <s v="Own website"/>
    <d v="2022-08-27T00:00:00"/>
    <d v="2022-09-12T00:00:00"/>
    <d v="2022-09-23T00:00:00"/>
    <s v="Hired"/>
    <n v="62752"/>
    <n v="5"/>
    <x v="0"/>
    <n v="4"/>
    <s v="Head Office"/>
    <x v="1"/>
  </r>
  <r>
    <s v="ZL02136"/>
    <x v="2"/>
    <n v="27"/>
    <s v="Production"/>
    <s v="Production Engineer"/>
    <s v="c9"/>
    <s v="Bachelor"/>
    <s v="LinkedIn"/>
    <d v="2022-08-27T00:00:00"/>
    <d v="2022-09-09T00:00:00"/>
    <d v="2022-09-13T00:00:00"/>
    <s v="Hired"/>
    <n v="78614"/>
    <n v="4.5"/>
    <x v="0"/>
    <n v="5"/>
    <s v="Branch Office"/>
    <x v="0"/>
  </r>
  <r>
    <s v="CM85632"/>
    <x v="2"/>
    <n v="24"/>
    <s v="Marketing"/>
    <s v="Marketing Executive"/>
    <s v="m6"/>
    <s v="Associate"/>
    <s v="Job portal"/>
    <d v="2022-08-28T00:00:00"/>
    <d v="2022-09-09T00:00:00"/>
    <d v="2022-09-18T00:00:00"/>
    <s v="Rejected"/>
    <n v="133426"/>
    <m/>
    <x v="1"/>
    <n v="4"/>
    <s v="Branch Office"/>
    <x v="0"/>
  </r>
  <r>
    <s v="CG30379"/>
    <x v="0"/>
    <n v="28"/>
    <s v="Service"/>
    <s v="Service Engineer"/>
    <s v="n6"/>
    <s v="Doctoral"/>
    <s v="Job portal"/>
    <d v="2022-08-28T00:00:00"/>
    <d v="2022-09-07T00:00:00"/>
    <d v="2022-09-11T00:00:00"/>
    <s v="Rejected"/>
    <n v="187307"/>
    <m/>
    <x v="1"/>
    <n v="5"/>
    <s v="Branch Office"/>
    <x v="1"/>
  </r>
  <r>
    <s v="UQ76500"/>
    <x v="0"/>
    <n v="22"/>
    <s v="Service"/>
    <s v="Service Engineer"/>
    <s v="c10"/>
    <s v="Master"/>
    <s v="Job portal"/>
    <d v="2022-08-29T00:00:00"/>
    <d v="2022-09-17T00:00:00"/>
    <d v="2022-09-28T00:00:00"/>
    <s v="Rejected"/>
    <n v="71462"/>
    <m/>
    <x v="1"/>
    <n v="3"/>
    <s v="Branch Office"/>
    <x v="0"/>
  </r>
  <r>
    <s v="AI80194"/>
    <x v="2"/>
    <n v="34"/>
    <s v="Sales"/>
    <s v="Sales Executive"/>
    <s v="c8"/>
    <s v="Master"/>
    <s v="Recruitment agencies"/>
    <d v="2022-08-29T00:00:00"/>
    <d v="2022-09-18T00:00:00"/>
    <d v="2022-09-27T00:00:00"/>
    <s v="Hired"/>
    <n v="65479"/>
    <n v="3.6"/>
    <x v="0"/>
    <n v="4"/>
    <s v="Branch Office"/>
    <x v="2"/>
  </r>
  <r>
    <s v="HQ06523"/>
    <x v="0"/>
    <n v="39"/>
    <s v="Purchase"/>
    <s v="Purchase Manager"/>
    <s v="i6"/>
    <s v="Degree"/>
    <s v="Own website"/>
    <d v="2022-08-29T00:00:00"/>
    <d v="2022-09-10T00:00:00"/>
    <d v="2022-09-18T00:00:00"/>
    <s v="Hired"/>
    <n v="61245"/>
    <n v="4.7"/>
    <x v="0"/>
    <n v="2"/>
    <s v="Branch Office"/>
    <x v="2"/>
  </r>
  <r>
    <s v="CT25603"/>
    <x v="2"/>
    <n v="31"/>
    <s v="Service"/>
    <s v="Service Engineer"/>
    <s v="c5"/>
    <s v="Master"/>
    <s v="Own website"/>
    <d v="2022-08-29T00:00:00"/>
    <d v="2022-09-15T00:00:00"/>
    <d v="2022-09-24T00:00:00"/>
    <s v="Hired"/>
    <n v="40105"/>
    <n v="5"/>
    <x v="0"/>
    <n v="3"/>
    <s v="Branch Office"/>
    <x v="1"/>
  </r>
  <r>
    <s v="UW63974"/>
    <x v="0"/>
    <n v="25"/>
    <s v="Operations"/>
    <s v="Operations Executive"/>
    <s v="i1"/>
    <s v="Bachelor"/>
    <s v="Own website"/>
    <d v="2022-08-29T00:00:00"/>
    <d v="2022-09-09T00:00:00"/>
    <d v="2022-09-14T00:00:00"/>
    <s v="Candidate refused"/>
    <n v="49084"/>
    <m/>
    <x v="1"/>
    <n v="3"/>
    <s v="Branch Office"/>
    <x v="0"/>
  </r>
  <r>
    <s v="IF15071"/>
    <x v="1"/>
    <n v="30"/>
    <s v="Operations"/>
    <s v="Operations Executive"/>
    <s v="b9"/>
    <s v="Master"/>
    <s v="Job portal"/>
    <d v="2022-08-30T00:00:00"/>
    <d v="2022-09-09T00:00:00"/>
    <d v="2022-09-13T00:00:00"/>
    <s v="Hired"/>
    <n v="35610"/>
    <m/>
    <x v="0"/>
    <n v="2"/>
    <s v="Branch Office"/>
    <x v="1"/>
  </r>
  <r>
    <s v="OQ24742"/>
    <x v="2"/>
    <n v="38"/>
    <s v="Operations"/>
    <s v="Operations Manager"/>
    <s v="c9"/>
    <s v="Master"/>
    <s v="Job portal"/>
    <d v="2022-08-30T00:00:00"/>
    <d v="2022-09-08T00:00:00"/>
    <d v="2022-09-17T00:00:00"/>
    <s v="Candidate refused"/>
    <n v="64961"/>
    <m/>
    <x v="1"/>
    <n v="4"/>
    <s v="Branch Office"/>
    <x v="2"/>
  </r>
  <r>
    <s v="UB34973"/>
    <x v="1"/>
    <n v="30"/>
    <s v="Operations"/>
    <s v="Operations Executive"/>
    <s v="c9"/>
    <s v="Bachelor"/>
    <s v="Job portal"/>
    <d v="2022-08-30T00:00:00"/>
    <d v="2022-09-11T00:00:00"/>
    <d v="2022-09-17T00:00:00"/>
    <s v="Rejected"/>
    <n v="78637"/>
    <m/>
    <x v="1"/>
    <n v="2"/>
    <s v="Branch Office"/>
    <x v="1"/>
  </r>
  <r>
    <s v="XU13330"/>
    <x v="0"/>
    <n v="28"/>
    <s v="Sales"/>
    <s v="Sales Executive"/>
    <s v="i7"/>
    <s v="Bachelor"/>
    <s v="Job portal"/>
    <d v="2022-08-30T00:00:00"/>
    <d v="2022-09-16T00:00:00"/>
    <d v="2022-09-26T00:00:00"/>
    <s v="Hired"/>
    <n v="72543"/>
    <n v="4.5"/>
    <x v="0"/>
    <n v="4"/>
    <s v="Branch Office"/>
    <x v="1"/>
  </r>
  <r>
    <s v="PR05884"/>
    <x v="2"/>
    <n v="25"/>
    <s v="Production"/>
    <s v="Production Engineer"/>
    <s v="b9"/>
    <s v="Degree"/>
    <s v="Job portal"/>
    <d v="2022-08-30T00:00:00"/>
    <d v="2022-09-21T00:00:00"/>
    <d v="2022-09-30T00:00:00"/>
    <s v="Hired"/>
    <n v="53243"/>
    <n v="4.0999999999999996"/>
    <x v="0"/>
    <n v="5"/>
    <s v="Head Office"/>
    <x v="0"/>
  </r>
  <r>
    <s v="FF97366"/>
    <x v="0"/>
    <n v="50"/>
    <s v="Human Resource"/>
    <s v="HR Specialist"/>
    <s v="i4"/>
    <s v="Bachelor"/>
    <s v="Job portal"/>
    <d v="2022-08-30T00:00:00"/>
    <d v="2022-09-12T00:00:00"/>
    <d v="2022-09-16T00:00:00"/>
    <s v="Rejected"/>
    <n v="41094"/>
    <m/>
    <x v="1"/>
    <n v="4"/>
    <s v="Branch Office"/>
    <x v="5"/>
  </r>
  <r>
    <s v="ZP35964"/>
    <x v="0"/>
    <n v="22"/>
    <s v="Operations"/>
    <s v="Operations Manager"/>
    <s v="c10"/>
    <s v="Bachelor"/>
    <s v="Recruitment agencies"/>
    <d v="2022-08-31T00:00:00"/>
    <d v="2022-09-16T00:00:00"/>
    <d v="2022-09-21T00:00:00"/>
    <s v="Rejected"/>
    <n v="84042"/>
    <m/>
    <x v="1"/>
    <n v="4"/>
    <s v="Branch Office"/>
    <x v="0"/>
  </r>
  <r>
    <s v="EL70202"/>
    <x v="2"/>
    <n v="24"/>
    <s v="Operations"/>
    <s v="Operations Executive"/>
    <s v="n6"/>
    <s v="Bachelor"/>
    <s v="LinkedIn"/>
    <d v="2022-08-31T00:00:00"/>
    <d v="2022-09-15T00:00:00"/>
    <d v="2022-09-25T00:00:00"/>
    <s v="Hired"/>
    <n v="198189"/>
    <n v="3.8"/>
    <x v="0"/>
    <n v="4"/>
    <s v="Head Office"/>
    <x v="0"/>
  </r>
  <r>
    <s v="FQ27937"/>
    <x v="2"/>
    <n v="26"/>
    <s v="Operations"/>
    <s v="Operations Executive"/>
    <s v="c8"/>
    <s v="Bachelor"/>
    <s v="Job portal"/>
    <d v="2022-08-31T00:00:00"/>
    <d v="2022-09-08T00:00:00"/>
    <d v="2022-09-19T00:00:00"/>
    <s v="Hired"/>
    <n v="68087"/>
    <n v="3.9"/>
    <x v="0"/>
    <n v="4"/>
    <s v="Branch Office"/>
    <x v="0"/>
  </r>
  <r>
    <s v="FE93001"/>
    <x v="1"/>
    <n v="24"/>
    <s v="Service"/>
    <s v="Service Manager"/>
    <s v="i1"/>
    <s v="Degree"/>
    <s v="LinkedIn"/>
    <d v="2022-08-31T00:00:00"/>
    <d v="2022-09-10T00:00:00"/>
    <d v="2022-09-17T00:00:00"/>
    <s v="Hired"/>
    <n v="55062"/>
    <m/>
    <x v="0"/>
    <m/>
    <s v="Branch Office"/>
    <x v="0"/>
  </r>
  <r>
    <s v="HF57001"/>
    <x v="2"/>
    <n v="32"/>
    <s v="Service"/>
    <s v="Service Engineer"/>
    <s v="b9"/>
    <s v="Master"/>
    <s v="Job portal"/>
    <d v="2022-08-31T00:00:00"/>
    <d v="2022-09-08T00:00:00"/>
    <d v="2022-09-13T00:00:00"/>
    <s v="Hired"/>
    <n v="33564"/>
    <n v="3.7"/>
    <x v="0"/>
    <n v="4"/>
    <s v="Branch Office"/>
    <x v="1"/>
  </r>
  <r>
    <s v="EX73510"/>
    <x v="0"/>
    <n v="27"/>
    <s v="Sales"/>
    <s v="Sales Manager"/>
    <s v="i1"/>
    <s v="Degree"/>
    <s v="LinkedIn"/>
    <d v="2022-09-01T00:00:00"/>
    <d v="2022-09-16T00:00:00"/>
    <d v="2022-09-28T00:00:00"/>
    <s v="Rejected"/>
    <n v="53658"/>
    <m/>
    <x v="1"/>
    <n v="4"/>
    <s v="Branch Office"/>
    <x v="0"/>
  </r>
  <r>
    <s v="VX06371"/>
    <x v="0"/>
    <n v="31"/>
    <s v="Service"/>
    <s v="Service Engineer"/>
    <s v="c9"/>
    <s v="Master"/>
    <s v="Job portal"/>
    <d v="2022-09-01T00:00:00"/>
    <d v="2022-09-23T00:00:00"/>
    <d v="2022-10-05T00:00:00"/>
    <s v="Candidate refused"/>
    <n v="71480"/>
    <m/>
    <x v="1"/>
    <n v="4"/>
    <s v="Branch Office"/>
    <x v="1"/>
  </r>
  <r>
    <s v="YH28699"/>
    <x v="2"/>
    <n v="25"/>
    <s v="Service"/>
    <s v="Service Manager"/>
    <s v="b9"/>
    <s v="Master"/>
    <s v="Recruitment agencies"/>
    <d v="2022-09-01T00:00:00"/>
    <d v="2022-09-19T00:00:00"/>
    <d v="2022-09-25T00:00:00"/>
    <s v="Hired"/>
    <n v="56850"/>
    <n v="3.5"/>
    <x v="0"/>
    <n v="4"/>
    <s v="Branch Office"/>
    <x v="0"/>
  </r>
  <r>
    <s v="ZW80197"/>
    <x v="0"/>
    <n v="24"/>
    <s v="Production"/>
    <s v="Production Manager"/>
    <s v="i4"/>
    <s v="Master"/>
    <s v="Job portal"/>
    <d v="2022-09-02T00:00:00"/>
    <d v="2022-09-10T00:00:00"/>
    <d v="2022-09-20T00:00:00"/>
    <s v="Rejected"/>
    <n v="47871"/>
    <m/>
    <x v="1"/>
    <n v="4"/>
    <s v="Branch Office"/>
    <x v="0"/>
  </r>
  <r>
    <s v="EJ35920"/>
    <x v="0"/>
    <n v="27"/>
    <s v="Operations"/>
    <s v="Operations Executive"/>
    <s v="i7"/>
    <s v="Bachelor"/>
    <s v="Own website"/>
    <d v="2022-09-02T00:00:00"/>
    <d v="2022-09-11T00:00:00"/>
    <d v="2022-09-16T00:00:00"/>
    <s v="Hired"/>
    <n v="69523"/>
    <n v="4"/>
    <x v="0"/>
    <m/>
    <s v="Branch Office"/>
    <x v="0"/>
  </r>
  <r>
    <s v="QE57307"/>
    <x v="0"/>
    <n v="37"/>
    <s v="Operations"/>
    <s v="Operations Manager"/>
    <s v="n10"/>
    <s v="Master"/>
    <s v="LinkedIn"/>
    <d v="2022-09-02T00:00:00"/>
    <d v="2022-09-16T00:00:00"/>
    <d v="2022-09-27T00:00:00"/>
    <s v="Hired"/>
    <n v="175667"/>
    <n v="4.3"/>
    <x v="0"/>
    <m/>
    <s v="Branch Office"/>
    <x v="2"/>
  </r>
  <r>
    <s v="WW98204"/>
    <x v="0"/>
    <n v="37"/>
    <s v="Operations"/>
    <s v="Operations Executive"/>
    <s v="c8"/>
    <s v="Master"/>
    <s v="LinkedIn"/>
    <d v="2022-09-02T00:00:00"/>
    <d v="2022-09-10T00:00:00"/>
    <d v="2022-09-14T00:00:00"/>
    <s v="Hired"/>
    <n v="65611"/>
    <n v="3.8"/>
    <x v="0"/>
    <m/>
    <s v="Branch Office"/>
    <x v="2"/>
  </r>
  <r>
    <s v="RB57654"/>
    <x v="0"/>
    <n v="29"/>
    <s v="Marketing"/>
    <s v="Marketing Executive"/>
    <s v="b9"/>
    <s v="Doctoral"/>
    <s v="Recruitment agencies"/>
    <d v="2022-09-03T00:00:00"/>
    <d v="2022-09-12T00:00:00"/>
    <d v="2022-09-18T00:00:00"/>
    <s v="Rejected"/>
    <n v="38503"/>
    <m/>
    <x v="1"/>
    <n v="5"/>
    <s v="Head Office"/>
    <x v="1"/>
  </r>
  <r>
    <s v="MI36742"/>
    <x v="0"/>
    <n v="30"/>
    <s v="Sales"/>
    <s v="Sales Executive"/>
    <s v="i4"/>
    <s v="Associate"/>
    <s v="Job portal"/>
    <d v="2022-09-03T00:00:00"/>
    <d v="2022-09-17T00:00:00"/>
    <d v="2022-09-25T00:00:00"/>
    <s v="Hired"/>
    <n v="42202"/>
    <n v="4.7"/>
    <x v="0"/>
    <n v="4"/>
    <s v="Branch Office"/>
    <x v="1"/>
  </r>
  <r>
    <s v="KX50228"/>
    <x v="0"/>
    <n v="34"/>
    <s v="Sales"/>
    <s v="Sales Executive"/>
    <s v="i1"/>
    <s v="Bachelor"/>
    <s v="Job portal"/>
    <d v="2022-09-03T00:00:00"/>
    <d v="2022-09-17T00:00:00"/>
    <d v="2022-09-24T00:00:00"/>
    <s v="Hired"/>
    <n v="40772"/>
    <n v="4"/>
    <x v="2"/>
    <n v="4"/>
    <s v="Branch Office"/>
    <x v="2"/>
  </r>
  <r>
    <s v="KH85935"/>
    <x v="0"/>
    <n v="25"/>
    <s v="Operations"/>
    <s v="Operations Manager"/>
    <s v="b9"/>
    <s v="Bachelor"/>
    <s v="Job portal"/>
    <d v="2022-09-03T00:00:00"/>
    <d v="2022-09-13T00:00:00"/>
    <d v="2022-09-24T00:00:00"/>
    <s v="Candidate refused"/>
    <n v="58184"/>
    <m/>
    <x v="1"/>
    <m/>
    <s v="Branch Office"/>
    <x v="0"/>
  </r>
  <r>
    <s v="DC43546"/>
    <x v="1"/>
    <n v="38"/>
    <s v="Service"/>
    <s v="Service Engineer"/>
    <s v="c5"/>
    <s v="Master"/>
    <s v="Own website"/>
    <d v="2022-09-03T00:00:00"/>
    <d v="2022-09-22T00:00:00"/>
    <d v="2022-10-02T00:00:00"/>
    <s v="Rejected"/>
    <n v="67350"/>
    <m/>
    <x v="1"/>
    <n v="2"/>
    <s v="Branch Office"/>
    <x v="2"/>
  </r>
  <r>
    <s v="LM48331"/>
    <x v="0"/>
    <n v="25"/>
    <s v="Service"/>
    <s v="Service Manager"/>
    <s v="c5"/>
    <s v="Bachelor"/>
    <s v="Job portal"/>
    <d v="2022-09-03T00:00:00"/>
    <d v="2022-09-20T00:00:00"/>
    <d v="2022-09-29T00:00:00"/>
    <s v="Hired"/>
    <n v="60149"/>
    <n v="3.6"/>
    <x v="0"/>
    <n v="4"/>
    <s v="Branch Office"/>
    <x v="0"/>
  </r>
  <r>
    <s v="GQ30856"/>
    <x v="0"/>
    <n v="25"/>
    <s v="Service"/>
    <s v="Service Engineer"/>
    <s v="c9"/>
    <s v="Bachelor"/>
    <s v="Job portal"/>
    <d v="2022-09-04T00:00:00"/>
    <d v="2022-09-26T00:00:00"/>
    <d v="2022-10-04T00:00:00"/>
    <s v="Hired"/>
    <n v="68414"/>
    <n v="4.9000000000000004"/>
    <x v="0"/>
    <n v="4"/>
    <s v="Branch Office"/>
    <x v="0"/>
  </r>
  <r>
    <s v="UY00021"/>
    <x v="2"/>
    <n v="33"/>
    <s v="Service"/>
    <s v="Service Engineer"/>
    <s v="c10"/>
    <s v="Bachelor"/>
    <s v="LinkedIn"/>
    <d v="2022-09-04T00:00:00"/>
    <d v="2022-09-21T00:00:00"/>
    <d v="2022-09-30T00:00:00"/>
    <s v="Candidate refused"/>
    <n v="82845"/>
    <m/>
    <x v="1"/>
    <n v="4"/>
    <s v="Branch Office"/>
    <x v="1"/>
  </r>
  <r>
    <s v="IH86279"/>
    <x v="0"/>
    <n v="24"/>
    <s v="Finance"/>
    <s v="Financial Analyst"/>
    <s v="c9"/>
    <s v="Bachelor"/>
    <s v="Own website"/>
    <d v="2022-09-04T00:00:00"/>
    <d v="2022-09-22T00:00:00"/>
    <d v="2022-10-02T00:00:00"/>
    <s v="Rejected"/>
    <n v="89757"/>
    <m/>
    <x v="1"/>
    <n v="4"/>
    <s v="Head Office"/>
    <x v="0"/>
  </r>
  <r>
    <s v="ZT79028"/>
    <x v="1"/>
    <n v="32"/>
    <s v="Production"/>
    <s v="Production Engineer"/>
    <s v="c9"/>
    <s v="Master"/>
    <s v="Job portal"/>
    <d v="2022-09-05T00:00:00"/>
    <d v="2022-09-26T00:00:00"/>
    <d v="2022-10-02T00:00:00"/>
    <s v="Rejected"/>
    <n v="79971"/>
    <m/>
    <x v="1"/>
    <m/>
    <s v="Branch Office"/>
    <x v="1"/>
  </r>
  <r>
    <s v="UK45645"/>
    <x v="2"/>
    <n v="26"/>
    <s v="Finance"/>
    <s v="Finance Manager"/>
    <s v="c10"/>
    <s v="Master"/>
    <s v="LinkedIn"/>
    <d v="2022-09-05T00:00:00"/>
    <d v="2022-09-24T00:00:00"/>
    <d v="2022-10-06T00:00:00"/>
    <s v="Candidate in process"/>
    <n v="84284"/>
    <m/>
    <x v="1"/>
    <m/>
    <s v="Head Office"/>
    <x v="0"/>
  </r>
  <r>
    <s v="TD32745"/>
    <x v="0"/>
    <n v="29"/>
    <s v="Operations"/>
    <s v="Operations Manager"/>
    <s v="i6"/>
    <s v="Doctoral"/>
    <s v="Job portal"/>
    <d v="2022-09-05T00:00:00"/>
    <d v="2022-09-24T00:00:00"/>
    <d v="2022-10-02T00:00:00"/>
    <s v="Hired"/>
    <n v="61562"/>
    <n v="5"/>
    <x v="2"/>
    <n v="3"/>
    <s v="Branch Office"/>
    <x v="1"/>
  </r>
  <r>
    <s v="UT74731"/>
    <x v="0"/>
    <n v="28"/>
    <s v="Service"/>
    <s v="Service Manager"/>
    <s v="c10"/>
    <s v="Bachelor"/>
    <s v="Job portal"/>
    <d v="2022-09-05T00:00:00"/>
    <d v="2022-09-20T00:00:00"/>
    <d v="2022-09-25T00:00:00"/>
    <s v="Hired"/>
    <n v="71018"/>
    <n v="4.4000000000000004"/>
    <x v="0"/>
    <n v="4"/>
    <s v="Branch Office"/>
    <x v="1"/>
  </r>
  <r>
    <s v="US24535"/>
    <x v="2"/>
    <n v="38"/>
    <s v="Service"/>
    <s v="Service Manager"/>
    <s v="n10"/>
    <s v="Bachelor"/>
    <s v="Own website"/>
    <d v="2022-09-05T00:00:00"/>
    <d v="2022-09-22T00:00:00"/>
    <d v="2022-10-03T00:00:00"/>
    <s v="Hired"/>
    <n v="202819"/>
    <n v="4.7"/>
    <x v="2"/>
    <m/>
    <s v="Branch Office"/>
    <x v="2"/>
  </r>
  <r>
    <s v="DY08834"/>
    <x v="1"/>
    <n v="34"/>
    <s v="Service"/>
    <s v="Service Engineer"/>
    <s v="i7"/>
    <s v="Master"/>
    <s v="LinkedIn"/>
    <d v="2022-09-06T00:00:00"/>
    <d v="2022-09-19T00:00:00"/>
    <d v="2022-09-30T00:00:00"/>
    <s v="Rejected"/>
    <n v="73068"/>
    <m/>
    <x v="1"/>
    <n v="2"/>
    <s v="Branch Office"/>
    <x v="2"/>
  </r>
  <r>
    <s v="RK75307"/>
    <x v="0"/>
    <n v="26"/>
    <s v="Service"/>
    <s v="Service Engineer"/>
    <s v="c8"/>
    <s v="Bachelor"/>
    <s v="Own website"/>
    <d v="2022-09-06T00:00:00"/>
    <d v="2022-09-18T00:00:00"/>
    <d v="2022-09-24T00:00:00"/>
    <s v="Candidate in process"/>
    <n v="72348"/>
    <m/>
    <x v="1"/>
    <n v="4"/>
    <s v="Branch Office"/>
    <x v="0"/>
  </r>
  <r>
    <s v="XD93666"/>
    <x v="2"/>
    <n v="25"/>
    <s v="Operations"/>
    <s v="Operations Executive"/>
    <s v="i7"/>
    <s v="Associate"/>
    <s v="LinkedIn"/>
    <d v="2022-09-06T00:00:00"/>
    <d v="2022-09-19T00:00:00"/>
    <d v="2022-09-25T00:00:00"/>
    <s v="Hired"/>
    <n v="76550"/>
    <n v="5"/>
    <x v="2"/>
    <n v="4"/>
    <s v="Head Office"/>
    <x v="0"/>
  </r>
  <r>
    <s v="WZ23511"/>
    <x v="0"/>
    <n v="34"/>
    <s v="Operations"/>
    <s v="Operations Executive"/>
    <s v="c8"/>
    <s v="Bachelor"/>
    <s v="Job portal"/>
    <d v="2022-09-06T00:00:00"/>
    <d v="2022-09-27T00:00:00"/>
    <d v="2022-10-06T00:00:00"/>
    <s v="Hired"/>
    <n v="53885"/>
    <n v="4.7"/>
    <x v="0"/>
    <n v="4"/>
    <s v="Remote"/>
    <x v="2"/>
  </r>
  <r>
    <s v="OL80150"/>
    <x v="1"/>
    <n v="25"/>
    <s v="Operations"/>
    <s v="Operations Executive"/>
    <s v="c10"/>
    <s v="Doctoral"/>
    <s v="LinkedIn"/>
    <d v="2022-09-06T00:00:00"/>
    <d v="2022-09-17T00:00:00"/>
    <d v="2022-09-27T00:00:00"/>
    <s v="Hired"/>
    <n v="88034"/>
    <m/>
    <x v="0"/>
    <n v="4"/>
    <s v="Branch Office"/>
    <x v="0"/>
  </r>
  <r>
    <s v="RM10922"/>
    <x v="0"/>
    <n v="38"/>
    <s v="Service"/>
    <s v="Service Engineer"/>
    <s v="c8"/>
    <s v="Master"/>
    <s v="Others"/>
    <d v="2022-09-07T00:00:00"/>
    <d v="2022-09-26T00:00:00"/>
    <d v="2022-09-30T00:00:00"/>
    <s v="Hired"/>
    <n v="60245"/>
    <m/>
    <x v="2"/>
    <n v="5"/>
    <s v="Branch Office"/>
    <x v="2"/>
  </r>
  <r>
    <s v="RB05184"/>
    <x v="1"/>
    <n v="27"/>
    <s v="Operations"/>
    <s v="Operations Executive"/>
    <s v="i7"/>
    <s v="Degree"/>
    <s v="Job portal"/>
    <d v="2022-09-07T00:00:00"/>
    <d v="2022-09-27T00:00:00"/>
    <d v="2022-10-06T00:00:00"/>
    <s v="Hired"/>
    <n v="59481"/>
    <m/>
    <x v="0"/>
    <n v="4"/>
    <s v="Branch Office"/>
    <x v="0"/>
  </r>
  <r>
    <s v="EC54098"/>
    <x v="2"/>
    <n v="40"/>
    <s v="Operations"/>
    <s v="Operations Executive"/>
    <s v="c5"/>
    <s v="Master"/>
    <s v="LinkedIn"/>
    <d v="2022-09-07T00:00:00"/>
    <d v="2022-09-25T00:00:00"/>
    <d v="2022-10-02T00:00:00"/>
    <s v="Hired"/>
    <n v="40319"/>
    <n v="4"/>
    <x v="0"/>
    <n v="4"/>
    <s v="Branch Office"/>
    <x v="3"/>
  </r>
  <r>
    <s v="DF47469"/>
    <x v="2"/>
    <n v="32"/>
    <s v="Production"/>
    <s v="Production Manager"/>
    <s v="b9"/>
    <s v="Associate"/>
    <s v="LinkedIn"/>
    <d v="2022-09-08T00:00:00"/>
    <d v="2022-09-28T00:00:00"/>
    <d v="2022-10-03T00:00:00"/>
    <s v="Hired"/>
    <n v="52421"/>
    <n v="4.8"/>
    <x v="2"/>
    <n v="4"/>
    <s v="Head Office"/>
    <x v="1"/>
  </r>
  <r>
    <s v="PN62010"/>
    <x v="0"/>
    <n v="26"/>
    <s v="Operations"/>
    <s v="Operations Executive"/>
    <s v="c8"/>
    <s v="Master"/>
    <s v="Job portal"/>
    <d v="2022-09-08T00:00:00"/>
    <d v="2022-09-24T00:00:00"/>
    <d v="2022-10-01T00:00:00"/>
    <s v="Rejected"/>
    <n v="84824"/>
    <m/>
    <x v="1"/>
    <n v="5"/>
    <s v="Branch Office"/>
    <x v="0"/>
  </r>
  <r>
    <s v="KU59845"/>
    <x v="0"/>
    <n v="27"/>
    <s v="Finance"/>
    <s v="Financial Analyst"/>
    <s v="i6"/>
    <s v="Master"/>
    <s v="Own website"/>
    <d v="2022-09-08T00:00:00"/>
    <d v="2022-09-17T00:00:00"/>
    <d v="2022-09-25T00:00:00"/>
    <s v="Hired"/>
    <n v="50591"/>
    <n v="4.4000000000000004"/>
    <x v="0"/>
    <m/>
    <s v="Head Office"/>
    <x v="0"/>
  </r>
  <r>
    <s v="TH84772"/>
    <x v="0"/>
    <n v="22"/>
    <s v="Operations"/>
    <s v="Operations Executive"/>
    <s v="m7"/>
    <s v="Master"/>
    <s v="LinkedIn"/>
    <d v="2022-09-08T00:00:00"/>
    <d v="2022-09-30T00:00:00"/>
    <d v="2022-10-04T00:00:00"/>
    <s v="Hired"/>
    <n v="149048"/>
    <n v="4.4000000000000004"/>
    <x v="0"/>
    <n v="4"/>
    <s v="Branch Office"/>
    <x v="0"/>
  </r>
  <r>
    <s v="PV12874"/>
    <x v="0"/>
    <n v="25"/>
    <s v="Operations"/>
    <s v="Operations Manager"/>
    <s v="c5"/>
    <s v="Degree"/>
    <s v="Job portal"/>
    <d v="2022-09-08T00:00:00"/>
    <d v="2022-09-28T00:00:00"/>
    <d v="2022-10-04T00:00:00"/>
    <s v="Hired"/>
    <n v="46225"/>
    <m/>
    <x v="0"/>
    <n v="3"/>
    <s v="Branch Office"/>
    <x v="0"/>
  </r>
  <r>
    <s v="XE53928"/>
    <x v="0"/>
    <n v="27"/>
    <s v="Service"/>
    <s v="Service Manager"/>
    <s v="c10"/>
    <s v="Associate"/>
    <s v="Job portal"/>
    <d v="2022-09-09T00:00:00"/>
    <d v="2022-09-29T00:00:00"/>
    <d v="2022-10-09T00:00:00"/>
    <s v="Rejected"/>
    <n v="77825"/>
    <m/>
    <x v="1"/>
    <n v="4"/>
    <s v="Branch Office"/>
    <x v="0"/>
  </r>
  <r>
    <s v="HQ29672"/>
    <x v="2"/>
    <n v="25"/>
    <s v="Operations"/>
    <s v="Operations Executive"/>
    <s v="c8"/>
    <s v="Bachelor"/>
    <s v="Recruitment agencies"/>
    <d v="2022-09-10T00:00:00"/>
    <d v="2022-09-25T00:00:00"/>
    <d v="2022-10-05T00:00:00"/>
    <s v="Hired"/>
    <n v="69471"/>
    <n v="4.2"/>
    <x v="0"/>
    <m/>
    <s v="Branch Office"/>
    <x v="0"/>
  </r>
  <r>
    <s v="MZ59017"/>
    <x v="0"/>
    <n v="31"/>
    <s v="Service"/>
    <s v="Service Engineer"/>
    <s v="i1"/>
    <s v="Bachelor"/>
    <s v="Job portal"/>
    <d v="2022-09-10T00:00:00"/>
    <d v="2022-09-27T00:00:00"/>
    <d v="2022-10-06T00:00:00"/>
    <s v="Hired"/>
    <n v="59754"/>
    <n v="3.5"/>
    <x v="2"/>
    <n v="3"/>
    <s v="Remote"/>
    <x v="1"/>
  </r>
  <r>
    <s v="IL25406"/>
    <x v="0"/>
    <n v="30"/>
    <s v="Sales"/>
    <s v="Sales Manager"/>
    <s v="i1"/>
    <s v="Bachelor"/>
    <s v="LinkedIn"/>
    <d v="2022-09-10T00:00:00"/>
    <d v="2022-09-20T00:00:00"/>
    <d v="2022-09-24T00:00:00"/>
    <s v="Hired"/>
    <n v="51250"/>
    <n v="4"/>
    <x v="0"/>
    <n v="3"/>
    <s v="Head Office"/>
    <x v="1"/>
  </r>
  <r>
    <s v="TJ78301"/>
    <x v="1"/>
    <n v="33"/>
    <s v="General Management"/>
    <s v="General Manager"/>
    <s v="i5"/>
    <s v="Bachelor"/>
    <s v="Own website"/>
    <d v="2022-09-10T00:00:00"/>
    <d v="2022-09-19T00:00:00"/>
    <d v="2022-09-25T00:00:00"/>
    <s v="Hired"/>
    <n v="67091"/>
    <n v="4.4000000000000004"/>
    <x v="2"/>
    <n v="5"/>
    <s v="Head Office"/>
    <x v="1"/>
  </r>
  <r>
    <s v="XI74052"/>
    <x v="2"/>
    <n v="49"/>
    <s v="Marketing"/>
    <s v="Marketing Executive"/>
    <s v="c8"/>
    <s v="Degree"/>
    <s v="Job portal"/>
    <d v="2022-09-11T00:00:00"/>
    <d v="2022-10-02T00:00:00"/>
    <d v="2022-10-09T00:00:00"/>
    <s v="Rejected"/>
    <n v="60025"/>
    <m/>
    <x v="1"/>
    <n v="5"/>
    <s v="Branch Office"/>
    <x v="5"/>
  </r>
  <r>
    <s v="YD88101"/>
    <x v="1"/>
    <n v="55"/>
    <s v="Sales"/>
    <s v="Sales Manager"/>
    <s v="c9"/>
    <s v="Bachelor"/>
    <s v="Recruitment agencies"/>
    <d v="2022-09-11T00:00:00"/>
    <d v="2022-10-01T00:00:00"/>
    <d v="2022-10-12T00:00:00"/>
    <s v="Hired"/>
    <n v="84485"/>
    <n v="4.3"/>
    <x v="0"/>
    <n v="4"/>
    <s v="Branch Office"/>
    <x v="4"/>
  </r>
  <r>
    <s v="HN30761"/>
    <x v="1"/>
    <n v="29"/>
    <s v="Production"/>
    <s v="Production Manager"/>
    <s v="c9"/>
    <s v="Master"/>
    <s v="LinkedIn"/>
    <d v="2022-09-11T00:00:00"/>
    <d v="2022-10-03T00:00:00"/>
    <d v="2022-10-11T00:00:00"/>
    <s v="Rejected"/>
    <n v="79220"/>
    <m/>
    <x v="1"/>
    <n v="5"/>
    <s v="Branch Office"/>
    <x v="1"/>
  </r>
  <r>
    <s v="JF06268"/>
    <x v="0"/>
    <n v="26"/>
    <s v="Service"/>
    <s v="Service Engineer"/>
    <s v="c8"/>
    <s v="Master"/>
    <s v="LinkedIn"/>
    <d v="2022-09-12T00:00:00"/>
    <d v="2022-10-01T00:00:00"/>
    <d v="2022-10-06T00:00:00"/>
    <s v="Hired"/>
    <n v="54280"/>
    <n v="4"/>
    <x v="0"/>
    <n v="4"/>
    <s v="Branch Office"/>
    <x v="0"/>
  </r>
  <r>
    <s v="VQ78330"/>
    <x v="0"/>
    <n v="35"/>
    <s v="Production"/>
    <s v="Production Engineer"/>
    <s v="m6"/>
    <s v="Degree"/>
    <s v="LinkedIn"/>
    <d v="2022-09-12T00:00:00"/>
    <d v="2022-09-27T00:00:00"/>
    <d v="2022-10-07T00:00:00"/>
    <s v="Hired"/>
    <n v="103916"/>
    <n v="4.7"/>
    <x v="0"/>
    <n v="5"/>
    <s v="Branch Office"/>
    <x v="2"/>
  </r>
  <r>
    <s v="AU79320"/>
    <x v="2"/>
    <n v="40"/>
    <s v="Operations"/>
    <s v="Operations Executive"/>
    <s v="n6"/>
    <s v="Master"/>
    <s v="Recruitment agencies"/>
    <d v="2022-09-12T00:00:00"/>
    <d v="2022-09-21T00:00:00"/>
    <d v="2022-10-02T00:00:00"/>
    <s v="Rejected"/>
    <n v="144138"/>
    <m/>
    <x v="1"/>
    <n v="4"/>
    <s v="Head Office"/>
    <x v="3"/>
  </r>
  <r>
    <s v="KZ31628"/>
    <x v="2"/>
    <n v="41"/>
    <s v="Marketing"/>
    <s v="Marketing Executive"/>
    <s v="c8"/>
    <s v="Bachelor"/>
    <s v="Recruitment agencies"/>
    <d v="2022-09-12T00:00:00"/>
    <d v="2022-09-27T00:00:00"/>
    <d v="2022-10-09T00:00:00"/>
    <s v="Hired"/>
    <n v="68349"/>
    <n v="4.9000000000000004"/>
    <x v="0"/>
    <n v="4"/>
    <s v="Branch Office"/>
    <x v="3"/>
  </r>
  <r>
    <s v="UV11413"/>
    <x v="0"/>
    <n v="28"/>
    <s v="Operations"/>
    <s v="Operations Manager"/>
    <s v="c9"/>
    <s v="Doctoral"/>
    <s v="Job portal"/>
    <d v="2022-09-13T00:00:00"/>
    <d v="2022-09-25T00:00:00"/>
    <d v="2022-10-06T00:00:00"/>
    <s v="Hired"/>
    <n v="80965"/>
    <n v="4.8"/>
    <x v="0"/>
    <n v="4"/>
    <s v="Head Office"/>
    <x v="1"/>
  </r>
  <r>
    <s v="OE25912"/>
    <x v="2"/>
    <n v="27"/>
    <s v="Service"/>
    <s v="Service Manager"/>
    <s v="c10"/>
    <s v="Bachelor"/>
    <s v="LinkedIn"/>
    <d v="2022-09-13T00:00:00"/>
    <d v="2022-10-01T00:00:00"/>
    <d v="2022-10-07T00:00:00"/>
    <s v="Hired"/>
    <n v="70659"/>
    <n v="3.7"/>
    <x v="0"/>
    <n v="5"/>
    <s v="Branch Office"/>
    <x v="0"/>
  </r>
  <r>
    <s v="JE43340"/>
    <x v="0"/>
    <n v="33"/>
    <s v="Operations"/>
    <s v="Operations Manager"/>
    <s v="i4"/>
    <s v="Degree"/>
    <s v="Job portal"/>
    <d v="2022-09-13T00:00:00"/>
    <d v="2022-10-01T00:00:00"/>
    <d v="2022-10-10T00:00:00"/>
    <s v="Candidate in process"/>
    <n v="42490"/>
    <m/>
    <x v="1"/>
    <n v="4"/>
    <s v="Head Office"/>
    <x v="1"/>
  </r>
  <r>
    <s v="VQ30235"/>
    <x v="0"/>
    <n v="30"/>
    <s v="Service"/>
    <s v="Service Engineer"/>
    <s v="c10"/>
    <s v="Bachelor"/>
    <s v="Job portal"/>
    <d v="2022-09-14T00:00:00"/>
    <d v="2022-10-03T00:00:00"/>
    <d v="2022-10-13T00:00:00"/>
    <s v="Hired"/>
    <n v="77896"/>
    <n v="4.8"/>
    <x v="0"/>
    <n v="4"/>
    <s v="Head Office"/>
    <x v="1"/>
  </r>
  <r>
    <s v="ZC59819"/>
    <x v="0"/>
    <n v="32"/>
    <s v="Operations"/>
    <s v="Operations Executive"/>
    <s v="c8"/>
    <s v="Bachelor"/>
    <s v="Job portal"/>
    <d v="2022-09-14T00:00:00"/>
    <d v="2022-10-04T00:00:00"/>
    <d v="2022-10-16T00:00:00"/>
    <s v="Hired"/>
    <n v="62377"/>
    <n v="4"/>
    <x v="2"/>
    <n v="3"/>
    <s v="Branch Office"/>
    <x v="1"/>
  </r>
  <r>
    <s v="PZ66963"/>
    <x v="2"/>
    <n v="27"/>
    <s v="Operations"/>
    <s v="Operations Executive"/>
    <s v="b9"/>
    <s v="Associate"/>
    <s v="Own website"/>
    <d v="2022-09-14T00:00:00"/>
    <d v="2022-09-29T00:00:00"/>
    <d v="2022-10-09T00:00:00"/>
    <s v="Hired"/>
    <n v="53889"/>
    <n v="4.5999999999999996"/>
    <x v="0"/>
    <n v="4"/>
    <s v="Branch Office"/>
    <x v="0"/>
  </r>
  <r>
    <s v="QW38436"/>
    <x v="2"/>
    <n v="34"/>
    <s v="Operations"/>
    <s v="Operations Executive"/>
    <s v="i7"/>
    <s v="Degree"/>
    <s v="Others"/>
    <d v="2022-09-14T00:00:00"/>
    <d v="2022-09-29T00:00:00"/>
    <d v="2022-10-05T00:00:00"/>
    <s v="Hired"/>
    <n v="67114"/>
    <n v="4.3"/>
    <x v="0"/>
    <n v="5"/>
    <s v="Branch Office"/>
    <x v="2"/>
  </r>
  <r>
    <s v="PJ62592"/>
    <x v="0"/>
    <n v="32"/>
    <s v="Service"/>
    <s v="Service Engineer"/>
    <s v="c8"/>
    <s v="Bachelor"/>
    <s v="Own website"/>
    <d v="2022-09-15T00:00:00"/>
    <d v="2022-09-26T00:00:00"/>
    <d v="2022-10-01T00:00:00"/>
    <s v="Rejected"/>
    <n v="56515"/>
    <m/>
    <x v="1"/>
    <n v="5"/>
    <s v="Branch Office"/>
    <x v="1"/>
  </r>
  <r>
    <s v="QX37760"/>
    <x v="2"/>
    <n v="33"/>
    <s v="Service"/>
    <s v="Service Engineer"/>
    <s v="c9"/>
    <s v="Master"/>
    <s v="LinkedIn"/>
    <d v="2022-09-15T00:00:00"/>
    <d v="2022-09-26T00:00:00"/>
    <d v="2022-10-01T00:00:00"/>
    <s v="Hired"/>
    <n v="71712"/>
    <n v="4.9000000000000004"/>
    <x v="2"/>
    <n v="4"/>
    <s v="Head Office"/>
    <x v="1"/>
  </r>
  <r>
    <s v="JH12095"/>
    <x v="0"/>
    <n v="34"/>
    <s v="Sales"/>
    <s v="Sales Executive"/>
    <s v="c9"/>
    <s v="Master"/>
    <s v="Own website"/>
    <d v="2022-09-15T00:00:00"/>
    <d v="2022-09-25T00:00:00"/>
    <d v="2022-09-29T00:00:00"/>
    <s v="Hired"/>
    <n v="83492"/>
    <n v="4.9000000000000004"/>
    <x v="2"/>
    <n v="4"/>
    <s v="Branch Office"/>
    <x v="2"/>
  </r>
  <r>
    <s v="YT32675"/>
    <x v="0"/>
    <n v="34"/>
    <s v="Operations"/>
    <s v="Operations Manager"/>
    <s v="b9"/>
    <s v="Bachelor"/>
    <s v="Recruitment agencies"/>
    <d v="2022-09-16T00:00:00"/>
    <d v="2022-10-07T00:00:00"/>
    <d v="2022-10-13T00:00:00"/>
    <s v="Candidate in process"/>
    <n v="35212"/>
    <m/>
    <x v="1"/>
    <n v="4"/>
    <s v="Branch Office"/>
    <x v="2"/>
  </r>
  <r>
    <s v="ZQ20832"/>
    <x v="2"/>
    <n v="27"/>
    <s v="Production"/>
    <s v="Production Engineer"/>
    <s v="i4"/>
    <s v="Degree"/>
    <s v="LinkedIn"/>
    <d v="2022-09-16T00:00:00"/>
    <d v="2022-10-08T00:00:00"/>
    <d v="2022-10-14T00:00:00"/>
    <s v="Hired"/>
    <n v="60624"/>
    <n v="4.8"/>
    <x v="2"/>
    <m/>
    <s v="Branch Office"/>
    <x v="0"/>
  </r>
  <r>
    <s v="OX62676"/>
    <x v="1"/>
    <n v="23"/>
    <s v="Service"/>
    <s v="Service Manager"/>
    <s v="i1"/>
    <s v="Degree"/>
    <s v="Recruitment agencies"/>
    <d v="2022-09-16T00:00:00"/>
    <d v="2022-10-03T00:00:00"/>
    <d v="2022-10-12T00:00:00"/>
    <s v="Hired"/>
    <n v="40480"/>
    <n v="4.8"/>
    <x v="0"/>
    <n v="4"/>
    <s v="Branch Office"/>
    <x v="0"/>
  </r>
  <r>
    <s v="JI40801"/>
    <x v="2"/>
    <n v="31"/>
    <s v="Production"/>
    <s v="Production Engineer"/>
    <s v="b9"/>
    <s v="Associate"/>
    <s v="Job portal"/>
    <d v="2022-09-16T00:00:00"/>
    <d v="2022-09-28T00:00:00"/>
    <d v="2022-10-10T00:00:00"/>
    <s v="Hired"/>
    <n v="32960"/>
    <n v="4.4000000000000004"/>
    <x v="0"/>
    <m/>
    <s v="Branch Office"/>
    <x v="1"/>
  </r>
  <r>
    <s v="QD20589"/>
    <x v="2"/>
    <n v="29"/>
    <s v="Operations"/>
    <s v="Operations Executive"/>
    <s v="i6"/>
    <s v="Master"/>
    <s v="Job portal"/>
    <d v="2022-09-16T00:00:00"/>
    <d v="2022-10-08T00:00:00"/>
    <d v="2022-10-12T00:00:00"/>
    <s v="Rejected"/>
    <n v="53746"/>
    <m/>
    <x v="1"/>
    <n v="3"/>
    <s v="Head Office"/>
    <x v="1"/>
  </r>
  <r>
    <s v="GC73721"/>
    <x v="2"/>
    <n v="34"/>
    <s v="Service"/>
    <s v="Service Manager"/>
    <s v="i4"/>
    <s v="Master"/>
    <s v="Job portal"/>
    <d v="2022-09-16T00:00:00"/>
    <d v="2022-09-29T00:00:00"/>
    <d v="2022-10-06T00:00:00"/>
    <s v="Hired"/>
    <n v="63926"/>
    <m/>
    <x v="0"/>
    <n v="3"/>
    <s v="Remote"/>
    <x v="2"/>
  </r>
  <r>
    <s v="GH46270"/>
    <x v="0"/>
    <n v="31"/>
    <s v="Operations"/>
    <s v="Operations Manager"/>
    <s v="c9"/>
    <s v="Master"/>
    <s v="Job portal"/>
    <d v="2022-09-16T00:00:00"/>
    <d v="2022-09-30T00:00:00"/>
    <d v="2022-10-04T00:00:00"/>
    <s v="Hired"/>
    <n v="72390"/>
    <n v="3.8"/>
    <x v="0"/>
    <n v="3"/>
    <s v="Head Office"/>
    <x v="1"/>
  </r>
  <r>
    <s v="ZK14577"/>
    <x v="0"/>
    <n v="36"/>
    <s v="Operations"/>
    <s v="Operations Executive"/>
    <s v="m7"/>
    <s v="Bachelor"/>
    <s v="LinkedIn"/>
    <d v="2022-09-17T00:00:00"/>
    <d v="2022-09-27T00:00:00"/>
    <d v="2022-10-06T00:00:00"/>
    <s v="Hired"/>
    <n v="105325"/>
    <n v="4.3"/>
    <x v="0"/>
    <n v="3"/>
    <s v="Branch Office"/>
    <x v="2"/>
  </r>
  <r>
    <s v="VU03879"/>
    <x v="0"/>
    <n v="30"/>
    <s v="Marketing"/>
    <s v="Marketing Executive"/>
    <s v="m6"/>
    <s v="Master"/>
    <s v="Recruitment agencies"/>
    <d v="2022-09-17T00:00:00"/>
    <d v="2022-10-06T00:00:00"/>
    <d v="2022-10-16T00:00:00"/>
    <s v="Rejected"/>
    <n v="137772"/>
    <m/>
    <x v="1"/>
    <n v="4"/>
    <s v="Branch Office"/>
    <x v="1"/>
  </r>
  <r>
    <s v="PD72443"/>
    <x v="0"/>
    <n v="51"/>
    <s v="Purchase"/>
    <s v="Purchase Officer"/>
    <s v="c9"/>
    <s v="Associate"/>
    <s v="LinkedIn"/>
    <d v="2022-09-17T00:00:00"/>
    <d v="2022-10-09T00:00:00"/>
    <d v="2022-10-13T00:00:00"/>
    <s v="Hired"/>
    <n v="84715"/>
    <m/>
    <x v="0"/>
    <n v="4"/>
    <s v="Branch Office"/>
    <x v="5"/>
  </r>
  <r>
    <s v="PB14110"/>
    <x v="0"/>
    <n v="32"/>
    <s v="Service"/>
    <s v="Service Engineer"/>
    <s v="c10"/>
    <s v="Bachelor"/>
    <s v="LinkedIn"/>
    <d v="2022-09-17T00:00:00"/>
    <d v="2022-10-05T00:00:00"/>
    <d v="2022-10-15T00:00:00"/>
    <s v="No decision"/>
    <n v="79320"/>
    <m/>
    <x v="1"/>
    <m/>
    <s v="Branch Office"/>
    <x v="1"/>
  </r>
  <r>
    <s v="NS49993"/>
    <x v="2"/>
    <n v="32"/>
    <s v="Service"/>
    <s v="Service Manager"/>
    <s v="m6"/>
    <s v="Bachelor"/>
    <s v="Job portal"/>
    <d v="2022-09-18T00:00:00"/>
    <d v="2022-10-01T00:00:00"/>
    <d v="2022-10-12T00:00:00"/>
    <s v="Hired"/>
    <n v="149282"/>
    <n v="4.5"/>
    <x v="0"/>
    <n v="4"/>
    <s v="Head Office"/>
    <x v="1"/>
  </r>
  <r>
    <s v="MQ54093"/>
    <x v="0"/>
    <n v="24"/>
    <s v="Service"/>
    <s v="Service Engineer"/>
    <s v="c8"/>
    <s v="Master"/>
    <s v="LinkedIn"/>
    <d v="2022-09-18T00:00:00"/>
    <d v="2022-10-08T00:00:00"/>
    <d v="2022-10-16T00:00:00"/>
    <s v="Hired"/>
    <n v="83190"/>
    <n v="4.5"/>
    <x v="2"/>
    <m/>
    <s v="Head Office"/>
    <x v="0"/>
  </r>
  <r>
    <s v="OF42975"/>
    <x v="0"/>
    <n v="25"/>
    <s v="Service"/>
    <s v="Service Engineer"/>
    <s v="i7"/>
    <s v="Bachelor"/>
    <s v="Job portal"/>
    <d v="2022-09-18T00:00:00"/>
    <d v="2022-10-09T00:00:00"/>
    <d v="2022-10-17T00:00:00"/>
    <s v="Hired"/>
    <n v="62399"/>
    <n v="4.0999999999999996"/>
    <x v="0"/>
    <n v="5"/>
    <s v="Branch Office"/>
    <x v="0"/>
  </r>
  <r>
    <s v="MR66972"/>
    <x v="0"/>
    <n v="25"/>
    <s v="Operations"/>
    <s v="Operations Manager"/>
    <s v="i7"/>
    <s v="Associate"/>
    <s v="LinkedIn"/>
    <d v="2022-09-19T00:00:00"/>
    <d v="2022-10-11T00:00:00"/>
    <d v="2022-10-22T00:00:00"/>
    <s v="Rejected"/>
    <n v="63996"/>
    <m/>
    <x v="1"/>
    <n v="5"/>
    <s v="Remote"/>
    <x v="0"/>
  </r>
  <r>
    <s v="AV66662"/>
    <x v="2"/>
    <n v="22"/>
    <s v="Production"/>
    <s v="Production Engineer"/>
    <s v="m7"/>
    <s v="Bachelor"/>
    <s v="Own website"/>
    <d v="2022-09-19T00:00:00"/>
    <d v="2022-10-02T00:00:00"/>
    <d v="2022-10-07T00:00:00"/>
    <s v="Rejected"/>
    <n v="102388"/>
    <m/>
    <x v="1"/>
    <n v="4"/>
    <s v="Branch Office"/>
    <x v="0"/>
  </r>
  <r>
    <s v="LR26980"/>
    <x v="0"/>
    <n v="22"/>
    <s v="Operations"/>
    <s v="Operations Executive"/>
    <s v="c8"/>
    <s v="Degree"/>
    <s v="LinkedIn"/>
    <d v="2022-09-19T00:00:00"/>
    <d v="2022-10-04T00:00:00"/>
    <d v="2022-10-14T00:00:00"/>
    <s v="Hired"/>
    <n v="50363"/>
    <n v="3.9"/>
    <x v="0"/>
    <n v="2"/>
    <s v="Branch Office"/>
    <x v="0"/>
  </r>
  <r>
    <s v="UQ93595"/>
    <x v="2"/>
    <n v="24"/>
    <s v="Sales"/>
    <s v="Sales Executive"/>
    <s v="c9"/>
    <s v="Bachelor"/>
    <s v="LinkedIn"/>
    <d v="2022-09-19T00:00:00"/>
    <d v="2022-10-04T00:00:00"/>
    <d v="2022-10-11T00:00:00"/>
    <s v="Candidate in process"/>
    <n v="84472"/>
    <m/>
    <x v="1"/>
    <n v="1"/>
    <s v="Branch Office"/>
    <x v="0"/>
  </r>
  <r>
    <s v="EK82396"/>
    <x v="0"/>
    <n v="23"/>
    <s v="Operations"/>
    <s v="Operations Executive"/>
    <s v="c5"/>
    <s v="Bachelor"/>
    <s v="Own website"/>
    <d v="2022-09-20T00:00:00"/>
    <d v="2022-09-28T00:00:00"/>
    <d v="2022-10-04T00:00:00"/>
    <s v="Hired"/>
    <n v="66924"/>
    <m/>
    <x v="2"/>
    <n v="4"/>
    <s v="Branch Office"/>
    <x v="0"/>
  </r>
  <r>
    <s v="JI48706"/>
    <x v="0"/>
    <n v="28"/>
    <s v="Operations"/>
    <s v="Operations Executive"/>
    <s v="b9"/>
    <s v="Degree"/>
    <s v="Job portal"/>
    <d v="2022-09-20T00:00:00"/>
    <d v="2022-09-29T00:00:00"/>
    <d v="2022-10-11T00:00:00"/>
    <s v="Hired"/>
    <n v="46075"/>
    <n v="4.5"/>
    <x v="0"/>
    <n v="2"/>
    <s v="Branch Office"/>
    <x v="1"/>
  </r>
  <r>
    <s v="UI17933"/>
    <x v="2"/>
    <n v="23"/>
    <s v="Operations"/>
    <s v="Operations Executive"/>
    <s v="c10"/>
    <s v="Master"/>
    <s v="LinkedIn"/>
    <d v="2022-09-20T00:00:00"/>
    <d v="2022-10-05T00:00:00"/>
    <d v="2022-10-11T00:00:00"/>
    <s v="Hired"/>
    <n v="85828"/>
    <n v="4.5"/>
    <x v="0"/>
    <n v="4"/>
    <s v="Branch Office"/>
    <x v="0"/>
  </r>
  <r>
    <s v="ZV00656"/>
    <x v="2"/>
    <n v="35"/>
    <s v="Operations"/>
    <s v="Operations Executive"/>
    <s v="n6"/>
    <s v="Bachelor"/>
    <s v="Others"/>
    <d v="2022-09-20T00:00:00"/>
    <d v="2022-09-29T00:00:00"/>
    <d v="2022-10-06T00:00:00"/>
    <s v="Hired"/>
    <n v="129891"/>
    <n v="4.5"/>
    <x v="0"/>
    <n v="5"/>
    <s v="Branch Office"/>
    <x v="2"/>
  </r>
  <r>
    <s v="TE37119"/>
    <x v="0"/>
    <n v="23"/>
    <s v="Operations"/>
    <s v="Operations Manager"/>
    <s v="i4"/>
    <s v="Bachelor"/>
    <s v="Others"/>
    <d v="2022-09-20T00:00:00"/>
    <d v="2022-10-03T00:00:00"/>
    <d v="2022-10-11T00:00:00"/>
    <s v="Rejected"/>
    <n v="62526"/>
    <m/>
    <x v="1"/>
    <n v="4"/>
    <s v="Branch Office"/>
    <x v="0"/>
  </r>
  <r>
    <s v="LV10172"/>
    <x v="2"/>
    <n v="23"/>
    <s v="Marketing"/>
    <s v="Marketing Manager"/>
    <s v="i4"/>
    <s v="Bachelor"/>
    <s v="Job portal"/>
    <d v="2022-09-20T00:00:00"/>
    <d v="2022-10-05T00:00:00"/>
    <d v="2022-10-10T00:00:00"/>
    <s v="Hired"/>
    <n v="61365"/>
    <n v="4.2"/>
    <x v="0"/>
    <m/>
    <s v="Head Office"/>
    <x v="0"/>
  </r>
  <r>
    <s v="XK66812"/>
    <x v="0"/>
    <n v="38"/>
    <s v="Service"/>
    <s v="Service Engineer"/>
    <s v="m6"/>
    <s v="Bachelor"/>
    <s v="LinkedIn"/>
    <d v="2022-09-21T00:00:00"/>
    <d v="2022-10-06T00:00:00"/>
    <d v="2022-10-14T00:00:00"/>
    <s v="Hired"/>
    <n v="117601"/>
    <n v="4.8"/>
    <x v="0"/>
    <n v="5"/>
    <s v="Branch Office"/>
    <x v="2"/>
  </r>
  <r>
    <s v="JH35461"/>
    <x v="0"/>
    <n v="26"/>
    <s v="Finance"/>
    <s v="Financial Analyst"/>
    <s v="i7"/>
    <s v="Master"/>
    <s v="Job portal"/>
    <d v="2022-09-21T00:00:00"/>
    <d v="2022-10-12T00:00:00"/>
    <d v="2022-10-19T00:00:00"/>
    <s v="Hired"/>
    <n v="75684"/>
    <n v="4.0999999999999996"/>
    <x v="0"/>
    <n v="4"/>
    <s v="Head Office"/>
    <x v="0"/>
  </r>
  <r>
    <s v="BT05905"/>
    <x v="2"/>
    <n v="28"/>
    <s v="Sales"/>
    <s v="Sales Executive"/>
    <s v="i4"/>
    <s v="Master"/>
    <s v="Job portal"/>
    <d v="2022-09-22T00:00:00"/>
    <d v="2022-10-02T00:00:00"/>
    <d v="2022-10-12T00:00:00"/>
    <s v="Rejected"/>
    <n v="41963"/>
    <m/>
    <x v="1"/>
    <m/>
    <s v="Remote"/>
    <x v="1"/>
  </r>
  <r>
    <s v="AP97943"/>
    <x v="2"/>
    <n v="32"/>
    <s v="Sales"/>
    <s v="Sales Executive"/>
    <s v="i6"/>
    <s v="Bachelor"/>
    <s v="LinkedIn"/>
    <d v="2022-09-22T00:00:00"/>
    <d v="2022-10-04T00:00:00"/>
    <d v="2022-10-11T00:00:00"/>
    <s v="Hired"/>
    <n v="53276"/>
    <n v="3.8"/>
    <x v="2"/>
    <n v="4"/>
    <s v="Branch Office"/>
    <x v="1"/>
  </r>
  <r>
    <s v="LJ89896"/>
    <x v="2"/>
    <n v="34"/>
    <s v="Service"/>
    <s v="Service Manager"/>
    <s v="b9"/>
    <s v="Bachelor"/>
    <s v="LinkedIn"/>
    <d v="2022-09-22T00:00:00"/>
    <d v="2022-10-12T00:00:00"/>
    <d v="2022-10-23T00:00:00"/>
    <s v="Hired"/>
    <n v="55616"/>
    <n v="3.8"/>
    <x v="0"/>
    <n v="5"/>
    <s v="Branch Office"/>
    <x v="2"/>
  </r>
  <r>
    <s v="JB33146"/>
    <x v="2"/>
    <n v="22"/>
    <s v="Service"/>
    <s v="Service Engineer"/>
    <s v="n10"/>
    <s v="Master"/>
    <s v="Own website"/>
    <d v="2022-09-22T00:00:00"/>
    <d v="2022-10-05T00:00:00"/>
    <d v="2022-10-10T00:00:00"/>
    <s v="Hired"/>
    <n v="154086"/>
    <n v="3.5"/>
    <x v="2"/>
    <n v="2"/>
    <s v="Branch Office"/>
    <x v="0"/>
  </r>
  <r>
    <s v="SX16826"/>
    <x v="2"/>
    <n v="34"/>
    <s v="Service"/>
    <s v="Service Engineer"/>
    <s v="n9"/>
    <s v="Bachelor"/>
    <s v="Job portal"/>
    <d v="2022-09-23T00:00:00"/>
    <d v="2022-10-10T00:00:00"/>
    <d v="2022-10-22T00:00:00"/>
    <s v="Rejected"/>
    <n v="213611"/>
    <m/>
    <x v="1"/>
    <n v="4"/>
    <s v="Head Office"/>
    <x v="2"/>
  </r>
  <r>
    <s v="VJ66441"/>
    <x v="2"/>
    <n v="30"/>
    <s v="Service"/>
    <s v="Service Engineer"/>
    <s v="c5"/>
    <s v="Master"/>
    <s v="Recruitment agencies"/>
    <d v="2022-09-23T00:00:00"/>
    <d v="2022-10-10T00:00:00"/>
    <d v="2022-10-16T00:00:00"/>
    <s v="Rejected"/>
    <n v="63762"/>
    <m/>
    <x v="1"/>
    <m/>
    <s v="Branch Office"/>
    <x v="1"/>
  </r>
  <r>
    <s v="ZY80308"/>
    <x v="2"/>
    <n v="22"/>
    <s v="Sales"/>
    <s v="Sales Executive"/>
    <s v="c9"/>
    <s v="Master"/>
    <s v="LinkedIn"/>
    <d v="2022-09-23T00:00:00"/>
    <d v="2022-10-03T00:00:00"/>
    <d v="2022-10-10T00:00:00"/>
    <s v="Rejected"/>
    <n v="69445"/>
    <m/>
    <x v="1"/>
    <n v="2"/>
    <s v="Head Office"/>
    <x v="0"/>
  </r>
  <r>
    <s v="IL64604"/>
    <x v="2"/>
    <n v="30"/>
    <s v="Operations"/>
    <s v="Operations Executive"/>
    <s v="c10"/>
    <s v="Bachelor"/>
    <s v="LinkedIn"/>
    <d v="2022-09-24T00:00:00"/>
    <d v="2022-10-10T00:00:00"/>
    <d v="2022-10-16T00:00:00"/>
    <s v="Hired"/>
    <n v="85409"/>
    <n v="3.6"/>
    <x v="0"/>
    <n v="5"/>
    <s v="Head Office"/>
    <x v="1"/>
  </r>
  <r>
    <s v="YY98972"/>
    <x v="2"/>
    <n v="25"/>
    <s v="Sales"/>
    <s v="Sales Manager"/>
    <s v="c8"/>
    <s v="Bachelor"/>
    <s v="LinkedIn"/>
    <d v="2022-09-24T00:00:00"/>
    <d v="2022-10-03T00:00:00"/>
    <d v="2022-10-10T00:00:00"/>
    <s v="Hired"/>
    <n v="57194"/>
    <n v="3.6"/>
    <x v="0"/>
    <n v="4"/>
    <s v="Branch Office"/>
    <x v="0"/>
  </r>
  <r>
    <s v="FD55851"/>
    <x v="2"/>
    <n v="29"/>
    <s v="Operations"/>
    <s v="Operations Manager"/>
    <s v="c10"/>
    <s v="Bachelor"/>
    <s v="Others"/>
    <d v="2022-09-24T00:00:00"/>
    <d v="2022-10-08T00:00:00"/>
    <d v="2022-10-13T00:00:00"/>
    <s v="Rejected"/>
    <n v="87998"/>
    <m/>
    <x v="1"/>
    <n v="3"/>
    <s v="Branch Office"/>
    <x v="1"/>
  </r>
  <r>
    <s v="UH65814"/>
    <x v="2"/>
    <n v="39"/>
    <s v="Service"/>
    <s v="Service Manager"/>
    <s v="i5"/>
    <s v="Master"/>
    <s v="Others"/>
    <d v="2022-09-24T00:00:00"/>
    <d v="2022-10-15T00:00:00"/>
    <d v="2022-10-21T00:00:00"/>
    <s v="Candidate refused"/>
    <n v="59460"/>
    <m/>
    <x v="1"/>
    <n v="4"/>
    <s v="Head Office"/>
    <x v="2"/>
  </r>
  <r>
    <s v="DR22760"/>
    <x v="0"/>
    <n v="38"/>
    <s v="Operations"/>
    <s v="Operations Manager"/>
    <s v="i5"/>
    <s v="Master"/>
    <s v="LinkedIn"/>
    <d v="2022-09-25T00:00:00"/>
    <d v="2022-10-14T00:00:00"/>
    <d v="2022-10-24T00:00:00"/>
    <s v="Hired"/>
    <n v="52916"/>
    <n v="5"/>
    <x v="2"/>
    <n v="4"/>
    <s v="Branch Office"/>
    <x v="2"/>
  </r>
  <r>
    <s v="LS19972"/>
    <x v="2"/>
    <n v="33"/>
    <s v="Operations"/>
    <s v="Operations Manager"/>
    <s v="c5"/>
    <s v="Master"/>
    <s v="LinkedIn"/>
    <d v="2022-09-25T00:00:00"/>
    <d v="2022-10-15T00:00:00"/>
    <d v="2022-10-19T00:00:00"/>
    <s v="Hired"/>
    <n v="50125"/>
    <n v="4.5999999999999996"/>
    <x v="0"/>
    <n v="4"/>
    <s v="Branch Office"/>
    <x v="1"/>
  </r>
  <r>
    <s v="GM81157"/>
    <x v="2"/>
    <n v="25"/>
    <s v="Operations"/>
    <s v="Operations Executive"/>
    <s v="i5"/>
    <s v="Doctoral"/>
    <s v="LinkedIn"/>
    <d v="2022-09-25T00:00:00"/>
    <d v="2022-10-04T00:00:00"/>
    <d v="2022-10-12T00:00:00"/>
    <s v="Hired"/>
    <n v="64885"/>
    <n v="4.9000000000000004"/>
    <x v="0"/>
    <n v="3"/>
    <s v="Branch Office"/>
    <x v="0"/>
  </r>
  <r>
    <s v="CR89766"/>
    <x v="0"/>
    <n v="23"/>
    <s v="Operations"/>
    <s v="Operations Executive"/>
    <s v="b9"/>
    <s v="Master"/>
    <s v="Job portal"/>
    <d v="2022-09-25T00:00:00"/>
    <d v="2022-10-08T00:00:00"/>
    <d v="2022-10-15T00:00:00"/>
    <s v="Rejected"/>
    <n v="55297"/>
    <m/>
    <x v="1"/>
    <n v="5"/>
    <s v="Branch Office"/>
    <x v="0"/>
  </r>
  <r>
    <s v="JS73658"/>
    <x v="2"/>
    <n v="38"/>
    <s v="Sales"/>
    <s v="Sales Manager"/>
    <s v="i1"/>
    <s v="Degree"/>
    <s v="Job portal"/>
    <d v="2022-09-25T00:00:00"/>
    <d v="2022-10-11T00:00:00"/>
    <d v="2022-10-17T00:00:00"/>
    <s v="Hired"/>
    <n v="53509"/>
    <n v="4"/>
    <x v="0"/>
    <m/>
    <s v="Branch Office"/>
    <x v="2"/>
  </r>
  <r>
    <s v="VF10079"/>
    <x v="0"/>
    <n v="23"/>
    <s v="General Management"/>
    <s v="General Manager"/>
    <s v="i5"/>
    <s v="Bachelor"/>
    <s v="LinkedIn"/>
    <d v="2022-09-25T00:00:00"/>
    <d v="2022-10-13T00:00:00"/>
    <d v="2022-10-23T00:00:00"/>
    <s v="Rejected"/>
    <n v="59103"/>
    <m/>
    <x v="1"/>
    <n v="3"/>
    <s v="Branch Office"/>
    <x v="0"/>
  </r>
  <r>
    <s v="TD38950"/>
    <x v="0"/>
    <n v="33"/>
    <s v="Operations"/>
    <s v="Operations Executive"/>
    <s v="i7"/>
    <s v="Bachelor"/>
    <s v="LinkedIn"/>
    <d v="2022-09-25T00:00:00"/>
    <d v="2022-10-04T00:00:00"/>
    <d v="2022-10-08T00:00:00"/>
    <s v="Hired"/>
    <n v="61649"/>
    <m/>
    <x v="0"/>
    <n v="2"/>
    <s v="Head Office"/>
    <x v="1"/>
  </r>
  <r>
    <s v="BN89336"/>
    <x v="2"/>
    <n v="35"/>
    <s v="Operations"/>
    <s v="Operations Executive"/>
    <s v="c8"/>
    <s v="Bachelor"/>
    <s v="Job portal"/>
    <d v="2022-09-26T00:00:00"/>
    <d v="2022-10-16T00:00:00"/>
    <d v="2022-10-23T00:00:00"/>
    <s v="Hired"/>
    <n v="61475"/>
    <n v="4.7"/>
    <x v="0"/>
    <n v="5"/>
    <s v="Branch Office"/>
    <x v="2"/>
  </r>
  <r>
    <s v="UN62354"/>
    <x v="0"/>
    <n v="45"/>
    <s v="Operations"/>
    <s v="Operations Executive"/>
    <s v="i4"/>
    <s v="Master"/>
    <s v="LinkedIn"/>
    <d v="2022-09-26T00:00:00"/>
    <d v="2022-10-08T00:00:00"/>
    <d v="2022-10-13T00:00:00"/>
    <s v="Rejected"/>
    <n v="43123"/>
    <m/>
    <x v="1"/>
    <n v="2"/>
    <s v="Head Office"/>
    <x v="3"/>
  </r>
  <r>
    <s v="DY84461"/>
    <x v="2"/>
    <n v="25"/>
    <s v="Service"/>
    <s v="Service Engineer"/>
    <s v="c5"/>
    <s v="Bachelor"/>
    <s v="LinkedIn"/>
    <d v="2022-09-26T00:00:00"/>
    <d v="2022-10-12T00:00:00"/>
    <d v="2022-10-16T00:00:00"/>
    <s v="Rejected"/>
    <n v="52061"/>
    <m/>
    <x v="1"/>
    <n v="1"/>
    <s v="Branch Office"/>
    <x v="0"/>
  </r>
  <r>
    <s v="RU75391"/>
    <x v="2"/>
    <n v="53"/>
    <s v="Operations"/>
    <s v="Operations Executive"/>
    <s v="n6"/>
    <s v="Master"/>
    <s v="LinkedIn"/>
    <d v="2022-09-26T00:00:00"/>
    <d v="2022-10-11T00:00:00"/>
    <d v="2022-10-21T00:00:00"/>
    <s v="Hired"/>
    <n v="167107"/>
    <n v="4.7"/>
    <x v="0"/>
    <n v="5"/>
    <s v="Head Office"/>
    <x v="4"/>
  </r>
  <r>
    <s v="ZS48473"/>
    <x v="0"/>
    <n v="32"/>
    <s v="Service"/>
    <s v="Service Engineer"/>
    <s v="c10"/>
    <s v="Master"/>
    <s v="Recruitment agencies"/>
    <d v="2022-09-26T00:00:00"/>
    <d v="2022-10-10T00:00:00"/>
    <d v="2022-10-20T00:00:00"/>
    <s v="Hired"/>
    <n v="67259"/>
    <m/>
    <x v="0"/>
    <n v="4"/>
    <s v="Head Office"/>
    <x v="1"/>
  </r>
  <r>
    <s v="ZI82787"/>
    <x v="0"/>
    <n v="24"/>
    <s v="Operations"/>
    <s v="Operations Executive"/>
    <s v="b9"/>
    <s v="Bachelor"/>
    <s v="Job portal"/>
    <d v="2022-09-26T00:00:00"/>
    <d v="2022-10-13T00:00:00"/>
    <d v="2022-10-25T00:00:00"/>
    <s v="Hired"/>
    <n v="52816"/>
    <n v="3.8"/>
    <x v="0"/>
    <n v="4"/>
    <s v="Branch Office"/>
    <x v="0"/>
  </r>
  <r>
    <s v="BW14396"/>
    <x v="0"/>
    <n v="40"/>
    <s v="Sales"/>
    <s v="Sales Manager"/>
    <s v="i7"/>
    <s v="Master"/>
    <s v="Own website"/>
    <d v="2022-09-27T00:00:00"/>
    <d v="2022-10-11T00:00:00"/>
    <d v="2022-10-19T00:00:00"/>
    <s v="Hired"/>
    <n v="79942"/>
    <n v="4.4000000000000004"/>
    <x v="2"/>
    <n v="4"/>
    <s v="Branch Office"/>
    <x v="3"/>
  </r>
  <r>
    <s v="WZ53697"/>
    <x v="2"/>
    <n v="34"/>
    <s v="Marketing"/>
    <s v="Marketing Executive"/>
    <s v="i7"/>
    <s v="Bachelor"/>
    <s v="LinkedIn"/>
    <d v="2022-09-27T00:00:00"/>
    <d v="2022-10-08T00:00:00"/>
    <d v="2022-10-15T00:00:00"/>
    <s v="Candidate in process"/>
    <n v="62899"/>
    <m/>
    <x v="1"/>
    <n v="4"/>
    <s v="Remote"/>
    <x v="2"/>
  </r>
  <r>
    <s v="KN26183"/>
    <x v="1"/>
    <n v="53"/>
    <s v="Service"/>
    <s v="Service Manager"/>
    <s v="i6"/>
    <s v="Master"/>
    <s v="Job portal"/>
    <d v="2022-09-28T00:00:00"/>
    <d v="2022-10-15T00:00:00"/>
    <d v="2022-10-22T00:00:00"/>
    <s v="Hired"/>
    <n v="70206"/>
    <n v="4.0999999999999996"/>
    <x v="0"/>
    <n v="4"/>
    <s v="Branch Office"/>
    <x v="4"/>
  </r>
  <r>
    <s v="DT58874"/>
    <x v="2"/>
    <n v="27"/>
    <s v="Service"/>
    <s v="Service Engineer"/>
    <s v="c5"/>
    <s v="Degree"/>
    <s v="Own website"/>
    <d v="2022-09-28T00:00:00"/>
    <d v="2022-10-09T00:00:00"/>
    <d v="2022-10-18T00:00:00"/>
    <s v="Hired"/>
    <n v="65760"/>
    <n v="4.7"/>
    <x v="2"/>
    <n v="2"/>
    <s v="Branch Office"/>
    <x v="0"/>
  </r>
  <r>
    <s v="ED62127"/>
    <x v="0"/>
    <n v="35"/>
    <s v="Operations"/>
    <s v="Operations Executive"/>
    <s v="c5"/>
    <s v="Degree"/>
    <s v="LinkedIn"/>
    <d v="2022-09-28T00:00:00"/>
    <d v="2022-10-14T00:00:00"/>
    <d v="2022-10-24T00:00:00"/>
    <s v="Hired"/>
    <n v="55210"/>
    <n v="4.0999999999999996"/>
    <x v="0"/>
    <n v="4"/>
    <s v="Branch Office"/>
    <x v="2"/>
  </r>
  <r>
    <s v="TA75691"/>
    <x v="2"/>
    <n v="32"/>
    <s v="Operations"/>
    <s v="Operations Executive"/>
    <s v="i4"/>
    <s v="Bachelor"/>
    <s v="LinkedIn"/>
    <d v="2022-09-28T00:00:00"/>
    <d v="2022-10-08T00:00:00"/>
    <d v="2022-10-19T00:00:00"/>
    <s v="Hired"/>
    <n v="50500"/>
    <n v="4.0999999999999996"/>
    <x v="0"/>
    <n v="4"/>
    <s v="Head Office"/>
    <x v="1"/>
  </r>
  <r>
    <s v="YL89091"/>
    <x v="0"/>
    <n v="27"/>
    <s v="Operations"/>
    <s v="Operations Executive"/>
    <s v="b9"/>
    <s v="Bachelor"/>
    <s v="LinkedIn"/>
    <d v="2022-09-28T00:00:00"/>
    <d v="2022-10-13T00:00:00"/>
    <d v="2022-10-17T00:00:00"/>
    <s v="Rejected"/>
    <n v="38120"/>
    <m/>
    <x v="1"/>
    <n v="4"/>
    <s v="Branch Office"/>
    <x v="0"/>
  </r>
  <r>
    <s v="BZ65964"/>
    <x v="2"/>
    <n v="25"/>
    <s v="Service"/>
    <s v="Service Engineer"/>
    <s v="b9"/>
    <s v="Master"/>
    <s v="Recruitment agencies"/>
    <d v="2022-09-28T00:00:00"/>
    <d v="2022-10-12T00:00:00"/>
    <d v="2022-10-24T00:00:00"/>
    <s v="Hired"/>
    <n v="34833"/>
    <n v="3.6"/>
    <x v="0"/>
    <m/>
    <s v="Branch Office"/>
    <x v="0"/>
  </r>
  <r>
    <s v="AG46963"/>
    <x v="0"/>
    <n v="33"/>
    <s v="Sales"/>
    <s v="Sales Manager"/>
    <s v="i5"/>
    <s v="Bachelor"/>
    <s v="Recruitment agencies"/>
    <d v="2022-09-28T00:00:00"/>
    <d v="2022-10-07T00:00:00"/>
    <d v="2022-10-17T00:00:00"/>
    <s v="Hired"/>
    <n v="61197"/>
    <n v="4"/>
    <x v="0"/>
    <m/>
    <s v="Branch Office"/>
    <x v="1"/>
  </r>
  <r>
    <s v="RU67862"/>
    <x v="2"/>
    <n v="30"/>
    <s v="Operations"/>
    <s v="Operations Manager"/>
    <s v="c5"/>
    <s v="Doctoral"/>
    <s v="Recruitment agencies"/>
    <d v="2022-09-28T00:00:00"/>
    <d v="2022-10-11T00:00:00"/>
    <d v="2022-10-15T00:00:00"/>
    <s v="Hired"/>
    <n v="50726"/>
    <m/>
    <x v="0"/>
    <n v="3"/>
    <s v="Branch Office"/>
    <x v="1"/>
  </r>
  <r>
    <s v="QJ10465"/>
    <x v="0"/>
    <n v="32"/>
    <s v="General Management"/>
    <s v="General Manager"/>
    <s v="c5"/>
    <s v="Bachelor"/>
    <s v="Recruitment agencies"/>
    <d v="2022-09-29T00:00:00"/>
    <d v="2022-10-10T00:00:00"/>
    <d v="2022-10-18T00:00:00"/>
    <s v="Hired"/>
    <n v="44301"/>
    <n v="4.0999999999999996"/>
    <x v="0"/>
    <n v="5"/>
    <s v="Branch Office"/>
    <x v="1"/>
  </r>
  <r>
    <s v="AO52771"/>
    <x v="1"/>
    <n v="44"/>
    <s v="Operations"/>
    <s v="Operations Manager"/>
    <s v="c8"/>
    <s v="Associate"/>
    <s v="Job portal"/>
    <d v="2022-09-29T00:00:00"/>
    <d v="2022-10-20T00:00:00"/>
    <d v="2022-10-25T00:00:00"/>
    <s v="Rejected"/>
    <n v="74617"/>
    <m/>
    <x v="1"/>
    <n v="5"/>
    <s v="Branch Office"/>
    <x v="3"/>
  </r>
  <r>
    <s v="MQ45009"/>
    <x v="0"/>
    <n v="34"/>
    <s v="Production"/>
    <s v="Production Engineer"/>
    <s v="i1"/>
    <s v="Associate"/>
    <s v="LinkedIn"/>
    <d v="2022-09-29T00:00:00"/>
    <d v="2022-10-18T00:00:00"/>
    <d v="2022-10-26T00:00:00"/>
    <s v="Rejected"/>
    <n v="38278"/>
    <m/>
    <x v="1"/>
    <n v="4"/>
    <s v="Branch Office"/>
    <x v="2"/>
  </r>
  <r>
    <s v="UE80558"/>
    <x v="2"/>
    <n v="28"/>
    <s v="Operations"/>
    <s v="Operations Executive"/>
    <s v="i1"/>
    <s v="Bachelor"/>
    <s v="Recruitment agencies"/>
    <d v="2022-09-29T00:00:00"/>
    <d v="2022-10-16T00:00:00"/>
    <d v="2022-10-25T00:00:00"/>
    <s v="Candidate in process"/>
    <n v="41059"/>
    <m/>
    <x v="1"/>
    <n v="4"/>
    <s v="Branch Office"/>
    <x v="1"/>
  </r>
  <r>
    <s v="MN57717"/>
    <x v="1"/>
    <n v="27"/>
    <s v="Purchase"/>
    <s v="Purchase Officer"/>
    <s v="i1"/>
    <s v="Bachelor"/>
    <s v="Own website"/>
    <d v="2022-09-29T00:00:00"/>
    <d v="2022-10-13T00:00:00"/>
    <d v="2022-10-21T00:00:00"/>
    <s v="Hired"/>
    <n v="56655"/>
    <n v="4.8"/>
    <x v="0"/>
    <n v="4"/>
    <s v="Branch Office"/>
    <x v="0"/>
  </r>
  <r>
    <s v="ZX15158"/>
    <x v="0"/>
    <n v="25"/>
    <s v="Finance"/>
    <s v="Financial Analyst"/>
    <s v="i7"/>
    <s v="Degree"/>
    <s v="LinkedIn"/>
    <d v="2022-09-29T00:00:00"/>
    <d v="2022-10-19T00:00:00"/>
    <d v="2022-10-28T00:00:00"/>
    <s v="Candidate refused"/>
    <n v="60195"/>
    <m/>
    <x v="1"/>
    <n v="4"/>
    <s v="Branch Office"/>
    <x v="0"/>
  </r>
  <r>
    <s v="DD21580"/>
    <x v="1"/>
    <n v="27"/>
    <s v="Production"/>
    <s v="Production Engineer"/>
    <s v="c8"/>
    <s v="Bachelor"/>
    <s v="Own website"/>
    <d v="2022-09-30T00:00:00"/>
    <d v="2022-10-14T00:00:00"/>
    <d v="2022-10-24T00:00:00"/>
    <s v="Rejected"/>
    <n v="66736"/>
    <m/>
    <x v="1"/>
    <n v="3"/>
    <s v="Branch Office"/>
    <x v="0"/>
  </r>
  <r>
    <s v="ZN35490"/>
    <x v="2"/>
    <n v="25"/>
    <s v="Production"/>
    <s v="Production Engineer"/>
    <s v="c9"/>
    <s v="Master"/>
    <s v="Job portal"/>
    <d v="2022-09-30T00:00:00"/>
    <d v="2022-10-17T00:00:00"/>
    <d v="2022-10-24T00:00:00"/>
    <s v="Candidate in process"/>
    <n v="56508"/>
    <m/>
    <x v="1"/>
    <m/>
    <s v="Branch Office"/>
    <x v="0"/>
  </r>
  <r>
    <s v="HY57645"/>
    <x v="0"/>
    <n v="34"/>
    <s v="Operations"/>
    <s v="Operations Executive"/>
    <s v="c5"/>
    <s v="Bachelor"/>
    <s v="LinkedIn"/>
    <d v="2022-10-01T00:00:00"/>
    <d v="2022-10-21T00:00:00"/>
    <d v="2022-10-30T00:00:00"/>
    <s v="Rejected"/>
    <n v="69413"/>
    <m/>
    <x v="1"/>
    <n v="4"/>
    <s v="Branch Office"/>
    <x v="2"/>
  </r>
  <r>
    <s v="SN93520"/>
    <x v="0"/>
    <n v="28"/>
    <s v="Finance"/>
    <s v="Financial Analyst"/>
    <s v="n6"/>
    <s v="Bachelor"/>
    <s v="LinkedIn"/>
    <d v="2022-10-01T00:00:00"/>
    <d v="2022-10-14T00:00:00"/>
    <d v="2022-10-18T00:00:00"/>
    <s v="Hired"/>
    <n v="126167"/>
    <n v="4.2"/>
    <x v="0"/>
    <n v="5"/>
    <s v="Branch Office"/>
    <x v="1"/>
  </r>
  <r>
    <s v="VG12896"/>
    <x v="2"/>
    <n v="41"/>
    <s v="Service"/>
    <s v="Service Engineer"/>
    <s v="c8"/>
    <s v="Bachelor"/>
    <s v="LinkedIn"/>
    <d v="2022-10-01T00:00:00"/>
    <d v="2022-10-17T00:00:00"/>
    <d v="2022-10-23T00:00:00"/>
    <s v="Hired"/>
    <n v="52156"/>
    <n v="4.7"/>
    <x v="0"/>
    <n v="4"/>
    <s v="Branch Office"/>
    <x v="3"/>
  </r>
  <r>
    <s v="FJ16023"/>
    <x v="0"/>
    <n v="34"/>
    <s v="Service"/>
    <s v="Service Engineer"/>
    <s v="m6"/>
    <s v="Bachelor"/>
    <s v="Own website"/>
    <d v="2022-10-01T00:00:00"/>
    <d v="2022-10-20T00:00:00"/>
    <d v="2022-10-24T00:00:00"/>
    <s v="Hired"/>
    <n v="98829"/>
    <n v="4.5999999999999996"/>
    <x v="2"/>
    <n v="4"/>
    <s v="Branch Office"/>
    <x v="2"/>
  </r>
  <r>
    <s v="XK02465"/>
    <x v="2"/>
    <n v="36"/>
    <s v="Sales"/>
    <s v="Sales Executive"/>
    <s v="c8"/>
    <s v="Master"/>
    <s v="Recruitment agencies"/>
    <d v="2022-10-01T00:00:00"/>
    <d v="2022-10-12T00:00:00"/>
    <d v="2022-10-16T00:00:00"/>
    <s v="Hired"/>
    <n v="70498"/>
    <m/>
    <x v="0"/>
    <n v="4"/>
    <s v="Branch Office"/>
    <x v="2"/>
  </r>
  <r>
    <s v="BT96136"/>
    <x v="0"/>
    <n v="23"/>
    <s v="Operations"/>
    <s v="Operations Manager"/>
    <s v="i6"/>
    <s v="Doctoral"/>
    <s v="Job portal"/>
    <d v="2022-10-02T00:00:00"/>
    <d v="2022-10-12T00:00:00"/>
    <d v="2022-10-16T00:00:00"/>
    <s v="Candidate in process"/>
    <n v="68804"/>
    <m/>
    <x v="1"/>
    <n v="4"/>
    <s v="Branch Office"/>
    <x v="0"/>
  </r>
  <r>
    <s v="VP41940"/>
    <x v="2"/>
    <n v="32"/>
    <s v="Service"/>
    <s v="Service Engineer"/>
    <s v="c10"/>
    <s v="Bachelor"/>
    <s v="Own website"/>
    <d v="2022-10-02T00:00:00"/>
    <d v="2022-10-20T00:00:00"/>
    <d v="2022-10-29T00:00:00"/>
    <s v="Rejected"/>
    <n v="66465"/>
    <m/>
    <x v="1"/>
    <n v="5"/>
    <s v="Head Office"/>
    <x v="1"/>
  </r>
  <r>
    <s v="PC11506"/>
    <x v="0"/>
    <n v="25"/>
    <s v="Service"/>
    <s v="Service Engineer"/>
    <s v="i7"/>
    <s v="Master"/>
    <s v="LinkedIn"/>
    <d v="2022-10-02T00:00:00"/>
    <d v="2022-10-20T00:00:00"/>
    <d v="2022-10-27T00:00:00"/>
    <s v="Hired"/>
    <n v="71187"/>
    <m/>
    <x v="0"/>
    <n v="4"/>
    <s v="Branch Office"/>
    <x v="0"/>
  </r>
  <r>
    <s v="JI28203"/>
    <x v="2"/>
    <n v="46"/>
    <s v="Operations"/>
    <s v="Operations Executive"/>
    <s v="b9"/>
    <s v="Master"/>
    <s v="LinkedIn"/>
    <d v="2022-10-02T00:00:00"/>
    <d v="2022-10-11T00:00:00"/>
    <d v="2022-10-19T00:00:00"/>
    <s v="Hired"/>
    <n v="58997"/>
    <n v="3.8"/>
    <x v="2"/>
    <n v="4"/>
    <s v="Remote"/>
    <x v="5"/>
  </r>
  <r>
    <s v="ZJ19173"/>
    <x v="1"/>
    <n v="37"/>
    <s v="Operations"/>
    <s v="Operations Executive"/>
    <s v="m6"/>
    <s v="Bachelor"/>
    <s v="LinkedIn"/>
    <d v="2022-10-02T00:00:00"/>
    <d v="2022-10-21T00:00:00"/>
    <d v="2022-11-01T00:00:00"/>
    <s v="Hired"/>
    <n v="136448"/>
    <n v="3.9"/>
    <x v="0"/>
    <n v="3"/>
    <s v="Head Office"/>
    <x v="2"/>
  </r>
  <r>
    <s v="VM57856"/>
    <x v="1"/>
    <n v="49"/>
    <s v="Operations"/>
    <s v="Operations Manager"/>
    <s v="i7"/>
    <s v="Master"/>
    <s v="Recruitment agencies"/>
    <d v="2022-10-02T00:00:00"/>
    <d v="2022-10-24T00:00:00"/>
    <d v="2022-11-01T00:00:00"/>
    <s v="Rejected"/>
    <n v="65948"/>
    <m/>
    <x v="1"/>
    <n v="5"/>
    <s v="Branch Office"/>
    <x v="5"/>
  </r>
  <r>
    <s v="XE93379"/>
    <x v="2"/>
    <n v="31"/>
    <s v="Finance"/>
    <s v="Finance Manager"/>
    <s v="i4"/>
    <s v="Degree"/>
    <s v="LinkedIn"/>
    <d v="2022-10-02T00:00:00"/>
    <d v="2022-10-21T00:00:00"/>
    <d v="2022-10-26T00:00:00"/>
    <s v="Hired"/>
    <n v="57685"/>
    <n v="4.2"/>
    <x v="0"/>
    <m/>
    <s v="Branch Office"/>
    <x v="1"/>
  </r>
  <r>
    <s v="NP84105"/>
    <x v="0"/>
    <n v="25"/>
    <s v="Operations"/>
    <s v="Operations Executive"/>
    <s v="i6"/>
    <s v="Bachelor"/>
    <s v="Job portal"/>
    <d v="2022-10-03T00:00:00"/>
    <d v="2022-10-20T00:00:00"/>
    <d v="2022-10-30T00:00:00"/>
    <s v="Hired"/>
    <n v="52740"/>
    <n v="3.9"/>
    <x v="2"/>
    <n v="4"/>
    <s v="Branch Office"/>
    <x v="0"/>
  </r>
  <r>
    <s v="ED37079"/>
    <x v="2"/>
    <n v="31"/>
    <s v="Marketing"/>
    <s v="Marketing Executive"/>
    <s v="c8"/>
    <s v="Degree"/>
    <s v="LinkedIn"/>
    <d v="2022-10-03T00:00:00"/>
    <d v="2022-10-24T00:00:00"/>
    <d v="2022-10-30T00:00:00"/>
    <s v="Candidate in process"/>
    <n v="84933"/>
    <m/>
    <x v="1"/>
    <n v="4"/>
    <s v="Branch Office"/>
    <x v="1"/>
  </r>
  <r>
    <s v="SG67197"/>
    <x v="0"/>
    <n v="28"/>
    <s v="Operations"/>
    <s v="Operations Manager"/>
    <s v="i6"/>
    <s v="Degree"/>
    <s v="Job portal"/>
    <d v="2022-10-03T00:00:00"/>
    <d v="2022-10-18T00:00:00"/>
    <d v="2022-10-26T00:00:00"/>
    <s v="Hired"/>
    <n v="57470"/>
    <n v="3.5"/>
    <x v="0"/>
    <n v="4"/>
    <s v="Branch Office"/>
    <x v="1"/>
  </r>
  <r>
    <s v="NH49883"/>
    <x v="0"/>
    <n v="22"/>
    <s v="Operations"/>
    <s v="Operations Executive"/>
    <s v="c8"/>
    <s v="Bachelor"/>
    <s v="Job portal"/>
    <d v="2022-10-03T00:00:00"/>
    <d v="2022-10-12T00:00:00"/>
    <d v="2022-10-23T00:00:00"/>
    <s v="Rejected"/>
    <n v="72521"/>
    <m/>
    <x v="1"/>
    <n v="4"/>
    <s v="Branch Office"/>
    <x v="0"/>
  </r>
  <r>
    <s v="WY43007"/>
    <x v="0"/>
    <n v="23"/>
    <s v="Service"/>
    <s v="Service Manager"/>
    <s v="c9"/>
    <s v="Master"/>
    <s v="Job portal"/>
    <d v="2022-10-03T00:00:00"/>
    <d v="2022-10-20T00:00:00"/>
    <d v="2022-10-29T00:00:00"/>
    <s v="Hired"/>
    <n v="57510"/>
    <n v="4.0999999999999996"/>
    <x v="0"/>
    <m/>
    <s v="Head Office"/>
    <x v="0"/>
  </r>
  <r>
    <s v="YE07548"/>
    <x v="0"/>
    <n v="26"/>
    <s v="General Management"/>
    <s v="General Manager"/>
    <s v="b9"/>
    <s v="Bachelor"/>
    <s v="LinkedIn"/>
    <d v="2022-10-03T00:00:00"/>
    <d v="2022-10-20T00:00:00"/>
    <d v="2022-10-29T00:00:00"/>
    <s v="Hired"/>
    <n v="52440"/>
    <n v="3.9"/>
    <x v="0"/>
    <n v="5"/>
    <s v="Branch Office"/>
    <x v="0"/>
  </r>
  <r>
    <s v="ZL57459"/>
    <x v="2"/>
    <n v="36"/>
    <s v="Service"/>
    <s v="Service Engineer"/>
    <s v="m7"/>
    <s v="Master"/>
    <s v="Job portal"/>
    <d v="2022-10-03T00:00:00"/>
    <d v="2022-10-18T00:00:00"/>
    <d v="2022-10-26T00:00:00"/>
    <s v="Hired"/>
    <n v="105913"/>
    <n v="4.8"/>
    <x v="0"/>
    <n v="4"/>
    <s v="Head Office"/>
    <x v="2"/>
  </r>
  <r>
    <s v="XS46977"/>
    <x v="2"/>
    <n v="34"/>
    <s v="Service"/>
    <s v="Service Engineer"/>
    <s v="b9"/>
    <s v="Master"/>
    <s v="Job portal"/>
    <d v="2022-10-04T00:00:00"/>
    <d v="2022-10-17T00:00:00"/>
    <d v="2022-10-22T00:00:00"/>
    <s v="Hired"/>
    <n v="37563"/>
    <n v="4.0999999999999996"/>
    <x v="0"/>
    <n v="2"/>
    <s v="Branch Office"/>
    <x v="2"/>
  </r>
  <r>
    <s v="ST27988"/>
    <x v="0"/>
    <n v="28"/>
    <s v="Production"/>
    <s v="Production Manager"/>
    <s v="c10"/>
    <s v="Bachelor"/>
    <s v="Own website"/>
    <d v="2022-10-04T00:00:00"/>
    <d v="2022-10-20T00:00:00"/>
    <d v="2022-10-25T00:00:00"/>
    <s v="Candidate in process"/>
    <n v="64763"/>
    <m/>
    <x v="1"/>
    <n v="4"/>
    <s v="Branch Office"/>
    <x v="1"/>
  </r>
  <r>
    <s v="NP69685"/>
    <x v="0"/>
    <n v="26"/>
    <s v="Sales"/>
    <s v="Sales Executive"/>
    <s v="c5"/>
    <s v="Degree"/>
    <s v="LinkedIn"/>
    <d v="2022-10-05T00:00:00"/>
    <d v="2022-10-14T00:00:00"/>
    <d v="2022-10-18T00:00:00"/>
    <s v="Hired"/>
    <n v="58370"/>
    <m/>
    <x v="0"/>
    <n v="4"/>
    <s v="Branch Office"/>
    <x v="0"/>
  </r>
  <r>
    <s v="FB85943"/>
    <x v="1"/>
    <n v="23"/>
    <s v="General Management"/>
    <s v="General Manager"/>
    <s v="c10"/>
    <s v="Master"/>
    <s v="LinkedIn"/>
    <d v="2022-10-05T00:00:00"/>
    <d v="2022-10-26T00:00:00"/>
    <d v="2022-11-07T00:00:00"/>
    <s v="Hired"/>
    <n v="75497"/>
    <n v="4.5999999999999996"/>
    <x v="0"/>
    <n v="2"/>
    <s v="Branch Office"/>
    <x v="0"/>
  </r>
  <r>
    <s v="JC92571"/>
    <x v="0"/>
    <n v="39"/>
    <s v="Operations"/>
    <s v="Operations Executive"/>
    <s v="i7"/>
    <s v="Degree"/>
    <s v="Recruitment agencies"/>
    <d v="2022-10-05T00:00:00"/>
    <d v="2022-10-20T00:00:00"/>
    <d v="2022-10-26T00:00:00"/>
    <s v="Rejected"/>
    <n v="79456"/>
    <m/>
    <x v="1"/>
    <n v="4"/>
    <s v="Head Office"/>
    <x v="2"/>
  </r>
  <r>
    <s v="HH27523"/>
    <x v="0"/>
    <n v="25"/>
    <s v="Operations"/>
    <s v="Operations Executive"/>
    <s v="i5"/>
    <s v="Bachelor"/>
    <s v="LinkedIn"/>
    <d v="2022-10-05T00:00:00"/>
    <d v="2022-10-15T00:00:00"/>
    <d v="2022-10-24T00:00:00"/>
    <s v="Candidate in process"/>
    <n v="53761"/>
    <m/>
    <x v="1"/>
    <n v="4"/>
    <s v="Branch Office"/>
    <x v="0"/>
  </r>
  <r>
    <s v="YQ80464"/>
    <x v="0"/>
    <n v="31"/>
    <s v="Operations"/>
    <s v="Operations Executive"/>
    <s v="b9"/>
    <s v="Degree"/>
    <s v="Own website"/>
    <d v="2022-10-05T00:00:00"/>
    <d v="2022-10-17T00:00:00"/>
    <d v="2022-10-26T00:00:00"/>
    <s v="Hired"/>
    <n v="31918"/>
    <n v="3.7"/>
    <x v="0"/>
    <n v="4"/>
    <s v="Branch Office"/>
    <x v="1"/>
  </r>
  <r>
    <s v="JQ33081"/>
    <x v="2"/>
    <n v="27"/>
    <s v="Finance"/>
    <s v="Finance Manager"/>
    <s v="c8"/>
    <s v="Master"/>
    <s v="Job portal"/>
    <d v="2022-10-05T00:00:00"/>
    <d v="2022-10-19T00:00:00"/>
    <d v="2022-10-28T00:00:00"/>
    <s v="Hired"/>
    <n v="84768"/>
    <n v="4.4000000000000004"/>
    <x v="2"/>
    <m/>
    <s v="Branch Office"/>
    <x v="0"/>
  </r>
  <r>
    <s v="JC40511"/>
    <x v="2"/>
    <n v="28"/>
    <s v="Sales"/>
    <s v="Sales Executive"/>
    <s v="i4"/>
    <s v="Degree"/>
    <s v="LinkedIn"/>
    <d v="2022-10-05T00:00:00"/>
    <d v="2022-10-14T00:00:00"/>
    <d v="2022-10-26T00:00:00"/>
    <s v="Candidate in process"/>
    <n v="59375"/>
    <m/>
    <x v="1"/>
    <m/>
    <s v="Branch Office"/>
    <x v="1"/>
  </r>
  <r>
    <s v="ME62324"/>
    <x v="0"/>
    <n v="30"/>
    <s v="Operations"/>
    <s v="Operations Executive"/>
    <s v="i7"/>
    <s v="Master"/>
    <s v="Own website"/>
    <d v="2022-10-06T00:00:00"/>
    <d v="2022-10-23T00:00:00"/>
    <d v="2022-11-01T00:00:00"/>
    <s v="Hired"/>
    <n v="71089"/>
    <n v="4.2"/>
    <x v="2"/>
    <n v="3"/>
    <s v="Branch Office"/>
    <x v="1"/>
  </r>
  <r>
    <s v="EV14813"/>
    <x v="0"/>
    <n v="40"/>
    <s v="Operations"/>
    <s v="Operations Manager"/>
    <s v="i7"/>
    <s v="Bachelor"/>
    <s v="Job portal"/>
    <d v="2022-10-06T00:00:00"/>
    <d v="2022-10-15T00:00:00"/>
    <d v="2022-10-22T00:00:00"/>
    <s v="Candidate refused"/>
    <n v="67188"/>
    <m/>
    <x v="1"/>
    <n v="4"/>
    <s v="Branch Office"/>
    <x v="3"/>
  </r>
  <r>
    <s v="LJ81103"/>
    <x v="2"/>
    <n v="29"/>
    <s v="Purchase"/>
    <s v="Purchase Officer"/>
    <s v="m6"/>
    <s v="Bachelor"/>
    <s v="LinkedIn"/>
    <d v="2022-10-07T00:00:00"/>
    <d v="2022-10-25T00:00:00"/>
    <d v="2022-11-02T00:00:00"/>
    <s v="Hired"/>
    <n v="132275"/>
    <n v="3.7"/>
    <x v="2"/>
    <n v="4"/>
    <s v="Branch Office"/>
    <x v="1"/>
  </r>
  <r>
    <s v="TX11462"/>
    <x v="2"/>
    <n v="35"/>
    <s v="Operations"/>
    <s v="Operations Executive"/>
    <s v="i1"/>
    <s v="Degree"/>
    <s v="LinkedIn"/>
    <d v="2022-10-07T00:00:00"/>
    <d v="2022-10-28T00:00:00"/>
    <d v="2022-11-04T00:00:00"/>
    <s v="Hired"/>
    <n v="50999"/>
    <n v="4.2"/>
    <x v="0"/>
    <n v="4"/>
    <s v="Remote"/>
    <x v="2"/>
  </r>
  <r>
    <s v="KO77378"/>
    <x v="0"/>
    <n v="23"/>
    <s v="Service"/>
    <s v="Service Manager"/>
    <s v="b9"/>
    <s v="Master"/>
    <s v="LinkedIn"/>
    <d v="2022-10-07T00:00:00"/>
    <d v="2022-10-24T00:00:00"/>
    <d v="2022-11-03T00:00:00"/>
    <s v="Candidate in process"/>
    <n v="54545"/>
    <m/>
    <x v="1"/>
    <n v="3"/>
    <s v="Branch Office"/>
    <x v="0"/>
  </r>
  <r>
    <s v="NY83110"/>
    <x v="1"/>
    <n v="25"/>
    <s v="Service"/>
    <s v="Service Manager"/>
    <s v="i5"/>
    <s v="Doctoral"/>
    <s v="Own website"/>
    <d v="2022-10-07T00:00:00"/>
    <d v="2022-10-27T00:00:00"/>
    <d v="2022-11-01T00:00:00"/>
    <s v="Hired"/>
    <n v="61934"/>
    <n v="4.9000000000000004"/>
    <x v="0"/>
    <n v="4"/>
    <s v="Branch Office"/>
    <x v="0"/>
  </r>
  <r>
    <s v="EN72639"/>
    <x v="0"/>
    <n v="35"/>
    <s v="Service"/>
    <s v="Service Engineer"/>
    <s v="c10"/>
    <s v="Bachelor"/>
    <s v="Job portal"/>
    <d v="2022-10-07T00:00:00"/>
    <d v="2022-10-28T00:00:00"/>
    <d v="2022-11-02T00:00:00"/>
    <s v="Rejected"/>
    <n v="83675"/>
    <m/>
    <x v="1"/>
    <n v="4"/>
    <s v="Branch Office"/>
    <x v="2"/>
  </r>
  <r>
    <s v="TL24721"/>
    <x v="0"/>
    <n v="31"/>
    <s v="Service"/>
    <s v="Service Engineer"/>
    <s v="n9"/>
    <s v="Master"/>
    <s v="Own website"/>
    <d v="2022-10-07T00:00:00"/>
    <d v="2022-10-21T00:00:00"/>
    <d v="2022-10-27T00:00:00"/>
    <s v="Rejected"/>
    <n v="174234"/>
    <m/>
    <x v="1"/>
    <m/>
    <s v="Branch Office"/>
    <x v="1"/>
  </r>
  <r>
    <s v="NG78928"/>
    <x v="1"/>
    <n v="25"/>
    <s v="Operations"/>
    <s v="Operations Manager"/>
    <s v="c8"/>
    <s v="Master"/>
    <s v="LinkedIn"/>
    <d v="2022-10-08T00:00:00"/>
    <d v="2022-10-21T00:00:00"/>
    <d v="2022-10-26T00:00:00"/>
    <s v="Candidate refused"/>
    <n v="58936"/>
    <m/>
    <x v="1"/>
    <n v="4"/>
    <s v="Head Office"/>
    <x v="0"/>
  </r>
  <r>
    <s v="FS87519"/>
    <x v="0"/>
    <n v="29"/>
    <s v="Operations"/>
    <s v="Operations Manager"/>
    <s v="n10"/>
    <s v="Master"/>
    <s v="Job portal"/>
    <d v="2022-10-08T00:00:00"/>
    <d v="2022-10-23T00:00:00"/>
    <d v="2022-10-27T00:00:00"/>
    <s v="Rejected"/>
    <n v="180004"/>
    <m/>
    <x v="1"/>
    <n v="4"/>
    <s v="Branch Office"/>
    <x v="1"/>
  </r>
  <r>
    <s v="PQ21099"/>
    <x v="2"/>
    <n v="29"/>
    <s v="Service"/>
    <s v="Service Manager"/>
    <s v="i4"/>
    <s v="Degree"/>
    <s v="LinkedIn"/>
    <d v="2022-10-08T00:00:00"/>
    <d v="2022-10-26T00:00:00"/>
    <d v="2022-11-02T00:00:00"/>
    <s v="Hired"/>
    <n v="51351"/>
    <n v="3.9"/>
    <x v="0"/>
    <n v="3"/>
    <s v="Branch Office"/>
    <x v="1"/>
  </r>
  <r>
    <s v="LQ00436"/>
    <x v="0"/>
    <n v="31"/>
    <s v="Operations"/>
    <s v="Operations Executive"/>
    <s v="n10"/>
    <s v="Bachelor"/>
    <s v="Recruitment agencies"/>
    <d v="2022-10-08T00:00:00"/>
    <d v="2022-10-26T00:00:00"/>
    <d v="2022-11-02T00:00:00"/>
    <s v="Hired"/>
    <n v="160625"/>
    <n v="4.9000000000000004"/>
    <x v="0"/>
    <m/>
    <s v="Head Office"/>
    <x v="1"/>
  </r>
  <r>
    <s v="GI45632"/>
    <x v="0"/>
    <n v="34"/>
    <s v="Operations"/>
    <s v="Operations Executive"/>
    <s v="n6"/>
    <s v="Master"/>
    <s v="Job portal"/>
    <d v="2022-10-09T00:00:00"/>
    <d v="2022-10-17T00:00:00"/>
    <d v="2022-10-28T00:00:00"/>
    <s v="Hired"/>
    <n v="193560"/>
    <n v="4"/>
    <x v="0"/>
    <n v="4"/>
    <s v="Branch Office"/>
    <x v="2"/>
  </r>
  <r>
    <s v="HJ43000"/>
    <x v="1"/>
    <n v="25"/>
    <s v="Service"/>
    <s v="Service Engineer"/>
    <s v="c9"/>
    <s v="Master"/>
    <s v="Own website"/>
    <d v="2022-10-09T00:00:00"/>
    <d v="2022-10-18T00:00:00"/>
    <d v="2022-10-23T00:00:00"/>
    <s v="Hired"/>
    <n v="57492"/>
    <m/>
    <x v="2"/>
    <n v="4"/>
    <s v="Branch Office"/>
    <x v="0"/>
  </r>
  <r>
    <s v="TF49119"/>
    <x v="0"/>
    <n v="25"/>
    <s v="Service"/>
    <s v="Service Manager"/>
    <s v="c5"/>
    <s v="Bachelor"/>
    <s v="Job portal"/>
    <d v="2022-10-09T00:00:00"/>
    <d v="2022-10-20T00:00:00"/>
    <d v="2022-10-25T00:00:00"/>
    <s v="Hired"/>
    <n v="63185"/>
    <n v="5"/>
    <x v="0"/>
    <n v="4"/>
    <s v="Branch Office"/>
    <x v="0"/>
  </r>
  <r>
    <s v="JH00583"/>
    <x v="2"/>
    <n v="26"/>
    <s v="General Management"/>
    <s v="General Manager"/>
    <s v="i7"/>
    <s v="Master"/>
    <s v="Own website"/>
    <d v="2022-10-09T00:00:00"/>
    <d v="2022-10-30T00:00:00"/>
    <d v="2022-11-11T00:00:00"/>
    <s v="Hired"/>
    <n v="60245"/>
    <n v="3.6"/>
    <x v="2"/>
    <n v="4"/>
    <s v="Head Office"/>
    <x v="0"/>
  </r>
  <r>
    <s v="TJ75362"/>
    <x v="0"/>
    <n v="27"/>
    <s v="Operations"/>
    <s v="Operations Manager"/>
    <s v="n6"/>
    <s v="Master"/>
    <s v="Job portal"/>
    <d v="2022-10-09T00:00:00"/>
    <d v="2022-10-19T00:00:00"/>
    <d v="2022-10-28T00:00:00"/>
    <s v="No decision"/>
    <n v="176861"/>
    <m/>
    <x v="1"/>
    <n v="5"/>
    <s v="Branch Office"/>
    <x v="0"/>
  </r>
  <r>
    <s v="JX17159"/>
    <x v="0"/>
    <n v="32"/>
    <s v="General Management"/>
    <s v="General Manager"/>
    <s v="b9"/>
    <s v="Bachelor"/>
    <s v="Job portal"/>
    <d v="2022-10-09T00:00:00"/>
    <d v="2022-10-31T00:00:00"/>
    <d v="2022-11-08T00:00:00"/>
    <s v="Rejected"/>
    <n v="41684"/>
    <m/>
    <x v="1"/>
    <n v="5"/>
    <s v="Head Office"/>
    <x v="1"/>
  </r>
  <r>
    <s v="RE79053"/>
    <x v="0"/>
    <n v="24"/>
    <s v="Service"/>
    <s v="Service Engineer"/>
    <s v="i6"/>
    <s v="Bachelor"/>
    <s v="Job portal"/>
    <d v="2022-10-09T00:00:00"/>
    <d v="2022-10-26T00:00:00"/>
    <d v="2022-11-06T00:00:00"/>
    <s v="Hired"/>
    <n v="55939"/>
    <n v="4.4000000000000004"/>
    <x v="0"/>
    <n v="4"/>
    <s v="Branch Office"/>
    <x v="0"/>
  </r>
  <r>
    <s v="SZ27015"/>
    <x v="2"/>
    <n v="28"/>
    <s v="Operations"/>
    <s v="Operations Executive"/>
    <s v="b9"/>
    <s v="Degree"/>
    <s v="Recruitment agencies"/>
    <d v="2022-10-09T00:00:00"/>
    <d v="2022-10-31T00:00:00"/>
    <d v="2022-11-07T00:00:00"/>
    <s v="Hired"/>
    <n v="35122"/>
    <n v="4.0999999999999996"/>
    <x v="0"/>
    <n v="2"/>
    <s v="Branch Office"/>
    <x v="1"/>
  </r>
  <r>
    <s v="GW89984"/>
    <x v="0"/>
    <n v="24"/>
    <s v="Service"/>
    <s v="Service Engineer"/>
    <s v="b9"/>
    <s v="Bachelor"/>
    <s v="LinkedIn"/>
    <d v="2022-10-09T00:00:00"/>
    <d v="2022-10-29T00:00:00"/>
    <d v="2022-11-10T00:00:00"/>
    <s v="Hired"/>
    <n v="52339"/>
    <n v="4.3"/>
    <x v="0"/>
    <n v="2"/>
    <s v="Head Office"/>
    <x v="0"/>
  </r>
  <r>
    <s v="SX04950"/>
    <x v="2"/>
    <n v="26"/>
    <s v="Service"/>
    <s v="Service Manager"/>
    <s v="c9"/>
    <s v="Bachelor"/>
    <s v="LinkedIn"/>
    <d v="2022-10-09T00:00:00"/>
    <d v="2022-10-27T00:00:00"/>
    <d v="2022-11-02T00:00:00"/>
    <s v="Hired"/>
    <n v="74764"/>
    <n v="3.8"/>
    <x v="0"/>
    <m/>
    <s v="Branch Office"/>
    <x v="0"/>
  </r>
  <r>
    <s v="PS10576"/>
    <x v="0"/>
    <n v="25"/>
    <s v="Finance"/>
    <s v="Financial Analyst"/>
    <s v="m7"/>
    <s v="Master"/>
    <s v="Own website"/>
    <d v="2022-10-10T00:00:00"/>
    <d v="2022-10-30T00:00:00"/>
    <d v="2022-11-03T00:00:00"/>
    <s v="Hired"/>
    <n v="118282"/>
    <n v="4.3"/>
    <x v="0"/>
    <n v="4"/>
    <s v="Branch Office"/>
    <x v="0"/>
  </r>
  <r>
    <s v="TK68917"/>
    <x v="1"/>
    <n v="27"/>
    <s v="Service"/>
    <s v="Service Engineer"/>
    <s v="i1"/>
    <s v="Bachelor"/>
    <s v="Job portal"/>
    <d v="2022-10-10T00:00:00"/>
    <d v="2022-10-18T00:00:00"/>
    <d v="2022-10-24T00:00:00"/>
    <s v="Hired"/>
    <n v="52448"/>
    <n v="4.5"/>
    <x v="0"/>
    <n v="4"/>
    <s v="Branch Office"/>
    <x v="0"/>
  </r>
  <r>
    <s v="JU42112"/>
    <x v="0"/>
    <n v="32"/>
    <s v="Service"/>
    <s v="Service Engineer"/>
    <s v="c8"/>
    <s v="Master"/>
    <s v="Job portal"/>
    <d v="2022-10-10T00:00:00"/>
    <d v="2022-10-30T00:00:00"/>
    <d v="2022-11-06T00:00:00"/>
    <s v="Hired"/>
    <n v="83458"/>
    <n v="4.0999999999999996"/>
    <x v="0"/>
    <m/>
    <s v="Branch Office"/>
    <x v="1"/>
  </r>
  <r>
    <s v="SW74753"/>
    <x v="2"/>
    <n v="25"/>
    <s v="Service"/>
    <s v="Service Engineer"/>
    <s v="i6"/>
    <s v="Bachelor"/>
    <s v="LinkedIn"/>
    <d v="2022-10-10T00:00:00"/>
    <d v="2022-10-20T00:00:00"/>
    <d v="2022-10-30T00:00:00"/>
    <s v="Hired"/>
    <n v="59730"/>
    <n v="3.7"/>
    <x v="0"/>
    <m/>
    <s v="Head Office"/>
    <x v="0"/>
  </r>
  <r>
    <s v="FS51020"/>
    <x v="2"/>
    <n v="32"/>
    <s v="Sales"/>
    <s v="Sales Executive"/>
    <s v="c5"/>
    <s v="Degree"/>
    <s v="LinkedIn"/>
    <d v="2022-10-11T00:00:00"/>
    <d v="2022-10-29T00:00:00"/>
    <d v="2022-11-10T00:00:00"/>
    <s v="Hired"/>
    <n v="42380"/>
    <n v="3.7"/>
    <x v="0"/>
    <n v="5"/>
    <s v="Remote"/>
    <x v="1"/>
  </r>
  <r>
    <s v="DW92762"/>
    <x v="2"/>
    <n v="27"/>
    <s v="Operations"/>
    <s v="Operations Manager"/>
    <s v="c8"/>
    <s v="Bachelor"/>
    <s v="Job portal"/>
    <d v="2022-10-11T00:00:00"/>
    <d v="2022-10-21T00:00:00"/>
    <d v="2022-10-29T00:00:00"/>
    <s v="Hired"/>
    <n v="75405"/>
    <m/>
    <x v="2"/>
    <n v="4"/>
    <s v="Branch Office"/>
    <x v="0"/>
  </r>
  <r>
    <s v="VN03630"/>
    <x v="2"/>
    <n v="48"/>
    <s v="Finance"/>
    <s v="Finance Manager"/>
    <s v="i1"/>
    <s v="Bachelor"/>
    <s v="LinkedIn"/>
    <d v="2022-10-11T00:00:00"/>
    <d v="2022-10-26T00:00:00"/>
    <d v="2022-11-07T00:00:00"/>
    <s v="Hired"/>
    <n v="58656"/>
    <n v="3.9"/>
    <x v="0"/>
    <m/>
    <s v="Branch Office"/>
    <x v="5"/>
  </r>
  <r>
    <s v="SO74630"/>
    <x v="2"/>
    <n v="27"/>
    <s v="Sales"/>
    <s v="Sales Executive"/>
    <s v="i4"/>
    <s v="Master"/>
    <s v="Job portal"/>
    <d v="2022-10-11T00:00:00"/>
    <d v="2022-10-27T00:00:00"/>
    <d v="2022-11-05T00:00:00"/>
    <s v="Hired"/>
    <n v="47619"/>
    <n v="4.0999999999999996"/>
    <x v="0"/>
    <n v="3"/>
    <s v="Branch Office"/>
    <x v="0"/>
  </r>
  <r>
    <s v="VV29195"/>
    <x v="2"/>
    <n v="35"/>
    <s v="Service"/>
    <s v="Service Engineer"/>
    <s v="c5"/>
    <s v="Bachelor"/>
    <s v="Job portal"/>
    <d v="2022-10-12T00:00:00"/>
    <d v="2022-10-24T00:00:00"/>
    <d v="2022-11-02T00:00:00"/>
    <s v="Rejected"/>
    <n v="69212"/>
    <m/>
    <x v="1"/>
    <n v="5"/>
    <s v="Branch Office"/>
    <x v="2"/>
  </r>
  <r>
    <s v="ZU71736"/>
    <x v="0"/>
    <n v="23"/>
    <s v="Service"/>
    <s v="Service Manager"/>
    <s v="b9"/>
    <s v="Degree"/>
    <s v="Job portal"/>
    <d v="2022-10-12T00:00:00"/>
    <d v="2022-10-26T00:00:00"/>
    <d v="2022-11-06T00:00:00"/>
    <s v="Hired"/>
    <n v="54747"/>
    <n v="3.5"/>
    <x v="0"/>
    <m/>
    <s v="Branch Office"/>
    <x v="0"/>
  </r>
  <r>
    <s v="WQ58225"/>
    <x v="0"/>
    <n v="38"/>
    <s v="Operations"/>
    <s v="Operations Executive"/>
    <s v="i7"/>
    <s v="Master"/>
    <s v="Job portal"/>
    <d v="2022-10-12T00:00:00"/>
    <d v="2022-10-29T00:00:00"/>
    <d v="2022-11-03T00:00:00"/>
    <s v="Candidate in process"/>
    <n v="64123"/>
    <m/>
    <x v="1"/>
    <n v="4"/>
    <s v="Branch Office"/>
    <x v="2"/>
  </r>
  <r>
    <s v="VT12739"/>
    <x v="1"/>
    <n v="29"/>
    <s v="Sales"/>
    <s v="Sales Executive"/>
    <s v="i5"/>
    <s v="Degree"/>
    <s v="LinkedIn"/>
    <d v="2022-10-12T00:00:00"/>
    <d v="2022-10-29T00:00:00"/>
    <d v="2022-11-08T00:00:00"/>
    <s v="Hired"/>
    <n v="54353"/>
    <n v="4.8"/>
    <x v="2"/>
    <n v="5"/>
    <s v="Branch Office"/>
    <x v="1"/>
  </r>
  <r>
    <s v="CE18147"/>
    <x v="2"/>
    <n v="25"/>
    <s v="Operations"/>
    <s v="Operations Manager"/>
    <s v="c10"/>
    <s v="Bachelor"/>
    <s v="Job portal"/>
    <d v="2022-10-13T00:00:00"/>
    <d v="2022-10-28T00:00:00"/>
    <d v="2022-11-02T00:00:00"/>
    <s v="Hired"/>
    <n v="76095"/>
    <n v="3.6"/>
    <x v="2"/>
    <n v="4"/>
    <s v="Branch Office"/>
    <x v="0"/>
  </r>
  <r>
    <s v="QA11360"/>
    <x v="2"/>
    <n v="35"/>
    <s v="Sales"/>
    <s v="Sales Manager"/>
    <s v="m7"/>
    <s v="Degree"/>
    <s v="Job portal"/>
    <d v="2022-10-13T00:00:00"/>
    <d v="2022-10-24T00:00:00"/>
    <d v="2022-11-04T00:00:00"/>
    <s v="Hired"/>
    <n v="161387"/>
    <m/>
    <x v="0"/>
    <n v="2"/>
    <s v="Head Office"/>
    <x v="2"/>
  </r>
  <r>
    <s v="BG99157"/>
    <x v="0"/>
    <n v="36"/>
    <s v="Service"/>
    <s v="Service Manager"/>
    <s v="m7"/>
    <s v="Master"/>
    <s v="Own website"/>
    <d v="2022-10-13T00:00:00"/>
    <d v="2022-10-24T00:00:00"/>
    <d v="2022-11-03T00:00:00"/>
    <s v="Rejected"/>
    <n v="124498"/>
    <m/>
    <x v="1"/>
    <n v="4"/>
    <s v="Head Office"/>
    <x v="2"/>
  </r>
  <r>
    <s v="VP30876"/>
    <x v="0"/>
    <n v="36"/>
    <s v="Operations"/>
    <s v="Operations Executive"/>
    <s v="b9"/>
    <s v="Bachelor"/>
    <s v="Own website"/>
    <d v="2022-10-13T00:00:00"/>
    <d v="2022-10-31T00:00:00"/>
    <d v="2022-11-12T00:00:00"/>
    <s v="Rejected"/>
    <n v="47389"/>
    <m/>
    <x v="1"/>
    <n v="4"/>
    <s v="Branch Office"/>
    <x v="2"/>
  </r>
  <r>
    <s v="BG01609"/>
    <x v="0"/>
    <n v="30"/>
    <s v="Operations"/>
    <s v="Operations Executive"/>
    <s v="c10"/>
    <s v="Bachelor"/>
    <s v="Own website"/>
    <d v="2022-10-14T00:00:00"/>
    <d v="2022-11-05T00:00:00"/>
    <d v="2022-11-17T00:00:00"/>
    <s v="Hired"/>
    <n v="81056"/>
    <n v="4.5999999999999996"/>
    <x v="2"/>
    <n v="1"/>
    <s v="Branch Office"/>
    <x v="1"/>
  </r>
  <r>
    <s v="YC73724"/>
    <x v="2"/>
    <n v="38"/>
    <s v="Sales"/>
    <s v="Sales Executive"/>
    <s v="i1"/>
    <s v="Degree"/>
    <s v="LinkedIn"/>
    <d v="2022-10-14T00:00:00"/>
    <d v="2022-10-27T00:00:00"/>
    <d v="2022-10-31T00:00:00"/>
    <s v="No decision"/>
    <n v="55367"/>
    <m/>
    <x v="1"/>
    <m/>
    <s v="Branch Office"/>
    <x v="2"/>
  </r>
  <r>
    <s v="OL13106"/>
    <x v="0"/>
    <n v="27"/>
    <s v="Operations"/>
    <s v="Operations Executive"/>
    <s v="n9"/>
    <s v="Associate"/>
    <s v="LinkedIn"/>
    <d v="2022-10-14T00:00:00"/>
    <d v="2022-10-26T00:00:00"/>
    <d v="2022-11-01T00:00:00"/>
    <s v="Candidate refused"/>
    <n v="194535"/>
    <m/>
    <x v="1"/>
    <m/>
    <s v="Branch Office"/>
    <x v="0"/>
  </r>
  <r>
    <s v="QD81258"/>
    <x v="0"/>
    <n v="29"/>
    <s v="Finance"/>
    <s v="Finance Manager"/>
    <s v="i6"/>
    <s v="Bachelor"/>
    <s v="LinkedIn"/>
    <d v="2022-10-14T00:00:00"/>
    <d v="2022-10-31T00:00:00"/>
    <d v="2022-11-08T00:00:00"/>
    <s v="Candidate refused"/>
    <n v="70058"/>
    <m/>
    <x v="1"/>
    <m/>
    <s v="Branch Office"/>
    <x v="1"/>
  </r>
  <r>
    <s v="DX04162"/>
    <x v="0"/>
    <n v="36"/>
    <s v="Operations"/>
    <s v="Operations Executive"/>
    <s v="c8"/>
    <s v="Associate"/>
    <s v="Others"/>
    <d v="2022-10-14T00:00:00"/>
    <d v="2022-11-03T00:00:00"/>
    <d v="2022-11-09T00:00:00"/>
    <s v="Hired"/>
    <n v="63024"/>
    <m/>
    <x v="0"/>
    <n v="5"/>
    <s v="Branch Office"/>
    <x v="2"/>
  </r>
  <r>
    <s v="WK88111"/>
    <x v="0"/>
    <n v="28"/>
    <s v="Operations"/>
    <s v="Operations Manager"/>
    <s v="c5"/>
    <s v="Degree"/>
    <s v="Recruitment agencies"/>
    <d v="2022-10-14T00:00:00"/>
    <d v="2022-11-05T00:00:00"/>
    <d v="2022-11-13T00:00:00"/>
    <s v="Rejected"/>
    <n v="60239"/>
    <m/>
    <x v="1"/>
    <n v="4"/>
    <s v="Branch Office"/>
    <x v="1"/>
  </r>
  <r>
    <s v="CY36199"/>
    <x v="2"/>
    <n v="25"/>
    <s v="Operations"/>
    <s v="Operations Executive"/>
    <s v="i4"/>
    <s v="Bachelor"/>
    <s v="LinkedIn"/>
    <d v="2022-10-14T00:00:00"/>
    <d v="2022-11-01T00:00:00"/>
    <d v="2022-11-05T00:00:00"/>
    <s v="Hired"/>
    <n v="62011"/>
    <n v="4.8"/>
    <x v="0"/>
    <n v="5"/>
    <s v="Remote"/>
    <x v="0"/>
  </r>
  <r>
    <s v="XP15561"/>
    <x v="0"/>
    <n v="33"/>
    <s v="Human Resource"/>
    <s v="HR Specialist"/>
    <s v="i6"/>
    <s v="Master"/>
    <s v="LinkedIn"/>
    <d v="2022-10-14T00:00:00"/>
    <d v="2022-10-26T00:00:00"/>
    <d v="2022-10-30T00:00:00"/>
    <s v="Hired"/>
    <n v="54938"/>
    <n v="4.9000000000000004"/>
    <x v="2"/>
    <n v="2"/>
    <s v="Branch Office"/>
    <x v="1"/>
  </r>
  <r>
    <s v="RH83196"/>
    <x v="2"/>
    <n v="22"/>
    <s v="Service"/>
    <s v="Service Manager"/>
    <s v="i1"/>
    <s v="Bachelor"/>
    <s v="Own website"/>
    <d v="2022-10-14T00:00:00"/>
    <d v="2022-11-05T00:00:00"/>
    <d v="2022-11-12T00:00:00"/>
    <s v="Rejected"/>
    <n v="35187"/>
    <m/>
    <x v="1"/>
    <n v="5"/>
    <s v="Branch Office"/>
    <x v="0"/>
  </r>
  <r>
    <s v="YV70091"/>
    <x v="0"/>
    <n v="23"/>
    <s v="Operations"/>
    <s v="Operations Executive"/>
    <s v="c5"/>
    <s v="Degree"/>
    <s v="Job portal"/>
    <d v="2022-10-14T00:00:00"/>
    <d v="2022-11-05T00:00:00"/>
    <d v="2022-11-15T00:00:00"/>
    <s v="Hired"/>
    <n v="51335"/>
    <m/>
    <x v="2"/>
    <m/>
    <s v="Head Office"/>
    <x v="0"/>
  </r>
  <r>
    <s v="RI37740"/>
    <x v="0"/>
    <n v="25"/>
    <s v="Production"/>
    <s v="Production Engineer"/>
    <s v="i7"/>
    <s v="Master"/>
    <s v="Recruitment agencies"/>
    <d v="2022-10-15T00:00:00"/>
    <d v="2022-10-29T00:00:00"/>
    <d v="2022-11-09T00:00:00"/>
    <s v="Hired"/>
    <n v="67081"/>
    <n v="4.3"/>
    <x v="0"/>
    <n v="4"/>
    <s v="Head Office"/>
    <x v="0"/>
  </r>
  <r>
    <s v="PY20913"/>
    <x v="0"/>
    <n v="26"/>
    <s v="Sales"/>
    <s v="Sales Executive"/>
    <s v="i7"/>
    <s v="Master"/>
    <s v="LinkedIn"/>
    <d v="2022-10-15T00:00:00"/>
    <d v="2022-11-03T00:00:00"/>
    <d v="2022-11-15T00:00:00"/>
    <s v="Rejected"/>
    <n v="57638"/>
    <m/>
    <x v="1"/>
    <n v="4"/>
    <s v="Head Office"/>
    <x v="0"/>
  </r>
  <r>
    <s v="IL64738"/>
    <x v="0"/>
    <n v="35"/>
    <s v="Sales"/>
    <s v="Sales Executive"/>
    <s v="n10"/>
    <s v="Associate"/>
    <s v="LinkedIn"/>
    <d v="2022-10-15T00:00:00"/>
    <d v="2022-11-06T00:00:00"/>
    <d v="2022-11-18T00:00:00"/>
    <s v="Candidate refused"/>
    <n v="198081"/>
    <m/>
    <x v="1"/>
    <n v="3"/>
    <s v="Branch Office"/>
    <x v="2"/>
  </r>
  <r>
    <s v="RG44558"/>
    <x v="0"/>
    <n v="30"/>
    <s v="Service"/>
    <s v="Service Engineer"/>
    <s v="c10"/>
    <s v="Bachelor"/>
    <s v="Job portal"/>
    <d v="2022-10-15T00:00:00"/>
    <d v="2022-10-28T00:00:00"/>
    <d v="2022-11-02T00:00:00"/>
    <s v="Candidate refused"/>
    <n v="84274"/>
    <m/>
    <x v="1"/>
    <n v="4"/>
    <s v="Remote"/>
    <x v="1"/>
  </r>
  <r>
    <s v="KP45677"/>
    <x v="0"/>
    <n v="35"/>
    <s v="Operations"/>
    <s v="Operations Executive"/>
    <s v="i4"/>
    <s v="Degree"/>
    <s v="Job portal"/>
    <d v="2022-10-15T00:00:00"/>
    <d v="2022-10-24T00:00:00"/>
    <d v="2022-10-30T00:00:00"/>
    <s v="Rejected"/>
    <n v="61298"/>
    <m/>
    <x v="1"/>
    <n v="4"/>
    <s v="Branch Office"/>
    <x v="2"/>
  </r>
  <r>
    <s v="GA90599"/>
    <x v="2"/>
    <n v="38"/>
    <s v="Operations"/>
    <s v="Operations Executive"/>
    <s v="m6"/>
    <s v="Bachelor"/>
    <s v="Job portal"/>
    <d v="2022-10-16T00:00:00"/>
    <d v="2022-11-02T00:00:00"/>
    <d v="2022-11-13T00:00:00"/>
    <s v="Hired"/>
    <n v="120494"/>
    <n v="4.7"/>
    <x v="0"/>
    <n v="4"/>
    <s v="Remote"/>
    <x v="2"/>
  </r>
  <r>
    <s v="BJ88821"/>
    <x v="0"/>
    <n v="24"/>
    <s v="Operations"/>
    <s v="Operations Manager"/>
    <s v="c9"/>
    <s v="Degree"/>
    <s v="Job portal"/>
    <d v="2022-10-16T00:00:00"/>
    <d v="2022-10-24T00:00:00"/>
    <d v="2022-11-05T00:00:00"/>
    <s v="Hired"/>
    <n v="55365"/>
    <m/>
    <x v="2"/>
    <n v="4"/>
    <s v="Remote"/>
    <x v="0"/>
  </r>
  <r>
    <s v="WZ92801"/>
    <x v="2"/>
    <n v="25"/>
    <s v="Sales"/>
    <s v="Sales Executive"/>
    <s v="c8"/>
    <s v="Master"/>
    <s v="LinkedIn"/>
    <d v="2022-10-16T00:00:00"/>
    <d v="2022-11-02T00:00:00"/>
    <d v="2022-11-12T00:00:00"/>
    <s v="Candidate refused"/>
    <n v="66450"/>
    <m/>
    <x v="1"/>
    <n v="4"/>
    <s v="Branch Office"/>
    <x v="0"/>
  </r>
  <r>
    <s v="ZS30937"/>
    <x v="2"/>
    <n v="24"/>
    <s v="Production"/>
    <s v="Production Engineer"/>
    <s v="i4"/>
    <s v="Master"/>
    <s v="Job portal"/>
    <d v="2022-10-17T00:00:00"/>
    <d v="2022-11-02T00:00:00"/>
    <d v="2022-11-14T00:00:00"/>
    <s v="Hired"/>
    <n v="51632"/>
    <n v="4.2"/>
    <x v="0"/>
    <n v="4"/>
    <s v="Branch Office"/>
    <x v="0"/>
  </r>
  <r>
    <s v="RB88030"/>
    <x v="2"/>
    <n v="23"/>
    <s v="Marketing"/>
    <s v="Marketing Executive"/>
    <s v="m6"/>
    <s v="Master"/>
    <s v="Others"/>
    <d v="2022-10-17T00:00:00"/>
    <d v="2022-10-31T00:00:00"/>
    <d v="2022-11-10T00:00:00"/>
    <s v="Rejected"/>
    <n v="146850"/>
    <m/>
    <x v="1"/>
    <n v="4"/>
    <s v="Branch Office"/>
    <x v="0"/>
  </r>
  <r>
    <s v="CO81177"/>
    <x v="0"/>
    <n v="39"/>
    <s v="Purchase"/>
    <s v="Purchase Officer"/>
    <s v="c9"/>
    <s v="Associate"/>
    <s v="LinkedIn"/>
    <d v="2022-10-17T00:00:00"/>
    <d v="2022-11-07T00:00:00"/>
    <d v="2022-11-17T00:00:00"/>
    <s v="Hired"/>
    <n v="67369"/>
    <n v="4.8"/>
    <x v="2"/>
    <n v="5"/>
    <s v="Head Office"/>
    <x v="2"/>
  </r>
  <r>
    <s v="SH43762"/>
    <x v="0"/>
    <n v="29"/>
    <s v="Operations"/>
    <s v="Operations Executive"/>
    <s v="c9"/>
    <s v="Bachelor"/>
    <s v="Job portal"/>
    <d v="2022-10-18T00:00:00"/>
    <d v="2022-10-28T00:00:00"/>
    <d v="2022-11-05T00:00:00"/>
    <s v="No decision"/>
    <n v="70141"/>
    <m/>
    <x v="1"/>
    <n v="3"/>
    <s v="Remote"/>
    <x v="1"/>
  </r>
  <r>
    <s v="EW07508"/>
    <x v="0"/>
    <n v="32"/>
    <s v="Operations"/>
    <s v="Operations Executive"/>
    <s v="i4"/>
    <s v="Bachelor"/>
    <s v="LinkedIn"/>
    <d v="2022-10-18T00:00:00"/>
    <d v="2022-11-08T00:00:00"/>
    <d v="2022-11-15T00:00:00"/>
    <s v="Hired"/>
    <n v="40363"/>
    <n v="4.0999999999999996"/>
    <x v="0"/>
    <m/>
    <s v="Remote"/>
    <x v="1"/>
  </r>
  <r>
    <s v="RW58957"/>
    <x v="0"/>
    <n v="52"/>
    <s v="Operations"/>
    <s v="Operations Executive"/>
    <s v="i4"/>
    <s v="Bachelor"/>
    <s v="Job portal"/>
    <d v="2022-10-18T00:00:00"/>
    <d v="2022-10-30T00:00:00"/>
    <d v="2022-11-05T00:00:00"/>
    <s v="Hired"/>
    <n v="49484"/>
    <n v="4.2"/>
    <x v="0"/>
    <n v="5"/>
    <s v="Branch Office"/>
    <x v="4"/>
  </r>
  <r>
    <s v="LE95912"/>
    <x v="1"/>
    <n v="49"/>
    <s v="Finance"/>
    <s v="Finance Manager"/>
    <s v="i4"/>
    <s v="Degree"/>
    <s v="Recruitment agencies"/>
    <d v="2022-10-19T00:00:00"/>
    <d v="2022-10-27T00:00:00"/>
    <d v="2022-10-31T00:00:00"/>
    <s v="Rejected"/>
    <n v="47180"/>
    <m/>
    <x v="1"/>
    <n v="5"/>
    <s v="Branch Office"/>
    <x v="5"/>
  </r>
  <r>
    <s v="QF17588"/>
    <x v="0"/>
    <n v="45"/>
    <s v="Operations"/>
    <s v="Operations Manager"/>
    <s v="c9"/>
    <s v="Master"/>
    <s v="LinkedIn"/>
    <d v="2022-10-19T00:00:00"/>
    <d v="2022-11-01T00:00:00"/>
    <d v="2022-11-07T00:00:00"/>
    <s v="Hired"/>
    <n v="71393"/>
    <n v="4.4000000000000004"/>
    <x v="0"/>
    <n v="4"/>
    <s v="Branch Office"/>
    <x v="3"/>
  </r>
  <r>
    <s v="MI68186"/>
    <x v="0"/>
    <n v="32"/>
    <s v="Purchase"/>
    <s v="Purchase Manager"/>
    <s v="i7"/>
    <s v="Master"/>
    <s v="Job portal"/>
    <d v="2022-10-19T00:00:00"/>
    <d v="2022-11-10T00:00:00"/>
    <d v="2022-11-17T00:00:00"/>
    <s v="Hired"/>
    <n v="75430"/>
    <m/>
    <x v="0"/>
    <n v="5"/>
    <s v="Head Office"/>
    <x v="1"/>
  </r>
  <r>
    <s v="FC06802"/>
    <x v="2"/>
    <n v="29"/>
    <s v="Operations"/>
    <s v="Operations Executive"/>
    <s v="n9"/>
    <s v="Degree"/>
    <s v="Job portal"/>
    <d v="2022-10-19T00:00:00"/>
    <d v="2022-11-04T00:00:00"/>
    <d v="2022-11-08T00:00:00"/>
    <s v="Hired"/>
    <n v="175710"/>
    <n v="3.9"/>
    <x v="0"/>
    <n v="4"/>
    <s v="Branch Office"/>
    <x v="1"/>
  </r>
  <r>
    <s v="OB57356"/>
    <x v="2"/>
    <n v="36"/>
    <s v="Service"/>
    <s v="Service Engineer"/>
    <s v="c9"/>
    <s v="Degree"/>
    <s v="Job portal"/>
    <d v="2022-10-19T00:00:00"/>
    <d v="2022-10-27T00:00:00"/>
    <d v="2022-11-08T00:00:00"/>
    <s v="Candidate in process"/>
    <n v="62315"/>
    <m/>
    <x v="1"/>
    <n v="4"/>
    <s v="Head Office"/>
    <x v="2"/>
  </r>
  <r>
    <s v="AG95570"/>
    <x v="0"/>
    <n v="28"/>
    <s v="Service"/>
    <s v="Service Manager"/>
    <s v="i1"/>
    <s v="Bachelor"/>
    <s v="LinkedIn"/>
    <d v="2022-10-20T00:00:00"/>
    <d v="2022-10-28T00:00:00"/>
    <d v="2022-11-08T00:00:00"/>
    <s v="Hired"/>
    <n v="46851"/>
    <m/>
    <x v="0"/>
    <m/>
    <s v="Remote"/>
    <x v="1"/>
  </r>
  <r>
    <s v="IY03231"/>
    <x v="0"/>
    <n v="25"/>
    <s v="Sales"/>
    <s v="Sales Executive"/>
    <s v="b9"/>
    <s v="Master"/>
    <s v="LinkedIn"/>
    <d v="2022-10-20T00:00:00"/>
    <d v="2022-11-08T00:00:00"/>
    <d v="2022-11-20T00:00:00"/>
    <s v="Candidate refused"/>
    <n v="50083"/>
    <m/>
    <x v="1"/>
    <n v="4"/>
    <s v="Branch Office"/>
    <x v="0"/>
  </r>
  <r>
    <s v="TS97047"/>
    <x v="0"/>
    <n v="38"/>
    <s v="Operations"/>
    <s v="Operations Manager"/>
    <s v="i7"/>
    <s v="Bachelor"/>
    <s v="LinkedIn"/>
    <d v="2022-10-20T00:00:00"/>
    <d v="2022-11-05T00:00:00"/>
    <d v="2022-11-17T00:00:00"/>
    <s v="Hired"/>
    <n v="73427"/>
    <m/>
    <x v="0"/>
    <n v="3"/>
    <s v="Branch Office"/>
    <x v="2"/>
  </r>
  <r>
    <s v="CU15358"/>
    <x v="0"/>
    <n v="25"/>
    <s v="Purchase"/>
    <s v="Purchase Officer"/>
    <s v="i7"/>
    <s v="Associate"/>
    <s v="Own website"/>
    <d v="2022-10-20T00:00:00"/>
    <d v="2022-11-10T00:00:00"/>
    <d v="2022-11-18T00:00:00"/>
    <s v="Candidate in process"/>
    <n v="71761"/>
    <m/>
    <x v="1"/>
    <n v="4"/>
    <s v="Branch Office"/>
    <x v="0"/>
  </r>
  <r>
    <s v="HD48078"/>
    <x v="0"/>
    <n v="25"/>
    <s v="Service"/>
    <s v="Service Engineer"/>
    <s v="i4"/>
    <s v="Degree"/>
    <s v="Own website"/>
    <d v="2022-10-21T00:00:00"/>
    <d v="2022-11-03T00:00:00"/>
    <d v="2022-11-11T00:00:00"/>
    <s v="Hired"/>
    <n v="44685"/>
    <n v="4.5999999999999996"/>
    <x v="0"/>
    <n v="4"/>
    <s v="Branch Office"/>
    <x v="0"/>
  </r>
  <r>
    <s v="UR71957"/>
    <x v="0"/>
    <n v="25"/>
    <s v="Service"/>
    <s v="Service Manager"/>
    <s v="n6"/>
    <s v="Degree"/>
    <s v="LinkedIn"/>
    <d v="2022-10-21T00:00:00"/>
    <d v="2022-10-30T00:00:00"/>
    <d v="2022-11-06T00:00:00"/>
    <s v="Hired"/>
    <n v="171007"/>
    <n v="4.3"/>
    <x v="0"/>
    <n v="4"/>
    <s v="Branch Office"/>
    <x v="0"/>
  </r>
  <r>
    <s v="QY37338"/>
    <x v="0"/>
    <n v="28"/>
    <s v="Operations"/>
    <s v="Operations Manager"/>
    <s v="m6"/>
    <s v="Degree"/>
    <s v="Own website"/>
    <d v="2022-10-21T00:00:00"/>
    <d v="2022-11-11T00:00:00"/>
    <d v="2022-11-19T00:00:00"/>
    <s v="Hired"/>
    <n v="123849"/>
    <n v="3.9"/>
    <x v="0"/>
    <n v="4"/>
    <s v="Branch Office"/>
    <x v="1"/>
  </r>
  <r>
    <s v="LX73260"/>
    <x v="0"/>
    <n v="25"/>
    <s v="Operations"/>
    <s v="Operations Manager"/>
    <s v="i7"/>
    <s v="Master"/>
    <s v="Job portal"/>
    <d v="2022-10-21T00:00:00"/>
    <d v="2022-11-02T00:00:00"/>
    <d v="2022-11-10T00:00:00"/>
    <s v="Hired"/>
    <n v="70415"/>
    <n v="3.5"/>
    <x v="0"/>
    <n v="5"/>
    <s v="Branch Office"/>
    <x v="0"/>
  </r>
  <r>
    <s v="DQ48185"/>
    <x v="0"/>
    <n v="30"/>
    <s v="Operations"/>
    <s v="Operations Manager"/>
    <s v="n9"/>
    <s v="Master"/>
    <s v="LinkedIn"/>
    <d v="2022-10-22T00:00:00"/>
    <d v="2022-11-12T00:00:00"/>
    <d v="2022-11-24T00:00:00"/>
    <s v="Hired"/>
    <n v="178367"/>
    <n v="4.9000000000000004"/>
    <x v="0"/>
    <n v="5"/>
    <s v="Branch Office"/>
    <x v="1"/>
  </r>
  <r>
    <s v="ZU00391"/>
    <x v="0"/>
    <n v="31"/>
    <s v="Operations"/>
    <s v="Operations Executive"/>
    <s v="m7"/>
    <s v="Bachelor"/>
    <s v="Job portal"/>
    <d v="2022-10-22T00:00:00"/>
    <d v="2022-10-30T00:00:00"/>
    <d v="2022-11-04T00:00:00"/>
    <s v="Hired"/>
    <n v="138157"/>
    <n v="3.5"/>
    <x v="0"/>
    <n v="3"/>
    <s v="Branch Office"/>
    <x v="1"/>
  </r>
  <r>
    <s v="HJ01724"/>
    <x v="0"/>
    <n v="26"/>
    <s v="Production"/>
    <s v="Production Engineer"/>
    <s v="i5"/>
    <s v="Bachelor"/>
    <s v="Job portal"/>
    <d v="2022-10-22T00:00:00"/>
    <d v="2022-11-02T00:00:00"/>
    <d v="2022-11-08T00:00:00"/>
    <s v="Rejected"/>
    <n v="52225"/>
    <m/>
    <x v="1"/>
    <n v="4"/>
    <s v="Branch Office"/>
    <x v="0"/>
  </r>
  <r>
    <s v="GW61150"/>
    <x v="2"/>
    <n v="40"/>
    <s v="Purchase"/>
    <s v="Purchase Manager"/>
    <s v="i7"/>
    <s v="Associate"/>
    <s v="LinkedIn"/>
    <d v="2022-10-23T00:00:00"/>
    <d v="2022-11-06T00:00:00"/>
    <d v="2022-11-13T00:00:00"/>
    <s v="Hired"/>
    <n v="62833"/>
    <n v="4.2"/>
    <x v="2"/>
    <n v="4"/>
    <s v="Branch Office"/>
    <x v="3"/>
  </r>
  <r>
    <s v="WK89138"/>
    <x v="2"/>
    <n v="33"/>
    <s v="Operations"/>
    <s v="Operations Executive"/>
    <s v="i6"/>
    <s v="Master"/>
    <s v="Own website"/>
    <d v="2022-10-23T00:00:00"/>
    <d v="2022-11-11T00:00:00"/>
    <d v="2022-11-15T00:00:00"/>
    <s v="Rejected"/>
    <n v="72053"/>
    <m/>
    <x v="1"/>
    <m/>
    <s v="Branch Office"/>
    <x v="1"/>
  </r>
  <r>
    <s v="YJ65286"/>
    <x v="0"/>
    <n v="22"/>
    <s v="Service"/>
    <s v="Service Engineer"/>
    <s v="i4"/>
    <s v="Associate"/>
    <s v="Job portal"/>
    <d v="2022-10-23T00:00:00"/>
    <d v="2022-11-09T00:00:00"/>
    <d v="2022-11-21T00:00:00"/>
    <s v="Hired"/>
    <n v="56137"/>
    <n v="4.0999999999999996"/>
    <x v="0"/>
    <m/>
    <s v="Branch Office"/>
    <x v="0"/>
  </r>
  <r>
    <s v="QQ72808"/>
    <x v="0"/>
    <n v="36"/>
    <s v="Purchase"/>
    <s v="Purchase Officer"/>
    <s v="b9"/>
    <s v="Associate"/>
    <s v="Job portal"/>
    <d v="2022-10-23T00:00:00"/>
    <d v="2022-11-06T00:00:00"/>
    <d v="2022-11-13T00:00:00"/>
    <s v="Hired"/>
    <n v="38259"/>
    <n v="4.9000000000000004"/>
    <x v="0"/>
    <n v="3"/>
    <s v="Branch Office"/>
    <x v="2"/>
  </r>
  <r>
    <s v="HE30340"/>
    <x v="0"/>
    <n v="34"/>
    <s v="Service"/>
    <s v="Service Engineer"/>
    <s v="i6"/>
    <s v="Degree"/>
    <s v="Others"/>
    <d v="2022-10-23T00:00:00"/>
    <d v="2022-11-10T00:00:00"/>
    <d v="2022-11-18T00:00:00"/>
    <s v="Hired"/>
    <n v="53650"/>
    <n v="5"/>
    <x v="0"/>
    <n v="4"/>
    <s v="Branch Office"/>
    <x v="2"/>
  </r>
  <r>
    <s v="MQ94079"/>
    <x v="2"/>
    <n v="32"/>
    <s v="Finance"/>
    <s v="Financial Analyst"/>
    <s v="i5"/>
    <s v="Master"/>
    <s v="Job portal"/>
    <d v="2022-10-24T00:00:00"/>
    <d v="2022-11-06T00:00:00"/>
    <d v="2022-11-10T00:00:00"/>
    <s v="Hired"/>
    <n v="53623"/>
    <n v="3.6"/>
    <x v="0"/>
    <m/>
    <s v="Branch Office"/>
    <x v="1"/>
  </r>
  <r>
    <s v="XT13394"/>
    <x v="2"/>
    <n v="25"/>
    <s v="Production"/>
    <s v="Production Engineer"/>
    <s v="i7"/>
    <s v="Bachelor"/>
    <s v="Job portal"/>
    <d v="2022-10-24T00:00:00"/>
    <d v="2022-11-12T00:00:00"/>
    <d v="2022-11-18T00:00:00"/>
    <s v="Hired"/>
    <n v="75665"/>
    <n v="4.9000000000000004"/>
    <x v="2"/>
    <n v="4"/>
    <s v="Remote"/>
    <x v="0"/>
  </r>
  <r>
    <s v="SM20146"/>
    <x v="0"/>
    <n v="34"/>
    <s v="Finance"/>
    <s v="Finance Manager"/>
    <s v="c5"/>
    <s v="Bachelor"/>
    <s v="Job portal"/>
    <d v="2022-10-24T00:00:00"/>
    <d v="2022-11-07T00:00:00"/>
    <d v="2022-11-15T00:00:00"/>
    <s v="Hired"/>
    <n v="40370"/>
    <n v="4.2"/>
    <x v="0"/>
    <n v="4"/>
    <s v="Branch Office"/>
    <x v="2"/>
  </r>
  <r>
    <s v="IA63934"/>
    <x v="1"/>
    <n v="25"/>
    <s v="Service"/>
    <s v="Service Manager"/>
    <s v="i1"/>
    <s v="Master"/>
    <s v="LinkedIn"/>
    <d v="2022-10-25T00:00:00"/>
    <d v="2022-11-08T00:00:00"/>
    <d v="2022-11-14T00:00:00"/>
    <s v="Rejected"/>
    <n v="39678"/>
    <m/>
    <x v="1"/>
    <n v="3"/>
    <s v="Branch Office"/>
    <x v="0"/>
  </r>
  <r>
    <s v="MB89626"/>
    <x v="0"/>
    <n v="25"/>
    <s v="Finance"/>
    <s v="Financial Analyst"/>
    <s v="c9"/>
    <s v="Bachelor"/>
    <s v="LinkedIn"/>
    <d v="2022-10-25T00:00:00"/>
    <d v="2022-11-08T00:00:00"/>
    <d v="2022-11-16T00:00:00"/>
    <s v="Candidate in process"/>
    <n v="56382"/>
    <m/>
    <x v="1"/>
    <n v="4"/>
    <s v="Branch Office"/>
    <x v="0"/>
  </r>
  <r>
    <s v="CB42785"/>
    <x v="0"/>
    <n v="22"/>
    <s v="Service"/>
    <s v="Service Engineer"/>
    <s v="c9"/>
    <s v="Bachelor"/>
    <s v="Job portal"/>
    <d v="2022-10-26T00:00:00"/>
    <d v="2022-11-09T00:00:00"/>
    <d v="2022-11-13T00:00:00"/>
    <s v="No decision"/>
    <n v="69896"/>
    <m/>
    <x v="1"/>
    <m/>
    <s v="Branch Office"/>
    <x v="0"/>
  </r>
  <r>
    <s v="RG80937"/>
    <x v="2"/>
    <n v="24"/>
    <s v="Service"/>
    <s v="Service Engineer"/>
    <s v="c5"/>
    <s v="Master"/>
    <s v="LinkedIn"/>
    <d v="2022-10-26T00:00:00"/>
    <d v="2022-11-11T00:00:00"/>
    <d v="2022-11-18T00:00:00"/>
    <s v="Rejected"/>
    <n v="40659"/>
    <m/>
    <x v="1"/>
    <n v="4"/>
    <s v="Head Office"/>
    <x v="0"/>
  </r>
  <r>
    <s v="EJ44616"/>
    <x v="2"/>
    <n v="30"/>
    <s v="Sales"/>
    <s v="Sales Executive"/>
    <s v="c8"/>
    <s v="Associate"/>
    <s v="LinkedIn"/>
    <d v="2022-10-26T00:00:00"/>
    <d v="2022-11-06T00:00:00"/>
    <d v="2022-11-13T00:00:00"/>
    <s v="Candidate refused"/>
    <n v="53319"/>
    <m/>
    <x v="1"/>
    <n v="4"/>
    <s v="Branch Office"/>
    <x v="1"/>
  </r>
  <r>
    <s v="JS30750"/>
    <x v="2"/>
    <n v="26"/>
    <s v="Operations"/>
    <s v="Operations Executive"/>
    <s v="m6"/>
    <s v="Associate"/>
    <s v="LinkedIn"/>
    <d v="2022-10-26T00:00:00"/>
    <d v="2022-11-13T00:00:00"/>
    <d v="2022-11-25T00:00:00"/>
    <s v="Hired"/>
    <n v="125714"/>
    <n v="5"/>
    <x v="0"/>
    <n v="5"/>
    <s v="Branch Office"/>
    <x v="0"/>
  </r>
  <r>
    <s v="RQ39977"/>
    <x v="2"/>
    <n v="35"/>
    <s v="Purchase"/>
    <s v="Purchase Officer"/>
    <s v="i4"/>
    <s v="Bachelor"/>
    <s v="Others"/>
    <d v="2022-10-27T00:00:00"/>
    <d v="2022-11-06T00:00:00"/>
    <d v="2022-11-11T00:00:00"/>
    <s v="Hired"/>
    <n v="43482"/>
    <n v="4.5"/>
    <x v="0"/>
    <n v="5"/>
    <s v="Head Office"/>
    <x v="2"/>
  </r>
  <r>
    <s v="ID41819"/>
    <x v="0"/>
    <n v="31"/>
    <s v="Operations"/>
    <s v="Operations Executive"/>
    <s v="i7"/>
    <s v="Associate"/>
    <s v="Job portal"/>
    <d v="2022-10-27T00:00:00"/>
    <d v="2022-11-11T00:00:00"/>
    <d v="2022-11-15T00:00:00"/>
    <s v="Hired"/>
    <n v="77514"/>
    <n v="4.5"/>
    <x v="0"/>
    <n v="4"/>
    <s v="Remote"/>
    <x v="1"/>
  </r>
  <r>
    <s v="KN04814"/>
    <x v="2"/>
    <n v="37"/>
    <s v="Operations"/>
    <s v="Operations Executive"/>
    <s v="c8"/>
    <s v="Master"/>
    <s v="Recruitment agencies"/>
    <d v="2022-10-27T00:00:00"/>
    <d v="2022-11-06T00:00:00"/>
    <d v="2022-11-15T00:00:00"/>
    <s v="Candidate refused"/>
    <n v="50486"/>
    <m/>
    <x v="1"/>
    <n v="4"/>
    <s v="Branch Office"/>
    <x v="2"/>
  </r>
  <r>
    <s v="ZC29451"/>
    <x v="0"/>
    <n v="22"/>
    <s v="Operations"/>
    <s v="Operations Executive"/>
    <s v="i6"/>
    <s v="Degree"/>
    <s v="Own website"/>
    <d v="2022-10-27T00:00:00"/>
    <d v="2022-11-07T00:00:00"/>
    <d v="2022-11-16T00:00:00"/>
    <s v="Hired"/>
    <n v="57277"/>
    <n v="3.8"/>
    <x v="0"/>
    <n v="5"/>
    <s v="Head Office"/>
    <x v="0"/>
  </r>
  <r>
    <s v="JJ99508"/>
    <x v="2"/>
    <n v="23"/>
    <s v="Production"/>
    <s v="Production Engineer"/>
    <s v="i1"/>
    <s v="Bachelor"/>
    <s v="LinkedIn"/>
    <d v="2022-10-27T00:00:00"/>
    <d v="2022-11-12T00:00:00"/>
    <d v="2022-11-21T00:00:00"/>
    <s v="Hired"/>
    <n v="54897"/>
    <n v="3.9"/>
    <x v="0"/>
    <n v="4"/>
    <s v="Branch Office"/>
    <x v="0"/>
  </r>
  <r>
    <s v="AX58664"/>
    <x v="0"/>
    <n v="29"/>
    <s v="Service"/>
    <s v="Service Engineer"/>
    <s v="c10"/>
    <s v="Degree"/>
    <s v="Recruitment agencies"/>
    <d v="2022-10-27T00:00:00"/>
    <d v="2022-11-10T00:00:00"/>
    <d v="2022-11-15T00:00:00"/>
    <s v="Hired"/>
    <n v="62975"/>
    <n v="4.0999999999999996"/>
    <x v="0"/>
    <n v="4"/>
    <s v="Branch Office"/>
    <x v="1"/>
  </r>
  <r>
    <s v="KJ55711"/>
    <x v="2"/>
    <n v="22"/>
    <s v="Service"/>
    <s v="Service Engineer"/>
    <s v="i5"/>
    <s v="Degree"/>
    <s v="LinkedIn"/>
    <d v="2022-10-27T00:00:00"/>
    <d v="2022-11-17T00:00:00"/>
    <d v="2022-11-29T00:00:00"/>
    <s v="Hired"/>
    <n v="47301"/>
    <n v="3.6"/>
    <x v="0"/>
    <n v="5"/>
    <s v="Branch Office"/>
    <x v="0"/>
  </r>
  <r>
    <s v="LE55386"/>
    <x v="0"/>
    <n v="35"/>
    <s v="Operations"/>
    <s v="Operations Executive"/>
    <s v="i4"/>
    <s v="Master"/>
    <s v="Recruitment agencies"/>
    <d v="2022-10-28T00:00:00"/>
    <d v="2022-11-19T00:00:00"/>
    <d v="2022-11-27T00:00:00"/>
    <s v="Candidate in process"/>
    <n v="43806"/>
    <m/>
    <x v="1"/>
    <n v="4"/>
    <s v="Branch Office"/>
    <x v="2"/>
  </r>
  <r>
    <s v="LH69898"/>
    <x v="2"/>
    <n v="35"/>
    <s v="Finance"/>
    <s v="Finance Manager"/>
    <s v="n9"/>
    <s v="Bachelor"/>
    <s v="LinkedIn"/>
    <d v="2022-10-29T00:00:00"/>
    <d v="2022-11-11T00:00:00"/>
    <d v="2022-11-17T00:00:00"/>
    <s v="Hired"/>
    <n v="179277"/>
    <n v="4.8"/>
    <x v="0"/>
    <n v="4"/>
    <s v="Branch Office"/>
    <x v="2"/>
  </r>
  <r>
    <s v="CQ64479"/>
    <x v="0"/>
    <n v="30"/>
    <s v="Operations"/>
    <s v="Operations Executive"/>
    <s v="c8"/>
    <s v="Degree"/>
    <s v="Job portal"/>
    <d v="2022-10-29T00:00:00"/>
    <d v="2022-11-19T00:00:00"/>
    <d v="2022-11-29T00:00:00"/>
    <s v="Rejected"/>
    <n v="50816"/>
    <m/>
    <x v="1"/>
    <m/>
    <s v="Branch Office"/>
    <x v="1"/>
  </r>
  <r>
    <s v="CL50242"/>
    <x v="2"/>
    <n v="27"/>
    <s v="Operations"/>
    <s v="Operations Manager"/>
    <s v="i6"/>
    <s v="Associate"/>
    <s v="LinkedIn"/>
    <d v="2022-10-29T00:00:00"/>
    <d v="2022-11-12T00:00:00"/>
    <d v="2022-11-20T00:00:00"/>
    <s v="Hired"/>
    <n v="66107"/>
    <n v="4"/>
    <x v="2"/>
    <n v="5"/>
    <s v="Branch Office"/>
    <x v="0"/>
  </r>
  <r>
    <s v="LJ14199"/>
    <x v="0"/>
    <n v="34"/>
    <s v="Service"/>
    <s v="Service Engineer"/>
    <s v="c10"/>
    <s v="Associate"/>
    <s v="Job portal"/>
    <d v="2022-10-30T00:00:00"/>
    <d v="2022-11-09T00:00:00"/>
    <d v="2022-11-18T00:00:00"/>
    <s v="Hired"/>
    <n v="71283"/>
    <n v="4"/>
    <x v="0"/>
    <n v="1"/>
    <s v="Head Office"/>
    <x v="2"/>
  </r>
  <r>
    <s v="KV77032"/>
    <x v="0"/>
    <n v="34"/>
    <s v="Service"/>
    <s v="Service Manager"/>
    <s v="c10"/>
    <s v="Bachelor"/>
    <s v="Job portal"/>
    <d v="2022-10-30T00:00:00"/>
    <d v="2022-11-11T00:00:00"/>
    <d v="2022-11-15T00:00:00"/>
    <s v="Hired"/>
    <n v="72245"/>
    <m/>
    <x v="0"/>
    <m/>
    <s v="Branch Office"/>
    <x v="2"/>
  </r>
  <r>
    <s v="HW28742"/>
    <x v="0"/>
    <n v="32"/>
    <s v="Operations"/>
    <s v="Operations Executive"/>
    <s v="m6"/>
    <s v="Master"/>
    <s v="LinkedIn"/>
    <d v="2022-10-30T00:00:00"/>
    <d v="2022-11-20T00:00:00"/>
    <d v="2022-11-24T00:00:00"/>
    <s v="Candidate in process"/>
    <n v="127424"/>
    <m/>
    <x v="1"/>
    <n v="3"/>
    <s v="Branch Office"/>
    <x v="1"/>
  </r>
  <r>
    <s v="XK01388"/>
    <x v="0"/>
    <n v="27"/>
    <s v="Service"/>
    <s v="Service Manager"/>
    <s v="c8"/>
    <s v="Bachelor"/>
    <s v="Recruitment agencies"/>
    <d v="2022-10-30T00:00:00"/>
    <d v="2022-11-17T00:00:00"/>
    <d v="2022-11-26T00:00:00"/>
    <s v="Hired"/>
    <n v="80683"/>
    <n v="4.8"/>
    <x v="0"/>
    <n v="5"/>
    <s v="Branch Office"/>
    <x v="0"/>
  </r>
  <r>
    <s v="PI99291"/>
    <x v="2"/>
    <n v="26"/>
    <s v="Sales"/>
    <s v="Sales Executive"/>
    <s v="b9"/>
    <s v="Degree"/>
    <s v="LinkedIn"/>
    <d v="2022-10-30T00:00:00"/>
    <d v="2022-11-09T00:00:00"/>
    <d v="2022-11-16T00:00:00"/>
    <s v="Hired"/>
    <n v="49115"/>
    <m/>
    <x v="0"/>
    <n v="5"/>
    <s v="Branch Office"/>
    <x v="0"/>
  </r>
  <r>
    <s v="QV85169"/>
    <x v="0"/>
    <n v="28"/>
    <s v="Operations"/>
    <s v="Operations Manager"/>
    <s v="m6"/>
    <s v="Degree"/>
    <s v="Own website"/>
    <d v="2022-10-30T00:00:00"/>
    <d v="2022-11-09T00:00:00"/>
    <d v="2022-11-17T00:00:00"/>
    <s v="Rejected"/>
    <n v="141946"/>
    <m/>
    <x v="1"/>
    <n v="2"/>
    <s v="Branch Office"/>
    <x v="1"/>
  </r>
  <r>
    <s v="EX54085"/>
    <x v="1"/>
    <n v="24"/>
    <s v="Service"/>
    <s v="Service Engineer"/>
    <s v="i6"/>
    <s v="Bachelor"/>
    <s v="Job portal"/>
    <d v="2022-10-31T00:00:00"/>
    <d v="2022-11-08T00:00:00"/>
    <d v="2022-11-14T00:00:00"/>
    <s v="Hired"/>
    <n v="64317"/>
    <n v="3.9"/>
    <x v="2"/>
    <n v="5"/>
    <s v="Head Office"/>
    <x v="0"/>
  </r>
  <r>
    <s v="QU86259"/>
    <x v="0"/>
    <n v="25"/>
    <s v="Marketing"/>
    <s v="Marketing Executive"/>
    <s v="c9"/>
    <s v="Associate"/>
    <s v="LinkedIn"/>
    <d v="2022-10-31T00:00:00"/>
    <d v="2022-11-09T00:00:00"/>
    <d v="2022-11-17T00:00:00"/>
    <s v="Hired"/>
    <n v="66024"/>
    <n v="3.5"/>
    <x v="0"/>
    <n v="4"/>
    <s v="Branch Office"/>
    <x v="0"/>
  </r>
  <r>
    <s v="FC46507"/>
    <x v="0"/>
    <n v="22"/>
    <s v="Operations"/>
    <s v="Operations Manager"/>
    <s v="c10"/>
    <s v="Master"/>
    <s v="Own website"/>
    <d v="2022-10-31T00:00:00"/>
    <d v="2022-11-18T00:00:00"/>
    <d v="2022-11-22T00:00:00"/>
    <s v="Rejected"/>
    <n v="62354"/>
    <m/>
    <x v="1"/>
    <n v="4"/>
    <s v="Branch Office"/>
    <x v="0"/>
  </r>
  <r>
    <s v="XC37146"/>
    <x v="2"/>
    <n v="29"/>
    <s v="Operations"/>
    <s v="Operations Executive"/>
    <s v="b9"/>
    <s v="Bachelor"/>
    <s v="Job portal"/>
    <d v="2022-10-31T00:00:00"/>
    <d v="2022-11-08T00:00:00"/>
    <d v="2022-11-20T00:00:00"/>
    <s v="Hired"/>
    <n v="59414"/>
    <n v="3.7"/>
    <x v="0"/>
    <m/>
    <s v="Branch Office"/>
    <x v="1"/>
  </r>
  <r>
    <s v="JG82527"/>
    <x v="2"/>
    <n v="31"/>
    <s v="Service"/>
    <s v="Service Manager"/>
    <s v="i1"/>
    <s v="Bachelor"/>
    <s v="Job portal"/>
    <d v="2022-11-01T00:00:00"/>
    <d v="2022-11-11T00:00:00"/>
    <d v="2022-11-16T00:00:00"/>
    <s v="Hired"/>
    <n v="48641"/>
    <n v="4.2"/>
    <x v="0"/>
    <n v="5"/>
    <s v="Branch Office"/>
    <x v="1"/>
  </r>
  <r>
    <s v="UU62966"/>
    <x v="0"/>
    <n v="31"/>
    <s v="Service"/>
    <s v="Service Engineer"/>
    <s v="i7"/>
    <s v="Bachelor"/>
    <s v="Own website"/>
    <d v="2022-11-01T00:00:00"/>
    <d v="2022-11-20T00:00:00"/>
    <d v="2022-11-30T00:00:00"/>
    <s v="Hired"/>
    <n v="62043"/>
    <n v="4.7"/>
    <x v="0"/>
    <n v="4"/>
    <s v="Head Office"/>
    <x v="1"/>
  </r>
  <r>
    <s v="PC45128"/>
    <x v="0"/>
    <n v="22"/>
    <s v="Finance"/>
    <s v="Financial Analyst"/>
    <s v="i6"/>
    <s v="Master"/>
    <s v="LinkedIn"/>
    <d v="2022-11-01T00:00:00"/>
    <d v="2022-11-23T00:00:00"/>
    <d v="2022-12-01T00:00:00"/>
    <s v="Rejected"/>
    <n v="58269"/>
    <m/>
    <x v="1"/>
    <n v="4"/>
    <s v="Branch Office"/>
    <x v="0"/>
  </r>
  <r>
    <s v="CM38340"/>
    <x v="2"/>
    <n v="39"/>
    <s v="Service"/>
    <s v="Service Manager"/>
    <s v="b9"/>
    <s v="Bachelor"/>
    <s v="LinkedIn"/>
    <d v="2022-11-01T00:00:00"/>
    <d v="2022-11-16T00:00:00"/>
    <d v="2022-11-28T00:00:00"/>
    <s v="Hired"/>
    <n v="48079"/>
    <n v="4.5999999999999996"/>
    <x v="0"/>
    <m/>
    <s v="Branch Office"/>
    <x v="2"/>
  </r>
  <r>
    <s v="BY06339"/>
    <x v="0"/>
    <n v="33"/>
    <s v="Service"/>
    <s v="Service Engineer"/>
    <s v="i5"/>
    <s v="Master"/>
    <s v="Recruitment agencies"/>
    <d v="2022-11-01T00:00:00"/>
    <d v="2022-11-19T00:00:00"/>
    <d v="2022-11-26T00:00:00"/>
    <s v="Rejected"/>
    <n v="55015"/>
    <m/>
    <x v="1"/>
    <n v="4"/>
    <s v="Branch Office"/>
    <x v="1"/>
  </r>
  <r>
    <s v="VE01560"/>
    <x v="1"/>
    <n v="35"/>
    <s v="Service"/>
    <s v="Service Engineer"/>
    <s v="i5"/>
    <s v="Degree"/>
    <s v="Others"/>
    <d v="2022-11-02T00:00:00"/>
    <d v="2022-11-16T00:00:00"/>
    <d v="2022-11-27T00:00:00"/>
    <s v="Hired"/>
    <n v="69231"/>
    <n v="3.6"/>
    <x v="0"/>
    <n v="5"/>
    <s v="Branch Office"/>
    <x v="2"/>
  </r>
  <r>
    <s v="ZZ46517"/>
    <x v="1"/>
    <n v="35"/>
    <s v="Service"/>
    <s v="Service Manager"/>
    <s v="i6"/>
    <s v="Master"/>
    <s v="Own website"/>
    <d v="2022-11-02T00:00:00"/>
    <d v="2022-11-12T00:00:00"/>
    <d v="2022-11-19T00:00:00"/>
    <s v="Hired"/>
    <n v="74124"/>
    <n v="4"/>
    <x v="0"/>
    <n v="5"/>
    <s v="Head Office"/>
    <x v="2"/>
  </r>
  <r>
    <s v="YF00518"/>
    <x v="2"/>
    <n v="26"/>
    <s v="Service"/>
    <s v="Service Manager"/>
    <s v="b9"/>
    <s v="Bachelor"/>
    <s v="Own website"/>
    <d v="2022-11-02T00:00:00"/>
    <d v="2022-11-11T00:00:00"/>
    <d v="2022-11-20T00:00:00"/>
    <s v="Hired"/>
    <n v="40935"/>
    <n v="3.6"/>
    <x v="2"/>
    <n v="2"/>
    <s v="Branch Office"/>
    <x v="0"/>
  </r>
  <r>
    <s v="CF32792"/>
    <x v="0"/>
    <n v="31"/>
    <s v="Operations"/>
    <s v="Operations Manager"/>
    <s v="n6"/>
    <s v="Master"/>
    <s v="Job portal"/>
    <d v="2022-11-02T00:00:00"/>
    <d v="2022-11-12T00:00:00"/>
    <d v="2022-11-20T00:00:00"/>
    <s v="Hired"/>
    <n v="150707"/>
    <n v="3.8"/>
    <x v="0"/>
    <n v="3"/>
    <s v="Head Office"/>
    <x v="1"/>
  </r>
  <r>
    <s v="MY35274"/>
    <x v="2"/>
    <n v="35"/>
    <s v="Service"/>
    <s v="Service Engineer"/>
    <s v="n9"/>
    <s v="Bachelor"/>
    <s v="Job portal"/>
    <d v="2022-11-02T00:00:00"/>
    <d v="2022-11-20T00:00:00"/>
    <d v="2022-11-27T00:00:00"/>
    <s v="Hired"/>
    <n v="147779"/>
    <n v="3.5"/>
    <x v="0"/>
    <n v="4"/>
    <s v="Branch Office"/>
    <x v="2"/>
  </r>
  <r>
    <s v="NK11682"/>
    <x v="0"/>
    <n v="31"/>
    <s v="Sales"/>
    <s v="Sales Executive"/>
    <s v="c5"/>
    <s v="Associate"/>
    <s v="Others"/>
    <d v="2022-11-02T00:00:00"/>
    <d v="2022-11-22T00:00:00"/>
    <d v="2022-12-02T00:00:00"/>
    <s v="Hired"/>
    <n v="50930"/>
    <n v="4.3"/>
    <x v="0"/>
    <n v="4"/>
    <s v="Branch Office"/>
    <x v="1"/>
  </r>
  <r>
    <s v="KP73794"/>
    <x v="0"/>
    <n v="26"/>
    <s v="Operations"/>
    <s v="Operations Executive"/>
    <s v="b9"/>
    <s v="Master"/>
    <s v="LinkedIn"/>
    <d v="2022-11-03T00:00:00"/>
    <d v="2022-11-17T00:00:00"/>
    <d v="2022-11-23T00:00:00"/>
    <s v="Hired"/>
    <n v="38488"/>
    <n v="4.5"/>
    <x v="0"/>
    <n v="5"/>
    <s v="Branch Office"/>
    <x v="0"/>
  </r>
  <r>
    <s v="WL78664"/>
    <x v="0"/>
    <n v="35"/>
    <s v="General Management"/>
    <s v="General Manager"/>
    <s v="c9"/>
    <s v="Bachelor"/>
    <s v="LinkedIn"/>
    <d v="2022-11-03T00:00:00"/>
    <d v="2022-11-24T00:00:00"/>
    <d v="2022-12-05T00:00:00"/>
    <s v="Rejected"/>
    <n v="74736"/>
    <m/>
    <x v="1"/>
    <n v="3"/>
    <s v="Branch Office"/>
    <x v="2"/>
  </r>
  <r>
    <s v="OJ60105"/>
    <x v="0"/>
    <n v="27"/>
    <s v="Service"/>
    <s v="Service Engineer"/>
    <s v="c8"/>
    <s v="Master"/>
    <s v="Job portal"/>
    <d v="2022-11-03T00:00:00"/>
    <d v="2022-11-18T00:00:00"/>
    <d v="2022-11-25T00:00:00"/>
    <s v="Hired"/>
    <n v="67089"/>
    <m/>
    <x v="0"/>
    <n v="4"/>
    <s v="Branch Office"/>
    <x v="0"/>
  </r>
  <r>
    <s v="PH86930"/>
    <x v="2"/>
    <n v="36"/>
    <s v="Service"/>
    <s v="Service Manager"/>
    <s v="i7"/>
    <s v="Degree"/>
    <s v="Recruitment agencies"/>
    <d v="2022-11-03T00:00:00"/>
    <d v="2022-11-25T00:00:00"/>
    <d v="2022-12-05T00:00:00"/>
    <s v="Hired"/>
    <n v="79665"/>
    <n v="3.8"/>
    <x v="0"/>
    <n v="2"/>
    <s v="Branch Office"/>
    <x v="2"/>
  </r>
  <r>
    <s v="EI73063"/>
    <x v="2"/>
    <n v="36"/>
    <s v="Operations"/>
    <s v="Operations Executive"/>
    <s v="n6"/>
    <s v="Bachelor"/>
    <s v="Job portal"/>
    <d v="2022-11-03T00:00:00"/>
    <d v="2022-11-23T00:00:00"/>
    <d v="2022-12-02T00:00:00"/>
    <s v="Rejected"/>
    <n v="182752"/>
    <m/>
    <x v="1"/>
    <n v="1"/>
    <s v="Branch Office"/>
    <x v="2"/>
  </r>
  <r>
    <s v="UD30347"/>
    <x v="2"/>
    <n v="32"/>
    <s v="Operations"/>
    <s v="Operations Executive"/>
    <s v="c5"/>
    <s v="Master"/>
    <s v="Job portal"/>
    <d v="2022-11-04T00:00:00"/>
    <d v="2022-11-23T00:00:00"/>
    <d v="2022-11-29T00:00:00"/>
    <s v="Hired"/>
    <n v="51031"/>
    <n v="4"/>
    <x v="0"/>
    <m/>
    <s v="Head Office"/>
    <x v="1"/>
  </r>
  <r>
    <s v="XO36512"/>
    <x v="0"/>
    <n v="55"/>
    <s v="Operations"/>
    <s v="Operations Executive"/>
    <s v="i6"/>
    <s v="Degree"/>
    <s v="Job portal"/>
    <d v="2022-11-04T00:00:00"/>
    <d v="2022-11-21T00:00:00"/>
    <d v="2022-12-02T00:00:00"/>
    <s v="Hired"/>
    <n v="61617"/>
    <n v="3.7"/>
    <x v="2"/>
    <m/>
    <s v="Head Office"/>
    <x v="4"/>
  </r>
  <r>
    <s v="PW80847"/>
    <x v="0"/>
    <n v="31"/>
    <s v="Operations"/>
    <s v="Operations Manager"/>
    <s v="c5"/>
    <s v="Bachelor"/>
    <s v="Own website"/>
    <d v="2022-11-04T00:00:00"/>
    <d v="2022-11-26T00:00:00"/>
    <d v="2022-12-01T00:00:00"/>
    <s v="Hired"/>
    <n v="40689"/>
    <n v="4.7"/>
    <x v="0"/>
    <m/>
    <s v="Branch Office"/>
    <x v="1"/>
  </r>
  <r>
    <s v="II18494"/>
    <x v="0"/>
    <n v="24"/>
    <s v="Service"/>
    <s v="Service Manager"/>
    <s v="c5"/>
    <s v="Bachelor"/>
    <s v="Own website"/>
    <d v="2022-11-04T00:00:00"/>
    <d v="2022-11-18T00:00:00"/>
    <d v="2022-11-29T00:00:00"/>
    <s v="Hired"/>
    <n v="65977"/>
    <m/>
    <x v="0"/>
    <n v="4"/>
    <s v="Branch Office"/>
    <x v="0"/>
  </r>
  <r>
    <s v="DE33526"/>
    <x v="1"/>
    <n v="33"/>
    <s v="Operations"/>
    <s v="Operations Executive"/>
    <s v="c10"/>
    <s v="Master"/>
    <s v="LinkedIn"/>
    <d v="2022-11-05T00:00:00"/>
    <d v="2022-11-22T00:00:00"/>
    <d v="2022-11-28T00:00:00"/>
    <s v="Rejected"/>
    <n v="76868"/>
    <m/>
    <x v="1"/>
    <n v="4"/>
    <s v="Branch Office"/>
    <x v="1"/>
  </r>
  <r>
    <s v="WZ92848"/>
    <x v="0"/>
    <n v="35"/>
    <s v="Sales"/>
    <s v="Sales Executive"/>
    <s v="i5"/>
    <s v="Degree"/>
    <s v="Job portal"/>
    <d v="2022-11-05T00:00:00"/>
    <d v="2022-11-15T00:00:00"/>
    <d v="2022-11-26T00:00:00"/>
    <s v="Hired"/>
    <n v="49843"/>
    <n v="4.5"/>
    <x v="0"/>
    <m/>
    <s v="Head Office"/>
    <x v="2"/>
  </r>
  <r>
    <s v="XB60087"/>
    <x v="2"/>
    <n v="40"/>
    <s v="Operations"/>
    <s v="Operations Manager"/>
    <s v="i1"/>
    <s v="Degree"/>
    <s v="Recruitment agencies"/>
    <d v="2022-11-05T00:00:00"/>
    <d v="2022-11-20T00:00:00"/>
    <d v="2022-11-26T00:00:00"/>
    <s v="Hired"/>
    <n v="42510"/>
    <n v="4"/>
    <x v="2"/>
    <n v="3"/>
    <s v="Branch Office"/>
    <x v="3"/>
  </r>
  <r>
    <s v="HT45363"/>
    <x v="0"/>
    <n v="29"/>
    <s v="Operations"/>
    <s v="Operations Executive"/>
    <s v="i1"/>
    <s v="Bachelor"/>
    <s v="Others"/>
    <d v="2022-11-05T00:00:00"/>
    <d v="2022-11-21T00:00:00"/>
    <d v="2022-11-27T00:00:00"/>
    <s v="Hired"/>
    <n v="53173"/>
    <n v="4.5"/>
    <x v="0"/>
    <n v="1"/>
    <s v="Head Office"/>
    <x v="1"/>
  </r>
  <r>
    <s v="SL89136"/>
    <x v="0"/>
    <n v="36"/>
    <s v="Marketing"/>
    <s v="Marketing Executive"/>
    <s v="i4"/>
    <s v="Bachelor"/>
    <s v="Job portal"/>
    <d v="2022-11-05T00:00:00"/>
    <d v="2022-11-19T00:00:00"/>
    <d v="2022-11-26T00:00:00"/>
    <s v="Hired"/>
    <n v="44767"/>
    <n v="4.7"/>
    <x v="0"/>
    <n v="4"/>
    <s v="Branch Office"/>
    <x v="2"/>
  </r>
  <r>
    <s v="AB01364"/>
    <x v="2"/>
    <n v="23"/>
    <s v="Service"/>
    <s v="Service Engineer"/>
    <s v="b9"/>
    <s v="Master"/>
    <s v="Own website"/>
    <d v="2022-11-05T00:00:00"/>
    <d v="2022-11-21T00:00:00"/>
    <d v="2022-12-02T00:00:00"/>
    <s v="Hired"/>
    <n v="48809"/>
    <n v="4"/>
    <x v="0"/>
    <m/>
    <s v="Branch Office"/>
    <x v="0"/>
  </r>
  <r>
    <s v="EE93999"/>
    <x v="0"/>
    <n v="27"/>
    <s v="Sales"/>
    <s v="Sales Executive"/>
    <s v="m6"/>
    <s v="Degree"/>
    <s v="Others"/>
    <d v="2022-11-06T00:00:00"/>
    <d v="2022-11-27T00:00:00"/>
    <d v="2022-12-03T00:00:00"/>
    <s v="Hired"/>
    <n v="131629"/>
    <n v="3.7"/>
    <x v="0"/>
    <n v="5"/>
    <s v="Branch Office"/>
    <x v="0"/>
  </r>
  <r>
    <s v="WG71903"/>
    <x v="2"/>
    <n v="31"/>
    <s v="Operations"/>
    <s v="Operations Executive"/>
    <s v="i6"/>
    <s v="Master"/>
    <s v="Job portal"/>
    <d v="2022-11-06T00:00:00"/>
    <d v="2022-11-21T00:00:00"/>
    <d v="2022-11-29T00:00:00"/>
    <s v="Candidate in process"/>
    <n v="67474"/>
    <m/>
    <x v="1"/>
    <n v="4"/>
    <s v="Head Office"/>
    <x v="1"/>
  </r>
  <r>
    <s v="PV21141"/>
    <x v="1"/>
    <n v="25"/>
    <s v="Operations"/>
    <s v="Operations Manager"/>
    <s v="i5"/>
    <s v="Bachelor"/>
    <s v="Job portal"/>
    <d v="2022-11-06T00:00:00"/>
    <d v="2022-11-20T00:00:00"/>
    <d v="2022-11-24T00:00:00"/>
    <s v="Hired"/>
    <n v="63294"/>
    <m/>
    <x v="0"/>
    <n v="4"/>
    <s v="Branch Office"/>
    <x v="0"/>
  </r>
  <r>
    <s v="WT89441"/>
    <x v="0"/>
    <n v="47"/>
    <s v="Operations"/>
    <s v="Operations Executive"/>
    <s v="m6"/>
    <s v="Bachelor"/>
    <s v="Others"/>
    <d v="2022-11-07T00:00:00"/>
    <d v="2022-11-20T00:00:00"/>
    <d v="2022-11-28T00:00:00"/>
    <s v="Rejected"/>
    <n v="96387"/>
    <m/>
    <x v="1"/>
    <n v="4"/>
    <s v="Branch Office"/>
    <x v="5"/>
  </r>
  <r>
    <s v="NP69372"/>
    <x v="0"/>
    <n v="35"/>
    <s v="Service"/>
    <s v="Service Engineer"/>
    <s v="n6"/>
    <s v="Degree"/>
    <s v="Job portal"/>
    <d v="2022-11-07T00:00:00"/>
    <d v="2022-11-18T00:00:00"/>
    <d v="2022-11-24T00:00:00"/>
    <s v="Rejected"/>
    <n v="171661"/>
    <m/>
    <x v="1"/>
    <n v="4"/>
    <s v="Head Office"/>
    <x v="2"/>
  </r>
  <r>
    <s v="GH05867"/>
    <x v="2"/>
    <n v="27"/>
    <s v="Service"/>
    <s v="Service Manager"/>
    <s v="i1"/>
    <s v="Master"/>
    <s v="Job portal"/>
    <d v="2022-11-07T00:00:00"/>
    <d v="2022-11-17T00:00:00"/>
    <d v="2022-11-23T00:00:00"/>
    <s v="Hired"/>
    <n v="37627"/>
    <m/>
    <x v="0"/>
    <n v="3"/>
    <s v="Branch Office"/>
    <x v="0"/>
  </r>
  <r>
    <s v="FC90028"/>
    <x v="1"/>
    <n v="25"/>
    <s v="Finance"/>
    <s v="Finance Manager"/>
    <s v="c10"/>
    <s v="Bachelor"/>
    <s v="Own website"/>
    <d v="2022-11-08T00:00:00"/>
    <d v="2022-11-22T00:00:00"/>
    <d v="2022-12-02T00:00:00"/>
    <s v="Hired"/>
    <n v="67634"/>
    <n v="4.8"/>
    <x v="0"/>
    <n v="1"/>
    <s v="Head Office"/>
    <x v="0"/>
  </r>
  <r>
    <s v="EC25587"/>
    <x v="0"/>
    <n v="26"/>
    <s v="Service"/>
    <s v="Service Engineer"/>
    <s v="b9"/>
    <s v="Bachelor"/>
    <s v="LinkedIn"/>
    <d v="2022-11-08T00:00:00"/>
    <d v="2022-11-25T00:00:00"/>
    <d v="2022-12-02T00:00:00"/>
    <s v="Hired"/>
    <n v="46480"/>
    <n v="5"/>
    <x v="0"/>
    <n v="4"/>
    <s v="Branch Office"/>
    <x v="0"/>
  </r>
  <r>
    <s v="IL15923"/>
    <x v="2"/>
    <n v="30"/>
    <s v="Operations"/>
    <s v="Operations Executive"/>
    <s v="i7"/>
    <s v="Associate"/>
    <s v="LinkedIn"/>
    <d v="2022-11-09T00:00:00"/>
    <d v="2022-11-17T00:00:00"/>
    <d v="2022-11-22T00:00:00"/>
    <s v="Hired"/>
    <n v="76395"/>
    <n v="3.8"/>
    <x v="0"/>
    <n v="5"/>
    <s v="Branch Office"/>
    <x v="1"/>
  </r>
  <r>
    <s v="ZW57121"/>
    <x v="2"/>
    <n v="30"/>
    <s v="Production"/>
    <s v="Production Engineer"/>
    <s v="c8"/>
    <s v="Doctoral"/>
    <s v="Own website"/>
    <d v="2022-11-09T00:00:00"/>
    <d v="2022-11-26T00:00:00"/>
    <d v="2022-12-02T00:00:00"/>
    <s v="Hired"/>
    <n v="55586"/>
    <n v="4"/>
    <x v="0"/>
    <n v="4"/>
    <s v="Head Office"/>
    <x v="1"/>
  </r>
  <r>
    <s v="HW61872"/>
    <x v="2"/>
    <n v="27"/>
    <s v="Operations"/>
    <s v="Operations Executive"/>
    <s v="c8"/>
    <s v="Bachelor"/>
    <s v="LinkedIn"/>
    <d v="2022-11-09T00:00:00"/>
    <d v="2022-11-24T00:00:00"/>
    <d v="2022-11-29T00:00:00"/>
    <s v="Candidate refused"/>
    <n v="71436"/>
    <m/>
    <x v="1"/>
    <n v="5"/>
    <s v="Head Office"/>
    <x v="0"/>
  </r>
  <r>
    <s v="XE06429"/>
    <x v="0"/>
    <n v="35"/>
    <s v="Operations"/>
    <s v="Operations Executive"/>
    <s v="i1"/>
    <s v="Bachelor"/>
    <s v="Job portal"/>
    <d v="2022-11-09T00:00:00"/>
    <d v="2022-11-30T00:00:00"/>
    <d v="2022-12-10T00:00:00"/>
    <s v="Rejected"/>
    <n v="57417"/>
    <m/>
    <x v="1"/>
    <n v="3"/>
    <s v="Branch Office"/>
    <x v="2"/>
  </r>
  <r>
    <s v="CL15502"/>
    <x v="2"/>
    <n v="34"/>
    <s v="Operations"/>
    <s v="Operations Executive"/>
    <s v="c9"/>
    <s v="Bachelor"/>
    <s v="Job portal"/>
    <d v="2022-11-09T00:00:00"/>
    <d v="2022-11-28T00:00:00"/>
    <d v="2022-12-05T00:00:00"/>
    <s v="Hired"/>
    <n v="88777"/>
    <n v="4.7"/>
    <x v="0"/>
    <n v="5"/>
    <s v="Head Office"/>
    <x v="2"/>
  </r>
  <r>
    <s v="CQ74245"/>
    <x v="1"/>
    <n v="26"/>
    <s v="Service"/>
    <s v="Service Engineer"/>
    <s v="b9"/>
    <s v="Bachelor"/>
    <s v="LinkedIn"/>
    <d v="2022-11-09T00:00:00"/>
    <d v="2022-11-20T00:00:00"/>
    <d v="2022-12-01T00:00:00"/>
    <s v="Hired"/>
    <n v="49043"/>
    <n v="4.7"/>
    <x v="0"/>
    <m/>
    <s v="Branch Office"/>
    <x v="0"/>
  </r>
  <r>
    <s v="NM46692"/>
    <x v="0"/>
    <n v="23"/>
    <s v="Operations"/>
    <s v="Operations Executive"/>
    <s v="c9"/>
    <s v="Master"/>
    <s v="Own website"/>
    <d v="2022-11-10T00:00:00"/>
    <d v="2022-11-29T00:00:00"/>
    <d v="2022-12-09T00:00:00"/>
    <s v="Rejected"/>
    <n v="56890"/>
    <m/>
    <x v="1"/>
    <n v="4"/>
    <s v="Branch Office"/>
    <x v="0"/>
  </r>
  <r>
    <s v="BA20126"/>
    <x v="0"/>
    <n v="35"/>
    <s v="Service"/>
    <s v="Service Engineer"/>
    <s v="n6"/>
    <s v="Bachelor"/>
    <s v="Recruitment agencies"/>
    <d v="2022-11-10T00:00:00"/>
    <d v="2022-11-26T00:00:00"/>
    <d v="2022-12-01T00:00:00"/>
    <s v="Candidate in process"/>
    <n v="184301"/>
    <m/>
    <x v="1"/>
    <n v="3"/>
    <s v="Head Office"/>
    <x v="2"/>
  </r>
  <r>
    <s v="SK17822"/>
    <x v="1"/>
    <n v="25"/>
    <s v="Operations"/>
    <s v="Operations Executive"/>
    <s v="c10"/>
    <s v="Degree"/>
    <s v="LinkedIn"/>
    <d v="2022-11-10T00:00:00"/>
    <d v="2022-11-22T00:00:00"/>
    <d v="2022-12-04T00:00:00"/>
    <s v="Hired"/>
    <n v="67396"/>
    <n v="4.3"/>
    <x v="0"/>
    <n v="5"/>
    <s v="Branch Office"/>
    <x v="0"/>
  </r>
  <r>
    <s v="UJ25705"/>
    <x v="0"/>
    <n v="22"/>
    <s v="Service"/>
    <s v="Service Engineer"/>
    <s v="i5"/>
    <s v="Master"/>
    <s v="Job portal"/>
    <d v="2022-11-10T00:00:00"/>
    <d v="2022-11-24T00:00:00"/>
    <d v="2022-11-30T00:00:00"/>
    <s v="Hired"/>
    <n v="49703"/>
    <n v="4.0999999999999996"/>
    <x v="2"/>
    <n v="4"/>
    <s v="Head Office"/>
    <x v="0"/>
  </r>
  <r>
    <s v="SM39230"/>
    <x v="2"/>
    <n v="35"/>
    <s v="Production"/>
    <s v="Production Engineer"/>
    <s v="c9"/>
    <s v="Degree"/>
    <s v="Recruitment agencies"/>
    <d v="2022-11-10T00:00:00"/>
    <d v="2022-12-02T00:00:00"/>
    <d v="2022-12-06T00:00:00"/>
    <s v="Hired"/>
    <n v="86755"/>
    <n v="4.5"/>
    <x v="0"/>
    <n v="4"/>
    <s v="Branch Office"/>
    <x v="2"/>
  </r>
  <r>
    <s v="EX10431"/>
    <x v="0"/>
    <n v="26"/>
    <s v="Service"/>
    <s v="Service Engineer"/>
    <s v="i6"/>
    <s v="Degree"/>
    <s v="Job portal"/>
    <d v="2022-11-10T00:00:00"/>
    <d v="2022-11-26T00:00:00"/>
    <d v="2022-12-01T00:00:00"/>
    <s v="Rejected"/>
    <n v="53999"/>
    <m/>
    <x v="1"/>
    <n v="5"/>
    <s v="Branch Office"/>
    <x v="0"/>
  </r>
  <r>
    <s v="GC68595"/>
    <x v="0"/>
    <n v="27"/>
    <s v="Service"/>
    <s v="Service Engineer"/>
    <s v="i6"/>
    <s v="Bachelor"/>
    <s v="Job portal"/>
    <d v="2022-11-10T00:00:00"/>
    <d v="2022-11-27T00:00:00"/>
    <d v="2022-12-07T00:00:00"/>
    <s v="Hired"/>
    <n v="60078"/>
    <n v="4.9000000000000004"/>
    <x v="0"/>
    <n v="4"/>
    <s v="Branch Office"/>
    <x v="0"/>
  </r>
  <r>
    <s v="MG18598"/>
    <x v="2"/>
    <n v="25"/>
    <s v="Marketing"/>
    <s v="Marketing Executive"/>
    <s v="n10"/>
    <s v="Bachelor"/>
    <s v="Recruitment agencies"/>
    <d v="2022-11-11T00:00:00"/>
    <d v="2022-11-24T00:00:00"/>
    <d v="2022-12-04T00:00:00"/>
    <s v="Rejected"/>
    <n v="199918"/>
    <m/>
    <x v="1"/>
    <n v="3"/>
    <s v="Branch Office"/>
    <x v="0"/>
  </r>
  <r>
    <s v="NE10374"/>
    <x v="0"/>
    <n v="22"/>
    <s v="Service"/>
    <s v="Service Engineer"/>
    <s v="c9"/>
    <s v="Associate"/>
    <s v="LinkedIn"/>
    <d v="2022-11-11T00:00:00"/>
    <d v="2022-11-19T00:00:00"/>
    <d v="2022-11-23T00:00:00"/>
    <s v="Candidate in process"/>
    <n v="69631"/>
    <m/>
    <x v="1"/>
    <n v="5"/>
    <s v="Branch Office"/>
    <x v="0"/>
  </r>
  <r>
    <s v="TZ24303"/>
    <x v="0"/>
    <n v="29"/>
    <s v="Operations"/>
    <s v="Operations Executive"/>
    <s v="i7"/>
    <s v="Degree"/>
    <s v="Job portal"/>
    <d v="2022-11-11T00:00:00"/>
    <d v="2022-11-19T00:00:00"/>
    <d v="2022-11-24T00:00:00"/>
    <s v="Rejected"/>
    <n v="66425"/>
    <m/>
    <x v="1"/>
    <n v="3"/>
    <s v="Head Office"/>
    <x v="1"/>
  </r>
  <r>
    <s v="SX78951"/>
    <x v="0"/>
    <n v="29"/>
    <s v="General Management"/>
    <s v="General Manager"/>
    <s v="m6"/>
    <s v="Master"/>
    <s v="Recruitment agencies"/>
    <d v="2022-11-11T00:00:00"/>
    <d v="2022-11-28T00:00:00"/>
    <d v="2022-12-02T00:00:00"/>
    <s v="Hired"/>
    <n v="112493"/>
    <n v="4.7"/>
    <x v="0"/>
    <m/>
    <s v="Head Office"/>
    <x v="1"/>
  </r>
  <r>
    <s v="RS09861"/>
    <x v="2"/>
    <n v="34"/>
    <s v="Sales"/>
    <s v="Sales Manager"/>
    <s v="i7"/>
    <s v="Bachelor"/>
    <s v="Others"/>
    <d v="2022-11-12T00:00:00"/>
    <d v="2022-11-27T00:00:00"/>
    <d v="2022-12-01T00:00:00"/>
    <s v="Rejected"/>
    <n v="64640"/>
    <m/>
    <x v="1"/>
    <n v="4"/>
    <s v="Branch Office"/>
    <x v="2"/>
  </r>
  <r>
    <s v="MG79371"/>
    <x v="0"/>
    <n v="35"/>
    <s v="Operations"/>
    <s v="Operations Manager"/>
    <s v="i1"/>
    <s v="Associate"/>
    <s v="Job portal"/>
    <d v="2022-11-12T00:00:00"/>
    <d v="2022-12-01T00:00:00"/>
    <d v="2022-12-07T00:00:00"/>
    <s v="Rejected"/>
    <n v="39669"/>
    <m/>
    <x v="1"/>
    <n v="3"/>
    <s v="Branch Office"/>
    <x v="2"/>
  </r>
  <r>
    <s v="YQ98684"/>
    <x v="0"/>
    <n v="30"/>
    <s v="Service"/>
    <s v="Service Engineer"/>
    <s v="c5"/>
    <s v="Bachelor"/>
    <s v="Recruitment agencies"/>
    <d v="2022-11-12T00:00:00"/>
    <d v="2022-11-25T00:00:00"/>
    <d v="2022-12-02T00:00:00"/>
    <s v="Hired"/>
    <n v="57499"/>
    <m/>
    <x v="2"/>
    <n v="3"/>
    <s v="Branch Office"/>
    <x v="1"/>
  </r>
  <r>
    <s v="YN26834"/>
    <x v="1"/>
    <n v="31"/>
    <s v="Sales"/>
    <s v="Sales Manager"/>
    <s v="i7"/>
    <s v="Bachelor"/>
    <s v="LinkedIn"/>
    <d v="2022-11-12T00:00:00"/>
    <d v="2022-11-21T00:00:00"/>
    <d v="2022-11-26T00:00:00"/>
    <s v="Hired"/>
    <n v="65009"/>
    <n v="4.9000000000000004"/>
    <x v="0"/>
    <n v="5"/>
    <s v="Branch Office"/>
    <x v="1"/>
  </r>
  <r>
    <s v="ZI05364"/>
    <x v="0"/>
    <n v="34"/>
    <s v="Purchase"/>
    <s v="Purchase Officer"/>
    <s v="c10"/>
    <s v="Associate"/>
    <s v="Job portal"/>
    <d v="2022-11-12T00:00:00"/>
    <d v="2022-11-29T00:00:00"/>
    <d v="2022-12-07T00:00:00"/>
    <s v="Candidate refused"/>
    <n v="74247"/>
    <m/>
    <x v="1"/>
    <n v="4"/>
    <s v="Branch Office"/>
    <x v="2"/>
  </r>
  <r>
    <s v="LZ72946"/>
    <x v="2"/>
    <n v="34"/>
    <s v="Marketing"/>
    <s v="Marketing Executive"/>
    <s v="m6"/>
    <s v="Degree"/>
    <s v="Recruitment agencies"/>
    <d v="2022-11-12T00:00:00"/>
    <d v="2022-11-27T00:00:00"/>
    <d v="2022-12-03T00:00:00"/>
    <s v="Hired"/>
    <n v="143395"/>
    <n v="4.8"/>
    <x v="0"/>
    <n v="3"/>
    <s v="Head Office"/>
    <x v="2"/>
  </r>
  <r>
    <s v="MD96632"/>
    <x v="0"/>
    <n v="25"/>
    <s v="Sales"/>
    <s v="Sales Manager"/>
    <s v="i6"/>
    <s v="Master"/>
    <s v="Job portal"/>
    <d v="2022-11-12T00:00:00"/>
    <d v="2022-12-01T00:00:00"/>
    <d v="2022-12-05T00:00:00"/>
    <s v="Hired"/>
    <n v="67031"/>
    <n v="4.2"/>
    <x v="0"/>
    <n v="5"/>
    <s v="Head Office"/>
    <x v="0"/>
  </r>
  <r>
    <s v="UA02503"/>
    <x v="2"/>
    <n v="32"/>
    <s v="Operations"/>
    <s v="Operations Executive"/>
    <s v="i5"/>
    <s v="Bachelor"/>
    <s v="Job portal"/>
    <d v="2022-11-12T00:00:00"/>
    <d v="2022-11-21T00:00:00"/>
    <d v="2022-11-25T00:00:00"/>
    <s v="Rejected"/>
    <n v="58569"/>
    <m/>
    <x v="1"/>
    <n v="4"/>
    <s v="Head Office"/>
    <x v="1"/>
  </r>
  <r>
    <s v="LR02328"/>
    <x v="0"/>
    <n v="39"/>
    <s v="Finance"/>
    <s v="Financial Analyst"/>
    <s v="i4"/>
    <s v="Master"/>
    <s v="Job portal"/>
    <d v="2022-11-13T00:00:00"/>
    <d v="2022-11-23T00:00:00"/>
    <d v="2022-11-28T00:00:00"/>
    <s v="Hired"/>
    <n v="47035"/>
    <n v="4.9000000000000004"/>
    <x v="0"/>
    <m/>
    <s v="Branch Office"/>
    <x v="2"/>
  </r>
  <r>
    <s v="RT10291"/>
    <x v="1"/>
    <n v="31"/>
    <s v="Operations"/>
    <s v="Operations Executive"/>
    <s v="i1"/>
    <s v="Master"/>
    <s v="LinkedIn"/>
    <d v="2022-11-13T00:00:00"/>
    <d v="2022-12-02T00:00:00"/>
    <d v="2022-12-14T00:00:00"/>
    <s v="Rejected"/>
    <n v="59933"/>
    <m/>
    <x v="1"/>
    <n v="5"/>
    <s v="Branch Office"/>
    <x v="1"/>
  </r>
  <r>
    <s v="PC24386"/>
    <x v="0"/>
    <n v="30"/>
    <s v="Sales"/>
    <s v="Sales Executive"/>
    <s v="m7"/>
    <s v="Degree"/>
    <s v="Job portal"/>
    <d v="2022-11-13T00:00:00"/>
    <d v="2022-12-02T00:00:00"/>
    <d v="2022-12-11T00:00:00"/>
    <s v="Hired"/>
    <n v="158183"/>
    <n v="4.0999999999999996"/>
    <x v="0"/>
    <m/>
    <s v="Branch Office"/>
    <x v="1"/>
  </r>
  <r>
    <s v="KZ02335"/>
    <x v="0"/>
    <n v="34"/>
    <s v="Operations"/>
    <s v="Operations Executive"/>
    <s v="n9"/>
    <s v="Master"/>
    <s v="Recruitment agencies"/>
    <d v="2022-11-13T00:00:00"/>
    <d v="2022-11-29T00:00:00"/>
    <d v="2022-12-04T00:00:00"/>
    <s v="Hired"/>
    <n v="163227"/>
    <m/>
    <x v="2"/>
    <n v="2"/>
    <s v="Head Office"/>
    <x v="2"/>
  </r>
  <r>
    <s v="RI56115"/>
    <x v="0"/>
    <n v="26"/>
    <s v="Operations"/>
    <s v="Operations Executive"/>
    <s v="i5"/>
    <s v="Doctoral"/>
    <s v="LinkedIn"/>
    <d v="2022-11-13T00:00:00"/>
    <d v="2022-12-04T00:00:00"/>
    <d v="2022-12-11T00:00:00"/>
    <s v="Hired"/>
    <n v="46722"/>
    <n v="4.7"/>
    <x v="0"/>
    <m/>
    <s v="Head Office"/>
    <x v="0"/>
  </r>
  <r>
    <s v="HC56538"/>
    <x v="0"/>
    <n v="39"/>
    <s v="Operations"/>
    <s v="Operations Executive"/>
    <s v="c8"/>
    <s v="Bachelor"/>
    <s v="Job portal"/>
    <d v="2022-11-14T00:00:00"/>
    <d v="2022-12-04T00:00:00"/>
    <d v="2022-12-10T00:00:00"/>
    <s v="Rejected"/>
    <n v="63715"/>
    <m/>
    <x v="1"/>
    <n v="4"/>
    <s v="Branch Office"/>
    <x v="2"/>
  </r>
  <r>
    <s v="LD43974"/>
    <x v="0"/>
    <n v="28"/>
    <s v="Marketing"/>
    <s v="Marketing Executive"/>
    <s v="b9"/>
    <s v="Bachelor"/>
    <s v="LinkedIn"/>
    <d v="2022-11-14T00:00:00"/>
    <d v="2022-12-04T00:00:00"/>
    <d v="2022-12-15T00:00:00"/>
    <s v="Hired"/>
    <n v="59886"/>
    <n v="3.5"/>
    <x v="2"/>
    <n v="5"/>
    <s v="Remote"/>
    <x v="1"/>
  </r>
  <r>
    <s v="LK40594"/>
    <x v="0"/>
    <n v="33"/>
    <s v="Operations"/>
    <s v="Operations Executive"/>
    <s v="n6"/>
    <s v="Bachelor"/>
    <s v="LinkedIn"/>
    <d v="2022-11-14T00:00:00"/>
    <d v="2022-11-26T00:00:00"/>
    <d v="2022-12-07T00:00:00"/>
    <s v="Candidate refused"/>
    <n v="141866"/>
    <m/>
    <x v="1"/>
    <n v="4"/>
    <s v="Head Office"/>
    <x v="1"/>
  </r>
  <r>
    <s v="TP32515"/>
    <x v="2"/>
    <n v="28"/>
    <s v="Sales"/>
    <s v="Sales Manager"/>
    <s v="i6"/>
    <s v="Master"/>
    <s v="Job portal"/>
    <d v="2022-11-14T00:00:00"/>
    <d v="2022-11-29T00:00:00"/>
    <d v="2022-12-05T00:00:00"/>
    <s v="Hired"/>
    <n v="56534"/>
    <n v="4.8"/>
    <x v="0"/>
    <m/>
    <s v="Branch Office"/>
    <x v="1"/>
  </r>
  <r>
    <s v="OH73408"/>
    <x v="0"/>
    <n v="23"/>
    <s v="Production"/>
    <s v="Production Manager"/>
    <s v="n10"/>
    <s v="Degree"/>
    <s v="Job portal"/>
    <d v="2022-11-14T00:00:00"/>
    <d v="2022-11-30T00:00:00"/>
    <d v="2022-12-08T00:00:00"/>
    <s v="Rejected"/>
    <n v="218848"/>
    <m/>
    <x v="1"/>
    <n v="4"/>
    <s v="Branch Office"/>
    <x v="0"/>
  </r>
  <r>
    <s v="WL00863"/>
    <x v="0"/>
    <n v="37"/>
    <s v="Purchase"/>
    <s v="Purchase Officer"/>
    <s v="m7"/>
    <s v="Degree"/>
    <s v="LinkedIn"/>
    <d v="2022-11-14T00:00:00"/>
    <d v="2022-11-23T00:00:00"/>
    <d v="2022-12-02T00:00:00"/>
    <s v="Hired"/>
    <n v="129218"/>
    <n v="4.8"/>
    <x v="0"/>
    <n v="3"/>
    <s v="Branch Office"/>
    <x v="2"/>
  </r>
  <r>
    <s v="CH43076"/>
    <x v="2"/>
    <n v="38"/>
    <s v="Service"/>
    <s v="Service Engineer"/>
    <s v="b9"/>
    <s v="Bachelor"/>
    <s v="Job portal"/>
    <d v="2022-11-15T00:00:00"/>
    <d v="2022-12-01T00:00:00"/>
    <d v="2022-12-12T00:00:00"/>
    <s v="Hired"/>
    <n v="56545"/>
    <n v="4.0999999999999996"/>
    <x v="0"/>
    <n v="4"/>
    <s v="Head Office"/>
    <x v="2"/>
  </r>
  <r>
    <s v="TB21742"/>
    <x v="2"/>
    <n v="23"/>
    <s v="Production"/>
    <s v="Production Manager"/>
    <s v="m6"/>
    <s v="Associate"/>
    <s v="Own website"/>
    <d v="2022-11-15T00:00:00"/>
    <d v="2022-12-07T00:00:00"/>
    <d v="2022-12-13T00:00:00"/>
    <s v="Hired"/>
    <n v="100152"/>
    <m/>
    <x v="2"/>
    <n v="3"/>
    <s v="Branch Office"/>
    <x v="0"/>
  </r>
  <r>
    <s v="RW33904"/>
    <x v="0"/>
    <n v="23"/>
    <s v="Service"/>
    <s v="Service Engineer"/>
    <s v="b9"/>
    <s v="Bachelor"/>
    <s v="Job portal"/>
    <d v="2022-11-15T00:00:00"/>
    <d v="2022-12-02T00:00:00"/>
    <d v="2022-12-09T00:00:00"/>
    <s v="Hired"/>
    <n v="56144"/>
    <n v="3.5"/>
    <x v="0"/>
    <n v="4"/>
    <s v="Head Office"/>
    <x v="0"/>
  </r>
  <r>
    <s v="RC06102"/>
    <x v="0"/>
    <n v="26"/>
    <s v="Purchase"/>
    <s v="Purchase Officer"/>
    <s v="i1"/>
    <s v="Bachelor"/>
    <s v="LinkedIn"/>
    <d v="2022-11-15T00:00:00"/>
    <d v="2022-11-24T00:00:00"/>
    <d v="2022-11-28T00:00:00"/>
    <s v="Hired"/>
    <n v="39155"/>
    <n v="3.6"/>
    <x v="0"/>
    <n v="2"/>
    <s v="Branch Office"/>
    <x v="0"/>
  </r>
  <r>
    <s v="MV40149"/>
    <x v="0"/>
    <n v="34"/>
    <s v="General Management"/>
    <s v="General Manager"/>
    <s v="c5"/>
    <s v="Master"/>
    <s v="LinkedIn"/>
    <d v="2022-11-15T00:00:00"/>
    <d v="2022-11-26T00:00:00"/>
    <d v="2022-12-08T00:00:00"/>
    <s v="Candidate refused"/>
    <n v="55776"/>
    <m/>
    <x v="1"/>
    <n v="5"/>
    <s v="Head Office"/>
    <x v="2"/>
  </r>
  <r>
    <s v="VV58686"/>
    <x v="2"/>
    <n v="33"/>
    <s v="Sales"/>
    <s v="Sales Executive"/>
    <s v="c5"/>
    <s v="Bachelor"/>
    <s v="LinkedIn"/>
    <d v="2022-11-15T00:00:00"/>
    <d v="2022-11-30T00:00:00"/>
    <d v="2022-12-08T00:00:00"/>
    <s v="Rejected"/>
    <n v="41984"/>
    <m/>
    <x v="1"/>
    <n v="4"/>
    <s v="Branch Office"/>
    <x v="1"/>
  </r>
  <r>
    <s v="LQ18617"/>
    <x v="2"/>
    <n v="24"/>
    <s v="Marketing"/>
    <s v="Marketing Manager"/>
    <s v="b9"/>
    <s v="Master"/>
    <s v="Job portal"/>
    <d v="2022-11-15T00:00:00"/>
    <d v="2022-12-03T00:00:00"/>
    <d v="2022-12-15T00:00:00"/>
    <s v="Hired"/>
    <n v="41729"/>
    <n v="4"/>
    <x v="0"/>
    <n v="4"/>
    <s v="Head Office"/>
    <x v="0"/>
  </r>
  <r>
    <s v="OM26946"/>
    <x v="0"/>
    <n v="26"/>
    <s v="Production"/>
    <s v="Production Engineer"/>
    <s v="c5"/>
    <s v="Master"/>
    <s v="Job portal"/>
    <d v="2022-11-16T00:00:00"/>
    <d v="2022-12-05T00:00:00"/>
    <d v="2022-12-10T00:00:00"/>
    <s v="Candidate in process"/>
    <n v="59975"/>
    <m/>
    <x v="1"/>
    <n v="4"/>
    <s v="Branch Office"/>
    <x v="0"/>
  </r>
  <r>
    <s v="KS14404"/>
    <x v="2"/>
    <n v="24"/>
    <s v="Operations"/>
    <s v="Operations Executive"/>
    <s v="i1"/>
    <s v="Bachelor"/>
    <s v="Job portal"/>
    <d v="2022-11-17T00:00:00"/>
    <d v="2022-12-05T00:00:00"/>
    <d v="2022-12-09T00:00:00"/>
    <s v="Hired"/>
    <n v="43571"/>
    <n v="4.8"/>
    <x v="0"/>
    <n v="5"/>
    <s v="Branch Office"/>
    <x v="0"/>
  </r>
  <r>
    <s v="OA36860"/>
    <x v="2"/>
    <n v="24"/>
    <s v="Operations"/>
    <s v="Operations Executive"/>
    <s v="i6"/>
    <s v="Bachelor"/>
    <s v="LinkedIn"/>
    <d v="2022-11-17T00:00:00"/>
    <d v="2022-12-05T00:00:00"/>
    <d v="2022-12-09T00:00:00"/>
    <s v="Rejected"/>
    <n v="57833"/>
    <m/>
    <x v="1"/>
    <n v="4"/>
    <s v="Branch Office"/>
    <x v="0"/>
  </r>
  <r>
    <s v="XZ47293"/>
    <x v="2"/>
    <n v="40"/>
    <s v="Service"/>
    <s v="Service Engineer"/>
    <s v="c5"/>
    <s v="Master"/>
    <s v="Job portal"/>
    <d v="2022-11-18T00:00:00"/>
    <d v="2022-11-27T00:00:00"/>
    <d v="2022-12-02T00:00:00"/>
    <s v="Hired"/>
    <n v="68725"/>
    <n v="4.5999999999999996"/>
    <x v="2"/>
    <n v="4"/>
    <s v="Branch Office"/>
    <x v="3"/>
  </r>
  <r>
    <s v="WN37306"/>
    <x v="2"/>
    <n v="38"/>
    <s v="Purchase"/>
    <s v="Purchase Officer"/>
    <s v="c9"/>
    <s v="Bachelor"/>
    <s v="Job portal"/>
    <d v="2022-11-18T00:00:00"/>
    <d v="2022-12-06T00:00:00"/>
    <d v="2022-12-18T00:00:00"/>
    <s v="Hired"/>
    <n v="64214"/>
    <n v="3.9"/>
    <x v="0"/>
    <n v="5"/>
    <s v="Branch Office"/>
    <x v="2"/>
  </r>
  <r>
    <s v="JS37727"/>
    <x v="0"/>
    <n v="35"/>
    <s v="Purchase"/>
    <s v="Purchase Officer"/>
    <s v="c9"/>
    <s v="Bachelor"/>
    <s v="Job portal"/>
    <d v="2022-11-18T00:00:00"/>
    <d v="2022-12-06T00:00:00"/>
    <d v="2022-12-14T00:00:00"/>
    <s v="Hired"/>
    <n v="86255"/>
    <n v="4"/>
    <x v="0"/>
    <n v="4"/>
    <s v="Branch Office"/>
    <x v="2"/>
  </r>
  <r>
    <s v="HK96346"/>
    <x v="0"/>
    <n v="25"/>
    <s v="Service"/>
    <s v="Service Engineer"/>
    <s v="c10"/>
    <s v="Degree"/>
    <s v="Own website"/>
    <d v="2022-11-19T00:00:00"/>
    <d v="2022-12-05T00:00:00"/>
    <d v="2022-12-10T00:00:00"/>
    <s v="Hired"/>
    <n v="82753"/>
    <n v="3.6"/>
    <x v="0"/>
    <n v="4"/>
    <s v="Branch Office"/>
    <x v="0"/>
  </r>
  <r>
    <s v="OY75139"/>
    <x v="0"/>
    <n v="32"/>
    <s v="Marketing"/>
    <s v="Marketing Executive"/>
    <s v="i4"/>
    <s v="Bachelor"/>
    <s v="Others"/>
    <d v="2022-11-19T00:00:00"/>
    <d v="2022-12-09T00:00:00"/>
    <d v="2022-12-21T00:00:00"/>
    <s v="Hired"/>
    <n v="49584"/>
    <n v="3.8"/>
    <x v="2"/>
    <n v="4"/>
    <s v="Remote"/>
    <x v="1"/>
  </r>
  <r>
    <s v="JQ40810"/>
    <x v="0"/>
    <n v="37"/>
    <s v="Operations"/>
    <s v="Operations Executive"/>
    <s v="c10"/>
    <s v="Master"/>
    <s v="Own website"/>
    <d v="2022-11-19T00:00:00"/>
    <d v="2022-12-06T00:00:00"/>
    <d v="2022-12-16T00:00:00"/>
    <s v="Hired"/>
    <n v="60931"/>
    <n v="4.3"/>
    <x v="0"/>
    <n v="2"/>
    <s v="Branch Office"/>
    <x v="2"/>
  </r>
  <r>
    <s v="CY47987"/>
    <x v="0"/>
    <n v="26"/>
    <s v="Service"/>
    <s v="Service Manager"/>
    <s v="n6"/>
    <s v="Master"/>
    <s v="LinkedIn"/>
    <d v="2022-11-19T00:00:00"/>
    <d v="2022-12-01T00:00:00"/>
    <d v="2022-12-07T00:00:00"/>
    <s v="Candidate refused"/>
    <n v="140968"/>
    <m/>
    <x v="1"/>
    <n v="4"/>
    <s v="Head Office"/>
    <x v="0"/>
  </r>
  <r>
    <s v="GX18740"/>
    <x v="1"/>
    <n v="32"/>
    <s v="Service"/>
    <s v="Service Manager"/>
    <s v="n9"/>
    <s v="Degree"/>
    <s v="Job portal"/>
    <d v="2022-11-19T00:00:00"/>
    <d v="2022-12-06T00:00:00"/>
    <d v="2022-12-10T00:00:00"/>
    <s v="Rejected"/>
    <n v="189775"/>
    <m/>
    <x v="1"/>
    <n v="4"/>
    <s v="Head Office"/>
    <x v="1"/>
  </r>
  <r>
    <s v="PC80768"/>
    <x v="0"/>
    <n v="34"/>
    <s v="Purchase"/>
    <s v="Purchase Officer"/>
    <s v="c8"/>
    <s v="Degree"/>
    <s v="LinkedIn"/>
    <d v="2022-11-19T00:00:00"/>
    <d v="2022-11-27T00:00:00"/>
    <d v="2022-12-04T00:00:00"/>
    <s v="Rejected"/>
    <n v="73105"/>
    <m/>
    <x v="1"/>
    <n v="1"/>
    <s v="Branch Office"/>
    <x v="2"/>
  </r>
  <r>
    <s v="YI63951"/>
    <x v="0"/>
    <n v="22"/>
    <s v="Sales"/>
    <s v="Sales Executive"/>
    <s v="c5"/>
    <s v="Bachelor"/>
    <s v="LinkedIn"/>
    <d v="2022-11-19T00:00:00"/>
    <d v="2022-12-11T00:00:00"/>
    <d v="2022-12-15T00:00:00"/>
    <s v="Hired"/>
    <n v="51234"/>
    <n v="3.9"/>
    <x v="0"/>
    <m/>
    <s v="Branch Office"/>
    <x v="0"/>
  </r>
  <r>
    <s v="GL22188"/>
    <x v="0"/>
    <n v="31"/>
    <s v="Operations"/>
    <s v="Operations Executive"/>
    <s v="m6"/>
    <s v="Bachelor"/>
    <s v="LinkedIn"/>
    <d v="2022-11-19T00:00:00"/>
    <d v="2022-12-02T00:00:00"/>
    <d v="2022-12-09T00:00:00"/>
    <s v="Candidate refused"/>
    <n v="126021"/>
    <m/>
    <x v="1"/>
    <n v="4"/>
    <s v="Branch Office"/>
    <x v="1"/>
  </r>
  <r>
    <s v="EP66288"/>
    <x v="1"/>
    <n v="38"/>
    <s v="Service"/>
    <s v="Service Engineer"/>
    <s v="n9"/>
    <s v="Master"/>
    <s v="Job portal"/>
    <d v="2022-11-19T00:00:00"/>
    <d v="2022-12-05T00:00:00"/>
    <d v="2022-12-15T00:00:00"/>
    <s v="Rejected"/>
    <n v="182431"/>
    <m/>
    <x v="1"/>
    <m/>
    <s v="Branch Office"/>
    <x v="2"/>
  </r>
  <r>
    <s v="JK50179"/>
    <x v="0"/>
    <n v="32"/>
    <s v="Finance"/>
    <s v="Finance Manager"/>
    <s v="c10"/>
    <s v="Degree"/>
    <s v="LinkedIn"/>
    <d v="2022-11-19T00:00:00"/>
    <d v="2022-12-09T00:00:00"/>
    <d v="2022-12-19T00:00:00"/>
    <s v="Hired"/>
    <n v="80220"/>
    <n v="4.7"/>
    <x v="2"/>
    <n v="4"/>
    <s v="Branch Office"/>
    <x v="1"/>
  </r>
  <r>
    <s v="QM85436"/>
    <x v="0"/>
    <n v="43"/>
    <s v="Sales"/>
    <s v="Sales Executive"/>
    <s v="i4"/>
    <s v="Bachelor"/>
    <s v="Job portal"/>
    <d v="2022-11-20T00:00:00"/>
    <d v="2022-11-28T00:00:00"/>
    <d v="2022-12-04T00:00:00"/>
    <s v="Candidate refused"/>
    <n v="45916"/>
    <m/>
    <x v="1"/>
    <n v="2"/>
    <s v="Branch Office"/>
    <x v="3"/>
  </r>
  <r>
    <s v="OD04300"/>
    <x v="0"/>
    <n v="54"/>
    <s v="Service"/>
    <s v="Service Engineer"/>
    <s v="c5"/>
    <s v="Master"/>
    <s v="Job portal"/>
    <d v="2022-11-20T00:00:00"/>
    <d v="2022-12-05T00:00:00"/>
    <d v="2022-12-14T00:00:00"/>
    <s v="Rejected"/>
    <n v="48595"/>
    <m/>
    <x v="1"/>
    <n v="4"/>
    <s v="Branch Office"/>
    <x v="4"/>
  </r>
  <r>
    <s v="UH12632"/>
    <x v="0"/>
    <n v="30"/>
    <s v="Operations"/>
    <s v="Operations Manager"/>
    <s v="i7"/>
    <s v="Degree"/>
    <s v="Job portal"/>
    <d v="2022-11-20T00:00:00"/>
    <d v="2022-12-05T00:00:00"/>
    <d v="2022-12-13T00:00:00"/>
    <s v="Rejected"/>
    <n v="67016"/>
    <m/>
    <x v="1"/>
    <n v="3"/>
    <s v="Head Office"/>
    <x v="1"/>
  </r>
  <r>
    <s v="YX27089"/>
    <x v="1"/>
    <n v="33"/>
    <s v="Production"/>
    <s v="Production Manager"/>
    <s v="i6"/>
    <s v="Degree"/>
    <s v="Job portal"/>
    <d v="2022-11-20T00:00:00"/>
    <d v="2022-12-06T00:00:00"/>
    <d v="2022-12-13T00:00:00"/>
    <s v="Rejected"/>
    <n v="68340"/>
    <m/>
    <x v="1"/>
    <m/>
    <s v="Head Office"/>
    <x v="1"/>
  </r>
  <r>
    <s v="BO89530"/>
    <x v="1"/>
    <n v="25"/>
    <s v="General Management"/>
    <s v="General Manager"/>
    <s v="i5"/>
    <s v="Master"/>
    <s v="Job portal"/>
    <d v="2022-11-20T00:00:00"/>
    <d v="2022-12-12T00:00:00"/>
    <d v="2022-12-22T00:00:00"/>
    <s v="Rejected"/>
    <n v="46648"/>
    <m/>
    <x v="1"/>
    <m/>
    <s v="Branch Office"/>
    <x v="0"/>
  </r>
  <r>
    <s v="SC49203"/>
    <x v="0"/>
    <n v="35"/>
    <s v="Operations"/>
    <s v="Operations Executive"/>
    <s v="i5"/>
    <s v="Bachelor"/>
    <s v="Job portal"/>
    <d v="2022-11-20T00:00:00"/>
    <d v="2022-12-05T00:00:00"/>
    <d v="2022-12-10T00:00:00"/>
    <s v="Rejected"/>
    <n v="50423"/>
    <m/>
    <x v="1"/>
    <m/>
    <s v="Remote"/>
    <x v="2"/>
  </r>
  <r>
    <s v="GI71579"/>
    <x v="1"/>
    <n v="46"/>
    <s v="Service"/>
    <s v="Service Engineer"/>
    <s v="i5"/>
    <s v="Bachelor"/>
    <s v="Job portal"/>
    <d v="2022-11-20T00:00:00"/>
    <d v="2022-12-07T00:00:00"/>
    <d v="2022-12-18T00:00:00"/>
    <s v="Hired"/>
    <n v="52721"/>
    <n v="4.5999999999999996"/>
    <x v="0"/>
    <n v="4"/>
    <s v="Branch Office"/>
    <x v="5"/>
  </r>
  <r>
    <s v="RW20997"/>
    <x v="2"/>
    <n v="54"/>
    <s v="Sales"/>
    <s v="Sales Executive"/>
    <s v="m6"/>
    <s v="Bachelor"/>
    <s v="Job portal"/>
    <d v="2022-11-21T00:00:00"/>
    <d v="2022-12-10T00:00:00"/>
    <d v="2022-12-16T00:00:00"/>
    <s v="No decision"/>
    <n v="137261"/>
    <m/>
    <x v="1"/>
    <n v="5"/>
    <s v="Branch Office"/>
    <x v="4"/>
  </r>
  <r>
    <s v="TA99560"/>
    <x v="2"/>
    <n v="31"/>
    <s v="Operations"/>
    <s v="Operations Manager"/>
    <s v="m7"/>
    <s v="Bachelor"/>
    <s v="Job portal"/>
    <d v="2022-11-21T00:00:00"/>
    <d v="2022-12-04T00:00:00"/>
    <d v="2022-12-09T00:00:00"/>
    <s v="Rejected"/>
    <n v="132486"/>
    <m/>
    <x v="1"/>
    <n v="4"/>
    <s v="Branch Office"/>
    <x v="1"/>
  </r>
  <r>
    <s v="OY20056"/>
    <x v="0"/>
    <n v="34"/>
    <s v="Operations"/>
    <s v="Operations Manager"/>
    <s v="c9"/>
    <s v="Associate"/>
    <s v="Job portal"/>
    <d v="2022-11-21T00:00:00"/>
    <d v="2022-12-05T00:00:00"/>
    <d v="2022-12-12T00:00:00"/>
    <s v="Hired"/>
    <n v="62909"/>
    <m/>
    <x v="2"/>
    <n v="5"/>
    <s v="Branch Office"/>
    <x v="2"/>
  </r>
  <r>
    <s v="LH89007"/>
    <x v="0"/>
    <n v="26"/>
    <s v="Operations"/>
    <s v="Operations Executive"/>
    <s v="b9"/>
    <s v="Bachelor"/>
    <s v="Job portal"/>
    <d v="2022-11-22T00:00:00"/>
    <d v="2022-12-05T00:00:00"/>
    <d v="2022-12-10T00:00:00"/>
    <s v="Hired"/>
    <n v="32454"/>
    <n v="4.5"/>
    <x v="0"/>
    <n v="4"/>
    <s v="Branch Office"/>
    <x v="0"/>
  </r>
  <r>
    <s v="VN86750"/>
    <x v="0"/>
    <n v="33"/>
    <s v="Service"/>
    <s v="Service Engineer"/>
    <s v="c5"/>
    <s v="Bachelor"/>
    <s v="Own website"/>
    <d v="2022-11-22T00:00:00"/>
    <d v="2022-12-12T00:00:00"/>
    <d v="2022-12-20T00:00:00"/>
    <s v="Hired"/>
    <n v="56637"/>
    <m/>
    <x v="0"/>
    <m/>
    <s v="Branch Office"/>
    <x v="1"/>
  </r>
  <r>
    <s v="TS44148"/>
    <x v="2"/>
    <n v="35"/>
    <s v="Human Resource"/>
    <s v="HR Specialist"/>
    <s v="i4"/>
    <s v="Bachelor"/>
    <s v="Others"/>
    <d v="2022-11-22T00:00:00"/>
    <d v="2022-12-04T00:00:00"/>
    <d v="2022-12-13T00:00:00"/>
    <s v="Rejected"/>
    <n v="43257"/>
    <m/>
    <x v="1"/>
    <n v="5"/>
    <s v="Branch Office"/>
    <x v="2"/>
  </r>
  <r>
    <s v="ZJ14025"/>
    <x v="0"/>
    <n v="38"/>
    <s v="Service"/>
    <s v="Service Engineer"/>
    <s v="c10"/>
    <s v="Master"/>
    <s v="Recruitment agencies"/>
    <d v="2022-11-22T00:00:00"/>
    <d v="2022-12-04T00:00:00"/>
    <d v="2022-12-09T00:00:00"/>
    <s v="Candidate in process"/>
    <n v="76527"/>
    <m/>
    <x v="1"/>
    <n v="5"/>
    <s v="Branch Office"/>
    <x v="2"/>
  </r>
  <r>
    <s v="FT87590"/>
    <x v="0"/>
    <n v="36"/>
    <s v="Operations"/>
    <s v="Operations Executive"/>
    <s v="c8"/>
    <s v="Master"/>
    <s v="LinkedIn"/>
    <d v="2022-11-23T00:00:00"/>
    <d v="2022-12-03T00:00:00"/>
    <d v="2022-12-12T00:00:00"/>
    <s v="Hired"/>
    <n v="73217"/>
    <n v="4.5999999999999996"/>
    <x v="0"/>
    <n v="4"/>
    <s v="Branch Office"/>
    <x v="2"/>
  </r>
  <r>
    <s v="SV01103"/>
    <x v="0"/>
    <n v="27"/>
    <s v="Operations"/>
    <s v="Operations Executive"/>
    <s v="i7"/>
    <s v="Master"/>
    <s v="LinkedIn"/>
    <d v="2022-11-23T00:00:00"/>
    <d v="2022-12-01T00:00:00"/>
    <d v="2022-12-06T00:00:00"/>
    <s v="Hired"/>
    <n v="76224"/>
    <n v="3.6"/>
    <x v="0"/>
    <n v="4"/>
    <s v="Branch Office"/>
    <x v="0"/>
  </r>
  <r>
    <s v="RG26410"/>
    <x v="2"/>
    <n v="32"/>
    <s v="Service"/>
    <s v="Service Engineer"/>
    <s v="n6"/>
    <s v="Associate"/>
    <s v="Job portal"/>
    <d v="2022-11-23T00:00:00"/>
    <d v="2022-12-12T00:00:00"/>
    <d v="2022-12-21T00:00:00"/>
    <s v="Candidate refused"/>
    <n v="156621"/>
    <m/>
    <x v="1"/>
    <n v="3"/>
    <s v="Head Office"/>
    <x v="1"/>
  </r>
  <r>
    <s v="GO47392"/>
    <x v="0"/>
    <n v="36"/>
    <s v="Operations"/>
    <s v="Operations Manager"/>
    <s v="i5"/>
    <s v="Master"/>
    <s v="Others"/>
    <d v="2022-11-23T00:00:00"/>
    <d v="2022-12-15T00:00:00"/>
    <d v="2022-12-20T00:00:00"/>
    <s v="Rejected"/>
    <n v="68618"/>
    <m/>
    <x v="1"/>
    <n v="5"/>
    <s v="Branch Office"/>
    <x v="2"/>
  </r>
  <r>
    <s v="SY72652"/>
    <x v="2"/>
    <n v="32"/>
    <s v="Service"/>
    <s v="Service Engineer"/>
    <s v="i4"/>
    <s v="Bachelor"/>
    <s v="Own website"/>
    <d v="2022-11-23T00:00:00"/>
    <d v="2022-12-10T00:00:00"/>
    <d v="2022-12-14T00:00:00"/>
    <s v="Hired"/>
    <n v="57575"/>
    <n v="4.4000000000000004"/>
    <x v="0"/>
    <n v="4"/>
    <s v="Branch Office"/>
    <x v="1"/>
  </r>
  <r>
    <s v="SN09762"/>
    <x v="1"/>
    <n v="40"/>
    <s v="General Management"/>
    <s v="General Manager"/>
    <s v="n6"/>
    <s v="Degree"/>
    <s v="Own website"/>
    <d v="2022-11-23T00:00:00"/>
    <d v="2022-12-12T00:00:00"/>
    <d v="2022-12-18T00:00:00"/>
    <s v="Hired"/>
    <n v="123128"/>
    <n v="3.9"/>
    <x v="0"/>
    <n v="5"/>
    <s v="Head Office"/>
    <x v="3"/>
  </r>
  <r>
    <s v="FD92723"/>
    <x v="0"/>
    <n v="25"/>
    <s v="Service"/>
    <s v="Service Engineer"/>
    <s v="i4"/>
    <s v="Degree"/>
    <s v="Job portal"/>
    <d v="2022-11-23T00:00:00"/>
    <d v="2022-12-05T00:00:00"/>
    <d v="2022-12-11T00:00:00"/>
    <s v="Candidate refused"/>
    <n v="50675"/>
    <m/>
    <x v="1"/>
    <n v="4"/>
    <s v="Branch Office"/>
    <x v="0"/>
  </r>
  <r>
    <s v="VD96641"/>
    <x v="2"/>
    <n v="34"/>
    <s v="Marketing"/>
    <s v="Marketing Executive"/>
    <s v="c8"/>
    <s v="Bachelor"/>
    <s v="LinkedIn"/>
    <d v="2022-11-24T00:00:00"/>
    <d v="2022-12-13T00:00:00"/>
    <d v="2022-12-23T00:00:00"/>
    <s v="Hired"/>
    <n v="56089"/>
    <n v="4.9000000000000004"/>
    <x v="0"/>
    <n v="3"/>
    <s v="Head Office"/>
    <x v="2"/>
  </r>
  <r>
    <s v="MA23802"/>
    <x v="0"/>
    <n v="35"/>
    <s v="Sales"/>
    <s v="Sales Manager"/>
    <s v="m7"/>
    <s v="Bachelor"/>
    <s v="Job portal"/>
    <d v="2022-11-24T00:00:00"/>
    <d v="2022-12-14T00:00:00"/>
    <d v="2022-12-26T00:00:00"/>
    <s v="Hired"/>
    <n v="133181"/>
    <n v="5"/>
    <x v="0"/>
    <m/>
    <s v="Remote"/>
    <x v="2"/>
  </r>
  <r>
    <s v="PM83021"/>
    <x v="2"/>
    <n v="40"/>
    <s v="Operations"/>
    <s v="Operations Executive"/>
    <s v="c5"/>
    <s v="Degree"/>
    <s v="Recruitment agencies"/>
    <d v="2022-11-24T00:00:00"/>
    <d v="2022-12-11T00:00:00"/>
    <d v="2022-12-20T00:00:00"/>
    <s v="Rejected"/>
    <n v="47721"/>
    <m/>
    <x v="1"/>
    <m/>
    <s v="Branch Office"/>
    <x v="3"/>
  </r>
  <r>
    <s v="LB35306"/>
    <x v="0"/>
    <n v="50"/>
    <s v="Operations"/>
    <s v="Operations Manager"/>
    <s v="c9"/>
    <s v="Bachelor"/>
    <s v="Job portal"/>
    <d v="2022-11-24T00:00:00"/>
    <d v="2022-12-06T00:00:00"/>
    <d v="2022-12-12T00:00:00"/>
    <s v="Hired"/>
    <n v="88829"/>
    <n v="4.8"/>
    <x v="0"/>
    <n v="4"/>
    <s v="Branch Office"/>
    <x v="5"/>
  </r>
  <r>
    <s v="XX98573"/>
    <x v="2"/>
    <n v="36"/>
    <s v="Production"/>
    <s v="Production Engineer"/>
    <s v="c9"/>
    <s v="Master"/>
    <s v="LinkedIn"/>
    <d v="2022-11-24T00:00:00"/>
    <d v="2022-12-02T00:00:00"/>
    <d v="2022-12-12T00:00:00"/>
    <s v="Hired"/>
    <n v="89207"/>
    <n v="4.7"/>
    <x v="0"/>
    <n v="2"/>
    <s v="Head Office"/>
    <x v="2"/>
  </r>
  <r>
    <s v="VL47701"/>
    <x v="2"/>
    <n v="28"/>
    <s v="Service"/>
    <s v="Service Manager"/>
    <s v="i4"/>
    <s v="Degree"/>
    <s v="Job portal"/>
    <d v="2022-11-25T00:00:00"/>
    <d v="2022-12-13T00:00:00"/>
    <d v="2022-12-19T00:00:00"/>
    <s v="No decision"/>
    <n v="63278"/>
    <m/>
    <x v="1"/>
    <n v="4"/>
    <s v="Head Office"/>
    <x v="1"/>
  </r>
  <r>
    <s v="KS68945"/>
    <x v="1"/>
    <n v="35"/>
    <s v="Operations"/>
    <s v="Operations Manager"/>
    <s v="i6"/>
    <s v="Bachelor"/>
    <s v="Own website"/>
    <d v="2022-11-25T00:00:00"/>
    <d v="2022-12-10T00:00:00"/>
    <d v="2022-12-18T00:00:00"/>
    <s v="Hired"/>
    <n v="55761"/>
    <n v="4"/>
    <x v="0"/>
    <m/>
    <s v="Branch Office"/>
    <x v="2"/>
  </r>
  <r>
    <s v="ON13791"/>
    <x v="2"/>
    <n v="23"/>
    <s v="Service"/>
    <s v="Service Engineer"/>
    <s v="i7"/>
    <s v="Master"/>
    <s v="Job portal"/>
    <d v="2022-11-25T00:00:00"/>
    <d v="2022-12-12T00:00:00"/>
    <d v="2022-12-20T00:00:00"/>
    <s v="Hired"/>
    <n v="70523"/>
    <n v="3.7"/>
    <x v="0"/>
    <n v="4"/>
    <s v="Branch Office"/>
    <x v="0"/>
  </r>
  <r>
    <s v="AU90253"/>
    <x v="0"/>
    <n v="25"/>
    <s v="Operations"/>
    <s v="Operations Manager"/>
    <s v="c5"/>
    <s v="Bachelor"/>
    <s v="Own website"/>
    <d v="2022-11-26T00:00:00"/>
    <d v="2022-12-06T00:00:00"/>
    <d v="2022-12-15T00:00:00"/>
    <s v="Hired"/>
    <n v="47386"/>
    <n v="3.8"/>
    <x v="2"/>
    <n v="4"/>
    <s v="Head Office"/>
    <x v="0"/>
  </r>
  <r>
    <s v="KQ36786"/>
    <x v="2"/>
    <n v="25"/>
    <s v="Service"/>
    <s v="Service Engineer"/>
    <s v="c9"/>
    <s v="Bachelor"/>
    <s v="LinkedIn"/>
    <d v="2022-11-26T00:00:00"/>
    <d v="2022-12-13T00:00:00"/>
    <d v="2022-12-18T00:00:00"/>
    <s v="Rejected"/>
    <n v="86986"/>
    <m/>
    <x v="1"/>
    <n v="4"/>
    <s v="Branch Office"/>
    <x v="0"/>
  </r>
  <r>
    <s v="DO32144"/>
    <x v="2"/>
    <n v="26"/>
    <s v="Marketing"/>
    <s v="Marketing Executive"/>
    <s v="c9"/>
    <s v="Master"/>
    <s v="LinkedIn"/>
    <d v="2022-11-26T00:00:00"/>
    <d v="2022-12-04T00:00:00"/>
    <d v="2022-12-12T00:00:00"/>
    <s v="Hired"/>
    <n v="72470"/>
    <n v="3.7"/>
    <x v="0"/>
    <n v="3"/>
    <s v="Branch Office"/>
    <x v="0"/>
  </r>
  <r>
    <s v="MZ48209"/>
    <x v="0"/>
    <n v="32"/>
    <s v="Sales"/>
    <s v="Sales Executive"/>
    <s v="i5"/>
    <s v="Bachelor"/>
    <s v="Job portal"/>
    <d v="2022-11-26T00:00:00"/>
    <d v="2022-12-14T00:00:00"/>
    <d v="2022-12-25T00:00:00"/>
    <s v="Candidate in process"/>
    <n v="63946"/>
    <m/>
    <x v="1"/>
    <n v="4"/>
    <s v="Branch Office"/>
    <x v="1"/>
  </r>
  <r>
    <s v="HP30172"/>
    <x v="0"/>
    <n v="29"/>
    <s v="Service"/>
    <s v="Service Engineer"/>
    <s v="i6"/>
    <s v="Degree"/>
    <s v="Recruitment agencies"/>
    <d v="2022-11-26T00:00:00"/>
    <d v="2022-12-08T00:00:00"/>
    <d v="2022-12-17T00:00:00"/>
    <s v="Hired"/>
    <n v="51511"/>
    <n v="3.9"/>
    <x v="0"/>
    <n v="5"/>
    <s v="Branch Office"/>
    <x v="1"/>
  </r>
  <r>
    <s v="WD61601"/>
    <x v="1"/>
    <n v="38"/>
    <s v="Service"/>
    <s v="Service Manager"/>
    <s v="i1"/>
    <s v="Bachelor"/>
    <s v="Own website"/>
    <d v="2022-11-26T00:00:00"/>
    <d v="2022-12-16T00:00:00"/>
    <d v="2022-12-24T00:00:00"/>
    <s v="Hired"/>
    <n v="54211"/>
    <n v="3.7"/>
    <x v="0"/>
    <n v="4"/>
    <s v="Branch Office"/>
    <x v="2"/>
  </r>
  <r>
    <s v="BR85070"/>
    <x v="2"/>
    <n v="30"/>
    <s v="Purchase"/>
    <s v="Purchase Manager"/>
    <s v="c8"/>
    <s v="Bachelor"/>
    <s v="Job portal"/>
    <d v="2022-11-26T00:00:00"/>
    <d v="2022-12-15T00:00:00"/>
    <d v="2022-12-20T00:00:00"/>
    <s v="Rejected"/>
    <n v="66987"/>
    <m/>
    <x v="1"/>
    <n v="5"/>
    <s v="Branch Office"/>
    <x v="1"/>
  </r>
  <r>
    <s v="SG26837"/>
    <x v="2"/>
    <n v="25"/>
    <s v="Service"/>
    <s v="Service Engineer"/>
    <s v="i1"/>
    <s v="Bachelor"/>
    <s v="LinkedIn"/>
    <d v="2022-11-27T00:00:00"/>
    <d v="2022-12-14T00:00:00"/>
    <d v="2022-12-18T00:00:00"/>
    <s v="Rejected"/>
    <n v="56518"/>
    <m/>
    <x v="1"/>
    <m/>
    <s v="Branch Office"/>
    <x v="0"/>
  </r>
  <r>
    <s v="PJ04523"/>
    <x v="0"/>
    <n v="25"/>
    <s v="Finance"/>
    <s v="Financial Analyst"/>
    <s v="c10"/>
    <s v="Degree"/>
    <s v="Job portal"/>
    <d v="2022-11-27T00:00:00"/>
    <d v="2022-12-05T00:00:00"/>
    <d v="2022-12-11T00:00:00"/>
    <s v="Rejected"/>
    <n v="69177"/>
    <m/>
    <x v="1"/>
    <n v="5"/>
    <s v="Branch Office"/>
    <x v="0"/>
  </r>
  <r>
    <s v="JV46813"/>
    <x v="2"/>
    <n v="29"/>
    <s v="Operations"/>
    <s v="Operations Executive"/>
    <s v="i4"/>
    <s v="Bachelor"/>
    <s v="Job portal"/>
    <d v="2022-11-27T00:00:00"/>
    <d v="2022-12-09T00:00:00"/>
    <d v="2022-12-15T00:00:00"/>
    <s v="Hired"/>
    <n v="56297"/>
    <n v="4.9000000000000004"/>
    <x v="0"/>
    <n v="5"/>
    <s v="Branch Office"/>
    <x v="1"/>
  </r>
  <r>
    <s v="UI46496"/>
    <x v="0"/>
    <n v="25"/>
    <s v="Operations"/>
    <s v="Operations Executive"/>
    <s v="i6"/>
    <s v="Bachelor"/>
    <s v="LinkedIn"/>
    <d v="2022-11-28T00:00:00"/>
    <d v="2022-12-13T00:00:00"/>
    <d v="2022-12-22T00:00:00"/>
    <s v="Hired"/>
    <n v="52986"/>
    <n v="4"/>
    <x v="0"/>
    <n v="4"/>
    <s v="Branch Office"/>
    <x v="0"/>
  </r>
  <r>
    <s v="EB99068"/>
    <x v="2"/>
    <n v="25"/>
    <s v="Operations"/>
    <s v="Operations Executive"/>
    <s v="n6"/>
    <s v="Master"/>
    <s v="LinkedIn"/>
    <d v="2022-11-28T00:00:00"/>
    <d v="2022-12-07T00:00:00"/>
    <d v="2022-12-13T00:00:00"/>
    <s v="Rejected"/>
    <n v="190011"/>
    <m/>
    <x v="1"/>
    <n v="4"/>
    <s v="Branch Office"/>
    <x v="0"/>
  </r>
  <r>
    <s v="NU55328"/>
    <x v="0"/>
    <n v="25"/>
    <s v="Sales"/>
    <s v="Sales Manager"/>
    <s v="c10"/>
    <s v="Master"/>
    <s v="LinkedIn"/>
    <d v="2022-11-28T00:00:00"/>
    <d v="2022-12-08T00:00:00"/>
    <d v="2022-12-18T00:00:00"/>
    <s v="Hired"/>
    <n v="88425"/>
    <m/>
    <x v="0"/>
    <n v="4"/>
    <s v="Branch Office"/>
    <x v="0"/>
  </r>
  <r>
    <s v="AS39009"/>
    <x v="2"/>
    <n v="39"/>
    <s v="Operations"/>
    <s v="Operations Executive"/>
    <s v="b9"/>
    <s v="Bachelor"/>
    <s v="LinkedIn"/>
    <d v="2022-11-28T00:00:00"/>
    <d v="2022-12-14T00:00:00"/>
    <d v="2022-12-25T00:00:00"/>
    <s v="Hired"/>
    <n v="52515"/>
    <n v="3.7"/>
    <x v="0"/>
    <n v="5"/>
    <s v="Branch Office"/>
    <x v="2"/>
  </r>
  <r>
    <s v="FN55478"/>
    <x v="1"/>
    <n v="40"/>
    <s v="Service"/>
    <s v="Service Engineer"/>
    <s v="c9"/>
    <s v="Associate"/>
    <s v="Own website"/>
    <d v="2022-11-29T00:00:00"/>
    <d v="2022-12-08T00:00:00"/>
    <d v="2022-12-19T00:00:00"/>
    <s v="Candidate in process"/>
    <n v="59324"/>
    <m/>
    <x v="1"/>
    <n v="4"/>
    <s v="Head Office"/>
    <x v="3"/>
  </r>
  <r>
    <s v="NB45428"/>
    <x v="0"/>
    <n v="33"/>
    <s v="Operations"/>
    <s v="Operations Manager"/>
    <s v="i6"/>
    <s v="Doctoral"/>
    <s v="Recruitment agencies"/>
    <d v="2022-11-29T00:00:00"/>
    <d v="2022-12-20T00:00:00"/>
    <d v="2022-12-25T00:00:00"/>
    <s v="Candidate refused"/>
    <n v="73658"/>
    <m/>
    <x v="1"/>
    <n v="4"/>
    <s v="Head Office"/>
    <x v="1"/>
  </r>
  <r>
    <s v="HG27347"/>
    <x v="1"/>
    <n v="27"/>
    <s v="Service"/>
    <s v="Service Engineer"/>
    <s v="i6"/>
    <s v="Master"/>
    <s v="Job portal"/>
    <d v="2022-11-29T00:00:00"/>
    <d v="2022-12-19T00:00:00"/>
    <d v="2022-12-24T00:00:00"/>
    <s v="Rejected"/>
    <n v="56615"/>
    <m/>
    <x v="1"/>
    <n v="5"/>
    <s v="Branch Office"/>
    <x v="0"/>
  </r>
  <r>
    <s v="DG78335"/>
    <x v="0"/>
    <n v="25"/>
    <s v="Purchase"/>
    <s v="Purchase Officer"/>
    <s v="i7"/>
    <s v="Master"/>
    <s v="LinkedIn"/>
    <d v="2022-11-29T00:00:00"/>
    <d v="2022-12-11T00:00:00"/>
    <d v="2022-12-21T00:00:00"/>
    <s v="Hired"/>
    <n v="59726"/>
    <n v="4.5"/>
    <x v="0"/>
    <n v="4"/>
    <s v="Branch Office"/>
    <x v="0"/>
  </r>
  <r>
    <s v="XQ64458"/>
    <x v="2"/>
    <n v="36"/>
    <s v="Service"/>
    <s v="Service Engineer"/>
    <s v="i7"/>
    <s v="Associate"/>
    <s v="Recruitment agencies"/>
    <d v="2022-11-29T00:00:00"/>
    <d v="2022-12-11T00:00:00"/>
    <d v="2022-12-19T00:00:00"/>
    <s v="No decision"/>
    <n v="64705"/>
    <m/>
    <x v="1"/>
    <n v="3"/>
    <s v="Head Office"/>
    <x v="2"/>
  </r>
  <r>
    <s v="DN74512"/>
    <x v="2"/>
    <n v="25"/>
    <s v="Operations"/>
    <s v="Operations Executive"/>
    <s v="b9"/>
    <s v="Master"/>
    <s v="LinkedIn"/>
    <d v="2022-11-30T00:00:00"/>
    <d v="2022-12-10T00:00:00"/>
    <d v="2022-12-16T00:00:00"/>
    <s v="Rejected"/>
    <n v="56391"/>
    <m/>
    <x v="1"/>
    <n v="4"/>
    <s v="Head Office"/>
    <x v="0"/>
  </r>
  <r>
    <s v="HI04956"/>
    <x v="0"/>
    <n v="35"/>
    <s v="Service"/>
    <s v="Service Manager"/>
    <s v="i5"/>
    <s v="Associate"/>
    <s v="LinkedIn"/>
    <d v="2022-11-30T00:00:00"/>
    <d v="2022-12-17T00:00:00"/>
    <d v="2022-12-22T00:00:00"/>
    <s v="Candidate in process"/>
    <n v="46251"/>
    <m/>
    <x v="1"/>
    <n v="4"/>
    <s v="Branch Office"/>
    <x v="2"/>
  </r>
  <r>
    <s v="UX80125"/>
    <x v="2"/>
    <n v="31"/>
    <s v="Operations"/>
    <s v="Operations Executive"/>
    <s v="i5"/>
    <s v="Bachelor"/>
    <s v="Own website"/>
    <d v="2022-11-30T00:00:00"/>
    <d v="2022-12-12T00:00:00"/>
    <d v="2022-12-21T00:00:00"/>
    <s v="Hired"/>
    <n v="58318"/>
    <m/>
    <x v="0"/>
    <n v="4"/>
    <s v="Branch Office"/>
    <x v="1"/>
  </r>
  <r>
    <s v="YT10469"/>
    <x v="2"/>
    <n v="31"/>
    <s v="Service"/>
    <s v="Service Engineer"/>
    <s v="i5"/>
    <s v="Master"/>
    <s v="Recruitment agencies"/>
    <d v="2022-12-01T00:00:00"/>
    <d v="2022-12-13T00:00:00"/>
    <d v="2022-12-19T00:00:00"/>
    <s v="Hired"/>
    <n v="49908"/>
    <n v="3.6"/>
    <x v="0"/>
    <n v="4"/>
    <s v="Branch Office"/>
    <x v="1"/>
  </r>
  <r>
    <s v="DW99345"/>
    <x v="0"/>
    <n v="34"/>
    <s v="Operations"/>
    <s v="Operations Executive"/>
    <s v="i4"/>
    <s v="Doctoral"/>
    <s v="Own website"/>
    <d v="2022-12-01T00:00:00"/>
    <d v="2022-12-22T00:00:00"/>
    <d v="2022-12-28T00:00:00"/>
    <s v="Rejected"/>
    <n v="42349"/>
    <m/>
    <x v="1"/>
    <n v="4"/>
    <s v="Head Office"/>
    <x v="2"/>
  </r>
  <r>
    <s v="SD88569"/>
    <x v="0"/>
    <n v="26"/>
    <s v="Operations"/>
    <s v="Operations Executive"/>
    <s v="i6"/>
    <s v="Bachelor"/>
    <s v="Job portal"/>
    <d v="2022-12-01T00:00:00"/>
    <d v="2022-12-13T00:00:00"/>
    <d v="2022-12-23T00:00:00"/>
    <s v="Hired"/>
    <n v="73667"/>
    <n v="3.9"/>
    <x v="2"/>
    <n v="2"/>
    <s v="Head Office"/>
    <x v="0"/>
  </r>
  <r>
    <s v="BT34448"/>
    <x v="2"/>
    <n v="27"/>
    <s v="Purchase"/>
    <s v="Purchase Manager"/>
    <s v="i4"/>
    <s v="Bachelor"/>
    <s v="LinkedIn"/>
    <d v="2022-12-01T00:00:00"/>
    <d v="2022-12-09T00:00:00"/>
    <d v="2022-12-18T00:00:00"/>
    <s v="Hired"/>
    <n v="49339"/>
    <m/>
    <x v="2"/>
    <n v="4"/>
    <s v="Branch Office"/>
    <x v="0"/>
  </r>
  <r>
    <s v="HM11799"/>
    <x v="2"/>
    <n v="32"/>
    <s v="Production"/>
    <s v="Production Manager"/>
    <s v="b9"/>
    <s v="Master"/>
    <s v="Job portal"/>
    <d v="2022-12-02T00:00:00"/>
    <d v="2022-12-21T00:00:00"/>
    <d v="2022-12-30T00:00:00"/>
    <s v="Candidate refused"/>
    <n v="44905"/>
    <m/>
    <x v="1"/>
    <n v="5"/>
    <s v="Branch Office"/>
    <x v="1"/>
  </r>
  <r>
    <s v="CX53634"/>
    <x v="2"/>
    <n v="34"/>
    <s v="Marketing"/>
    <s v="Marketing Manager"/>
    <s v="b9"/>
    <s v="Associate"/>
    <s v="Job portal"/>
    <d v="2022-12-02T00:00:00"/>
    <d v="2022-12-11T00:00:00"/>
    <d v="2022-12-22T00:00:00"/>
    <s v="Hired"/>
    <n v="34610"/>
    <n v="3.9"/>
    <x v="0"/>
    <n v="4"/>
    <s v="Branch Office"/>
    <x v="2"/>
  </r>
  <r>
    <s v="NP90235"/>
    <x v="2"/>
    <n v="31"/>
    <s v="Finance"/>
    <s v="Financial Analyst"/>
    <s v="c8"/>
    <s v="Bachelor"/>
    <s v="LinkedIn"/>
    <d v="2022-12-03T00:00:00"/>
    <d v="2022-12-20T00:00:00"/>
    <d v="2022-12-30T00:00:00"/>
    <s v="Hired"/>
    <n v="65228"/>
    <n v="3.9"/>
    <x v="0"/>
    <n v="4"/>
    <s v="Branch Office"/>
    <x v="1"/>
  </r>
  <r>
    <s v="XP84331"/>
    <x v="0"/>
    <n v="40"/>
    <s v="Production"/>
    <s v="Production Engineer"/>
    <s v="i7"/>
    <s v="Associate"/>
    <s v="Job portal"/>
    <d v="2022-12-03T00:00:00"/>
    <d v="2022-12-13T00:00:00"/>
    <d v="2022-12-24T00:00:00"/>
    <s v="Rejected"/>
    <n v="62097"/>
    <m/>
    <x v="1"/>
    <n v="3"/>
    <s v="Branch Office"/>
    <x v="3"/>
  </r>
  <r>
    <s v="DV79255"/>
    <x v="2"/>
    <n v="32"/>
    <s v="Operations"/>
    <s v="Operations Executive"/>
    <s v="i7"/>
    <s v="Master"/>
    <s v="LinkedIn"/>
    <d v="2022-12-03T00:00:00"/>
    <d v="2022-12-25T00:00:00"/>
    <d v="2023-01-04T00:00:00"/>
    <s v="Hired"/>
    <n v="66504"/>
    <n v="4.3"/>
    <x v="0"/>
    <n v="4"/>
    <s v="Branch Office"/>
    <x v="1"/>
  </r>
  <r>
    <s v="QC21248"/>
    <x v="0"/>
    <n v="37"/>
    <s v="Operations"/>
    <s v="Operations Executive"/>
    <s v="n6"/>
    <s v="Doctoral"/>
    <s v="LinkedIn"/>
    <d v="2022-12-03T00:00:00"/>
    <d v="2022-12-20T00:00:00"/>
    <d v="2022-12-29T00:00:00"/>
    <s v="Hired"/>
    <n v="154161"/>
    <n v="4.9000000000000004"/>
    <x v="0"/>
    <n v="4"/>
    <s v="Branch Office"/>
    <x v="2"/>
  </r>
  <r>
    <s v="HX97961"/>
    <x v="0"/>
    <n v="29"/>
    <s v="Service"/>
    <s v="Service Engineer"/>
    <s v="c8"/>
    <s v="Degree"/>
    <s v="Recruitment agencies"/>
    <d v="2022-12-03T00:00:00"/>
    <d v="2022-12-22T00:00:00"/>
    <d v="2022-12-28T00:00:00"/>
    <s v="Hired"/>
    <n v="78693"/>
    <n v="3.7"/>
    <x v="0"/>
    <n v="4"/>
    <s v="Head Office"/>
    <x v="1"/>
  </r>
  <r>
    <s v="FV70995"/>
    <x v="0"/>
    <n v="40"/>
    <s v="Operations"/>
    <s v="Operations Executive"/>
    <s v="i1"/>
    <s v="Master"/>
    <s v="Job portal"/>
    <d v="2022-12-03T00:00:00"/>
    <d v="2022-12-13T00:00:00"/>
    <d v="2022-12-20T00:00:00"/>
    <s v="Rejected"/>
    <n v="41197"/>
    <m/>
    <x v="1"/>
    <n v="4"/>
    <s v="Branch Office"/>
    <x v="3"/>
  </r>
  <r>
    <s v="UA80295"/>
    <x v="0"/>
    <n v="42"/>
    <s v="Purchase"/>
    <s v="Purchase Manager"/>
    <s v="i4"/>
    <s v="Degree"/>
    <s v="Job portal"/>
    <d v="2022-12-04T00:00:00"/>
    <d v="2022-12-22T00:00:00"/>
    <d v="2023-01-01T00:00:00"/>
    <s v="Hired"/>
    <n v="63718"/>
    <n v="4.5999999999999996"/>
    <x v="0"/>
    <n v="3"/>
    <s v="Head Office"/>
    <x v="3"/>
  </r>
  <r>
    <s v="TN82178"/>
    <x v="0"/>
    <n v="25"/>
    <s v="Sales"/>
    <s v="Sales Executive"/>
    <s v="i6"/>
    <s v="Bachelor"/>
    <s v="LinkedIn"/>
    <d v="2022-12-04T00:00:00"/>
    <d v="2022-12-19T00:00:00"/>
    <d v="2022-12-29T00:00:00"/>
    <s v="Hired"/>
    <n v="58101"/>
    <n v="4.3"/>
    <x v="0"/>
    <n v="5"/>
    <s v="Branch Office"/>
    <x v="0"/>
  </r>
  <r>
    <s v="LL28971"/>
    <x v="0"/>
    <n v="31"/>
    <s v="Operations"/>
    <s v="Operations Executive"/>
    <s v="i6"/>
    <s v="Associate"/>
    <s v="Job portal"/>
    <d v="2022-12-04T00:00:00"/>
    <d v="2022-12-17T00:00:00"/>
    <d v="2022-12-29T00:00:00"/>
    <s v="Hired"/>
    <n v="65469"/>
    <n v="4.8"/>
    <x v="0"/>
    <n v="5"/>
    <s v="Branch Office"/>
    <x v="1"/>
  </r>
  <r>
    <s v="JC77352"/>
    <x v="2"/>
    <n v="30"/>
    <s v="Service"/>
    <s v="Service Engineer"/>
    <s v="c8"/>
    <s v="Bachelor"/>
    <s v="Job portal"/>
    <d v="2022-12-04T00:00:00"/>
    <d v="2022-12-24T00:00:00"/>
    <d v="2023-01-04T00:00:00"/>
    <s v="Hired"/>
    <n v="53854"/>
    <n v="4.0999999999999996"/>
    <x v="2"/>
    <n v="4"/>
    <s v="Remote"/>
    <x v="1"/>
  </r>
  <r>
    <s v="QN77394"/>
    <x v="0"/>
    <n v="32"/>
    <s v="Service"/>
    <s v="Service Engineer"/>
    <s v="c9"/>
    <s v="Bachelor"/>
    <s v="Recruitment agencies"/>
    <d v="2022-12-05T00:00:00"/>
    <d v="2022-12-15T00:00:00"/>
    <d v="2022-12-27T00:00:00"/>
    <s v="Hired"/>
    <n v="66060"/>
    <n v="4.3"/>
    <x v="2"/>
    <n v="4"/>
    <s v="Branch Office"/>
    <x v="1"/>
  </r>
  <r>
    <s v="YU38680"/>
    <x v="0"/>
    <n v="34"/>
    <s v="Operations"/>
    <s v="Operations Executive"/>
    <s v="c10"/>
    <s v="Master"/>
    <s v="Job portal"/>
    <d v="2022-12-05T00:00:00"/>
    <d v="2022-12-17T00:00:00"/>
    <d v="2022-12-29T00:00:00"/>
    <s v="Hired"/>
    <n v="88260"/>
    <n v="3.8"/>
    <x v="0"/>
    <n v="4"/>
    <s v="Branch Office"/>
    <x v="2"/>
  </r>
  <r>
    <s v="QA13962"/>
    <x v="0"/>
    <n v="24"/>
    <s v="Operations"/>
    <s v="Operations Executive"/>
    <s v="i1"/>
    <s v="Bachelor"/>
    <s v="LinkedIn"/>
    <d v="2022-12-05T00:00:00"/>
    <d v="2022-12-25T00:00:00"/>
    <d v="2023-01-05T00:00:00"/>
    <s v="Hired"/>
    <n v="45538"/>
    <n v="4.9000000000000004"/>
    <x v="0"/>
    <n v="5"/>
    <s v="Branch Office"/>
    <x v="0"/>
  </r>
  <r>
    <s v="DV72189"/>
    <x v="0"/>
    <n v="32"/>
    <s v="Operations"/>
    <s v="Operations Executive"/>
    <s v="c5"/>
    <s v="Degree"/>
    <s v="Job portal"/>
    <d v="2022-12-05T00:00:00"/>
    <d v="2022-12-24T00:00:00"/>
    <d v="2023-01-05T00:00:00"/>
    <s v="Hired"/>
    <n v="50553"/>
    <n v="3.8"/>
    <x v="0"/>
    <n v="4"/>
    <s v="Branch Office"/>
    <x v="1"/>
  </r>
  <r>
    <s v="WT00521"/>
    <x v="0"/>
    <n v="26"/>
    <s v="Marketing"/>
    <s v="Marketing Executive"/>
    <s v="c10"/>
    <s v="Degree"/>
    <s v="Job portal"/>
    <d v="2022-12-06T00:00:00"/>
    <d v="2022-12-17T00:00:00"/>
    <d v="2022-12-29T00:00:00"/>
    <s v="Rejected"/>
    <n v="71374"/>
    <m/>
    <x v="1"/>
    <n v="1"/>
    <s v="Head Office"/>
    <x v="0"/>
  </r>
  <r>
    <s v="KG35646"/>
    <x v="0"/>
    <n v="37"/>
    <s v="Operations"/>
    <s v="Operations Manager"/>
    <s v="c8"/>
    <s v="Bachelor"/>
    <s v="Job portal"/>
    <d v="2022-12-06T00:00:00"/>
    <d v="2022-12-21T00:00:00"/>
    <d v="2022-12-28T00:00:00"/>
    <s v="Rejected"/>
    <n v="75607"/>
    <m/>
    <x v="1"/>
    <n v="4"/>
    <s v="Branch Office"/>
    <x v="2"/>
  </r>
  <r>
    <s v="EH22473"/>
    <x v="2"/>
    <n v="25"/>
    <s v="Sales"/>
    <s v="Sales Executive"/>
    <s v="c9"/>
    <s v="Bachelor"/>
    <s v="Own website"/>
    <d v="2022-12-06T00:00:00"/>
    <d v="2022-12-16T00:00:00"/>
    <d v="2022-12-26T00:00:00"/>
    <s v="Hired"/>
    <n v="67516"/>
    <n v="3.9"/>
    <x v="0"/>
    <n v="4"/>
    <s v="Head Office"/>
    <x v="0"/>
  </r>
  <r>
    <s v="JM01872"/>
    <x v="2"/>
    <n v="35"/>
    <s v="Service"/>
    <s v="Service Engineer"/>
    <s v="n6"/>
    <s v="Master"/>
    <s v="Recruitment agencies"/>
    <d v="2022-12-06T00:00:00"/>
    <d v="2022-12-26T00:00:00"/>
    <d v="2022-12-31T00:00:00"/>
    <s v="Hired"/>
    <n v="158114"/>
    <n v="3.8"/>
    <x v="2"/>
    <n v="4"/>
    <s v="Branch Office"/>
    <x v="2"/>
  </r>
  <r>
    <s v="ZI61431"/>
    <x v="2"/>
    <n v="33"/>
    <s v="Operations"/>
    <s v="Operations Executive"/>
    <s v="n10"/>
    <s v="Associate"/>
    <s v="Own website"/>
    <d v="2022-12-06T00:00:00"/>
    <d v="2022-12-22T00:00:00"/>
    <d v="2023-01-01T00:00:00"/>
    <s v="Hired"/>
    <n v="222010"/>
    <n v="4.9000000000000004"/>
    <x v="2"/>
    <m/>
    <s v="Branch Office"/>
    <x v="1"/>
  </r>
  <r>
    <s v="SS74844"/>
    <x v="0"/>
    <n v="24"/>
    <s v="Service"/>
    <s v="Service Engineer"/>
    <s v="i1"/>
    <s v="Degree"/>
    <s v="LinkedIn"/>
    <d v="2022-12-07T00:00:00"/>
    <d v="2022-12-28T00:00:00"/>
    <d v="2023-01-09T00:00:00"/>
    <s v="Rejected"/>
    <n v="38921"/>
    <m/>
    <x v="1"/>
    <m/>
    <s v="Branch Office"/>
    <x v="0"/>
  </r>
  <r>
    <s v="GH58707"/>
    <x v="0"/>
    <n v="24"/>
    <s v="Operations"/>
    <s v="Operations Manager"/>
    <s v="i1"/>
    <s v="Bachelor"/>
    <s v="Own website"/>
    <d v="2022-12-07T00:00:00"/>
    <d v="2022-12-15T00:00:00"/>
    <d v="2022-12-22T00:00:00"/>
    <s v="No decision"/>
    <n v="43688"/>
    <m/>
    <x v="1"/>
    <n v="5"/>
    <s v="Branch Office"/>
    <x v="0"/>
  </r>
  <r>
    <s v="GI34392"/>
    <x v="2"/>
    <n v="29"/>
    <s v="Operations"/>
    <s v="Operations Executive"/>
    <s v="c8"/>
    <s v="Doctoral"/>
    <s v="Job portal"/>
    <d v="2022-12-07T00:00:00"/>
    <d v="2022-12-20T00:00:00"/>
    <d v="2022-12-25T00:00:00"/>
    <s v="Rejected"/>
    <n v="57508"/>
    <m/>
    <x v="1"/>
    <n v="5"/>
    <s v="Branch Office"/>
    <x v="1"/>
  </r>
  <r>
    <s v="SI83451"/>
    <x v="0"/>
    <n v="31"/>
    <s v="Service"/>
    <s v="Service Engineer"/>
    <s v="i5"/>
    <s v="Bachelor"/>
    <s v="Own website"/>
    <d v="2022-12-07T00:00:00"/>
    <d v="2022-12-16T00:00:00"/>
    <d v="2022-12-23T00:00:00"/>
    <s v="Hired"/>
    <n v="66188"/>
    <m/>
    <x v="0"/>
    <n v="3"/>
    <s v="Head Office"/>
    <x v="1"/>
  </r>
  <r>
    <s v="FQ96360"/>
    <x v="0"/>
    <n v="37"/>
    <s v="Operations"/>
    <s v="Operations Manager"/>
    <s v="c5"/>
    <s v="Bachelor"/>
    <s v="LinkedIn"/>
    <d v="2022-12-07T00:00:00"/>
    <d v="2022-12-17T00:00:00"/>
    <d v="2022-12-26T00:00:00"/>
    <s v="Hired"/>
    <n v="51583"/>
    <n v="4.5"/>
    <x v="0"/>
    <n v="4"/>
    <s v="Branch Office"/>
    <x v="2"/>
  </r>
  <r>
    <s v="SU07975"/>
    <x v="0"/>
    <n v="26"/>
    <s v="Finance"/>
    <s v="Financial Analyst"/>
    <s v="c9"/>
    <s v="Bachelor"/>
    <s v="Own website"/>
    <d v="2022-12-08T00:00:00"/>
    <d v="2022-12-25T00:00:00"/>
    <d v="2022-12-29T00:00:00"/>
    <s v="Hired"/>
    <n v="85366"/>
    <n v="4.4000000000000004"/>
    <x v="2"/>
    <n v="5"/>
    <s v="Branch Office"/>
    <x v="0"/>
  </r>
  <r>
    <s v="RN31158"/>
    <x v="0"/>
    <n v="29"/>
    <s v="Production"/>
    <s v="Production Engineer"/>
    <s v="c5"/>
    <s v="Bachelor"/>
    <s v="Job portal"/>
    <d v="2022-12-08T00:00:00"/>
    <d v="2022-12-30T00:00:00"/>
    <d v="2023-01-06T00:00:00"/>
    <s v="Hired"/>
    <n v="54890"/>
    <n v="4.7"/>
    <x v="2"/>
    <n v="4"/>
    <s v="Branch Office"/>
    <x v="1"/>
  </r>
  <r>
    <s v="FU93279"/>
    <x v="0"/>
    <n v="33"/>
    <s v="Human Resource"/>
    <s v="HR Specialist"/>
    <s v="c5"/>
    <s v="Master"/>
    <s v="Own website"/>
    <d v="2022-12-08T00:00:00"/>
    <d v="2022-12-29T00:00:00"/>
    <d v="2023-01-02T00:00:00"/>
    <s v="Hired"/>
    <n v="61762"/>
    <n v="4.3"/>
    <x v="0"/>
    <n v="4"/>
    <s v="Branch Office"/>
    <x v="1"/>
  </r>
  <r>
    <s v="AA91341"/>
    <x v="0"/>
    <n v="28"/>
    <s v="Finance"/>
    <s v="Financial Analyst"/>
    <s v="c5"/>
    <s v="Master"/>
    <s v="LinkedIn"/>
    <d v="2022-12-08T00:00:00"/>
    <d v="2022-12-18T00:00:00"/>
    <d v="2022-12-27T00:00:00"/>
    <s v="Hired"/>
    <n v="43629"/>
    <n v="4.0999999999999996"/>
    <x v="0"/>
    <n v="2"/>
    <s v="Head Office"/>
    <x v="1"/>
  </r>
  <r>
    <s v="HF72217"/>
    <x v="2"/>
    <n v="30"/>
    <s v="Service"/>
    <s v="Service Manager"/>
    <s v="c10"/>
    <s v="Degree"/>
    <s v="Job portal"/>
    <d v="2022-12-08T00:00:00"/>
    <d v="2022-12-29T00:00:00"/>
    <d v="2023-01-10T00:00:00"/>
    <s v="Rejected"/>
    <n v="78294"/>
    <m/>
    <x v="1"/>
    <n v="5"/>
    <s v="Branch Office"/>
    <x v="1"/>
  </r>
  <r>
    <s v="RD72007"/>
    <x v="0"/>
    <n v="28"/>
    <s v="Finance"/>
    <s v="Financial Analyst"/>
    <s v="c9"/>
    <s v="Master"/>
    <s v="LinkedIn"/>
    <d v="2022-12-08T00:00:00"/>
    <d v="2022-12-23T00:00:00"/>
    <d v="2023-01-03T00:00:00"/>
    <s v="Rejected"/>
    <n v="58703"/>
    <m/>
    <x v="1"/>
    <n v="4"/>
    <s v="Remote"/>
    <x v="1"/>
  </r>
  <r>
    <s v="TK08617"/>
    <x v="2"/>
    <n v="35"/>
    <s v="Operations"/>
    <s v="Operations Executive"/>
    <s v="b9"/>
    <s v="Bachelor"/>
    <s v="Job portal"/>
    <d v="2022-12-08T00:00:00"/>
    <d v="2022-12-28T00:00:00"/>
    <d v="2023-01-03T00:00:00"/>
    <s v="Candidate in process"/>
    <n v="55983"/>
    <m/>
    <x v="1"/>
    <n v="3"/>
    <s v="Head Office"/>
    <x v="2"/>
  </r>
  <r>
    <s v="UF63350"/>
    <x v="2"/>
    <n v="27"/>
    <s v="Operations"/>
    <s v="Operations Executive"/>
    <s v="i7"/>
    <s v="Master"/>
    <s v="Job portal"/>
    <d v="2022-12-09T00:00:00"/>
    <d v="2022-12-23T00:00:00"/>
    <d v="2022-12-28T00:00:00"/>
    <s v="Rejected"/>
    <n v="69748"/>
    <m/>
    <x v="1"/>
    <n v="5"/>
    <s v="Branch Office"/>
    <x v="0"/>
  </r>
  <r>
    <s v="HF26420"/>
    <x v="2"/>
    <n v="26"/>
    <s v="Operations"/>
    <s v="Operations Executive"/>
    <s v="i1"/>
    <s v="Bachelor"/>
    <s v="LinkedIn"/>
    <d v="2022-12-09T00:00:00"/>
    <d v="2022-12-29T00:00:00"/>
    <d v="2023-01-02T00:00:00"/>
    <s v="Rejected"/>
    <n v="43248"/>
    <m/>
    <x v="1"/>
    <n v="3"/>
    <s v="Branch Office"/>
    <x v="0"/>
  </r>
  <r>
    <s v="ZO49520"/>
    <x v="2"/>
    <n v="54"/>
    <s v="Operations"/>
    <s v="Operations Executive"/>
    <s v="c9"/>
    <s v="Master"/>
    <s v="Job portal"/>
    <d v="2022-12-09T00:00:00"/>
    <d v="2022-12-23T00:00:00"/>
    <d v="2023-01-01T00:00:00"/>
    <s v="Hired"/>
    <n v="63848"/>
    <n v="4.5999999999999996"/>
    <x v="0"/>
    <n v="4"/>
    <s v="Branch Office"/>
    <x v="4"/>
  </r>
  <r>
    <s v="MK35129"/>
    <x v="1"/>
    <n v="34"/>
    <s v="Service"/>
    <s v="Service Engineer"/>
    <s v="i1"/>
    <s v="Bachelor"/>
    <s v="Job portal"/>
    <d v="2022-12-09T00:00:00"/>
    <d v="2022-12-20T00:00:00"/>
    <d v="2022-12-29T00:00:00"/>
    <s v="Rejected"/>
    <n v="39719"/>
    <m/>
    <x v="1"/>
    <n v="4"/>
    <s v="Branch Office"/>
    <x v="2"/>
  </r>
  <r>
    <s v="KG35638"/>
    <x v="0"/>
    <n v="27"/>
    <s v="Operations"/>
    <s v="Operations Executive"/>
    <s v="c5"/>
    <s v="Bachelor"/>
    <s v="Job portal"/>
    <d v="2022-12-09T00:00:00"/>
    <d v="2022-12-27T00:00:00"/>
    <d v="2023-01-02T00:00:00"/>
    <s v="Hired"/>
    <n v="64625"/>
    <m/>
    <x v="0"/>
    <n v="5"/>
    <s v="Head Office"/>
    <x v="0"/>
  </r>
  <r>
    <s v="ZC18421"/>
    <x v="0"/>
    <n v="22"/>
    <s v="Operations"/>
    <s v="Operations Executive"/>
    <s v="i5"/>
    <s v="Bachelor"/>
    <s v="Job portal"/>
    <d v="2022-12-09T00:00:00"/>
    <d v="2022-12-24T00:00:00"/>
    <d v="2023-01-01T00:00:00"/>
    <s v="Hired"/>
    <n v="66685"/>
    <n v="4.0999999999999996"/>
    <x v="2"/>
    <n v="4"/>
    <s v="Branch Office"/>
    <x v="0"/>
  </r>
  <r>
    <s v="QM75272"/>
    <x v="0"/>
    <n v="28"/>
    <s v="Service"/>
    <s v="Service Manager"/>
    <s v="i5"/>
    <s v="Associate"/>
    <s v="Job portal"/>
    <d v="2022-12-09T00:00:00"/>
    <d v="2022-12-28T00:00:00"/>
    <d v="2023-01-08T00:00:00"/>
    <s v="Candidate refused"/>
    <n v="66153"/>
    <m/>
    <x v="1"/>
    <n v="5"/>
    <s v="Branch Office"/>
    <x v="1"/>
  </r>
  <r>
    <s v="II13540"/>
    <x v="2"/>
    <n v="34"/>
    <s v="Service"/>
    <s v="Service Engineer"/>
    <s v="i7"/>
    <s v="Master"/>
    <s v="Job portal"/>
    <d v="2022-12-10T00:00:00"/>
    <d v="2022-12-28T00:00:00"/>
    <d v="2023-01-03T00:00:00"/>
    <s v="Rejected"/>
    <n v="61176"/>
    <m/>
    <x v="1"/>
    <n v="5"/>
    <s v="Branch Office"/>
    <x v="2"/>
  </r>
  <r>
    <s v="RT75363"/>
    <x v="2"/>
    <n v="24"/>
    <s v="General Management"/>
    <s v="General Manager"/>
    <s v="i5"/>
    <s v="Associate"/>
    <s v="Job portal"/>
    <d v="2022-12-10T00:00:00"/>
    <d v="2022-12-20T00:00:00"/>
    <d v="2023-01-01T00:00:00"/>
    <s v="Rejected"/>
    <n v="65284"/>
    <m/>
    <x v="1"/>
    <m/>
    <s v="Branch Office"/>
    <x v="0"/>
  </r>
  <r>
    <s v="SN89016"/>
    <x v="0"/>
    <n v="40"/>
    <s v="Operations"/>
    <s v="Operations Executive"/>
    <s v="c9"/>
    <s v="Master"/>
    <s v="Recruitment agencies"/>
    <d v="2022-12-10T00:00:00"/>
    <d v="2022-12-21T00:00:00"/>
    <d v="2022-12-31T00:00:00"/>
    <s v="Hired"/>
    <n v="83100"/>
    <n v="4.9000000000000004"/>
    <x v="0"/>
    <n v="4"/>
    <s v="Branch Office"/>
    <x v="3"/>
  </r>
  <r>
    <s v="JT17149"/>
    <x v="1"/>
    <n v="34"/>
    <s v="Operations"/>
    <s v="Operations Executive"/>
    <s v="c9"/>
    <s v="Doctoral"/>
    <s v="Recruitment agencies"/>
    <d v="2022-12-10T00:00:00"/>
    <d v="2022-12-27T00:00:00"/>
    <d v="2023-01-03T00:00:00"/>
    <s v="Hired"/>
    <n v="82137"/>
    <n v="4.4000000000000004"/>
    <x v="0"/>
    <n v="4"/>
    <s v="Head Office"/>
    <x v="2"/>
  </r>
  <r>
    <s v="BL18475"/>
    <x v="0"/>
    <n v="29"/>
    <s v="Operations"/>
    <s v="Operations Manager"/>
    <s v="c8"/>
    <s v="Bachelor"/>
    <s v="Own website"/>
    <d v="2022-12-11T00:00:00"/>
    <d v="2022-12-30T00:00:00"/>
    <d v="2023-01-06T00:00:00"/>
    <s v="Hired"/>
    <n v="73634"/>
    <n v="4"/>
    <x v="0"/>
    <n v="4"/>
    <s v="Branch Office"/>
    <x v="1"/>
  </r>
  <r>
    <s v="KH42965"/>
    <x v="1"/>
    <n v="26"/>
    <s v="Operations"/>
    <s v="Operations Manager"/>
    <s v="i6"/>
    <s v="Degree"/>
    <s v="Job portal"/>
    <d v="2022-12-11T00:00:00"/>
    <d v="2023-01-01T00:00:00"/>
    <d v="2023-01-08T00:00:00"/>
    <s v="Hired"/>
    <n v="54476"/>
    <n v="4.0999999999999996"/>
    <x v="2"/>
    <n v="3"/>
    <s v="Branch Office"/>
    <x v="0"/>
  </r>
  <r>
    <s v="PJ61526"/>
    <x v="0"/>
    <n v="28"/>
    <s v="Operations"/>
    <s v="Operations Manager"/>
    <s v="i5"/>
    <s v="Bachelor"/>
    <s v="Own website"/>
    <d v="2022-12-11T00:00:00"/>
    <d v="2022-12-24T00:00:00"/>
    <d v="2022-12-28T00:00:00"/>
    <s v="Hired"/>
    <n v="62447"/>
    <m/>
    <x v="0"/>
    <n v="4"/>
    <s v="Branch Office"/>
    <x v="1"/>
  </r>
  <r>
    <s v="SN24997"/>
    <x v="0"/>
    <n v="27"/>
    <s v="Operations"/>
    <s v="Operations Executive"/>
    <s v="c10"/>
    <s v="Bachelor"/>
    <s v="LinkedIn"/>
    <d v="2022-12-11T00:00:00"/>
    <d v="2022-12-19T00:00:00"/>
    <d v="2022-12-25T00:00:00"/>
    <s v="Hired"/>
    <n v="80782"/>
    <n v="4.4000000000000004"/>
    <x v="2"/>
    <n v="4"/>
    <s v="Head Office"/>
    <x v="0"/>
  </r>
  <r>
    <s v="WD58041"/>
    <x v="0"/>
    <n v="27"/>
    <s v="Sales"/>
    <s v="Sales Manager"/>
    <s v="c10"/>
    <s v="Degree"/>
    <s v="Job portal"/>
    <d v="2022-12-11T00:00:00"/>
    <d v="2022-12-29T00:00:00"/>
    <d v="2023-01-03T00:00:00"/>
    <s v="Hired"/>
    <n v="71982"/>
    <n v="3.9"/>
    <x v="0"/>
    <n v="5"/>
    <s v="Branch Office"/>
    <x v="0"/>
  </r>
  <r>
    <s v="BZ31653"/>
    <x v="0"/>
    <n v="25"/>
    <s v="Operations"/>
    <s v="Operations Executive"/>
    <s v="c9"/>
    <s v="Degree"/>
    <s v="Recruitment agencies"/>
    <d v="2022-12-12T00:00:00"/>
    <d v="2022-12-24T00:00:00"/>
    <d v="2022-12-30T00:00:00"/>
    <s v="Candidate refused"/>
    <n v="61886"/>
    <m/>
    <x v="1"/>
    <n v="4"/>
    <s v="Head Office"/>
    <x v="0"/>
  </r>
  <r>
    <s v="BM13526"/>
    <x v="0"/>
    <n v="32"/>
    <s v="Finance"/>
    <s v="Financial Analyst"/>
    <s v="c5"/>
    <s v="Degree"/>
    <s v="Others"/>
    <d v="2022-12-12T00:00:00"/>
    <d v="2023-01-01T00:00:00"/>
    <d v="2023-01-11T00:00:00"/>
    <s v="Hired"/>
    <n v="60933"/>
    <n v="3.6"/>
    <x v="0"/>
    <n v="4"/>
    <s v="Branch Office"/>
    <x v="1"/>
  </r>
  <r>
    <s v="YH88536"/>
    <x v="0"/>
    <n v="40"/>
    <s v="Operations"/>
    <s v="Operations Executive"/>
    <s v="n6"/>
    <s v="Bachelor"/>
    <s v="Own website"/>
    <d v="2022-12-12T00:00:00"/>
    <d v="2023-01-02T00:00:00"/>
    <d v="2023-01-06T00:00:00"/>
    <s v="Hired"/>
    <n v="153948"/>
    <n v="4.4000000000000004"/>
    <x v="0"/>
    <n v="5"/>
    <s v="Branch Office"/>
    <x v="3"/>
  </r>
  <r>
    <s v="KG56017"/>
    <x v="2"/>
    <n v="47"/>
    <s v="Finance"/>
    <s v="Finance Manager"/>
    <s v="i5"/>
    <s v="Degree"/>
    <s v="Job portal"/>
    <d v="2022-12-13T00:00:00"/>
    <d v="2022-12-22T00:00:00"/>
    <d v="2023-01-01T00:00:00"/>
    <s v="Hired"/>
    <n v="48484"/>
    <n v="3.8"/>
    <x v="2"/>
    <n v="4"/>
    <s v="Branch Office"/>
    <x v="5"/>
  </r>
  <r>
    <s v="HG17573"/>
    <x v="0"/>
    <n v="27"/>
    <s v="Finance"/>
    <s v="Finance Manager"/>
    <s v="n10"/>
    <s v="Bachelor"/>
    <s v="LinkedIn"/>
    <d v="2022-12-13T00:00:00"/>
    <d v="2022-12-21T00:00:00"/>
    <d v="2022-12-30T00:00:00"/>
    <s v="Candidate refused"/>
    <n v="227781"/>
    <m/>
    <x v="1"/>
    <m/>
    <s v="Branch Office"/>
    <x v="0"/>
  </r>
  <r>
    <s v="UP28864"/>
    <x v="0"/>
    <n v="26"/>
    <s v="Service"/>
    <s v="Service Manager"/>
    <s v="c9"/>
    <s v="Bachelor"/>
    <s v="Job portal"/>
    <d v="2022-12-14T00:00:00"/>
    <d v="2022-12-24T00:00:00"/>
    <d v="2022-12-28T00:00:00"/>
    <s v="Hired"/>
    <n v="55006"/>
    <m/>
    <x v="0"/>
    <n v="4"/>
    <s v="Branch Office"/>
    <x v="0"/>
  </r>
  <r>
    <s v="EU90811"/>
    <x v="2"/>
    <n v="35"/>
    <s v="Service"/>
    <s v="Service Manager"/>
    <s v="i6"/>
    <s v="Associate"/>
    <s v="Job portal"/>
    <d v="2022-12-14T00:00:00"/>
    <d v="2022-12-29T00:00:00"/>
    <d v="2023-01-03T00:00:00"/>
    <s v="Hired"/>
    <n v="66793"/>
    <n v="3.6"/>
    <x v="0"/>
    <n v="5"/>
    <s v="Head Office"/>
    <x v="2"/>
  </r>
  <r>
    <s v="WI80546"/>
    <x v="2"/>
    <n v="30"/>
    <s v="Service"/>
    <s v="Service Engineer"/>
    <s v="i5"/>
    <s v="Master"/>
    <s v="Own website"/>
    <d v="2022-12-14T00:00:00"/>
    <d v="2022-12-28T00:00:00"/>
    <d v="2023-01-02T00:00:00"/>
    <s v="Hired"/>
    <n v="69819"/>
    <n v="4.0999999999999996"/>
    <x v="0"/>
    <n v="4"/>
    <s v="Branch Office"/>
    <x v="1"/>
  </r>
  <r>
    <s v="IN15334"/>
    <x v="0"/>
    <n v="39"/>
    <s v="Service"/>
    <s v="Service Engineer"/>
    <s v="n10"/>
    <s v="Doctoral"/>
    <s v="Job portal"/>
    <d v="2022-12-14T00:00:00"/>
    <d v="2022-12-29T00:00:00"/>
    <d v="2023-01-09T00:00:00"/>
    <s v="Hired"/>
    <n v="173659"/>
    <n v="4.4000000000000004"/>
    <x v="2"/>
    <n v="4"/>
    <s v="Remote"/>
    <x v="2"/>
  </r>
  <r>
    <s v="IN58899"/>
    <x v="0"/>
    <n v="32"/>
    <s v="General Management"/>
    <s v="General Manager"/>
    <s v="i5"/>
    <s v="Bachelor"/>
    <s v="Job portal"/>
    <d v="2022-12-15T00:00:00"/>
    <d v="2022-12-27T00:00:00"/>
    <d v="2023-01-02T00:00:00"/>
    <s v="Hired"/>
    <n v="59673"/>
    <n v="4.4000000000000004"/>
    <x v="0"/>
    <n v="4"/>
    <s v="Branch Office"/>
    <x v="1"/>
  </r>
  <r>
    <s v="VS85476"/>
    <x v="0"/>
    <n v="26"/>
    <s v="Service"/>
    <s v="Service Engineer"/>
    <s v="n10"/>
    <s v="Doctoral"/>
    <s v="Job portal"/>
    <d v="2022-12-15T00:00:00"/>
    <d v="2022-12-30T00:00:00"/>
    <d v="2023-01-03T00:00:00"/>
    <s v="Candidate in process"/>
    <n v="186451"/>
    <m/>
    <x v="1"/>
    <m/>
    <s v="Branch Office"/>
    <x v="0"/>
  </r>
  <r>
    <s v="OL30346"/>
    <x v="0"/>
    <n v="32"/>
    <s v="Service"/>
    <s v="Service Manager"/>
    <s v="i4"/>
    <s v="Master"/>
    <s v="LinkedIn"/>
    <d v="2022-12-15T00:00:00"/>
    <d v="2023-01-03T00:00:00"/>
    <d v="2023-01-09T00:00:00"/>
    <s v="Hired"/>
    <n v="50390"/>
    <m/>
    <x v="0"/>
    <n v="4"/>
    <s v="Branch Office"/>
    <x v="1"/>
  </r>
  <r>
    <s v="SF59931"/>
    <x v="2"/>
    <n v="29"/>
    <s v="Operations"/>
    <s v="Operations Executive"/>
    <s v="b9"/>
    <s v="Master"/>
    <s v="Others"/>
    <d v="2022-12-16T00:00:00"/>
    <d v="2023-01-05T00:00:00"/>
    <d v="2023-01-14T00:00:00"/>
    <s v="Rejected"/>
    <n v="53051"/>
    <m/>
    <x v="1"/>
    <n v="5"/>
    <s v="Branch Office"/>
    <x v="1"/>
  </r>
  <r>
    <s v="TA45030"/>
    <x v="0"/>
    <n v="28"/>
    <s v="Operations"/>
    <s v="Operations Manager"/>
    <s v="c9"/>
    <s v="Bachelor"/>
    <s v="LinkedIn"/>
    <d v="2022-12-16T00:00:00"/>
    <d v="2023-01-07T00:00:00"/>
    <d v="2023-01-13T00:00:00"/>
    <s v="Candidate in process"/>
    <n v="84662"/>
    <m/>
    <x v="1"/>
    <n v="4"/>
    <s v="Branch Office"/>
    <x v="1"/>
  </r>
  <r>
    <s v="JG96024"/>
    <x v="0"/>
    <n v="25"/>
    <s v="Service"/>
    <s v="Service Engineer"/>
    <s v="c5"/>
    <s v="Degree"/>
    <s v="Job portal"/>
    <d v="2022-12-16T00:00:00"/>
    <d v="2023-01-01T00:00:00"/>
    <d v="2023-01-06T00:00:00"/>
    <s v="Hired"/>
    <n v="49016"/>
    <n v="4"/>
    <x v="0"/>
    <m/>
    <s v="Branch Office"/>
    <x v="0"/>
  </r>
  <r>
    <s v="BS26988"/>
    <x v="2"/>
    <n v="23"/>
    <s v="Operations"/>
    <s v="Operations Executive"/>
    <s v="c9"/>
    <s v="Degree"/>
    <s v="LinkedIn"/>
    <d v="2022-12-16T00:00:00"/>
    <d v="2022-12-27T00:00:00"/>
    <d v="2023-01-03T00:00:00"/>
    <s v="Hired"/>
    <n v="79454"/>
    <m/>
    <x v="0"/>
    <n v="4"/>
    <s v="Branch Office"/>
    <x v="0"/>
  </r>
  <r>
    <s v="YZ64487"/>
    <x v="0"/>
    <n v="32"/>
    <s v="Operations"/>
    <s v="Operations Executive"/>
    <s v="n9"/>
    <s v="Master"/>
    <s v="LinkedIn"/>
    <d v="2022-12-16T00:00:00"/>
    <d v="2022-12-30T00:00:00"/>
    <d v="2023-01-04T00:00:00"/>
    <s v="Hired"/>
    <n v="193934"/>
    <n v="3.7"/>
    <x v="0"/>
    <n v="5"/>
    <s v="Branch Office"/>
    <x v="1"/>
  </r>
  <r>
    <s v="UA08178"/>
    <x v="0"/>
    <n v="28"/>
    <s v="Service"/>
    <s v="Service Engineer"/>
    <s v="c9"/>
    <s v="Degree"/>
    <s v="Own website"/>
    <d v="2022-12-17T00:00:00"/>
    <d v="2023-01-04T00:00:00"/>
    <d v="2023-01-08T00:00:00"/>
    <s v="Rejected"/>
    <n v="77870"/>
    <m/>
    <x v="1"/>
    <n v="5"/>
    <s v="Branch Office"/>
    <x v="1"/>
  </r>
  <r>
    <s v="DK80600"/>
    <x v="0"/>
    <n v="33"/>
    <s v="Service"/>
    <s v="Service Manager"/>
    <s v="m6"/>
    <s v="Master"/>
    <s v="LinkedIn"/>
    <d v="2022-12-17T00:00:00"/>
    <d v="2023-01-05T00:00:00"/>
    <d v="2023-01-15T00:00:00"/>
    <s v="Hired"/>
    <n v="146135"/>
    <n v="4.9000000000000004"/>
    <x v="2"/>
    <m/>
    <s v="Head Office"/>
    <x v="1"/>
  </r>
  <r>
    <s v="OZ16088"/>
    <x v="1"/>
    <n v="33"/>
    <s v="Marketing"/>
    <s v="Marketing Executive"/>
    <s v="i1"/>
    <s v="Degree"/>
    <s v="Job portal"/>
    <d v="2022-12-17T00:00:00"/>
    <d v="2022-12-31T00:00:00"/>
    <d v="2023-01-06T00:00:00"/>
    <s v="Hired"/>
    <n v="54054"/>
    <n v="3.9"/>
    <x v="0"/>
    <n v="4"/>
    <s v="Branch Office"/>
    <x v="1"/>
  </r>
  <r>
    <s v="IS95959"/>
    <x v="0"/>
    <n v="31"/>
    <s v="Operations"/>
    <s v="Operations Executive"/>
    <s v="n10"/>
    <s v="Doctoral"/>
    <s v="Job portal"/>
    <d v="2022-12-18T00:00:00"/>
    <d v="2023-01-02T00:00:00"/>
    <d v="2023-01-08T00:00:00"/>
    <s v="Hired"/>
    <n v="229181"/>
    <m/>
    <x v="2"/>
    <n v="5"/>
    <s v="Remote"/>
    <x v="1"/>
  </r>
  <r>
    <s v="KV60857"/>
    <x v="2"/>
    <n v="32"/>
    <s v="Operations"/>
    <s v="Operations Executive"/>
    <s v="c5"/>
    <s v="Bachelor"/>
    <s v="Recruitment agencies"/>
    <d v="2022-12-19T00:00:00"/>
    <d v="2022-12-31T00:00:00"/>
    <d v="2023-01-11T00:00:00"/>
    <s v="Hired"/>
    <n v="44920"/>
    <n v="4.5999999999999996"/>
    <x v="0"/>
    <n v="3"/>
    <s v="Branch Office"/>
    <x v="1"/>
  </r>
  <r>
    <s v="CL21517"/>
    <x v="0"/>
    <n v="32"/>
    <s v="Sales"/>
    <s v="Sales Executive"/>
    <s v="c9"/>
    <s v="Master"/>
    <s v="Job portal"/>
    <d v="2022-12-20T00:00:00"/>
    <d v="2022-12-30T00:00:00"/>
    <d v="2023-01-05T00:00:00"/>
    <s v="Rejected"/>
    <n v="79342"/>
    <m/>
    <x v="1"/>
    <n v="4"/>
    <s v="Head Office"/>
    <x v="1"/>
  </r>
  <r>
    <s v="VA23356"/>
    <x v="0"/>
    <n v="26"/>
    <s v="Purchase"/>
    <s v="Purchase Officer"/>
    <s v="c9"/>
    <s v="Bachelor"/>
    <s v="Own website"/>
    <d v="2022-12-20T00:00:00"/>
    <d v="2023-01-05T00:00:00"/>
    <d v="2023-01-17T00:00:00"/>
    <s v="Rejected"/>
    <n v="56166"/>
    <m/>
    <x v="1"/>
    <n v="4"/>
    <s v="Branch Office"/>
    <x v="0"/>
  </r>
  <r>
    <s v="OM10715"/>
    <x v="2"/>
    <n v="32"/>
    <s v="Operations"/>
    <s v="Operations Executive"/>
    <s v="c5"/>
    <s v="Master"/>
    <s v="Job portal"/>
    <d v="2022-12-20T00:00:00"/>
    <d v="2023-01-10T00:00:00"/>
    <d v="2023-01-18T00:00:00"/>
    <s v="Hired"/>
    <n v="55985"/>
    <n v="4.8"/>
    <x v="0"/>
    <m/>
    <s v="Head Office"/>
    <x v="1"/>
  </r>
  <r>
    <s v="ZT72307"/>
    <x v="1"/>
    <n v="34"/>
    <s v="Service"/>
    <s v="Service Manager"/>
    <s v="c10"/>
    <s v="Associate"/>
    <s v="Own website"/>
    <d v="2022-12-20T00:00:00"/>
    <d v="2023-01-03T00:00:00"/>
    <d v="2023-01-14T00:00:00"/>
    <s v="Rejected"/>
    <n v="74071"/>
    <m/>
    <x v="1"/>
    <n v="2"/>
    <s v="Branch Office"/>
    <x v="2"/>
  </r>
  <r>
    <s v="GV69171"/>
    <x v="2"/>
    <n v="25"/>
    <s v="Production"/>
    <s v="Production Engineer"/>
    <s v="i1"/>
    <s v="Bachelor"/>
    <s v="Job portal"/>
    <d v="2022-12-20T00:00:00"/>
    <d v="2022-12-28T00:00:00"/>
    <d v="2023-01-07T00:00:00"/>
    <s v="Hired"/>
    <n v="41236"/>
    <n v="4.7"/>
    <x v="0"/>
    <m/>
    <s v="Head Office"/>
    <x v="0"/>
  </r>
  <r>
    <s v="BS11321"/>
    <x v="2"/>
    <n v="35"/>
    <s v="Operations"/>
    <s v="Operations Executive"/>
    <s v="i5"/>
    <s v="Bachelor"/>
    <s v="Job portal"/>
    <d v="2022-12-21T00:00:00"/>
    <d v="2023-01-02T00:00:00"/>
    <d v="2023-01-11T00:00:00"/>
    <s v="Hired"/>
    <n v="52435"/>
    <n v="5"/>
    <x v="2"/>
    <m/>
    <s v="Branch Office"/>
    <x v="2"/>
  </r>
  <r>
    <s v="WE26245"/>
    <x v="2"/>
    <n v="33"/>
    <s v="Service"/>
    <s v="Service Engineer"/>
    <s v="n9"/>
    <s v="Degree"/>
    <s v="LinkedIn"/>
    <d v="2022-12-21T00:00:00"/>
    <d v="2023-01-12T00:00:00"/>
    <d v="2023-01-23T00:00:00"/>
    <s v="Hired"/>
    <n v="202265"/>
    <n v="4.7"/>
    <x v="0"/>
    <n v="5"/>
    <s v="Branch Office"/>
    <x v="1"/>
  </r>
  <r>
    <s v="JQ46808"/>
    <x v="0"/>
    <n v="39"/>
    <s v="Operations"/>
    <s v="Operations Executive"/>
    <s v="c10"/>
    <s v="Master"/>
    <s v="LinkedIn"/>
    <d v="2022-12-21T00:00:00"/>
    <d v="2023-01-10T00:00:00"/>
    <d v="2023-01-14T00:00:00"/>
    <s v="Hired"/>
    <n v="87253"/>
    <n v="4.4000000000000004"/>
    <x v="0"/>
    <n v="4"/>
    <s v="Branch Office"/>
    <x v="2"/>
  </r>
  <r>
    <s v="KN27387"/>
    <x v="0"/>
    <n v="40"/>
    <s v="Operations"/>
    <s v="Operations Executive"/>
    <s v="b9"/>
    <s v="Master"/>
    <s v="Job portal"/>
    <d v="2022-12-21T00:00:00"/>
    <d v="2023-01-05T00:00:00"/>
    <d v="2023-01-13T00:00:00"/>
    <s v="Hired"/>
    <n v="54097"/>
    <n v="4.4000000000000004"/>
    <x v="0"/>
    <n v="5"/>
    <s v="Branch Office"/>
    <x v="3"/>
  </r>
  <r>
    <s v="FS58707"/>
    <x v="2"/>
    <n v="33"/>
    <s v="Service"/>
    <s v="Service Engineer"/>
    <s v="i1"/>
    <s v="Bachelor"/>
    <s v="LinkedIn"/>
    <d v="2022-12-22T00:00:00"/>
    <d v="2023-01-05T00:00:00"/>
    <d v="2023-01-10T00:00:00"/>
    <s v="Hired"/>
    <n v="42554"/>
    <n v="3.5"/>
    <x v="2"/>
    <n v="5"/>
    <s v="Branch Office"/>
    <x v="1"/>
  </r>
  <r>
    <s v="GM01611"/>
    <x v="0"/>
    <n v="32"/>
    <s v="Operations"/>
    <s v="Operations Executive"/>
    <s v="i5"/>
    <s v="Bachelor"/>
    <s v="Job portal"/>
    <d v="2022-12-22T00:00:00"/>
    <d v="2023-01-09T00:00:00"/>
    <d v="2023-01-15T00:00:00"/>
    <s v="Rejected"/>
    <n v="58614"/>
    <m/>
    <x v="1"/>
    <n v="4"/>
    <s v="Remote"/>
    <x v="1"/>
  </r>
  <r>
    <s v="PJ35076"/>
    <x v="2"/>
    <n v="32"/>
    <s v="Service"/>
    <s v="Service Engineer"/>
    <s v="c9"/>
    <s v="Bachelor"/>
    <s v="LinkedIn"/>
    <d v="2022-12-22T00:00:00"/>
    <d v="2023-01-04T00:00:00"/>
    <d v="2023-01-08T00:00:00"/>
    <s v="Hired"/>
    <n v="73905"/>
    <n v="4.5"/>
    <x v="2"/>
    <n v="3"/>
    <s v="Head Office"/>
    <x v="1"/>
  </r>
  <r>
    <s v="WA43619"/>
    <x v="1"/>
    <n v="29"/>
    <s v="Operations"/>
    <s v="Operations Executive"/>
    <s v="b9"/>
    <s v="Degree"/>
    <s v="LinkedIn"/>
    <d v="2022-12-22T00:00:00"/>
    <d v="2023-01-07T00:00:00"/>
    <d v="2023-01-11T00:00:00"/>
    <s v="Hired"/>
    <n v="59249"/>
    <n v="4.3"/>
    <x v="0"/>
    <n v="4"/>
    <s v="Branch Office"/>
    <x v="1"/>
  </r>
  <r>
    <s v="HM10845"/>
    <x v="0"/>
    <n v="34"/>
    <s v="Service"/>
    <s v="Service Manager"/>
    <s v="c8"/>
    <s v="Master"/>
    <s v="Own website"/>
    <d v="2022-12-22T00:00:00"/>
    <d v="2023-01-09T00:00:00"/>
    <d v="2023-01-15T00:00:00"/>
    <s v="Rejected"/>
    <n v="63185"/>
    <m/>
    <x v="1"/>
    <m/>
    <s v="Branch Office"/>
    <x v="2"/>
  </r>
  <r>
    <s v="LK82336"/>
    <x v="0"/>
    <n v="25"/>
    <s v="Sales"/>
    <s v="Sales Manager"/>
    <s v="c5"/>
    <s v="Master"/>
    <s v="LinkedIn"/>
    <d v="2022-12-22T00:00:00"/>
    <d v="2022-12-30T00:00:00"/>
    <d v="2023-01-11T00:00:00"/>
    <s v="Rejected"/>
    <n v="52247"/>
    <m/>
    <x v="1"/>
    <m/>
    <s v="Branch Office"/>
    <x v="0"/>
  </r>
  <r>
    <s v="HZ87954"/>
    <x v="2"/>
    <n v="35"/>
    <s v="Operations"/>
    <s v="Operations Executive"/>
    <s v="i4"/>
    <s v="Bachelor"/>
    <s v="Recruitment agencies"/>
    <d v="2022-12-23T00:00:00"/>
    <d v="2023-01-01T00:00:00"/>
    <d v="2023-01-07T00:00:00"/>
    <s v="Hired"/>
    <n v="64763"/>
    <n v="4"/>
    <x v="0"/>
    <n v="5"/>
    <s v="Branch Office"/>
    <x v="2"/>
  </r>
  <r>
    <s v="UY40598"/>
    <x v="0"/>
    <n v="25"/>
    <s v="Production"/>
    <s v="Production Engineer"/>
    <s v="i4"/>
    <s v="Bachelor"/>
    <s v="Job portal"/>
    <d v="2022-12-23T00:00:00"/>
    <d v="2023-01-14T00:00:00"/>
    <d v="2023-01-18T00:00:00"/>
    <s v="Hired"/>
    <n v="47556"/>
    <n v="4.8"/>
    <x v="2"/>
    <n v="4"/>
    <s v="Branch Office"/>
    <x v="0"/>
  </r>
  <r>
    <s v="ZY19713"/>
    <x v="2"/>
    <n v="39"/>
    <s v="Operations"/>
    <s v="Operations Executive"/>
    <s v="n10"/>
    <s v="Bachelor"/>
    <s v="Job portal"/>
    <d v="2022-12-23T00:00:00"/>
    <d v="2023-01-08T00:00:00"/>
    <d v="2023-01-18T00:00:00"/>
    <s v="Hired"/>
    <n v="214940"/>
    <m/>
    <x v="2"/>
    <n v="5"/>
    <s v="Branch Office"/>
    <x v="2"/>
  </r>
  <r>
    <s v="YZ37841"/>
    <x v="0"/>
    <n v="46"/>
    <s v="Service"/>
    <s v="Service Engineer"/>
    <s v="c10"/>
    <s v="Master"/>
    <s v="LinkedIn"/>
    <d v="2022-12-23T00:00:00"/>
    <d v="2023-01-10T00:00:00"/>
    <d v="2023-01-20T00:00:00"/>
    <s v="Hired"/>
    <n v="63677"/>
    <n v="4.3"/>
    <x v="2"/>
    <n v="4"/>
    <s v="Branch Office"/>
    <x v="5"/>
  </r>
  <r>
    <s v="AD83022"/>
    <x v="2"/>
    <n v="36"/>
    <s v="Service"/>
    <s v="Service Manager"/>
    <s v="i7"/>
    <s v="Bachelor"/>
    <s v="LinkedIn"/>
    <d v="2022-12-23T00:00:00"/>
    <d v="2023-01-05T00:00:00"/>
    <d v="2023-01-16T00:00:00"/>
    <s v="Hired"/>
    <n v="60923"/>
    <n v="3.9"/>
    <x v="2"/>
    <n v="2"/>
    <s v="Branch Office"/>
    <x v="2"/>
  </r>
  <r>
    <s v="CG68343"/>
    <x v="0"/>
    <n v="26"/>
    <s v="Finance"/>
    <s v="Finance Manager"/>
    <s v="m7"/>
    <s v="Doctoral"/>
    <s v="LinkedIn"/>
    <d v="2022-12-23T00:00:00"/>
    <d v="2023-01-13T00:00:00"/>
    <d v="2023-01-25T00:00:00"/>
    <s v="Hired"/>
    <n v="112857"/>
    <n v="4.5"/>
    <x v="0"/>
    <m/>
    <s v="Branch Office"/>
    <x v="0"/>
  </r>
  <r>
    <s v="MR69687"/>
    <x v="2"/>
    <n v="27"/>
    <s v="Production"/>
    <s v="Production Engineer"/>
    <s v="n9"/>
    <s v="Bachelor"/>
    <s v="Own website"/>
    <d v="2022-12-24T00:00:00"/>
    <d v="2023-01-07T00:00:00"/>
    <d v="2023-01-15T00:00:00"/>
    <s v="Hired"/>
    <n v="178274"/>
    <n v="3.6"/>
    <x v="2"/>
    <n v="4"/>
    <s v="Head Office"/>
    <x v="0"/>
  </r>
  <r>
    <s v="TC17178"/>
    <x v="0"/>
    <n v="55"/>
    <s v="Service"/>
    <s v="Service Engineer"/>
    <s v="m7"/>
    <s v="Bachelor"/>
    <s v="LinkedIn"/>
    <d v="2022-12-24T00:00:00"/>
    <d v="2023-01-10T00:00:00"/>
    <d v="2023-01-22T00:00:00"/>
    <s v="Rejected"/>
    <n v="151660"/>
    <m/>
    <x v="1"/>
    <n v="4"/>
    <s v="Branch Office"/>
    <x v="4"/>
  </r>
  <r>
    <s v="VS43047"/>
    <x v="2"/>
    <n v="25"/>
    <s v="Operations"/>
    <s v="Operations Executive"/>
    <s v="m6"/>
    <s v="Master"/>
    <s v="Recruitment agencies"/>
    <d v="2022-12-24T00:00:00"/>
    <d v="2023-01-15T00:00:00"/>
    <d v="2023-01-23T00:00:00"/>
    <s v="Hired"/>
    <n v="105988"/>
    <m/>
    <x v="2"/>
    <n v="4"/>
    <s v="Branch Office"/>
    <x v="0"/>
  </r>
  <r>
    <s v="PF67338"/>
    <x v="0"/>
    <n v="33"/>
    <s v="Operations"/>
    <s v="Operations Executive"/>
    <s v="b9"/>
    <s v="Bachelor"/>
    <s v="LinkedIn"/>
    <d v="2022-12-24T00:00:00"/>
    <d v="2023-01-11T00:00:00"/>
    <d v="2023-01-18T00:00:00"/>
    <s v="Candidate in process"/>
    <n v="33237"/>
    <m/>
    <x v="1"/>
    <n v="4"/>
    <s v="Branch Office"/>
    <x v="1"/>
  </r>
  <r>
    <s v="PT96112"/>
    <x v="2"/>
    <n v="22"/>
    <s v="Operations"/>
    <s v="Operations Manager"/>
    <s v="c9"/>
    <s v="Degree"/>
    <s v="Job portal"/>
    <d v="2022-12-24T00:00:00"/>
    <d v="2023-01-14T00:00:00"/>
    <d v="2023-01-24T00:00:00"/>
    <s v="Hired"/>
    <n v="87705"/>
    <n v="4.7"/>
    <x v="2"/>
    <n v="4"/>
    <s v="Branch Office"/>
    <x v="0"/>
  </r>
  <r>
    <s v="LI64238"/>
    <x v="2"/>
    <n v="33"/>
    <s v="General Management"/>
    <s v="General Manager"/>
    <s v="n10"/>
    <s v="Associate"/>
    <s v="Recruitment agencies"/>
    <d v="2022-12-25T00:00:00"/>
    <d v="2023-01-06T00:00:00"/>
    <d v="2023-01-12T00:00:00"/>
    <s v="Hired"/>
    <n v="157870"/>
    <n v="4.7"/>
    <x v="0"/>
    <n v="4"/>
    <s v="Branch Office"/>
    <x v="1"/>
  </r>
  <r>
    <s v="AY41684"/>
    <x v="0"/>
    <n v="37"/>
    <s v="Service"/>
    <s v="Service Engineer"/>
    <s v="c10"/>
    <s v="Bachelor"/>
    <s v="Own website"/>
    <d v="2022-12-25T00:00:00"/>
    <d v="2023-01-07T00:00:00"/>
    <d v="2023-01-15T00:00:00"/>
    <s v="Candidate in process"/>
    <n v="81261"/>
    <m/>
    <x v="1"/>
    <n v="4"/>
    <s v="Branch Office"/>
    <x v="2"/>
  </r>
  <r>
    <s v="CR18803"/>
    <x v="0"/>
    <n v="24"/>
    <s v="Operations"/>
    <s v="Operations Executive"/>
    <s v="c8"/>
    <s v="Master"/>
    <s v="Job portal"/>
    <d v="2022-12-25T00:00:00"/>
    <d v="2023-01-06T00:00:00"/>
    <d v="2023-01-11T00:00:00"/>
    <s v="Hired"/>
    <n v="53800"/>
    <n v="3.9"/>
    <x v="0"/>
    <n v="1"/>
    <s v="Branch Office"/>
    <x v="0"/>
  </r>
  <r>
    <s v="OJ44947"/>
    <x v="0"/>
    <n v="24"/>
    <s v="Purchase"/>
    <s v="Purchase Officer"/>
    <s v="i1"/>
    <s v="Master"/>
    <s v="Job portal"/>
    <d v="2022-12-25T00:00:00"/>
    <d v="2023-01-06T00:00:00"/>
    <d v="2023-01-18T00:00:00"/>
    <s v="Hired"/>
    <n v="54915"/>
    <n v="4.2"/>
    <x v="0"/>
    <n v="4"/>
    <s v="Branch Office"/>
    <x v="0"/>
  </r>
  <r>
    <s v="HG66843"/>
    <x v="2"/>
    <n v="23"/>
    <s v="Operations"/>
    <s v="Operations Executive"/>
    <s v="i1"/>
    <s v="Doctoral"/>
    <s v="LinkedIn"/>
    <d v="2022-12-25T00:00:00"/>
    <d v="2023-01-14T00:00:00"/>
    <d v="2023-01-24T00:00:00"/>
    <s v="Candidate refused"/>
    <n v="45768"/>
    <m/>
    <x v="1"/>
    <n v="4"/>
    <s v="Branch Office"/>
    <x v="0"/>
  </r>
  <r>
    <s v="MI53795"/>
    <x v="2"/>
    <n v="33"/>
    <s v="Production"/>
    <s v="Production Engineer"/>
    <s v="i1"/>
    <s v="Bachelor"/>
    <s v="Job portal"/>
    <d v="2022-12-25T00:00:00"/>
    <d v="2023-01-03T00:00:00"/>
    <d v="2023-01-09T00:00:00"/>
    <s v="Rejected"/>
    <n v="52381"/>
    <m/>
    <x v="1"/>
    <n v="4"/>
    <s v="Branch Office"/>
    <x v="1"/>
  </r>
  <r>
    <s v="JR13951"/>
    <x v="0"/>
    <n v="23"/>
    <s v="Human Resource"/>
    <s v="HR Specialist"/>
    <s v="b9"/>
    <s v="Bachelor"/>
    <s v="LinkedIn"/>
    <d v="2022-12-25T00:00:00"/>
    <d v="2023-01-06T00:00:00"/>
    <d v="2023-01-13T00:00:00"/>
    <s v="Hired"/>
    <n v="38254"/>
    <m/>
    <x v="2"/>
    <n v="4"/>
    <s v="Branch Office"/>
    <x v="0"/>
  </r>
  <r>
    <s v="VS40214"/>
    <x v="0"/>
    <n v="29"/>
    <s v="Operations"/>
    <s v="Operations Executive"/>
    <s v="c8"/>
    <s v="Master"/>
    <s v="Others"/>
    <d v="2022-12-26T00:00:00"/>
    <d v="2023-01-13T00:00:00"/>
    <d v="2023-01-23T00:00:00"/>
    <s v="Hired"/>
    <n v="51358"/>
    <n v="4.8"/>
    <x v="0"/>
    <n v="4"/>
    <s v="Branch Office"/>
    <x v="1"/>
  </r>
  <r>
    <s v="JX62328"/>
    <x v="0"/>
    <n v="38"/>
    <s v="Marketing"/>
    <s v="Marketing Manager"/>
    <s v="c8"/>
    <s v="Master"/>
    <s v="Job portal"/>
    <d v="2022-12-26T00:00:00"/>
    <d v="2023-01-12T00:00:00"/>
    <d v="2023-01-16T00:00:00"/>
    <s v="Hired"/>
    <n v="66863"/>
    <n v="3.7"/>
    <x v="0"/>
    <n v="4"/>
    <s v="Branch Office"/>
    <x v="2"/>
  </r>
  <r>
    <s v="OE30365"/>
    <x v="2"/>
    <n v="39"/>
    <s v="Operations"/>
    <s v="Operations Manager"/>
    <s v="i1"/>
    <s v="Degree"/>
    <s v="Job portal"/>
    <d v="2022-12-26T00:00:00"/>
    <d v="2023-01-09T00:00:00"/>
    <d v="2023-01-16T00:00:00"/>
    <s v="Hired"/>
    <n v="40626"/>
    <n v="5"/>
    <x v="0"/>
    <n v="5"/>
    <s v="Branch Office"/>
    <x v="2"/>
  </r>
  <r>
    <s v="JA72007"/>
    <x v="0"/>
    <n v="22"/>
    <s v="Operations"/>
    <s v="Operations Executive"/>
    <s v="n6"/>
    <s v="Associate"/>
    <s v="LinkedIn"/>
    <d v="2022-12-26T00:00:00"/>
    <d v="2023-01-10T00:00:00"/>
    <d v="2023-01-20T00:00:00"/>
    <s v="Hired"/>
    <n v="190687"/>
    <n v="4"/>
    <x v="0"/>
    <m/>
    <s v="Branch Office"/>
    <x v="0"/>
  </r>
  <r>
    <s v="QL29628"/>
    <x v="1"/>
    <n v="29"/>
    <s v="Operations"/>
    <s v="Operations Manager"/>
    <s v="i7"/>
    <s v="Bachelor"/>
    <s v="Job portal"/>
    <d v="2022-12-26T00:00:00"/>
    <d v="2023-01-15T00:00:00"/>
    <d v="2023-01-21T00:00:00"/>
    <s v="Hired"/>
    <n v="67862"/>
    <n v="4.0999999999999996"/>
    <x v="0"/>
    <n v="4"/>
    <s v="Branch Office"/>
    <x v="1"/>
  </r>
  <r>
    <s v="VT54031"/>
    <x v="0"/>
    <n v="26"/>
    <s v="Production"/>
    <s v="Production Engineer"/>
    <s v="c10"/>
    <s v="Degree"/>
    <s v="Own website"/>
    <d v="2022-12-26T00:00:00"/>
    <d v="2023-01-13T00:00:00"/>
    <d v="2023-01-25T00:00:00"/>
    <s v="Hired"/>
    <n v="67109"/>
    <n v="4"/>
    <x v="0"/>
    <n v="4"/>
    <s v="Branch Office"/>
    <x v="0"/>
  </r>
  <r>
    <s v="ZQ83909"/>
    <x v="2"/>
    <n v="45"/>
    <s v="Service"/>
    <s v="Service Manager"/>
    <s v="c10"/>
    <s v="Associate"/>
    <s v="Job portal"/>
    <d v="2022-12-26T00:00:00"/>
    <d v="2023-01-14T00:00:00"/>
    <d v="2023-01-19T00:00:00"/>
    <s v="Rejected"/>
    <n v="64889"/>
    <m/>
    <x v="1"/>
    <n v="5"/>
    <s v="Head Office"/>
    <x v="3"/>
  </r>
  <r>
    <s v="TK09268"/>
    <x v="0"/>
    <n v="27"/>
    <s v="Service"/>
    <s v="Service Manager"/>
    <s v="i4"/>
    <s v="Associate"/>
    <s v="LinkedIn"/>
    <d v="2022-12-27T00:00:00"/>
    <d v="2023-01-07T00:00:00"/>
    <d v="2023-01-18T00:00:00"/>
    <s v="Rejected"/>
    <n v="47855"/>
    <m/>
    <x v="1"/>
    <n v="5"/>
    <s v="Branch Office"/>
    <x v="0"/>
  </r>
  <r>
    <s v="VL11235"/>
    <x v="0"/>
    <n v="31"/>
    <s v="Sales"/>
    <s v="Sales Executive"/>
    <s v="c5"/>
    <s v="Degree"/>
    <s v="Job portal"/>
    <d v="2022-12-27T00:00:00"/>
    <d v="2023-01-15T00:00:00"/>
    <d v="2023-01-26T00:00:00"/>
    <s v="Rejected"/>
    <n v="42170"/>
    <m/>
    <x v="1"/>
    <n v="5"/>
    <s v="Branch Office"/>
    <x v="1"/>
  </r>
  <r>
    <s v="WG73474"/>
    <x v="2"/>
    <n v="31"/>
    <s v="Finance"/>
    <s v="Finance Manager"/>
    <s v="i1"/>
    <s v="Degree"/>
    <s v="LinkedIn"/>
    <d v="2022-12-27T00:00:00"/>
    <d v="2023-01-14T00:00:00"/>
    <d v="2023-01-23T00:00:00"/>
    <s v="Hired"/>
    <n v="36628"/>
    <n v="4.5"/>
    <x v="0"/>
    <n v="5"/>
    <s v="Branch Office"/>
    <x v="1"/>
  </r>
  <r>
    <s v="TU26696"/>
    <x v="2"/>
    <n v="28"/>
    <s v="Finance"/>
    <s v="Financial Analyst"/>
    <s v="i7"/>
    <s v="Bachelor"/>
    <s v="LinkedIn"/>
    <d v="2022-12-27T00:00:00"/>
    <d v="2023-01-13T00:00:00"/>
    <d v="2023-01-23T00:00:00"/>
    <s v="Hired"/>
    <n v="60803"/>
    <n v="4.5"/>
    <x v="2"/>
    <n v="1"/>
    <s v="Head Office"/>
    <x v="1"/>
  </r>
  <r>
    <s v="HK04125"/>
    <x v="1"/>
    <n v="23"/>
    <s v="Finance"/>
    <s v="Financial Analyst"/>
    <s v="i5"/>
    <s v="Associate"/>
    <s v="Recruitment agencies"/>
    <d v="2022-12-28T00:00:00"/>
    <d v="2023-01-17T00:00:00"/>
    <d v="2023-01-27T00:00:00"/>
    <s v="Candidate refused"/>
    <n v="58224"/>
    <m/>
    <x v="1"/>
    <n v="4"/>
    <s v="Branch Office"/>
    <x v="0"/>
  </r>
  <r>
    <s v="ZI20302"/>
    <x v="0"/>
    <n v="32"/>
    <s v="General Management"/>
    <s v="General Manager"/>
    <s v="i4"/>
    <s v="Bachelor"/>
    <s v="LinkedIn"/>
    <d v="2022-12-29T00:00:00"/>
    <d v="2023-01-09T00:00:00"/>
    <d v="2023-01-15T00:00:00"/>
    <s v="Rejected"/>
    <n v="51762"/>
    <m/>
    <x v="1"/>
    <n v="4"/>
    <s v="Branch Office"/>
    <x v="1"/>
  </r>
  <r>
    <s v="SV56339"/>
    <x v="0"/>
    <n v="29"/>
    <s v="Operations"/>
    <s v="Operations Executive"/>
    <s v="n9"/>
    <s v="Bachelor"/>
    <s v="Recruitment agencies"/>
    <d v="2022-12-29T00:00:00"/>
    <d v="2023-01-14T00:00:00"/>
    <d v="2023-01-18T00:00:00"/>
    <s v="Hired"/>
    <n v="181916"/>
    <n v="4.5"/>
    <x v="0"/>
    <m/>
    <s v="Branch Office"/>
    <x v="1"/>
  </r>
  <r>
    <s v="AI34472"/>
    <x v="2"/>
    <n v="31"/>
    <s v="Service"/>
    <s v="Service Manager"/>
    <s v="m7"/>
    <s v="Master"/>
    <s v="LinkedIn"/>
    <d v="2022-12-29T00:00:00"/>
    <d v="2023-01-11T00:00:00"/>
    <d v="2023-01-20T00:00:00"/>
    <s v="Rejected"/>
    <n v="165164"/>
    <m/>
    <x v="1"/>
    <n v="4"/>
    <s v="Head Office"/>
    <x v="1"/>
  </r>
  <r>
    <s v="SR20896"/>
    <x v="0"/>
    <n v="31"/>
    <s v="Service"/>
    <s v="Service Manager"/>
    <s v="i7"/>
    <s v="Degree"/>
    <s v="Recruitment agencies"/>
    <d v="2022-12-29T00:00:00"/>
    <d v="2023-01-16T00:00:00"/>
    <d v="2023-01-26T00:00:00"/>
    <s v="Rejected"/>
    <n v="64219"/>
    <m/>
    <x v="1"/>
    <m/>
    <s v="Head Office"/>
    <x v="1"/>
  </r>
  <r>
    <s v="OI29323"/>
    <x v="0"/>
    <n v="27"/>
    <s v="Purchase"/>
    <s v="Purchase Officer"/>
    <s v="c9"/>
    <s v="Master"/>
    <s v="Job portal"/>
    <d v="2022-12-29T00:00:00"/>
    <d v="2023-01-17T00:00:00"/>
    <d v="2023-01-24T00:00:00"/>
    <s v="Hired"/>
    <n v="86264"/>
    <n v="3.7"/>
    <x v="2"/>
    <n v="5"/>
    <s v="Head Office"/>
    <x v="0"/>
  </r>
  <r>
    <s v="RA61349"/>
    <x v="0"/>
    <n v="23"/>
    <s v="Service"/>
    <s v="Service Engineer"/>
    <s v="i6"/>
    <s v="Degree"/>
    <s v="LinkedIn"/>
    <d v="2022-12-30T00:00:00"/>
    <d v="2023-01-09T00:00:00"/>
    <d v="2023-01-17T00:00:00"/>
    <s v="Hired"/>
    <n v="58657"/>
    <n v="4.0999999999999996"/>
    <x v="0"/>
    <n v="5"/>
    <s v="Branch Office"/>
    <x v="0"/>
  </r>
  <r>
    <s v="AZ54291"/>
    <x v="0"/>
    <n v="30"/>
    <s v="Operations"/>
    <s v="Operations Executive"/>
    <s v="i1"/>
    <s v="Master"/>
    <s v="Job portal"/>
    <d v="2022-12-30T00:00:00"/>
    <d v="2023-01-12T00:00:00"/>
    <d v="2023-01-17T00:00:00"/>
    <s v="Hired"/>
    <n v="57380"/>
    <n v="4.8"/>
    <x v="2"/>
    <n v="4"/>
    <s v="Branch Office"/>
    <x v="1"/>
  </r>
  <r>
    <s v="PW02951"/>
    <x v="2"/>
    <n v="53"/>
    <s v="Finance"/>
    <s v="Finance Manager"/>
    <s v="c5"/>
    <s v="Bachelor"/>
    <s v="Job portal"/>
    <d v="2022-12-30T00:00:00"/>
    <d v="2023-01-15T00:00:00"/>
    <d v="2023-01-20T00:00:00"/>
    <s v="Rejected"/>
    <n v="49543"/>
    <m/>
    <x v="1"/>
    <n v="5"/>
    <s v="Branch Office"/>
    <x v="4"/>
  </r>
  <r>
    <s v="EU74474"/>
    <x v="0"/>
    <n v="35"/>
    <s v="Operations"/>
    <s v="Operations Executive"/>
    <s v="n6"/>
    <s v="Bachelor"/>
    <s v="LinkedIn"/>
    <d v="2022-12-30T00:00:00"/>
    <d v="2023-01-07T00:00:00"/>
    <d v="2023-01-12T00:00:00"/>
    <s v="Hired"/>
    <n v="199061"/>
    <n v="5"/>
    <x v="2"/>
    <n v="4"/>
    <s v="Branch Office"/>
    <x v="2"/>
  </r>
  <r>
    <s v="PI31897"/>
    <x v="0"/>
    <n v="31"/>
    <s v="Operations"/>
    <s v="Operations Manager"/>
    <s v="i4"/>
    <s v="Master"/>
    <s v="Own website"/>
    <d v="2022-12-30T00:00:00"/>
    <d v="2023-01-17T00:00:00"/>
    <d v="2023-01-26T00:00:00"/>
    <s v="Hired"/>
    <n v="46556"/>
    <m/>
    <x v="2"/>
    <n v="5"/>
    <s v="Branch Office"/>
    <x v="1"/>
  </r>
  <r>
    <s v="IN38448"/>
    <x v="0"/>
    <n v="28"/>
    <s v="Operations"/>
    <s v="Operations Executive"/>
    <s v="i5"/>
    <s v="Bachelor"/>
    <s v="LinkedIn"/>
    <d v="2022-12-30T00:00:00"/>
    <d v="2023-01-07T00:00:00"/>
    <d v="2023-01-16T00:00:00"/>
    <s v="Candidate refused"/>
    <n v="57969"/>
    <m/>
    <x v="1"/>
    <n v="4"/>
    <s v="Branch Office"/>
    <x v="1"/>
  </r>
  <r>
    <s v="LY12534"/>
    <x v="0"/>
    <n v="45"/>
    <s v="Service"/>
    <s v="Service Engineer"/>
    <s v="i6"/>
    <s v="Master"/>
    <s v="Job portal"/>
    <d v="2022-12-31T00:00:00"/>
    <d v="2023-01-21T00:00:00"/>
    <d v="2023-01-25T00:00:00"/>
    <s v="Rejected"/>
    <n v="62892"/>
    <m/>
    <x v="1"/>
    <n v="4"/>
    <s v="Branch Office"/>
    <x v="3"/>
  </r>
  <r>
    <s v="EX36946"/>
    <x v="0"/>
    <n v="25"/>
    <s v="Operations"/>
    <s v="Operations Executive"/>
    <s v="i4"/>
    <s v="Bachelor"/>
    <s v="Job portal"/>
    <d v="2022-12-31T00:00:00"/>
    <d v="2023-01-09T00:00:00"/>
    <d v="2023-01-16T00:00:00"/>
    <s v="Hired"/>
    <n v="56072"/>
    <n v="4.3"/>
    <x v="0"/>
    <n v="4"/>
    <s v="Head Office"/>
    <x v="0"/>
  </r>
  <r>
    <s v="QD69579"/>
    <x v="0"/>
    <n v="22"/>
    <s v="Purchase"/>
    <s v="Purchase Manager"/>
    <s v="c10"/>
    <s v="Associate"/>
    <s v="Job portal"/>
    <d v="2023-01-01T00:00:00"/>
    <d v="2023-01-09T00:00:00"/>
    <d v="2023-01-17T00:00:00"/>
    <s v="Candidate in process"/>
    <n v="67466"/>
    <m/>
    <x v="1"/>
    <n v="4"/>
    <s v="Branch Office"/>
    <x v="0"/>
  </r>
  <r>
    <s v="IG54037"/>
    <x v="0"/>
    <n v="32"/>
    <s v="Service"/>
    <s v="Service Engineer"/>
    <s v="i6"/>
    <s v="Master"/>
    <s v="Others"/>
    <d v="2023-01-01T00:00:00"/>
    <d v="2023-01-15T00:00:00"/>
    <d v="2023-01-21T00:00:00"/>
    <s v="Hired"/>
    <n v="60673"/>
    <n v="4.2"/>
    <x v="0"/>
    <n v="4"/>
    <s v="Head Office"/>
    <x v="1"/>
  </r>
  <r>
    <s v="WR58813"/>
    <x v="2"/>
    <n v="35"/>
    <s v="Sales"/>
    <s v="Sales Manager"/>
    <s v="n10"/>
    <s v="Master"/>
    <s v="Job portal"/>
    <d v="2023-01-01T00:00:00"/>
    <d v="2023-01-10T00:00:00"/>
    <d v="2023-01-22T00:00:00"/>
    <s v="Rejected"/>
    <n v="168838"/>
    <m/>
    <x v="1"/>
    <m/>
    <s v="Branch Office"/>
    <x v="2"/>
  </r>
  <r>
    <s v="WE99328"/>
    <x v="0"/>
    <n v="25"/>
    <s v="Production"/>
    <s v="Production Engineer"/>
    <s v="c10"/>
    <s v="Bachelor"/>
    <s v="Job portal"/>
    <d v="2023-01-01T00:00:00"/>
    <d v="2023-01-17T00:00:00"/>
    <d v="2023-01-22T00:00:00"/>
    <s v="Rejected"/>
    <n v="63256"/>
    <m/>
    <x v="1"/>
    <m/>
    <s v="Branch Office"/>
    <x v="0"/>
  </r>
  <r>
    <s v="FL26979"/>
    <x v="0"/>
    <n v="36"/>
    <s v="Service"/>
    <s v="Service Engineer"/>
    <s v="c8"/>
    <s v="Bachelor"/>
    <s v="LinkedIn"/>
    <d v="2023-01-01T00:00:00"/>
    <d v="2023-01-10T00:00:00"/>
    <d v="2023-01-15T00:00:00"/>
    <s v="Rejected"/>
    <n v="76217"/>
    <m/>
    <x v="1"/>
    <n v="4"/>
    <s v="Branch Office"/>
    <x v="2"/>
  </r>
  <r>
    <s v="NC63914"/>
    <x v="2"/>
    <n v="27"/>
    <s v="Service"/>
    <s v="Service Manager"/>
    <s v="c9"/>
    <s v="Degree"/>
    <s v="Job portal"/>
    <d v="2023-01-02T00:00:00"/>
    <d v="2023-01-20T00:00:00"/>
    <d v="2023-01-27T00:00:00"/>
    <s v="Hired"/>
    <n v="56055"/>
    <n v="4.8"/>
    <x v="0"/>
    <n v="5"/>
    <s v="Head Office"/>
    <x v="0"/>
  </r>
  <r>
    <s v="ZA06898"/>
    <x v="2"/>
    <n v="38"/>
    <s v="Operations"/>
    <s v="Operations Manager"/>
    <s v="i1"/>
    <s v="Master"/>
    <s v="Job portal"/>
    <d v="2023-01-02T00:00:00"/>
    <d v="2023-01-17T00:00:00"/>
    <d v="2023-01-21T00:00:00"/>
    <s v="Hired"/>
    <n v="52049"/>
    <m/>
    <x v="0"/>
    <m/>
    <s v="Branch Office"/>
    <x v="2"/>
  </r>
  <r>
    <s v="BK27176"/>
    <x v="0"/>
    <n v="36"/>
    <s v="Operations"/>
    <s v="Operations Manager"/>
    <s v="c8"/>
    <s v="Bachelor"/>
    <s v="LinkedIn"/>
    <d v="2023-01-02T00:00:00"/>
    <d v="2023-01-15T00:00:00"/>
    <d v="2023-01-23T00:00:00"/>
    <s v="Rejected"/>
    <n v="66197"/>
    <m/>
    <x v="1"/>
    <n v="4"/>
    <s v="Branch Office"/>
    <x v="2"/>
  </r>
  <r>
    <s v="NA47238"/>
    <x v="0"/>
    <n v="29"/>
    <s v="Service"/>
    <s v="Service Engineer"/>
    <s v="n10"/>
    <s v="Bachelor"/>
    <s v="Own website"/>
    <d v="2023-01-02T00:00:00"/>
    <d v="2023-01-13T00:00:00"/>
    <d v="2023-01-20T00:00:00"/>
    <s v="Rejected"/>
    <n v="189044"/>
    <m/>
    <x v="1"/>
    <n v="4"/>
    <s v="Head Office"/>
    <x v="1"/>
  </r>
  <r>
    <s v="TJ75641"/>
    <x v="0"/>
    <n v="31"/>
    <s v="Sales"/>
    <s v="Sales Executive"/>
    <s v="c9"/>
    <s v="Associate"/>
    <s v="Recruitment agencies"/>
    <d v="2023-01-03T00:00:00"/>
    <d v="2023-01-22T00:00:00"/>
    <d v="2023-02-03T00:00:00"/>
    <s v="Candidate in process"/>
    <n v="58026"/>
    <m/>
    <x v="1"/>
    <n v="5"/>
    <s v="Branch Office"/>
    <x v="1"/>
  </r>
  <r>
    <s v="DG87114"/>
    <x v="2"/>
    <n v="25"/>
    <s v="Operations"/>
    <s v="Operations Executive"/>
    <s v="n6"/>
    <s v="Bachelor"/>
    <s v="Recruitment agencies"/>
    <d v="2023-01-03T00:00:00"/>
    <d v="2023-01-15T00:00:00"/>
    <d v="2023-01-22T00:00:00"/>
    <s v="Rejected"/>
    <n v="141887"/>
    <m/>
    <x v="1"/>
    <n v="4"/>
    <s v="Branch Office"/>
    <x v="0"/>
  </r>
  <r>
    <s v="IX72060"/>
    <x v="1"/>
    <n v="31"/>
    <s v="Sales"/>
    <s v="Sales Executive"/>
    <s v="c8"/>
    <s v="Bachelor"/>
    <s v="Recruitment agencies"/>
    <d v="2023-01-03T00:00:00"/>
    <d v="2023-01-15T00:00:00"/>
    <d v="2023-01-19T00:00:00"/>
    <s v="Hired"/>
    <n v="83264"/>
    <n v="5"/>
    <x v="0"/>
    <n v="5"/>
    <s v="Branch Office"/>
    <x v="1"/>
  </r>
  <r>
    <s v="XM22247"/>
    <x v="2"/>
    <n v="30"/>
    <s v="Marketing"/>
    <s v="Marketing Manager"/>
    <s v="i7"/>
    <s v="Bachelor"/>
    <s v="Job portal"/>
    <d v="2023-01-03T00:00:00"/>
    <d v="2023-01-14T00:00:00"/>
    <d v="2023-01-21T00:00:00"/>
    <s v="Hired"/>
    <n v="74403"/>
    <n v="3.5"/>
    <x v="0"/>
    <n v="4"/>
    <s v="Branch Office"/>
    <x v="1"/>
  </r>
  <r>
    <s v="SO57122"/>
    <x v="0"/>
    <n v="28"/>
    <s v="Operations"/>
    <s v="Operations Executive"/>
    <s v="i5"/>
    <s v="Degree"/>
    <s v="Job portal"/>
    <d v="2023-01-03T00:00:00"/>
    <d v="2023-01-11T00:00:00"/>
    <d v="2023-01-19T00:00:00"/>
    <s v="Hired"/>
    <n v="59945"/>
    <m/>
    <x v="0"/>
    <n v="4"/>
    <s v="Branch Office"/>
    <x v="1"/>
  </r>
  <r>
    <s v="JJ29164"/>
    <x v="2"/>
    <n v="31"/>
    <s v="Service"/>
    <s v="Service Engineer"/>
    <s v="i1"/>
    <s v="Degree"/>
    <s v="Job portal"/>
    <d v="2023-01-04T00:00:00"/>
    <d v="2023-01-12T00:00:00"/>
    <d v="2023-01-17T00:00:00"/>
    <s v="Candidate refused"/>
    <n v="44153"/>
    <m/>
    <x v="1"/>
    <n v="3"/>
    <s v="Branch Office"/>
    <x v="1"/>
  </r>
  <r>
    <s v="LH76123"/>
    <x v="0"/>
    <n v="25"/>
    <s v="Service"/>
    <s v="Service Engineer"/>
    <s v="b9"/>
    <s v="Bachelor"/>
    <s v="LinkedIn"/>
    <d v="2023-01-04T00:00:00"/>
    <d v="2023-01-21T00:00:00"/>
    <d v="2023-01-25T00:00:00"/>
    <s v="Rejected"/>
    <n v="57075"/>
    <m/>
    <x v="1"/>
    <n v="2"/>
    <s v="Head Office"/>
    <x v="0"/>
  </r>
  <r>
    <s v="QA23527"/>
    <x v="0"/>
    <n v="37"/>
    <s v="Sales"/>
    <s v="Sales Executive"/>
    <s v="c10"/>
    <s v="Bachelor"/>
    <s v="LinkedIn"/>
    <d v="2023-01-04T00:00:00"/>
    <d v="2023-01-13T00:00:00"/>
    <d v="2023-01-24T00:00:00"/>
    <s v="Hired"/>
    <n v="60123"/>
    <n v="3.6"/>
    <x v="0"/>
    <m/>
    <s v="Branch Office"/>
    <x v="2"/>
  </r>
  <r>
    <s v="TZ46131"/>
    <x v="0"/>
    <n v="29"/>
    <s v="Service"/>
    <s v="Service Engineer"/>
    <s v="i1"/>
    <s v="Master"/>
    <s v="LinkedIn"/>
    <d v="2023-01-04T00:00:00"/>
    <d v="2023-01-12T00:00:00"/>
    <d v="2023-01-16T00:00:00"/>
    <s v="Hired"/>
    <n v="55239"/>
    <n v="4.9000000000000004"/>
    <x v="0"/>
    <n v="4"/>
    <s v="Branch Office"/>
    <x v="1"/>
  </r>
  <r>
    <s v="WI38415"/>
    <x v="1"/>
    <n v="40"/>
    <s v="Service"/>
    <s v="Service Engineer"/>
    <s v="i5"/>
    <s v="Bachelor"/>
    <s v="Job portal"/>
    <d v="2023-01-04T00:00:00"/>
    <d v="2023-01-21T00:00:00"/>
    <d v="2023-01-25T00:00:00"/>
    <s v="Hired"/>
    <n v="51941"/>
    <m/>
    <x v="0"/>
    <n v="5"/>
    <s v="Branch Office"/>
    <x v="3"/>
  </r>
  <r>
    <s v="EX09332"/>
    <x v="0"/>
    <n v="34"/>
    <s v="Operations"/>
    <s v="Operations Executive"/>
    <s v="c9"/>
    <s v="Bachelor"/>
    <s v="Job portal"/>
    <d v="2023-01-04T00:00:00"/>
    <d v="2023-01-22T00:00:00"/>
    <d v="2023-01-31T00:00:00"/>
    <s v="Hired"/>
    <n v="68338"/>
    <n v="4.3"/>
    <x v="0"/>
    <n v="1"/>
    <s v="Branch Office"/>
    <x v="2"/>
  </r>
  <r>
    <s v="HU76349"/>
    <x v="2"/>
    <n v="38"/>
    <s v="Service"/>
    <s v="Service Engineer"/>
    <s v="c8"/>
    <s v="Bachelor"/>
    <s v="LinkedIn"/>
    <d v="2023-01-05T00:00:00"/>
    <d v="2023-01-27T00:00:00"/>
    <d v="2023-02-01T00:00:00"/>
    <s v="Hired"/>
    <n v="67466"/>
    <n v="4.4000000000000004"/>
    <x v="0"/>
    <n v="4"/>
    <s v="Branch Office"/>
    <x v="2"/>
  </r>
  <r>
    <s v="XV87522"/>
    <x v="0"/>
    <n v="35"/>
    <s v="Finance"/>
    <s v="Finance Manager"/>
    <s v="i6"/>
    <s v="Bachelor"/>
    <s v="Job portal"/>
    <d v="2023-01-05T00:00:00"/>
    <d v="2023-01-26T00:00:00"/>
    <d v="2023-02-03T00:00:00"/>
    <s v="Candidate refused"/>
    <n v="70088"/>
    <m/>
    <x v="1"/>
    <n v="1"/>
    <s v="Branch Office"/>
    <x v="2"/>
  </r>
  <r>
    <s v="RK03055"/>
    <x v="0"/>
    <n v="35"/>
    <s v="Operations"/>
    <s v="Operations Executive"/>
    <s v="m6"/>
    <s v="Degree"/>
    <s v="Own website"/>
    <d v="2023-01-05T00:00:00"/>
    <d v="2023-01-16T00:00:00"/>
    <d v="2023-01-20T00:00:00"/>
    <s v="Rejected"/>
    <n v="135294"/>
    <m/>
    <x v="1"/>
    <n v="5"/>
    <s v="Head Office"/>
    <x v="2"/>
  </r>
  <r>
    <s v="TW90522"/>
    <x v="0"/>
    <n v="38"/>
    <s v="Service"/>
    <s v="Service Engineer"/>
    <s v="n9"/>
    <s v="Master"/>
    <s v="Recruitment agencies"/>
    <d v="2023-01-05T00:00:00"/>
    <d v="2023-01-22T00:00:00"/>
    <d v="2023-01-31T00:00:00"/>
    <s v="Hired"/>
    <n v="191268"/>
    <n v="3.6"/>
    <x v="0"/>
    <n v="4"/>
    <s v="Branch Office"/>
    <x v="2"/>
  </r>
  <r>
    <s v="TR62640"/>
    <x v="0"/>
    <n v="30"/>
    <s v="Sales"/>
    <s v="Sales Manager"/>
    <s v="n9"/>
    <s v="Degree"/>
    <s v="Job portal"/>
    <d v="2023-01-05T00:00:00"/>
    <d v="2023-01-23T00:00:00"/>
    <d v="2023-01-31T00:00:00"/>
    <s v="Hired"/>
    <n v="176651"/>
    <n v="4.5"/>
    <x v="0"/>
    <n v="4"/>
    <s v="Branch Office"/>
    <x v="1"/>
  </r>
  <r>
    <s v="PO01809"/>
    <x v="2"/>
    <n v="32"/>
    <s v="Sales"/>
    <s v="Sales Manager"/>
    <s v="c9"/>
    <s v="Master"/>
    <s v="Own website"/>
    <d v="2023-01-06T00:00:00"/>
    <d v="2023-01-15T00:00:00"/>
    <d v="2023-01-25T00:00:00"/>
    <s v="Rejected"/>
    <n v="86159"/>
    <m/>
    <x v="1"/>
    <n v="5"/>
    <s v="Branch Office"/>
    <x v="1"/>
  </r>
  <r>
    <s v="NB25545"/>
    <x v="0"/>
    <n v="32"/>
    <s v="Sales"/>
    <s v="Sales Manager"/>
    <s v="i4"/>
    <s v="Doctoral"/>
    <s v="LinkedIn"/>
    <d v="2023-01-06T00:00:00"/>
    <d v="2023-01-25T00:00:00"/>
    <d v="2023-02-06T00:00:00"/>
    <s v="Hired"/>
    <n v="59642"/>
    <n v="3.8"/>
    <x v="0"/>
    <n v="5"/>
    <s v="Branch Office"/>
    <x v="1"/>
  </r>
  <r>
    <s v="UI61101"/>
    <x v="2"/>
    <n v="31"/>
    <s v="Operations"/>
    <s v="Operations Manager"/>
    <s v="n9"/>
    <s v="Doctoral"/>
    <s v="Job portal"/>
    <d v="2023-01-07T00:00:00"/>
    <d v="2023-01-16T00:00:00"/>
    <d v="2023-01-23T00:00:00"/>
    <s v="Rejected"/>
    <n v="165739"/>
    <m/>
    <x v="1"/>
    <m/>
    <s v="Branch Office"/>
    <x v="1"/>
  </r>
  <r>
    <s v="OF45581"/>
    <x v="2"/>
    <n v="32"/>
    <s v="Service"/>
    <s v="Service Engineer"/>
    <s v="c9"/>
    <s v="Bachelor"/>
    <s v="Job portal"/>
    <d v="2023-01-07T00:00:00"/>
    <d v="2023-01-16T00:00:00"/>
    <d v="2023-01-25T00:00:00"/>
    <s v="Rejected"/>
    <n v="78844"/>
    <m/>
    <x v="1"/>
    <n v="4"/>
    <s v="Remote"/>
    <x v="1"/>
  </r>
  <r>
    <s v="XU18640"/>
    <x v="1"/>
    <n v="40"/>
    <s v="Operations"/>
    <s v="Operations Executive"/>
    <s v="b9"/>
    <s v="Bachelor"/>
    <s v="Job portal"/>
    <d v="2023-01-07T00:00:00"/>
    <d v="2023-01-28T00:00:00"/>
    <d v="2023-02-07T00:00:00"/>
    <s v="Hired"/>
    <n v="38675"/>
    <n v="4.3"/>
    <x v="0"/>
    <n v="4"/>
    <s v="Remote"/>
    <x v="3"/>
  </r>
  <r>
    <s v="TP41559"/>
    <x v="0"/>
    <n v="34"/>
    <s v="Purchase"/>
    <s v="Purchase Officer"/>
    <s v="c10"/>
    <s v="Degree"/>
    <s v="LinkedIn"/>
    <d v="2023-01-07T00:00:00"/>
    <d v="2023-01-24T00:00:00"/>
    <d v="2023-02-02T00:00:00"/>
    <s v="Candidate refused"/>
    <n v="80345"/>
    <m/>
    <x v="1"/>
    <n v="5"/>
    <s v="Head Office"/>
    <x v="2"/>
  </r>
  <r>
    <s v="HW22534"/>
    <x v="0"/>
    <n v="31"/>
    <s v="Production"/>
    <s v="Production Engineer"/>
    <s v="c9"/>
    <s v="Degree"/>
    <s v="Job portal"/>
    <d v="2023-01-07T00:00:00"/>
    <d v="2023-01-17T00:00:00"/>
    <d v="2023-01-23T00:00:00"/>
    <s v="Hired"/>
    <n v="77017"/>
    <n v="3.7"/>
    <x v="0"/>
    <n v="1"/>
    <s v="Branch Office"/>
    <x v="1"/>
  </r>
  <r>
    <s v="ZY43941"/>
    <x v="0"/>
    <n v="26"/>
    <s v="Finance"/>
    <s v="Finance Manager"/>
    <s v="i6"/>
    <s v="Associate"/>
    <s v="Own website"/>
    <d v="2023-01-08T00:00:00"/>
    <d v="2023-01-22T00:00:00"/>
    <d v="2023-01-27T00:00:00"/>
    <s v="Hired"/>
    <n v="62765"/>
    <n v="3.6"/>
    <x v="2"/>
    <n v="5"/>
    <s v="Branch Office"/>
    <x v="0"/>
  </r>
  <r>
    <s v="BL39465"/>
    <x v="1"/>
    <n v="23"/>
    <s v="Operations"/>
    <s v="Operations Executive"/>
    <s v="b9"/>
    <s v="Master"/>
    <s v="Others"/>
    <d v="2023-01-08T00:00:00"/>
    <d v="2023-01-26T00:00:00"/>
    <d v="2023-02-04T00:00:00"/>
    <s v="Hired"/>
    <n v="36868"/>
    <n v="4.2"/>
    <x v="0"/>
    <m/>
    <s v="Head Office"/>
    <x v="0"/>
  </r>
  <r>
    <s v="EU72535"/>
    <x v="1"/>
    <n v="33"/>
    <s v="Service"/>
    <s v="Service Manager"/>
    <s v="m6"/>
    <s v="Master"/>
    <s v="Job portal"/>
    <d v="2023-01-08T00:00:00"/>
    <d v="2023-01-28T00:00:00"/>
    <d v="2023-02-07T00:00:00"/>
    <s v="Candidate refused"/>
    <n v="142449"/>
    <m/>
    <x v="1"/>
    <n v="4"/>
    <s v="Branch Office"/>
    <x v="1"/>
  </r>
  <r>
    <s v="CH65117"/>
    <x v="0"/>
    <n v="22"/>
    <s v="Service"/>
    <s v="Service Manager"/>
    <s v="i1"/>
    <s v="Bachelor"/>
    <s v="Job portal"/>
    <d v="2023-01-08T00:00:00"/>
    <d v="2023-01-30T00:00:00"/>
    <d v="2023-02-11T00:00:00"/>
    <s v="Hired"/>
    <n v="38447"/>
    <n v="4.3"/>
    <x v="0"/>
    <m/>
    <s v="Head Office"/>
    <x v="0"/>
  </r>
  <r>
    <s v="UW61996"/>
    <x v="2"/>
    <n v="22"/>
    <s v="Operations"/>
    <s v="Operations Executive"/>
    <s v="i6"/>
    <s v="Master"/>
    <s v="LinkedIn"/>
    <d v="2023-01-08T00:00:00"/>
    <d v="2023-01-26T00:00:00"/>
    <d v="2023-01-31T00:00:00"/>
    <s v="No decision"/>
    <n v="74309"/>
    <m/>
    <x v="1"/>
    <n v="5"/>
    <s v="Branch Office"/>
    <x v="0"/>
  </r>
  <r>
    <s v="UU29483"/>
    <x v="0"/>
    <n v="52"/>
    <s v="Service"/>
    <s v="Service Manager"/>
    <s v="i1"/>
    <s v="Associate"/>
    <s v="Own website"/>
    <d v="2023-01-09T00:00:00"/>
    <d v="2023-01-26T00:00:00"/>
    <d v="2023-02-07T00:00:00"/>
    <s v="Rejected"/>
    <n v="45638"/>
    <m/>
    <x v="1"/>
    <n v="5"/>
    <s v="Branch Office"/>
    <x v="4"/>
  </r>
  <r>
    <s v="DI37443"/>
    <x v="2"/>
    <n v="25"/>
    <s v="Production"/>
    <s v="Production Engineer"/>
    <s v="i4"/>
    <s v="Doctoral"/>
    <s v="Job portal"/>
    <d v="2023-01-09T00:00:00"/>
    <d v="2023-01-29T00:00:00"/>
    <d v="2023-02-04T00:00:00"/>
    <s v="Candidate refused"/>
    <n v="49537"/>
    <m/>
    <x v="1"/>
    <n v="2"/>
    <s v="Branch Office"/>
    <x v="0"/>
  </r>
  <r>
    <s v="KT49389"/>
    <x v="0"/>
    <n v="24"/>
    <s v="Operations"/>
    <s v="Operations Executive"/>
    <s v="c8"/>
    <s v="Bachelor"/>
    <s v="LinkedIn"/>
    <d v="2023-01-10T00:00:00"/>
    <d v="2023-01-20T00:00:00"/>
    <d v="2023-01-24T00:00:00"/>
    <s v="Hired"/>
    <n v="59801"/>
    <m/>
    <x v="0"/>
    <n v="5"/>
    <s v="Remote"/>
    <x v="0"/>
  </r>
  <r>
    <s v="TA72723"/>
    <x v="2"/>
    <n v="25"/>
    <s v="Finance"/>
    <s v="Finance Manager"/>
    <s v="c9"/>
    <s v="Master"/>
    <s v="Recruitment agencies"/>
    <d v="2023-01-10T00:00:00"/>
    <d v="2023-02-01T00:00:00"/>
    <d v="2023-02-11T00:00:00"/>
    <s v="Hired"/>
    <n v="82312"/>
    <n v="4.5"/>
    <x v="0"/>
    <n v="5"/>
    <s v="Head Office"/>
    <x v="0"/>
  </r>
  <r>
    <s v="IU35125"/>
    <x v="0"/>
    <n v="34"/>
    <s v="Operations"/>
    <s v="Operations Executive"/>
    <s v="b9"/>
    <s v="Master"/>
    <s v="Job portal"/>
    <d v="2023-01-10T00:00:00"/>
    <d v="2023-01-19T00:00:00"/>
    <d v="2023-01-30T00:00:00"/>
    <s v="Candidate refused"/>
    <n v="35875"/>
    <m/>
    <x v="1"/>
    <n v="4"/>
    <s v="Branch Office"/>
    <x v="2"/>
  </r>
  <r>
    <s v="WC23474"/>
    <x v="2"/>
    <n v="35"/>
    <s v="Operations"/>
    <s v="Operations Manager"/>
    <s v="c9"/>
    <s v="Bachelor"/>
    <s v="Job portal"/>
    <d v="2023-01-10T00:00:00"/>
    <d v="2023-01-29T00:00:00"/>
    <d v="2023-02-02T00:00:00"/>
    <s v="No decision"/>
    <n v="82110"/>
    <m/>
    <x v="1"/>
    <n v="4"/>
    <s v="Branch Office"/>
    <x v="2"/>
  </r>
  <r>
    <s v="ZB66942"/>
    <x v="2"/>
    <n v="34"/>
    <s v="Operations"/>
    <s v="Operations Executive"/>
    <s v="i5"/>
    <s v="Associate"/>
    <s v="Others"/>
    <d v="2023-01-10T00:00:00"/>
    <d v="2023-01-20T00:00:00"/>
    <d v="2023-01-28T00:00:00"/>
    <s v="Rejected"/>
    <n v="59895"/>
    <m/>
    <x v="1"/>
    <n v="4"/>
    <s v="Branch Office"/>
    <x v="2"/>
  </r>
  <r>
    <s v="PJ16239"/>
    <x v="2"/>
    <n v="35"/>
    <s v="Operations"/>
    <s v="Operations Executive"/>
    <s v="i7"/>
    <s v="Master"/>
    <s v="Job portal"/>
    <d v="2023-01-11T00:00:00"/>
    <d v="2023-01-23T00:00:00"/>
    <d v="2023-01-29T00:00:00"/>
    <s v="Hired"/>
    <n v="57656"/>
    <n v="3.9"/>
    <x v="0"/>
    <n v="4"/>
    <s v="Branch Office"/>
    <x v="2"/>
  </r>
  <r>
    <s v="CD73741"/>
    <x v="0"/>
    <n v="31"/>
    <s v="Operations"/>
    <s v="Operations Manager"/>
    <s v="i1"/>
    <s v="Bachelor"/>
    <s v="Job portal"/>
    <d v="2023-01-12T00:00:00"/>
    <d v="2023-01-24T00:00:00"/>
    <d v="2023-01-30T00:00:00"/>
    <s v="Hired"/>
    <n v="52222"/>
    <n v="4.7"/>
    <x v="0"/>
    <n v="4"/>
    <s v="Head Office"/>
    <x v="1"/>
  </r>
  <r>
    <s v="DH10257"/>
    <x v="0"/>
    <n v="22"/>
    <s v="Operations"/>
    <s v="Operations Executive"/>
    <s v="c8"/>
    <s v="Master"/>
    <s v="LinkedIn"/>
    <d v="2023-01-12T00:00:00"/>
    <d v="2023-01-27T00:00:00"/>
    <d v="2023-02-07T00:00:00"/>
    <s v="Rejected"/>
    <n v="60354"/>
    <m/>
    <x v="1"/>
    <n v="5"/>
    <s v="Branch Office"/>
    <x v="0"/>
  </r>
  <r>
    <s v="GN20707"/>
    <x v="0"/>
    <n v="35"/>
    <s v="Operations"/>
    <s v="Operations Executive"/>
    <s v="c10"/>
    <s v="Bachelor"/>
    <s v="Job portal"/>
    <d v="2023-01-12T00:00:00"/>
    <d v="2023-01-30T00:00:00"/>
    <d v="2023-02-04T00:00:00"/>
    <s v="Rejected"/>
    <n v="73418"/>
    <m/>
    <x v="1"/>
    <m/>
    <s v="Head Office"/>
    <x v="2"/>
  </r>
  <r>
    <s v="SI89481"/>
    <x v="0"/>
    <n v="25"/>
    <s v="Purchase"/>
    <s v="Purchase Officer"/>
    <s v="b9"/>
    <s v="Master"/>
    <s v="Others"/>
    <d v="2023-01-12T00:00:00"/>
    <d v="2023-02-03T00:00:00"/>
    <d v="2023-02-08T00:00:00"/>
    <s v="Hired"/>
    <n v="55571"/>
    <n v="3.9"/>
    <x v="0"/>
    <n v="3"/>
    <s v="Branch Office"/>
    <x v="0"/>
  </r>
  <r>
    <s v="ML36727"/>
    <x v="0"/>
    <n v="29"/>
    <s v="Purchase"/>
    <s v="Purchase Manager"/>
    <s v="c9"/>
    <s v="Bachelor"/>
    <s v="Job portal"/>
    <d v="2023-01-12T00:00:00"/>
    <d v="2023-01-21T00:00:00"/>
    <d v="2023-01-28T00:00:00"/>
    <s v="Hired"/>
    <n v="86301"/>
    <n v="4.8"/>
    <x v="0"/>
    <m/>
    <s v="Head Office"/>
    <x v="1"/>
  </r>
  <r>
    <s v="AD43405"/>
    <x v="1"/>
    <n v="24"/>
    <s v="Operations"/>
    <s v="Operations Executive"/>
    <s v="i4"/>
    <s v="Bachelor"/>
    <s v="Own website"/>
    <d v="2023-01-12T00:00:00"/>
    <d v="2023-01-30T00:00:00"/>
    <d v="2023-02-06T00:00:00"/>
    <s v="Hired"/>
    <n v="42015"/>
    <n v="3.8"/>
    <x v="0"/>
    <m/>
    <s v="Head Office"/>
    <x v="0"/>
  </r>
  <r>
    <s v="XN04057"/>
    <x v="0"/>
    <n v="28"/>
    <s v="Operations"/>
    <s v="Operations Manager"/>
    <s v="i4"/>
    <s v="Master"/>
    <s v="Job portal"/>
    <d v="2023-01-13T00:00:00"/>
    <d v="2023-01-28T00:00:00"/>
    <d v="2023-02-03T00:00:00"/>
    <s v="Rejected"/>
    <n v="42943"/>
    <m/>
    <x v="1"/>
    <m/>
    <s v="Remote"/>
    <x v="1"/>
  </r>
  <r>
    <s v="UM56759"/>
    <x v="0"/>
    <n v="32"/>
    <s v="Sales"/>
    <s v="Sales Executive"/>
    <s v="c10"/>
    <s v="Master"/>
    <s v="Job portal"/>
    <d v="2023-01-13T00:00:00"/>
    <d v="2023-02-04T00:00:00"/>
    <d v="2023-02-10T00:00:00"/>
    <s v="Rejected"/>
    <n v="66832"/>
    <m/>
    <x v="1"/>
    <n v="3"/>
    <s v="Branch Office"/>
    <x v="1"/>
  </r>
  <r>
    <s v="UN78096"/>
    <x v="0"/>
    <n v="32"/>
    <s v="Operations"/>
    <s v="Operations Executive"/>
    <s v="i6"/>
    <s v="Master"/>
    <s v="LinkedIn"/>
    <d v="2023-01-14T00:00:00"/>
    <d v="2023-01-26T00:00:00"/>
    <d v="2023-02-07T00:00:00"/>
    <s v="Hired"/>
    <n v="64127"/>
    <m/>
    <x v="2"/>
    <n v="5"/>
    <s v="Head Office"/>
    <x v="1"/>
  </r>
  <r>
    <s v="ZT74248"/>
    <x v="0"/>
    <n v="28"/>
    <s v="Sales"/>
    <s v="Sales Manager"/>
    <s v="c8"/>
    <s v="Degree"/>
    <s v="Recruitment agencies"/>
    <d v="2023-01-14T00:00:00"/>
    <d v="2023-02-03T00:00:00"/>
    <d v="2023-02-15T00:00:00"/>
    <s v="Rejected"/>
    <n v="54280"/>
    <m/>
    <x v="1"/>
    <n v="4"/>
    <s v="Head Office"/>
    <x v="1"/>
  </r>
  <r>
    <s v="TQ06356"/>
    <x v="2"/>
    <n v="33"/>
    <s v="Operations"/>
    <s v="Operations Executive"/>
    <s v="n10"/>
    <s v="Associate"/>
    <s v="Job portal"/>
    <d v="2023-01-15T00:00:00"/>
    <d v="2023-01-29T00:00:00"/>
    <d v="2023-02-10T00:00:00"/>
    <s v="Rejected"/>
    <n v="226446"/>
    <m/>
    <x v="1"/>
    <m/>
    <s v="Branch Office"/>
    <x v="1"/>
  </r>
  <r>
    <s v="VL05080"/>
    <x v="0"/>
    <n v="29"/>
    <s v="Operations"/>
    <s v="Operations Executive"/>
    <s v="i1"/>
    <s v="Associate"/>
    <s v="LinkedIn"/>
    <d v="2023-01-15T00:00:00"/>
    <d v="2023-02-03T00:00:00"/>
    <d v="2023-02-12T00:00:00"/>
    <s v="Hired"/>
    <n v="38022"/>
    <n v="5"/>
    <x v="0"/>
    <n v="5"/>
    <s v="Branch Office"/>
    <x v="1"/>
  </r>
  <r>
    <s v="FL22634"/>
    <x v="1"/>
    <n v="27"/>
    <s v="Marketing"/>
    <s v="Marketing Manager"/>
    <s v="c9"/>
    <s v="Master"/>
    <s v="Job portal"/>
    <d v="2023-01-16T00:00:00"/>
    <d v="2023-02-07T00:00:00"/>
    <d v="2023-02-18T00:00:00"/>
    <s v="Hired"/>
    <n v="82025"/>
    <n v="4.5"/>
    <x v="0"/>
    <n v="4"/>
    <s v="Head Office"/>
    <x v="0"/>
  </r>
  <r>
    <s v="RU53881"/>
    <x v="0"/>
    <n v="51"/>
    <s v="Sales"/>
    <s v="Sales Manager"/>
    <s v="i5"/>
    <s v="Bachelor"/>
    <s v="Own website"/>
    <d v="2023-01-16T00:00:00"/>
    <d v="2023-02-03T00:00:00"/>
    <d v="2023-02-09T00:00:00"/>
    <s v="Hired"/>
    <n v="57695"/>
    <n v="4"/>
    <x v="2"/>
    <n v="4"/>
    <s v="Branch Office"/>
    <x v="5"/>
  </r>
  <r>
    <s v="UF10687"/>
    <x v="1"/>
    <n v="30"/>
    <s v="Operations"/>
    <s v="Operations Executive"/>
    <s v="c10"/>
    <s v="Bachelor"/>
    <s v="Recruitment agencies"/>
    <d v="2023-01-16T00:00:00"/>
    <d v="2023-02-05T00:00:00"/>
    <d v="2023-02-14T00:00:00"/>
    <s v="Rejected"/>
    <n v="74394"/>
    <m/>
    <x v="1"/>
    <n v="4"/>
    <s v="Remote"/>
    <x v="1"/>
  </r>
  <r>
    <s v="OY33223"/>
    <x v="2"/>
    <n v="23"/>
    <s v="Purchase"/>
    <s v="Purchase Officer"/>
    <s v="i4"/>
    <s v="Master"/>
    <s v="LinkedIn"/>
    <d v="2023-01-16T00:00:00"/>
    <d v="2023-02-05T00:00:00"/>
    <d v="2023-02-13T00:00:00"/>
    <s v="Candidate refused"/>
    <n v="47169"/>
    <m/>
    <x v="1"/>
    <n v="4"/>
    <s v="Branch Office"/>
    <x v="0"/>
  </r>
  <r>
    <s v="LH92318"/>
    <x v="0"/>
    <n v="45"/>
    <s v="Service"/>
    <s v="Service Manager"/>
    <s v="c8"/>
    <s v="Associate"/>
    <s v="LinkedIn"/>
    <d v="2023-01-17T00:00:00"/>
    <d v="2023-01-30T00:00:00"/>
    <d v="2023-02-08T00:00:00"/>
    <s v="Hired"/>
    <n v="62214"/>
    <n v="4.2"/>
    <x v="0"/>
    <n v="4"/>
    <s v="Branch Office"/>
    <x v="3"/>
  </r>
  <r>
    <s v="LV34773"/>
    <x v="1"/>
    <n v="29"/>
    <s v="Sales"/>
    <s v="Sales Manager"/>
    <s v="i6"/>
    <s v="Degree"/>
    <s v="Job portal"/>
    <d v="2023-01-17T00:00:00"/>
    <d v="2023-01-29T00:00:00"/>
    <d v="2023-02-08T00:00:00"/>
    <s v="Hired"/>
    <n v="54666"/>
    <n v="3.6"/>
    <x v="0"/>
    <n v="3"/>
    <s v="Branch Office"/>
    <x v="1"/>
  </r>
  <r>
    <s v="LK23801"/>
    <x v="0"/>
    <n v="33"/>
    <s v="Operations"/>
    <s v="Operations Manager"/>
    <s v="n10"/>
    <s v="Master"/>
    <s v="Job portal"/>
    <d v="2023-01-17T00:00:00"/>
    <d v="2023-01-27T00:00:00"/>
    <d v="2023-01-31T00:00:00"/>
    <s v="Hired"/>
    <n v="165773"/>
    <n v="4.7"/>
    <x v="0"/>
    <n v="4"/>
    <s v="Branch Office"/>
    <x v="1"/>
  </r>
  <r>
    <s v="XS17146"/>
    <x v="2"/>
    <n v="38"/>
    <s v="Production"/>
    <s v="Production Engineer"/>
    <s v="b9"/>
    <s v="Master"/>
    <s v="Job portal"/>
    <d v="2023-01-17T00:00:00"/>
    <d v="2023-02-06T00:00:00"/>
    <d v="2023-02-16T00:00:00"/>
    <s v="Rejected"/>
    <n v="54500"/>
    <m/>
    <x v="1"/>
    <n v="2"/>
    <s v="Branch Office"/>
    <x v="2"/>
  </r>
  <r>
    <s v="TI19732"/>
    <x v="0"/>
    <n v="25"/>
    <s v="Service"/>
    <s v="Service Manager"/>
    <s v="n10"/>
    <s v="Master"/>
    <s v="Job portal"/>
    <d v="2023-01-18T00:00:00"/>
    <d v="2023-01-27T00:00:00"/>
    <d v="2023-02-03T00:00:00"/>
    <s v="Rejected"/>
    <n v="209977"/>
    <m/>
    <x v="1"/>
    <n v="4"/>
    <s v="Branch Office"/>
    <x v="0"/>
  </r>
  <r>
    <s v="CL08483"/>
    <x v="2"/>
    <n v="28"/>
    <s v="Operations"/>
    <s v="Operations Executive"/>
    <s v="c10"/>
    <s v="Doctoral"/>
    <s v="Own website"/>
    <d v="2023-01-18T00:00:00"/>
    <d v="2023-01-30T00:00:00"/>
    <d v="2023-02-06T00:00:00"/>
    <s v="Hired"/>
    <n v="81274"/>
    <n v="4.5"/>
    <x v="0"/>
    <n v="5"/>
    <s v="Head Office"/>
    <x v="1"/>
  </r>
  <r>
    <s v="YV48390"/>
    <x v="2"/>
    <n v="39"/>
    <s v="Operations"/>
    <s v="Operations Executive"/>
    <s v="c9"/>
    <s v="Degree"/>
    <s v="LinkedIn"/>
    <d v="2023-01-18T00:00:00"/>
    <d v="2023-02-07T00:00:00"/>
    <d v="2023-02-12T00:00:00"/>
    <s v="Rejected"/>
    <n v="84349"/>
    <m/>
    <x v="1"/>
    <n v="4"/>
    <s v="Remote"/>
    <x v="2"/>
  </r>
  <r>
    <s v="QK49263"/>
    <x v="2"/>
    <n v="33"/>
    <s v="Operations"/>
    <s v="Operations Executive"/>
    <s v="c10"/>
    <s v="Degree"/>
    <s v="Job portal"/>
    <d v="2023-01-18T00:00:00"/>
    <d v="2023-01-26T00:00:00"/>
    <d v="2023-02-01T00:00:00"/>
    <s v="Rejected"/>
    <n v="71426"/>
    <m/>
    <x v="1"/>
    <m/>
    <s v="Branch Office"/>
    <x v="1"/>
  </r>
  <r>
    <s v="DG51167"/>
    <x v="2"/>
    <n v="31"/>
    <s v="Operations"/>
    <s v="Operations Executive"/>
    <s v="i5"/>
    <s v="Master"/>
    <s v="Recruitment agencies"/>
    <d v="2023-01-18T00:00:00"/>
    <d v="2023-02-01T00:00:00"/>
    <d v="2023-02-12T00:00:00"/>
    <s v="Hired"/>
    <n v="64323"/>
    <n v="4.3"/>
    <x v="0"/>
    <n v="4"/>
    <s v="Branch Office"/>
    <x v="1"/>
  </r>
  <r>
    <s v="BU86341"/>
    <x v="0"/>
    <n v="26"/>
    <s v="Purchase"/>
    <s v="Purchase Officer"/>
    <s v="i7"/>
    <s v="Bachelor"/>
    <s v="Others"/>
    <d v="2023-01-18T00:00:00"/>
    <d v="2023-02-01T00:00:00"/>
    <d v="2023-02-06T00:00:00"/>
    <s v="Hired"/>
    <n v="64075"/>
    <n v="4.7"/>
    <x v="2"/>
    <n v="4"/>
    <s v="Branch Office"/>
    <x v="0"/>
  </r>
  <r>
    <s v="EY97818"/>
    <x v="0"/>
    <n v="28"/>
    <s v="Marketing"/>
    <s v="Marketing Executive"/>
    <s v="n10"/>
    <s v="Bachelor"/>
    <s v="LinkedIn"/>
    <d v="2023-01-19T00:00:00"/>
    <d v="2023-02-01T00:00:00"/>
    <d v="2023-02-05T00:00:00"/>
    <s v="Hired"/>
    <n v="158782"/>
    <n v="3.6"/>
    <x v="0"/>
    <n v="4"/>
    <s v="Branch Office"/>
    <x v="1"/>
  </r>
  <r>
    <s v="CE43692"/>
    <x v="0"/>
    <n v="54"/>
    <s v="Operations"/>
    <s v="Operations Executive"/>
    <s v="i5"/>
    <s v="Bachelor"/>
    <s v="LinkedIn"/>
    <d v="2023-01-19T00:00:00"/>
    <d v="2023-01-27T00:00:00"/>
    <d v="2023-02-02T00:00:00"/>
    <s v="Hired"/>
    <n v="54780"/>
    <n v="4.8"/>
    <x v="2"/>
    <n v="4"/>
    <s v="Head Office"/>
    <x v="4"/>
  </r>
  <r>
    <s v="IU38089"/>
    <x v="0"/>
    <n v="33"/>
    <s v="Service"/>
    <s v="Service Engineer"/>
    <s v="c10"/>
    <s v="Bachelor"/>
    <s v="Job portal"/>
    <d v="2023-01-19T00:00:00"/>
    <d v="2023-01-31T00:00:00"/>
    <d v="2023-02-08T00:00:00"/>
    <s v="Hired"/>
    <n v="68694"/>
    <n v="3.5"/>
    <x v="2"/>
    <n v="3"/>
    <s v="Head Office"/>
    <x v="1"/>
  </r>
  <r>
    <s v="BJ55108"/>
    <x v="2"/>
    <n v="25"/>
    <s v="Service"/>
    <s v="Service Engineer"/>
    <s v="c5"/>
    <s v="Doctoral"/>
    <s v="Job portal"/>
    <d v="2023-01-19T00:00:00"/>
    <d v="2023-02-09T00:00:00"/>
    <d v="2023-02-21T00:00:00"/>
    <s v="Hired"/>
    <n v="55942"/>
    <n v="3.9"/>
    <x v="0"/>
    <n v="1"/>
    <s v="Branch Office"/>
    <x v="0"/>
  </r>
  <r>
    <s v="CZ14985"/>
    <x v="0"/>
    <n v="33"/>
    <s v="Purchase"/>
    <s v="Purchase Officer"/>
    <s v="m7"/>
    <s v="Bachelor"/>
    <s v="Job portal"/>
    <d v="2023-01-19T00:00:00"/>
    <d v="2023-01-31T00:00:00"/>
    <d v="2023-02-05T00:00:00"/>
    <s v="Hired"/>
    <n v="162802"/>
    <m/>
    <x v="0"/>
    <n v="4"/>
    <s v="Branch Office"/>
    <x v="1"/>
  </r>
  <r>
    <s v="DP63491"/>
    <x v="1"/>
    <n v="32"/>
    <s v="Purchase"/>
    <s v="Purchase Officer"/>
    <s v="n6"/>
    <s v="Bachelor"/>
    <s v="Others"/>
    <d v="2023-01-20T00:00:00"/>
    <d v="2023-01-30T00:00:00"/>
    <d v="2023-02-10T00:00:00"/>
    <s v="Candidate in process"/>
    <n v="143369"/>
    <m/>
    <x v="1"/>
    <n v="4"/>
    <s v="Branch Office"/>
    <x v="1"/>
  </r>
  <r>
    <s v="RJ67478"/>
    <x v="2"/>
    <n v="31"/>
    <s v="Operations"/>
    <s v="Operations Executive"/>
    <s v="i1"/>
    <s v="Master"/>
    <s v="LinkedIn"/>
    <d v="2023-01-20T00:00:00"/>
    <d v="2023-02-04T00:00:00"/>
    <d v="2023-02-09T00:00:00"/>
    <s v="Candidate in process"/>
    <n v="35790"/>
    <m/>
    <x v="1"/>
    <n v="5"/>
    <s v="Branch Office"/>
    <x v="1"/>
  </r>
  <r>
    <s v="FF19200"/>
    <x v="2"/>
    <n v="32"/>
    <s v="Operations"/>
    <s v="Operations Executive"/>
    <s v="c8"/>
    <s v="Master"/>
    <s v="Own website"/>
    <d v="2023-01-20T00:00:00"/>
    <d v="2023-01-29T00:00:00"/>
    <d v="2023-02-09T00:00:00"/>
    <s v="Hired"/>
    <n v="68354"/>
    <n v="4.5999999999999996"/>
    <x v="0"/>
    <n v="5"/>
    <s v="Branch Office"/>
    <x v="1"/>
  </r>
  <r>
    <s v="KX12163"/>
    <x v="0"/>
    <n v="23"/>
    <s v="Operations"/>
    <s v="Operations Executive"/>
    <s v="c9"/>
    <s v="Associate"/>
    <s v="Job portal"/>
    <d v="2023-01-20T00:00:00"/>
    <d v="2023-02-04T00:00:00"/>
    <d v="2023-02-13T00:00:00"/>
    <s v="Rejected"/>
    <n v="77389"/>
    <m/>
    <x v="1"/>
    <n v="3"/>
    <s v="Branch Office"/>
    <x v="0"/>
  </r>
  <r>
    <s v="ZR55871"/>
    <x v="2"/>
    <n v="28"/>
    <s v="Finance"/>
    <s v="Finance Manager"/>
    <s v="c10"/>
    <s v="Bachelor"/>
    <s v="LinkedIn"/>
    <d v="2023-01-21T00:00:00"/>
    <d v="2023-02-12T00:00:00"/>
    <d v="2023-02-18T00:00:00"/>
    <s v="Hired"/>
    <n v="67391"/>
    <n v="4.5"/>
    <x v="2"/>
    <n v="5"/>
    <s v="Branch Office"/>
    <x v="1"/>
  </r>
  <r>
    <s v="KR59093"/>
    <x v="1"/>
    <n v="36"/>
    <s v="Service"/>
    <s v="Service Manager"/>
    <s v="i7"/>
    <s v="Doctoral"/>
    <s v="Job portal"/>
    <d v="2023-01-21T00:00:00"/>
    <d v="2023-02-01T00:00:00"/>
    <d v="2023-02-09T00:00:00"/>
    <s v="Hired"/>
    <n v="62335"/>
    <n v="3.7"/>
    <x v="0"/>
    <n v="5"/>
    <s v="Remote"/>
    <x v="2"/>
  </r>
  <r>
    <s v="BF11071"/>
    <x v="0"/>
    <n v="22"/>
    <s v="Operations"/>
    <s v="Operations Manager"/>
    <s v="c9"/>
    <s v="Bachelor"/>
    <s v="Recruitment agencies"/>
    <d v="2023-01-21T00:00:00"/>
    <d v="2023-02-07T00:00:00"/>
    <d v="2023-02-13T00:00:00"/>
    <s v="Hired"/>
    <n v="83994"/>
    <n v="4"/>
    <x v="2"/>
    <n v="4"/>
    <s v="Branch Office"/>
    <x v="0"/>
  </r>
  <r>
    <s v="IO43685"/>
    <x v="2"/>
    <n v="25"/>
    <s v="Service"/>
    <s v="Service Engineer"/>
    <s v="i6"/>
    <s v="Doctoral"/>
    <s v="Job portal"/>
    <d v="2023-01-21T00:00:00"/>
    <d v="2023-02-04T00:00:00"/>
    <d v="2023-02-09T00:00:00"/>
    <s v="Hired"/>
    <n v="73964"/>
    <n v="4.5999999999999996"/>
    <x v="2"/>
    <n v="4"/>
    <s v="Head Office"/>
    <x v="0"/>
  </r>
  <r>
    <s v="LF65127"/>
    <x v="2"/>
    <n v="33"/>
    <s v="General Management"/>
    <s v="General Manager"/>
    <s v="n9"/>
    <s v="Master"/>
    <s v="LinkedIn"/>
    <d v="2023-01-21T00:00:00"/>
    <d v="2023-01-31T00:00:00"/>
    <d v="2023-02-08T00:00:00"/>
    <s v="Hired"/>
    <n v="190765"/>
    <n v="4.5"/>
    <x v="0"/>
    <n v="5"/>
    <s v="Branch Office"/>
    <x v="1"/>
  </r>
  <r>
    <s v="YI82845"/>
    <x v="0"/>
    <n v="32"/>
    <s v="Service"/>
    <s v="Service Engineer"/>
    <s v="i1"/>
    <s v="Master"/>
    <s v="Job portal"/>
    <d v="2023-01-21T00:00:00"/>
    <d v="2023-02-08T00:00:00"/>
    <d v="2023-02-17T00:00:00"/>
    <s v="Hired"/>
    <n v="54293"/>
    <n v="3.7"/>
    <x v="0"/>
    <n v="4"/>
    <s v="Branch Office"/>
    <x v="1"/>
  </r>
  <r>
    <s v="RR35036"/>
    <x v="0"/>
    <n v="50"/>
    <s v="Marketing"/>
    <s v="Marketing Executive"/>
    <s v="i4"/>
    <s v="Bachelor"/>
    <s v="LinkedIn"/>
    <d v="2023-01-22T00:00:00"/>
    <d v="2023-02-06T00:00:00"/>
    <d v="2023-02-15T00:00:00"/>
    <s v="Hired"/>
    <n v="54954"/>
    <n v="4.0999999999999996"/>
    <x v="0"/>
    <n v="1"/>
    <s v="Branch Office"/>
    <x v="5"/>
  </r>
  <r>
    <s v="ZD24152"/>
    <x v="0"/>
    <n v="53"/>
    <s v="Sales"/>
    <s v="Sales Manager"/>
    <s v="i7"/>
    <s v="Master"/>
    <s v="LinkedIn"/>
    <d v="2023-01-22T00:00:00"/>
    <d v="2023-01-31T00:00:00"/>
    <d v="2023-02-05T00:00:00"/>
    <s v="Hired"/>
    <n v="74601"/>
    <n v="4"/>
    <x v="0"/>
    <n v="4"/>
    <s v="Branch Office"/>
    <x v="4"/>
  </r>
  <r>
    <s v="WH49085"/>
    <x v="0"/>
    <n v="35"/>
    <s v="Service"/>
    <s v="Service Engineer"/>
    <s v="c9"/>
    <s v="Degree"/>
    <s v="LinkedIn"/>
    <d v="2023-01-22T00:00:00"/>
    <d v="2023-02-01T00:00:00"/>
    <d v="2023-02-06T00:00:00"/>
    <s v="Rejected"/>
    <n v="61633"/>
    <m/>
    <x v="1"/>
    <m/>
    <s v="Branch Office"/>
    <x v="2"/>
  </r>
  <r>
    <s v="KY91820"/>
    <x v="0"/>
    <n v="25"/>
    <s v="Sales"/>
    <s v="Sales Executive"/>
    <s v="i7"/>
    <s v="Bachelor"/>
    <s v="Job portal"/>
    <d v="2023-01-22T00:00:00"/>
    <d v="2023-02-07T00:00:00"/>
    <d v="2023-02-13T00:00:00"/>
    <s v="Hired"/>
    <n v="77805"/>
    <n v="4"/>
    <x v="0"/>
    <m/>
    <s v="Branch Office"/>
    <x v="0"/>
  </r>
  <r>
    <s v="TJ61858"/>
    <x v="0"/>
    <n v="25"/>
    <s v="Operations"/>
    <s v="Operations Executive"/>
    <s v="i7"/>
    <s v="Bachelor"/>
    <s v="LinkedIn"/>
    <d v="2023-01-23T00:00:00"/>
    <d v="2023-02-12T00:00:00"/>
    <d v="2023-02-23T00:00:00"/>
    <s v="Hired"/>
    <n v="69260"/>
    <n v="4.2"/>
    <x v="0"/>
    <n v="4"/>
    <s v="Head Office"/>
    <x v="0"/>
  </r>
  <r>
    <s v="JF95311"/>
    <x v="0"/>
    <n v="24"/>
    <s v="Operations"/>
    <s v="Operations Executive"/>
    <s v="c9"/>
    <s v="Doctoral"/>
    <s v="LinkedIn"/>
    <d v="2023-01-24T00:00:00"/>
    <d v="2023-02-07T00:00:00"/>
    <d v="2023-02-15T00:00:00"/>
    <s v="Candidate in process"/>
    <n v="64020"/>
    <m/>
    <x v="1"/>
    <n v="2"/>
    <s v="Head Office"/>
    <x v="0"/>
  </r>
  <r>
    <s v="QQ87196"/>
    <x v="0"/>
    <n v="23"/>
    <s v="Purchase"/>
    <s v="Purchase Manager"/>
    <s v="i4"/>
    <s v="Master"/>
    <s v="Others"/>
    <d v="2023-01-24T00:00:00"/>
    <d v="2023-02-04T00:00:00"/>
    <d v="2023-02-15T00:00:00"/>
    <s v="Rejected"/>
    <n v="55079"/>
    <m/>
    <x v="1"/>
    <n v="4"/>
    <s v="Branch Office"/>
    <x v="0"/>
  </r>
  <r>
    <s v="WH99299"/>
    <x v="1"/>
    <n v="34"/>
    <s v="Marketing"/>
    <s v="Marketing Manager"/>
    <s v="c5"/>
    <s v="Associate"/>
    <s v="Job portal"/>
    <d v="2023-01-24T00:00:00"/>
    <d v="2023-02-10T00:00:00"/>
    <d v="2023-02-18T00:00:00"/>
    <s v="Hired"/>
    <n v="53067"/>
    <n v="4.5"/>
    <x v="0"/>
    <m/>
    <s v="Branch Office"/>
    <x v="2"/>
  </r>
  <r>
    <s v="XM19025"/>
    <x v="0"/>
    <n v="29"/>
    <s v="Operations"/>
    <s v="Operations Manager"/>
    <s v="i5"/>
    <s v="Degree"/>
    <s v="Recruitment agencies"/>
    <d v="2023-01-24T00:00:00"/>
    <d v="2023-02-11T00:00:00"/>
    <d v="2023-02-22T00:00:00"/>
    <s v="Rejected"/>
    <n v="49927"/>
    <m/>
    <x v="1"/>
    <n v="4"/>
    <s v="Branch Office"/>
    <x v="1"/>
  </r>
  <r>
    <s v="IX69041"/>
    <x v="1"/>
    <n v="26"/>
    <s v="Operations"/>
    <s v="Operations Executive"/>
    <s v="i5"/>
    <s v="Bachelor"/>
    <s v="LinkedIn"/>
    <d v="2023-01-24T00:00:00"/>
    <d v="2023-02-02T00:00:00"/>
    <d v="2023-02-08T00:00:00"/>
    <s v="Hired"/>
    <n v="53953"/>
    <n v="4.8"/>
    <x v="0"/>
    <n v="4"/>
    <s v="Branch Office"/>
    <x v="0"/>
  </r>
  <r>
    <s v="VT89276"/>
    <x v="0"/>
    <n v="32"/>
    <s v="Operations"/>
    <s v="Operations Manager"/>
    <s v="n6"/>
    <s v="Bachelor"/>
    <s v="Job portal"/>
    <d v="2023-01-24T00:00:00"/>
    <d v="2023-02-15T00:00:00"/>
    <d v="2023-02-20T00:00:00"/>
    <s v="Rejected"/>
    <n v="152071"/>
    <m/>
    <x v="1"/>
    <n v="4"/>
    <s v="Head Office"/>
    <x v="1"/>
  </r>
  <r>
    <s v="KF80928"/>
    <x v="0"/>
    <n v="27"/>
    <s v="Service"/>
    <s v="Service Engineer"/>
    <s v="c10"/>
    <s v="Doctoral"/>
    <s v="LinkedIn"/>
    <d v="2023-01-24T00:00:00"/>
    <d v="2023-02-08T00:00:00"/>
    <d v="2023-02-19T00:00:00"/>
    <s v="Hired"/>
    <n v="78861"/>
    <n v="4.8"/>
    <x v="0"/>
    <n v="5"/>
    <s v="Branch Office"/>
    <x v="0"/>
  </r>
  <r>
    <s v="DT91467"/>
    <x v="0"/>
    <n v="30"/>
    <s v="Service"/>
    <s v="Service Manager"/>
    <s v="n10"/>
    <s v="Master"/>
    <s v="LinkedIn"/>
    <d v="2023-01-25T00:00:00"/>
    <d v="2023-02-13T00:00:00"/>
    <d v="2023-02-17T00:00:00"/>
    <s v="Hired"/>
    <n v="203659"/>
    <n v="3.5"/>
    <x v="2"/>
    <n v="4"/>
    <s v="Branch Office"/>
    <x v="1"/>
  </r>
  <r>
    <s v="AD31646"/>
    <x v="0"/>
    <n v="25"/>
    <s v="Operations"/>
    <s v="Operations Executive"/>
    <s v="n9"/>
    <s v="Bachelor"/>
    <s v="Job portal"/>
    <d v="2023-01-25T00:00:00"/>
    <d v="2023-02-06T00:00:00"/>
    <d v="2023-02-15T00:00:00"/>
    <s v="Rejected"/>
    <n v="146554"/>
    <m/>
    <x v="1"/>
    <n v="5"/>
    <s v="Remote"/>
    <x v="0"/>
  </r>
  <r>
    <s v="HD74099"/>
    <x v="0"/>
    <n v="26"/>
    <s v="Operations"/>
    <s v="Operations Executive"/>
    <s v="i7"/>
    <s v="Master"/>
    <s v="LinkedIn"/>
    <d v="2023-01-25T00:00:00"/>
    <d v="2023-02-03T00:00:00"/>
    <d v="2023-02-11T00:00:00"/>
    <s v="Hired"/>
    <n v="79683"/>
    <n v="5"/>
    <x v="0"/>
    <m/>
    <s v="Head Office"/>
    <x v="0"/>
  </r>
  <r>
    <s v="IH93814"/>
    <x v="2"/>
    <n v="23"/>
    <s v="General Management"/>
    <s v="General Manager"/>
    <s v="i5"/>
    <s v="Bachelor"/>
    <s v="LinkedIn"/>
    <d v="2023-01-25T00:00:00"/>
    <d v="2023-02-02T00:00:00"/>
    <d v="2023-02-12T00:00:00"/>
    <s v="Hired"/>
    <n v="58136"/>
    <n v="4.3"/>
    <x v="0"/>
    <n v="5"/>
    <s v="Branch Office"/>
    <x v="0"/>
  </r>
  <r>
    <s v="PW67721"/>
    <x v="0"/>
    <n v="32"/>
    <s v="Operations"/>
    <s v="Operations Executive"/>
    <s v="b9"/>
    <s v="Associate"/>
    <s v="LinkedIn"/>
    <d v="2023-01-25T00:00:00"/>
    <d v="2023-02-03T00:00:00"/>
    <d v="2023-02-13T00:00:00"/>
    <s v="Hired"/>
    <n v="38734"/>
    <n v="4.3"/>
    <x v="0"/>
    <m/>
    <s v="Head Office"/>
    <x v="1"/>
  </r>
  <r>
    <s v="ZP53868"/>
    <x v="2"/>
    <n v="25"/>
    <s v="Service"/>
    <s v="Service Engineer"/>
    <s v="n6"/>
    <s v="Bachelor"/>
    <s v="LinkedIn"/>
    <d v="2023-01-25T00:00:00"/>
    <d v="2023-02-03T00:00:00"/>
    <d v="2023-02-09T00:00:00"/>
    <s v="Candidate refused"/>
    <n v="125058"/>
    <m/>
    <x v="1"/>
    <n v="4"/>
    <s v="Remote"/>
    <x v="0"/>
  </r>
  <r>
    <s v="ZK68272"/>
    <x v="2"/>
    <n v="35"/>
    <s v="Operations"/>
    <s v="Operations Manager"/>
    <s v="i7"/>
    <s v="Bachelor"/>
    <s v="LinkedIn"/>
    <d v="2023-01-25T00:00:00"/>
    <d v="2023-02-11T00:00:00"/>
    <d v="2023-02-22T00:00:00"/>
    <s v="Hired"/>
    <n v="56265"/>
    <n v="5"/>
    <x v="0"/>
    <n v="5"/>
    <s v="Branch Office"/>
    <x v="2"/>
  </r>
  <r>
    <s v="GN48901"/>
    <x v="0"/>
    <n v="28"/>
    <s v="Purchase"/>
    <s v="Purchase Manager"/>
    <s v="n10"/>
    <s v="Bachelor"/>
    <s v="Job portal"/>
    <d v="2023-01-26T00:00:00"/>
    <d v="2023-02-14T00:00:00"/>
    <d v="2023-02-23T00:00:00"/>
    <s v="Hired"/>
    <n v="211040"/>
    <n v="4.2"/>
    <x v="0"/>
    <n v="4"/>
    <s v="Branch Office"/>
    <x v="1"/>
  </r>
  <r>
    <s v="UG45617"/>
    <x v="0"/>
    <n v="42"/>
    <s v="Human Resource"/>
    <s v="HR Specialist"/>
    <s v="c5"/>
    <s v="Bachelor"/>
    <s v="Job portal"/>
    <d v="2023-01-26T00:00:00"/>
    <d v="2023-02-07T00:00:00"/>
    <d v="2023-02-19T00:00:00"/>
    <s v="Hired"/>
    <n v="59316"/>
    <n v="4.0999999999999996"/>
    <x v="2"/>
    <n v="4"/>
    <s v="Branch Office"/>
    <x v="3"/>
  </r>
  <r>
    <s v="SO83593"/>
    <x v="2"/>
    <n v="29"/>
    <s v="Production"/>
    <s v="Production Engineer"/>
    <s v="n10"/>
    <s v="Master"/>
    <s v="LinkedIn"/>
    <d v="2023-01-26T00:00:00"/>
    <d v="2023-02-15T00:00:00"/>
    <d v="2023-02-24T00:00:00"/>
    <s v="Rejected"/>
    <n v="219552"/>
    <m/>
    <x v="1"/>
    <n v="4"/>
    <s v="Head Office"/>
    <x v="1"/>
  </r>
  <r>
    <s v="PP79517"/>
    <x v="0"/>
    <n v="23"/>
    <s v="Operations"/>
    <s v="Operations Executive"/>
    <s v="i5"/>
    <s v="Master"/>
    <s v="Job portal"/>
    <d v="2023-01-26T00:00:00"/>
    <d v="2023-02-10T00:00:00"/>
    <d v="2023-02-19T00:00:00"/>
    <s v="Rejected"/>
    <n v="50665"/>
    <m/>
    <x v="1"/>
    <n v="5"/>
    <s v="Branch Office"/>
    <x v="0"/>
  </r>
  <r>
    <s v="JR94373"/>
    <x v="0"/>
    <n v="39"/>
    <s v="Finance"/>
    <s v="Finance Manager"/>
    <s v="i1"/>
    <s v="Degree"/>
    <s v="Job portal"/>
    <d v="2023-01-26T00:00:00"/>
    <d v="2023-02-03T00:00:00"/>
    <d v="2023-02-08T00:00:00"/>
    <s v="Hired"/>
    <n v="41809"/>
    <n v="4.5999999999999996"/>
    <x v="0"/>
    <m/>
    <s v="Branch Office"/>
    <x v="2"/>
  </r>
  <r>
    <s v="UW55986"/>
    <x v="1"/>
    <n v="28"/>
    <s v="Service"/>
    <s v="Service Engineer"/>
    <s v="c9"/>
    <s v="Master"/>
    <s v="Job portal"/>
    <d v="2023-01-27T00:00:00"/>
    <d v="2023-02-18T00:00:00"/>
    <d v="2023-02-28T00:00:00"/>
    <s v="Hired"/>
    <n v="69165"/>
    <n v="3.7"/>
    <x v="0"/>
    <n v="5"/>
    <s v="Remote"/>
    <x v="1"/>
  </r>
  <r>
    <s v="UR05090"/>
    <x v="0"/>
    <n v="27"/>
    <s v="Sales"/>
    <s v="Sales Executive"/>
    <s v="c10"/>
    <s v="Bachelor"/>
    <s v="Job portal"/>
    <d v="2023-01-27T00:00:00"/>
    <d v="2023-02-11T00:00:00"/>
    <d v="2023-02-23T00:00:00"/>
    <s v="Hired"/>
    <n v="80956"/>
    <m/>
    <x v="0"/>
    <n v="4"/>
    <s v="Branch Office"/>
    <x v="0"/>
  </r>
  <r>
    <s v="XU78283"/>
    <x v="2"/>
    <n v="27"/>
    <s v="Operations"/>
    <s v="Operations Executive"/>
    <s v="i6"/>
    <s v="Master"/>
    <s v="LinkedIn"/>
    <d v="2023-01-28T00:00:00"/>
    <d v="2023-02-07T00:00:00"/>
    <d v="2023-02-18T00:00:00"/>
    <s v="Rejected"/>
    <n v="73834"/>
    <m/>
    <x v="1"/>
    <n v="4"/>
    <s v="Branch Office"/>
    <x v="0"/>
  </r>
  <r>
    <s v="ZG40492"/>
    <x v="1"/>
    <n v="35"/>
    <s v="Operations"/>
    <s v="Operations Executive"/>
    <s v="i1"/>
    <s v="Associate"/>
    <s v="LinkedIn"/>
    <d v="2023-01-28T00:00:00"/>
    <d v="2023-02-15T00:00:00"/>
    <d v="2023-02-23T00:00:00"/>
    <s v="Hired"/>
    <n v="53204"/>
    <n v="3.9"/>
    <x v="2"/>
    <n v="3"/>
    <s v="Branch Office"/>
    <x v="2"/>
  </r>
  <r>
    <s v="UF75343"/>
    <x v="0"/>
    <n v="26"/>
    <s v="Service"/>
    <s v="Service Manager"/>
    <s v="i1"/>
    <s v="Bachelor"/>
    <s v="Own website"/>
    <d v="2023-01-28T00:00:00"/>
    <d v="2023-02-15T00:00:00"/>
    <d v="2023-02-19T00:00:00"/>
    <s v="Hired"/>
    <n v="54064"/>
    <n v="4.8"/>
    <x v="2"/>
    <n v="5"/>
    <s v="Branch Office"/>
    <x v="0"/>
  </r>
  <r>
    <s v="VV83678"/>
    <x v="0"/>
    <n v="34"/>
    <s v="Operations"/>
    <s v="Operations Executive"/>
    <s v="c8"/>
    <s v="Bachelor"/>
    <s v="Job portal"/>
    <d v="2023-01-28T00:00:00"/>
    <d v="2023-02-05T00:00:00"/>
    <d v="2023-02-09T00:00:00"/>
    <s v="Hired"/>
    <n v="54995"/>
    <m/>
    <x v="2"/>
    <n v="4"/>
    <s v="Branch Office"/>
    <x v="2"/>
  </r>
  <r>
    <s v="FV17634"/>
    <x v="0"/>
    <n v="25"/>
    <s v="Operations"/>
    <s v="Operations Executive"/>
    <s v="c9"/>
    <s v="Master"/>
    <s v="Job portal"/>
    <d v="2023-01-29T00:00:00"/>
    <d v="2023-02-20T00:00:00"/>
    <d v="2023-02-27T00:00:00"/>
    <s v="Hired"/>
    <n v="86056"/>
    <n v="3.7"/>
    <x v="2"/>
    <n v="5"/>
    <s v="Branch Office"/>
    <x v="0"/>
  </r>
  <r>
    <s v="EJ27388"/>
    <x v="0"/>
    <n v="27"/>
    <s v="Purchase"/>
    <s v="Purchase Manager"/>
    <s v="i5"/>
    <s v="Bachelor"/>
    <s v="LinkedIn"/>
    <d v="2023-01-29T00:00:00"/>
    <d v="2023-02-06T00:00:00"/>
    <d v="2023-02-18T00:00:00"/>
    <s v="Hired"/>
    <n v="61387"/>
    <n v="3.8"/>
    <x v="0"/>
    <n v="3"/>
    <s v="Branch Office"/>
    <x v="0"/>
  </r>
  <r>
    <s v="TY31597"/>
    <x v="0"/>
    <n v="26"/>
    <s v="Service"/>
    <s v="Service Engineer"/>
    <s v="c8"/>
    <s v="Bachelor"/>
    <s v="Others"/>
    <d v="2023-01-29T00:00:00"/>
    <d v="2023-02-16T00:00:00"/>
    <d v="2023-02-20T00:00:00"/>
    <s v="Hired"/>
    <n v="82154"/>
    <n v="4.0999999999999996"/>
    <x v="0"/>
    <m/>
    <s v="Branch Office"/>
    <x v="0"/>
  </r>
  <r>
    <s v="OT53610"/>
    <x v="2"/>
    <n v="32"/>
    <s v="Operations"/>
    <s v="Operations Executive"/>
    <s v="i4"/>
    <s v="Degree"/>
    <s v="Recruitment agencies"/>
    <d v="2023-01-29T00:00:00"/>
    <d v="2023-02-12T00:00:00"/>
    <d v="2023-02-18T00:00:00"/>
    <s v="Hired"/>
    <n v="64732"/>
    <n v="4.9000000000000004"/>
    <x v="0"/>
    <n v="4"/>
    <s v="Head Office"/>
    <x v="1"/>
  </r>
  <r>
    <s v="PW42753"/>
    <x v="0"/>
    <n v="30"/>
    <s v="Operations"/>
    <s v="Operations Executive"/>
    <s v="n10"/>
    <s v="Associate"/>
    <s v="LinkedIn"/>
    <d v="2023-01-29T00:00:00"/>
    <d v="2023-02-10T00:00:00"/>
    <d v="2023-02-15T00:00:00"/>
    <s v="Rejected"/>
    <n v="176811"/>
    <m/>
    <x v="1"/>
    <m/>
    <s v="Branch Office"/>
    <x v="1"/>
  </r>
  <r>
    <s v="XC98825"/>
    <x v="0"/>
    <n v="31"/>
    <s v="Operations"/>
    <s v="Operations Executive"/>
    <s v="c5"/>
    <s v="Master"/>
    <s v="LinkedIn"/>
    <d v="2023-01-30T00:00:00"/>
    <d v="2023-02-09T00:00:00"/>
    <d v="2023-02-17T00:00:00"/>
    <s v="Hired"/>
    <n v="61768"/>
    <m/>
    <x v="2"/>
    <n v="4"/>
    <s v="Branch Office"/>
    <x v="1"/>
  </r>
  <r>
    <s v="CZ40562"/>
    <x v="1"/>
    <n v="35"/>
    <s v="Operations"/>
    <s v="Operations Executive"/>
    <s v="c5"/>
    <s v="Degree"/>
    <s v="LinkedIn"/>
    <d v="2023-01-30T00:00:00"/>
    <d v="2023-02-18T00:00:00"/>
    <d v="2023-02-28T00:00:00"/>
    <s v="Hired"/>
    <n v="60554"/>
    <n v="4.0999999999999996"/>
    <x v="0"/>
    <m/>
    <s v="Branch Office"/>
    <x v="2"/>
  </r>
  <r>
    <s v="MV92262"/>
    <x v="2"/>
    <n v="39"/>
    <s v="Sales"/>
    <s v="Sales Manager"/>
    <s v="b9"/>
    <s v="Bachelor"/>
    <s v="LinkedIn"/>
    <d v="2023-01-30T00:00:00"/>
    <d v="2023-02-12T00:00:00"/>
    <d v="2023-02-18T00:00:00"/>
    <s v="Candidate in process"/>
    <n v="43459"/>
    <m/>
    <x v="1"/>
    <n v="4"/>
    <s v="Branch Office"/>
    <x v="2"/>
  </r>
  <r>
    <s v="AG06845"/>
    <x v="2"/>
    <n v="26"/>
    <s v="Production"/>
    <s v="Production Manager"/>
    <s v="c10"/>
    <s v="Master"/>
    <s v="LinkedIn"/>
    <d v="2023-01-30T00:00:00"/>
    <d v="2023-02-21T00:00:00"/>
    <d v="2023-03-03T00:00:00"/>
    <s v="Hired"/>
    <n v="88303"/>
    <n v="4.4000000000000004"/>
    <x v="0"/>
    <n v="5"/>
    <s v="Branch Office"/>
    <x v="0"/>
  </r>
  <r>
    <s v="OK85689"/>
    <x v="0"/>
    <n v="35"/>
    <s v="Service"/>
    <s v="Service Manager"/>
    <s v="n10"/>
    <s v="Master"/>
    <s v="Job portal"/>
    <d v="2023-01-30T00:00:00"/>
    <d v="2023-02-13T00:00:00"/>
    <d v="2023-02-18T00:00:00"/>
    <s v="Hired"/>
    <n v="204884"/>
    <n v="4.5999999999999996"/>
    <x v="0"/>
    <n v="4"/>
    <s v="Head Office"/>
    <x v="2"/>
  </r>
  <r>
    <s v="TS98239"/>
    <x v="2"/>
    <n v="30"/>
    <s v="Service"/>
    <s v="Service Manager"/>
    <s v="i7"/>
    <s v="Master"/>
    <s v="Job portal"/>
    <d v="2023-01-31T00:00:00"/>
    <d v="2023-02-17T00:00:00"/>
    <d v="2023-02-24T00:00:00"/>
    <s v="Candidate refused"/>
    <n v="62241"/>
    <m/>
    <x v="1"/>
    <m/>
    <s v="Head Office"/>
    <x v="1"/>
  </r>
  <r>
    <s v="YI39189"/>
    <x v="0"/>
    <n v="30"/>
    <s v="Operations"/>
    <s v="Operations Executive"/>
    <s v="c8"/>
    <s v="Bachelor"/>
    <s v="Own website"/>
    <d v="2023-01-31T00:00:00"/>
    <d v="2023-02-08T00:00:00"/>
    <d v="2023-02-18T00:00:00"/>
    <s v="Hired"/>
    <n v="62131"/>
    <n v="3.8"/>
    <x v="0"/>
    <n v="4"/>
    <s v="Branch Office"/>
    <x v="1"/>
  </r>
  <r>
    <s v="GN19754"/>
    <x v="0"/>
    <n v="29"/>
    <s v="Operations"/>
    <s v="Operations Executive"/>
    <s v="i1"/>
    <s v="Degree"/>
    <s v="Recruitment agencies"/>
    <d v="2023-01-31T00:00:00"/>
    <d v="2023-02-16T00:00:00"/>
    <d v="2023-02-27T00:00:00"/>
    <s v="Candidate in process"/>
    <n v="37433"/>
    <m/>
    <x v="1"/>
    <n v="4"/>
    <s v="Branch Office"/>
    <x v="1"/>
  </r>
  <r>
    <s v="IU67765"/>
    <x v="0"/>
    <n v="25"/>
    <s v="Purchase"/>
    <s v="Purchase Officer"/>
    <s v="m6"/>
    <s v="Degree"/>
    <s v="Job portal"/>
    <d v="2023-01-31T00:00:00"/>
    <d v="2023-02-19T00:00:00"/>
    <d v="2023-02-24T00:00:00"/>
    <s v="Rejected"/>
    <n v="97107"/>
    <m/>
    <x v="1"/>
    <n v="4"/>
    <s v="Branch Office"/>
    <x v="0"/>
  </r>
  <r>
    <s v="ZM50644"/>
    <x v="2"/>
    <n v="53"/>
    <s v="Service"/>
    <s v="Service Manager"/>
    <s v="c5"/>
    <s v="Master"/>
    <s v="Own website"/>
    <d v="2023-02-01T00:00:00"/>
    <d v="2023-02-21T00:00:00"/>
    <d v="2023-03-02T00:00:00"/>
    <s v="Hired"/>
    <n v="56502"/>
    <n v="4.8"/>
    <x v="0"/>
    <n v="4"/>
    <s v="Branch Office"/>
    <x v="4"/>
  </r>
  <r>
    <s v="YE55038"/>
    <x v="0"/>
    <n v="26"/>
    <s v="Operations"/>
    <s v="Operations Executive"/>
    <s v="i1"/>
    <s v="Bachelor"/>
    <s v="LinkedIn"/>
    <d v="2023-02-01T00:00:00"/>
    <d v="2023-02-16T00:00:00"/>
    <d v="2023-02-27T00:00:00"/>
    <s v="Rejected"/>
    <n v="49871"/>
    <m/>
    <x v="1"/>
    <m/>
    <s v="Branch Office"/>
    <x v="0"/>
  </r>
  <r>
    <s v="DR07597"/>
    <x v="0"/>
    <n v="32"/>
    <s v="Operations"/>
    <s v="Operations Executive"/>
    <s v="c5"/>
    <s v="Bachelor"/>
    <s v="Job portal"/>
    <d v="2023-02-02T00:00:00"/>
    <d v="2023-02-17T00:00:00"/>
    <d v="2023-02-28T00:00:00"/>
    <s v="Rejected"/>
    <n v="58157"/>
    <m/>
    <x v="1"/>
    <n v="4"/>
    <s v="Head Office"/>
    <x v="1"/>
  </r>
  <r>
    <s v="SM79924"/>
    <x v="0"/>
    <n v="39"/>
    <s v="Operations"/>
    <s v="Operations Executive"/>
    <s v="i1"/>
    <s v="Bachelor"/>
    <s v="LinkedIn"/>
    <d v="2023-02-02T00:00:00"/>
    <d v="2023-02-16T00:00:00"/>
    <d v="2023-02-28T00:00:00"/>
    <s v="Rejected"/>
    <n v="59701"/>
    <m/>
    <x v="1"/>
    <n v="3"/>
    <s v="Branch Office"/>
    <x v="2"/>
  </r>
  <r>
    <s v="NR35891"/>
    <x v="0"/>
    <n v="35"/>
    <s v="Operations"/>
    <s v="Operations Executive"/>
    <s v="c5"/>
    <s v="Bachelor"/>
    <s v="Recruitment agencies"/>
    <d v="2023-02-02T00:00:00"/>
    <d v="2023-02-16T00:00:00"/>
    <d v="2023-02-27T00:00:00"/>
    <s v="Hired"/>
    <n v="43391"/>
    <n v="3.9"/>
    <x v="2"/>
    <n v="4"/>
    <s v="Branch Office"/>
    <x v="2"/>
  </r>
  <r>
    <s v="OR30673"/>
    <x v="2"/>
    <n v="26"/>
    <s v="Operations"/>
    <s v="Operations Executive"/>
    <s v="m7"/>
    <s v="Degree"/>
    <s v="Job portal"/>
    <d v="2023-02-02T00:00:00"/>
    <d v="2023-02-23T00:00:00"/>
    <d v="2023-02-28T00:00:00"/>
    <s v="No decision"/>
    <n v="150336"/>
    <m/>
    <x v="1"/>
    <n v="5"/>
    <s v="Head Office"/>
    <x v="0"/>
  </r>
  <r>
    <s v="DZ65772"/>
    <x v="2"/>
    <n v="40"/>
    <s v="Operations"/>
    <s v="Operations Manager"/>
    <s v="c8"/>
    <s v="Degree"/>
    <s v="Own website"/>
    <d v="2023-02-03T00:00:00"/>
    <d v="2023-02-22T00:00:00"/>
    <d v="2023-02-27T00:00:00"/>
    <s v="Hired"/>
    <n v="59304"/>
    <n v="3.8"/>
    <x v="2"/>
    <m/>
    <s v="Branch Office"/>
    <x v="3"/>
  </r>
  <r>
    <s v="PT11641"/>
    <x v="2"/>
    <n v="32"/>
    <s v="Service"/>
    <s v="Service Engineer"/>
    <s v="c10"/>
    <s v="Master"/>
    <s v="Job portal"/>
    <d v="2023-02-03T00:00:00"/>
    <d v="2023-02-23T00:00:00"/>
    <d v="2023-03-01T00:00:00"/>
    <s v="Rejected"/>
    <n v="72553"/>
    <m/>
    <x v="1"/>
    <n v="5"/>
    <s v="Branch Office"/>
    <x v="1"/>
  </r>
  <r>
    <s v="CY59346"/>
    <x v="0"/>
    <n v="30"/>
    <s v="Service"/>
    <s v="Service Manager"/>
    <s v="m6"/>
    <s v="Associate"/>
    <s v="Own website"/>
    <d v="2023-02-03T00:00:00"/>
    <d v="2023-02-23T00:00:00"/>
    <d v="2023-02-28T00:00:00"/>
    <s v="Hired"/>
    <n v="132120"/>
    <n v="3.9"/>
    <x v="0"/>
    <m/>
    <s v="Branch Office"/>
    <x v="1"/>
  </r>
  <r>
    <s v="DI03784"/>
    <x v="0"/>
    <n v="36"/>
    <s v="Service"/>
    <s v="Service Engineer"/>
    <s v="i1"/>
    <s v="Bachelor"/>
    <s v="Own website"/>
    <d v="2023-02-03T00:00:00"/>
    <d v="2023-02-23T00:00:00"/>
    <d v="2023-03-05T00:00:00"/>
    <s v="Rejected"/>
    <n v="53795"/>
    <m/>
    <x v="1"/>
    <n v="4"/>
    <s v="Branch Office"/>
    <x v="2"/>
  </r>
  <r>
    <s v="EK29637"/>
    <x v="0"/>
    <n v="35"/>
    <s v="Finance"/>
    <s v="Finance Manager"/>
    <s v="i1"/>
    <s v="Degree"/>
    <s v="Own website"/>
    <d v="2023-02-03T00:00:00"/>
    <d v="2023-02-12T00:00:00"/>
    <d v="2023-02-22T00:00:00"/>
    <s v="Hired"/>
    <n v="52234"/>
    <n v="4.3"/>
    <x v="0"/>
    <n v="5"/>
    <s v="Branch Office"/>
    <x v="2"/>
  </r>
  <r>
    <s v="NA69031"/>
    <x v="0"/>
    <n v="27"/>
    <s v="Marketing"/>
    <s v="Marketing Manager"/>
    <s v="c8"/>
    <s v="Bachelor"/>
    <s v="Others"/>
    <d v="2023-02-04T00:00:00"/>
    <d v="2023-02-20T00:00:00"/>
    <d v="2023-02-27T00:00:00"/>
    <s v="Hired"/>
    <n v="81282"/>
    <m/>
    <x v="0"/>
    <n v="4"/>
    <s v="Branch Office"/>
    <x v="0"/>
  </r>
  <r>
    <s v="ZN03095"/>
    <x v="0"/>
    <n v="33"/>
    <s v="Operations"/>
    <s v="Operations Manager"/>
    <s v="i6"/>
    <s v="Bachelor"/>
    <s v="Job portal"/>
    <d v="2023-02-05T00:00:00"/>
    <d v="2023-02-16T00:00:00"/>
    <d v="2023-02-26T00:00:00"/>
    <s v="Candidate refused"/>
    <n v="64345"/>
    <m/>
    <x v="1"/>
    <n v="4"/>
    <s v="Branch Office"/>
    <x v="1"/>
  </r>
  <r>
    <s v="WY16123"/>
    <x v="2"/>
    <n v="30"/>
    <s v="Service"/>
    <s v="Service Engineer"/>
    <s v="i5"/>
    <s v="Bachelor"/>
    <s v="Job portal"/>
    <d v="2023-02-05T00:00:00"/>
    <d v="2023-02-13T00:00:00"/>
    <d v="2023-02-22T00:00:00"/>
    <s v="Hired"/>
    <n v="52204"/>
    <m/>
    <x v="0"/>
    <n v="4"/>
    <s v="Branch Office"/>
    <x v="1"/>
  </r>
  <r>
    <s v="WX55878"/>
    <x v="0"/>
    <n v="23"/>
    <s v="Service"/>
    <s v="Service Engineer"/>
    <s v="n9"/>
    <s v="Doctoral"/>
    <s v="LinkedIn"/>
    <d v="2023-02-06T00:00:00"/>
    <d v="2023-02-20T00:00:00"/>
    <d v="2023-02-25T00:00:00"/>
    <s v="Hired"/>
    <n v="183038"/>
    <n v="4.5999999999999996"/>
    <x v="0"/>
    <n v="2"/>
    <s v="Branch Office"/>
    <x v="0"/>
  </r>
  <r>
    <s v="ED80059"/>
    <x v="0"/>
    <n v="33"/>
    <s v="Service"/>
    <s v="Service Engineer"/>
    <s v="c8"/>
    <s v="Master"/>
    <s v="LinkedIn"/>
    <d v="2023-02-06T00:00:00"/>
    <d v="2023-02-25T00:00:00"/>
    <d v="2023-03-06T00:00:00"/>
    <s v="Hired"/>
    <n v="57677"/>
    <n v="4.5999999999999996"/>
    <x v="0"/>
    <n v="4"/>
    <s v="Remote"/>
    <x v="1"/>
  </r>
  <r>
    <s v="YU32315"/>
    <x v="0"/>
    <n v="22"/>
    <s v="Service"/>
    <s v="Service Engineer"/>
    <s v="c9"/>
    <s v="Bachelor"/>
    <s v="Own website"/>
    <d v="2023-02-06T00:00:00"/>
    <d v="2023-02-27T00:00:00"/>
    <d v="2023-03-08T00:00:00"/>
    <s v="Hired"/>
    <n v="58137"/>
    <n v="4.2"/>
    <x v="0"/>
    <n v="4"/>
    <s v="Remote"/>
    <x v="0"/>
  </r>
  <r>
    <s v="XM69999"/>
    <x v="0"/>
    <n v="33"/>
    <s v="Operations"/>
    <s v="Operations Executive"/>
    <s v="i1"/>
    <s v="Master"/>
    <s v="Job portal"/>
    <d v="2023-02-07T00:00:00"/>
    <d v="2023-02-27T00:00:00"/>
    <d v="2023-03-10T00:00:00"/>
    <s v="Hired"/>
    <n v="46575"/>
    <n v="3.7"/>
    <x v="0"/>
    <n v="4"/>
    <s v="Branch Office"/>
    <x v="1"/>
  </r>
  <r>
    <s v="OK41533"/>
    <x v="0"/>
    <n v="35"/>
    <s v="Operations"/>
    <s v="Operations Manager"/>
    <s v="c9"/>
    <s v="Bachelor"/>
    <s v="Own website"/>
    <d v="2023-02-07T00:00:00"/>
    <d v="2023-02-22T00:00:00"/>
    <d v="2023-03-01T00:00:00"/>
    <s v="Candidate in process"/>
    <n v="85294"/>
    <m/>
    <x v="1"/>
    <n v="4"/>
    <s v="Branch Office"/>
    <x v="2"/>
  </r>
  <r>
    <s v="GV14399"/>
    <x v="1"/>
    <n v="33"/>
    <s v="Marketing"/>
    <s v="Marketing Executive"/>
    <s v="c9"/>
    <s v="Bachelor"/>
    <s v="Own website"/>
    <d v="2023-02-07T00:00:00"/>
    <d v="2023-02-16T00:00:00"/>
    <d v="2023-02-27T00:00:00"/>
    <s v="Hired"/>
    <n v="68906"/>
    <n v="4.0999999999999996"/>
    <x v="2"/>
    <m/>
    <s v="Head Office"/>
    <x v="1"/>
  </r>
  <r>
    <s v="VX78056"/>
    <x v="2"/>
    <n v="25"/>
    <s v="Operations"/>
    <s v="Operations Executive"/>
    <s v="i4"/>
    <s v="Degree"/>
    <s v="Job portal"/>
    <d v="2023-02-08T00:00:00"/>
    <d v="2023-02-25T00:00:00"/>
    <d v="2023-03-02T00:00:00"/>
    <s v="Candidate in process"/>
    <n v="49793"/>
    <m/>
    <x v="1"/>
    <n v="5"/>
    <s v="Branch Office"/>
    <x v="0"/>
  </r>
  <r>
    <s v="IN55352"/>
    <x v="1"/>
    <n v="22"/>
    <s v="Operations"/>
    <s v="Operations Executive"/>
    <s v="c9"/>
    <s v="Bachelor"/>
    <s v="LinkedIn"/>
    <d v="2023-02-08T00:00:00"/>
    <d v="2023-02-24T00:00:00"/>
    <d v="2023-03-04T00:00:00"/>
    <s v="Hired"/>
    <n v="74667"/>
    <n v="4.9000000000000004"/>
    <x v="0"/>
    <n v="5"/>
    <s v="Branch Office"/>
    <x v="0"/>
  </r>
  <r>
    <s v="IL19440"/>
    <x v="0"/>
    <n v="24"/>
    <s v="Finance"/>
    <s v="Finance Manager"/>
    <s v="i6"/>
    <s v="Associate"/>
    <s v="Job portal"/>
    <d v="2023-02-09T00:00:00"/>
    <d v="2023-03-03T00:00:00"/>
    <d v="2023-03-14T00:00:00"/>
    <s v="Candidate refused"/>
    <n v="63497"/>
    <m/>
    <x v="1"/>
    <n v="5"/>
    <s v="Head Office"/>
    <x v="0"/>
  </r>
  <r>
    <s v="AC56397"/>
    <x v="0"/>
    <n v="40"/>
    <s v="Service"/>
    <s v="Service Manager"/>
    <s v="i4"/>
    <s v="Master"/>
    <s v="Own website"/>
    <d v="2023-02-09T00:00:00"/>
    <d v="2023-02-22T00:00:00"/>
    <d v="2023-02-26T00:00:00"/>
    <s v="Candidate refused"/>
    <n v="57148"/>
    <m/>
    <x v="1"/>
    <m/>
    <s v="Branch Office"/>
    <x v="3"/>
  </r>
  <r>
    <s v="US50935"/>
    <x v="0"/>
    <n v="25"/>
    <s v="Finance"/>
    <s v="Financial Analyst"/>
    <s v="c9"/>
    <s v="Bachelor"/>
    <s v="Job portal"/>
    <d v="2023-02-09T00:00:00"/>
    <d v="2023-02-22T00:00:00"/>
    <d v="2023-03-06T00:00:00"/>
    <s v="Rejected"/>
    <n v="77490"/>
    <m/>
    <x v="1"/>
    <n v="4"/>
    <s v="Branch Office"/>
    <x v="0"/>
  </r>
  <r>
    <s v="XO67503"/>
    <x v="0"/>
    <n v="38"/>
    <s v="Operations"/>
    <s v="Operations Executive"/>
    <s v="c5"/>
    <s v="Bachelor"/>
    <s v="Job portal"/>
    <d v="2023-02-09T00:00:00"/>
    <d v="2023-02-27T00:00:00"/>
    <d v="2023-03-05T00:00:00"/>
    <s v="Rejected"/>
    <n v="66397"/>
    <m/>
    <x v="1"/>
    <n v="4"/>
    <s v="Remote"/>
    <x v="2"/>
  </r>
  <r>
    <s v="EZ08875"/>
    <x v="2"/>
    <n v="39"/>
    <s v="Operations"/>
    <s v="Operations Manager"/>
    <s v="i1"/>
    <s v="Master"/>
    <s v="Job portal"/>
    <d v="2023-02-10T00:00:00"/>
    <d v="2023-02-22T00:00:00"/>
    <d v="2023-03-05T00:00:00"/>
    <s v="Rejected"/>
    <n v="35065"/>
    <m/>
    <x v="1"/>
    <n v="4"/>
    <s v="Head Office"/>
    <x v="2"/>
  </r>
  <r>
    <s v="EJ69098"/>
    <x v="0"/>
    <n v="30"/>
    <s v="Service"/>
    <s v="Service Engineer"/>
    <s v="c10"/>
    <s v="Bachelor"/>
    <s v="Job portal"/>
    <d v="2023-02-10T00:00:00"/>
    <d v="2023-02-24T00:00:00"/>
    <d v="2023-03-02T00:00:00"/>
    <s v="Hired"/>
    <n v="61207"/>
    <n v="4.5999999999999996"/>
    <x v="2"/>
    <n v="4"/>
    <s v="Head Office"/>
    <x v="1"/>
  </r>
  <r>
    <s v="SB22609"/>
    <x v="0"/>
    <n v="23"/>
    <s v="Service"/>
    <s v="Service Engineer"/>
    <s v="i7"/>
    <s v="Master"/>
    <s v="LinkedIn"/>
    <d v="2023-02-11T00:00:00"/>
    <d v="2023-02-19T00:00:00"/>
    <d v="2023-02-26T00:00:00"/>
    <s v="Candidate refused"/>
    <n v="75323"/>
    <m/>
    <x v="1"/>
    <n v="4"/>
    <s v="Head Office"/>
    <x v="0"/>
  </r>
  <r>
    <s v="FR90288"/>
    <x v="0"/>
    <n v="27"/>
    <s v="Service"/>
    <s v="Service Manager"/>
    <s v="c5"/>
    <s v="Degree"/>
    <s v="Recruitment agencies"/>
    <d v="2023-02-11T00:00:00"/>
    <d v="2023-03-01T00:00:00"/>
    <d v="2023-03-10T00:00:00"/>
    <s v="Candidate refused"/>
    <n v="49639"/>
    <m/>
    <x v="1"/>
    <n v="4"/>
    <s v="Branch Office"/>
    <x v="0"/>
  </r>
  <r>
    <s v="ZZ83801"/>
    <x v="0"/>
    <n v="24"/>
    <s v="Marketing"/>
    <s v="Marketing Manager"/>
    <s v="c8"/>
    <s v="Degree"/>
    <s v="LinkedIn"/>
    <d v="2023-02-11T00:00:00"/>
    <d v="2023-03-01T00:00:00"/>
    <d v="2023-03-05T00:00:00"/>
    <s v="Hired"/>
    <n v="79383"/>
    <n v="3.6"/>
    <x v="0"/>
    <n v="4"/>
    <s v="Head Office"/>
    <x v="0"/>
  </r>
  <r>
    <s v="GR84586"/>
    <x v="2"/>
    <n v="34"/>
    <s v="Production"/>
    <s v="Production Engineer"/>
    <s v="i6"/>
    <s v="Master"/>
    <s v="Job portal"/>
    <d v="2023-02-12T00:00:00"/>
    <d v="2023-02-21T00:00:00"/>
    <d v="2023-03-03T00:00:00"/>
    <s v="Candidate in process"/>
    <n v="70205"/>
    <m/>
    <x v="1"/>
    <n v="5"/>
    <s v="Head Office"/>
    <x v="2"/>
  </r>
  <r>
    <s v="FW72644"/>
    <x v="0"/>
    <n v="33"/>
    <s v="Operations"/>
    <s v="Operations Executive"/>
    <s v="c10"/>
    <s v="Associate"/>
    <s v="Job portal"/>
    <d v="2023-02-12T00:00:00"/>
    <d v="2023-02-25T00:00:00"/>
    <d v="2023-03-01T00:00:00"/>
    <s v="Hired"/>
    <n v="82164"/>
    <n v="4.5"/>
    <x v="0"/>
    <n v="5"/>
    <s v="Branch Office"/>
    <x v="1"/>
  </r>
  <r>
    <s v="HX84663"/>
    <x v="0"/>
    <n v="32"/>
    <s v="Operations"/>
    <s v="Operations Executive"/>
    <s v="i5"/>
    <s v="Bachelor"/>
    <s v="Job portal"/>
    <d v="2023-02-12T00:00:00"/>
    <d v="2023-02-28T00:00:00"/>
    <d v="2023-03-09T00:00:00"/>
    <s v="Hired"/>
    <n v="53553"/>
    <n v="4.4000000000000004"/>
    <x v="0"/>
    <n v="4"/>
    <s v="Branch Office"/>
    <x v="1"/>
  </r>
  <r>
    <s v="SL62619"/>
    <x v="0"/>
    <n v="32"/>
    <s v="Service"/>
    <s v="Service Engineer"/>
    <s v="c5"/>
    <s v="Bachelor"/>
    <s v="LinkedIn"/>
    <d v="2023-02-12T00:00:00"/>
    <d v="2023-03-05T00:00:00"/>
    <d v="2023-03-15T00:00:00"/>
    <s v="Rejected"/>
    <n v="54962"/>
    <m/>
    <x v="1"/>
    <n v="2"/>
    <s v="Branch Office"/>
    <x v="1"/>
  </r>
  <r>
    <s v="ME39269"/>
    <x v="0"/>
    <n v="26"/>
    <s v="Operations"/>
    <s v="Operations Executive"/>
    <s v="i1"/>
    <s v="Degree"/>
    <s v="LinkedIn"/>
    <d v="2023-02-12T00:00:00"/>
    <d v="2023-02-25T00:00:00"/>
    <d v="2023-03-08T00:00:00"/>
    <s v="Candidate refused"/>
    <n v="59825"/>
    <m/>
    <x v="1"/>
    <n v="5"/>
    <s v="Branch Office"/>
    <x v="0"/>
  </r>
  <r>
    <s v="KN25118"/>
    <x v="2"/>
    <n v="25"/>
    <s v="Operations"/>
    <s v="Operations Executive"/>
    <s v="i6"/>
    <s v="Bachelor"/>
    <s v="LinkedIn"/>
    <d v="2023-02-12T00:00:00"/>
    <d v="2023-02-21T00:00:00"/>
    <d v="2023-02-28T00:00:00"/>
    <s v="Candidate in process"/>
    <n v="71816"/>
    <m/>
    <x v="1"/>
    <n v="4"/>
    <s v="Branch Office"/>
    <x v="0"/>
  </r>
  <r>
    <s v="WY54194"/>
    <x v="2"/>
    <n v="25"/>
    <s v="Production"/>
    <s v="Production Engineer"/>
    <s v="i1"/>
    <s v="Master"/>
    <s v="Job portal"/>
    <d v="2023-02-12T00:00:00"/>
    <d v="2023-03-05T00:00:00"/>
    <d v="2023-03-09T00:00:00"/>
    <s v="Hired"/>
    <n v="54411"/>
    <n v="3.6"/>
    <x v="0"/>
    <m/>
    <s v="Branch Office"/>
    <x v="0"/>
  </r>
  <r>
    <s v="CF81782"/>
    <x v="1"/>
    <n v="32"/>
    <s v="Marketing"/>
    <s v="Marketing Executive"/>
    <s v="c9"/>
    <s v="Degree"/>
    <s v="LinkedIn"/>
    <d v="2023-02-12T00:00:00"/>
    <d v="2023-02-27T00:00:00"/>
    <d v="2023-03-06T00:00:00"/>
    <s v="Hired"/>
    <n v="65727"/>
    <n v="4.2"/>
    <x v="0"/>
    <n v="3"/>
    <s v="Branch Office"/>
    <x v="1"/>
  </r>
  <r>
    <s v="PL15097"/>
    <x v="2"/>
    <n v="23"/>
    <s v="Service"/>
    <s v="Service Engineer"/>
    <s v="n6"/>
    <s v="Bachelor"/>
    <s v="LinkedIn"/>
    <d v="2023-02-13T00:00:00"/>
    <d v="2023-03-05T00:00:00"/>
    <d v="2023-03-09T00:00:00"/>
    <s v="Hired"/>
    <n v="196731"/>
    <n v="4.2"/>
    <x v="0"/>
    <n v="3"/>
    <s v="Branch Office"/>
    <x v="0"/>
  </r>
  <r>
    <s v="EF35939"/>
    <x v="0"/>
    <n v="33"/>
    <s v="Sales"/>
    <s v="Sales Executive"/>
    <s v="c9"/>
    <s v="Bachelor"/>
    <s v="Job portal"/>
    <d v="2023-02-13T00:00:00"/>
    <d v="2023-03-05T00:00:00"/>
    <d v="2023-03-15T00:00:00"/>
    <s v="Hired"/>
    <n v="70341"/>
    <m/>
    <x v="0"/>
    <n v="5"/>
    <s v="Branch Office"/>
    <x v="1"/>
  </r>
  <r>
    <s v="XJ26312"/>
    <x v="2"/>
    <n v="34"/>
    <s v="Operations"/>
    <s v="Operations Executive"/>
    <s v="c9"/>
    <s v="Master"/>
    <s v="Recruitment agencies"/>
    <d v="2023-02-13T00:00:00"/>
    <d v="2023-02-25T00:00:00"/>
    <d v="2023-03-05T00:00:00"/>
    <s v="Rejected"/>
    <n v="81127"/>
    <m/>
    <x v="1"/>
    <n v="3"/>
    <s v="Branch Office"/>
    <x v="2"/>
  </r>
  <r>
    <s v="BE16480"/>
    <x v="0"/>
    <n v="38"/>
    <s v="Operations"/>
    <s v="Operations Executive"/>
    <s v="c5"/>
    <s v="Degree"/>
    <s v="Job portal"/>
    <d v="2023-02-13T00:00:00"/>
    <d v="2023-03-03T00:00:00"/>
    <d v="2023-03-11T00:00:00"/>
    <s v="Rejected"/>
    <n v="65416"/>
    <m/>
    <x v="1"/>
    <n v="3"/>
    <s v="Head Office"/>
    <x v="2"/>
  </r>
  <r>
    <s v="GN51906"/>
    <x v="0"/>
    <n v="32"/>
    <s v="Human Resource"/>
    <s v="HR Specialist"/>
    <s v="i6"/>
    <s v="Bachelor"/>
    <s v="LinkedIn"/>
    <d v="2023-02-13T00:00:00"/>
    <d v="2023-02-24T00:00:00"/>
    <d v="2023-03-02T00:00:00"/>
    <s v="Rejected"/>
    <n v="71330"/>
    <m/>
    <x v="1"/>
    <n v="4"/>
    <s v="Branch Office"/>
    <x v="1"/>
  </r>
  <r>
    <s v="KN61931"/>
    <x v="2"/>
    <n v="24"/>
    <s v="Operations"/>
    <s v="Operations Executive"/>
    <s v="c10"/>
    <s v="Master"/>
    <s v="Recruitment agencies"/>
    <d v="2023-02-13T00:00:00"/>
    <d v="2023-02-23T00:00:00"/>
    <d v="2023-02-28T00:00:00"/>
    <s v="Rejected"/>
    <n v="63249"/>
    <m/>
    <x v="1"/>
    <n v="5"/>
    <s v="Branch Office"/>
    <x v="0"/>
  </r>
  <r>
    <s v="CG35871"/>
    <x v="0"/>
    <n v="28"/>
    <s v="Marketing"/>
    <s v="Marketing Manager"/>
    <s v="i1"/>
    <s v="Master"/>
    <s v="Job portal"/>
    <d v="2023-02-13T00:00:00"/>
    <d v="2023-03-01T00:00:00"/>
    <d v="2023-03-07T00:00:00"/>
    <s v="Hired"/>
    <n v="47712"/>
    <n v="3.9"/>
    <x v="0"/>
    <m/>
    <s v="Head Office"/>
    <x v="1"/>
  </r>
  <r>
    <s v="FQ50699"/>
    <x v="1"/>
    <n v="35"/>
    <s v="Operations"/>
    <s v="Operations Executive"/>
    <s v="c10"/>
    <s v="Bachelor"/>
    <s v="Job portal"/>
    <d v="2023-02-13T00:00:00"/>
    <d v="2023-02-21T00:00:00"/>
    <d v="2023-02-26T00:00:00"/>
    <s v="Hired"/>
    <n v="88019"/>
    <n v="3.6"/>
    <x v="0"/>
    <m/>
    <s v="Branch Office"/>
    <x v="2"/>
  </r>
  <r>
    <s v="QH64766"/>
    <x v="0"/>
    <n v="25"/>
    <s v="Operations"/>
    <s v="Operations Manager"/>
    <s v="i6"/>
    <s v="Bachelor"/>
    <s v="LinkedIn"/>
    <d v="2023-02-13T00:00:00"/>
    <d v="2023-02-27T00:00:00"/>
    <d v="2023-03-07T00:00:00"/>
    <s v="Hired"/>
    <n v="63486"/>
    <n v="4.7"/>
    <x v="0"/>
    <m/>
    <s v="Branch Office"/>
    <x v="0"/>
  </r>
  <r>
    <s v="IZ49153"/>
    <x v="2"/>
    <n v="32"/>
    <s v="Operations"/>
    <s v="Operations Executive"/>
    <s v="n6"/>
    <s v="Bachelor"/>
    <s v="Job portal"/>
    <d v="2023-02-14T00:00:00"/>
    <d v="2023-03-04T00:00:00"/>
    <d v="2023-03-14T00:00:00"/>
    <s v="Hired"/>
    <n v="140208"/>
    <n v="4.7"/>
    <x v="0"/>
    <n v="5"/>
    <s v="Branch Office"/>
    <x v="1"/>
  </r>
  <r>
    <s v="DQ19983"/>
    <x v="2"/>
    <n v="35"/>
    <s v="Service"/>
    <s v="Service Engineer"/>
    <s v="c9"/>
    <s v="Degree"/>
    <s v="LinkedIn"/>
    <d v="2023-02-14T00:00:00"/>
    <d v="2023-02-25T00:00:00"/>
    <d v="2023-03-02T00:00:00"/>
    <s v="Hired"/>
    <n v="57659"/>
    <n v="4"/>
    <x v="0"/>
    <n v="4"/>
    <s v="Branch Office"/>
    <x v="2"/>
  </r>
  <r>
    <s v="AU14752"/>
    <x v="2"/>
    <n v="26"/>
    <s v="Marketing"/>
    <s v="Marketing Executive"/>
    <s v="c9"/>
    <s v="Master"/>
    <s v="Own website"/>
    <d v="2023-02-14T00:00:00"/>
    <d v="2023-02-26T00:00:00"/>
    <d v="2023-03-06T00:00:00"/>
    <s v="Hired"/>
    <n v="84156"/>
    <n v="4.7"/>
    <x v="0"/>
    <n v="4"/>
    <s v="Branch Office"/>
    <x v="0"/>
  </r>
  <r>
    <s v="KV39447"/>
    <x v="2"/>
    <n v="30"/>
    <s v="Purchase"/>
    <s v="Purchase Officer"/>
    <s v="i5"/>
    <s v="Doctoral"/>
    <s v="LinkedIn"/>
    <d v="2023-02-14T00:00:00"/>
    <d v="2023-03-05T00:00:00"/>
    <d v="2023-03-16T00:00:00"/>
    <s v="Hired"/>
    <n v="63790"/>
    <n v="4.7"/>
    <x v="0"/>
    <m/>
    <s v="Head Office"/>
    <x v="1"/>
  </r>
  <r>
    <s v="LK33372"/>
    <x v="2"/>
    <n v="23"/>
    <s v="Operations"/>
    <s v="Operations Manager"/>
    <s v="n10"/>
    <s v="Bachelor"/>
    <s v="LinkedIn"/>
    <d v="2023-02-15T00:00:00"/>
    <d v="2023-03-01T00:00:00"/>
    <d v="2023-03-11T00:00:00"/>
    <s v="Hired"/>
    <n v="167398"/>
    <n v="5"/>
    <x v="0"/>
    <n v="5"/>
    <s v="Head Office"/>
    <x v="0"/>
  </r>
  <r>
    <s v="FE18669"/>
    <x v="0"/>
    <n v="30"/>
    <s v="Production"/>
    <s v="Production Manager"/>
    <s v="i5"/>
    <s v="Doctoral"/>
    <s v="LinkedIn"/>
    <d v="2023-02-15T00:00:00"/>
    <d v="2023-03-09T00:00:00"/>
    <d v="2023-03-21T00:00:00"/>
    <s v="Hired"/>
    <n v="63661"/>
    <n v="4"/>
    <x v="0"/>
    <n v="5"/>
    <s v="Branch Office"/>
    <x v="1"/>
  </r>
  <r>
    <s v="OT46211"/>
    <x v="0"/>
    <n v="26"/>
    <s v="Operations"/>
    <s v="Operations Manager"/>
    <s v="i4"/>
    <s v="Master"/>
    <s v="Own website"/>
    <d v="2023-02-15T00:00:00"/>
    <d v="2023-02-24T00:00:00"/>
    <d v="2023-03-03T00:00:00"/>
    <s v="Hired"/>
    <n v="52900"/>
    <n v="4.9000000000000004"/>
    <x v="0"/>
    <n v="4"/>
    <s v="Branch Office"/>
    <x v="0"/>
  </r>
  <r>
    <s v="QH87602"/>
    <x v="0"/>
    <n v="40"/>
    <s v="Production"/>
    <s v="Production Engineer"/>
    <s v="i6"/>
    <s v="Bachelor"/>
    <s v="LinkedIn"/>
    <d v="2023-02-16T00:00:00"/>
    <d v="2023-03-06T00:00:00"/>
    <d v="2023-03-14T00:00:00"/>
    <s v="Hired"/>
    <n v="67684"/>
    <n v="3.8"/>
    <x v="2"/>
    <n v="4"/>
    <s v="Branch Office"/>
    <x v="3"/>
  </r>
  <r>
    <s v="OE35146"/>
    <x v="2"/>
    <n v="34"/>
    <s v="Sales"/>
    <s v="Sales Executive"/>
    <s v="c5"/>
    <s v="Bachelor"/>
    <s v="Others"/>
    <d v="2023-02-16T00:00:00"/>
    <d v="2023-03-07T00:00:00"/>
    <d v="2023-03-13T00:00:00"/>
    <s v="Hired"/>
    <n v="68895"/>
    <n v="4"/>
    <x v="0"/>
    <n v="4"/>
    <s v="Branch Office"/>
    <x v="2"/>
  </r>
  <r>
    <s v="KR27514"/>
    <x v="0"/>
    <n v="28"/>
    <s v="Operations"/>
    <s v="Operations Executive"/>
    <s v="c9"/>
    <s v="Master"/>
    <s v="LinkedIn"/>
    <d v="2023-02-16T00:00:00"/>
    <d v="2023-03-01T00:00:00"/>
    <d v="2023-03-05T00:00:00"/>
    <s v="Hired"/>
    <n v="80118"/>
    <n v="4.3"/>
    <x v="0"/>
    <n v="4"/>
    <s v="Branch Office"/>
    <x v="1"/>
  </r>
  <r>
    <s v="UF44819"/>
    <x v="2"/>
    <n v="25"/>
    <s v="Production"/>
    <s v="Production Engineer"/>
    <s v="i6"/>
    <s v="Degree"/>
    <s v="Job portal"/>
    <d v="2023-02-16T00:00:00"/>
    <d v="2023-03-03T00:00:00"/>
    <d v="2023-03-08T00:00:00"/>
    <s v="Candidate refused"/>
    <n v="57612"/>
    <m/>
    <x v="1"/>
    <n v="5"/>
    <s v="Head Office"/>
    <x v="0"/>
  </r>
  <r>
    <s v="IY67867"/>
    <x v="0"/>
    <n v="25"/>
    <s v="Operations"/>
    <s v="Operations Executive"/>
    <s v="c10"/>
    <s v="Degree"/>
    <s v="Job portal"/>
    <d v="2023-02-16T00:00:00"/>
    <d v="2023-02-25T00:00:00"/>
    <d v="2023-03-07T00:00:00"/>
    <s v="Hired"/>
    <n v="81214"/>
    <n v="3.7"/>
    <x v="0"/>
    <n v="4"/>
    <s v="Branch Office"/>
    <x v="0"/>
  </r>
  <r>
    <s v="CA80839"/>
    <x v="0"/>
    <n v="25"/>
    <s v="Service"/>
    <s v="Service Manager"/>
    <s v="i5"/>
    <s v="Master"/>
    <s v="Own website"/>
    <d v="2023-02-16T00:00:00"/>
    <d v="2023-03-10T00:00:00"/>
    <d v="2023-03-19T00:00:00"/>
    <s v="Hired"/>
    <n v="58987"/>
    <n v="5"/>
    <x v="0"/>
    <n v="4"/>
    <s v="Head Office"/>
    <x v="0"/>
  </r>
  <r>
    <s v="FD28395"/>
    <x v="2"/>
    <n v="22"/>
    <s v="Sales"/>
    <s v="Sales Manager"/>
    <s v="c10"/>
    <s v="Bachelor"/>
    <s v="Job portal"/>
    <d v="2023-02-17T00:00:00"/>
    <d v="2023-03-07T00:00:00"/>
    <d v="2023-03-15T00:00:00"/>
    <s v="Rejected"/>
    <n v="83997"/>
    <m/>
    <x v="1"/>
    <n v="4"/>
    <s v="Branch Office"/>
    <x v="0"/>
  </r>
  <r>
    <s v="VM72159"/>
    <x v="0"/>
    <n v="34"/>
    <s v="Service"/>
    <s v="Service Engineer"/>
    <s v="i6"/>
    <s v="Bachelor"/>
    <s v="Own website"/>
    <d v="2023-02-17T00:00:00"/>
    <d v="2023-03-04T00:00:00"/>
    <d v="2023-03-10T00:00:00"/>
    <s v="Hired"/>
    <n v="74395"/>
    <n v="4.5"/>
    <x v="0"/>
    <n v="5"/>
    <s v="Branch Office"/>
    <x v="2"/>
  </r>
  <r>
    <s v="DK56154"/>
    <x v="0"/>
    <n v="54"/>
    <s v="Operations"/>
    <s v="Operations Executive"/>
    <s v="i5"/>
    <s v="Bachelor"/>
    <s v="LinkedIn"/>
    <d v="2023-02-18T00:00:00"/>
    <d v="2023-03-09T00:00:00"/>
    <d v="2023-03-16T00:00:00"/>
    <s v="Hired"/>
    <n v="61053"/>
    <n v="4.4000000000000004"/>
    <x v="2"/>
    <n v="4"/>
    <s v="Head Office"/>
    <x v="4"/>
  </r>
  <r>
    <s v="ZR99614"/>
    <x v="0"/>
    <n v="39"/>
    <s v="Sales"/>
    <s v="Sales Executive"/>
    <s v="i5"/>
    <s v="Bachelor"/>
    <s v="Recruitment agencies"/>
    <d v="2023-02-18T00:00:00"/>
    <d v="2023-03-01T00:00:00"/>
    <d v="2023-03-10T00:00:00"/>
    <s v="Rejected"/>
    <n v="59841"/>
    <m/>
    <x v="1"/>
    <n v="5"/>
    <s v="Branch Office"/>
    <x v="2"/>
  </r>
  <r>
    <s v="TD33106"/>
    <x v="1"/>
    <n v="25"/>
    <s v="Operations"/>
    <s v="Operations Executive"/>
    <s v="i4"/>
    <s v="Degree"/>
    <s v="Own website"/>
    <d v="2023-02-18T00:00:00"/>
    <d v="2023-02-28T00:00:00"/>
    <d v="2023-03-10T00:00:00"/>
    <s v="Hired"/>
    <n v="54014"/>
    <n v="4.4000000000000004"/>
    <x v="0"/>
    <m/>
    <s v="Branch Office"/>
    <x v="0"/>
  </r>
  <r>
    <s v="VY51899"/>
    <x v="2"/>
    <n v="34"/>
    <s v="Service"/>
    <s v="Service Engineer"/>
    <s v="i4"/>
    <s v="Associate"/>
    <s v="LinkedIn"/>
    <d v="2023-02-18T00:00:00"/>
    <d v="2023-02-26T00:00:00"/>
    <d v="2023-03-09T00:00:00"/>
    <s v="Hired"/>
    <n v="47558"/>
    <n v="3.6"/>
    <x v="0"/>
    <n v="5"/>
    <s v="Branch Office"/>
    <x v="2"/>
  </r>
  <r>
    <s v="OX98013"/>
    <x v="0"/>
    <n v="27"/>
    <s v="Service"/>
    <s v="Service Manager"/>
    <s v="i6"/>
    <s v="Bachelor"/>
    <s v="Recruitment agencies"/>
    <d v="2023-02-18T00:00:00"/>
    <d v="2023-03-01T00:00:00"/>
    <d v="2023-03-12T00:00:00"/>
    <s v="Hired"/>
    <n v="70431"/>
    <n v="3.5"/>
    <x v="0"/>
    <n v="5"/>
    <s v="Branch Office"/>
    <x v="0"/>
  </r>
  <r>
    <s v="KD97693"/>
    <x v="0"/>
    <n v="22"/>
    <s v="Service"/>
    <s v="Service Engineer"/>
    <s v="c9"/>
    <s v="Degree"/>
    <s v="Recruitment agencies"/>
    <d v="2023-02-19T00:00:00"/>
    <d v="2023-02-27T00:00:00"/>
    <d v="2023-03-11T00:00:00"/>
    <s v="Hired"/>
    <n v="79586"/>
    <n v="3.9"/>
    <x v="0"/>
    <m/>
    <s v="Remote"/>
    <x v="0"/>
  </r>
  <r>
    <s v="SY06708"/>
    <x v="0"/>
    <n v="29"/>
    <s v="Sales"/>
    <s v="Sales Executive"/>
    <s v="m7"/>
    <s v="Bachelor"/>
    <s v="Job portal"/>
    <d v="2023-02-19T00:00:00"/>
    <d v="2023-03-10T00:00:00"/>
    <d v="2023-03-16T00:00:00"/>
    <s v="Hired"/>
    <n v="150552"/>
    <n v="4.7"/>
    <x v="0"/>
    <m/>
    <s v="Head Office"/>
    <x v="1"/>
  </r>
  <r>
    <s v="KE81259"/>
    <x v="2"/>
    <n v="29"/>
    <s v="Operations"/>
    <s v="Operations Executive"/>
    <s v="i4"/>
    <s v="Bachelor"/>
    <s v="Recruitment agencies"/>
    <d v="2023-02-19T00:00:00"/>
    <d v="2023-03-08T00:00:00"/>
    <d v="2023-03-18T00:00:00"/>
    <s v="Hired"/>
    <n v="47546"/>
    <n v="4.8"/>
    <x v="0"/>
    <n v="4"/>
    <s v="Branch Office"/>
    <x v="1"/>
  </r>
  <r>
    <s v="MX02344"/>
    <x v="2"/>
    <n v="26"/>
    <s v="Operations"/>
    <s v="Operations Executive"/>
    <s v="c9"/>
    <s v="Bachelor"/>
    <s v="Job portal"/>
    <d v="2023-02-20T00:00:00"/>
    <d v="2023-03-03T00:00:00"/>
    <d v="2023-03-12T00:00:00"/>
    <s v="Rejected"/>
    <n v="79389"/>
    <m/>
    <x v="1"/>
    <m/>
    <s v="Branch Office"/>
    <x v="0"/>
  </r>
  <r>
    <s v="BT74051"/>
    <x v="0"/>
    <n v="35"/>
    <s v="Operations"/>
    <s v="Operations Manager"/>
    <s v="c10"/>
    <s v="Bachelor"/>
    <s v="Own website"/>
    <d v="2023-02-20T00:00:00"/>
    <d v="2023-03-07T00:00:00"/>
    <d v="2023-03-17T00:00:00"/>
    <s v="Hired"/>
    <n v="64197"/>
    <m/>
    <x v="0"/>
    <n v="3"/>
    <s v="Branch Office"/>
    <x v="2"/>
  </r>
  <r>
    <s v="ZQ70393"/>
    <x v="0"/>
    <n v="27"/>
    <s v="Service"/>
    <s v="Service Engineer"/>
    <s v="i7"/>
    <s v="Bachelor"/>
    <s v="Job portal"/>
    <d v="2023-02-20T00:00:00"/>
    <d v="2023-03-06T00:00:00"/>
    <d v="2023-03-10T00:00:00"/>
    <s v="Hired"/>
    <n v="70568"/>
    <n v="4.2"/>
    <x v="0"/>
    <n v="4"/>
    <s v="Branch Office"/>
    <x v="0"/>
  </r>
  <r>
    <s v="AR63887"/>
    <x v="0"/>
    <n v="25"/>
    <s v="Service"/>
    <s v="Service Manager"/>
    <s v="c8"/>
    <s v="Bachelor"/>
    <s v="LinkedIn"/>
    <d v="2023-02-21T00:00:00"/>
    <d v="2023-03-02T00:00:00"/>
    <d v="2023-03-14T00:00:00"/>
    <s v="Candidate in process"/>
    <n v="65642"/>
    <m/>
    <x v="1"/>
    <m/>
    <s v="Branch Office"/>
    <x v="0"/>
  </r>
  <r>
    <s v="KI97542"/>
    <x v="2"/>
    <n v="39"/>
    <s v="Production"/>
    <s v="Production Engineer"/>
    <s v="c10"/>
    <s v="Master"/>
    <s v="Own website"/>
    <d v="2023-02-21T00:00:00"/>
    <d v="2023-03-13T00:00:00"/>
    <d v="2023-03-20T00:00:00"/>
    <s v="Hired"/>
    <n v="73206"/>
    <n v="3.8"/>
    <x v="0"/>
    <m/>
    <s v="Branch Office"/>
    <x v="2"/>
  </r>
  <r>
    <s v="XX06351"/>
    <x v="2"/>
    <n v="34"/>
    <s v="Marketing"/>
    <s v="Marketing Manager"/>
    <s v="i6"/>
    <s v="Bachelor"/>
    <s v="LinkedIn"/>
    <d v="2023-02-21T00:00:00"/>
    <d v="2023-03-09T00:00:00"/>
    <d v="2023-03-14T00:00:00"/>
    <s v="Hired"/>
    <n v="50375"/>
    <n v="4.2"/>
    <x v="0"/>
    <n v="4"/>
    <s v="Head Office"/>
    <x v="2"/>
  </r>
  <r>
    <s v="VU10318"/>
    <x v="0"/>
    <n v="36"/>
    <s v="Service"/>
    <s v="Service Engineer"/>
    <s v="i5"/>
    <s v="Master"/>
    <s v="LinkedIn"/>
    <d v="2023-02-21T00:00:00"/>
    <d v="2023-03-11T00:00:00"/>
    <d v="2023-03-17T00:00:00"/>
    <s v="Candidate in process"/>
    <n v="45605"/>
    <m/>
    <x v="1"/>
    <n v="4"/>
    <s v="Branch Office"/>
    <x v="2"/>
  </r>
  <r>
    <s v="UW00886"/>
    <x v="0"/>
    <n v="29"/>
    <s v="Operations"/>
    <s v="Operations Executive"/>
    <s v="n9"/>
    <s v="Bachelor"/>
    <s v="Job portal"/>
    <d v="2023-02-21T00:00:00"/>
    <d v="2023-03-05T00:00:00"/>
    <d v="2023-03-14T00:00:00"/>
    <s v="Rejected"/>
    <n v="199352"/>
    <m/>
    <x v="1"/>
    <n v="4"/>
    <s v="Branch Office"/>
    <x v="1"/>
  </r>
  <r>
    <s v="EQ84871"/>
    <x v="0"/>
    <n v="41"/>
    <s v="Purchase"/>
    <s v="Purchase Manager"/>
    <s v="c9"/>
    <s v="Doctoral"/>
    <s v="Recruitment agencies"/>
    <d v="2023-02-22T00:00:00"/>
    <d v="2023-03-09T00:00:00"/>
    <d v="2023-03-18T00:00:00"/>
    <s v="Hired"/>
    <n v="78674"/>
    <m/>
    <x v="0"/>
    <m/>
    <s v="Head Office"/>
    <x v="3"/>
  </r>
  <r>
    <s v="DS17009"/>
    <x v="1"/>
    <n v="23"/>
    <s v="Service"/>
    <s v="Service Manager"/>
    <s v="i6"/>
    <s v="Degree"/>
    <s v="Job portal"/>
    <d v="2023-02-22T00:00:00"/>
    <d v="2023-03-10T00:00:00"/>
    <d v="2023-03-14T00:00:00"/>
    <s v="Hired"/>
    <n v="62051"/>
    <n v="4.4000000000000004"/>
    <x v="2"/>
    <m/>
    <s v="Branch Office"/>
    <x v="0"/>
  </r>
  <r>
    <s v="AU20035"/>
    <x v="0"/>
    <n v="29"/>
    <s v="Production"/>
    <s v="Production Manager"/>
    <s v="c8"/>
    <s v="Associate"/>
    <s v="Job portal"/>
    <d v="2023-02-22T00:00:00"/>
    <d v="2023-03-15T00:00:00"/>
    <d v="2023-03-21T00:00:00"/>
    <s v="Hired"/>
    <n v="50732"/>
    <n v="4.7"/>
    <x v="0"/>
    <n v="5"/>
    <s v="Branch Office"/>
    <x v="1"/>
  </r>
  <r>
    <s v="MF96126"/>
    <x v="2"/>
    <n v="31"/>
    <s v="Sales"/>
    <s v="Sales Executive"/>
    <s v="c9"/>
    <s v="Master"/>
    <s v="LinkedIn"/>
    <d v="2023-02-22T00:00:00"/>
    <d v="2023-03-14T00:00:00"/>
    <d v="2023-03-25T00:00:00"/>
    <s v="Candidate refused"/>
    <n v="71831"/>
    <m/>
    <x v="1"/>
    <m/>
    <s v="Branch Office"/>
    <x v="1"/>
  </r>
  <r>
    <s v="WB10111"/>
    <x v="2"/>
    <n v="35"/>
    <s v="Operations"/>
    <s v="Operations Manager"/>
    <s v="i7"/>
    <s v="Master"/>
    <s v="LinkedIn"/>
    <d v="2023-02-23T00:00:00"/>
    <d v="2023-03-10T00:00:00"/>
    <d v="2023-03-16T00:00:00"/>
    <s v="Hired"/>
    <n v="55296"/>
    <n v="4.9000000000000004"/>
    <x v="0"/>
    <n v="4"/>
    <s v="Branch Office"/>
    <x v="2"/>
  </r>
  <r>
    <s v="OZ67013"/>
    <x v="0"/>
    <n v="33"/>
    <s v="Service"/>
    <s v="Service Manager"/>
    <s v="n6"/>
    <s v="Bachelor"/>
    <s v="LinkedIn"/>
    <d v="2023-02-23T00:00:00"/>
    <d v="2023-03-03T00:00:00"/>
    <d v="2023-03-14T00:00:00"/>
    <s v="Rejected"/>
    <n v="193254"/>
    <m/>
    <x v="1"/>
    <n v="5"/>
    <s v="Branch Office"/>
    <x v="1"/>
  </r>
  <r>
    <s v="ZE65652"/>
    <x v="0"/>
    <n v="25"/>
    <s v="Operations"/>
    <s v="Operations Executive"/>
    <s v="c9"/>
    <s v="Degree"/>
    <s v="Job portal"/>
    <d v="2023-02-23T00:00:00"/>
    <d v="2023-03-03T00:00:00"/>
    <d v="2023-03-12T00:00:00"/>
    <s v="Hired"/>
    <n v="73068"/>
    <n v="4.3"/>
    <x v="0"/>
    <n v="3"/>
    <s v="Branch Office"/>
    <x v="0"/>
  </r>
  <r>
    <s v="LV75692"/>
    <x v="0"/>
    <n v="30"/>
    <s v="Sales"/>
    <s v="Sales Manager"/>
    <s v="i1"/>
    <s v="Bachelor"/>
    <s v="Job portal"/>
    <d v="2023-02-25T00:00:00"/>
    <d v="2023-03-10T00:00:00"/>
    <d v="2023-03-15T00:00:00"/>
    <s v="Hired"/>
    <n v="38743"/>
    <n v="3.6"/>
    <x v="0"/>
    <n v="4"/>
    <s v="Branch Office"/>
    <x v="1"/>
  </r>
  <r>
    <s v="TB03768"/>
    <x v="2"/>
    <n v="26"/>
    <s v="Marketing"/>
    <s v="Marketing Executive"/>
    <s v="n9"/>
    <s v="Bachelor"/>
    <s v="Others"/>
    <d v="2023-02-25T00:00:00"/>
    <d v="2023-03-05T00:00:00"/>
    <d v="2023-03-15T00:00:00"/>
    <s v="Hired"/>
    <n v="165657"/>
    <n v="4.3"/>
    <x v="0"/>
    <m/>
    <s v="Branch Office"/>
    <x v="0"/>
  </r>
  <r>
    <s v="CT70705"/>
    <x v="2"/>
    <n v="33"/>
    <s v="Service"/>
    <s v="Service Engineer"/>
    <s v="n6"/>
    <s v="Bachelor"/>
    <s v="Recruitment agencies"/>
    <d v="2023-02-25T00:00:00"/>
    <d v="2023-03-10T00:00:00"/>
    <d v="2023-03-18T00:00:00"/>
    <s v="Hired"/>
    <n v="186894"/>
    <n v="4.3"/>
    <x v="0"/>
    <n v="5"/>
    <s v="Branch Office"/>
    <x v="1"/>
  </r>
  <r>
    <s v="XJ66028"/>
    <x v="2"/>
    <n v="35"/>
    <s v="Operations"/>
    <s v="Operations Executive"/>
    <s v="i4"/>
    <s v="Master"/>
    <s v="Recruitment agencies"/>
    <d v="2023-02-25T00:00:00"/>
    <d v="2023-03-17T00:00:00"/>
    <d v="2023-03-29T00:00:00"/>
    <s v="Hired"/>
    <n v="47583"/>
    <n v="3.6"/>
    <x v="0"/>
    <n v="5"/>
    <s v="Branch Office"/>
    <x v="2"/>
  </r>
  <r>
    <s v="LT44739"/>
    <x v="0"/>
    <n v="40"/>
    <s v="Operations"/>
    <s v="Operations Manager"/>
    <s v="c9"/>
    <s v="Bachelor"/>
    <s v="Own website"/>
    <d v="2023-02-25T00:00:00"/>
    <d v="2023-03-16T00:00:00"/>
    <d v="2023-03-20T00:00:00"/>
    <s v="Candidate in process"/>
    <n v="87801"/>
    <m/>
    <x v="1"/>
    <n v="4"/>
    <s v="Branch Office"/>
    <x v="3"/>
  </r>
  <r>
    <s v="EP03449"/>
    <x v="0"/>
    <n v="26"/>
    <s v="Marketing"/>
    <s v="Marketing Executive"/>
    <s v="n10"/>
    <s v="Doctoral"/>
    <s v="Job portal"/>
    <d v="2023-02-25T00:00:00"/>
    <d v="2023-03-05T00:00:00"/>
    <d v="2023-03-16T00:00:00"/>
    <s v="Hired"/>
    <n v="225197"/>
    <n v="4.9000000000000004"/>
    <x v="0"/>
    <n v="5"/>
    <s v="Head Office"/>
    <x v="0"/>
  </r>
  <r>
    <s v="WZ48417"/>
    <x v="1"/>
    <n v="38"/>
    <s v="Production"/>
    <s v="Production Engineer"/>
    <s v="n9"/>
    <s v="Bachelor"/>
    <s v="LinkedIn"/>
    <d v="2023-02-25T00:00:00"/>
    <d v="2023-03-11T00:00:00"/>
    <d v="2023-03-17T00:00:00"/>
    <s v="Hired"/>
    <n v="146669"/>
    <n v="4.5999999999999996"/>
    <x v="0"/>
    <n v="4"/>
    <s v="Branch Office"/>
    <x v="2"/>
  </r>
  <r>
    <s v="KA13963"/>
    <x v="2"/>
    <n v="26"/>
    <s v="Operations"/>
    <s v="Operations Executive"/>
    <s v="c8"/>
    <s v="Associate"/>
    <s v="Own website"/>
    <d v="2023-02-26T00:00:00"/>
    <d v="2023-03-07T00:00:00"/>
    <d v="2023-03-18T00:00:00"/>
    <s v="Hired"/>
    <n v="56404"/>
    <n v="4.2"/>
    <x v="0"/>
    <n v="5"/>
    <s v="Branch Office"/>
    <x v="0"/>
  </r>
  <r>
    <s v="AU61510"/>
    <x v="0"/>
    <n v="26"/>
    <s v="Service"/>
    <s v="Service Engineer"/>
    <s v="c9"/>
    <s v="Bachelor"/>
    <s v="Job portal"/>
    <d v="2023-02-26T00:00:00"/>
    <d v="2023-03-09T00:00:00"/>
    <d v="2023-03-14T00:00:00"/>
    <s v="Hired"/>
    <n v="59347"/>
    <n v="4.8"/>
    <x v="2"/>
    <n v="4"/>
    <s v="Branch Office"/>
    <x v="0"/>
  </r>
  <r>
    <s v="KD30339"/>
    <x v="1"/>
    <n v="29"/>
    <s v="Service"/>
    <s v="Service Engineer"/>
    <s v="i7"/>
    <s v="Degree"/>
    <s v="Job portal"/>
    <d v="2023-02-27T00:00:00"/>
    <d v="2023-03-19T00:00:00"/>
    <d v="2023-03-23T00:00:00"/>
    <s v="Hired"/>
    <n v="70054"/>
    <m/>
    <x v="2"/>
    <n v="4"/>
    <s v="Head Office"/>
    <x v="1"/>
  </r>
  <r>
    <s v="OF47491"/>
    <x v="2"/>
    <n v="22"/>
    <s v="Production"/>
    <s v="Production Engineer"/>
    <s v="b9"/>
    <s v="Master"/>
    <s v="LinkedIn"/>
    <d v="2023-02-28T00:00:00"/>
    <d v="2023-03-18T00:00:00"/>
    <d v="2023-03-25T00:00:00"/>
    <s v="No decision"/>
    <n v="41899"/>
    <m/>
    <x v="1"/>
    <n v="5"/>
    <s v="Branch Office"/>
    <x v="0"/>
  </r>
  <r>
    <s v="ZB90342"/>
    <x v="2"/>
    <n v="30"/>
    <s v="Service"/>
    <s v="Service Manager"/>
    <s v="c5"/>
    <s v="Master"/>
    <s v="LinkedIn"/>
    <d v="2023-02-28T00:00:00"/>
    <d v="2023-03-18T00:00:00"/>
    <d v="2023-03-25T00:00:00"/>
    <s v="Candidate in process"/>
    <n v="44888"/>
    <m/>
    <x v="1"/>
    <n v="4"/>
    <s v="Head Office"/>
    <x v="1"/>
  </r>
  <r>
    <s v="GY84031"/>
    <x v="2"/>
    <n v="25"/>
    <s v="General Management"/>
    <s v="General Manager"/>
    <s v="c10"/>
    <s v="Master"/>
    <s v="Job portal"/>
    <d v="2023-02-28T00:00:00"/>
    <d v="2023-03-16T00:00:00"/>
    <d v="2023-03-26T00:00:00"/>
    <s v="Rejected"/>
    <n v="86012"/>
    <m/>
    <x v="1"/>
    <n v="4"/>
    <s v="Branch Office"/>
    <x v="0"/>
  </r>
  <r>
    <s v="QR41127"/>
    <x v="2"/>
    <n v="35"/>
    <s v="Sales"/>
    <s v="Sales Manager"/>
    <s v="i6"/>
    <s v="Master"/>
    <s v="Job portal"/>
    <d v="2023-02-28T00:00:00"/>
    <d v="2023-03-15T00:00:00"/>
    <d v="2023-03-27T00:00:00"/>
    <s v="Hired"/>
    <n v="67826"/>
    <n v="4.5999999999999996"/>
    <x v="0"/>
    <n v="4"/>
    <s v="Branch Office"/>
    <x v="2"/>
  </r>
  <r>
    <s v="UW39044"/>
    <x v="2"/>
    <n v="31"/>
    <s v="Operations"/>
    <s v="Operations Manager"/>
    <s v="i5"/>
    <s v="Master"/>
    <s v="Recruitment agencies"/>
    <d v="2023-02-28T00:00:00"/>
    <d v="2023-03-18T00:00:00"/>
    <d v="2023-03-24T00:00:00"/>
    <s v="Candidate refused"/>
    <n v="66157"/>
    <m/>
    <x v="1"/>
    <n v="4"/>
    <s v="Branch Office"/>
    <x v="1"/>
  </r>
  <r>
    <s v="FI28399"/>
    <x v="0"/>
    <n v="37"/>
    <s v="Operations"/>
    <s v="Operations Manager"/>
    <s v="m6"/>
    <s v="Master"/>
    <s v="Job portal"/>
    <d v="2023-02-28T00:00:00"/>
    <d v="2023-03-21T00:00:00"/>
    <d v="2023-03-31T00:00:00"/>
    <s v="Hired"/>
    <n v="98588"/>
    <n v="3.5"/>
    <x v="0"/>
    <n v="4"/>
    <s v="Branch Office"/>
    <x v="2"/>
  </r>
  <r>
    <s v="UO53113"/>
    <x v="0"/>
    <n v="29"/>
    <s v="Operations"/>
    <s v="Operations Executive"/>
    <s v="i7"/>
    <s v="Master"/>
    <s v="LinkedIn"/>
    <d v="2023-02-28T00:00:00"/>
    <d v="2023-03-21T00:00:00"/>
    <d v="2023-03-28T00:00:00"/>
    <s v="Hired"/>
    <n v="55146"/>
    <m/>
    <x v="0"/>
    <n v="5"/>
    <s v="Branch Office"/>
    <x v="1"/>
  </r>
  <r>
    <s v="QZ25284"/>
    <x v="1"/>
    <n v="37"/>
    <s v="Operations"/>
    <s v="Operations Executive"/>
    <s v="i6"/>
    <s v="Bachelor"/>
    <s v="LinkedIn"/>
    <d v="2023-02-28T00:00:00"/>
    <d v="2023-03-16T00:00:00"/>
    <d v="2023-03-25T00:00:00"/>
    <s v="Hired"/>
    <n v="71042"/>
    <n v="4.5"/>
    <x v="0"/>
    <n v="4"/>
    <s v="Branch Office"/>
    <x v="2"/>
  </r>
  <r>
    <s v="MA50760"/>
    <x v="0"/>
    <n v="35"/>
    <s v="Service"/>
    <s v="Service Engineer"/>
    <s v="c8"/>
    <s v="Bachelor"/>
    <s v="Recruitment agencies"/>
    <d v="2023-02-28T00:00:00"/>
    <d v="2023-03-10T00:00:00"/>
    <d v="2023-03-17T00:00:00"/>
    <s v="Hired"/>
    <n v="80745"/>
    <m/>
    <x v="0"/>
    <m/>
    <s v="Branch Office"/>
    <x v="2"/>
  </r>
  <r>
    <s v="MP89247"/>
    <x v="0"/>
    <n v="25"/>
    <s v="Operations"/>
    <s v="Operations Executive"/>
    <s v="i7"/>
    <s v="Bachelor"/>
    <s v="LinkedIn"/>
    <d v="2023-03-01T00:00:00"/>
    <d v="2023-03-20T00:00:00"/>
    <d v="2023-03-27T00:00:00"/>
    <s v="Rejected"/>
    <n v="74570"/>
    <m/>
    <x v="1"/>
    <n v="2"/>
    <s v="Branch Office"/>
    <x v="0"/>
  </r>
  <r>
    <s v="UH18026"/>
    <x v="0"/>
    <n v="29"/>
    <s v="Service"/>
    <s v="Service Manager"/>
    <s v="c9"/>
    <s v="Associate"/>
    <s v="Job portal"/>
    <d v="2023-03-01T00:00:00"/>
    <d v="2023-03-18T00:00:00"/>
    <d v="2023-03-22T00:00:00"/>
    <s v="Hired"/>
    <n v="55787"/>
    <n v="4.7"/>
    <x v="0"/>
    <n v="4"/>
    <s v="Branch Office"/>
    <x v="1"/>
  </r>
  <r>
    <s v="IV41239"/>
    <x v="0"/>
    <n v="25"/>
    <s v="Marketing"/>
    <s v="Marketing Executive"/>
    <s v="m7"/>
    <s v="Degree"/>
    <s v="Job portal"/>
    <d v="2023-03-01T00:00:00"/>
    <d v="2023-03-12T00:00:00"/>
    <d v="2023-03-21T00:00:00"/>
    <s v="Hired"/>
    <n v="165179"/>
    <n v="4.9000000000000004"/>
    <x v="0"/>
    <n v="3"/>
    <s v="Head Office"/>
    <x v="0"/>
  </r>
  <r>
    <s v="PN86951"/>
    <x v="2"/>
    <n v="34"/>
    <s v="Operations"/>
    <s v="Operations Manager"/>
    <s v="c5"/>
    <s v="Bachelor"/>
    <s v="LinkedIn"/>
    <d v="2023-03-01T00:00:00"/>
    <d v="2023-03-23T00:00:00"/>
    <d v="2023-04-01T00:00:00"/>
    <s v="Hired"/>
    <n v="55838"/>
    <m/>
    <x v="0"/>
    <n v="4"/>
    <s v="Branch Office"/>
    <x v="2"/>
  </r>
  <r>
    <s v="TT17274"/>
    <x v="1"/>
    <n v="39"/>
    <s v="General Management"/>
    <s v="General Manager"/>
    <s v="c10"/>
    <s v="Bachelor"/>
    <s v="Job portal"/>
    <d v="2023-03-02T00:00:00"/>
    <d v="2023-03-11T00:00:00"/>
    <d v="2023-03-15T00:00:00"/>
    <s v="Hired"/>
    <n v="87934"/>
    <n v="4.8"/>
    <x v="0"/>
    <n v="3"/>
    <s v="Branch Office"/>
    <x v="2"/>
  </r>
  <r>
    <s v="VA21067"/>
    <x v="0"/>
    <n v="43"/>
    <s v="Sales"/>
    <s v="Sales Executive"/>
    <s v="i5"/>
    <s v="Master"/>
    <s v="Job portal"/>
    <d v="2023-03-02T00:00:00"/>
    <d v="2023-03-10T00:00:00"/>
    <d v="2023-03-18T00:00:00"/>
    <s v="Hired"/>
    <n v="66015"/>
    <n v="4.3"/>
    <x v="0"/>
    <n v="4"/>
    <s v="Branch Office"/>
    <x v="3"/>
  </r>
  <r>
    <s v="CM91655"/>
    <x v="0"/>
    <n v="28"/>
    <s v="Service"/>
    <s v="Service Manager"/>
    <s v="c5"/>
    <s v="Bachelor"/>
    <s v="Job portal"/>
    <d v="2023-03-02T00:00:00"/>
    <d v="2023-03-21T00:00:00"/>
    <d v="2023-03-29T00:00:00"/>
    <s v="Hired"/>
    <n v="59028"/>
    <m/>
    <x v="2"/>
    <n v="4"/>
    <s v="Head Office"/>
    <x v="1"/>
  </r>
  <r>
    <s v="TC22741"/>
    <x v="0"/>
    <n v="25"/>
    <s v="Service"/>
    <s v="Service Engineer"/>
    <s v="i5"/>
    <s v="Degree"/>
    <s v="Job portal"/>
    <d v="2023-03-03T00:00:00"/>
    <d v="2023-03-13T00:00:00"/>
    <d v="2023-03-25T00:00:00"/>
    <s v="Hired"/>
    <n v="66518"/>
    <n v="4.5"/>
    <x v="2"/>
    <n v="3"/>
    <s v="Branch Office"/>
    <x v="0"/>
  </r>
  <r>
    <s v="DY18533"/>
    <x v="2"/>
    <n v="27"/>
    <s v="Sales"/>
    <s v="Sales Executive"/>
    <s v="i5"/>
    <s v="Degree"/>
    <s v="Job portal"/>
    <d v="2023-03-04T00:00:00"/>
    <d v="2023-03-19T00:00:00"/>
    <d v="2023-03-24T00:00:00"/>
    <s v="Hired"/>
    <n v="61466"/>
    <n v="4.5"/>
    <x v="2"/>
    <n v="4"/>
    <s v="Remote"/>
    <x v="0"/>
  </r>
  <r>
    <s v="SO66338"/>
    <x v="2"/>
    <n v="30"/>
    <s v="Service"/>
    <s v="Service Manager"/>
    <s v="i4"/>
    <s v="Degree"/>
    <s v="Job portal"/>
    <d v="2023-03-04T00:00:00"/>
    <d v="2023-03-22T00:00:00"/>
    <d v="2023-04-02T00:00:00"/>
    <s v="Hired"/>
    <n v="63800"/>
    <n v="5"/>
    <x v="2"/>
    <n v="4"/>
    <s v="Remote"/>
    <x v="1"/>
  </r>
  <r>
    <s v="AH55807"/>
    <x v="0"/>
    <n v="33"/>
    <s v="Operations"/>
    <s v="Operations Executive"/>
    <s v="c9"/>
    <s v="Associate"/>
    <s v="Job portal"/>
    <d v="2023-03-05T00:00:00"/>
    <d v="2023-03-13T00:00:00"/>
    <d v="2023-03-24T00:00:00"/>
    <s v="Rejected"/>
    <n v="81344"/>
    <m/>
    <x v="1"/>
    <n v="3"/>
    <s v="Head Office"/>
    <x v="1"/>
  </r>
  <r>
    <s v="DB01592"/>
    <x v="2"/>
    <n v="27"/>
    <s v="Service"/>
    <s v="Service Manager"/>
    <s v="b9"/>
    <s v="Master"/>
    <s v="Own website"/>
    <d v="2023-03-06T00:00:00"/>
    <d v="2023-03-21T00:00:00"/>
    <d v="2023-03-31T00:00:00"/>
    <s v="Hired"/>
    <n v="35550"/>
    <n v="3.6"/>
    <x v="0"/>
    <n v="4"/>
    <s v="Branch Office"/>
    <x v="0"/>
  </r>
  <r>
    <s v="TZ34745"/>
    <x v="2"/>
    <n v="34"/>
    <s v="Finance"/>
    <s v="Financial Analyst"/>
    <s v="c5"/>
    <s v="Master"/>
    <s v="Others"/>
    <d v="2023-03-06T00:00:00"/>
    <d v="2023-03-28T00:00:00"/>
    <d v="2023-04-07T00:00:00"/>
    <s v="Rejected"/>
    <n v="56924"/>
    <m/>
    <x v="1"/>
    <m/>
    <s v="Head Office"/>
    <x v="2"/>
  </r>
  <r>
    <s v="NQ31884"/>
    <x v="2"/>
    <n v="40"/>
    <s v="Operations"/>
    <s v="Operations Executive"/>
    <s v="i7"/>
    <s v="Degree"/>
    <s v="Job portal"/>
    <d v="2023-03-06T00:00:00"/>
    <d v="2023-03-28T00:00:00"/>
    <d v="2023-04-06T00:00:00"/>
    <s v="Hired"/>
    <n v="60707"/>
    <n v="3.7"/>
    <x v="0"/>
    <n v="4"/>
    <s v="Branch Office"/>
    <x v="3"/>
  </r>
  <r>
    <s v="CX22650"/>
    <x v="1"/>
    <n v="33"/>
    <s v="Operations"/>
    <s v="Operations Manager"/>
    <s v="c5"/>
    <s v="Master"/>
    <s v="Job portal"/>
    <d v="2023-03-06T00:00:00"/>
    <d v="2023-03-23T00:00:00"/>
    <d v="2023-04-01T00:00:00"/>
    <s v="Hired"/>
    <n v="52244"/>
    <n v="3.8"/>
    <x v="0"/>
    <m/>
    <s v="Branch Office"/>
    <x v="1"/>
  </r>
  <r>
    <s v="VF02218"/>
    <x v="0"/>
    <n v="22"/>
    <s v="Purchase"/>
    <s v="Purchase Officer"/>
    <s v="b9"/>
    <s v="Associate"/>
    <s v="Others"/>
    <d v="2023-03-06T00:00:00"/>
    <d v="2023-03-14T00:00:00"/>
    <d v="2023-03-26T00:00:00"/>
    <s v="Hired"/>
    <n v="45074"/>
    <n v="4.2"/>
    <x v="0"/>
    <n v="5"/>
    <s v="Branch Office"/>
    <x v="0"/>
  </r>
  <r>
    <s v="NI76074"/>
    <x v="2"/>
    <n v="38"/>
    <s v="Service"/>
    <s v="Service Manager"/>
    <s v="i7"/>
    <s v="Degree"/>
    <s v="Own website"/>
    <d v="2023-03-07T00:00:00"/>
    <d v="2023-03-18T00:00:00"/>
    <d v="2023-03-28T00:00:00"/>
    <s v="Candidate in process"/>
    <n v="78141"/>
    <m/>
    <x v="1"/>
    <m/>
    <s v="Branch Office"/>
    <x v="2"/>
  </r>
  <r>
    <s v="RS50525"/>
    <x v="0"/>
    <n v="28"/>
    <s v="Production"/>
    <s v="Production Engineer"/>
    <s v="b9"/>
    <s v="Bachelor"/>
    <s v="Recruitment agencies"/>
    <d v="2023-03-07T00:00:00"/>
    <d v="2023-03-26T00:00:00"/>
    <d v="2023-04-07T00:00:00"/>
    <s v="Hired"/>
    <n v="33748"/>
    <n v="4.2"/>
    <x v="2"/>
    <n v="3"/>
    <s v="Branch Office"/>
    <x v="1"/>
  </r>
  <r>
    <s v="AS53812"/>
    <x v="2"/>
    <n v="34"/>
    <s v="Service"/>
    <s v="Service Engineer"/>
    <s v="c10"/>
    <s v="Associate"/>
    <s v="Job portal"/>
    <d v="2023-03-07T00:00:00"/>
    <d v="2023-03-25T00:00:00"/>
    <d v="2023-04-03T00:00:00"/>
    <s v="Rejected"/>
    <n v="73572"/>
    <m/>
    <x v="1"/>
    <n v="5"/>
    <s v="Branch Office"/>
    <x v="2"/>
  </r>
  <r>
    <s v="NX72551"/>
    <x v="2"/>
    <n v="39"/>
    <s v="Operations"/>
    <s v="Operations Executive"/>
    <s v="b9"/>
    <s v="Master"/>
    <s v="LinkedIn"/>
    <d v="2023-03-08T00:00:00"/>
    <d v="2023-03-18T00:00:00"/>
    <d v="2023-03-23T00:00:00"/>
    <s v="Rejected"/>
    <n v="45472"/>
    <m/>
    <x v="1"/>
    <n v="5"/>
    <s v="Branch Office"/>
    <x v="2"/>
  </r>
  <r>
    <s v="FP33212"/>
    <x v="2"/>
    <n v="23"/>
    <s v="Service"/>
    <s v="Service Engineer"/>
    <s v="c8"/>
    <s v="Bachelor"/>
    <s v="Recruitment agencies"/>
    <d v="2023-03-08T00:00:00"/>
    <d v="2023-03-16T00:00:00"/>
    <d v="2023-03-22T00:00:00"/>
    <s v="Hired"/>
    <n v="67103"/>
    <n v="4.4000000000000004"/>
    <x v="0"/>
    <n v="5"/>
    <s v="Branch Office"/>
    <x v="0"/>
  </r>
  <r>
    <s v="AP65410"/>
    <x v="2"/>
    <n v="24"/>
    <s v="Operations"/>
    <s v="Operations Executive"/>
    <s v="c5"/>
    <s v="Degree"/>
    <s v="LinkedIn"/>
    <d v="2023-03-08T00:00:00"/>
    <d v="2023-03-18T00:00:00"/>
    <d v="2023-03-29T00:00:00"/>
    <s v="Rejected"/>
    <n v="41315"/>
    <m/>
    <x v="1"/>
    <n v="4"/>
    <s v="Branch Office"/>
    <x v="0"/>
  </r>
  <r>
    <s v="UT82578"/>
    <x v="0"/>
    <n v="28"/>
    <s v="Operations"/>
    <s v="Operations Executive"/>
    <s v="i6"/>
    <s v="Bachelor"/>
    <s v="LinkedIn"/>
    <d v="2023-03-08T00:00:00"/>
    <d v="2023-03-26T00:00:00"/>
    <d v="2023-04-05T00:00:00"/>
    <s v="Hired"/>
    <n v="55606"/>
    <n v="5"/>
    <x v="0"/>
    <n v="3"/>
    <s v="Branch Office"/>
    <x v="1"/>
  </r>
  <r>
    <s v="RX83065"/>
    <x v="0"/>
    <n v="38"/>
    <s v="Operations"/>
    <s v="Operations Executive"/>
    <s v="i7"/>
    <s v="Degree"/>
    <s v="Own website"/>
    <d v="2023-03-08T00:00:00"/>
    <d v="2023-03-16T00:00:00"/>
    <d v="2023-03-25T00:00:00"/>
    <s v="Hired"/>
    <n v="73096"/>
    <n v="4.2"/>
    <x v="2"/>
    <n v="5"/>
    <s v="Branch Office"/>
    <x v="2"/>
  </r>
  <r>
    <s v="WG53213"/>
    <x v="1"/>
    <n v="28"/>
    <s v="Service"/>
    <s v="Service Engineer"/>
    <s v="c9"/>
    <s v="Doctoral"/>
    <s v="Own website"/>
    <d v="2023-03-08T00:00:00"/>
    <d v="2023-03-30T00:00:00"/>
    <d v="2023-04-05T00:00:00"/>
    <s v="Rejected"/>
    <n v="55240"/>
    <m/>
    <x v="1"/>
    <m/>
    <s v="Branch Office"/>
    <x v="1"/>
  </r>
  <r>
    <s v="MS74379"/>
    <x v="1"/>
    <n v="30"/>
    <s v="Service"/>
    <s v="Service Engineer"/>
    <s v="n6"/>
    <s v="Bachelor"/>
    <s v="Others"/>
    <d v="2023-03-08T00:00:00"/>
    <d v="2023-03-20T00:00:00"/>
    <d v="2023-04-01T00:00:00"/>
    <s v="Hired"/>
    <n v="137184"/>
    <n v="3.9"/>
    <x v="0"/>
    <n v="2"/>
    <s v="Head Office"/>
    <x v="1"/>
  </r>
  <r>
    <s v="MP76901"/>
    <x v="0"/>
    <n v="24"/>
    <s v="Operations"/>
    <s v="Operations Executive"/>
    <s v="m6"/>
    <s v="Associate"/>
    <s v="Job portal"/>
    <d v="2023-03-09T00:00:00"/>
    <d v="2023-03-30T00:00:00"/>
    <d v="2023-04-05T00:00:00"/>
    <s v="Hired"/>
    <n v="148344"/>
    <n v="4.8"/>
    <x v="0"/>
    <n v="5"/>
    <s v="Branch Office"/>
    <x v="0"/>
  </r>
  <r>
    <s v="AA00204"/>
    <x v="0"/>
    <n v="23"/>
    <s v="Production"/>
    <s v="Production Engineer"/>
    <s v="c9"/>
    <s v="Degree"/>
    <s v="Job portal"/>
    <d v="2023-03-09T00:00:00"/>
    <d v="2023-03-29T00:00:00"/>
    <d v="2023-04-10T00:00:00"/>
    <s v="Rejected"/>
    <n v="56712"/>
    <m/>
    <x v="1"/>
    <n v="3"/>
    <s v="Branch Office"/>
    <x v="0"/>
  </r>
  <r>
    <s v="SY03697"/>
    <x v="0"/>
    <n v="35"/>
    <s v="Service"/>
    <s v="Service Engineer"/>
    <s v="n9"/>
    <s v="Master"/>
    <s v="Job portal"/>
    <d v="2023-03-09T00:00:00"/>
    <d v="2023-03-18T00:00:00"/>
    <d v="2023-03-28T00:00:00"/>
    <s v="Candidate refused"/>
    <n v="158972"/>
    <m/>
    <x v="1"/>
    <m/>
    <s v="Branch Office"/>
    <x v="2"/>
  </r>
  <r>
    <s v="JH62011"/>
    <x v="2"/>
    <n v="22"/>
    <s v="Service"/>
    <s v="Service Engineer"/>
    <s v="n9"/>
    <s v="Bachelor"/>
    <s v="Recruitment agencies"/>
    <d v="2023-03-09T00:00:00"/>
    <d v="2023-03-24T00:00:00"/>
    <d v="2023-04-03T00:00:00"/>
    <s v="Hired"/>
    <n v="162396"/>
    <n v="4.8"/>
    <x v="0"/>
    <n v="4"/>
    <s v="Branch Office"/>
    <x v="0"/>
  </r>
  <r>
    <s v="LY99169"/>
    <x v="2"/>
    <n v="26"/>
    <s v="Service"/>
    <s v="Service Engineer"/>
    <s v="i5"/>
    <s v="Bachelor"/>
    <s v="Job portal"/>
    <d v="2023-03-09T00:00:00"/>
    <d v="2023-03-26T00:00:00"/>
    <d v="2023-04-03T00:00:00"/>
    <s v="Hired"/>
    <n v="50883"/>
    <n v="4.4000000000000004"/>
    <x v="0"/>
    <n v="5"/>
    <s v="Branch Office"/>
    <x v="0"/>
  </r>
  <r>
    <s v="UW91174"/>
    <x v="0"/>
    <n v="30"/>
    <s v="Operations"/>
    <s v="Operations Executive"/>
    <s v="i7"/>
    <s v="Master"/>
    <s v="Job portal"/>
    <d v="2023-03-09T00:00:00"/>
    <d v="2023-03-19T00:00:00"/>
    <d v="2023-03-29T00:00:00"/>
    <s v="Candidate refused"/>
    <n v="77263"/>
    <m/>
    <x v="1"/>
    <m/>
    <s v="Branch Office"/>
    <x v="1"/>
  </r>
  <r>
    <s v="XS20506"/>
    <x v="0"/>
    <n v="44"/>
    <s v="Service"/>
    <s v="Service Manager"/>
    <s v="n10"/>
    <s v="Bachelor"/>
    <s v="Recruitment agencies"/>
    <d v="2023-03-10T00:00:00"/>
    <d v="2023-03-31T00:00:00"/>
    <d v="2023-04-08T00:00:00"/>
    <s v="Rejected"/>
    <n v="189439"/>
    <m/>
    <x v="1"/>
    <m/>
    <s v="Head Office"/>
    <x v="3"/>
  </r>
  <r>
    <s v="FK30441"/>
    <x v="2"/>
    <n v="54"/>
    <s v="Finance"/>
    <s v="Finance Manager"/>
    <s v="n9"/>
    <s v="Master"/>
    <s v="LinkedIn"/>
    <d v="2023-03-10T00:00:00"/>
    <d v="2023-03-27T00:00:00"/>
    <d v="2023-04-01T00:00:00"/>
    <s v="Rejected"/>
    <n v="178559"/>
    <m/>
    <x v="1"/>
    <n v="4"/>
    <s v="Branch Office"/>
    <x v="4"/>
  </r>
  <r>
    <s v="AX69877"/>
    <x v="2"/>
    <n v="29"/>
    <s v="Production"/>
    <s v="Production Engineer"/>
    <s v="c8"/>
    <s v="Degree"/>
    <s v="Own website"/>
    <d v="2023-03-10T00:00:00"/>
    <d v="2023-03-19T00:00:00"/>
    <d v="2023-03-24T00:00:00"/>
    <s v="Rejected"/>
    <n v="75423"/>
    <m/>
    <x v="1"/>
    <n v="3"/>
    <s v="Branch Office"/>
    <x v="1"/>
  </r>
  <r>
    <s v="FG69168"/>
    <x v="0"/>
    <n v="32"/>
    <s v="Operations"/>
    <s v="Operations Executive"/>
    <s v="i6"/>
    <s v="Doctoral"/>
    <s v="LinkedIn"/>
    <d v="2023-03-10T00:00:00"/>
    <d v="2023-03-31T00:00:00"/>
    <d v="2023-04-05T00:00:00"/>
    <s v="Rejected"/>
    <n v="64192"/>
    <m/>
    <x v="1"/>
    <m/>
    <s v="Branch Office"/>
    <x v="1"/>
  </r>
  <r>
    <s v="ZB58577"/>
    <x v="2"/>
    <n v="35"/>
    <s v="Operations"/>
    <s v="Operations Manager"/>
    <s v="i7"/>
    <s v="Bachelor"/>
    <s v="Job portal"/>
    <d v="2023-03-10T00:00:00"/>
    <d v="2023-03-31T00:00:00"/>
    <d v="2023-04-05T00:00:00"/>
    <s v="Candidate in process"/>
    <n v="57732"/>
    <m/>
    <x v="1"/>
    <n v="4"/>
    <s v="Remote"/>
    <x v="2"/>
  </r>
  <r>
    <s v="ST20385"/>
    <x v="0"/>
    <n v="27"/>
    <s v="Operations"/>
    <s v="Operations Executive"/>
    <s v="c5"/>
    <s v="Bachelor"/>
    <s v="Job portal"/>
    <d v="2023-03-10T00:00:00"/>
    <d v="2023-03-19T00:00:00"/>
    <d v="2023-03-23T00:00:00"/>
    <s v="Rejected"/>
    <n v="62824"/>
    <m/>
    <x v="1"/>
    <n v="4"/>
    <s v="Branch Office"/>
    <x v="0"/>
  </r>
  <r>
    <s v="JX75364"/>
    <x v="0"/>
    <n v="25"/>
    <s v="Production"/>
    <s v="Production Manager"/>
    <s v="i1"/>
    <s v="Degree"/>
    <s v="LinkedIn"/>
    <d v="2023-03-10T00:00:00"/>
    <d v="2023-03-19T00:00:00"/>
    <d v="2023-03-29T00:00:00"/>
    <s v="Hired"/>
    <n v="48540"/>
    <n v="4.0999999999999996"/>
    <x v="0"/>
    <n v="3"/>
    <s v="Branch Office"/>
    <x v="0"/>
  </r>
  <r>
    <s v="PJ97168"/>
    <x v="0"/>
    <n v="30"/>
    <s v="Sales"/>
    <s v="Sales Manager"/>
    <s v="c5"/>
    <s v="Master"/>
    <s v="Job portal"/>
    <d v="2023-03-11T00:00:00"/>
    <d v="2023-03-26T00:00:00"/>
    <d v="2023-03-31T00:00:00"/>
    <s v="Rejected"/>
    <n v="50674"/>
    <m/>
    <x v="1"/>
    <n v="2"/>
    <s v="Head Office"/>
    <x v="1"/>
  </r>
  <r>
    <s v="RK90219"/>
    <x v="2"/>
    <n v="33"/>
    <s v="Purchase"/>
    <s v="Purchase Officer"/>
    <s v="c10"/>
    <s v="Associate"/>
    <s v="LinkedIn"/>
    <d v="2023-03-11T00:00:00"/>
    <d v="2023-03-28T00:00:00"/>
    <d v="2023-04-08T00:00:00"/>
    <s v="Hired"/>
    <n v="63030"/>
    <n v="4.8"/>
    <x v="2"/>
    <m/>
    <s v="Branch Office"/>
    <x v="1"/>
  </r>
  <r>
    <s v="QL56839"/>
    <x v="2"/>
    <n v="31"/>
    <s v="Operations"/>
    <s v="Operations Executive"/>
    <s v="m7"/>
    <s v="Degree"/>
    <s v="LinkedIn"/>
    <d v="2023-03-12T00:00:00"/>
    <d v="2023-04-01T00:00:00"/>
    <d v="2023-04-13T00:00:00"/>
    <s v="Candidate refused"/>
    <n v="161993"/>
    <m/>
    <x v="1"/>
    <n v="4"/>
    <s v="Branch Office"/>
    <x v="1"/>
  </r>
  <r>
    <s v="ZD36785"/>
    <x v="2"/>
    <n v="38"/>
    <s v="Operations"/>
    <s v="Operations Manager"/>
    <s v="b9"/>
    <s v="Degree"/>
    <s v="Job portal"/>
    <d v="2023-03-12T00:00:00"/>
    <d v="2023-03-29T00:00:00"/>
    <d v="2023-04-03T00:00:00"/>
    <s v="Rejected"/>
    <n v="54402"/>
    <m/>
    <x v="1"/>
    <n v="2"/>
    <s v="Branch Office"/>
    <x v="2"/>
  </r>
  <r>
    <s v="ZU83889"/>
    <x v="2"/>
    <n v="38"/>
    <s v="Operations"/>
    <s v="Operations Manager"/>
    <s v="b9"/>
    <s v="Bachelor"/>
    <s v="LinkedIn"/>
    <d v="2023-03-12T00:00:00"/>
    <d v="2023-03-23T00:00:00"/>
    <d v="2023-04-03T00:00:00"/>
    <s v="Hired"/>
    <n v="58618"/>
    <n v="4.9000000000000004"/>
    <x v="0"/>
    <n v="4"/>
    <s v="Branch Office"/>
    <x v="2"/>
  </r>
  <r>
    <s v="ON52597"/>
    <x v="0"/>
    <n v="25"/>
    <s v="Service"/>
    <s v="Service Engineer"/>
    <s v="i7"/>
    <s v="Bachelor"/>
    <s v="Own website"/>
    <d v="2023-03-13T00:00:00"/>
    <d v="2023-03-22T00:00:00"/>
    <d v="2023-04-03T00:00:00"/>
    <s v="Rejected"/>
    <n v="66776"/>
    <m/>
    <x v="1"/>
    <n v="3"/>
    <s v="Head Office"/>
    <x v="0"/>
  </r>
  <r>
    <s v="RU43839"/>
    <x v="0"/>
    <n v="35"/>
    <s v="Operations"/>
    <s v="Operations Executive"/>
    <s v="b9"/>
    <s v="Bachelor"/>
    <s v="Others"/>
    <d v="2023-03-13T00:00:00"/>
    <d v="2023-04-02T00:00:00"/>
    <d v="2023-04-06T00:00:00"/>
    <s v="Candidate refused"/>
    <n v="49900"/>
    <m/>
    <x v="1"/>
    <n v="4"/>
    <s v="Branch Office"/>
    <x v="2"/>
  </r>
  <r>
    <s v="NV23471"/>
    <x v="0"/>
    <n v="30"/>
    <s v="Service"/>
    <s v="Service Engineer"/>
    <s v="i5"/>
    <s v="Bachelor"/>
    <s v="LinkedIn"/>
    <d v="2023-03-13T00:00:00"/>
    <d v="2023-03-24T00:00:00"/>
    <d v="2023-04-01T00:00:00"/>
    <s v="Hired"/>
    <n v="59185"/>
    <n v="4.7"/>
    <x v="0"/>
    <m/>
    <s v="Branch Office"/>
    <x v="1"/>
  </r>
  <r>
    <s v="QL88107"/>
    <x v="0"/>
    <n v="47"/>
    <s v="Operations"/>
    <s v="Operations Executive"/>
    <s v="n10"/>
    <s v="Degree"/>
    <s v="Job portal"/>
    <d v="2023-03-13T00:00:00"/>
    <d v="2023-03-27T00:00:00"/>
    <d v="2023-04-06T00:00:00"/>
    <s v="Candidate refused"/>
    <n v="202165"/>
    <m/>
    <x v="1"/>
    <n v="4"/>
    <s v="Branch Office"/>
    <x v="5"/>
  </r>
  <r>
    <s v="NC10924"/>
    <x v="2"/>
    <n v="34"/>
    <s v="Service"/>
    <s v="Service Manager"/>
    <s v="c5"/>
    <s v="Master"/>
    <s v="Own website"/>
    <d v="2023-03-14T00:00:00"/>
    <d v="2023-03-27T00:00:00"/>
    <d v="2023-04-03T00:00:00"/>
    <s v="Hired"/>
    <n v="53409"/>
    <n v="3.8"/>
    <x v="2"/>
    <n v="4"/>
    <s v="Branch Office"/>
    <x v="2"/>
  </r>
  <r>
    <s v="VO08001"/>
    <x v="1"/>
    <n v="32"/>
    <s v="Operations"/>
    <s v="Operations Manager"/>
    <s v="c8"/>
    <s v="Master"/>
    <s v="LinkedIn"/>
    <d v="2023-03-14T00:00:00"/>
    <d v="2023-04-03T00:00:00"/>
    <d v="2023-04-10T00:00:00"/>
    <s v="Hired"/>
    <n v="62004"/>
    <m/>
    <x v="0"/>
    <n v="5"/>
    <s v="Head Office"/>
    <x v="1"/>
  </r>
  <r>
    <s v="EU02943"/>
    <x v="0"/>
    <n v="42"/>
    <s v="Sales"/>
    <s v="Sales Executive"/>
    <s v="n10"/>
    <s v="Degree"/>
    <s v="Others"/>
    <d v="2023-03-14T00:00:00"/>
    <d v="2023-04-04T00:00:00"/>
    <d v="2023-04-15T00:00:00"/>
    <s v="Rejected"/>
    <n v="202877"/>
    <m/>
    <x v="1"/>
    <m/>
    <s v="Branch Office"/>
    <x v="3"/>
  </r>
  <r>
    <s v="KS33245"/>
    <x v="0"/>
    <n v="22"/>
    <s v="Purchase"/>
    <s v="Purchase Manager"/>
    <s v="c8"/>
    <s v="Master"/>
    <s v="LinkedIn"/>
    <d v="2023-03-15T00:00:00"/>
    <d v="2023-04-03T00:00:00"/>
    <d v="2023-04-15T00:00:00"/>
    <s v="Rejected"/>
    <n v="73256"/>
    <m/>
    <x v="1"/>
    <n v="4"/>
    <s v="Branch Office"/>
    <x v="0"/>
  </r>
  <r>
    <s v="MP04030"/>
    <x v="2"/>
    <n v="24"/>
    <s v="Operations"/>
    <s v="Operations Executive"/>
    <s v="i5"/>
    <s v="Master"/>
    <s v="Job portal"/>
    <d v="2023-03-15T00:00:00"/>
    <d v="2023-04-02T00:00:00"/>
    <d v="2023-04-12T00:00:00"/>
    <s v="Hired"/>
    <n v="61314"/>
    <n v="4.5"/>
    <x v="0"/>
    <n v="4"/>
    <s v="Branch Office"/>
    <x v="0"/>
  </r>
  <r>
    <s v="SW35066"/>
    <x v="0"/>
    <n v="26"/>
    <s v="Service"/>
    <s v="Service Engineer"/>
    <s v="c8"/>
    <s v="Degree"/>
    <s v="Others"/>
    <d v="2023-03-15T00:00:00"/>
    <d v="2023-03-29T00:00:00"/>
    <d v="2023-04-03T00:00:00"/>
    <s v="Rejected"/>
    <n v="53439"/>
    <m/>
    <x v="1"/>
    <n v="5"/>
    <s v="Branch Office"/>
    <x v="0"/>
  </r>
  <r>
    <s v="JZ40049"/>
    <x v="0"/>
    <n v="32"/>
    <s v="Operations"/>
    <s v="Operations Executive"/>
    <s v="i7"/>
    <s v="Master"/>
    <s v="LinkedIn"/>
    <d v="2023-03-15T00:00:00"/>
    <d v="2023-03-28T00:00:00"/>
    <d v="2023-04-04T00:00:00"/>
    <s v="Hired"/>
    <n v="64788"/>
    <n v="3.8"/>
    <x v="0"/>
    <n v="4"/>
    <s v="Head Office"/>
    <x v="1"/>
  </r>
  <r>
    <s v="MO07794"/>
    <x v="2"/>
    <n v="35"/>
    <s v="Operations"/>
    <s v="Operations Executive"/>
    <s v="i5"/>
    <s v="Bachelor"/>
    <s v="Job portal"/>
    <d v="2023-03-15T00:00:00"/>
    <d v="2023-03-24T00:00:00"/>
    <d v="2023-04-04T00:00:00"/>
    <s v="Hired"/>
    <n v="52156"/>
    <n v="4.5999999999999996"/>
    <x v="0"/>
    <m/>
    <s v="Branch Office"/>
    <x v="2"/>
  </r>
  <r>
    <s v="TG90378"/>
    <x v="2"/>
    <n v="33"/>
    <s v="Operations"/>
    <s v="Operations Executive"/>
    <s v="c8"/>
    <s v="Master"/>
    <s v="LinkedIn"/>
    <d v="2023-03-16T00:00:00"/>
    <d v="2023-04-03T00:00:00"/>
    <d v="2023-04-08T00:00:00"/>
    <s v="Hired"/>
    <n v="84729"/>
    <n v="4.2"/>
    <x v="0"/>
    <m/>
    <s v="Branch Office"/>
    <x v="1"/>
  </r>
  <r>
    <s v="FK01879"/>
    <x v="0"/>
    <n v="23"/>
    <s v="Service"/>
    <s v="Service Engineer"/>
    <s v="c5"/>
    <s v="Master"/>
    <s v="Job portal"/>
    <d v="2023-03-16T00:00:00"/>
    <d v="2023-04-02T00:00:00"/>
    <d v="2023-04-11T00:00:00"/>
    <s v="Hired"/>
    <n v="46589"/>
    <n v="3.7"/>
    <x v="0"/>
    <n v="5"/>
    <s v="Head Office"/>
    <x v="0"/>
  </r>
  <r>
    <s v="LN46396"/>
    <x v="0"/>
    <n v="40"/>
    <s v="Production"/>
    <s v="Production Manager"/>
    <s v="n10"/>
    <s v="Master"/>
    <s v="Own website"/>
    <d v="2023-03-16T00:00:00"/>
    <d v="2023-04-01T00:00:00"/>
    <d v="2023-04-12T00:00:00"/>
    <s v="Candidate refused"/>
    <n v="175837"/>
    <m/>
    <x v="1"/>
    <n v="5"/>
    <s v="Branch Office"/>
    <x v="3"/>
  </r>
  <r>
    <s v="BP64921"/>
    <x v="2"/>
    <n v="34"/>
    <s v="Operations"/>
    <s v="Operations Manager"/>
    <s v="c10"/>
    <s v="Bachelor"/>
    <s v="LinkedIn"/>
    <d v="2023-03-16T00:00:00"/>
    <d v="2023-03-26T00:00:00"/>
    <d v="2023-04-05T00:00:00"/>
    <s v="Rejected"/>
    <n v="84711"/>
    <m/>
    <x v="1"/>
    <n v="3"/>
    <s v="Branch Office"/>
    <x v="2"/>
  </r>
  <r>
    <s v="HI11814"/>
    <x v="0"/>
    <n v="22"/>
    <s v="Production"/>
    <s v="Production Engineer"/>
    <s v="m6"/>
    <s v="Bachelor"/>
    <s v="Job portal"/>
    <d v="2023-03-17T00:00:00"/>
    <d v="2023-03-30T00:00:00"/>
    <d v="2023-04-09T00:00:00"/>
    <s v="Rejected"/>
    <n v="127413"/>
    <m/>
    <x v="1"/>
    <n v="4"/>
    <s v="Head Office"/>
    <x v="0"/>
  </r>
  <r>
    <s v="AU89701"/>
    <x v="0"/>
    <n v="38"/>
    <s v="Operations"/>
    <s v="Operations Executive"/>
    <s v="n10"/>
    <s v="Bachelor"/>
    <s v="Own website"/>
    <d v="2023-03-17T00:00:00"/>
    <d v="2023-04-07T00:00:00"/>
    <d v="2023-04-11T00:00:00"/>
    <s v="Hired"/>
    <n v="173011"/>
    <n v="4.3"/>
    <x v="0"/>
    <n v="5"/>
    <s v="Head Office"/>
    <x v="2"/>
  </r>
  <r>
    <s v="IR82479"/>
    <x v="2"/>
    <n v="30"/>
    <s v="Purchase"/>
    <s v="Purchase Officer"/>
    <s v="b9"/>
    <s v="Bachelor"/>
    <s v="LinkedIn"/>
    <d v="2023-03-17T00:00:00"/>
    <d v="2023-04-06T00:00:00"/>
    <d v="2023-04-15T00:00:00"/>
    <s v="Hired"/>
    <n v="37978"/>
    <n v="4"/>
    <x v="0"/>
    <n v="4"/>
    <s v="Branch Office"/>
    <x v="1"/>
  </r>
  <r>
    <s v="CD79543"/>
    <x v="0"/>
    <n v="32"/>
    <s v="Service"/>
    <s v="Service Manager"/>
    <s v="i1"/>
    <s v="Master"/>
    <s v="Job portal"/>
    <d v="2023-03-17T00:00:00"/>
    <d v="2023-03-28T00:00:00"/>
    <d v="2023-04-04T00:00:00"/>
    <s v="Hired"/>
    <n v="57070"/>
    <n v="3.7"/>
    <x v="2"/>
    <n v="4"/>
    <s v="Branch Office"/>
    <x v="1"/>
  </r>
  <r>
    <s v="SA56614"/>
    <x v="2"/>
    <n v="25"/>
    <s v="Service"/>
    <s v="Service Engineer"/>
    <s v="i6"/>
    <s v="Master"/>
    <s v="Job portal"/>
    <d v="2023-03-17T00:00:00"/>
    <d v="2023-04-06T00:00:00"/>
    <d v="2023-04-18T00:00:00"/>
    <s v="Rejected"/>
    <n v="73922"/>
    <m/>
    <x v="1"/>
    <m/>
    <s v="Branch Office"/>
    <x v="0"/>
  </r>
  <r>
    <s v="HO40293"/>
    <x v="0"/>
    <n v="25"/>
    <s v="Sales"/>
    <s v="Sales Executive"/>
    <s v="c8"/>
    <s v="Master"/>
    <s v="Own website"/>
    <d v="2023-03-18T00:00:00"/>
    <d v="2023-03-26T00:00:00"/>
    <d v="2023-04-03T00:00:00"/>
    <s v="Hired"/>
    <n v="84212"/>
    <n v="3.7"/>
    <x v="2"/>
    <n v="4"/>
    <s v="Branch Office"/>
    <x v="0"/>
  </r>
  <r>
    <s v="KX98115"/>
    <x v="1"/>
    <n v="32"/>
    <s v="Service"/>
    <s v="Service Engineer"/>
    <s v="b9"/>
    <s v="Bachelor"/>
    <s v="Job portal"/>
    <d v="2023-03-18T00:00:00"/>
    <d v="2023-04-04T00:00:00"/>
    <d v="2023-04-12T00:00:00"/>
    <s v="Hired"/>
    <n v="40185"/>
    <n v="4.0999999999999996"/>
    <x v="0"/>
    <m/>
    <s v="Head Office"/>
    <x v="1"/>
  </r>
  <r>
    <s v="RL93207"/>
    <x v="0"/>
    <n v="30"/>
    <s v="Operations"/>
    <s v="Operations Executive"/>
    <s v="c10"/>
    <s v="Bachelor"/>
    <s v="Own website"/>
    <d v="2023-03-18T00:00:00"/>
    <d v="2023-03-28T00:00:00"/>
    <d v="2023-04-05T00:00:00"/>
    <s v="Rejected"/>
    <n v="60828"/>
    <m/>
    <x v="1"/>
    <m/>
    <s v="Branch Office"/>
    <x v="1"/>
  </r>
  <r>
    <s v="EK52117"/>
    <x v="0"/>
    <n v="25"/>
    <s v="Operations"/>
    <s v="Operations Executive"/>
    <s v="i6"/>
    <s v="Degree"/>
    <s v="Job portal"/>
    <d v="2023-03-18T00:00:00"/>
    <d v="2023-03-31T00:00:00"/>
    <d v="2023-04-08T00:00:00"/>
    <s v="Hired"/>
    <n v="70402"/>
    <n v="4.8"/>
    <x v="0"/>
    <n v="5"/>
    <s v="Branch Office"/>
    <x v="0"/>
  </r>
  <r>
    <s v="AB71650"/>
    <x v="0"/>
    <n v="27"/>
    <s v="Service"/>
    <s v="Service Manager"/>
    <s v="i4"/>
    <s v="Master"/>
    <s v="Job portal"/>
    <d v="2023-03-18T00:00:00"/>
    <d v="2023-03-27T00:00:00"/>
    <d v="2023-04-06T00:00:00"/>
    <s v="Hired"/>
    <n v="58937"/>
    <n v="5"/>
    <x v="2"/>
    <n v="5"/>
    <s v="Head Office"/>
    <x v="0"/>
  </r>
  <r>
    <s v="WD98814"/>
    <x v="0"/>
    <n v="35"/>
    <s v="Marketing"/>
    <s v="Marketing Manager"/>
    <s v="i7"/>
    <s v="Associate"/>
    <s v="Own website"/>
    <d v="2023-03-19T00:00:00"/>
    <d v="2023-03-28T00:00:00"/>
    <d v="2023-04-04T00:00:00"/>
    <s v="Hired"/>
    <n v="78326"/>
    <n v="4.8"/>
    <x v="0"/>
    <n v="4"/>
    <s v="Branch Office"/>
    <x v="2"/>
  </r>
  <r>
    <s v="MC36581"/>
    <x v="2"/>
    <n v="33"/>
    <s v="Finance"/>
    <s v="Financial Analyst"/>
    <s v="c9"/>
    <s v="Master"/>
    <s v="LinkedIn"/>
    <d v="2023-03-19T00:00:00"/>
    <d v="2023-03-31T00:00:00"/>
    <d v="2023-04-04T00:00:00"/>
    <s v="Hired"/>
    <n v="62759"/>
    <n v="4.2"/>
    <x v="0"/>
    <n v="5"/>
    <s v="Branch Office"/>
    <x v="1"/>
  </r>
  <r>
    <s v="DN80595"/>
    <x v="1"/>
    <n v="35"/>
    <s v="Operations"/>
    <s v="Operations Executive"/>
    <s v="b9"/>
    <s v="Master"/>
    <s v="Job portal"/>
    <d v="2023-03-20T00:00:00"/>
    <d v="2023-03-30T00:00:00"/>
    <d v="2023-04-09T00:00:00"/>
    <s v="Hired"/>
    <n v="37635"/>
    <n v="4.4000000000000004"/>
    <x v="0"/>
    <n v="5"/>
    <s v="Branch Office"/>
    <x v="2"/>
  </r>
  <r>
    <s v="GT83220"/>
    <x v="0"/>
    <n v="34"/>
    <s v="Operations"/>
    <s v="Operations Executive"/>
    <s v="i4"/>
    <s v="Degree"/>
    <s v="Recruitment agencies"/>
    <d v="2023-03-20T00:00:00"/>
    <d v="2023-04-09T00:00:00"/>
    <d v="2023-04-13T00:00:00"/>
    <s v="Rejected"/>
    <n v="52955"/>
    <m/>
    <x v="1"/>
    <n v="4"/>
    <s v="Branch Office"/>
    <x v="2"/>
  </r>
  <r>
    <s v="LW70693"/>
    <x v="0"/>
    <n v="22"/>
    <s v="Operations"/>
    <s v="Operations Manager"/>
    <s v="i6"/>
    <s v="Doctoral"/>
    <s v="Job portal"/>
    <d v="2023-03-21T00:00:00"/>
    <d v="2023-04-04T00:00:00"/>
    <d v="2023-04-08T00:00:00"/>
    <s v="Rejected"/>
    <n v="69621"/>
    <m/>
    <x v="1"/>
    <n v="4"/>
    <s v="Branch Office"/>
    <x v="0"/>
  </r>
  <r>
    <s v="PW71678"/>
    <x v="2"/>
    <n v="28"/>
    <s v="Sales"/>
    <s v="Sales Executive"/>
    <s v="c10"/>
    <s v="Doctoral"/>
    <s v="Own website"/>
    <d v="2023-03-21T00:00:00"/>
    <d v="2023-03-31T00:00:00"/>
    <d v="2023-04-04T00:00:00"/>
    <s v="Hired"/>
    <n v="62545"/>
    <n v="4.5"/>
    <x v="2"/>
    <n v="4"/>
    <s v="Head Office"/>
    <x v="1"/>
  </r>
  <r>
    <s v="QT15274"/>
    <x v="2"/>
    <n v="23"/>
    <s v="Service"/>
    <s v="Service Engineer"/>
    <s v="c9"/>
    <s v="Doctoral"/>
    <s v="LinkedIn"/>
    <d v="2023-03-21T00:00:00"/>
    <d v="2023-04-09T00:00:00"/>
    <d v="2023-04-15T00:00:00"/>
    <s v="Candidate in process"/>
    <n v="84830"/>
    <m/>
    <x v="1"/>
    <n v="3"/>
    <s v="Branch Office"/>
    <x v="0"/>
  </r>
  <r>
    <s v="AB08163"/>
    <x v="2"/>
    <n v="28"/>
    <s v="Sales"/>
    <s v="Sales Executive"/>
    <s v="c8"/>
    <s v="Associate"/>
    <s v="Job portal"/>
    <d v="2023-03-21T00:00:00"/>
    <d v="2023-04-03T00:00:00"/>
    <d v="2023-04-12T00:00:00"/>
    <s v="Candidate in process"/>
    <n v="76556"/>
    <m/>
    <x v="1"/>
    <m/>
    <s v="Branch Office"/>
    <x v="1"/>
  </r>
  <r>
    <s v="KM89353"/>
    <x v="0"/>
    <n v="32"/>
    <s v="Operations"/>
    <s v="Operations Executive"/>
    <s v="c5"/>
    <s v="Master"/>
    <s v="LinkedIn"/>
    <d v="2023-03-21T00:00:00"/>
    <d v="2023-04-06T00:00:00"/>
    <d v="2023-04-18T00:00:00"/>
    <s v="Hired"/>
    <n v="65107"/>
    <n v="4.0999999999999996"/>
    <x v="0"/>
    <n v="5"/>
    <s v="Branch Office"/>
    <x v="1"/>
  </r>
  <r>
    <s v="IY53866"/>
    <x v="0"/>
    <n v="35"/>
    <s v="Service"/>
    <s v="Service Engineer"/>
    <s v="i7"/>
    <s v="Bachelor"/>
    <s v="Recruitment agencies"/>
    <d v="2023-03-22T00:00:00"/>
    <d v="2023-04-01T00:00:00"/>
    <d v="2023-04-10T00:00:00"/>
    <s v="Hired"/>
    <n v="63350"/>
    <n v="4.4000000000000004"/>
    <x v="2"/>
    <n v="3"/>
    <s v="Branch Office"/>
    <x v="2"/>
  </r>
  <r>
    <s v="YP65404"/>
    <x v="2"/>
    <n v="33"/>
    <s v="Operations"/>
    <s v="Operations Executive"/>
    <s v="i7"/>
    <s v="Master"/>
    <s v="LinkedIn"/>
    <d v="2023-03-22T00:00:00"/>
    <d v="2023-04-06T00:00:00"/>
    <d v="2023-04-15T00:00:00"/>
    <s v="Hired"/>
    <n v="73874"/>
    <n v="4.5"/>
    <x v="0"/>
    <n v="4"/>
    <s v="Branch Office"/>
    <x v="1"/>
  </r>
  <r>
    <s v="IN62222"/>
    <x v="0"/>
    <n v="23"/>
    <s v="Service"/>
    <s v="Service Engineer"/>
    <s v="c5"/>
    <s v="Bachelor"/>
    <s v="LinkedIn"/>
    <d v="2023-03-23T00:00:00"/>
    <d v="2023-04-03T00:00:00"/>
    <d v="2023-04-09T00:00:00"/>
    <s v="Hired"/>
    <n v="58278"/>
    <n v="4.2"/>
    <x v="0"/>
    <n v="5"/>
    <s v="Branch Office"/>
    <x v="0"/>
  </r>
  <r>
    <s v="NI99533"/>
    <x v="2"/>
    <n v="44"/>
    <s v="Operations"/>
    <s v="Operations Executive"/>
    <s v="i6"/>
    <s v="Bachelor"/>
    <s v="Job portal"/>
    <d v="2023-03-23T00:00:00"/>
    <d v="2023-04-14T00:00:00"/>
    <d v="2023-04-24T00:00:00"/>
    <s v="Hired"/>
    <n v="61971"/>
    <n v="3.9"/>
    <x v="0"/>
    <n v="3"/>
    <s v="Remote"/>
    <x v="3"/>
  </r>
  <r>
    <s v="VN42467"/>
    <x v="0"/>
    <n v="27"/>
    <s v="Service"/>
    <s v="Service Engineer"/>
    <s v="i4"/>
    <s v="Master"/>
    <s v="Own website"/>
    <d v="2023-03-23T00:00:00"/>
    <d v="2023-04-09T00:00:00"/>
    <d v="2023-04-16T00:00:00"/>
    <s v="Candidate in process"/>
    <n v="54673"/>
    <m/>
    <x v="1"/>
    <n v="5"/>
    <s v="Head Office"/>
    <x v="0"/>
  </r>
  <r>
    <s v="XD72635"/>
    <x v="2"/>
    <n v="32"/>
    <s v="Service"/>
    <s v="Service Engineer"/>
    <s v="i1"/>
    <s v="Degree"/>
    <s v="Recruitment agencies"/>
    <d v="2023-03-23T00:00:00"/>
    <d v="2023-03-31T00:00:00"/>
    <d v="2023-04-12T00:00:00"/>
    <s v="Candidate refused"/>
    <n v="49562"/>
    <m/>
    <x v="1"/>
    <m/>
    <s v="Head Office"/>
    <x v="1"/>
  </r>
  <r>
    <s v="IU51786"/>
    <x v="0"/>
    <n v="28"/>
    <s v="Service"/>
    <s v="Service Engineer"/>
    <s v="i1"/>
    <s v="Master"/>
    <s v="Own website"/>
    <d v="2023-03-23T00:00:00"/>
    <d v="2023-04-02T00:00:00"/>
    <d v="2023-04-12T00:00:00"/>
    <s v="Hired"/>
    <n v="44715"/>
    <n v="4.3"/>
    <x v="0"/>
    <n v="4"/>
    <s v="Head Office"/>
    <x v="1"/>
  </r>
  <r>
    <s v="FU81642"/>
    <x v="2"/>
    <n v="38"/>
    <s v="Purchase"/>
    <s v="Purchase Officer"/>
    <s v="c10"/>
    <s v="Bachelor"/>
    <s v="Own website"/>
    <d v="2023-03-24T00:00:00"/>
    <d v="2023-04-02T00:00:00"/>
    <d v="2023-04-09T00:00:00"/>
    <s v="Hired"/>
    <n v="65488"/>
    <n v="4.8"/>
    <x v="0"/>
    <n v="4"/>
    <s v="Branch Office"/>
    <x v="2"/>
  </r>
  <r>
    <s v="MH55162"/>
    <x v="0"/>
    <n v="25"/>
    <s v="Service"/>
    <s v="Service Engineer"/>
    <s v="c5"/>
    <s v="Master"/>
    <s v="Job portal"/>
    <d v="2023-03-24T00:00:00"/>
    <d v="2023-04-13T00:00:00"/>
    <d v="2023-04-23T00:00:00"/>
    <s v="Candidate refused"/>
    <n v="54556"/>
    <m/>
    <x v="1"/>
    <n v="4"/>
    <s v="Branch Office"/>
    <x v="0"/>
  </r>
  <r>
    <s v="ZV90199"/>
    <x v="2"/>
    <n v="25"/>
    <s v="Operations"/>
    <s v="Operations Manager"/>
    <s v="i1"/>
    <s v="Associate"/>
    <s v="Own website"/>
    <d v="2023-03-24T00:00:00"/>
    <d v="2023-04-14T00:00:00"/>
    <d v="2023-04-18T00:00:00"/>
    <s v="Hired"/>
    <n v="41870"/>
    <n v="4.5"/>
    <x v="0"/>
    <n v="4"/>
    <s v="Branch Office"/>
    <x v="0"/>
  </r>
  <r>
    <s v="LZ52510"/>
    <x v="0"/>
    <n v="40"/>
    <s v="Sales"/>
    <s v="Sales Executive"/>
    <s v="c8"/>
    <s v="Degree"/>
    <s v="Job portal"/>
    <d v="2023-03-24T00:00:00"/>
    <d v="2023-04-11T00:00:00"/>
    <d v="2023-04-21T00:00:00"/>
    <s v="Rejected"/>
    <n v="70650"/>
    <m/>
    <x v="1"/>
    <n v="4"/>
    <s v="Branch Office"/>
    <x v="3"/>
  </r>
  <r>
    <s v="LZ54311"/>
    <x v="0"/>
    <n v="35"/>
    <s v="Service"/>
    <s v="Service Engineer"/>
    <s v="b9"/>
    <s v="Master"/>
    <s v="Own website"/>
    <d v="2023-03-24T00:00:00"/>
    <d v="2023-04-10T00:00:00"/>
    <d v="2023-04-16T00:00:00"/>
    <s v="Hired"/>
    <n v="50108"/>
    <n v="3.9"/>
    <x v="0"/>
    <n v="4"/>
    <s v="Branch Office"/>
    <x v="2"/>
  </r>
  <r>
    <s v="JU08252"/>
    <x v="0"/>
    <n v="28"/>
    <s v="Operations"/>
    <s v="Operations Executive"/>
    <s v="m6"/>
    <s v="Master"/>
    <s v="Job portal"/>
    <d v="2023-03-24T00:00:00"/>
    <d v="2023-04-07T00:00:00"/>
    <d v="2023-04-17T00:00:00"/>
    <s v="Hired"/>
    <n v="126231"/>
    <n v="4.0999999999999996"/>
    <x v="0"/>
    <n v="3"/>
    <s v="Remote"/>
    <x v="1"/>
  </r>
  <r>
    <s v="UY62850"/>
    <x v="0"/>
    <n v="32"/>
    <s v="Sales"/>
    <s v="Sales Executive"/>
    <s v="b9"/>
    <s v="Associate"/>
    <s v="LinkedIn"/>
    <d v="2023-03-25T00:00:00"/>
    <d v="2023-04-14T00:00:00"/>
    <d v="2023-04-20T00:00:00"/>
    <s v="Hired"/>
    <n v="40080"/>
    <n v="4"/>
    <x v="0"/>
    <n v="5"/>
    <s v="Branch Office"/>
    <x v="1"/>
  </r>
  <r>
    <s v="IQ24265"/>
    <x v="2"/>
    <n v="25"/>
    <s v="Marketing"/>
    <s v="Marketing Executive"/>
    <s v="c9"/>
    <s v="Bachelor"/>
    <s v="LinkedIn"/>
    <d v="2023-03-25T00:00:00"/>
    <d v="2023-04-04T00:00:00"/>
    <d v="2023-04-14T00:00:00"/>
    <s v="Hired"/>
    <n v="58622"/>
    <n v="4.5"/>
    <x v="2"/>
    <n v="4"/>
    <s v="Head Office"/>
    <x v="0"/>
  </r>
  <r>
    <s v="GO81532"/>
    <x v="2"/>
    <n v="25"/>
    <s v="General Management"/>
    <s v="General Manager"/>
    <s v="i4"/>
    <s v="Bachelor"/>
    <s v="Own website"/>
    <d v="2023-03-25T00:00:00"/>
    <d v="2023-04-02T00:00:00"/>
    <d v="2023-04-11T00:00:00"/>
    <s v="Hired"/>
    <n v="62252"/>
    <n v="3.9"/>
    <x v="0"/>
    <n v="5"/>
    <s v="Branch Office"/>
    <x v="0"/>
  </r>
  <r>
    <s v="UV26907"/>
    <x v="2"/>
    <n v="24"/>
    <s v="Sales"/>
    <s v="Sales Manager"/>
    <s v="c9"/>
    <s v="Bachelor"/>
    <s v="Recruitment agencies"/>
    <d v="2023-03-25T00:00:00"/>
    <d v="2023-04-16T00:00:00"/>
    <d v="2023-04-28T00:00:00"/>
    <s v="Rejected"/>
    <n v="84950"/>
    <m/>
    <x v="1"/>
    <n v="4"/>
    <s v="Branch Office"/>
    <x v="0"/>
  </r>
  <r>
    <s v="ZH40824"/>
    <x v="0"/>
    <n v="26"/>
    <s v="Service"/>
    <s v="Service Engineer"/>
    <s v="c10"/>
    <s v="Master"/>
    <s v="Job portal"/>
    <d v="2023-03-25T00:00:00"/>
    <d v="2023-04-09T00:00:00"/>
    <d v="2023-04-15T00:00:00"/>
    <s v="Hired"/>
    <n v="60846"/>
    <m/>
    <x v="0"/>
    <m/>
    <s v="Branch Office"/>
    <x v="0"/>
  </r>
  <r>
    <s v="EE21235"/>
    <x v="2"/>
    <n v="25"/>
    <s v="Service"/>
    <s v="Service Engineer"/>
    <s v="i1"/>
    <s v="Bachelor"/>
    <s v="Job portal"/>
    <d v="2023-03-25T00:00:00"/>
    <d v="2023-04-03T00:00:00"/>
    <d v="2023-04-13T00:00:00"/>
    <s v="Hired"/>
    <n v="58679"/>
    <n v="4.7"/>
    <x v="0"/>
    <n v="4"/>
    <s v="Branch Office"/>
    <x v="0"/>
  </r>
  <r>
    <s v="PK21074"/>
    <x v="0"/>
    <n v="31"/>
    <s v="Operations"/>
    <s v="Operations Manager"/>
    <s v="i4"/>
    <s v="Master"/>
    <s v="Others"/>
    <d v="2023-03-26T00:00:00"/>
    <d v="2023-04-03T00:00:00"/>
    <d v="2023-04-10T00:00:00"/>
    <s v="Hired"/>
    <n v="50549"/>
    <n v="4.4000000000000004"/>
    <x v="0"/>
    <n v="4"/>
    <s v="Remote"/>
    <x v="1"/>
  </r>
  <r>
    <s v="TJ63528"/>
    <x v="0"/>
    <n v="53"/>
    <s v="Operations"/>
    <s v="Operations Manager"/>
    <s v="c5"/>
    <s v="Bachelor"/>
    <s v="Job portal"/>
    <d v="2023-03-26T00:00:00"/>
    <d v="2023-04-03T00:00:00"/>
    <d v="2023-04-08T00:00:00"/>
    <s v="Rejected"/>
    <n v="49829"/>
    <m/>
    <x v="1"/>
    <n v="4"/>
    <s v="Head Office"/>
    <x v="4"/>
  </r>
  <r>
    <s v="MU53468"/>
    <x v="0"/>
    <n v="26"/>
    <s v="Operations"/>
    <s v="Operations Manager"/>
    <s v="i6"/>
    <s v="Bachelor"/>
    <s v="LinkedIn"/>
    <d v="2023-03-26T00:00:00"/>
    <d v="2023-04-05T00:00:00"/>
    <d v="2023-04-11T00:00:00"/>
    <s v="Rejected"/>
    <n v="65350"/>
    <m/>
    <x v="1"/>
    <n v="4"/>
    <s v="Branch Office"/>
    <x v="0"/>
  </r>
  <r>
    <s v="PJ76637"/>
    <x v="0"/>
    <n v="22"/>
    <s v="Operations"/>
    <s v="Operations Manager"/>
    <s v="m7"/>
    <s v="Bachelor"/>
    <s v="Others"/>
    <d v="2023-03-26T00:00:00"/>
    <d v="2023-04-17T00:00:00"/>
    <d v="2023-04-29T00:00:00"/>
    <s v="Rejected"/>
    <n v="120231"/>
    <m/>
    <x v="1"/>
    <n v="4"/>
    <s v="Remote"/>
    <x v="0"/>
  </r>
  <r>
    <s v="FI42226"/>
    <x v="2"/>
    <n v="31"/>
    <s v="Service"/>
    <s v="Service Manager"/>
    <s v="i7"/>
    <s v="Associate"/>
    <s v="Recruitment agencies"/>
    <d v="2023-03-26T00:00:00"/>
    <d v="2023-04-04T00:00:00"/>
    <d v="2023-04-09T00:00:00"/>
    <s v="Hired"/>
    <n v="56575"/>
    <n v="4.4000000000000004"/>
    <x v="0"/>
    <n v="4"/>
    <s v="Branch Office"/>
    <x v="1"/>
  </r>
  <r>
    <s v="MA92648"/>
    <x v="2"/>
    <n v="34"/>
    <s v="Operations"/>
    <s v="Operations Executive"/>
    <s v="c8"/>
    <s v="Master"/>
    <s v="LinkedIn"/>
    <d v="2023-03-27T00:00:00"/>
    <d v="2023-04-15T00:00:00"/>
    <d v="2023-04-25T00:00:00"/>
    <s v="Hired"/>
    <n v="58743"/>
    <n v="4.9000000000000004"/>
    <x v="0"/>
    <n v="5"/>
    <s v="Branch Office"/>
    <x v="2"/>
  </r>
  <r>
    <s v="KI34790"/>
    <x v="2"/>
    <n v="33"/>
    <s v="Operations"/>
    <s v="Operations Executive"/>
    <s v="c9"/>
    <s v="Bachelor"/>
    <s v="LinkedIn"/>
    <d v="2023-03-27T00:00:00"/>
    <d v="2023-04-14T00:00:00"/>
    <d v="2023-04-22T00:00:00"/>
    <s v="Candidate refused"/>
    <n v="83399"/>
    <m/>
    <x v="1"/>
    <n v="4"/>
    <s v="Branch Office"/>
    <x v="1"/>
  </r>
  <r>
    <s v="GF39418"/>
    <x v="0"/>
    <n v="32"/>
    <s v="Operations"/>
    <s v="Operations Executive"/>
    <s v="m7"/>
    <s v="Bachelor"/>
    <s v="LinkedIn"/>
    <d v="2023-03-28T00:00:00"/>
    <d v="2023-04-14T00:00:00"/>
    <d v="2023-04-26T00:00:00"/>
    <s v="Rejected"/>
    <n v="135111"/>
    <m/>
    <x v="1"/>
    <n v="4"/>
    <s v="Branch Office"/>
    <x v="1"/>
  </r>
  <r>
    <s v="QP88937"/>
    <x v="0"/>
    <n v="30"/>
    <s v="Operations"/>
    <s v="Operations Manager"/>
    <s v="c5"/>
    <s v="Master"/>
    <s v="Job portal"/>
    <d v="2023-03-28T00:00:00"/>
    <d v="2023-04-19T00:00:00"/>
    <d v="2023-04-25T00:00:00"/>
    <s v="Hired"/>
    <n v="67790"/>
    <n v="4.0999999999999996"/>
    <x v="0"/>
    <n v="4"/>
    <s v="Branch Office"/>
    <x v="1"/>
  </r>
  <r>
    <s v="CX06009"/>
    <x v="0"/>
    <n v="24"/>
    <s v="Operations"/>
    <s v="Operations Manager"/>
    <s v="b9"/>
    <s v="Master"/>
    <s v="Job portal"/>
    <d v="2023-03-28T00:00:00"/>
    <d v="2023-04-09T00:00:00"/>
    <d v="2023-04-18T00:00:00"/>
    <s v="Rejected"/>
    <n v="44227"/>
    <m/>
    <x v="1"/>
    <n v="5"/>
    <s v="Branch Office"/>
    <x v="0"/>
  </r>
  <r>
    <s v="LH82923"/>
    <x v="0"/>
    <n v="29"/>
    <s v="Service"/>
    <s v="Service Engineer"/>
    <s v="n9"/>
    <s v="Master"/>
    <s v="Own website"/>
    <d v="2023-03-28T00:00:00"/>
    <d v="2023-04-11T00:00:00"/>
    <d v="2023-04-18T00:00:00"/>
    <s v="Hired"/>
    <n v="182910"/>
    <n v="4.3"/>
    <x v="0"/>
    <n v="4"/>
    <s v="Branch Office"/>
    <x v="1"/>
  </r>
  <r>
    <s v="NG00679"/>
    <x v="0"/>
    <n v="37"/>
    <s v="Purchase"/>
    <s v="Purchase Officer"/>
    <s v="i7"/>
    <s v="Associate"/>
    <s v="Job portal"/>
    <d v="2023-03-28T00:00:00"/>
    <d v="2023-04-16T00:00:00"/>
    <d v="2023-04-21T00:00:00"/>
    <s v="Hired"/>
    <n v="59642"/>
    <n v="4.4000000000000004"/>
    <x v="0"/>
    <n v="3"/>
    <s v="Branch Office"/>
    <x v="2"/>
  </r>
  <r>
    <s v="YE59828"/>
    <x v="0"/>
    <n v="22"/>
    <s v="Finance"/>
    <s v="Finance Manager"/>
    <s v="n6"/>
    <s v="Master"/>
    <s v="LinkedIn"/>
    <d v="2023-03-28T00:00:00"/>
    <d v="2023-04-17T00:00:00"/>
    <d v="2023-04-22T00:00:00"/>
    <s v="Rejected"/>
    <n v="196964"/>
    <m/>
    <x v="1"/>
    <n v="4"/>
    <s v="Branch Office"/>
    <x v="0"/>
  </r>
  <r>
    <s v="FS01811"/>
    <x v="0"/>
    <n v="34"/>
    <s v="Sales"/>
    <s v="Sales Manager"/>
    <s v="i5"/>
    <s v="Associate"/>
    <s v="LinkedIn"/>
    <d v="2023-03-28T00:00:00"/>
    <d v="2023-04-17T00:00:00"/>
    <d v="2023-04-21T00:00:00"/>
    <s v="Rejected"/>
    <n v="58528"/>
    <m/>
    <x v="1"/>
    <n v="4"/>
    <s v="Branch Office"/>
    <x v="2"/>
  </r>
  <r>
    <s v="MT71920"/>
    <x v="2"/>
    <n v="22"/>
    <s v="Marketing"/>
    <s v="Marketing Executive"/>
    <s v="c10"/>
    <s v="Bachelor"/>
    <s v="Job portal"/>
    <d v="2023-03-29T00:00:00"/>
    <d v="2023-04-18T00:00:00"/>
    <d v="2023-04-28T00:00:00"/>
    <s v="Hired"/>
    <n v="75050"/>
    <n v="4.9000000000000004"/>
    <x v="0"/>
    <n v="4"/>
    <s v="Branch Office"/>
    <x v="0"/>
  </r>
  <r>
    <s v="WT50501"/>
    <x v="2"/>
    <n v="25"/>
    <s v="Service"/>
    <s v="Service Manager"/>
    <s v="c8"/>
    <s v="Associate"/>
    <s v="Job portal"/>
    <d v="2023-03-29T00:00:00"/>
    <d v="2023-04-13T00:00:00"/>
    <d v="2023-04-17T00:00:00"/>
    <s v="Rejected"/>
    <n v="66463"/>
    <m/>
    <x v="1"/>
    <m/>
    <s v="Branch Office"/>
    <x v="0"/>
  </r>
  <r>
    <s v="BE18852"/>
    <x v="1"/>
    <n v="25"/>
    <s v="Operations"/>
    <s v="Operations Executive"/>
    <s v="c5"/>
    <s v="Degree"/>
    <s v="Own website"/>
    <d v="2023-03-29T00:00:00"/>
    <d v="2023-04-17T00:00:00"/>
    <d v="2023-04-23T00:00:00"/>
    <s v="Hired"/>
    <n v="69562"/>
    <n v="5"/>
    <x v="0"/>
    <n v="4"/>
    <s v="Branch Office"/>
    <x v="0"/>
  </r>
  <r>
    <s v="GE12670"/>
    <x v="1"/>
    <n v="30"/>
    <s v="Finance"/>
    <s v="Financial Analyst"/>
    <s v="i7"/>
    <s v="Bachelor"/>
    <s v="LinkedIn"/>
    <d v="2023-03-29T00:00:00"/>
    <d v="2023-04-08T00:00:00"/>
    <d v="2023-04-12T00:00:00"/>
    <s v="Hired"/>
    <n v="70444"/>
    <n v="4.4000000000000004"/>
    <x v="0"/>
    <m/>
    <s v="Branch Office"/>
    <x v="1"/>
  </r>
  <r>
    <s v="JA47635"/>
    <x v="2"/>
    <n v="30"/>
    <s v="Sales"/>
    <s v="Sales Executive"/>
    <s v="c10"/>
    <s v="Bachelor"/>
    <s v="Own website"/>
    <d v="2023-03-29T00:00:00"/>
    <d v="2023-04-09T00:00:00"/>
    <d v="2023-04-21T00:00:00"/>
    <s v="Hired"/>
    <n v="63629"/>
    <n v="4.8"/>
    <x v="0"/>
    <n v="5"/>
    <s v="Branch Office"/>
    <x v="1"/>
  </r>
  <r>
    <s v="KN99367"/>
    <x v="0"/>
    <n v="31"/>
    <s v="Marketing"/>
    <s v="Marketing Executive"/>
    <s v="i6"/>
    <s v="Master"/>
    <s v="Job portal"/>
    <d v="2023-03-29T00:00:00"/>
    <d v="2023-04-08T00:00:00"/>
    <d v="2023-04-13T00:00:00"/>
    <s v="Hired"/>
    <n v="66417"/>
    <n v="5"/>
    <x v="0"/>
    <n v="4"/>
    <s v="Head Office"/>
    <x v="1"/>
  </r>
  <r>
    <s v="TT54548"/>
    <x v="2"/>
    <n v="27"/>
    <s v="Operations"/>
    <s v="Operations Executive"/>
    <s v="b9"/>
    <s v="Bachelor"/>
    <s v="Job portal"/>
    <d v="2023-03-30T00:00:00"/>
    <d v="2023-04-17T00:00:00"/>
    <d v="2023-04-27T00:00:00"/>
    <s v="Hired"/>
    <n v="51298"/>
    <n v="3.6"/>
    <x v="0"/>
    <n v="3"/>
    <s v="Head Office"/>
    <x v="0"/>
  </r>
  <r>
    <s v="FP32643"/>
    <x v="2"/>
    <n v="28"/>
    <s v="Finance"/>
    <s v="Finance Manager"/>
    <s v="c8"/>
    <s v="Degree"/>
    <s v="Job portal"/>
    <d v="2023-03-30T00:00:00"/>
    <d v="2023-04-11T00:00:00"/>
    <d v="2023-04-15T00:00:00"/>
    <s v="Hired"/>
    <n v="55095"/>
    <n v="3.6"/>
    <x v="2"/>
    <n v="4"/>
    <s v="Branch Office"/>
    <x v="1"/>
  </r>
  <r>
    <s v="JI10461"/>
    <x v="0"/>
    <n v="31"/>
    <s v="Service"/>
    <s v="Service Manager"/>
    <s v="b9"/>
    <s v="Degree"/>
    <s v="Job portal"/>
    <d v="2023-03-30T00:00:00"/>
    <d v="2023-04-15T00:00:00"/>
    <d v="2023-04-21T00:00:00"/>
    <s v="Rejected"/>
    <n v="54491"/>
    <m/>
    <x v="1"/>
    <n v="4"/>
    <s v="Branch Office"/>
    <x v="1"/>
  </r>
  <r>
    <s v="WU76320"/>
    <x v="0"/>
    <n v="30"/>
    <s v="Service"/>
    <s v="Service Manager"/>
    <s v="n9"/>
    <s v="Bachelor"/>
    <s v="Job portal"/>
    <d v="2023-03-30T00:00:00"/>
    <d v="2023-04-14T00:00:00"/>
    <d v="2023-04-25T00:00:00"/>
    <s v="Hired"/>
    <n v="196284"/>
    <m/>
    <x v="0"/>
    <m/>
    <s v="Head Office"/>
    <x v="1"/>
  </r>
  <r>
    <s v="FL44484"/>
    <x v="2"/>
    <n v="38"/>
    <s v="Service"/>
    <s v="Service Engineer"/>
    <s v="i7"/>
    <s v="Bachelor"/>
    <s v="LinkedIn"/>
    <d v="2023-03-30T00:00:00"/>
    <d v="2023-04-13T00:00:00"/>
    <d v="2023-04-22T00:00:00"/>
    <s v="Candidate in process"/>
    <n v="68427"/>
    <m/>
    <x v="1"/>
    <n v="4"/>
    <s v="Remote"/>
    <x v="2"/>
  </r>
  <r>
    <s v="KB98920"/>
    <x v="0"/>
    <n v="37"/>
    <s v="Service"/>
    <s v="Service Engineer"/>
    <s v="m7"/>
    <s v="Doctoral"/>
    <s v="Job portal"/>
    <d v="2023-03-30T00:00:00"/>
    <d v="2023-04-10T00:00:00"/>
    <d v="2023-04-16T00:00:00"/>
    <s v="Candidate refused"/>
    <n v="105704"/>
    <m/>
    <x v="1"/>
    <n v="5"/>
    <s v="Remote"/>
    <x v="2"/>
  </r>
  <r>
    <s v="MK64535"/>
    <x v="0"/>
    <n v="31"/>
    <s v="Finance"/>
    <s v="Financial Analyst"/>
    <s v="c5"/>
    <s v="Bachelor"/>
    <s v="Job portal"/>
    <d v="2023-03-30T00:00:00"/>
    <d v="2023-04-09T00:00:00"/>
    <d v="2023-04-16T00:00:00"/>
    <s v="Rejected"/>
    <n v="56060"/>
    <m/>
    <x v="1"/>
    <n v="5"/>
    <s v="Head Office"/>
    <x v="1"/>
  </r>
  <r>
    <s v="MY84319"/>
    <x v="2"/>
    <n v="25"/>
    <s v="Marketing"/>
    <s v="Marketing Executive"/>
    <s v="i4"/>
    <s v="Bachelor"/>
    <s v="Job portal"/>
    <d v="2023-03-30T00:00:00"/>
    <d v="2023-04-16T00:00:00"/>
    <d v="2023-04-23T00:00:00"/>
    <s v="Hired"/>
    <n v="47612"/>
    <n v="4.7"/>
    <x v="0"/>
    <n v="4"/>
    <s v="Head Office"/>
    <x v="0"/>
  </r>
  <r>
    <s v="EZ17202"/>
    <x v="0"/>
    <n v="22"/>
    <s v="Operations"/>
    <s v="Operations Executive"/>
    <s v="n10"/>
    <s v="Bachelor"/>
    <s v="LinkedIn"/>
    <d v="2023-03-31T00:00:00"/>
    <d v="2023-04-19T00:00:00"/>
    <d v="2023-04-27T00:00:00"/>
    <s v="Candidate refused"/>
    <n v="165007"/>
    <m/>
    <x v="1"/>
    <n v="4"/>
    <s v="Branch Office"/>
    <x v="0"/>
  </r>
  <r>
    <s v="NA47462"/>
    <x v="0"/>
    <n v="25"/>
    <s v="Operations"/>
    <s v="Operations Executive"/>
    <s v="n10"/>
    <s v="Doctoral"/>
    <s v="LinkedIn"/>
    <d v="2023-03-31T00:00:00"/>
    <d v="2023-04-08T00:00:00"/>
    <d v="2023-04-15T00:00:00"/>
    <s v="Hired"/>
    <n v="156031"/>
    <n v="4.5999999999999996"/>
    <x v="2"/>
    <n v="5"/>
    <s v="Branch Office"/>
    <x v="0"/>
  </r>
  <r>
    <s v="BN14470"/>
    <x v="0"/>
    <n v="38"/>
    <s v="Operations"/>
    <s v="Operations Executive"/>
    <s v="b9"/>
    <s v="Degree"/>
    <s v="Job portal"/>
    <d v="2023-03-31T00:00:00"/>
    <d v="2023-04-17T00:00:00"/>
    <d v="2023-04-29T00:00:00"/>
    <s v="Hired"/>
    <n v="32441"/>
    <m/>
    <x v="0"/>
    <n v="4"/>
    <s v="Head Office"/>
    <x v="2"/>
  </r>
  <r>
    <s v="US50993"/>
    <x v="0"/>
    <n v="30"/>
    <s v="Production"/>
    <s v="Production Manager"/>
    <s v="i1"/>
    <s v="Master"/>
    <s v="LinkedIn"/>
    <d v="2023-03-31T00:00:00"/>
    <d v="2023-04-10T00:00:00"/>
    <d v="2023-04-17T00:00:00"/>
    <s v="Hired"/>
    <n v="37594"/>
    <n v="3.8"/>
    <x v="2"/>
    <n v="4"/>
    <s v="Branch Office"/>
    <x v="1"/>
  </r>
  <r>
    <s v="RL72190"/>
    <x v="0"/>
    <n v="50"/>
    <s v="Operations"/>
    <s v="Operations Executive"/>
    <s v="i4"/>
    <s v="Bachelor"/>
    <s v="LinkedIn"/>
    <d v="2023-03-31T00:00:00"/>
    <d v="2023-04-19T00:00:00"/>
    <d v="2023-04-29T00:00:00"/>
    <s v="Hired"/>
    <n v="54676"/>
    <n v="3.5"/>
    <x v="0"/>
    <n v="5"/>
    <s v="Branch Office"/>
    <x v="5"/>
  </r>
  <r>
    <s v="JK03915"/>
    <x v="2"/>
    <n v="40"/>
    <s v="Production"/>
    <s v="Production Manager"/>
    <s v="i4"/>
    <s v="Master"/>
    <s v="Job portal"/>
    <d v="2023-04-01T00:00:00"/>
    <d v="2023-04-16T00:00:00"/>
    <d v="2023-04-24T00:00:00"/>
    <s v="Rejected"/>
    <n v="58647"/>
    <m/>
    <x v="1"/>
    <m/>
    <s v="Branch Office"/>
    <x v="3"/>
  </r>
  <r>
    <s v="KV15290"/>
    <x v="0"/>
    <n v="40"/>
    <s v="Operations"/>
    <s v="Operations Executive"/>
    <s v="c5"/>
    <s v="Bachelor"/>
    <s v="Own website"/>
    <d v="2023-04-01T00:00:00"/>
    <d v="2023-04-18T00:00:00"/>
    <d v="2023-04-22T00:00:00"/>
    <s v="Hired"/>
    <n v="55434"/>
    <n v="3.9"/>
    <x v="0"/>
    <n v="4"/>
    <s v="Branch Office"/>
    <x v="3"/>
  </r>
  <r>
    <s v="BW24049"/>
    <x v="0"/>
    <n v="25"/>
    <s v="Service"/>
    <s v="Service Manager"/>
    <s v="i5"/>
    <s v="Degree"/>
    <s v="Job portal"/>
    <d v="2023-04-01T00:00:00"/>
    <d v="2023-04-10T00:00:00"/>
    <d v="2023-04-18T00:00:00"/>
    <s v="Candidate refused"/>
    <n v="60396"/>
    <m/>
    <x v="1"/>
    <n v="4"/>
    <s v="Head Office"/>
    <x v="0"/>
  </r>
  <r>
    <s v="YM04869"/>
    <x v="0"/>
    <n v="23"/>
    <s v="Service"/>
    <s v="Service Engineer"/>
    <s v="i4"/>
    <s v="Bachelor"/>
    <s v="Job portal"/>
    <d v="2023-04-01T00:00:00"/>
    <d v="2023-04-19T00:00:00"/>
    <d v="2023-04-24T00:00:00"/>
    <s v="Hired"/>
    <n v="53163"/>
    <n v="3.7"/>
    <x v="0"/>
    <n v="2"/>
    <s v="Branch Office"/>
    <x v="0"/>
  </r>
  <r>
    <s v="WY25883"/>
    <x v="1"/>
    <n v="25"/>
    <s v="Operations"/>
    <s v="Operations Executive"/>
    <s v="m7"/>
    <s v="Master"/>
    <s v="Own website"/>
    <d v="2023-04-02T00:00:00"/>
    <d v="2023-04-23T00:00:00"/>
    <d v="2023-04-29T00:00:00"/>
    <s v="Hired"/>
    <n v="150213"/>
    <n v="4.2"/>
    <x v="0"/>
    <n v="2"/>
    <s v="Head Office"/>
    <x v="0"/>
  </r>
  <r>
    <s v="RN68568"/>
    <x v="0"/>
    <n v="25"/>
    <s v="Operations"/>
    <s v="Operations Executive"/>
    <s v="i5"/>
    <s v="Master"/>
    <s v="Job portal"/>
    <d v="2023-04-02T00:00:00"/>
    <d v="2023-04-22T00:00:00"/>
    <d v="2023-04-26T00:00:00"/>
    <s v="Hired"/>
    <n v="66907"/>
    <n v="4"/>
    <x v="0"/>
    <m/>
    <s v="Branch Office"/>
    <x v="0"/>
  </r>
  <r>
    <s v="UG84293"/>
    <x v="0"/>
    <n v="29"/>
    <s v="Operations"/>
    <s v="Operations Manager"/>
    <s v="b9"/>
    <s v="Bachelor"/>
    <s v="Job portal"/>
    <d v="2023-04-02T00:00:00"/>
    <d v="2023-04-14T00:00:00"/>
    <d v="2023-04-19T00:00:00"/>
    <s v="Rejected"/>
    <n v="33023"/>
    <m/>
    <x v="1"/>
    <n v="4"/>
    <s v="Branch Office"/>
    <x v="1"/>
  </r>
  <r>
    <s v="ZZ05828"/>
    <x v="2"/>
    <n v="22"/>
    <s v="Marketing"/>
    <s v="Marketing Executive"/>
    <s v="i6"/>
    <s v="Doctoral"/>
    <s v="Recruitment agencies"/>
    <d v="2023-04-02T00:00:00"/>
    <d v="2023-04-15T00:00:00"/>
    <d v="2023-04-20T00:00:00"/>
    <s v="Hired"/>
    <n v="51716"/>
    <n v="3.8"/>
    <x v="0"/>
    <m/>
    <s v="Branch Office"/>
    <x v="0"/>
  </r>
  <r>
    <s v="OV29410"/>
    <x v="2"/>
    <n v="30"/>
    <s v="Sales"/>
    <s v="Sales Executive"/>
    <s v="n9"/>
    <s v="Bachelor"/>
    <s v="LinkedIn"/>
    <d v="2023-04-02T00:00:00"/>
    <d v="2023-04-16T00:00:00"/>
    <d v="2023-04-27T00:00:00"/>
    <s v="Hired"/>
    <n v="163450"/>
    <n v="4.9000000000000004"/>
    <x v="0"/>
    <n v="4"/>
    <s v="Head Office"/>
    <x v="1"/>
  </r>
  <r>
    <s v="OJ74301"/>
    <x v="0"/>
    <n v="35"/>
    <s v="Finance"/>
    <s v="Finance Manager"/>
    <s v="n10"/>
    <s v="Bachelor"/>
    <s v="Job portal"/>
    <d v="2023-04-03T00:00:00"/>
    <d v="2023-04-11T00:00:00"/>
    <d v="2023-04-16T00:00:00"/>
    <s v="Hired"/>
    <n v="170991"/>
    <n v="4.3"/>
    <x v="2"/>
    <n v="4"/>
    <s v="Branch Office"/>
    <x v="2"/>
  </r>
  <r>
    <s v="MY03848"/>
    <x v="2"/>
    <n v="29"/>
    <s v="Service"/>
    <s v="Service Engineer"/>
    <s v="m7"/>
    <s v="Associate"/>
    <s v="Own website"/>
    <d v="2023-04-03T00:00:00"/>
    <d v="2023-04-19T00:00:00"/>
    <d v="2023-04-24T00:00:00"/>
    <s v="Hired"/>
    <n v="101799"/>
    <m/>
    <x v="0"/>
    <n v="5"/>
    <s v="Branch Office"/>
    <x v="1"/>
  </r>
  <r>
    <s v="EM09128"/>
    <x v="0"/>
    <n v="35"/>
    <s v="Operations"/>
    <s v="Operations Executive"/>
    <s v="i4"/>
    <s v="Bachelor"/>
    <s v="Job portal"/>
    <d v="2023-04-03T00:00:00"/>
    <d v="2023-04-14T00:00:00"/>
    <d v="2023-04-20T00:00:00"/>
    <s v="Hired"/>
    <n v="40815"/>
    <n v="4"/>
    <x v="0"/>
    <n v="5"/>
    <s v="Remote"/>
    <x v="2"/>
  </r>
  <r>
    <s v="MY54826"/>
    <x v="0"/>
    <n v="23"/>
    <s v="Operations"/>
    <s v="Operations Executive"/>
    <s v="i5"/>
    <s v="Bachelor"/>
    <s v="Job portal"/>
    <d v="2023-04-03T00:00:00"/>
    <d v="2023-04-14T00:00:00"/>
    <d v="2023-04-22T00:00:00"/>
    <s v="Hired"/>
    <n v="66245"/>
    <n v="3.9"/>
    <x v="0"/>
    <n v="4"/>
    <s v="Branch Office"/>
    <x v="0"/>
  </r>
  <r>
    <s v="EE33007"/>
    <x v="0"/>
    <n v="30"/>
    <s v="Service"/>
    <s v="Service Engineer"/>
    <s v="i7"/>
    <s v="Master"/>
    <s v="Job portal"/>
    <d v="2023-04-03T00:00:00"/>
    <d v="2023-04-12T00:00:00"/>
    <d v="2023-04-20T00:00:00"/>
    <s v="Hired"/>
    <n v="63190"/>
    <n v="4"/>
    <x v="0"/>
    <n v="4"/>
    <s v="Branch Office"/>
    <x v="1"/>
  </r>
  <r>
    <s v="AO40986"/>
    <x v="0"/>
    <n v="29"/>
    <s v="Operations"/>
    <s v="Operations Executive"/>
    <s v="c5"/>
    <s v="Bachelor"/>
    <s v="Own website"/>
    <d v="2023-04-04T00:00:00"/>
    <d v="2023-04-20T00:00:00"/>
    <d v="2023-04-26T00:00:00"/>
    <s v="Rejected"/>
    <n v="62574"/>
    <m/>
    <x v="1"/>
    <m/>
    <s v="Branch Office"/>
    <x v="1"/>
  </r>
  <r>
    <s v="ZA11936"/>
    <x v="2"/>
    <n v="25"/>
    <s v="Operations"/>
    <s v="Operations Executive"/>
    <s v="i7"/>
    <s v="Doctoral"/>
    <s v="Job portal"/>
    <d v="2023-04-04T00:00:00"/>
    <d v="2023-04-13T00:00:00"/>
    <d v="2023-04-18T00:00:00"/>
    <s v="Hired"/>
    <n v="77947"/>
    <n v="3.5"/>
    <x v="0"/>
    <n v="4"/>
    <s v="Head Office"/>
    <x v="0"/>
  </r>
  <r>
    <s v="VJ50830"/>
    <x v="0"/>
    <n v="37"/>
    <s v="Service"/>
    <s v="Service Engineer"/>
    <s v="c10"/>
    <s v="Bachelor"/>
    <s v="Own website"/>
    <d v="2023-04-05T00:00:00"/>
    <d v="2023-04-22T00:00:00"/>
    <d v="2023-04-27T00:00:00"/>
    <s v="Hired"/>
    <n v="74093"/>
    <n v="4"/>
    <x v="0"/>
    <m/>
    <s v="Head Office"/>
    <x v="2"/>
  </r>
  <r>
    <s v="PZ68113"/>
    <x v="0"/>
    <n v="23"/>
    <s v="Operations"/>
    <s v="Operations Executive"/>
    <s v="i5"/>
    <s v="Bachelor"/>
    <s v="Job portal"/>
    <d v="2023-04-05T00:00:00"/>
    <d v="2023-04-18T00:00:00"/>
    <d v="2023-04-29T00:00:00"/>
    <s v="Hired"/>
    <n v="55091"/>
    <n v="3.8"/>
    <x v="0"/>
    <n v="4"/>
    <s v="Branch Office"/>
    <x v="0"/>
  </r>
  <r>
    <s v="ZC56582"/>
    <x v="2"/>
    <n v="25"/>
    <s v="Operations"/>
    <s v="Operations Manager"/>
    <s v="c9"/>
    <s v="Degree"/>
    <s v="LinkedIn"/>
    <d v="2023-04-05T00:00:00"/>
    <d v="2023-04-26T00:00:00"/>
    <d v="2023-05-05T00:00:00"/>
    <s v="Hired"/>
    <n v="63568"/>
    <n v="3.5"/>
    <x v="0"/>
    <m/>
    <s v="Branch Office"/>
    <x v="0"/>
  </r>
  <r>
    <s v="BP26606"/>
    <x v="2"/>
    <n v="34"/>
    <s v="Marketing"/>
    <s v="Marketing Executive"/>
    <s v="i7"/>
    <s v="Bachelor"/>
    <s v="Job portal"/>
    <d v="2023-04-05T00:00:00"/>
    <d v="2023-04-25T00:00:00"/>
    <d v="2023-05-02T00:00:00"/>
    <s v="Hired"/>
    <n v="62116"/>
    <n v="4.7"/>
    <x v="0"/>
    <m/>
    <s v="Head Office"/>
    <x v="2"/>
  </r>
  <r>
    <s v="RA86683"/>
    <x v="0"/>
    <n v="40"/>
    <s v="Service"/>
    <s v="Service Engineer"/>
    <s v="c8"/>
    <s v="Associate"/>
    <s v="Job portal"/>
    <d v="2023-04-05T00:00:00"/>
    <d v="2023-04-21T00:00:00"/>
    <d v="2023-05-01T00:00:00"/>
    <s v="Hired"/>
    <n v="83529"/>
    <n v="4.5"/>
    <x v="0"/>
    <n v="4"/>
    <s v="Branch Office"/>
    <x v="3"/>
  </r>
  <r>
    <s v="NH74829"/>
    <x v="2"/>
    <n v="35"/>
    <s v="Service"/>
    <s v="Service Engineer"/>
    <s v="i6"/>
    <s v="Bachelor"/>
    <s v="Own website"/>
    <d v="2023-04-05T00:00:00"/>
    <d v="2023-04-21T00:00:00"/>
    <d v="2023-04-26T00:00:00"/>
    <s v="Hired"/>
    <n v="55464"/>
    <n v="4.5999999999999996"/>
    <x v="0"/>
    <n v="4"/>
    <s v="Branch Office"/>
    <x v="2"/>
  </r>
  <r>
    <s v="II21105"/>
    <x v="0"/>
    <n v="25"/>
    <s v="Finance"/>
    <s v="Financial Analyst"/>
    <s v="i5"/>
    <s v="Bachelor"/>
    <s v="LinkedIn"/>
    <d v="2023-04-05T00:00:00"/>
    <d v="2023-04-16T00:00:00"/>
    <d v="2023-04-27T00:00:00"/>
    <s v="Hired"/>
    <n v="49472"/>
    <n v="4.5"/>
    <x v="0"/>
    <n v="5"/>
    <s v="Branch Office"/>
    <x v="0"/>
  </r>
  <r>
    <s v="DC41076"/>
    <x v="2"/>
    <n v="40"/>
    <s v="Sales"/>
    <s v="Sales Executive"/>
    <s v="c9"/>
    <s v="Bachelor"/>
    <s v="LinkedIn"/>
    <d v="2023-04-06T00:00:00"/>
    <d v="2023-04-21T00:00:00"/>
    <d v="2023-04-25T00:00:00"/>
    <s v="Rejected"/>
    <n v="71268"/>
    <m/>
    <x v="1"/>
    <n v="5"/>
    <s v="Head Office"/>
    <x v="3"/>
  </r>
  <r>
    <s v="PS41695"/>
    <x v="2"/>
    <n v="35"/>
    <s v="Marketing"/>
    <s v="Marketing Executive"/>
    <s v="n10"/>
    <s v="Bachelor"/>
    <s v="Job portal"/>
    <d v="2023-04-06T00:00:00"/>
    <d v="2023-04-26T00:00:00"/>
    <d v="2023-05-06T00:00:00"/>
    <s v="Hired"/>
    <n v="195044"/>
    <n v="5"/>
    <x v="2"/>
    <m/>
    <s v="Head Office"/>
    <x v="2"/>
  </r>
  <r>
    <s v="PY24011"/>
    <x v="1"/>
    <n v="32"/>
    <s v="Sales"/>
    <s v="Sales Executive"/>
    <s v="c8"/>
    <s v="Master"/>
    <s v="Own website"/>
    <d v="2023-04-06T00:00:00"/>
    <d v="2023-04-24T00:00:00"/>
    <d v="2023-04-29T00:00:00"/>
    <s v="Hired"/>
    <n v="70943"/>
    <n v="3.6"/>
    <x v="0"/>
    <m/>
    <s v="Branch Office"/>
    <x v="1"/>
  </r>
  <r>
    <s v="BA82146"/>
    <x v="0"/>
    <n v="34"/>
    <s v="Operations"/>
    <s v="Operations Manager"/>
    <s v="b9"/>
    <s v="Bachelor"/>
    <s v="Job portal"/>
    <d v="2023-04-06T00:00:00"/>
    <d v="2023-04-24T00:00:00"/>
    <d v="2023-05-05T00:00:00"/>
    <s v="Hired"/>
    <n v="37420"/>
    <n v="4.9000000000000004"/>
    <x v="0"/>
    <n v="5"/>
    <s v="Branch Office"/>
    <x v="2"/>
  </r>
  <r>
    <s v="KS31394"/>
    <x v="0"/>
    <n v="40"/>
    <s v="Finance"/>
    <s v="Financial Analyst"/>
    <s v="m7"/>
    <s v="Master"/>
    <s v="LinkedIn"/>
    <d v="2023-04-06T00:00:00"/>
    <d v="2023-04-17T00:00:00"/>
    <d v="2023-04-22T00:00:00"/>
    <s v="Rejected"/>
    <n v="118482"/>
    <m/>
    <x v="1"/>
    <n v="4"/>
    <s v="Head Office"/>
    <x v="3"/>
  </r>
  <r>
    <s v="IX56079"/>
    <x v="0"/>
    <n v="22"/>
    <s v="Service"/>
    <s v="Service Engineer"/>
    <s v="i1"/>
    <s v="Bachelor"/>
    <s v="Own website"/>
    <d v="2023-04-06T00:00:00"/>
    <d v="2023-04-18T00:00:00"/>
    <d v="2023-04-25T00:00:00"/>
    <s v="Hired"/>
    <n v="35970"/>
    <n v="3.6"/>
    <x v="0"/>
    <n v="5"/>
    <s v="Head Office"/>
    <x v="0"/>
  </r>
  <r>
    <s v="KM91826"/>
    <x v="0"/>
    <n v="27"/>
    <s v="Sales"/>
    <s v="Sales Executive"/>
    <s v="c5"/>
    <s v="Bachelor"/>
    <s v="Job portal"/>
    <d v="2023-04-07T00:00:00"/>
    <d v="2023-04-15T00:00:00"/>
    <d v="2023-04-25T00:00:00"/>
    <s v="Hired"/>
    <n v="59740"/>
    <n v="4.5999999999999996"/>
    <x v="0"/>
    <n v="5"/>
    <s v="Branch Office"/>
    <x v="0"/>
  </r>
  <r>
    <s v="YX74767"/>
    <x v="0"/>
    <n v="24"/>
    <s v="Operations"/>
    <s v="Operations Executive"/>
    <s v="i4"/>
    <s v="Bachelor"/>
    <s v="Job portal"/>
    <d v="2023-04-07T00:00:00"/>
    <d v="2023-04-18T00:00:00"/>
    <d v="2023-04-28T00:00:00"/>
    <s v="Rejected"/>
    <n v="50184"/>
    <m/>
    <x v="1"/>
    <n v="4"/>
    <s v="Head Office"/>
    <x v="0"/>
  </r>
  <r>
    <s v="UJ04852"/>
    <x v="1"/>
    <n v="34"/>
    <s v="Operations"/>
    <s v="Operations Manager"/>
    <s v="c5"/>
    <s v="Master"/>
    <s v="Own website"/>
    <d v="2023-04-07T00:00:00"/>
    <d v="2023-04-16T00:00:00"/>
    <d v="2023-04-25T00:00:00"/>
    <s v="Hired"/>
    <n v="43323"/>
    <n v="4.5999999999999996"/>
    <x v="0"/>
    <n v="5"/>
    <s v="Branch Office"/>
    <x v="2"/>
  </r>
  <r>
    <s v="IR75589"/>
    <x v="0"/>
    <n v="26"/>
    <s v="Service"/>
    <s v="Service Engineer"/>
    <s v="n9"/>
    <s v="Bachelor"/>
    <s v="Job portal"/>
    <d v="2023-04-07T00:00:00"/>
    <d v="2023-04-27T00:00:00"/>
    <d v="2023-05-08T00:00:00"/>
    <s v="Rejected"/>
    <n v="161652"/>
    <m/>
    <x v="1"/>
    <m/>
    <s v="Branch Office"/>
    <x v="0"/>
  </r>
  <r>
    <s v="PP49847"/>
    <x v="0"/>
    <n v="35"/>
    <s v="Operations"/>
    <s v="Operations Executive"/>
    <s v="n10"/>
    <s v="Bachelor"/>
    <s v="Own website"/>
    <d v="2023-04-07T00:00:00"/>
    <d v="2023-04-17T00:00:00"/>
    <d v="2023-04-23T00:00:00"/>
    <s v="Rejected"/>
    <n v="184068"/>
    <m/>
    <x v="1"/>
    <n v="4"/>
    <s v="Branch Office"/>
    <x v="2"/>
  </r>
  <r>
    <s v="OO70346"/>
    <x v="2"/>
    <n v="27"/>
    <s v="Service"/>
    <s v="Service Engineer"/>
    <s v="c8"/>
    <s v="Associate"/>
    <s v="Job portal"/>
    <d v="2023-04-08T00:00:00"/>
    <d v="2023-04-26T00:00:00"/>
    <d v="2023-05-02T00:00:00"/>
    <s v="Candidate refused"/>
    <n v="72032"/>
    <m/>
    <x v="1"/>
    <n v="4"/>
    <s v="Branch Office"/>
    <x v="0"/>
  </r>
  <r>
    <s v="UM89962"/>
    <x v="0"/>
    <n v="24"/>
    <s v="Production"/>
    <s v="Production Engineer"/>
    <s v="b9"/>
    <s v="Bachelor"/>
    <s v="LinkedIn"/>
    <d v="2023-04-08T00:00:00"/>
    <d v="2023-04-29T00:00:00"/>
    <d v="2023-05-07T00:00:00"/>
    <s v="Hired"/>
    <n v="52950"/>
    <n v="4.5999999999999996"/>
    <x v="0"/>
    <n v="4"/>
    <s v="Branch Office"/>
    <x v="0"/>
  </r>
  <r>
    <s v="IP43602"/>
    <x v="2"/>
    <n v="28"/>
    <s v="Operations"/>
    <s v="Operations Executive"/>
    <s v="c8"/>
    <s v="Bachelor"/>
    <s v="Job portal"/>
    <d v="2023-04-08T00:00:00"/>
    <d v="2023-04-30T00:00:00"/>
    <d v="2023-05-04T00:00:00"/>
    <s v="Hired"/>
    <n v="76307"/>
    <n v="4.7"/>
    <x v="0"/>
    <n v="4"/>
    <s v="Branch Office"/>
    <x v="1"/>
  </r>
  <r>
    <s v="XG25094"/>
    <x v="0"/>
    <n v="26"/>
    <s v="Service"/>
    <s v="Service Engineer"/>
    <s v="b9"/>
    <s v="Bachelor"/>
    <s v="Job portal"/>
    <d v="2023-04-08T00:00:00"/>
    <d v="2023-04-23T00:00:00"/>
    <d v="2023-04-29T00:00:00"/>
    <s v="Hired"/>
    <n v="37592"/>
    <n v="3.9"/>
    <x v="0"/>
    <n v="5"/>
    <s v="Branch Office"/>
    <x v="0"/>
  </r>
  <r>
    <s v="KL98285"/>
    <x v="0"/>
    <n v="30"/>
    <s v="Marketing"/>
    <s v="Marketing Executive"/>
    <s v="c8"/>
    <s v="Bachelor"/>
    <s v="Job portal"/>
    <d v="2023-04-09T00:00:00"/>
    <d v="2023-04-24T00:00:00"/>
    <d v="2023-04-28T00:00:00"/>
    <s v="Hired"/>
    <n v="57117"/>
    <n v="3.6"/>
    <x v="2"/>
    <n v="1"/>
    <s v="Branch Office"/>
    <x v="1"/>
  </r>
  <r>
    <s v="KN97636"/>
    <x v="0"/>
    <n v="38"/>
    <s v="Service"/>
    <s v="Service Engineer"/>
    <s v="c10"/>
    <s v="Degree"/>
    <s v="Job portal"/>
    <d v="2023-04-09T00:00:00"/>
    <d v="2023-04-19T00:00:00"/>
    <d v="2023-04-24T00:00:00"/>
    <s v="Hired"/>
    <n v="64845"/>
    <n v="3.6"/>
    <x v="2"/>
    <m/>
    <s v="Head Office"/>
    <x v="2"/>
  </r>
  <r>
    <s v="BZ26212"/>
    <x v="0"/>
    <n v="35"/>
    <s v="Sales"/>
    <s v="Sales Executive"/>
    <s v="n10"/>
    <s v="Bachelor"/>
    <s v="Job portal"/>
    <d v="2023-04-09T00:00:00"/>
    <d v="2023-04-19T00:00:00"/>
    <d v="2023-04-28T00:00:00"/>
    <s v="Hired"/>
    <n v="153039"/>
    <n v="3.6"/>
    <x v="0"/>
    <n v="4"/>
    <s v="Branch Office"/>
    <x v="2"/>
  </r>
  <r>
    <s v="ZO35260"/>
    <x v="1"/>
    <n v="35"/>
    <s v="Service"/>
    <s v="Service Engineer"/>
    <s v="i6"/>
    <s v="Master"/>
    <s v="LinkedIn"/>
    <d v="2023-04-09T00:00:00"/>
    <d v="2023-04-27T00:00:00"/>
    <d v="2023-05-06T00:00:00"/>
    <s v="Hired"/>
    <n v="55549"/>
    <n v="3.8"/>
    <x v="0"/>
    <n v="4"/>
    <s v="Branch Office"/>
    <x v="2"/>
  </r>
  <r>
    <s v="QY01726"/>
    <x v="0"/>
    <n v="35"/>
    <s v="Operations"/>
    <s v="Operations Executive"/>
    <s v="i4"/>
    <s v="Master"/>
    <s v="Job portal"/>
    <d v="2023-04-09T00:00:00"/>
    <d v="2023-05-01T00:00:00"/>
    <d v="2023-05-12T00:00:00"/>
    <s v="Hired"/>
    <n v="51830"/>
    <n v="4.4000000000000004"/>
    <x v="0"/>
    <n v="5"/>
    <s v="Branch Office"/>
    <x v="2"/>
  </r>
  <r>
    <s v="RK92109"/>
    <x v="0"/>
    <n v="24"/>
    <s v="Finance"/>
    <s v="Financial Analyst"/>
    <s v="c8"/>
    <s v="Doctoral"/>
    <s v="Job portal"/>
    <d v="2023-04-09T00:00:00"/>
    <d v="2023-04-17T00:00:00"/>
    <d v="2023-04-29T00:00:00"/>
    <s v="Hired"/>
    <n v="66896"/>
    <n v="3.9"/>
    <x v="0"/>
    <n v="4"/>
    <s v="Branch Office"/>
    <x v="0"/>
  </r>
  <r>
    <s v="IO50988"/>
    <x v="0"/>
    <n v="25"/>
    <s v="Operations"/>
    <s v="Operations Manager"/>
    <s v="b9"/>
    <s v="Bachelor"/>
    <s v="Job portal"/>
    <d v="2023-04-11T00:00:00"/>
    <d v="2023-04-19T00:00:00"/>
    <d v="2023-04-23T00:00:00"/>
    <s v="Rejected"/>
    <n v="58141"/>
    <m/>
    <x v="1"/>
    <n v="5"/>
    <s v="Branch Office"/>
    <x v="0"/>
  </r>
  <r>
    <s v="AG77991"/>
    <x v="0"/>
    <n v="22"/>
    <s v="Sales"/>
    <s v="Sales Executive"/>
    <s v="i7"/>
    <s v="Master"/>
    <s v="Job portal"/>
    <d v="2023-04-11T00:00:00"/>
    <d v="2023-04-29T00:00:00"/>
    <d v="2023-05-05T00:00:00"/>
    <s v="Rejected"/>
    <n v="76191"/>
    <m/>
    <x v="1"/>
    <n v="4"/>
    <s v="Branch Office"/>
    <x v="0"/>
  </r>
  <r>
    <s v="LD77416"/>
    <x v="2"/>
    <n v="30"/>
    <s v="Service"/>
    <s v="Service Manager"/>
    <s v="c10"/>
    <s v="Bachelor"/>
    <s v="Own website"/>
    <d v="2023-04-11T00:00:00"/>
    <d v="2023-04-24T00:00:00"/>
    <d v="2023-05-06T00:00:00"/>
    <s v="Hired"/>
    <n v="86882"/>
    <n v="4.8"/>
    <x v="0"/>
    <n v="5"/>
    <s v="Branch Office"/>
    <x v="1"/>
  </r>
  <r>
    <s v="HC73319"/>
    <x v="0"/>
    <n v="28"/>
    <s v="Operations"/>
    <s v="Operations Executive"/>
    <s v="i1"/>
    <s v="Master"/>
    <s v="LinkedIn"/>
    <d v="2023-04-11T00:00:00"/>
    <d v="2023-04-23T00:00:00"/>
    <d v="2023-05-01T00:00:00"/>
    <s v="Hired"/>
    <n v="35863"/>
    <n v="4.2"/>
    <x v="0"/>
    <n v="4"/>
    <s v="Branch Office"/>
    <x v="1"/>
  </r>
  <r>
    <s v="SX69791"/>
    <x v="2"/>
    <n v="36"/>
    <s v="Sales"/>
    <s v="Sales Manager"/>
    <s v="i6"/>
    <s v="Master"/>
    <s v="Recruitment agencies"/>
    <d v="2023-04-12T00:00:00"/>
    <d v="2023-04-23T00:00:00"/>
    <d v="2023-04-28T00:00:00"/>
    <s v="Candidate refused"/>
    <n v="68907"/>
    <m/>
    <x v="1"/>
    <n v="4"/>
    <s v="Branch Office"/>
    <x v="2"/>
  </r>
  <r>
    <s v="IN61973"/>
    <x v="1"/>
    <n v="31"/>
    <s v="Operations"/>
    <s v="Operations Executive"/>
    <s v="n9"/>
    <s v="Bachelor"/>
    <s v="Job portal"/>
    <d v="2023-04-12T00:00:00"/>
    <d v="2023-04-26T00:00:00"/>
    <d v="2023-05-03T00:00:00"/>
    <s v="Hired"/>
    <n v="173104"/>
    <n v="4.7"/>
    <x v="0"/>
    <n v="4"/>
    <s v="Branch Office"/>
    <x v="1"/>
  </r>
  <r>
    <s v="IK71582"/>
    <x v="0"/>
    <n v="23"/>
    <s v="Sales"/>
    <s v="Sales Executive"/>
    <s v="n10"/>
    <s v="Master"/>
    <s v="Job portal"/>
    <d v="2023-04-12T00:00:00"/>
    <d v="2023-04-24T00:00:00"/>
    <d v="2023-04-28T00:00:00"/>
    <s v="Hired"/>
    <n v="163881"/>
    <n v="3.7"/>
    <x v="0"/>
    <m/>
    <s v="Branch Office"/>
    <x v="0"/>
  </r>
  <r>
    <s v="EQ77092"/>
    <x v="1"/>
    <n v="29"/>
    <s v="Operations"/>
    <s v="Operations Manager"/>
    <s v="i5"/>
    <s v="Master"/>
    <s v="Job portal"/>
    <d v="2023-04-12T00:00:00"/>
    <d v="2023-04-25T00:00:00"/>
    <d v="2023-05-07T00:00:00"/>
    <s v="Hired"/>
    <n v="47612"/>
    <n v="4.5999999999999996"/>
    <x v="0"/>
    <n v="5"/>
    <s v="Branch Office"/>
    <x v="1"/>
  </r>
  <r>
    <s v="RX47361"/>
    <x v="0"/>
    <n v="35"/>
    <s v="Service"/>
    <s v="Service Manager"/>
    <s v="c10"/>
    <s v="Bachelor"/>
    <s v="Job portal"/>
    <d v="2023-04-12T00:00:00"/>
    <d v="2023-04-29T00:00:00"/>
    <d v="2023-05-03T00:00:00"/>
    <s v="Hired"/>
    <n v="88967"/>
    <n v="3.6"/>
    <x v="0"/>
    <n v="3"/>
    <s v="Branch Office"/>
    <x v="2"/>
  </r>
  <r>
    <s v="BL03996"/>
    <x v="0"/>
    <n v="40"/>
    <s v="Operations"/>
    <s v="Operations Executive"/>
    <s v="c5"/>
    <s v="Bachelor"/>
    <s v="Recruitment agencies"/>
    <d v="2023-04-13T00:00:00"/>
    <d v="2023-05-03T00:00:00"/>
    <d v="2023-05-15T00:00:00"/>
    <s v="Hired"/>
    <n v="46199"/>
    <n v="4.7"/>
    <x v="2"/>
    <n v="4"/>
    <s v="Branch Office"/>
    <x v="3"/>
  </r>
  <r>
    <s v="KV98085"/>
    <x v="0"/>
    <n v="24"/>
    <s v="Service"/>
    <s v="Service Engineer"/>
    <s v="c5"/>
    <s v="Bachelor"/>
    <s v="LinkedIn"/>
    <d v="2023-04-13T00:00:00"/>
    <d v="2023-05-05T00:00:00"/>
    <d v="2023-05-17T00:00:00"/>
    <s v="Candidate refused"/>
    <n v="58651"/>
    <m/>
    <x v="1"/>
    <n v="4"/>
    <s v="Head Office"/>
    <x v="0"/>
  </r>
  <r>
    <s v="OD14973"/>
    <x v="2"/>
    <n v="45"/>
    <s v="Sales"/>
    <s v="Sales Executive"/>
    <s v="m6"/>
    <s v="Bachelor"/>
    <s v="LinkedIn"/>
    <d v="2023-04-13T00:00:00"/>
    <d v="2023-05-03T00:00:00"/>
    <d v="2023-05-09T00:00:00"/>
    <s v="Hired"/>
    <n v="141579"/>
    <n v="4.5"/>
    <x v="2"/>
    <n v="4"/>
    <s v="Branch Office"/>
    <x v="3"/>
  </r>
  <r>
    <s v="QA83382"/>
    <x v="1"/>
    <n v="32"/>
    <s v="Service"/>
    <s v="Service Manager"/>
    <s v="c8"/>
    <s v="Bachelor"/>
    <s v="Job portal"/>
    <d v="2023-04-13T00:00:00"/>
    <d v="2023-04-28T00:00:00"/>
    <d v="2023-05-05T00:00:00"/>
    <s v="Candidate refused"/>
    <n v="76392"/>
    <m/>
    <x v="1"/>
    <n v="3"/>
    <s v="Branch Office"/>
    <x v="1"/>
  </r>
  <r>
    <s v="WB39123"/>
    <x v="0"/>
    <n v="34"/>
    <s v="Service"/>
    <s v="Service Engineer"/>
    <s v="i6"/>
    <s v="Master"/>
    <s v="Recruitment agencies"/>
    <d v="2023-04-13T00:00:00"/>
    <d v="2023-04-21T00:00:00"/>
    <d v="2023-04-30T00:00:00"/>
    <s v="Hired"/>
    <n v="60921"/>
    <n v="3.5"/>
    <x v="2"/>
    <n v="4"/>
    <s v="Branch Office"/>
    <x v="2"/>
  </r>
  <r>
    <s v="DI40503"/>
    <x v="2"/>
    <n v="36"/>
    <s v="Service"/>
    <s v="Service Engineer"/>
    <s v="m7"/>
    <s v="Bachelor"/>
    <s v="LinkedIn"/>
    <d v="2023-04-14T00:00:00"/>
    <d v="2023-04-23T00:00:00"/>
    <d v="2023-04-28T00:00:00"/>
    <s v="Rejected"/>
    <n v="134207"/>
    <m/>
    <x v="1"/>
    <n v="4"/>
    <s v="Branch Office"/>
    <x v="2"/>
  </r>
  <r>
    <s v="HA93789"/>
    <x v="0"/>
    <n v="22"/>
    <s v="Finance"/>
    <s v="Finance Manager"/>
    <s v="c10"/>
    <s v="Bachelor"/>
    <s v="LinkedIn"/>
    <d v="2023-04-14T00:00:00"/>
    <d v="2023-05-03T00:00:00"/>
    <d v="2023-05-10T00:00:00"/>
    <s v="Hired"/>
    <n v="71407"/>
    <m/>
    <x v="0"/>
    <n v="5"/>
    <s v="Branch Office"/>
    <x v="0"/>
  </r>
  <r>
    <s v="PW30238"/>
    <x v="0"/>
    <n v="31"/>
    <s v="Operations"/>
    <s v="Operations Manager"/>
    <s v="m6"/>
    <s v="Master"/>
    <s v="Recruitment agencies"/>
    <d v="2023-04-14T00:00:00"/>
    <d v="2023-04-22T00:00:00"/>
    <d v="2023-04-26T00:00:00"/>
    <s v="Hired"/>
    <n v="100438"/>
    <n v="4.8"/>
    <x v="0"/>
    <n v="4"/>
    <s v="Head Office"/>
    <x v="1"/>
  </r>
  <r>
    <s v="EF82285"/>
    <x v="0"/>
    <n v="39"/>
    <s v="Operations"/>
    <s v="Operations Executive"/>
    <s v="n10"/>
    <s v="Master"/>
    <s v="Recruitment agencies"/>
    <d v="2023-04-14T00:00:00"/>
    <d v="2023-05-06T00:00:00"/>
    <d v="2023-05-15T00:00:00"/>
    <s v="Hired"/>
    <n v="193167"/>
    <n v="4.5999999999999996"/>
    <x v="0"/>
    <n v="4"/>
    <s v="Head Office"/>
    <x v="2"/>
  </r>
  <r>
    <s v="OW85562"/>
    <x v="1"/>
    <n v="29"/>
    <s v="Operations"/>
    <s v="Operations Executive"/>
    <s v="c8"/>
    <s v="Associate"/>
    <s v="Job portal"/>
    <d v="2023-04-15T00:00:00"/>
    <d v="2023-05-01T00:00:00"/>
    <d v="2023-05-07T00:00:00"/>
    <s v="Candidate refused"/>
    <n v="70522"/>
    <m/>
    <x v="1"/>
    <n v="1"/>
    <s v="Branch Office"/>
    <x v="1"/>
  </r>
  <r>
    <s v="OH87094"/>
    <x v="2"/>
    <n v="48"/>
    <s v="Operations"/>
    <s v="Operations Manager"/>
    <s v="i4"/>
    <s v="Degree"/>
    <s v="Job portal"/>
    <d v="2023-04-15T00:00:00"/>
    <d v="2023-04-25T00:00:00"/>
    <d v="2023-05-02T00:00:00"/>
    <s v="Rejected"/>
    <n v="43196"/>
    <m/>
    <x v="1"/>
    <n v="5"/>
    <s v="Remote"/>
    <x v="5"/>
  </r>
  <r>
    <s v="RG00951"/>
    <x v="0"/>
    <n v="52"/>
    <s v="Purchase"/>
    <s v="Purchase Officer"/>
    <s v="i1"/>
    <s v="Degree"/>
    <s v="Job portal"/>
    <d v="2023-04-15T00:00:00"/>
    <d v="2023-04-25T00:00:00"/>
    <d v="2023-04-30T00:00:00"/>
    <s v="Hired"/>
    <n v="49570"/>
    <n v="3.5"/>
    <x v="0"/>
    <m/>
    <s v="Head Office"/>
    <x v="4"/>
  </r>
  <r>
    <s v="MM35255"/>
    <x v="0"/>
    <n v="37"/>
    <s v="Production"/>
    <s v="Production Manager"/>
    <s v="i5"/>
    <s v="Bachelor"/>
    <s v="LinkedIn"/>
    <d v="2023-04-15T00:00:00"/>
    <d v="2023-05-05T00:00:00"/>
    <d v="2023-05-11T00:00:00"/>
    <s v="Hired"/>
    <n v="57762"/>
    <n v="4.7"/>
    <x v="0"/>
    <n v="4"/>
    <s v="Remote"/>
    <x v="2"/>
  </r>
  <r>
    <s v="UC16586"/>
    <x v="0"/>
    <n v="26"/>
    <s v="Purchase"/>
    <s v="Purchase Officer"/>
    <s v="c8"/>
    <s v="Master"/>
    <s v="Job portal"/>
    <d v="2023-04-16T00:00:00"/>
    <d v="2023-04-24T00:00:00"/>
    <d v="2023-05-02T00:00:00"/>
    <s v="Rejected"/>
    <n v="70938"/>
    <m/>
    <x v="1"/>
    <n v="4"/>
    <s v="Branch Office"/>
    <x v="0"/>
  </r>
  <r>
    <s v="AF71985"/>
    <x v="0"/>
    <n v="25"/>
    <s v="Operations"/>
    <s v="Operations Executive"/>
    <s v="n9"/>
    <s v="Master"/>
    <s v="Own website"/>
    <d v="2023-04-16T00:00:00"/>
    <d v="2023-05-01T00:00:00"/>
    <d v="2023-05-09T00:00:00"/>
    <s v="Rejected"/>
    <n v="194489"/>
    <m/>
    <x v="1"/>
    <m/>
    <s v="Branch Office"/>
    <x v="0"/>
  </r>
  <r>
    <s v="ZA52771"/>
    <x v="0"/>
    <n v="27"/>
    <s v="Service"/>
    <s v="Service Engineer"/>
    <s v="c10"/>
    <s v="Degree"/>
    <s v="LinkedIn"/>
    <d v="2023-04-16T00:00:00"/>
    <d v="2023-05-02T00:00:00"/>
    <d v="2023-05-13T00:00:00"/>
    <s v="Hired"/>
    <n v="83476"/>
    <n v="4.7"/>
    <x v="2"/>
    <n v="4"/>
    <s v="Branch Office"/>
    <x v="0"/>
  </r>
  <r>
    <s v="OB26153"/>
    <x v="2"/>
    <n v="31"/>
    <s v="Sales"/>
    <s v="Sales Executive"/>
    <s v="c5"/>
    <s v="Bachelor"/>
    <s v="Own website"/>
    <d v="2023-04-16T00:00:00"/>
    <d v="2023-04-25T00:00:00"/>
    <d v="2023-05-02T00:00:00"/>
    <s v="Hired"/>
    <n v="60101"/>
    <n v="4.0999999999999996"/>
    <x v="0"/>
    <n v="4"/>
    <s v="Branch Office"/>
    <x v="1"/>
  </r>
  <r>
    <s v="KP92281"/>
    <x v="0"/>
    <n v="25"/>
    <s v="Operations"/>
    <s v="Operations Manager"/>
    <s v="i4"/>
    <s v="Master"/>
    <s v="LinkedIn"/>
    <d v="2023-04-16T00:00:00"/>
    <d v="2023-04-25T00:00:00"/>
    <d v="2023-04-30T00:00:00"/>
    <s v="Hired"/>
    <n v="58366"/>
    <n v="4.9000000000000004"/>
    <x v="2"/>
    <n v="4"/>
    <s v="Branch Office"/>
    <x v="0"/>
  </r>
  <r>
    <s v="KQ49412"/>
    <x v="0"/>
    <n v="30"/>
    <s v="Service"/>
    <s v="Service Engineer"/>
    <s v="i7"/>
    <s v="Master"/>
    <s v="Own website"/>
    <d v="2023-04-17T00:00:00"/>
    <d v="2023-05-09T00:00:00"/>
    <d v="2023-05-18T00:00:00"/>
    <s v="Hired"/>
    <n v="62218"/>
    <n v="4.5999999999999996"/>
    <x v="0"/>
    <n v="4"/>
    <s v="Head Office"/>
    <x v="1"/>
  </r>
  <r>
    <s v="DE61610"/>
    <x v="0"/>
    <n v="40"/>
    <s v="Operations"/>
    <s v="Operations Executive"/>
    <s v="i5"/>
    <s v="Bachelor"/>
    <s v="Job portal"/>
    <d v="2023-04-17T00:00:00"/>
    <d v="2023-04-28T00:00:00"/>
    <d v="2023-05-10T00:00:00"/>
    <s v="Hired"/>
    <n v="58822"/>
    <n v="4.5999999999999996"/>
    <x v="0"/>
    <n v="4"/>
    <s v="Branch Office"/>
    <x v="3"/>
  </r>
  <r>
    <s v="ZT76129"/>
    <x v="2"/>
    <n v="35"/>
    <s v="Operations"/>
    <s v="Operations Executive"/>
    <s v="i7"/>
    <s v="Master"/>
    <s v="Recruitment agencies"/>
    <d v="2023-04-17T00:00:00"/>
    <d v="2023-05-06T00:00:00"/>
    <d v="2023-05-14T00:00:00"/>
    <s v="Hired"/>
    <n v="64934"/>
    <n v="4.5"/>
    <x v="0"/>
    <n v="4"/>
    <s v="Branch Office"/>
    <x v="2"/>
  </r>
  <r>
    <s v="OQ78012"/>
    <x v="2"/>
    <n v="23"/>
    <s v="Sales"/>
    <s v="Sales Executive"/>
    <s v="b9"/>
    <s v="Bachelor"/>
    <s v="LinkedIn"/>
    <d v="2023-04-17T00:00:00"/>
    <d v="2023-05-02T00:00:00"/>
    <d v="2023-05-13T00:00:00"/>
    <s v="Hired"/>
    <n v="59290"/>
    <n v="3.6"/>
    <x v="0"/>
    <m/>
    <s v="Branch Office"/>
    <x v="0"/>
  </r>
  <r>
    <s v="DS78346"/>
    <x v="0"/>
    <n v="38"/>
    <s v="Service"/>
    <s v="Service Engineer"/>
    <s v="i4"/>
    <s v="Master"/>
    <s v="LinkedIn"/>
    <d v="2023-04-17T00:00:00"/>
    <d v="2023-05-04T00:00:00"/>
    <d v="2023-05-15T00:00:00"/>
    <s v="Hired"/>
    <n v="59725"/>
    <n v="4.2"/>
    <x v="2"/>
    <n v="4"/>
    <s v="Branch Office"/>
    <x v="2"/>
  </r>
  <r>
    <s v="RL26238"/>
    <x v="2"/>
    <n v="32"/>
    <s v="Finance"/>
    <s v="Financial Analyst"/>
    <s v="c8"/>
    <s v="Master"/>
    <s v="Job portal"/>
    <d v="2023-04-17T00:00:00"/>
    <d v="2023-05-04T00:00:00"/>
    <d v="2023-05-14T00:00:00"/>
    <s v="Candidate refused"/>
    <n v="71205"/>
    <m/>
    <x v="1"/>
    <n v="2"/>
    <s v="Branch Office"/>
    <x v="1"/>
  </r>
  <r>
    <s v="WR49424"/>
    <x v="0"/>
    <n v="36"/>
    <s v="Operations"/>
    <s v="Operations Executive"/>
    <s v="n10"/>
    <s v="Bachelor"/>
    <s v="Recruitment agencies"/>
    <d v="2023-04-18T00:00:00"/>
    <d v="2023-05-01T00:00:00"/>
    <d v="2023-05-13T00:00:00"/>
    <s v="Candidate refused"/>
    <n v="153423"/>
    <m/>
    <x v="1"/>
    <n v="5"/>
    <s v="Branch Office"/>
    <x v="2"/>
  </r>
  <r>
    <s v="EU87521"/>
    <x v="0"/>
    <n v="33"/>
    <s v="Service"/>
    <s v="Service Manager"/>
    <s v="i1"/>
    <s v="Degree"/>
    <s v="Job portal"/>
    <d v="2023-04-19T00:00:00"/>
    <d v="2023-05-03T00:00:00"/>
    <d v="2023-05-13T00:00:00"/>
    <s v="Hired"/>
    <n v="54642"/>
    <n v="4.3"/>
    <x v="0"/>
    <m/>
    <s v="Branch Office"/>
    <x v="1"/>
  </r>
  <r>
    <s v="HH17470"/>
    <x v="0"/>
    <n v="35"/>
    <s v="Operations"/>
    <s v="Operations Manager"/>
    <s v="c10"/>
    <s v="Associate"/>
    <s v="Own website"/>
    <d v="2023-04-19T00:00:00"/>
    <d v="2023-04-30T00:00:00"/>
    <d v="2023-05-07T00:00:00"/>
    <s v="Hired"/>
    <n v="81452"/>
    <m/>
    <x v="0"/>
    <n v="4"/>
    <s v="Branch Office"/>
    <x v="2"/>
  </r>
  <r>
    <s v="LH22889"/>
    <x v="0"/>
    <n v="31"/>
    <s v="Operations"/>
    <s v="Operations Executive"/>
    <s v="i1"/>
    <s v="Bachelor"/>
    <s v="LinkedIn"/>
    <d v="2023-04-19T00:00:00"/>
    <d v="2023-05-08T00:00:00"/>
    <d v="2023-05-16T00:00:00"/>
    <s v="Hired"/>
    <n v="40791"/>
    <n v="4.3"/>
    <x v="0"/>
    <n v="5"/>
    <s v="Head Office"/>
    <x v="1"/>
  </r>
  <r>
    <s v="HM41763"/>
    <x v="0"/>
    <n v="23"/>
    <s v="Service"/>
    <s v="Service Engineer"/>
    <s v="c9"/>
    <s v="Bachelor"/>
    <s v="Own website"/>
    <d v="2023-04-19T00:00:00"/>
    <d v="2023-05-07T00:00:00"/>
    <d v="2023-05-13T00:00:00"/>
    <s v="Candidate refused"/>
    <n v="81713"/>
    <m/>
    <x v="1"/>
    <n v="4"/>
    <s v="Head Office"/>
    <x v="0"/>
  </r>
  <r>
    <s v="ZO61232"/>
    <x v="1"/>
    <n v="31"/>
    <s v="Sales"/>
    <s v="Sales Executive"/>
    <s v="i5"/>
    <s v="Master"/>
    <s v="Recruitment agencies"/>
    <d v="2023-04-19T00:00:00"/>
    <d v="2023-05-11T00:00:00"/>
    <d v="2023-05-18T00:00:00"/>
    <s v="Hired"/>
    <n v="49833"/>
    <n v="3.5"/>
    <x v="0"/>
    <n v="3"/>
    <s v="Head Office"/>
    <x v="1"/>
  </r>
  <r>
    <s v="CW53409"/>
    <x v="2"/>
    <n v="33"/>
    <s v="Operations"/>
    <s v="Operations Executive"/>
    <s v="i7"/>
    <s v="Master"/>
    <s v="LinkedIn"/>
    <d v="2023-04-20T00:00:00"/>
    <d v="2023-05-03T00:00:00"/>
    <d v="2023-05-11T00:00:00"/>
    <s v="Hired"/>
    <n v="71752"/>
    <n v="4.7"/>
    <x v="0"/>
    <n v="4"/>
    <s v="Branch Office"/>
    <x v="1"/>
  </r>
  <r>
    <s v="CX22998"/>
    <x v="2"/>
    <n v="43"/>
    <s v="Service"/>
    <s v="Service Manager"/>
    <s v="c5"/>
    <s v="Master"/>
    <s v="LinkedIn"/>
    <d v="2023-04-20T00:00:00"/>
    <d v="2023-05-01T00:00:00"/>
    <d v="2023-05-11T00:00:00"/>
    <s v="Hired"/>
    <n v="60182"/>
    <n v="3.9"/>
    <x v="0"/>
    <n v="4"/>
    <s v="Branch Office"/>
    <x v="3"/>
  </r>
  <r>
    <s v="OY96909"/>
    <x v="0"/>
    <n v="35"/>
    <s v="Operations"/>
    <s v="Operations Executive"/>
    <s v="i5"/>
    <s v="Degree"/>
    <s v="Job portal"/>
    <d v="2023-04-20T00:00:00"/>
    <d v="2023-05-10T00:00:00"/>
    <d v="2023-05-15T00:00:00"/>
    <s v="Hired"/>
    <n v="60796"/>
    <n v="4.9000000000000004"/>
    <x v="0"/>
    <n v="3"/>
    <s v="Head Office"/>
    <x v="2"/>
  </r>
  <r>
    <s v="IR55011"/>
    <x v="0"/>
    <n v="28"/>
    <s v="Purchase"/>
    <s v="Purchase Officer"/>
    <s v="i5"/>
    <s v="Doctoral"/>
    <s v="Job portal"/>
    <d v="2023-04-20T00:00:00"/>
    <d v="2023-04-29T00:00:00"/>
    <d v="2023-05-07T00:00:00"/>
    <s v="Hired"/>
    <n v="57148"/>
    <n v="4.2"/>
    <x v="0"/>
    <n v="4"/>
    <s v="Branch Office"/>
    <x v="1"/>
  </r>
  <r>
    <s v="HT28566"/>
    <x v="2"/>
    <n v="32"/>
    <s v="Operations"/>
    <s v="Operations Executive"/>
    <s v="i5"/>
    <s v="Master"/>
    <s v="LinkedIn"/>
    <d v="2023-04-20T00:00:00"/>
    <d v="2023-05-03T00:00:00"/>
    <d v="2023-05-09T00:00:00"/>
    <s v="Hired"/>
    <n v="67165"/>
    <n v="3.9"/>
    <x v="0"/>
    <m/>
    <s v="Branch Office"/>
    <x v="1"/>
  </r>
  <r>
    <s v="YO33683"/>
    <x v="0"/>
    <n v="30"/>
    <s v="Operations"/>
    <s v="Operations Executive"/>
    <s v="c10"/>
    <s v="Bachelor"/>
    <s v="Job portal"/>
    <d v="2023-04-21T00:00:00"/>
    <d v="2023-05-02T00:00:00"/>
    <d v="2023-05-09T00:00:00"/>
    <s v="Candidate in process"/>
    <n v="76090"/>
    <m/>
    <x v="1"/>
    <n v="5"/>
    <s v="Branch Office"/>
    <x v="1"/>
  </r>
  <r>
    <s v="WJ75445"/>
    <x v="0"/>
    <n v="29"/>
    <s v="Operations"/>
    <s v="Operations Executive"/>
    <s v="n9"/>
    <s v="Master"/>
    <s v="Job portal"/>
    <d v="2023-04-21T00:00:00"/>
    <d v="2023-04-30T00:00:00"/>
    <d v="2023-05-11T00:00:00"/>
    <s v="Hired"/>
    <n v="160002"/>
    <m/>
    <x v="2"/>
    <n v="3"/>
    <s v="Branch Office"/>
    <x v="1"/>
  </r>
  <r>
    <s v="RC82824"/>
    <x v="0"/>
    <n v="53"/>
    <s v="Service"/>
    <s v="Service Engineer"/>
    <s v="c10"/>
    <s v="Master"/>
    <s v="Job portal"/>
    <d v="2023-04-21T00:00:00"/>
    <d v="2023-05-02T00:00:00"/>
    <d v="2023-05-12T00:00:00"/>
    <s v="Hired"/>
    <n v="61945"/>
    <m/>
    <x v="0"/>
    <n v="4"/>
    <s v="Head Office"/>
    <x v="4"/>
  </r>
  <r>
    <s v="ZB69417"/>
    <x v="2"/>
    <n v="46"/>
    <s v="Service"/>
    <s v="Service Engineer"/>
    <s v="i1"/>
    <s v="Degree"/>
    <s v="Job portal"/>
    <d v="2023-04-22T00:00:00"/>
    <d v="2023-05-11T00:00:00"/>
    <d v="2023-05-22T00:00:00"/>
    <s v="Hired"/>
    <n v="58898"/>
    <n v="4.9000000000000004"/>
    <x v="0"/>
    <n v="4"/>
    <s v="Branch Office"/>
    <x v="5"/>
  </r>
  <r>
    <s v="FC29496"/>
    <x v="0"/>
    <n v="36"/>
    <s v="Operations"/>
    <s v="Operations Manager"/>
    <s v="m6"/>
    <s v="Bachelor"/>
    <s v="LinkedIn"/>
    <d v="2023-04-22T00:00:00"/>
    <d v="2023-05-06T00:00:00"/>
    <d v="2023-05-16T00:00:00"/>
    <s v="Hired"/>
    <n v="133489"/>
    <n v="4.3"/>
    <x v="0"/>
    <n v="4"/>
    <s v="Branch Office"/>
    <x v="2"/>
  </r>
  <r>
    <s v="XX09602"/>
    <x v="0"/>
    <n v="35"/>
    <s v="Purchase"/>
    <s v="Purchase Manager"/>
    <s v="i1"/>
    <s v="Master"/>
    <s v="Job portal"/>
    <d v="2023-04-22T00:00:00"/>
    <d v="2023-05-13T00:00:00"/>
    <d v="2023-05-21T00:00:00"/>
    <s v="Hired"/>
    <n v="58799"/>
    <n v="4.5"/>
    <x v="2"/>
    <n v="4"/>
    <s v="Branch Office"/>
    <x v="2"/>
  </r>
  <r>
    <s v="PT92421"/>
    <x v="2"/>
    <n v="29"/>
    <s v="Service"/>
    <s v="Service Manager"/>
    <s v="i7"/>
    <s v="Master"/>
    <s v="Own website"/>
    <d v="2023-04-22T00:00:00"/>
    <d v="2023-05-03T00:00:00"/>
    <d v="2023-05-12T00:00:00"/>
    <s v="Hired"/>
    <n v="61278"/>
    <n v="4.8"/>
    <x v="2"/>
    <n v="3"/>
    <s v="Branch Office"/>
    <x v="1"/>
  </r>
  <r>
    <s v="TS94978"/>
    <x v="0"/>
    <n v="25"/>
    <s v="Operations"/>
    <s v="Operations Manager"/>
    <s v="i1"/>
    <s v="Master"/>
    <s v="Job portal"/>
    <d v="2023-04-22T00:00:00"/>
    <d v="2023-05-06T00:00:00"/>
    <d v="2023-05-11T00:00:00"/>
    <s v="Hired"/>
    <n v="58319"/>
    <n v="3.7"/>
    <x v="0"/>
    <n v="4"/>
    <s v="Head Office"/>
    <x v="0"/>
  </r>
  <r>
    <s v="CN25069"/>
    <x v="0"/>
    <n v="25"/>
    <s v="Service"/>
    <s v="Service Engineer"/>
    <s v="i1"/>
    <s v="Bachelor"/>
    <s v="Job portal"/>
    <d v="2023-04-22T00:00:00"/>
    <d v="2023-05-14T00:00:00"/>
    <d v="2023-05-24T00:00:00"/>
    <s v="Rejected"/>
    <n v="38254"/>
    <m/>
    <x v="1"/>
    <n v="5"/>
    <s v="Branch Office"/>
    <x v="0"/>
  </r>
  <r>
    <s v="TO17956"/>
    <x v="0"/>
    <n v="27"/>
    <s v="Sales"/>
    <s v="Sales Manager"/>
    <s v="b9"/>
    <s v="Associate"/>
    <s v="Job portal"/>
    <d v="2023-04-22T00:00:00"/>
    <d v="2023-05-03T00:00:00"/>
    <d v="2023-05-13T00:00:00"/>
    <s v="Hired"/>
    <n v="40896"/>
    <n v="4.0999999999999996"/>
    <x v="0"/>
    <m/>
    <s v="Remote"/>
    <x v="0"/>
  </r>
  <r>
    <s v="FV20181"/>
    <x v="0"/>
    <n v="30"/>
    <s v="Sales"/>
    <s v="Sales Executive"/>
    <s v="i1"/>
    <s v="Master"/>
    <s v="Job portal"/>
    <d v="2023-04-22T00:00:00"/>
    <d v="2023-05-01T00:00:00"/>
    <d v="2023-05-08T00:00:00"/>
    <s v="Hired"/>
    <n v="57690"/>
    <n v="4.4000000000000004"/>
    <x v="0"/>
    <n v="4"/>
    <s v="Head Office"/>
    <x v="1"/>
  </r>
  <r>
    <s v="HB46077"/>
    <x v="2"/>
    <n v="31"/>
    <s v="Operations"/>
    <s v="Operations Executive"/>
    <s v="c8"/>
    <s v="Associate"/>
    <s v="LinkedIn"/>
    <d v="2023-04-23T00:00:00"/>
    <d v="2023-05-08T00:00:00"/>
    <d v="2023-05-17T00:00:00"/>
    <s v="Rejected"/>
    <n v="62876"/>
    <m/>
    <x v="1"/>
    <n v="5"/>
    <s v="Branch Office"/>
    <x v="1"/>
  </r>
  <r>
    <s v="JT78468"/>
    <x v="0"/>
    <n v="34"/>
    <s v="Operations"/>
    <s v="Operations Manager"/>
    <s v="i5"/>
    <s v="Bachelor"/>
    <s v="Job portal"/>
    <d v="2023-04-23T00:00:00"/>
    <d v="2023-05-10T00:00:00"/>
    <d v="2023-05-19T00:00:00"/>
    <s v="Candidate in process"/>
    <n v="45328"/>
    <m/>
    <x v="1"/>
    <n v="2"/>
    <s v="Branch Office"/>
    <x v="2"/>
  </r>
  <r>
    <s v="EJ10184"/>
    <x v="0"/>
    <n v="34"/>
    <s v="Service"/>
    <s v="Service Engineer"/>
    <s v="n6"/>
    <s v="Master"/>
    <s v="LinkedIn"/>
    <d v="2023-04-24T00:00:00"/>
    <d v="2023-05-09T00:00:00"/>
    <d v="2023-05-14T00:00:00"/>
    <s v="Candidate refused"/>
    <n v="173128"/>
    <m/>
    <x v="1"/>
    <n v="4"/>
    <s v="Branch Office"/>
    <x v="2"/>
  </r>
  <r>
    <s v="CE04461"/>
    <x v="2"/>
    <n v="23"/>
    <s v="Service"/>
    <s v="Service Manager"/>
    <s v="i6"/>
    <s v="Doctoral"/>
    <s v="Job portal"/>
    <d v="2023-04-24T00:00:00"/>
    <d v="2023-05-02T00:00:00"/>
    <d v="2023-05-13T00:00:00"/>
    <s v="Hired"/>
    <n v="53314"/>
    <n v="4.7"/>
    <x v="0"/>
    <m/>
    <s v="Branch Office"/>
    <x v="0"/>
  </r>
  <r>
    <s v="SS85959"/>
    <x v="2"/>
    <n v="24"/>
    <s v="Service"/>
    <s v="Service Engineer"/>
    <s v="c9"/>
    <s v="Associate"/>
    <s v="Job portal"/>
    <d v="2023-04-24T00:00:00"/>
    <d v="2023-05-16T00:00:00"/>
    <d v="2023-05-22T00:00:00"/>
    <s v="Hired"/>
    <n v="74621"/>
    <n v="4.9000000000000004"/>
    <x v="2"/>
    <m/>
    <s v="Branch Office"/>
    <x v="0"/>
  </r>
  <r>
    <s v="PI48562"/>
    <x v="2"/>
    <n v="37"/>
    <s v="Operations"/>
    <s v="Operations Manager"/>
    <s v="i6"/>
    <s v="Associate"/>
    <s v="LinkedIn"/>
    <d v="2023-04-24T00:00:00"/>
    <d v="2023-05-08T00:00:00"/>
    <d v="2023-05-12T00:00:00"/>
    <s v="Hired"/>
    <n v="57744"/>
    <m/>
    <x v="0"/>
    <n v="2"/>
    <s v="Branch Office"/>
    <x v="2"/>
  </r>
  <r>
    <s v="LE84369"/>
    <x v="0"/>
    <n v="35"/>
    <s v="Sales"/>
    <s v="Sales Executive"/>
    <s v="i4"/>
    <s v="Bachelor"/>
    <s v="Own website"/>
    <d v="2023-04-25T00:00:00"/>
    <d v="2023-05-05T00:00:00"/>
    <d v="2023-05-17T00:00:00"/>
    <s v="Rejected"/>
    <n v="45811"/>
    <m/>
    <x v="1"/>
    <n v="5"/>
    <s v="Branch Office"/>
    <x v="2"/>
  </r>
  <r>
    <s v="UV12740"/>
    <x v="0"/>
    <n v="40"/>
    <s v="Marketing"/>
    <s v="Marketing Executive"/>
    <s v="c5"/>
    <s v="Master"/>
    <s v="Job portal"/>
    <d v="2023-04-25T00:00:00"/>
    <d v="2023-05-06T00:00:00"/>
    <d v="2023-05-14T00:00:00"/>
    <s v="Hired"/>
    <n v="56718"/>
    <n v="4.9000000000000004"/>
    <x v="0"/>
    <m/>
    <s v="Remote"/>
    <x v="3"/>
  </r>
  <r>
    <s v="PU10758"/>
    <x v="1"/>
    <n v="30"/>
    <s v="Service"/>
    <s v="Service Engineer"/>
    <s v="i4"/>
    <s v="Bachelor"/>
    <s v="Job portal"/>
    <d v="2023-04-25T00:00:00"/>
    <d v="2023-05-17T00:00:00"/>
    <d v="2023-05-27T00:00:00"/>
    <s v="Hired"/>
    <n v="56397"/>
    <n v="3.8"/>
    <x v="0"/>
    <n v="4"/>
    <s v="Branch Office"/>
    <x v="1"/>
  </r>
  <r>
    <s v="OK67801"/>
    <x v="2"/>
    <n v="36"/>
    <s v="Human Resource"/>
    <s v="HR Manager"/>
    <s v="c9"/>
    <s v="Bachelor"/>
    <s v="LinkedIn"/>
    <d v="2023-04-25T00:00:00"/>
    <d v="2023-05-12T00:00:00"/>
    <d v="2023-05-20T00:00:00"/>
    <s v="Rejected"/>
    <n v="78999"/>
    <m/>
    <x v="1"/>
    <m/>
    <s v="Branch Office"/>
    <x v="2"/>
  </r>
  <r>
    <s v="WU20850"/>
    <x v="0"/>
    <n v="33"/>
    <s v="Service"/>
    <s v="Service Engineer"/>
    <s v="c9"/>
    <s v="Bachelor"/>
    <s v="Own website"/>
    <d v="2023-04-25T00:00:00"/>
    <d v="2023-05-10T00:00:00"/>
    <d v="2023-05-22T00:00:00"/>
    <s v="Rejected"/>
    <n v="89638"/>
    <m/>
    <x v="1"/>
    <n v="1"/>
    <s v="Head Office"/>
    <x v="1"/>
  </r>
  <r>
    <s v="OC50258"/>
    <x v="0"/>
    <n v="33"/>
    <s v="Operations"/>
    <s v="Operations Executive"/>
    <s v="b9"/>
    <s v="Master"/>
    <s v="LinkedIn"/>
    <d v="2023-04-26T00:00:00"/>
    <d v="2023-05-06T00:00:00"/>
    <d v="2023-05-15T00:00:00"/>
    <s v="No decision"/>
    <n v="50423"/>
    <m/>
    <x v="1"/>
    <n v="4"/>
    <s v="Branch Office"/>
    <x v="1"/>
  </r>
  <r>
    <s v="BM81760"/>
    <x v="0"/>
    <n v="28"/>
    <s v="Service"/>
    <s v="Service Engineer"/>
    <s v="i7"/>
    <s v="Degree"/>
    <s v="Job portal"/>
    <d v="2023-04-26T00:00:00"/>
    <d v="2023-05-10T00:00:00"/>
    <d v="2023-05-20T00:00:00"/>
    <s v="Candidate refused"/>
    <n v="75378"/>
    <m/>
    <x v="1"/>
    <n v="4"/>
    <s v="Branch Office"/>
    <x v="1"/>
  </r>
  <r>
    <s v="DL46074"/>
    <x v="1"/>
    <n v="29"/>
    <s v="Sales"/>
    <s v="Sales Executive"/>
    <s v="i1"/>
    <s v="Master"/>
    <s v="LinkedIn"/>
    <d v="2023-04-26T00:00:00"/>
    <d v="2023-05-09T00:00:00"/>
    <d v="2023-05-13T00:00:00"/>
    <s v="Hired"/>
    <n v="44503"/>
    <n v="4.4000000000000004"/>
    <x v="2"/>
    <n v="5"/>
    <s v="Branch Office"/>
    <x v="1"/>
  </r>
  <r>
    <s v="RZ30006"/>
    <x v="0"/>
    <n v="23"/>
    <s v="Operations"/>
    <s v="Operations Executive"/>
    <s v="n6"/>
    <s v="Degree"/>
    <s v="Others"/>
    <d v="2023-04-26T00:00:00"/>
    <d v="2023-05-06T00:00:00"/>
    <d v="2023-05-11T00:00:00"/>
    <s v="Hired"/>
    <n v="179349"/>
    <n v="4.8"/>
    <x v="0"/>
    <n v="5"/>
    <s v="Branch Office"/>
    <x v="0"/>
  </r>
  <r>
    <s v="AV03785"/>
    <x v="0"/>
    <n v="26"/>
    <s v="Operations"/>
    <s v="Operations Executive"/>
    <s v="c5"/>
    <s v="Bachelor"/>
    <s v="Job portal"/>
    <d v="2023-04-26T00:00:00"/>
    <d v="2023-05-11T00:00:00"/>
    <d v="2023-05-17T00:00:00"/>
    <s v="Hired"/>
    <n v="41280"/>
    <n v="4.3"/>
    <x v="0"/>
    <n v="3"/>
    <s v="Branch Office"/>
    <x v="0"/>
  </r>
  <r>
    <s v="CE90753"/>
    <x v="0"/>
    <n v="33"/>
    <s v="Purchase"/>
    <s v="Purchase Manager"/>
    <s v="c10"/>
    <s v="Degree"/>
    <s v="LinkedIn"/>
    <d v="2023-04-26T00:00:00"/>
    <d v="2023-05-15T00:00:00"/>
    <d v="2023-05-24T00:00:00"/>
    <s v="Hired"/>
    <n v="79651"/>
    <n v="4.9000000000000004"/>
    <x v="2"/>
    <n v="5"/>
    <s v="Branch Office"/>
    <x v="1"/>
  </r>
  <r>
    <s v="UT67936"/>
    <x v="2"/>
    <n v="25"/>
    <s v="Operations"/>
    <s v="Operations Executive"/>
    <s v="c5"/>
    <s v="Bachelor"/>
    <s v="Job portal"/>
    <d v="2023-04-26T00:00:00"/>
    <d v="2023-05-07T00:00:00"/>
    <d v="2023-05-17T00:00:00"/>
    <s v="Hired"/>
    <n v="61592"/>
    <n v="4.2"/>
    <x v="0"/>
    <n v="4"/>
    <s v="Branch Office"/>
    <x v="0"/>
  </r>
  <r>
    <s v="UN22151"/>
    <x v="2"/>
    <n v="26"/>
    <s v="Operations"/>
    <s v="Operations Executive"/>
    <s v="c9"/>
    <s v="Master"/>
    <s v="LinkedIn"/>
    <d v="2023-04-27T00:00:00"/>
    <d v="2023-05-15T00:00:00"/>
    <d v="2023-05-21T00:00:00"/>
    <s v="Hired"/>
    <n v="56398"/>
    <n v="3.6"/>
    <x v="2"/>
    <n v="5"/>
    <s v="Branch Office"/>
    <x v="0"/>
  </r>
  <r>
    <s v="RO25718"/>
    <x v="0"/>
    <n v="24"/>
    <s v="Operations"/>
    <s v="Operations Executive"/>
    <s v="b9"/>
    <s v="Master"/>
    <s v="Job portal"/>
    <d v="2023-04-27T00:00:00"/>
    <d v="2023-05-10T00:00:00"/>
    <d v="2023-05-19T00:00:00"/>
    <s v="Hired"/>
    <n v="45083"/>
    <n v="4.5999999999999996"/>
    <x v="0"/>
    <n v="4"/>
    <s v="Head Office"/>
    <x v="0"/>
  </r>
  <r>
    <s v="HQ03040"/>
    <x v="2"/>
    <n v="40"/>
    <s v="Service"/>
    <s v="Service Engineer"/>
    <s v="n9"/>
    <s v="Associate"/>
    <s v="Job portal"/>
    <d v="2023-04-27T00:00:00"/>
    <d v="2023-05-09T00:00:00"/>
    <d v="2023-05-16T00:00:00"/>
    <s v="Hired"/>
    <n v="218340"/>
    <n v="4.5999999999999996"/>
    <x v="2"/>
    <n v="4"/>
    <s v="Branch Office"/>
    <x v="3"/>
  </r>
  <r>
    <s v="PA22333"/>
    <x v="1"/>
    <n v="25"/>
    <s v="Finance"/>
    <s v="Financial Analyst"/>
    <s v="m7"/>
    <s v="Doctoral"/>
    <s v="Own website"/>
    <d v="2023-04-28T00:00:00"/>
    <d v="2023-05-09T00:00:00"/>
    <d v="2023-05-14T00:00:00"/>
    <s v="No decision"/>
    <n v="114897"/>
    <m/>
    <x v="1"/>
    <n v="2"/>
    <s v="Branch Office"/>
    <x v="0"/>
  </r>
  <r>
    <s v="NN45212"/>
    <x v="0"/>
    <n v="30"/>
    <s v="Production"/>
    <s v="Production Manager"/>
    <s v="n9"/>
    <s v="Bachelor"/>
    <s v="Job portal"/>
    <d v="2023-04-28T00:00:00"/>
    <d v="2023-05-11T00:00:00"/>
    <d v="2023-05-18T00:00:00"/>
    <s v="Rejected"/>
    <n v="212351"/>
    <m/>
    <x v="1"/>
    <n v="4"/>
    <s v="Branch Office"/>
    <x v="1"/>
  </r>
  <r>
    <s v="FI63873"/>
    <x v="0"/>
    <n v="26"/>
    <s v="Service"/>
    <s v="Service Engineer"/>
    <s v="b9"/>
    <s v="Bachelor"/>
    <s v="Recruitment agencies"/>
    <d v="2023-04-28T00:00:00"/>
    <d v="2023-05-08T00:00:00"/>
    <d v="2023-05-17T00:00:00"/>
    <s v="Hired"/>
    <n v="50051"/>
    <n v="3.6"/>
    <x v="0"/>
    <m/>
    <s v="Head Office"/>
    <x v="0"/>
  </r>
  <r>
    <s v="BS60248"/>
    <x v="0"/>
    <n v="35"/>
    <s v="Operations"/>
    <s v="Operations Executive"/>
    <s v="n9"/>
    <s v="Master"/>
    <s v="Job portal"/>
    <d v="2023-04-28T00:00:00"/>
    <d v="2023-05-06T00:00:00"/>
    <d v="2023-05-15T00:00:00"/>
    <s v="Hired"/>
    <n v="156855"/>
    <n v="4.0999999999999996"/>
    <x v="0"/>
    <n v="3"/>
    <s v="Branch Office"/>
    <x v="2"/>
  </r>
  <r>
    <s v="OQ70669"/>
    <x v="2"/>
    <n v="26"/>
    <s v="Service"/>
    <s v="Service Engineer"/>
    <s v="i5"/>
    <s v="Master"/>
    <s v="LinkedIn"/>
    <d v="2023-04-29T00:00:00"/>
    <d v="2023-05-18T00:00:00"/>
    <d v="2023-05-24T00:00:00"/>
    <s v="Rejected"/>
    <n v="52308"/>
    <m/>
    <x v="1"/>
    <n v="5"/>
    <s v="Branch Office"/>
    <x v="0"/>
  </r>
  <r>
    <s v="YE02013"/>
    <x v="0"/>
    <n v="25"/>
    <s v="Service"/>
    <s v="Service Engineer"/>
    <s v="c9"/>
    <s v="Master"/>
    <s v="Job portal"/>
    <d v="2023-04-29T00:00:00"/>
    <d v="2023-05-16T00:00:00"/>
    <d v="2023-05-25T00:00:00"/>
    <s v="Hired"/>
    <n v="85959"/>
    <n v="4.3"/>
    <x v="0"/>
    <n v="3"/>
    <s v="Head Office"/>
    <x v="0"/>
  </r>
  <r>
    <s v="VD55062"/>
    <x v="2"/>
    <n v="25"/>
    <s v="Operations"/>
    <s v="Operations Executive"/>
    <s v="c8"/>
    <s v="Bachelor"/>
    <s v="LinkedIn"/>
    <d v="2023-04-29T00:00:00"/>
    <d v="2023-05-07T00:00:00"/>
    <d v="2023-05-12T00:00:00"/>
    <s v="Candidate in process"/>
    <n v="54683"/>
    <m/>
    <x v="1"/>
    <n v="3"/>
    <s v="Head Office"/>
    <x v="0"/>
  </r>
  <r>
    <s v="WE94953"/>
    <x v="2"/>
    <n v="24"/>
    <s v="Operations"/>
    <s v="Operations Executive"/>
    <s v="n10"/>
    <s v="Degree"/>
    <s v="Recruitment agencies"/>
    <d v="2023-04-29T00:00:00"/>
    <d v="2023-05-11T00:00:00"/>
    <d v="2023-05-15T00:00:00"/>
    <s v="Rejected"/>
    <n v="157847"/>
    <m/>
    <x v="1"/>
    <n v="4"/>
    <s v="Branch Office"/>
    <x v="0"/>
  </r>
  <r>
    <s v="TN02106"/>
    <x v="0"/>
    <n v="47"/>
    <s v="Service"/>
    <s v="Service Manager"/>
    <s v="c10"/>
    <s v="Bachelor"/>
    <s v="Job portal"/>
    <d v="2023-04-29T00:00:00"/>
    <d v="2023-05-09T00:00:00"/>
    <d v="2023-05-18T00:00:00"/>
    <s v="Hired"/>
    <n v="68449"/>
    <n v="4.5999999999999996"/>
    <x v="2"/>
    <n v="5"/>
    <s v="Branch Office"/>
    <x v="5"/>
  </r>
  <r>
    <s v="QH15674"/>
    <x v="1"/>
    <n v="35"/>
    <s v="Purchase"/>
    <s v="Purchase Officer"/>
    <s v="n10"/>
    <s v="Bachelor"/>
    <s v="Recruitment agencies"/>
    <d v="2023-04-30T00:00:00"/>
    <d v="2023-05-09T00:00:00"/>
    <d v="2023-05-13T00:00:00"/>
    <s v="Rejected"/>
    <n v="189754"/>
    <m/>
    <x v="1"/>
    <n v="3"/>
    <s v="Branch Office"/>
    <x v="2"/>
  </r>
  <r>
    <s v="EG47375"/>
    <x v="0"/>
    <n v="22"/>
    <s v="Marketing"/>
    <s v="Marketing Executive"/>
    <s v="c5"/>
    <s v="Bachelor"/>
    <s v="LinkedIn"/>
    <d v="2023-04-30T00:00:00"/>
    <d v="2023-05-21T00:00:00"/>
    <d v="2023-05-30T00:00:00"/>
    <s v="Hired"/>
    <n v="58956"/>
    <m/>
    <x v="0"/>
    <n v="4"/>
    <s v="Branch Office"/>
    <x v="0"/>
  </r>
  <r>
    <s v="FI70882"/>
    <x v="0"/>
    <n v="22"/>
    <s v="Service"/>
    <s v="Service Engineer"/>
    <s v="i6"/>
    <s v="Associate"/>
    <s v="LinkedIn"/>
    <d v="2023-04-30T00:00:00"/>
    <d v="2023-05-15T00:00:00"/>
    <d v="2023-05-22T00:00:00"/>
    <s v="Candidate refused"/>
    <n v="51928"/>
    <m/>
    <x v="1"/>
    <n v="4"/>
    <s v="Head Office"/>
    <x v="0"/>
  </r>
  <r>
    <s v="ZK37780"/>
    <x v="2"/>
    <n v="22"/>
    <s v="Operations"/>
    <s v="Operations Executive"/>
    <s v="c9"/>
    <s v="Bachelor"/>
    <s v="Job portal"/>
    <d v="2023-04-30T00:00:00"/>
    <d v="2023-05-15T00:00:00"/>
    <d v="2023-05-26T00:00:00"/>
    <s v="Hired"/>
    <n v="87436"/>
    <n v="4.4000000000000004"/>
    <x v="0"/>
    <n v="4"/>
    <s v="Head Office"/>
    <x v="0"/>
  </r>
  <r>
    <s v="KF63629"/>
    <x v="2"/>
    <n v="23"/>
    <s v="Operations"/>
    <s v="Operations Manager"/>
    <s v="i6"/>
    <s v="Degree"/>
    <s v="Own website"/>
    <d v="2023-04-30T00:00:00"/>
    <d v="2023-05-14T00:00:00"/>
    <d v="2023-05-23T00:00:00"/>
    <s v="Hired"/>
    <n v="53151"/>
    <m/>
    <x v="0"/>
    <n v="3"/>
    <s v="Branch Office"/>
    <x v="0"/>
  </r>
  <r>
    <s v="XA03422"/>
    <x v="0"/>
    <n v="31"/>
    <s v="Production"/>
    <s v="Production Engineer"/>
    <s v="c8"/>
    <s v="Bachelor"/>
    <s v="Job portal"/>
    <d v="2023-05-01T00:00:00"/>
    <d v="2023-05-11T00:00:00"/>
    <d v="2023-05-18T00:00:00"/>
    <s v="Hired"/>
    <n v="56851"/>
    <n v="4.5999999999999996"/>
    <x v="0"/>
    <n v="4"/>
    <s v="Branch Office"/>
    <x v="1"/>
  </r>
  <r>
    <s v="OV59773"/>
    <x v="2"/>
    <n v="37"/>
    <s v="Marketing"/>
    <s v="Marketing Manager"/>
    <s v="n6"/>
    <s v="Master"/>
    <s v="Others"/>
    <d v="2023-05-01T00:00:00"/>
    <d v="2023-05-21T00:00:00"/>
    <d v="2023-06-02T00:00:00"/>
    <s v="Hired"/>
    <n v="149303"/>
    <n v="4.5"/>
    <x v="2"/>
    <n v="4"/>
    <s v="Branch Office"/>
    <x v="2"/>
  </r>
  <r>
    <s v="ON19394"/>
    <x v="1"/>
    <n v="35"/>
    <s v="Operations"/>
    <s v="Operations Executive"/>
    <s v="n6"/>
    <s v="Doctoral"/>
    <s v="Own website"/>
    <d v="2023-05-01T00:00:00"/>
    <d v="2023-05-14T00:00:00"/>
    <d v="2023-05-19T00:00:00"/>
    <s v="Hired"/>
    <n v="175340"/>
    <n v="4"/>
    <x v="0"/>
    <n v="5"/>
    <s v="Branch Office"/>
    <x v="2"/>
  </r>
  <r>
    <s v="VB60608"/>
    <x v="0"/>
    <n v="25"/>
    <s v="Production"/>
    <s v="Production Engineer"/>
    <s v="i1"/>
    <s v="Bachelor"/>
    <s v="LinkedIn"/>
    <d v="2023-05-01T00:00:00"/>
    <d v="2023-05-12T00:00:00"/>
    <d v="2023-05-22T00:00:00"/>
    <s v="Hired"/>
    <n v="43319"/>
    <n v="4.2"/>
    <x v="2"/>
    <n v="5"/>
    <s v="Branch Office"/>
    <x v="0"/>
  </r>
  <r>
    <s v="GX27382"/>
    <x v="1"/>
    <n v="55"/>
    <s v="Operations"/>
    <s v="Operations Executive"/>
    <s v="c9"/>
    <s v="Associate"/>
    <s v="Recruitment agencies"/>
    <d v="2023-05-02T00:00:00"/>
    <d v="2023-05-24T00:00:00"/>
    <d v="2023-06-01T00:00:00"/>
    <s v="Hired"/>
    <n v="82780"/>
    <n v="4.2"/>
    <x v="2"/>
    <n v="5"/>
    <s v="Remote"/>
    <x v="4"/>
  </r>
  <r>
    <s v="IS32110"/>
    <x v="0"/>
    <n v="27"/>
    <s v="Operations"/>
    <s v="Operations Executive"/>
    <s v="c10"/>
    <s v="Associate"/>
    <s v="Job portal"/>
    <d v="2023-05-02T00:00:00"/>
    <d v="2023-05-14T00:00:00"/>
    <d v="2023-05-21T00:00:00"/>
    <s v="No decision"/>
    <n v="77708"/>
    <m/>
    <x v="1"/>
    <n v="4"/>
    <s v="Branch Office"/>
    <x v="0"/>
  </r>
  <r>
    <s v="PN77561"/>
    <x v="0"/>
    <n v="23"/>
    <s v="Operations"/>
    <s v="Operations Executive"/>
    <s v="c10"/>
    <s v="Master"/>
    <s v="Others"/>
    <d v="2023-05-02T00:00:00"/>
    <d v="2023-05-19T00:00:00"/>
    <d v="2023-05-31T00:00:00"/>
    <s v="Hired"/>
    <n v="80132"/>
    <n v="4.8"/>
    <x v="0"/>
    <n v="5"/>
    <s v="Branch Office"/>
    <x v="0"/>
  </r>
  <r>
    <s v="PQ12432"/>
    <x v="0"/>
    <n v="28"/>
    <s v="Operations"/>
    <s v="Operations Executive"/>
    <s v="c8"/>
    <s v="Bachelor"/>
    <s v="Own website"/>
    <d v="2023-05-02T00:00:00"/>
    <d v="2023-05-12T00:00:00"/>
    <d v="2023-05-19T00:00:00"/>
    <s v="Hired"/>
    <n v="53536"/>
    <n v="3.8"/>
    <x v="0"/>
    <n v="5"/>
    <s v="Branch Office"/>
    <x v="1"/>
  </r>
  <r>
    <s v="WW79965"/>
    <x v="2"/>
    <n v="25"/>
    <s v="Service"/>
    <s v="Service Engineer"/>
    <s v="c9"/>
    <s v="Degree"/>
    <s v="Job portal"/>
    <d v="2023-05-02T00:00:00"/>
    <d v="2023-05-22T00:00:00"/>
    <d v="2023-05-27T00:00:00"/>
    <s v="Rejected"/>
    <n v="80231"/>
    <m/>
    <x v="1"/>
    <n v="4"/>
    <s v="Branch Office"/>
    <x v="0"/>
  </r>
  <r>
    <s v="TI34545"/>
    <x v="2"/>
    <n v="33"/>
    <s v="Service"/>
    <s v="Service Engineer"/>
    <s v="c8"/>
    <s v="Associate"/>
    <s v="LinkedIn"/>
    <d v="2023-05-03T00:00:00"/>
    <d v="2023-05-23T00:00:00"/>
    <d v="2023-06-04T00:00:00"/>
    <s v="Hired"/>
    <n v="84899"/>
    <n v="3.7"/>
    <x v="0"/>
    <n v="2"/>
    <s v="Branch Office"/>
    <x v="1"/>
  </r>
  <r>
    <s v="WX01890"/>
    <x v="0"/>
    <n v="32"/>
    <s v="Service"/>
    <s v="Service Engineer"/>
    <s v="n6"/>
    <s v="Doctoral"/>
    <s v="Own website"/>
    <d v="2023-05-03T00:00:00"/>
    <d v="2023-05-21T00:00:00"/>
    <d v="2023-05-29T00:00:00"/>
    <s v="Hired"/>
    <n v="189183"/>
    <m/>
    <x v="0"/>
    <n v="4"/>
    <s v="Branch Office"/>
    <x v="1"/>
  </r>
  <r>
    <s v="CU11592"/>
    <x v="0"/>
    <n v="32"/>
    <s v="Sales"/>
    <s v="Sales Executive"/>
    <s v="c9"/>
    <s v="Degree"/>
    <s v="LinkedIn"/>
    <d v="2023-05-03T00:00:00"/>
    <d v="2023-05-20T00:00:00"/>
    <d v="2023-05-25T00:00:00"/>
    <s v="Hired"/>
    <n v="85607"/>
    <m/>
    <x v="0"/>
    <n v="4"/>
    <s v="Branch Office"/>
    <x v="1"/>
  </r>
  <r>
    <s v="JM72291"/>
    <x v="2"/>
    <n v="31"/>
    <s v="Sales"/>
    <s v="Sales Manager"/>
    <s v="c9"/>
    <s v="Master"/>
    <s v="LinkedIn"/>
    <d v="2023-05-03T00:00:00"/>
    <d v="2023-05-25T00:00:00"/>
    <d v="2023-06-04T00:00:00"/>
    <s v="Candidate in process"/>
    <n v="88734"/>
    <m/>
    <x v="1"/>
    <n v="4"/>
    <s v="Branch Office"/>
    <x v="1"/>
  </r>
  <r>
    <s v="SK06237"/>
    <x v="0"/>
    <n v="25"/>
    <s v="Operations"/>
    <s v="Operations Executive"/>
    <s v="i6"/>
    <s v="Master"/>
    <s v="Job portal"/>
    <d v="2023-05-04T00:00:00"/>
    <d v="2023-05-14T00:00:00"/>
    <d v="2023-05-24T00:00:00"/>
    <s v="Candidate in process"/>
    <n v="60292"/>
    <m/>
    <x v="1"/>
    <n v="5"/>
    <s v="Branch Office"/>
    <x v="0"/>
  </r>
  <r>
    <s v="DB30157"/>
    <x v="2"/>
    <n v="28"/>
    <s v="Operations"/>
    <s v="Operations Manager"/>
    <s v="i7"/>
    <s v="Master"/>
    <s v="Job portal"/>
    <d v="2023-05-04T00:00:00"/>
    <d v="2023-05-21T00:00:00"/>
    <d v="2023-05-30T00:00:00"/>
    <s v="Hired"/>
    <n v="72659"/>
    <n v="4.2"/>
    <x v="0"/>
    <n v="2"/>
    <s v="Branch Office"/>
    <x v="1"/>
  </r>
  <r>
    <s v="HO23485"/>
    <x v="2"/>
    <n v="26"/>
    <s v="Operations"/>
    <s v="Operations Executive"/>
    <s v="c8"/>
    <s v="Bachelor"/>
    <s v="Recruitment agencies"/>
    <d v="2023-05-04T00:00:00"/>
    <d v="2023-05-20T00:00:00"/>
    <d v="2023-05-29T00:00:00"/>
    <s v="No decision"/>
    <n v="51683"/>
    <m/>
    <x v="1"/>
    <n v="4"/>
    <s v="Branch Office"/>
    <x v="0"/>
  </r>
  <r>
    <s v="TK17965"/>
    <x v="0"/>
    <n v="31"/>
    <s v="Operations"/>
    <s v="Operations Executive"/>
    <s v="c9"/>
    <s v="Master"/>
    <s v="Job portal"/>
    <d v="2023-05-04T00:00:00"/>
    <d v="2023-05-25T00:00:00"/>
    <d v="2023-06-01T00:00:00"/>
    <s v="Rejected"/>
    <n v="67411"/>
    <m/>
    <x v="1"/>
    <n v="2"/>
    <s v="Branch Office"/>
    <x v="1"/>
  </r>
  <r>
    <s v="BL34096"/>
    <x v="1"/>
    <n v="26"/>
    <s v="Operations"/>
    <s v="Operations Executive"/>
    <s v="b9"/>
    <s v="Degree"/>
    <s v="Others"/>
    <d v="2023-05-04T00:00:00"/>
    <d v="2023-05-15T00:00:00"/>
    <d v="2023-05-22T00:00:00"/>
    <s v="Rejected"/>
    <n v="51121"/>
    <m/>
    <x v="1"/>
    <m/>
    <s v="Branch Office"/>
    <x v="0"/>
  </r>
  <r>
    <s v="WH54786"/>
    <x v="0"/>
    <n v="25"/>
    <s v="Production"/>
    <s v="Production Engineer"/>
    <s v="c5"/>
    <s v="Master"/>
    <s v="Job portal"/>
    <d v="2023-05-05T00:00:00"/>
    <d v="2023-05-14T00:00:00"/>
    <d v="2023-05-18T00:00:00"/>
    <s v="Rejected"/>
    <n v="43293"/>
    <m/>
    <x v="1"/>
    <n v="4"/>
    <s v="Branch Office"/>
    <x v="0"/>
  </r>
  <r>
    <s v="UI43470"/>
    <x v="1"/>
    <n v="35"/>
    <s v="Operations"/>
    <s v="Operations Executive"/>
    <s v="m7"/>
    <s v="Degree"/>
    <s v="Job portal"/>
    <d v="2023-05-05T00:00:00"/>
    <d v="2023-05-19T00:00:00"/>
    <d v="2023-05-30T00:00:00"/>
    <s v="Hired"/>
    <n v="118643"/>
    <n v="4.5999999999999996"/>
    <x v="0"/>
    <n v="4"/>
    <s v="Branch Office"/>
    <x v="2"/>
  </r>
  <r>
    <s v="SD17001"/>
    <x v="2"/>
    <n v="33"/>
    <s v="Service"/>
    <s v="Service Engineer"/>
    <s v="i7"/>
    <s v="Bachelor"/>
    <s v="Job portal"/>
    <d v="2023-05-05T00:00:00"/>
    <d v="2023-05-26T00:00:00"/>
    <d v="2023-06-06T00:00:00"/>
    <s v="Hired"/>
    <n v="76117"/>
    <n v="4.9000000000000004"/>
    <x v="0"/>
    <n v="5"/>
    <s v="Remote"/>
    <x v="1"/>
  </r>
  <r>
    <s v="ZN23808"/>
    <x v="2"/>
    <n v="25"/>
    <s v="Marketing"/>
    <s v="Marketing Executive"/>
    <s v="i6"/>
    <s v="Bachelor"/>
    <s v="Recruitment agencies"/>
    <d v="2023-05-05T00:00:00"/>
    <d v="2023-05-21T00:00:00"/>
    <d v="2023-05-25T00:00:00"/>
    <s v="Rejected"/>
    <n v="65093"/>
    <m/>
    <x v="1"/>
    <n v="4"/>
    <s v="Branch Office"/>
    <x v="0"/>
  </r>
  <r>
    <s v="AE43701"/>
    <x v="0"/>
    <n v="34"/>
    <s v="Operations"/>
    <s v="Operations Executive"/>
    <s v="n10"/>
    <s v="Bachelor"/>
    <s v="Job portal"/>
    <d v="2023-05-05T00:00:00"/>
    <d v="2023-05-20T00:00:00"/>
    <d v="2023-05-28T00:00:00"/>
    <s v="Hired"/>
    <n v="213431"/>
    <n v="4"/>
    <x v="2"/>
    <m/>
    <s v="Branch Office"/>
    <x v="2"/>
  </r>
  <r>
    <s v="FX38515"/>
    <x v="2"/>
    <n v="25"/>
    <s v="Service"/>
    <s v="Service Manager"/>
    <s v="i1"/>
    <s v="Bachelor"/>
    <s v="Job portal"/>
    <d v="2023-05-05T00:00:00"/>
    <d v="2023-05-26T00:00:00"/>
    <d v="2023-06-05T00:00:00"/>
    <s v="Rejected"/>
    <n v="55247"/>
    <m/>
    <x v="1"/>
    <m/>
    <s v="Branch Office"/>
    <x v="0"/>
  </r>
  <r>
    <s v="MW45969"/>
    <x v="0"/>
    <n v="25"/>
    <s v="Operations"/>
    <s v="Operations Executive"/>
    <s v="c9"/>
    <s v="Master"/>
    <s v="Own website"/>
    <d v="2023-05-06T00:00:00"/>
    <d v="2023-05-17T00:00:00"/>
    <d v="2023-05-22T00:00:00"/>
    <s v="No decision"/>
    <n v="57436"/>
    <m/>
    <x v="1"/>
    <n v="4"/>
    <s v="Branch Office"/>
    <x v="0"/>
  </r>
  <r>
    <s v="VH91357"/>
    <x v="0"/>
    <n v="28"/>
    <s v="Operations"/>
    <s v="Operations Executive"/>
    <s v="m6"/>
    <s v="Associate"/>
    <s v="Own website"/>
    <d v="2023-05-06T00:00:00"/>
    <d v="2023-05-23T00:00:00"/>
    <d v="2023-05-28T00:00:00"/>
    <s v="Hired"/>
    <n v="112042"/>
    <n v="4.0999999999999996"/>
    <x v="0"/>
    <n v="3"/>
    <s v="Branch Office"/>
    <x v="1"/>
  </r>
  <r>
    <s v="ZU32897"/>
    <x v="0"/>
    <n v="23"/>
    <s v="Service"/>
    <s v="Service Engineer"/>
    <s v="c9"/>
    <s v="Master"/>
    <s v="Own website"/>
    <d v="2023-05-06T00:00:00"/>
    <d v="2023-05-21T00:00:00"/>
    <d v="2023-06-01T00:00:00"/>
    <s v="Hired"/>
    <n v="67523"/>
    <n v="4.2"/>
    <x v="0"/>
    <n v="5"/>
    <s v="Branch Office"/>
    <x v="0"/>
  </r>
  <r>
    <s v="NK26611"/>
    <x v="0"/>
    <n v="23"/>
    <s v="Operations"/>
    <s v="Operations Manager"/>
    <s v="i4"/>
    <s v="Bachelor"/>
    <s v="Recruitment agencies"/>
    <d v="2023-05-06T00:00:00"/>
    <d v="2023-05-27T00:00:00"/>
    <d v="2023-06-02T00:00:00"/>
    <s v="Hired"/>
    <n v="61996"/>
    <n v="4.3"/>
    <x v="0"/>
    <n v="5"/>
    <s v="Branch Office"/>
    <x v="0"/>
  </r>
  <r>
    <s v="JR08595"/>
    <x v="0"/>
    <n v="32"/>
    <s v="Service"/>
    <s v="Service Engineer"/>
    <s v="b9"/>
    <s v="Bachelor"/>
    <s v="Recruitment agencies"/>
    <d v="2023-05-06T00:00:00"/>
    <d v="2023-05-21T00:00:00"/>
    <d v="2023-05-30T00:00:00"/>
    <s v="Candidate in process"/>
    <n v="49239"/>
    <m/>
    <x v="1"/>
    <m/>
    <s v="Remote"/>
    <x v="1"/>
  </r>
  <r>
    <s v="BH59742"/>
    <x v="2"/>
    <n v="33"/>
    <s v="Sales"/>
    <s v="Sales Executive"/>
    <s v="n10"/>
    <s v="Master"/>
    <s v="Own website"/>
    <d v="2023-05-06T00:00:00"/>
    <d v="2023-05-18T00:00:00"/>
    <d v="2023-05-28T00:00:00"/>
    <s v="Hired"/>
    <n v="215479"/>
    <m/>
    <x v="0"/>
    <n v="4"/>
    <s v="Branch Office"/>
    <x v="1"/>
  </r>
  <r>
    <s v="UK55946"/>
    <x v="2"/>
    <n v="25"/>
    <s v="Marketing"/>
    <s v="Marketing Manager"/>
    <s v="n10"/>
    <s v="Bachelor"/>
    <s v="LinkedIn"/>
    <d v="2023-05-07T00:00:00"/>
    <d v="2023-05-15T00:00:00"/>
    <d v="2023-05-22T00:00:00"/>
    <s v="Rejected"/>
    <n v="193631"/>
    <m/>
    <x v="1"/>
    <n v="4"/>
    <s v="Branch Office"/>
    <x v="0"/>
  </r>
  <r>
    <s v="VW68677"/>
    <x v="0"/>
    <n v="37"/>
    <s v="Operations"/>
    <s v="Operations Manager"/>
    <s v="i7"/>
    <s v="Master"/>
    <s v="LinkedIn"/>
    <d v="2023-05-08T00:00:00"/>
    <d v="2023-05-27T00:00:00"/>
    <d v="2023-05-31T00:00:00"/>
    <s v="Hired"/>
    <n v="57485"/>
    <n v="4.2"/>
    <x v="0"/>
    <m/>
    <s v="Branch Office"/>
    <x v="2"/>
  </r>
  <r>
    <s v="RT80517"/>
    <x v="2"/>
    <n v="36"/>
    <s v="Operations"/>
    <s v="Operations Executive"/>
    <s v="i1"/>
    <s v="Bachelor"/>
    <s v="Job portal"/>
    <d v="2023-05-08T00:00:00"/>
    <d v="2023-05-22T00:00:00"/>
    <d v="2023-05-30T00:00:00"/>
    <s v="Hired"/>
    <n v="58557"/>
    <m/>
    <x v="0"/>
    <n v="4"/>
    <s v="Branch Office"/>
    <x v="2"/>
  </r>
  <r>
    <s v="PQ51527"/>
    <x v="0"/>
    <n v="28"/>
    <s v="Operations"/>
    <s v="Operations Executive"/>
    <s v="i1"/>
    <s v="Bachelor"/>
    <s v="Own website"/>
    <d v="2023-05-08T00:00:00"/>
    <d v="2023-05-27T00:00:00"/>
    <d v="2023-05-31T00:00:00"/>
    <s v="Rejected"/>
    <n v="57695"/>
    <m/>
    <x v="1"/>
    <n v="5"/>
    <s v="Branch Office"/>
    <x v="1"/>
  </r>
  <r>
    <s v="XO78981"/>
    <x v="2"/>
    <n v="36"/>
    <s v="Service"/>
    <s v="Service Manager"/>
    <s v="c5"/>
    <s v="Degree"/>
    <s v="Job portal"/>
    <d v="2023-05-08T00:00:00"/>
    <d v="2023-05-29T00:00:00"/>
    <d v="2023-06-02T00:00:00"/>
    <s v="Hired"/>
    <n v="56615"/>
    <m/>
    <x v="2"/>
    <n v="5"/>
    <s v="Branch Office"/>
    <x v="2"/>
  </r>
  <r>
    <s v="VU27745"/>
    <x v="2"/>
    <n v="27"/>
    <s v="Finance"/>
    <s v="Finance Manager"/>
    <s v="c9"/>
    <s v="Master"/>
    <s v="Own website"/>
    <d v="2023-05-08T00:00:00"/>
    <d v="2023-05-19T00:00:00"/>
    <d v="2023-05-30T00:00:00"/>
    <s v="Rejected"/>
    <n v="77339"/>
    <m/>
    <x v="1"/>
    <n v="4"/>
    <s v="Branch Office"/>
    <x v="0"/>
  </r>
  <r>
    <s v="YB60516"/>
    <x v="0"/>
    <n v="28"/>
    <s v="Operations"/>
    <s v="Operations Executive"/>
    <s v="c8"/>
    <s v="Bachelor"/>
    <s v="LinkedIn"/>
    <d v="2023-05-08T00:00:00"/>
    <d v="2023-05-19T00:00:00"/>
    <d v="2023-05-27T00:00:00"/>
    <s v="Candidate refused"/>
    <n v="63911"/>
    <m/>
    <x v="1"/>
    <n v="5"/>
    <s v="Branch Office"/>
    <x v="1"/>
  </r>
  <r>
    <s v="LK86125"/>
    <x v="2"/>
    <n v="23"/>
    <s v="Marketing"/>
    <s v="Marketing Executive"/>
    <s v="i6"/>
    <s v="Doctoral"/>
    <s v="Others"/>
    <d v="2023-05-09T00:00:00"/>
    <d v="2023-05-22T00:00:00"/>
    <d v="2023-05-28T00:00:00"/>
    <s v="Hired"/>
    <n v="73926"/>
    <n v="4.5"/>
    <x v="0"/>
    <n v="5"/>
    <s v="Branch Office"/>
    <x v="0"/>
  </r>
  <r>
    <s v="ZF63696"/>
    <x v="0"/>
    <n v="35"/>
    <s v="Service"/>
    <s v="Service Engineer"/>
    <s v="c5"/>
    <s v="Bachelor"/>
    <s v="Job portal"/>
    <d v="2023-05-09T00:00:00"/>
    <d v="2023-05-23T00:00:00"/>
    <d v="2023-06-02T00:00:00"/>
    <s v="Hired"/>
    <n v="64925"/>
    <n v="4.0999999999999996"/>
    <x v="0"/>
    <m/>
    <s v="Branch Office"/>
    <x v="2"/>
  </r>
  <r>
    <s v="XN65082"/>
    <x v="0"/>
    <n v="24"/>
    <s v="Operations"/>
    <s v="Operations Executive"/>
    <s v="n6"/>
    <s v="Bachelor"/>
    <s v="Own website"/>
    <d v="2023-05-09T00:00:00"/>
    <d v="2023-05-26T00:00:00"/>
    <d v="2023-05-30T00:00:00"/>
    <s v="Hired"/>
    <n v="152991"/>
    <n v="3.9"/>
    <x v="2"/>
    <m/>
    <s v="Head Office"/>
    <x v="0"/>
  </r>
  <r>
    <s v="AI46995"/>
    <x v="2"/>
    <n v="31"/>
    <s v="Marketing"/>
    <s v="Marketing Executive"/>
    <s v="i6"/>
    <s v="Degree"/>
    <s v="LinkedIn"/>
    <d v="2023-05-09T00:00:00"/>
    <d v="2023-05-20T00:00:00"/>
    <d v="2023-06-01T00:00:00"/>
    <s v="Rejected"/>
    <n v="55914"/>
    <m/>
    <x v="1"/>
    <n v="4"/>
    <s v="Branch Office"/>
    <x v="1"/>
  </r>
  <r>
    <s v="LA87475"/>
    <x v="0"/>
    <n v="29"/>
    <s v="Operations"/>
    <s v="Operations Executive"/>
    <s v="c5"/>
    <s v="Degree"/>
    <s v="Recruitment agencies"/>
    <d v="2023-05-09T00:00:00"/>
    <d v="2023-05-31T00:00:00"/>
    <d v="2023-06-12T00:00:00"/>
    <s v="Rejected"/>
    <n v="67428"/>
    <m/>
    <x v="1"/>
    <n v="4"/>
    <s v="Branch Office"/>
    <x v="1"/>
  </r>
  <r>
    <s v="DR05536"/>
    <x v="0"/>
    <n v="23"/>
    <s v="Marketing"/>
    <s v="Marketing Manager"/>
    <s v="i6"/>
    <s v="Bachelor"/>
    <s v="Job portal"/>
    <d v="2023-05-09T00:00:00"/>
    <d v="2023-05-31T00:00:00"/>
    <d v="2023-06-04T00:00:00"/>
    <s v="Hired"/>
    <n v="68923"/>
    <n v="4.5"/>
    <x v="0"/>
    <n v="4"/>
    <s v="Branch Office"/>
    <x v="0"/>
  </r>
  <r>
    <s v="YF58088"/>
    <x v="0"/>
    <n v="29"/>
    <s v="Purchase"/>
    <s v="Purchase Manager"/>
    <s v="c8"/>
    <s v="Master"/>
    <s v="Job portal"/>
    <d v="2023-05-09T00:00:00"/>
    <d v="2023-05-26T00:00:00"/>
    <d v="2023-06-04T00:00:00"/>
    <s v="Hired"/>
    <n v="79591"/>
    <n v="4.5999999999999996"/>
    <x v="0"/>
    <n v="5"/>
    <s v="Branch Office"/>
    <x v="1"/>
  </r>
  <r>
    <s v="TU33918"/>
    <x v="2"/>
    <n v="48"/>
    <s v="Marketing"/>
    <s v="Marketing Executive"/>
    <s v="n10"/>
    <s v="Bachelor"/>
    <s v="LinkedIn"/>
    <d v="2023-05-09T00:00:00"/>
    <d v="2023-05-19T00:00:00"/>
    <d v="2023-05-23T00:00:00"/>
    <s v="Rejected"/>
    <n v="157055"/>
    <m/>
    <x v="1"/>
    <n v="5"/>
    <s v="Branch Office"/>
    <x v="5"/>
  </r>
  <r>
    <s v="UK15782"/>
    <x v="0"/>
    <n v="27"/>
    <s v="Operations"/>
    <s v="Operations Executive"/>
    <s v="i4"/>
    <s v="Doctoral"/>
    <s v="LinkedIn"/>
    <d v="2023-05-09T00:00:00"/>
    <d v="2023-05-31T00:00:00"/>
    <d v="2023-06-05T00:00:00"/>
    <s v="Candidate in process"/>
    <n v="47532"/>
    <m/>
    <x v="1"/>
    <n v="3"/>
    <s v="Branch Office"/>
    <x v="0"/>
  </r>
  <r>
    <s v="XW81706"/>
    <x v="0"/>
    <n v="26"/>
    <s v="Sales"/>
    <s v="Sales Executive"/>
    <s v="i1"/>
    <s v="Master"/>
    <s v="Job portal"/>
    <d v="2023-05-10T00:00:00"/>
    <d v="2023-05-27T00:00:00"/>
    <d v="2023-06-07T00:00:00"/>
    <s v="Hired"/>
    <n v="53624"/>
    <n v="4.2"/>
    <x v="0"/>
    <n v="4"/>
    <s v="Head Office"/>
    <x v="0"/>
  </r>
  <r>
    <s v="NP93919"/>
    <x v="2"/>
    <n v="22"/>
    <s v="Operations"/>
    <s v="Operations Executive"/>
    <s v="c5"/>
    <s v="Bachelor"/>
    <s v="Others"/>
    <d v="2023-05-11T00:00:00"/>
    <d v="2023-06-02T00:00:00"/>
    <d v="2023-06-07T00:00:00"/>
    <s v="Hired"/>
    <n v="64377"/>
    <n v="4.8"/>
    <x v="0"/>
    <m/>
    <s v="Branch Office"/>
    <x v="0"/>
  </r>
  <r>
    <s v="KF01688"/>
    <x v="2"/>
    <n v="38"/>
    <s v="Production"/>
    <s v="Production Engineer"/>
    <s v="n6"/>
    <s v="Bachelor"/>
    <s v="Job portal"/>
    <d v="2023-05-11T00:00:00"/>
    <d v="2023-05-19T00:00:00"/>
    <d v="2023-05-29T00:00:00"/>
    <s v="Hired"/>
    <n v="180626"/>
    <n v="5"/>
    <x v="0"/>
    <n v="4"/>
    <s v="Branch Office"/>
    <x v="2"/>
  </r>
  <r>
    <s v="AY30606"/>
    <x v="0"/>
    <n v="27"/>
    <s v="Production"/>
    <s v="Production Engineer"/>
    <s v="m6"/>
    <s v="Master"/>
    <s v="LinkedIn"/>
    <d v="2023-05-11T00:00:00"/>
    <d v="2023-05-25T00:00:00"/>
    <d v="2023-06-02T00:00:00"/>
    <s v="Hired"/>
    <n v="137969"/>
    <n v="4.7"/>
    <x v="0"/>
    <n v="5"/>
    <s v="Branch Office"/>
    <x v="0"/>
  </r>
  <r>
    <s v="BT04161"/>
    <x v="0"/>
    <n v="27"/>
    <s v="Operations"/>
    <s v="Operations Executive"/>
    <s v="c8"/>
    <s v="Master"/>
    <s v="Job portal"/>
    <d v="2023-05-11T00:00:00"/>
    <d v="2023-05-19T00:00:00"/>
    <d v="2023-05-27T00:00:00"/>
    <s v="Hired"/>
    <n v="82349"/>
    <n v="3.9"/>
    <x v="0"/>
    <m/>
    <s v="Branch Office"/>
    <x v="0"/>
  </r>
  <r>
    <s v="PL41722"/>
    <x v="0"/>
    <n v="25"/>
    <s v="Service"/>
    <s v="Service Engineer"/>
    <s v="i4"/>
    <s v="Degree"/>
    <s v="Job portal"/>
    <d v="2023-05-11T00:00:00"/>
    <d v="2023-05-19T00:00:00"/>
    <d v="2023-05-28T00:00:00"/>
    <s v="Rejected"/>
    <n v="46654"/>
    <m/>
    <x v="1"/>
    <n v="4"/>
    <s v="Branch Office"/>
    <x v="0"/>
  </r>
  <r>
    <s v="AM42174"/>
    <x v="0"/>
    <n v="22"/>
    <s v="Production"/>
    <s v="Production Manager"/>
    <s v="c9"/>
    <s v="Associate"/>
    <s v="Others"/>
    <d v="2023-05-12T00:00:00"/>
    <d v="2023-05-27T00:00:00"/>
    <d v="2023-06-05T00:00:00"/>
    <s v="Hired"/>
    <n v="70205"/>
    <n v="4.5"/>
    <x v="2"/>
    <n v="5"/>
    <s v="Branch Office"/>
    <x v="0"/>
  </r>
  <r>
    <s v="DK86535"/>
    <x v="0"/>
    <n v="29"/>
    <s v="Operations"/>
    <s v="Operations Executive"/>
    <s v="c9"/>
    <s v="Bachelor"/>
    <s v="LinkedIn"/>
    <d v="2023-05-12T00:00:00"/>
    <d v="2023-05-31T00:00:00"/>
    <d v="2023-06-10T00:00:00"/>
    <s v="Hired"/>
    <n v="88672"/>
    <n v="4"/>
    <x v="0"/>
    <n v="4"/>
    <s v="Branch Office"/>
    <x v="1"/>
  </r>
  <r>
    <s v="CW78999"/>
    <x v="2"/>
    <n v="28"/>
    <s v="Sales"/>
    <s v="Sales Executive"/>
    <s v="i1"/>
    <s v="Degree"/>
    <s v="Recruitment agencies"/>
    <d v="2023-05-12T00:00:00"/>
    <d v="2023-06-01T00:00:00"/>
    <d v="2023-06-06T00:00:00"/>
    <s v="Hired"/>
    <n v="35105"/>
    <m/>
    <x v="2"/>
    <n v="4"/>
    <s v="Branch Office"/>
    <x v="1"/>
  </r>
  <r>
    <s v="OY07096"/>
    <x v="2"/>
    <n v="22"/>
    <s v="Service"/>
    <s v="Service Manager"/>
    <s v="i5"/>
    <s v="Master"/>
    <s v="Own website"/>
    <d v="2023-05-12T00:00:00"/>
    <d v="2023-05-28T00:00:00"/>
    <d v="2023-06-09T00:00:00"/>
    <s v="Hired"/>
    <n v="46000"/>
    <m/>
    <x v="0"/>
    <n v="4"/>
    <s v="Branch Office"/>
    <x v="0"/>
  </r>
  <r>
    <s v="GZ14019"/>
    <x v="2"/>
    <n v="23"/>
    <s v="Sales"/>
    <s v="Sales Executive"/>
    <s v="i7"/>
    <s v="Master"/>
    <s v="Own website"/>
    <d v="2023-05-12T00:00:00"/>
    <d v="2023-05-20T00:00:00"/>
    <d v="2023-05-29T00:00:00"/>
    <s v="Hired"/>
    <n v="63283"/>
    <n v="3.9"/>
    <x v="0"/>
    <n v="2"/>
    <s v="Branch Office"/>
    <x v="0"/>
  </r>
  <r>
    <s v="JY29449"/>
    <x v="0"/>
    <n v="31"/>
    <s v="Purchase"/>
    <s v="Purchase Officer"/>
    <s v="i1"/>
    <s v="Master"/>
    <s v="LinkedIn"/>
    <d v="2023-05-13T00:00:00"/>
    <d v="2023-05-27T00:00:00"/>
    <d v="2023-06-07T00:00:00"/>
    <s v="Hired"/>
    <n v="37962"/>
    <n v="3.6"/>
    <x v="2"/>
    <n v="4"/>
    <s v="Branch Office"/>
    <x v="1"/>
  </r>
  <r>
    <s v="MF99601"/>
    <x v="2"/>
    <n v="40"/>
    <s v="Operations"/>
    <s v="Operations Executive"/>
    <s v="i1"/>
    <s v="Bachelor"/>
    <s v="Recruitment agencies"/>
    <d v="2023-05-13T00:00:00"/>
    <d v="2023-05-29T00:00:00"/>
    <d v="2023-06-02T00:00:00"/>
    <s v="Candidate refused"/>
    <n v="43394"/>
    <m/>
    <x v="1"/>
    <n v="3"/>
    <s v="Branch Office"/>
    <x v="3"/>
  </r>
  <r>
    <s v="JF48934"/>
    <x v="0"/>
    <n v="25"/>
    <s v="Operations"/>
    <s v="Operations Manager"/>
    <s v="i7"/>
    <s v="Bachelor"/>
    <s v="Job portal"/>
    <d v="2023-05-13T00:00:00"/>
    <d v="2023-05-27T00:00:00"/>
    <d v="2023-06-06T00:00:00"/>
    <s v="Candidate refused"/>
    <n v="76879"/>
    <m/>
    <x v="1"/>
    <m/>
    <s v="Branch Office"/>
    <x v="0"/>
  </r>
  <r>
    <s v="OZ31485"/>
    <x v="1"/>
    <n v="29"/>
    <s v="Marketing"/>
    <s v="Marketing Executive"/>
    <s v="i1"/>
    <s v="Degree"/>
    <s v="LinkedIn"/>
    <d v="2023-05-13T00:00:00"/>
    <d v="2023-05-28T00:00:00"/>
    <d v="2023-06-05T00:00:00"/>
    <s v="Rejected"/>
    <n v="41347"/>
    <m/>
    <x v="1"/>
    <n v="4"/>
    <s v="Branch Office"/>
    <x v="1"/>
  </r>
  <r>
    <s v="HP71508"/>
    <x v="2"/>
    <n v="39"/>
    <s v="Operations"/>
    <s v="Operations Executive"/>
    <s v="n10"/>
    <s v="Master"/>
    <s v="Job portal"/>
    <d v="2023-05-13T00:00:00"/>
    <d v="2023-06-02T00:00:00"/>
    <d v="2023-06-13T00:00:00"/>
    <s v="Hired"/>
    <n v="171625"/>
    <n v="3.8"/>
    <x v="0"/>
    <m/>
    <s v="Branch Office"/>
    <x v="2"/>
  </r>
  <r>
    <s v="HB84204"/>
    <x v="0"/>
    <n v="40"/>
    <s v="Service"/>
    <s v="Service Engineer"/>
    <s v="i5"/>
    <s v="Associate"/>
    <s v="LinkedIn"/>
    <d v="2023-05-14T00:00:00"/>
    <d v="2023-06-03T00:00:00"/>
    <d v="2023-06-14T00:00:00"/>
    <s v="Rejected"/>
    <n v="66395"/>
    <m/>
    <x v="1"/>
    <n v="4"/>
    <s v="Head Office"/>
    <x v="3"/>
  </r>
  <r>
    <s v="RV35997"/>
    <x v="2"/>
    <n v="22"/>
    <s v="Marketing"/>
    <s v="Marketing Executive"/>
    <s v="i1"/>
    <s v="Bachelor"/>
    <s v="Others"/>
    <d v="2023-05-14T00:00:00"/>
    <d v="2023-06-02T00:00:00"/>
    <d v="2023-06-07T00:00:00"/>
    <s v="Hired"/>
    <n v="57725"/>
    <n v="4.5"/>
    <x v="0"/>
    <n v="5"/>
    <s v="Branch Office"/>
    <x v="0"/>
  </r>
  <r>
    <s v="MN90868"/>
    <x v="0"/>
    <n v="25"/>
    <s v="Operations"/>
    <s v="Operations Executive"/>
    <s v="i7"/>
    <s v="Bachelor"/>
    <s v="LinkedIn"/>
    <d v="2023-05-14T00:00:00"/>
    <d v="2023-06-04T00:00:00"/>
    <d v="2023-06-13T00:00:00"/>
    <s v="Hired"/>
    <n v="68691"/>
    <n v="4.3"/>
    <x v="0"/>
    <n v="3"/>
    <s v="Branch Office"/>
    <x v="0"/>
  </r>
  <r>
    <s v="XP81159"/>
    <x v="2"/>
    <n v="29"/>
    <s v="Operations"/>
    <s v="Operations Executive"/>
    <s v="c5"/>
    <s v="Bachelor"/>
    <s v="Own website"/>
    <d v="2023-05-14T00:00:00"/>
    <d v="2023-05-23T00:00:00"/>
    <d v="2023-05-28T00:00:00"/>
    <s v="Rejected"/>
    <n v="63882"/>
    <m/>
    <x v="1"/>
    <n v="3"/>
    <s v="Branch Office"/>
    <x v="1"/>
  </r>
  <r>
    <s v="EO74762"/>
    <x v="0"/>
    <n v="36"/>
    <s v="Operations"/>
    <s v="Operations Manager"/>
    <s v="c9"/>
    <s v="Master"/>
    <s v="Job portal"/>
    <d v="2023-05-14T00:00:00"/>
    <d v="2023-05-29T00:00:00"/>
    <d v="2023-06-02T00:00:00"/>
    <s v="Hired"/>
    <n v="75474"/>
    <n v="4.5999999999999996"/>
    <x v="0"/>
    <n v="4"/>
    <s v="Branch Office"/>
    <x v="2"/>
  </r>
  <r>
    <s v="LV85881"/>
    <x v="0"/>
    <n v="38"/>
    <s v="Marketing"/>
    <s v="Marketing Manager"/>
    <s v="c10"/>
    <s v="Doctoral"/>
    <s v="Others"/>
    <d v="2023-05-15T00:00:00"/>
    <d v="2023-05-30T00:00:00"/>
    <d v="2023-06-06T00:00:00"/>
    <s v="Hired"/>
    <n v="80829"/>
    <n v="4.5999999999999996"/>
    <x v="2"/>
    <n v="4"/>
    <s v="Branch Office"/>
    <x v="2"/>
  </r>
  <r>
    <s v="RI02790"/>
    <x v="2"/>
    <n v="34"/>
    <s v="Operations"/>
    <s v="Operations Executive"/>
    <s v="c5"/>
    <s v="Bachelor"/>
    <s v="Job portal"/>
    <d v="2023-05-15T00:00:00"/>
    <d v="2023-05-26T00:00:00"/>
    <d v="2023-05-30T00:00:00"/>
    <s v="Rejected"/>
    <n v="49856"/>
    <m/>
    <x v="1"/>
    <n v="5"/>
    <s v="Branch Office"/>
    <x v="2"/>
  </r>
  <r>
    <s v="UP74694"/>
    <x v="0"/>
    <n v="29"/>
    <s v="Service"/>
    <s v="Service Engineer"/>
    <s v="i6"/>
    <s v="Master"/>
    <s v="Recruitment agencies"/>
    <d v="2023-05-15T00:00:00"/>
    <d v="2023-05-24T00:00:00"/>
    <d v="2023-05-28T00:00:00"/>
    <s v="Hired"/>
    <n v="54036"/>
    <n v="3.8"/>
    <x v="0"/>
    <n v="3"/>
    <s v="Branch Office"/>
    <x v="1"/>
  </r>
  <r>
    <s v="SK92471"/>
    <x v="2"/>
    <n v="39"/>
    <s v="Operations"/>
    <s v="Operations Executive"/>
    <s v="c5"/>
    <s v="Master"/>
    <s v="Recruitment agencies"/>
    <d v="2023-05-15T00:00:00"/>
    <d v="2023-05-31T00:00:00"/>
    <d v="2023-06-06T00:00:00"/>
    <s v="Hired"/>
    <n v="65727"/>
    <n v="4.3"/>
    <x v="2"/>
    <n v="4"/>
    <s v="Branch Office"/>
    <x v="2"/>
  </r>
  <r>
    <s v="UJ05081"/>
    <x v="0"/>
    <n v="42"/>
    <s v="Sales"/>
    <s v="Sales Manager"/>
    <s v="i1"/>
    <s v="Degree"/>
    <s v="Job portal"/>
    <d v="2023-05-15T00:00:00"/>
    <d v="2023-06-04T00:00:00"/>
    <d v="2023-06-09T00:00:00"/>
    <s v="Rejected"/>
    <n v="35260"/>
    <m/>
    <x v="1"/>
    <n v="5"/>
    <s v="Head Office"/>
    <x v="3"/>
  </r>
  <r>
    <s v="QI19660"/>
    <x v="2"/>
    <n v="35"/>
    <s v="Service"/>
    <s v="Service Engineer"/>
    <s v="c8"/>
    <s v="Master"/>
    <s v="LinkedIn"/>
    <d v="2023-05-15T00:00:00"/>
    <d v="2023-05-23T00:00:00"/>
    <d v="2023-06-01T00:00:00"/>
    <s v="Hired"/>
    <n v="67303"/>
    <n v="3.6"/>
    <x v="0"/>
    <n v="5"/>
    <s v="Branch Office"/>
    <x v="2"/>
  </r>
  <r>
    <s v="IZ96410"/>
    <x v="2"/>
    <n v="28"/>
    <s v="Purchase"/>
    <s v="Purchase Officer"/>
    <s v="c5"/>
    <s v="Master"/>
    <s v="Own website"/>
    <d v="2023-05-16T00:00:00"/>
    <d v="2023-06-04T00:00:00"/>
    <d v="2023-06-14T00:00:00"/>
    <s v="Hired"/>
    <n v="65088"/>
    <m/>
    <x v="0"/>
    <n v="5"/>
    <s v="Head Office"/>
    <x v="1"/>
  </r>
  <r>
    <s v="QY05334"/>
    <x v="0"/>
    <n v="35"/>
    <s v="Service"/>
    <s v="Service Manager"/>
    <s v="c10"/>
    <s v="Degree"/>
    <s v="LinkedIn"/>
    <d v="2023-05-16T00:00:00"/>
    <d v="2023-06-04T00:00:00"/>
    <d v="2023-06-11T00:00:00"/>
    <s v="Hired"/>
    <n v="64368"/>
    <n v="3.5"/>
    <x v="0"/>
    <n v="4"/>
    <s v="Branch Office"/>
    <x v="2"/>
  </r>
  <r>
    <s v="PB57246"/>
    <x v="0"/>
    <n v="33"/>
    <s v="Sales"/>
    <s v="Sales Manager"/>
    <s v="c8"/>
    <s v="Bachelor"/>
    <s v="Job portal"/>
    <d v="2023-05-16T00:00:00"/>
    <d v="2023-05-30T00:00:00"/>
    <d v="2023-06-05T00:00:00"/>
    <s v="Hired"/>
    <n v="63450"/>
    <n v="3.6"/>
    <x v="2"/>
    <n v="3"/>
    <s v="Head Office"/>
    <x v="1"/>
  </r>
  <r>
    <s v="HO01803"/>
    <x v="0"/>
    <n v="36"/>
    <s v="Service"/>
    <s v="Service Engineer"/>
    <s v="c9"/>
    <s v="Doctoral"/>
    <s v="Own website"/>
    <d v="2023-05-16T00:00:00"/>
    <d v="2023-05-27T00:00:00"/>
    <d v="2023-06-01T00:00:00"/>
    <s v="Rejected"/>
    <n v="64244"/>
    <m/>
    <x v="1"/>
    <n v="4"/>
    <s v="Branch Office"/>
    <x v="2"/>
  </r>
  <r>
    <s v="AP76595"/>
    <x v="0"/>
    <n v="31"/>
    <s v="Operations"/>
    <s v="Operations Manager"/>
    <s v="b9"/>
    <s v="Degree"/>
    <s v="LinkedIn"/>
    <d v="2023-05-17T00:00:00"/>
    <d v="2023-05-27T00:00:00"/>
    <d v="2023-06-03T00:00:00"/>
    <s v="Hired"/>
    <n v="31959"/>
    <n v="4.5"/>
    <x v="0"/>
    <n v="3"/>
    <s v="Head Office"/>
    <x v="1"/>
  </r>
  <r>
    <s v="RN21837"/>
    <x v="0"/>
    <n v="31"/>
    <s v="Operations"/>
    <s v="Operations Manager"/>
    <s v="n6"/>
    <s v="Bachelor"/>
    <s v="Job portal"/>
    <d v="2023-05-17T00:00:00"/>
    <d v="2023-05-30T00:00:00"/>
    <d v="2023-06-08T00:00:00"/>
    <s v="Hired"/>
    <n v="124398"/>
    <n v="4.9000000000000004"/>
    <x v="0"/>
    <m/>
    <s v="Branch Office"/>
    <x v="1"/>
  </r>
  <r>
    <s v="NQ62454"/>
    <x v="2"/>
    <n v="22"/>
    <s v="General Management"/>
    <s v="General Manager"/>
    <s v="c8"/>
    <s v="Degree"/>
    <s v="Job portal"/>
    <d v="2023-05-17T00:00:00"/>
    <d v="2023-05-29T00:00:00"/>
    <d v="2023-06-10T00:00:00"/>
    <s v="Hired"/>
    <n v="75345"/>
    <n v="4.8"/>
    <x v="0"/>
    <n v="2"/>
    <s v="Branch Office"/>
    <x v="0"/>
  </r>
  <r>
    <s v="VX64318"/>
    <x v="1"/>
    <n v="30"/>
    <s v="Service"/>
    <s v="Service Engineer"/>
    <s v="i6"/>
    <s v="Degree"/>
    <s v="LinkedIn"/>
    <d v="2023-05-17T00:00:00"/>
    <d v="2023-05-28T00:00:00"/>
    <d v="2023-06-01T00:00:00"/>
    <s v="Hired"/>
    <n v="61936"/>
    <n v="4.8"/>
    <x v="0"/>
    <n v="4"/>
    <s v="Head Office"/>
    <x v="1"/>
  </r>
  <r>
    <s v="KK17606"/>
    <x v="2"/>
    <n v="28"/>
    <s v="Operations"/>
    <s v="Operations Executive"/>
    <s v="c9"/>
    <s v="Associate"/>
    <s v="Job portal"/>
    <d v="2023-05-17T00:00:00"/>
    <d v="2023-06-04T00:00:00"/>
    <d v="2023-06-08T00:00:00"/>
    <s v="Hired"/>
    <n v="79585"/>
    <n v="5"/>
    <x v="0"/>
    <n v="5"/>
    <s v="Branch Office"/>
    <x v="1"/>
  </r>
  <r>
    <s v="HU90694"/>
    <x v="2"/>
    <n v="31"/>
    <s v="Marketing"/>
    <s v="Marketing Manager"/>
    <s v="c5"/>
    <s v="Bachelor"/>
    <s v="Own website"/>
    <d v="2023-05-18T00:00:00"/>
    <d v="2023-05-27T00:00:00"/>
    <d v="2023-06-04T00:00:00"/>
    <s v="Hired"/>
    <n v="45703"/>
    <n v="4.5"/>
    <x v="0"/>
    <n v="5"/>
    <s v="Branch Office"/>
    <x v="1"/>
  </r>
  <r>
    <s v="NJ16957"/>
    <x v="2"/>
    <n v="25"/>
    <s v="Service"/>
    <s v="Service Engineer"/>
    <s v="i1"/>
    <s v="Degree"/>
    <s v="Own website"/>
    <d v="2023-05-18T00:00:00"/>
    <d v="2023-05-26T00:00:00"/>
    <d v="2023-05-30T00:00:00"/>
    <s v="Hired"/>
    <n v="57816"/>
    <n v="4.0999999999999996"/>
    <x v="2"/>
    <n v="5"/>
    <s v="Branch Office"/>
    <x v="0"/>
  </r>
  <r>
    <s v="EV35477"/>
    <x v="2"/>
    <n v="27"/>
    <s v="Operations"/>
    <s v="Operations Executive"/>
    <s v="i7"/>
    <s v="Bachelor"/>
    <s v="Job portal"/>
    <d v="2023-05-19T00:00:00"/>
    <d v="2023-06-03T00:00:00"/>
    <d v="2023-06-08T00:00:00"/>
    <s v="Hired"/>
    <n v="77745"/>
    <n v="3.7"/>
    <x v="0"/>
    <n v="4"/>
    <s v="Head Office"/>
    <x v="0"/>
  </r>
  <r>
    <s v="NR06673"/>
    <x v="0"/>
    <n v="28"/>
    <s v="Operations"/>
    <s v="Operations Executive"/>
    <s v="i6"/>
    <s v="Bachelor"/>
    <s v="LinkedIn"/>
    <d v="2023-05-19T00:00:00"/>
    <d v="2023-06-06T00:00:00"/>
    <d v="2023-06-10T00:00:00"/>
    <s v="Candidate refused"/>
    <n v="56225"/>
    <m/>
    <x v="1"/>
    <n v="3"/>
    <s v="Branch Office"/>
    <x v="1"/>
  </r>
  <r>
    <s v="SW68737"/>
    <x v="1"/>
    <n v="44"/>
    <s v="Sales"/>
    <s v="Sales Manager"/>
    <s v="i4"/>
    <s v="Degree"/>
    <s v="LinkedIn"/>
    <d v="2023-05-20T00:00:00"/>
    <d v="2023-06-01T00:00:00"/>
    <d v="2023-06-09T00:00:00"/>
    <s v="Rejected"/>
    <n v="47313"/>
    <m/>
    <x v="1"/>
    <n v="4"/>
    <s v="Head Office"/>
    <x v="3"/>
  </r>
  <r>
    <s v="IL06181"/>
    <x v="2"/>
    <n v="40"/>
    <s v="Operations"/>
    <s v="Operations Manager"/>
    <s v="c10"/>
    <s v="Degree"/>
    <s v="Others"/>
    <d v="2023-05-20T00:00:00"/>
    <d v="2023-05-30T00:00:00"/>
    <d v="2023-06-04T00:00:00"/>
    <s v="Hired"/>
    <n v="68504"/>
    <n v="4"/>
    <x v="0"/>
    <n v="5"/>
    <s v="Branch Office"/>
    <x v="3"/>
  </r>
  <r>
    <s v="TW21543"/>
    <x v="0"/>
    <n v="34"/>
    <s v="Operations"/>
    <s v="Operations Executive"/>
    <s v="i6"/>
    <s v="Master"/>
    <s v="LinkedIn"/>
    <d v="2023-05-20T00:00:00"/>
    <d v="2023-06-08T00:00:00"/>
    <d v="2023-06-16T00:00:00"/>
    <s v="Hired"/>
    <n v="68409"/>
    <n v="4.9000000000000004"/>
    <x v="0"/>
    <m/>
    <s v="Branch Office"/>
    <x v="2"/>
  </r>
  <r>
    <s v="DV61296"/>
    <x v="0"/>
    <n v="31"/>
    <s v="Sales"/>
    <s v="Sales Manager"/>
    <s v="i5"/>
    <s v="Master"/>
    <s v="Others"/>
    <d v="2023-05-20T00:00:00"/>
    <d v="2023-06-04T00:00:00"/>
    <d v="2023-06-13T00:00:00"/>
    <s v="Candidate refused"/>
    <n v="60920"/>
    <m/>
    <x v="1"/>
    <n v="5"/>
    <s v="Branch Office"/>
    <x v="1"/>
  </r>
  <r>
    <s v="TW78295"/>
    <x v="0"/>
    <n v="25"/>
    <s v="Sales"/>
    <s v="Sales Manager"/>
    <s v="c5"/>
    <s v="Degree"/>
    <s v="Job portal"/>
    <d v="2023-05-21T00:00:00"/>
    <d v="2023-06-11T00:00:00"/>
    <d v="2023-06-21T00:00:00"/>
    <s v="Hired"/>
    <n v="57166"/>
    <n v="4.5"/>
    <x v="0"/>
    <n v="2"/>
    <s v="Head Office"/>
    <x v="0"/>
  </r>
  <r>
    <s v="XO14269"/>
    <x v="0"/>
    <n v="26"/>
    <s v="Sales"/>
    <s v="Sales Manager"/>
    <s v="i1"/>
    <s v="Associate"/>
    <s v="LinkedIn"/>
    <d v="2023-05-21T00:00:00"/>
    <d v="2023-06-07T00:00:00"/>
    <d v="2023-06-15T00:00:00"/>
    <s v="Hired"/>
    <n v="37194"/>
    <n v="4.4000000000000004"/>
    <x v="0"/>
    <n v="2"/>
    <s v="Branch Office"/>
    <x v="0"/>
  </r>
  <r>
    <s v="ET79193"/>
    <x v="2"/>
    <n v="36"/>
    <s v="Service"/>
    <s v="Service Engineer"/>
    <s v="c8"/>
    <s v="Master"/>
    <s v="Job portal"/>
    <d v="2023-05-22T00:00:00"/>
    <d v="2023-06-10T00:00:00"/>
    <d v="2023-06-16T00:00:00"/>
    <s v="Hired"/>
    <n v="65009"/>
    <n v="4.5"/>
    <x v="0"/>
    <m/>
    <s v="Branch Office"/>
    <x v="2"/>
  </r>
  <r>
    <s v="ZE92636"/>
    <x v="0"/>
    <n v="22"/>
    <s v="Finance"/>
    <s v="Financial Analyst"/>
    <s v="c5"/>
    <s v="Bachelor"/>
    <s v="LinkedIn"/>
    <d v="2023-05-22T00:00:00"/>
    <d v="2023-06-08T00:00:00"/>
    <d v="2023-06-14T00:00:00"/>
    <s v="No decision"/>
    <n v="49776"/>
    <m/>
    <x v="1"/>
    <n v="4"/>
    <s v="Head Office"/>
    <x v="0"/>
  </r>
  <r>
    <s v="RC89173"/>
    <x v="0"/>
    <n v="25"/>
    <s v="Operations"/>
    <s v="Operations Executive"/>
    <s v="n6"/>
    <s v="Degree"/>
    <s v="LinkedIn"/>
    <d v="2023-05-22T00:00:00"/>
    <d v="2023-05-30T00:00:00"/>
    <d v="2023-06-10T00:00:00"/>
    <s v="Hired"/>
    <n v="141917"/>
    <n v="3.5"/>
    <x v="0"/>
    <n v="3"/>
    <s v="Branch Office"/>
    <x v="0"/>
  </r>
  <r>
    <s v="AQ59950"/>
    <x v="1"/>
    <n v="33"/>
    <s v="Service"/>
    <s v="Service Engineer"/>
    <s v="i7"/>
    <s v="Bachelor"/>
    <s v="Own website"/>
    <d v="2023-05-22T00:00:00"/>
    <d v="2023-06-06T00:00:00"/>
    <d v="2023-06-11T00:00:00"/>
    <s v="Hired"/>
    <n v="58055"/>
    <m/>
    <x v="0"/>
    <n v="5"/>
    <s v="Branch Office"/>
    <x v="1"/>
  </r>
  <r>
    <s v="IM68216"/>
    <x v="0"/>
    <n v="42"/>
    <s v="Operations"/>
    <s v="Operations Executive"/>
    <s v="i1"/>
    <s v="Bachelor"/>
    <s v="Others"/>
    <d v="2023-05-22T00:00:00"/>
    <d v="2023-06-06T00:00:00"/>
    <d v="2023-06-12T00:00:00"/>
    <s v="Rejected"/>
    <n v="37084"/>
    <m/>
    <x v="1"/>
    <m/>
    <s v="Branch Office"/>
    <x v="3"/>
  </r>
  <r>
    <s v="DR55914"/>
    <x v="0"/>
    <n v="25"/>
    <s v="Service"/>
    <s v="Service Manager"/>
    <s v="c8"/>
    <s v="Master"/>
    <s v="Others"/>
    <d v="2023-05-22T00:00:00"/>
    <d v="2023-06-11T00:00:00"/>
    <d v="2023-06-20T00:00:00"/>
    <s v="Candidate refused"/>
    <n v="68659"/>
    <m/>
    <x v="1"/>
    <n v="5"/>
    <s v="Branch Office"/>
    <x v="0"/>
  </r>
  <r>
    <s v="MB57520"/>
    <x v="0"/>
    <n v="26"/>
    <s v="Sales"/>
    <s v="Sales Executive"/>
    <s v="c5"/>
    <s v="Master"/>
    <s v="Job portal"/>
    <d v="2023-05-22T00:00:00"/>
    <d v="2023-06-01T00:00:00"/>
    <d v="2023-06-07T00:00:00"/>
    <s v="Hired"/>
    <n v="54351"/>
    <n v="4.3"/>
    <x v="0"/>
    <n v="2"/>
    <s v="Branch Office"/>
    <x v="0"/>
  </r>
  <r>
    <s v="VF33433"/>
    <x v="2"/>
    <n v="26"/>
    <s v="Service"/>
    <s v="Service Manager"/>
    <s v="c5"/>
    <s v="Master"/>
    <s v="Job portal"/>
    <d v="2023-05-22T00:00:00"/>
    <d v="2023-06-12T00:00:00"/>
    <d v="2023-06-22T00:00:00"/>
    <s v="Hired"/>
    <n v="61127"/>
    <n v="4.9000000000000004"/>
    <x v="2"/>
    <n v="4"/>
    <s v="Branch Office"/>
    <x v="0"/>
  </r>
  <r>
    <s v="CS38848"/>
    <x v="1"/>
    <n v="23"/>
    <s v="Operations"/>
    <s v="Operations Executive"/>
    <s v="c8"/>
    <s v="Associate"/>
    <s v="Job portal"/>
    <d v="2023-05-23T00:00:00"/>
    <d v="2023-06-11T00:00:00"/>
    <d v="2023-06-22T00:00:00"/>
    <s v="Candidate refused"/>
    <n v="68524"/>
    <m/>
    <x v="1"/>
    <n v="4"/>
    <s v="Branch Office"/>
    <x v="0"/>
  </r>
  <r>
    <s v="NG48092"/>
    <x v="0"/>
    <n v="51"/>
    <s v="Purchase"/>
    <s v="Purchase Officer"/>
    <s v="i5"/>
    <s v="Bachelor"/>
    <s v="Job portal"/>
    <d v="2023-05-23T00:00:00"/>
    <d v="2023-06-06T00:00:00"/>
    <d v="2023-06-11T00:00:00"/>
    <s v="Hired"/>
    <n v="58001"/>
    <n v="4.9000000000000004"/>
    <x v="0"/>
    <n v="4"/>
    <s v="Branch Office"/>
    <x v="5"/>
  </r>
  <r>
    <s v="WS61970"/>
    <x v="2"/>
    <n v="29"/>
    <s v="Service"/>
    <s v="Service Engineer"/>
    <s v="b9"/>
    <s v="Bachelor"/>
    <s v="Job portal"/>
    <d v="2023-05-23T00:00:00"/>
    <d v="2023-06-02T00:00:00"/>
    <d v="2023-06-14T00:00:00"/>
    <s v="Rejected"/>
    <n v="46858"/>
    <m/>
    <x v="1"/>
    <n v="3"/>
    <s v="Branch Office"/>
    <x v="1"/>
  </r>
  <r>
    <s v="JL69154"/>
    <x v="0"/>
    <n v="27"/>
    <s v="Service"/>
    <s v="Service Engineer"/>
    <s v="i1"/>
    <s v="Bachelor"/>
    <s v="LinkedIn"/>
    <d v="2023-05-23T00:00:00"/>
    <d v="2023-06-12T00:00:00"/>
    <d v="2023-06-24T00:00:00"/>
    <s v="Hired"/>
    <n v="45316"/>
    <m/>
    <x v="0"/>
    <m/>
    <s v="Branch Office"/>
    <x v="0"/>
  </r>
  <r>
    <s v="BT14218"/>
    <x v="1"/>
    <n v="38"/>
    <s v="Operations"/>
    <s v="Operations Executive"/>
    <s v="c10"/>
    <s v="Bachelor"/>
    <s v="Recruitment agencies"/>
    <d v="2023-05-23T00:00:00"/>
    <d v="2023-06-13T00:00:00"/>
    <d v="2023-06-20T00:00:00"/>
    <s v="Rejected"/>
    <n v="88119"/>
    <m/>
    <x v="1"/>
    <n v="4"/>
    <s v="Branch Office"/>
    <x v="2"/>
  </r>
  <r>
    <s v="NW31138"/>
    <x v="2"/>
    <n v="37"/>
    <s v="Human Resource"/>
    <s v="HR Manager"/>
    <s v="i7"/>
    <s v="Master"/>
    <s v="LinkedIn"/>
    <d v="2023-05-24T00:00:00"/>
    <d v="2023-06-06T00:00:00"/>
    <d v="2023-06-17T00:00:00"/>
    <s v="Hired"/>
    <n v="70936"/>
    <n v="4.2"/>
    <x v="0"/>
    <n v="4"/>
    <s v="Branch Office"/>
    <x v="2"/>
  </r>
  <r>
    <s v="VL03757"/>
    <x v="2"/>
    <n v="22"/>
    <s v="Service"/>
    <s v="Service Engineer"/>
    <s v="c10"/>
    <s v="Bachelor"/>
    <s v="Recruitment agencies"/>
    <d v="2023-05-24T00:00:00"/>
    <d v="2023-06-11T00:00:00"/>
    <d v="2023-06-22T00:00:00"/>
    <s v="Hired"/>
    <n v="67191"/>
    <n v="4.0999999999999996"/>
    <x v="0"/>
    <n v="5"/>
    <s v="Branch Office"/>
    <x v="0"/>
  </r>
  <r>
    <s v="LL21433"/>
    <x v="0"/>
    <n v="29"/>
    <s v="Service"/>
    <s v="Service Engineer"/>
    <s v="n9"/>
    <s v="Degree"/>
    <s v="Others"/>
    <d v="2023-05-24T00:00:00"/>
    <d v="2023-06-08T00:00:00"/>
    <d v="2023-06-16T00:00:00"/>
    <s v="Hired"/>
    <n v="162147"/>
    <m/>
    <x v="0"/>
    <n v="5"/>
    <s v="Branch Office"/>
    <x v="1"/>
  </r>
  <r>
    <s v="TR53597"/>
    <x v="1"/>
    <n v="36"/>
    <s v="Operations"/>
    <s v="Operations Executive"/>
    <s v="i4"/>
    <s v="Degree"/>
    <s v="Job portal"/>
    <d v="2023-05-24T00:00:00"/>
    <d v="2023-06-12T00:00:00"/>
    <d v="2023-06-21T00:00:00"/>
    <s v="Hired"/>
    <n v="62995"/>
    <n v="4.9000000000000004"/>
    <x v="0"/>
    <n v="5"/>
    <s v="Branch Office"/>
    <x v="2"/>
  </r>
  <r>
    <s v="IS61199"/>
    <x v="2"/>
    <n v="44"/>
    <s v="Operations"/>
    <s v="Operations Executive"/>
    <s v="i4"/>
    <s v="Master"/>
    <s v="Own website"/>
    <d v="2023-05-24T00:00:00"/>
    <d v="2023-06-11T00:00:00"/>
    <d v="2023-06-22T00:00:00"/>
    <s v="Hired"/>
    <n v="50377"/>
    <m/>
    <x v="0"/>
    <n v="4"/>
    <s v="Branch Office"/>
    <x v="3"/>
  </r>
  <r>
    <s v="ZV43188"/>
    <x v="0"/>
    <n v="29"/>
    <s v="Purchase"/>
    <s v="Purchase Officer"/>
    <s v="b9"/>
    <s v="Bachelor"/>
    <s v="Job portal"/>
    <d v="2023-05-24T00:00:00"/>
    <d v="2023-06-01T00:00:00"/>
    <d v="2023-06-08T00:00:00"/>
    <s v="Rejected"/>
    <n v="34271"/>
    <m/>
    <x v="1"/>
    <n v="4"/>
    <s v="Branch Office"/>
    <x v="1"/>
  </r>
  <r>
    <s v="BU32629"/>
    <x v="2"/>
    <n v="28"/>
    <s v="Operations"/>
    <s v="Operations Executive"/>
    <s v="c10"/>
    <s v="Master"/>
    <s v="LinkedIn"/>
    <d v="2023-05-24T00:00:00"/>
    <d v="2023-06-14T00:00:00"/>
    <d v="2023-06-19T00:00:00"/>
    <s v="Rejected"/>
    <n v="83208"/>
    <m/>
    <x v="1"/>
    <n v="4"/>
    <s v="Branch Office"/>
    <x v="1"/>
  </r>
  <r>
    <s v="DW88780"/>
    <x v="0"/>
    <n v="34"/>
    <s v="Operations"/>
    <s v="Operations Executive"/>
    <s v="i4"/>
    <s v="Master"/>
    <s v="Job portal"/>
    <d v="2023-05-24T00:00:00"/>
    <d v="2023-06-11T00:00:00"/>
    <d v="2023-06-19T00:00:00"/>
    <s v="Hired"/>
    <n v="60580"/>
    <n v="3.5"/>
    <x v="0"/>
    <n v="4"/>
    <s v="Branch Office"/>
    <x v="2"/>
  </r>
  <r>
    <s v="AI02651"/>
    <x v="2"/>
    <n v="25"/>
    <s v="Production"/>
    <s v="Production Manager"/>
    <s v="c8"/>
    <s v="Bachelor"/>
    <s v="Job portal"/>
    <d v="2023-05-24T00:00:00"/>
    <d v="2023-06-02T00:00:00"/>
    <d v="2023-06-10T00:00:00"/>
    <s v="Hired"/>
    <n v="66404"/>
    <n v="4.9000000000000004"/>
    <x v="0"/>
    <n v="4"/>
    <s v="Head Office"/>
    <x v="0"/>
  </r>
  <r>
    <s v="CH85359"/>
    <x v="0"/>
    <n v="26"/>
    <s v="Operations"/>
    <s v="Operations Executive"/>
    <s v="i5"/>
    <s v="Degree"/>
    <s v="LinkedIn"/>
    <d v="2023-05-24T00:00:00"/>
    <d v="2023-06-07T00:00:00"/>
    <d v="2023-06-12T00:00:00"/>
    <s v="Rejected"/>
    <n v="48571"/>
    <m/>
    <x v="1"/>
    <n v="5"/>
    <s v="Head Office"/>
    <x v="0"/>
  </r>
  <r>
    <s v="MM89246"/>
    <x v="2"/>
    <n v="31"/>
    <s v="Marketing"/>
    <s v="Marketing Manager"/>
    <s v="n10"/>
    <s v="Bachelor"/>
    <s v="LinkedIn"/>
    <d v="2023-05-25T00:00:00"/>
    <d v="2023-06-16T00:00:00"/>
    <d v="2023-06-25T00:00:00"/>
    <s v="Rejected"/>
    <n v="193695"/>
    <m/>
    <x v="1"/>
    <n v="4"/>
    <s v="Branch Office"/>
    <x v="1"/>
  </r>
  <r>
    <s v="LY61035"/>
    <x v="0"/>
    <n v="33"/>
    <s v="Operations"/>
    <s v="Operations Executive"/>
    <s v="c8"/>
    <s v="Associate"/>
    <s v="Own website"/>
    <d v="2023-05-25T00:00:00"/>
    <d v="2023-06-13T00:00:00"/>
    <d v="2023-06-25T00:00:00"/>
    <s v="Hired"/>
    <n v="77509"/>
    <n v="4.0999999999999996"/>
    <x v="0"/>
    <n v="4"/>
    <s v="Branch Office"/>
    <x v="1"/>
  </r>
  <r>
    <s v="TE32958"/>
    <x v="0"/>
    <n v="39"/>
    <s v="Sales"/>
    <s v="Sales Manager"/>
    <s v="i5"/>
    <s v="Master"/>
    <s v="Recruitment agencies"/>
    <d v="2023-05-25T00:00:00"/>
    <d v="2023-06-07T00:00:00"/>
    <d v="2023-06-14T00:00:00"/>
    <s v="Hired"/>
    <n v="47293"/>
    <n v="3.5"/>
    <x v="0"/>
    <n v="4"/>
    <s v="Head Office"/>
    <x v="2"/>
  </r>
  <r>
    <s v="EO87102"/>
    <x v="0"/>
    <n v="34"/>
    <s v="Service"/>
    <s v="Service Engineer"/>
    <s v="i4"/>
    <s v="Degree"/>
    <s v="LinkedIn"/>
    <d v="2023-05-25T00:00:00"/>
    <d v="2023-06-10T00:00:00"/>
    <d v="2023-06-17T00:00:00"/>
    <s v="Hired"/>
    <n v="54955"/>
    <n v="3.6"/>
    <x v="2"/>
    <n v="4"/>
    <s v="Branch Office"/>
    <x v="2"/>
  </r>
  <r>
    <s v="DV03030"/>
    <x v="0"/>
    <n v="22"/>
    <s v="Production"/>
    <s v="Production Engineer"/>
    <s v="i7"/>
    <s v="Master"/>
    <s v="LinkedIn"/>
    <d v="2023-05-25T00:00:00"/>
    <d v="2023-06-02T00:00:00"/>
    <d v="2023-06-07T00:00:00"/>
    <s v="Hired"/>
    <n v="61222"/>
    <n v="4.2"/>
    <x v="0"/>
    <n v="4"/>
    <s v="Branch Office"/>
    <x v="0"/>
  </r>
  <r>
    <s v="CG21740"/>
    <x v="0"/>
    <n v="27"/>
    <s v="Service"/>
    <s v="Service Engineer"/>
    <s v="b9"/>
    <s v="Master"/>
    <s v="Job portal"/>
    <d v="2023-05-25T00:00:00"/>
    <d v="2023-06-06T00:00:00"/>
    <d v="2023-06-11T00:00:00"/>
    <s v="Hired"/>
    <n v="59829"/>
    <m/>
    <x v="0"/>
    <n v="4"/>
    <s v="Head Office"/>
    <x v="0"/>
  </r>
  <r>
    <s v="EM50478"/>
    <x v="0"/>
    <n v="34"/>
    <s v="Operations"/>
    <s v="Operations Manager"/>
    <s v="i4"/>
    <s v="Master"/>
    <s v="LinkedIn"/>
    <d v="2023-05-26T00:00:00"/>
    <d v="2023-06-09T00:00:00"/>
    <d v="2023-06-20T00:00:00"/>
    <s v="Hired"/>
    <n v="42824"/>
    <n v="4.5"/>
    <x v="0"/>
    <n v="4"/>
    <s v="Head Office"/>
    <x v="2"/>
  </r>
  <r>
    <s v="MI73643"/>
    <x v="2"/>
    <n v="31"/>
    <s v="Operations"/>
    <s v="Operations Executive"/>
    <s v="c5"/>
    <s v="Degree"/>
    <s v="Job portal"/>
    <d v="2023-05-26T00:00:00"/>
    <d v="2023-06-15T00:00:00"/>
    <d v="2023-06-19T00:00:00"/>
    <s v="Hired"/>
    <n v="45817"/>
    <n v="4.9000000000000004"/>
    <x v="0"/>
    <n v="4"/>
    <s v="Branch Office"/>
    <x v="1"/>
  </r>
  <r>
    <s v="WY36576"/>
    <x v="0"/>
    <n v="44"/>
    <s v="Operations"/>
    <s v="Operations Executive"/>
    <s v="n6"/>
    <s v="Master"/>
    <s v="Job portal"/>
    <d v="2023-05-26T00:00:00"/>
    <d v="2023-06-07T00:00:00"/>
    <d v="2023-06-14T00:00:00"/>
    <s v="Hired"/>
    <n v="156677"/>
    <m/>
    <x v="0"/>
    <n v="4"/>
    <s v="Branch Office"/>
    <x v="3"/>
  </r>
  <r>
    <s v="LX57351"/>
    <x v="0"/>
    <n v="29"/>
    <s v="General Management"/>
    <s v="General Manager"/>
    <s v="c9"/>
    <s v="Degree"/>
    <s v="Job portal"/>
    <d v="2023-05-27T00:00:00"/>
    <d v="2023-06-15T00:00:00"/>
    <d v="2023-06-19T00:00:00"/>
    <s v="Rejected"/>
    <n v="69819"/>
    <m/>
    <x v="1"/>
    <n v="2"/>
    <s v="Branch Office"/>
    <x v="1"/>
  </r>
  <r>
    <s v="LD40617"/>
    <x v="2"/>
    <n v="26"/>
    <s v="Service"/>
    <s v="Service Engineer"/>
    <s v="i6"/>
    <s v="Bachelor"/>
    <s v="LinkedIn"/>
    <d v="2023-05-27T00:00:00"/>
    <d v="2023-06-13T00:00:00"/>
    <d v="2023-06-20T00:00:00"/>
    <s v="Rejected"/>
    <n v="54903"/>
    <m/>
    <x v="1"/>
    <n v="5"/>
    <s v="Branch Office"/>
    <x v="0"/>
  </r>
  <r>
    <s v="SY69993"/>
    <x v="0"/>
    <n v="31"/>
    <s v="Operations"/>
    <s v="Operations Executive"/>
    <s v="i7"/>
    <s v="Bachelor"/>
    <s v="LinkedIn"/>
    <d v="2023-05-27T00:00:00"/>
    <d v="2023-06-12T00:00:00"/>
    <d v="2023-06-23T00:00:00"/>
    <s v="Rejected"/>
    <n v="58794"/>
    <m/>
    <x v="1"/>
    <m/>
    <s v="Branch Office"/>
    <x v="1"/>
  </r>
  <r>
    <s v="EO56789"/>
    <x v="1"/>
    <n v="31"/>
    <s v="Operations"/>
    <s v="Operations Executive"/>
    <s v="i7"/>
    <s v="Bachelor"/>
    <s v="Job portal"/>
    <d v="2023-05-27T00:00:00"/>
    <d v="2023-06-13T00:00:00"/>
    <d v="2023-06-23T00:00:00"/>
    <s v="Hired"/>
    <n v="78897"/>
    <n v="3.6"/>
    <x v="0"/>
    <n v="4"/>
    <s v="Branch Office"/>
    <x v="1"/>
  </r>
  <r>
    <s v="TU65625"/>
    <x v="2"/>
    <n v="33"/>
    <s v="Service"/>
    <s v="Service Engineer"/>
    <s v="c10"/>
    <s v="Degree"/>
    <s v="Job portal"/>
    <d v="2023-05-27T00:00:00"/>
    <d v="2023-06-16T00:00:00"/>
    <d v="2023-06-23T00:00:00"/>
    <s v="Hired"/>
    <n v="79044"/>
    <n v="4"/>
    <x v="0"/>
    <n v="5"/>
    <s v="Branch Office"/>
    <x v="1"/>
  </r>
  <r>
    <s v="GE67258"/>
    <x v="2"/>
    <n v="24"/>
    <s v="Operations"/>
    <s v="Operations Executive"/>
    <s v="m6"/>
    <s v="Bachelor"/>
    <s v="Own website"/>
    <d v="2023-05-27T00:00:00"/>
    <d v="2023-06-07T00:00:00"/>
    <d v="2023-06-18T00:00:00"/>
    <s v="Rejected"/>
    <n v="120027"/>
    <m/>
    <x v="1"/>
    <n v="4"/>
    <s v="Head Office"/>
    <x v="0"/>
  </r>
  <r>
    <s v="FO34467"/>
    <x v="2"/>
    <n v="29"/>
    <s v="Service"/>
    <s v="Service Engineer"/>
    <s v="c8"/>
    <s v="Degree"/>
    <s v="Own website"/>
    <d v="2023-05-27T00:00:00"/>
    <d v="2023-06-16T00:00:00"/>
    <d v="2023-06-21T00:00:00"/>
    <s v="Hired"/>
    <n v="60082"/>
    <n v="4.3"/>
    <x v="0"/>
    <n v="4"/>
    <s v="Branch Office"/>
    <x v="1"/>
  </r>
  <r>
    <s v="WF82952"/>
    <x v="2"/>
    <n v="25"/>
    <s v="Operations"/>
    <s v="Operations Executive"/>
    <s v="n9"/>
    <s v="Bachelor"/>
    <s v="LinkedIn"/>
    <d v="2023-05-27T00:00:00"/>
    <d v="2023-06-14T00:00:00"/>
    <d v="2023-06-23T00:00:00"/>
    <s v="Rejected"/>
    <n v="173120"/>
    <m/>
    <x v="1"/>
    <n v="4"/>
    <s v="Branch Office"/>
    <x v="0"/>
  </r>
  <r>
    <s v="GV76714"/>
    <x v="0"/>
    <n v="35"/>
    <s v="Operations"/>
    <s v="Operations Executive"/>
    <s v="n9"/>
    <s v="Bachelor"/>
    <s v="Job portal"/>
    <d v="2023-05-28T00:00:00"/>
    <d v="2023-06-06T00:00:00"/>
    <d v="2023-06-13T00:00:00"/>
    <s v="Hired"/>
    <n v="202089"/>
    <n v="3.6"/>
    <x v="0"/>
    <n v="4"/>
    <s v="Branch Office"/>
    <x v="2"/>
  </r>
  <r>
    <s v="VW41100"/>
    <x v="0"/>
    <n v="27"/>
    <s v="Service"/>
    <s v="Service Engineer"/>
    <s v="c5"/>
    <s v="Master"/>
    <s v="Job portal"/>
    <d v="2023-05-28T00:00:00"/>
    <d v="2023-06-14T00:00:00"/>
    <d v="2023-06-26T00:00:00"/>
    <s v="Rejected"/>
    <n v="66552"/>
    <m/>
    <x v="1"/>
    <n v="4"/>
    <s v="Branch Office"/>
    <x v="0"/>
  </r>
  <r>
    <s v="GX45414"/>
    <x v="0"/>
    <n v="35"/>
    <s v="Operations"/>
    <s v="Operations Manager"/>
    <s v="c9"/>
    <s v="Bachelor"/>
    <s v="Job portal"/>
    <d v="2023-05-28T00:00:00"/>
    <d v="2023-06-19T00:00:00"/>
    <d v="2023-07-01T00:00:00"/>
    <s v="Hired"/>
    <n v="81116"/>
    <n v="4.0999999999999996"/>
    <x v="2"/>
    <n v="4"/>
    <s v="Branch Office"/>
    <x v="2"/>
  </r>
  <r>
    <s v="XI55921"/>
    <x v="2"/>
    <n v="30"/>
    <s v="Operations"/>
    <s v="Operations Executive"/>
    <s v="c5"/>
    <s v="Master"/>
    <s v="Own website"/>
    <d v="2023-05-28T00:00:00"/>
    <d v="2023-06-10T00:00:00"/>
    <d v="2023-06-19T00:00:00"/>
    <s v="Hired"/>
    <n v="43740"/>
    <n v="4.3"/>
    <x v="2"/>
    <n v="4"/>
    <s v="Branch Office"/>
    <x v="1"/>
  </r>
  <r>
    <s v="VT07378"/>
    <x v="0"/>
    <n v="27"/>
    <s v="Service"/>
    <s v="Service Manager"/>
    <s v="b9"/>
    <s v="Master"/>
    <s v="LinkedIn"/>
    <d v="2023-05-28T00:00:00"/>
    <d v="2023-06-16T00:00:00"/>
    <d v="2023-06-24T00:00:00"/>
    <s v="Candidate in process"/>
    <n v="46653"/>
    <m/>
    <x v="1"/>
    <n v="4"/>
    <s v="Branch Office"/>
    <x v="0"/>
  </r>
  <r>
    <s v="OE82569"/>
    <x v="2"/>
    <n v="25"/>
    <s v="Sales"/>
    <s v="Sales Executive"/>
    <s v="i7"/>
    <s v="Bachelor"/>
    <s v="Own website"/>
    <d v="2023-05-28T00:00:00"/>
    <d v="2023-06-19T00:00:00"/>
    <d v="2023-06-30T00:00:00"/>
    <s v="Hired"/>
    <n v="63974"/>
    <n v="3.8"/>
    <x v="0"/>
    <n v="4"/>
    <s v="Head Office"/>
    <x v="0"/>
  </r>
  <r>
    <s v="XN55327"/>
    <x v="1"/>
    <n v="38"/>
    <s v="Purchase"/>
    <s v="Purchase Manager"/>
    <s v="c9"/>
    <s v="Associate"/>
    <s v="LinkedIn"/>
    <d v="2023-05-29T00:00:00"/>
    <d v="2023-06-06T00:00:00"/>
    <d v="2023-06-12T00:00:00"/>
    <s v="Candidate in process"/>
    <n v="58179"/>
    <m/>
    <x v="1"/>
    <n v="4"/>
    <s v="Remote"/>
    <x v="2"/>
  </r>
  <r>
    <s v="SJ51630"/>
    <x v="2"/>
    <n v="23"/>
    <s v="Operations"/>
    <s v="Operations Executive"/>
    <s v="b9"/>
    <s v="Master"/>
    <s v="Own website"/>
    <d v="2023-05-29T00:00:00"/>
    <d v="2023-06-14T00:00:00"/>
    <d v="2023-06-26T00:00:00"/>
    <s v="Hired"/>
    <n v="38985"/>
    <n v="3.7"/>
    <x v="0"/>
    <n v="5"/>
    <s v="Branch Office"/>
    <x v="0"/>
  </r>
  <r>
    <s v="VT97223"/>
    <x v="0"/>
    <n v="22"/>
    <s v="Operations"/>
    <s v="Operations Executive"/>
    <s v="b9"/>
    <s v="Master"/>
    <s v="LinkedIn"/>
    <d v="2023-05-29T00:00:00"/>
    <d v="2023-06-20T00:00:00"/>
    <d v="2023-06-25T00:00:00"/>
    <s v="Rejected"/>
    <n v="42231"/>
    <m/>
    <x v="1"/>
    <n v="4"/>
    <s v="Branch Office"/>
    <x v="0"/>
  </r>
  <r>
    <s v="XQ88510"/>
    <x v="0"/>
    <n v="34"/>
    <s v="Marketing"/>
    <s v="Marketing Executive"/>
    <s v="i1"/>
    <s v="Degree"/>
    <s v="Job portal"/>
    <d v="2023-05-29T00:00:00"/>
    <d v="2023-06-16T00:00:00"/>
    <d v="2023-06-22T00:00:00"/>
    <s v="Hired"/>
    <n v="55861"/>
    <n v="4.5"/>
    <x v="0"/>
    <n v="4"/>
    <s v="Branch Office"/>
    <x v="2"/>
  </r>
  <r>
    <s v="VE27880"/>
    <x v="2"/>
    <n v="35"/>
    <s v="Finance"/>
    <s v="Finance Manager"/>
    <s v="b9"/>
    <s v="Bachelor"/>
    <s v="Job portal"/>
    <d v="2023-05-29T00:00:00"/>
    <d v="2023-06-11T00:00:00"/>
    <d v="2023-06-18T00:00:00"/>
    <s v="Rejected"/>
    <n v="54833"/>
    <m/>
    <x v="1"/>
    <n v="3"/>
    <s v="Branch Office"/>
    <x v="2"/>
  </r>
  <r>
    <s v="DP77530"/>
    <x v="2"/>
    <n v="27"/>
    <s v="Operations"/>
    <s v="Operations Executive"/>
    <s v="i5"/>
    <s v="Bachelor"/>
    <s v="Own website"/>
    <d v="2023-05-29T00:00:00"/>
    <d v="2023-06-20T00:00:00"/>
    <d v="2023-06-29T00:00:00"/>
    <s v="Rejected"/>
    <n v="51694"/>
    <m/>
    <x v="1"/>
    <n v="3"/>
    <s v="Head Office"/>
    <x v="0"/>
  </r>
  <r>
    <s v="HM67161"/>
    <x v="0"/>
    <n v="34"/>
    <s v="Purchase"/>
    <s v="Purchase Officer"/>
    <s v="m7"/>
    <s v="Master"/>
    <s v="LinkedIn"/>
    <d v="2023-05-29T00:00:00"/>
    <d v="2023-06-06T00:00:00"/>
    <d v="2023-06-16T00:00:00"/>
    <s v="Hired"/>
    <n v="104906"/>
    <n v="4.0999999999999996"/>
    <x v="0"/>
    <n v="4"/>
    <s v="Branch Office"/>
    <x v="2"/>
  </r>
  <r>
    <s v="AK42509"/>
    <x v="0"/>
    <n v="26"/>
    <s v="Operations"/>
    <s v="Operations Executive"/>
    <s v="i7"/>
    <s v="Master"/>
    <s v="Job portal"/>
    <d v="2023-05-30T00:00:00"/>
    <d v="2023-06-08T00:00:00"/>
    <d v="2023-06-19T00:00:00"/>
    <s v="Hired"/>
    <n v="56280"/>
    <n v="3.8"/>
    <x v="0"/>
    <n v="5"/>
    <s v="Branch Office"/>
    <x v="0"/>
  </r>
  <r>
    <s v="DB11216"/>
    <x v="1"/>
    <n v="26"/>
    <s v="Service"/>
    <s v="Service Engineer"/>
    <s v="b9"/>
    <s v="Bachelor"/>
    <s v="Own website"/>
    <d v="2023-05-30T00:00:00"/>
    <d v="2023-06-13T00:00:00"/>
    <d v="2023-06-25T00:00:00"/>
    <s v="Hired"/>
    <n v="56697"/>
    <n v="4.0999999999999996"/>
    <x v="0"/>
    <m/>
    <s v="Branch Office"/>
    <x v="0"/>
  </r>
  <r>
    <s v="SL46067"/>
    <x v="2"/>
    <n v="26"/>
    <s v="Service"/>
    <s v="Service Engineer"/>
    <s v="i7"/>
    <s v="Bachelor"/>
    <s v="Job portal"/>
    <d v="2023-05-30T00:00:00"/>
    <d v="2023-06-12T00:00:00"/>
    <d v="2023-06-19T00:00:00"/>
    <s v="Hired"/>
    <n v="65884"/>
    <n v="4.0999999999999996"/>
    <x v="2"/>
    <m/>
    <s v="Branch Office"/>
    <x v="0"/>
  </r>
  <r>
    <s v="CC41117"/>
    <x v="2"/>
    <n v="25"/>
    <s v="Operations"/>
    <s v="Operations Executive"/>
    <s v="c9"/>
    <s v="Master"/>
    <s v="LinkedIn"/>
    <d v="2023-05-30T00:00:00"/>
    <d v="2023-06-14T00:00:00"/>
    <d v="2023-06-24T00:00:00"/>
    <s v="Rejected"/>
    <n v="80137"/>
    <m/>
    <x v="1"/>
    <n v="5"/>
    <s v="Branch Office"/>
    <x v="0"/>
  </r>
  <r>
    <s v="LS69791"/>
    <x v="2"/>
    <n v="31"/>
    <s v="Sales"/>
    <s v="Sales Executive"/>
    <s v="i4"/>
    <s v="Bachelor"/>
    <s v="Others"/>
    <d v="2023-05-31T00:00:00"/>
    <d v="2023-06-17T00:00:00"/>
    <d v="2023-06-24T00:00:00"/>
    <s v="Candidate in process"/>
    <n v="57062"/>
    <m/>
    <x v="1"/>
    <n v="4"/>
    <s v="Branch Office"/>
    <x v="1"/>
  </r>
  <r>
    <s v="QS05435"/>
    <x v="0"/>
    <n v="28"/>
    <s v="Operations"/>
    <s v="Operations Executive"/>
    <s v="c10"/>
    <s v="Bachelor"/>
    <s v="Job portal"/>
    <d v="2023-05-31T00:00:00"/>
    <d v="2023-06-08T00:00:00"/>
    <d v="2023-06-13T00:00:00"/>
    <s v="Hired"/>
    <n v="68876"/>
    <m/>
    <x v="0"/>
    <n v="4"/>
    <s v="Branch Office"/>
    <x v="1"/>
  </r>
  <r>
    <s v="RL88717"/>
    <x v="0"/>
    <n v="39"/>
    <s v="Operations"/>
    <s v="Operations Manager"/>
    <s v="i5"/>
    <s v="Bachelor"/>
    <s v="Job portal"/>
    <d v="2023-05-31T00:00:00"/>
    <d v="2023-06-13T00:00:00"/>
    <d v="2023-06-21T00:00:00"/>
    <s v="Hired"/>
    <n v="49056"/>
    <m/>
    <x v="0"/>
    <n v="5"/>
    <s v="Branch Office"/>
    <x v="2"/>
  </r>
  <r>
    <s v="HC27661"/>
    <x v="0"/>
    <n v="26"/>
    <s v="Purchase"/>
    <s v="Purchase Officer"/>
    <s v="i4"/>
    <s v="Master"/>
    <s v="LinkedIn"/>
    <d v="2023-05-31T00:00:00"/>
    <d v="2023-06-13T00:00:00"/>
    <d v="2023-06-23T00:00:00"/>
    <s v="Hired"/>
    <n v="54711"/>
    <m/>
    <x v="2"/>
    <n v="4"/>
    <s v="Branch Office"/>
    <x v="0"/>
  </r>
  <r>
    <s v="IA69121"/>
    <x v="0"/>
    <n v="49"/>
    <s v="Production"/>
    <s v="Production Engineer"/>
    <s v="i1"/>
    <s v="Bachelor"/>
    <s v="LinkedIn"/>
    <d v="2023-06-01T00:00:00"/>
    <d v="2023-06-11T00:00:00"/>
    <d v="2023-06-17T00:00:00"/>
    <s v="Candidate in process"/>
    <n v="40113"/>
    <m/>
    <x v="1"/>
    <n v="3"/>
    <s v="Remote"/>
    <x v="5"/>
  </r>
  <r>
    <s v="VP73978"/>
    <x v="0"/>
    <n v="31"/>
    <s v="Operations"/>
    <s v="Operations Manager"/>
    <s v="b9"/>
    <s v="Master"/>
    <s v="Job portal"/>
    <d v="2023-06-01T00:00:00"/>
    <d v="2023-06-19T00:00:00"/>
    <d v="2023-06-27T00:00:00"/>
    <s v="Candidate refused"/>
    <n v="47535"/>
    <m/>
    <x v="1"/>
    <n v="4"/>
    <s v="Branch Office"/>
    <x v="1"/>
  </r>
  <r>
    <s v="BT68265"/>
    <x v="2"/>
    <n v="23"/>
    <s v="Operations"/>
    <s v="Operations Executive"/>
    <s v="i1"/>
    <s v="Associate"/>
    <s v="LinkedIn"/>
    <d v="2023-06-01T00:00:00"/>
    <d v="2023-06-17T00:00:00"/>
    <d v="2023-06-22T00:00:00"/>
    <s v="Candidate in process"/>
    <n v="41891"/>
    <m/>
    <x v="1"/>
    <n v="4"/>
    <s v="Head Office"/>
    <x v="0"/>
  </r>
  <r>
    <s v="DS40091"/>
    <x v="2"/>
    <n v="27"/>
    <s v="Service"/>
    <s v="Service Engineer"/>
    <s v="c9"/>
    <s v="Degree"/>
    <s v="Job portal"/>
    <d v="2023-06-01T00:00:00"/>
    <d v="2023-06-20T00:00:00"/>
    <d v="2023-06-26T00:00:00"/>
    <s v="Rejected"/>
    <n v="72761"/>
    <m/>
    <x v="1"/>
    <n v="4"/>
    <s v="Branch Office"/>
    <x v="0"/>
  </r>
  <r>
    <s v="HL33339"/>
    <x v="2"/>
    <n v="33"/>
    <s v="Service"/>
    <s v="Service Manager"/>
    <s v="c5"/>
    <s v="Degree"/>
    <s v="Job portal"/>
    <d v="2023-06-01T00:00:00"/>
    <d v="2023-06-10T00:00:00"/>
    <d v="2023-06-21T00:00:00"/>
    <s v="Hired"/>
    <n v="41827"/>
    <n v="3.7"/>
    <x v="0"/>
    <n v="4"/>
    <s v="Branch Office"/>
    <x v="1"/>
  </r>
  <r>
    <s v="FA98709"/>
    <x v="0"/>
    <n v="40"/>
    <s v="Operations"/>
    <s v="Operations Executive"/>
    <s v="i4"/>
    <s v="Master"/>
    <s v="Own website"/>
    <d v="2023-06-01T00:00:00"/>
    <d v="2023-06-17T00:00:00"/>
    <d v="2023-06-22T00:00:00"/>
    <s v="Candidate in process"/>
    <n v="52812"/>
    <m/>
    <x v="1"/>
    <n v="5"/>
    <s v="Head Office"/>
    <x v="3"/>
  </r>
  <r>
    <s v="YK31240"/>
    <x v="2"/>
    <n v="23"/>
    <s v="Operations"/>
    <s v="Operations Executive"/>
    <s v="b9"/>
    <s v="Master"/>
    <s v="Own website"/>
    <d v="2023-06-02T00:00:00"/>
    <d v="2023-06-21T00:00:00"/>
    <d v="2023-06-26T00:00:00"/>
    <s v="Hired"/>
    <n v="50012"/>
    <n v="4"/>
    <x v="2"/>
    <n v="4"/>
    <s v="Branch Office"/>
    <x v="0"/>
  </r>
  <r>
    <s v="PB79480"/>
    <x v="2"/>
    <n v="25"/>
    <s v="Service"/>
    <s v="Service Manager"/>
    <s v="i5"/>
    <s v="Bachelor"/>
    <s v="Own website"/>
    <d v="2023-06-02T00:00:00"/>
    <d v="2023-06-22T00:00:00"/>
    <d v="2023-06-29T00:00:00"/>
    <s v="Candidate refused"/>
    <n v="61069"/>
    <m/>
    <x v="1"/>
    <n v="3"/>
    <s v="Branch Office"/>
    <x v="0"/>
  </r>
  <r>
    <s v="FD26932"/>
    <x v="2"/>
    <n v="34"/>
    <s v="Service"/>
    <s v="Service Manager"/>
    <s v="b9"/>
    <s v="Bachelor"/>
    <s v="Job portal"/>
    <d v="2023-06-02T00:00:00"/>
    <d v="2023-06-13T00:00:00"/>
    <d v="2023-06-17T00:00:00"/>
    <s v="Hired"/>
    <n v="58042"/>
    <m/>
    <x v="0"/>
    <n v="4"/>
    <s v="Branch Office"/>
    <x v="2"/>
  </r>
  <r>
    <s v="WV66272"/>
    <x v="2"/>
    <n v="50"/>
    <s v="Operations"/>
    <s v="Operations Executive"/>
    <s v="c9"/>
    <s v="Bachelor"/>
    <s v="Own website"/>
    <d v="2023-06-02T00:00:00"/>
    <d v="2023-06-12T00:00:00"/>
    <d v="2023-06-23T00:00:00"/>
    <s v="Hired"/>
    <n v="76608"/>
    <n v="4.5"/>
    <x v="0"/>
    <n v="5"/>
    <s v="Head Office"/>
    <x v="5"/>
  </r>
  <r>
    <s v="GD69449"/>
    <x v="0"/>
    <n v="34"/>
    <s v="Operations"/>
    <s v="Operations Executive"/>
    <s v="i4"/>
    <s v="Bachelor"/>
    <s v="LinkedIn"/>
    <d v="2023-06-03T00:00:00"/>
    <d v="2023-06-16T00:00:00"/>
    <d v="2023-06-22T00:00:00"/>
    <s v="Rejected"/>
    <n v="48608"/>
    <m/>
    <x v="1"/>
    <n v="4"/>
    <s v="Branch Office"/>
    <x v="2"/>
  </r>
  <r>
    <s v="QJ83046"/>
    <x v="0"/>
    <n v="27"/>
    <s v="General Management"/>
    <s v="General Manager"/>
    <s v="b9"/>
    <s v="Associate"/>
    <s v="LinkedIn"/>
    <d v="2023-06-03T00:00:00"/>
    <d v="2023-06-14T00:00:00"/>
    <d v="2023-06-22T00:00:00"/>
    <s v="Hired"/>
    <n v="35331"/>
    <n v="4.3"/>
    <x v="0"/>
    <n v="5"/>
    <s v="Branch Office"/>
    <x v="0"/>
  </r>
  <r>
    <s v="ZJ41241"/>
    <x v="0"/>
    <n v="25"/>
    <s v="Operations"/>
    <s v="Operations Executive"/>
    <s v="i1"/>
    <s v="Associate"/>
    <s v="LinkedIn"/>
    <d v="2023-06-04T00:00:00"/>
    <d v="2023-06-20T00:00:00"/>
    <d v="2023-06-24T00:00:00"/>
    <s v="Hired"/>
    <n v="42444"/>
    <n v="4.3"/>
    <x v="0"/>
    <n v="5"/>
    <s v="Branch Office"/>
    <x v="0"/>
  </r>
  <r>
    <s v="VG41577"/>
    <x v="0"/>
    <n v="29"/>
    <s v="Marketing"/>
    <s v="Marketing Executive"/>
    <s v="i7"/>
    <s v="Bachelor"/>
    <s v="Recruitment agencies"/>
    <d v="2023-06-04T00:00:00"/>
    <d v="2023-06-13T00:00:00"/>
    <d v="2023-06-24T00:00:00"/>
    <s v="Hired"/>
    <n v="60965"/>
    <n v="4.3"/>
    <x v="2"/>
    <n v="4"/>
    <s v="Branch Office"/>
    <x v="1"/>
  </r>
  <r>
    <s v="NB09751"/>
    <x v="0"/>
    <n v="31"/>
    <s v="Service"/>
    <s v="Service Engineer"/>
    <s v="i1"/>
    <s v="Master"/>
    <s v="LinkedIn"/>
    <d v="2023-06-04T00:00:00"/>
    <d v="2023-06-22T00:00:00"/>
    <d v="2023-07-04T00:00:00"/>
    <s v="Hired"/>
    <n v="47579"/>
    <n v="4.8"/>
    <x v="0"/>
    <n v="1"/>
    <s v="Branch Office"/>
    <x v="1"/>
  </r>
  <r>
    <s v="KT01555"/>
    <x v="2"/>
    <n v="23"/>
    <s v="Operations"/>
    <s v="Operations Executive"/>
    <s v="m6"/>
    <s v="Master"/>
    <s v="LinkedIn"/>
    <d v="2023-06-05T00:00:00"/>
    <d v="2023-06-20T00:00:00"/>
    <d v="2023-07-01T00:00:00"/>
    <s v="Candidate refused"/>
    <n v="102709"/>
    <m/>
    <x v="1"/>
    <n v="5"/>
    <s v="Branch Office"/>
    <x v="0"/>
  </r>
  <r>
    <s v="VR41079"/>
    <x v="1"/>
    <n v="37"/>
    <s v="Sales"/>
    <s v="Sales Manager"/>
    <s v="c8"/>
    <s v="Master"/>
    <s v="Own website"/>
    <d v="2023-06-05T00:00:00"/>
    <d v="2023-06-24T00:00:00"/>
    <d v="2023-07-03T00:00:00"/>
    <s v="Hired"/>
    <n v="50366"/>
    <n v="4.9000000000000004"/>
    <x v="0"/>
    <n v="3"/>
    <s v="Branch Office"/>
    <x v="2"/>
  </r>
  <r>
    <s v="SM10424"/>
    <x v="2"/>
    <n v="34"/>
    <s v="Operations"/>
    <s v="Operations Manager"/>
    <s v="i5"/>
    <s v="Master"/>
    <s v="Own website"/>
    <d v="2023-06-05T00:00:00"/>
    <d v="2023-06-25T00:00:00"/>
    <d v="2023-07-03T00:00:00"/>
    <s v="Hired"/>
    <n v="66888"/>
    <n v="4.7"/>
    <x v="2"/>
    <n v="4"/>
    <s v="Branch Office"/>
    <x v="2"/>
  </r>
  <r>
    <s v="FC08352"/>
    <x v="2"/>
    <n v="22"/>
    <s v="Production"/>
    <s v="Production Engineer"/>
    <s v="i7"/>
    <s v="Bachelor"/>
    <s v="Job portal"/>
    <d v="2023-06-06T00:00:00"/>
    <d v="2023-06-23T00:00:00"/>
    <d v="2023-06-28T00:00:00"/>
    <s v="Hired"/>
    <n v="58368"/>
    <n v="4"/>
    <x v="2"/>
    <n v="5"/>
    <s v="Branch Office"/>
    <x v="0"/>
  </r>
  <r>
    <s v="HU17051"/>
    <x v="0"/>
    <n v="28"/>
    <s v="Service"/>
    <s v="Service Engineer"/>
    <s v="b9"/>
    <s v="Master"/>
    <s v="LinkedIn"/>
    <d v="2023-06-06T00:00:00"/>
    <d v="2023-06-27T00:00:00"/>
    <d v="2023-07-09T00:00:00"/>
    <s v="Candidate in process"/>
    <n v="57844"/>
    <m/>
    <x v="1"/>
    <n v="4"/>
    <s v="Branch Office"/>
    <x v="1"/>
  </r>
  <r>
    <s v="NN34420"/>
    <x v="2"/>
    <n v="24"/>
    <s v="Operations"/>
    <s v="Operations Executive"/>
    <s v="i6"/>
    <s v="Master"/>
    <s v="Job portal"/>
    <d v="2023-06-06T00:00:00"/>
    <d v="2023-06-25T00:00:00"/>
    <d v="2023-06-30T00:00:00"/>
    <s v="Candidate refused"/>
    <n v="60483"/>
    <m/>
    <x v="1"/>
    <n v="4"/>
    <s v="Branch Office"/>
    <x v="0"/>
  </r>
  <r>
    <s v="DA16824"/>
    <x v="0"/>
    <n v="32"/>
    <s v="Operations"/>
    <s v="Operations Executive"/>
    <s v="i1"/>
    <s v="Master"/>
    <s v="Job portal"/>
    <d v="2023-06-07T00:00:00"/>
    <d v="2023-06-18T00:00:00"/>
    <d v="2023-06-27T00:00:00"/>
    <s v="Candidate in process"/>
    <n v="36796"/>
    <m/>
    <x v="1"/>
    <n v="5"/>
    <s v="Branch Office"/>
    <x v="1"/>
  </r>
  <r>
    <s v="VX42438"/>
    <x v="0"/>
    <n v="25"/>
    <s v="Sales"/>
    <s v="Sales Executive"/>
    <s v="i5"/>
    <s v="Master"/>
    <s v="Own website"/>
    <d v="2023-06-07T00:00:00"/>
    <d v="2023-06-27T00:00:00"/>
    <d v="2023-07-07T00:00:00"/>
    <s v="Hired"/>
    <n v="63070"/>
    <n v="4.5999999999999996"/>
    <x v="0"/>
    <n v="4"/>
    <s v="Branch Office"/>
    <x v="0"/>
  </r>
  <r>
    <s v="CP58640"/>
    <x v="0"/>
    <n v="25"/>
    <s v="Operations"/>
    <s v="Operations Manager"/>
    <s v="c8"/>
    <s v="Doctoral"/>
    <s v="Recruitment agencies"/>
    <d v="2023-06-07T00:00:00"/>
    <d v="2023-06-26T00:00:00"/>
    <d v="2023-07-03T00:00:00"/>
    <s v="Rejected"/>
    <n v="58639"/>
    <m/>
    <x v="1"/>
    <n v="5"/>
    <s v="Branch Office"/>
    <x v="0"/>
  </r>
  <r>
    <s v="ZK43357"/>
    <x v="0"/>
    <n v="40"/>
    <s v="Service"/>
    <s v="Service Engineer"/>
    <s v="n6"/>
    <s v="Degree"/>
    <s v="Job portal"/>
    <d v="2023-06-07T00:00:00"/>
    <d v="2023-06-27T00:00:00"/>
    <d v="2023-07-03T00:00:00"/>
    <s v="Hired"/>
    <n v="137235"/>
    <m/>
    <x v="0"/>
    <n v="4"/>
    <s v="Branch Office"/>
    <x v="3"/>
  </r>
  <r>
    <s v="UB56120"/>
    <x v="0"/>
    <n v="38"/>
    <s v="Purchase"/>
    <s v="Purchase Manager"/>
    <s v="i6"/>
    <s v="Master"/>
    <s v="Job portal"/>
    <d v="2023-06-07T00:00:00"/>
    <d v="2023-06-18T00:00:00"/>
    <d v="2023-06-28T00:00:00"/>
    <s v="Hired"/>
    <n v="70097"/>
    <n v="4.0999999999999996"/>
    <x v="0"/>
    <n v="4"/>
    <s v="Branch Office"/>
    <x v="2"/>
  </r>
  <r>
    <s v="RP59077"/>
    <x v="0"/>
    <n v="32"/>
    <s v="Operations"/>
    <s v="Operations Executive"/>
    <s v="b9"/>
    <s v="Bachelor"/>
    <s v="LinkedIn"/>
    <d v="2023-06-08T00:00:00"/>
    <d v="2023-06-21T00:00:00"/>
    <d v="2023-07-03T00:00:00"/>
    <s v="Hired"/>
    <n v="48027"/>
    <n v="3.6"/>
    <x v="0"/>
    <n v="4"/>
    <s v="Head Office"/>
    <x v="1"/>
  </r>
  <r>
    <s v="WQ20290"/>
    <x v="0"/>
    <n v="25"/>
    <s v="Service"/>
    <s v="Service Engineer"/>
    <s v="c8"/>
    <s v="Master"/>
    <s v="Job portal"/>
    <d v="2023-06-08T00:00:00"/>
    <d v="2023-06-21T00:00:00"/>
    <d v="2023-07-01T00:00:00"/>
    <s v="Rejected"/>
    <n v="63247"/>
    <m/>
    <x v="1"/>
    <n v="5"/>
    <s v="Branch Office"/>
    <x v="0"/>
  </r>
  <r>
    <s v="UB65828"/>
    <x v="1"/>
    <n v="28"/>
    <s v="Marketing"/>
    <s v="Marketing Executive"/>
    <s v="i1"/>
    <s v="Degree"/>
    <s v="LinkedIn"/>
    <d v="2023-06-09T00:00:00"/>
    <d v="2023-07-01T00:00:00"/>
    <d v="2023-07-13T00:00:00"/>
    <s v="Rejected"/>
    <n v="36468"/>
    <m/>
    <x v="1"/>
    <n v="5"/>
    <s v="Branch Office"/>
    <x v="1"/>
  </r>
  <r>
    <s v="VY36966"/>
    <x v="0"/>
    <n v="30"/>
    <s v="Service"/>
    <s v="Service Engineer"/>
    <s v="n6"/>
    <s v="Bachelor"/>
    <s v="LinkedIn"/>
    <d v="2023-06-09T00:00:00"/>
    <d v="2023-06-21T00:00:00"/>
    <d v="2023-06-30T00:00:00"/>
    <s v="Hired"/>
    <n v="197393"/>
    <n v="4"/>
    <x v="2"/>
    <n v="4"/>
    <s v="Head Office"/>
    <x v="1"/>
  </r>
  <r>
    <s v="FP68352"/>
    <x v="0"/>
    <n v="25"/>
    <s v="Operations"/>
    <s v="Operations Manager"/>
    <s v="i4"/>
    <s v="Master"/>
    <s v="Job portal"/>
    <d v="2023-06-09T00:00:00"/>
    <d v="2023-06-25T00:00:00"/>
    <d v="2023-06-29T00:00:00"/>
    <s v="Hired"/>
    <n v="44969"/>
    <n v="3.9"/>
    <x v="2"/>
    <n v="3"/>
    <s v="Branch Office"/>
    <x v="0"/>
  </r>
  <r>
    <s v="KJ02204"/>
    <x v="0"/>
    <n v="23"/>
    <s v="Operations"/>
    <s v="Operations Manager"/>
    <s v="c5"/>
    <s v="Bachelor"/>
    <s v="Job portal"/>
    <d v="2023-06-09T00:00:00"/>
    <d v="2023-06-27T00:00:00"/>
    <d v="2023-07-08T00:00:00"/>
    <s v="Candidate in process"/>
    <n v="44737"/>
    <m/>
    <x v="1"/>
    <n v="5"/>
    <s v="Branch Office"/>
    <x v="0"/>
  </r>
  <r>
    <s v="GG13179"/>
    <x v="2"/>
    <n v="25"/>
    <s v="Service"/>
    <s v="Service Engineer"/>
    <s v="i6"/>
    <s v="Bachelor"/>
    <s v="Own website"/>
    <d v="2023-06-09T00:00:00"/>
    <d v="2023-06-23T00:00:00"/>
    <d v="2023-07-01T00:00:00"/>
    <s v="Hired"/>
    <n v="52475"/>
    <n v="4.5999999999999996"/>
    <x v="0"/>
    <n v="4"/>
    <s v="Branch Office"/>
    <x v="0"/>
  </r>
  <r>
    <s v="RP59940"/>
    <x v="0"/>
    <n v="25"/>
    <s v="Service"/>
    <s v="Service Engineer"/>
    <s v="i6"/>
    <s v="Bachelor"/>
    <s v="Job portal"/>
    <d v="2023-06-10T00:00:00"/>
    <d v="2023-06-22T00:00:00"/>
    <d v="2023-07-01T00:00:00"/>
    <s v="Hired"/>
    <n v="57356"/>
    <m/>
    <x v="2"/>
    <n v="1"/>
    <s v="Head Office"/>
    <x v="0"/>
  </r>
  <r>
    <s v="SX14960"/>
    <x v="0"/>
    <n v="33"/>
    <s v="Operations"/>
    <s v="Operations Executive"/>
    <s v="n9"/>
    <s v="Bachelor"/>
    <s v="Job portal"/>
    <d v="2023-06-10T00:00:00"/>
    <d v="2023-06-18T00:00:00"/>
    <d v="2023-06-23T00:00:00"/>
    <s v="Hired"/>
    <n v="167115"/>
    <n v="4.5"/>
    <x v="0"/>
    <n v="5"/>
    <s v="Branch Office"/>
    <x v="1"/>
  </r>
  <r>
    <s v="MN85100"/>
    <x v="0"/>
    <n v="24"/>
    <s v="Operations"/>
    <s v="Operations Manager"/>
    <s v="c10"/>
    <s v="Master"/>
    <s v="LinkedIn"/>
    <d v="2023-06-10T00:00:00"/>
    <d v="2023-06-19T00:00:00"/>
    <d v="2023-06-23T00:00:00"/>
    <s v="Hired"/>
    <n v="88785"/>
    <n v="4.5999999999999996"/>
    <x v="0"/>
    <m/>
    <s v="Branch Office"/>
    <x v="0"/>
  </r>
  <r>
    <s v="ER08609"/>
    <x v="0"/>
    <n v="36"/>
    <s v="Service"/>
    <s v="Service Manager"/>
    <s v="c10"/>
    <s v="Associate"/>
    <s v="Job portal"/>
    <d v="2023-06-11T00:00:00"/>
    <d v="2023-06-24T00:00:00"/>
    <d v="2023-07-04T00:00:00"/>
    <s v="Rejected"/>
    <n v="75225"/>
    <m/>
    <x v="1"/>
    <n v="5"/>
    <s v="Branch Office"/>
    <x v="2"/>
  </r>
  <r>
    <s v="YY72675"/>
    <x v="0"/>
    <n v="25"/>
    <s v="Operations"/>
    <s v="Operations Executive"/>
    <s v="n9"/>
    <s v="Master"/>
    <s v="Own website"/>
    <d v="2023-06-11T00:00:00"/>
    <d v="2023-06-24T00:00:00"/>
    <d v="2023-07-04T00:00:00"/>
    <s v="Hired"/>
    <n v="144001"/>
    <n v="4.8"/>
    <x v="0"/>
    <n v="4"/>
    <s v="Branch Office"/>
    <x v="0"/>
  </r>
  <r>
    <s v="PX74119"/>
    <x v="0"/>
    <n v="25"/>
    <s v="Sales"/>
    <s v="Sales Executive"/>
    <s v="n10"/>
    <s v="Master"/>
    <s v="Job portal"/>
    <d v="2023-06-12T00:00:00"/>
    <d v="2023-06-27T00:00:00"/>
    <d v="2023-07-04T00:00:00"/>
    <s v="Hired"/>
    <n v="183166"/>
    <n v="4.9000000000000004"/>
    <x v="0"/>
    <n v="4"/>
    <s v="Head Office"/>
    <x v="0"/>
  </r>
  <r>
    <s v="ZT56995"/>
    <x v="0"/>
    <n v="22"/>
    <s v="Service"/>
    <s v="Service Engineer"/>
    <s v="c9"/>
    <s v="Degree"/>
    <s v="Others"/>
    <d v="2023-06-12T00:00:00"/>
    <d v="2023-06-27T00:00:00"/>
    <d v="2023-07-05T00:00:00"/>
    <s v="Hired"/>
    <n v="76096"/>
    <n v="4.9000000000000004"/>
    <x v="2"/>
    <m/>
    <s v="Head Office"/>
    <x v="0"/>
  </r>
  <r>
    <s v="VW99831"/>
    <x v="0"/>
    <n v="33"/>
    <s v="Production"/>
    <s v="Production Engineer"/>
    <s v="b9"/>
    <s v="Bachelor"/>
    <s v="Job portal"/>
    <d v="2023-06-12T00:00:00"/>
    <d v="2023-06-28T00:00:00"/>
    <d v="2023-07-05T00:00:00"/>
    <s v="Hired"/>
    <n v="57321"/>
    <m/>
    <x v="0"/>
    <n v="4"/>
    <s v="Branch Office"/>
    <x v="1"/>
  </r>
  <r>
    <s v="TL83595"/>
    <x v="0"/>
    <n v="35"/>
    <s v="Sales"/>
    <s v="Sales Executive"/>
    <s v="c8"/>
    <s v="Bachelor"/>
    <s v="Job portal"/>
    <d v="2023-06-12T00:00:00"/>
    <d v="2023-06-28T00:00:00"/>
    <d v="2023-07-08T00:00:00"/>
    <s v="Hired"/>
    <n v="52721"/>
    <m/>
    <x v="2"/>
    <n v="4"/>
    <s v="Branch Office"/>
    <x v="2"/>
  </r>
  <r>
    <s v="LN40182"/>
    <x v="2"/>
    <n v="35"/>
    <s v="Operations"/>
    <s v="Operations Executive"/>
    <s v="c5"/>
    <s v="Bachelor"/>
    <s v="LinkedIn"/>
    <d v="2023-06-13T00:00:00"/>
    <d v="2023-07-04T00:00:00"/>
    <d v="2023-07-10T00:00:00"/>
    <s v="Rejected"/>
    <n v="47096"/>
    <m/>
    <x v="1"/>
    <n v="5"/>
    <s v="Branch Office"/>
    <x v="2"/>
  </r>
  <r>
    <s v="BM40883"/>
    <x v="0"/>
    <n v="34"/>
    <s v="Operations"/>
    <s v="Operations Manager"/>
    <s v="i6"/>
    <s v="Degree"/>
    <s v="Recruitment agencies"/>
    <d v="2023-06-13T00:00:00"/>
    <d v="2023-06-22T00:00:00"/>
    <d v="2023-06-30T00:00:00"/>
    <s v="Hired"/>
    <n v="71243"/>
    <n v="4.9000000000000004"/>
    <x v="2"/>
    <n v="4"/>
    <s v="Head Office"/>
    <x v="2"/>
  </r>
  <r>
    <s v="CP06018"/>
    <x v="0"/>
    <n v="40"/>
    <s v="Marketing"/>
    <s v="Marketing Executive"/>
    <s v="i5"/>
    <s v="Master"/>
    <s v="Own website"/>
    <d v="2023-06-13T00:00:00"/>
    <d v="2023-06-28T00:00:00"/>
    <d v="2023-07-10T00:00:00"/>
    <s v="Hired"/>
    <n v="61851"/>
    <n v="4.5"/>
    <x v="0"/>
    <m/>
    <s v="Branch Office"/>
    <x v="3"/>
  </r>
  <r>
    <s v="RP75491"/>
    <x v="0"/>
    <n v="39"/>
    <s v="Operations"/>
    <s v="Operations Executive"/>
    <s v="c8"/>
    <s v="Bachelor"/>
    <s v="Job portal"/>
    <d v="2023-06-14T00:00:00"/>
    <d v="2023-07-03T00:00:00"/>
    <d v="2023-07-14T00:00:00"/>
    <s v="Hired"/>
    <n v="76847"/>
    <n v="3.7"/>
    <x v="0"/>
    <n v="4"/>
    <s v="Head Office"/>
    <x v="2"/>
  </r>
  <r>
    <s v="SK96860"/>
    <x v="1"/>
    <n v="27"/>
    <s v="Marketing"/>
    <s v="Marketing Manager"/>
    <s v="b9"/>
    <s v="Master"/>
    <s v="LinkedIn"/>
    <d v="2023-06-14T00:00:00"/>
    <d v="2023-06-30T00:00:00"/>
    <d v="2023-07-12T00:00:00"/>
    <s v="Hired"/>
    <n v="32026"/>
    <n v="3.6"/>
    <x v="0"/>
    <n v="5"/>
    <s v="Branch Office"/>
    <x v="0"/>
  </r>
  <r>
    <s v="BJ72774"/>
    <x v="0"/>
    <n v="36"/>
    <s v="Operations"/>
    <s v="Operations Executive"/>
    <s v="c10"/>
    <s v="Associate"/>
    <s v="LinkedIn"/>
    <d v="2023-06-14T00:00:00"/>
    <d v="2023-07-02T00:00:00"/>
    <d v="2023-07-12T00:00:00"/>
    <s v="Hired"/>
    <n v="76260"/>
    <n v="4.7"/>
    <x v="0"/>
    <n v="4"/>
    <s v="Branch Office"/>
    <x v="2"/>
  </r>
  <r>
    <s v="JB86128"/>
    <x v="0"/>
    <n v="25"/>
    <s v="Operations"/>
    <s v="Operations Executive"/>
    <s v="i1"/>
    <s v="Bachelor"/>
    <s v="Own website"/>
    <d v="2023-06-14T00:00:00"/>
    <d v="2023-07-05T00:00:00"/>
    <d v="2023-07-10T00:00:00"/>
    <s v="Rejected"/>
    <n v="40385"/>
    <m/>
    <x v="1"/>
    <n v="4"/>
    <s v="Branch Office"/>
    <x v="0"/>
  </r>
  <r>
    <s v="RO33195"/>
    <x v="2"/>
    <n v="34"/>
    <s v="General Management"/>
    <s v="General Manager"/>
    <s v="i6"/>
    <s v="Master"/>
    <s v="LinkedIn"/>
    <d v="2023-06-14T00:00:00"/>
    <d v="2023-06-30T00:00:00"/>
    <d v="2023-07-04T00:00:00"/>
    <s v="Hired"/>
    <n v="70297"/>
    <n v="3.7"/>
    <x v="0"/>
    <n v="4"/>
    <s v="Branch Office"/>
    <x v="2"/>
  </r>
  <r>
    <s v="WR61689"/>
    <x v="0"/>
    <n v="22"/>
    <s v="Operations"/>
    <s v="Operations Executive"/>
    <s v="i5"/>
    <s v="Bachelor"/>
    <s v="LinkedIn"/>
    <d v="2023-06-15T00:00:00"/>
    <d v="2023-07-07T00:00:00"/>
    <d v="2023-07-14T00:00:00"/>
    <s v="Hired"/>
    <n v="54788"/>
    <n v="3.7"/>
    <x v="0"/>
    <n v="2"/>
    <s v="Branch Office"/>
    <x v="0"/>
  </r>
  <r>
    <s v="SH63226"/>
    <x v="0"/>
    <n v="25"/>
    <s v="Sales"/>
    <s v="Sales Executive"/>
    <s v="i6"/>
    <s v="Master"/>
    <s v="Own website"/>
    <d v="2023-06-15T00:00:00"/>
    <d v="2023-06-27T00:00:00"/>
    <d v="2023-07-02T00:00:00"/>
    <s v="Hired"/>
    <n v="56352"/>
    <n v="4.7"/>
    <x v="2"/>
    <n v="3"/>
    <s v="Branch Office"/>
    <x v="0"/>
  </r>
  <r>
    <s v="AL30051"/>
    <x v="0"/>
    <n v="29"/>
    <s v="Operations"/>
    <s v="Operations Executive"/>
    <s v="c5"/>
    <s v="Master"/>
    <s v="Job portal"/>
    <d v="2023-06-15T00:00:00"/>
    <d v="2023-06-30T00:00:00"/>
    <d v="2023-07-07T00:00:00"/>
    <s v="Rejected"/>
    <n v="41142"/>
    <m/>
    <x v="1"/>
    <n v="4"/>
    <s v="Head Office"/>
    <x v="1"/>
  </r>
  <r>
    <s v="DZ37845"/>
    <x v="2"/>
    <n v="31"/>
    <s v="Operations"/>
    <s v="Operations Executive"/>
    <s v="c9"/>
    <s v="Degree"/>
    <s v="Others"/>
    <d v="2023-06-16T00:00:00"/>
    <d v="2023-07-03T00:00:00"/>
    <d v="2023-07-08T00:00:00"/>
    <s v="Hired"/>
    <n v="81880"/>
    <m/>
    <x v="0"/>
    <m/>
    <s v="Head Office"/>
    <x v="1"/>
  </r>
  <r>
    <s v="DN57255"/>
    <x v="0"/>
    <n v="36"/>
    <s v="Operations"/>
    <s v="Operations Manager"/>
    <s v="i7"/>
    <s v="Master"/>
    <s v="Recruitment agencies"/>
    <d v="2023-06-16T00:00:00"/>
    <d v="2023-06-29T00:00:00"/>
    <d v="2023-07-03T00:00:00"/>
    <s v="Hired"/>
    <n v="59571"/>
    <n v="4.7"/>
    <x v="2"/>
    <n v="4"/>
    <s v="Branch Office"/>
    <x v="2"/>
  </r>
  <r>
    <s v="NP81249"/>
    <x v="2"/>
    <n v="35"/>
    <s v="Operations"/>
    <s v="Operations Executive"/>
    <s v="c5"/>
    <s v="Master"/>
    <s v="Own website"/>
    <d v="2023-06-17T00:00:00"/>
    <d v="2023-07-07T00:00:00"/>
    <d v="2023-07-11T00:00:00"/>
    <s v="Hired"/>
    <n v="56510"/>
    <m/>
    <x v="0"/>
    <n v="5"/>
    <s v="Branch Office"/>
    <x v="2"/>
  </r>
  <r>
    <s v="TL54602"/>
    <x v="1"/>
    <n v="27"/>
    <s v="Operations"/>
    <s v="Operations Manager"/>
    <s v="i6"/>
    <s v="Bachelor"/>
    <s v="Recruitment agencies"/>
    <d v="2023-06-17T00:00:00"/>
    <d v="2023-07-05T00:00:00"/>
    <d v="2023-07-13T00:00:00"/>
    <s v="Candidate in process"/>
    <n v="64990"/>
    <m/>
    <x v="1"/>
    <n v="5"/>
    <s v="Branch Office"/>
    <x v="0"/>
  </r>
  <r>
    <s v="FV57737"/>
    <x v="0"/>
    <n v="25"/>
    <s v="Human Resource"/>
    <s v="HR Specialist"/>
    <s v="c8"/>
    <s v="Bachelor"/>
    <s v="Job portal"/>
    <d v="2023-06-17T00:00:00"/>
    <d v="2023-07-06T00:00:00"/>
    <d v="2023-07-13T00:00:00"/>
    <s v="Hired"/>
    <n v="62303"/>
    <n v="4.4000000000000004"/>
    <x v="0"/>
    <n v="4"/>
    <s v="Branch Office"/>
    <x v="0"/>
  </r>
  <r>
    <s v="PV98712"/>
    <x v="0"/>
    <n v="30"/>
    <s v="Sales"/>
    <s v="Sales Manager"/>
    <s v="i7"/>
    <s v="Master"/>
    <s v="LinkedIn"/>
    <d v="2023-06-17T00:00:00"/>
    <d v="2023-07-07T00:00:00"/>
    <d v="2023-07-12T00:00:00"/>
    <s v="Hired"/>
    <n v="63991"/>
    <n v="4.7"/>
    <x v="0"/>
    <n v="3"/>
    <s v="Branch Office"/>
    <x v="1"/>
  </r>
  <r>
    <s v="SX39025"/>
    <x v="0"/>
    <n v="27"/>
    <s v="Operations"/>
    <s v="Operations Executive"/>
    <s v="c10"/>
    <s v="Bachelor"/>
    <s v="Job portal"/>
    <d v="2023-06-18T00:00:00"/>
    <d v="2023-07-10T00:00:00"/>
    <d v="2023-07-22T00:00:00"/>
    <s v="Hired"/>
    <n v="70976"/>
    <n v="3.8"/>
    <x v="0"/>
    <n v="4"/>
    <s v="Branch Office"/>
    <x v="0"/>
  </r>
  <r>
    <s v="CI80192"/>
    <x v="0"/>
    <n v="30"/>
    <s v="Service"/>
    <s v="Service Engineer"/>
    <s v="c5"/>
    <s v="Bachelor"/>
    <s v="Recruitment agencies"/>
    <d v="2023-06-18T00:00:00"/>
    <d v="2023-06-27T00:00:00"/>
    <d v="2023-07-02T00:00:00"/>
    <s v="Hired"/>
    <n v="44046"/>
    <n v="4.2"/>
    <x v="0"/>
    <m/>
    <s v="Branch Office"/>
    <x v="1"/>
  </r>
  <r>
    <s v="HD10301"/>
    <x v="0"/>
    <n v="24"/>
    <s v="Operations"/>
    <s v="Operations Executive"/>
    <s v="i1"/>
    <s v="Bachelor"/>
    <s v="LinkedIn"/>
    <d v="2023-06-18T00:00:00"/>
    <d v="2023-06-29T00:00:00"/>
    <d v="2023-07-07T00:00:00"/>
    <s v="Hired"/>
    <n v="39529"/>
    <m/>
    <x v="0"/>
    <m/>
    <s v="Branch Office"/>
    <x v="0"/>
  </r>
  <r>
    <s v="HA54074"/>
    <x v="1"/>
    <n v="35"/>
    <s v="Operations"/>
    <s v="Operations Executive"/>
    <s v="i7"/>
    <s v="Bachelor"/>
    <s v="LinkedIn"/>
    <d v="2023-06-19T00:00:00"/>
    <d v="2023-07-11T00:00:00"/>
    <d v="2023-07-18T00:00:00"/>
    <s v="Rejected"/>
    <n v="73791"/>
    <m/>
    <x v="1"/>
    <n v="4"/>
    <s v="Branch Office"/>
    <x v="2"/>
  </r>
  <r>
    <s v="XT71257"/>
    <x v="2"/>
    <n v="30"/>
    <s v="Service"/>
    <s v="Service Engineer"/>
    <s v="m7"/>
    <s v="Bachelor"/>
    <s v="Recruitment agencies"/>
    <d v="2023-06-19T00:00:00"/>
    <d v="2023-07-11T00:00:00"/>
    <d v="2023-07-21T00:00:00"/>
    <s v="Candidate refused"/>
    <n v="148385"/>
    <m/>
    <x v="1"/>
    <m/>
    <s v="Branch Office"/>
    <x v="1"/>
  </r>
  <r>
    <s v="QO97845"/>
    <x v="2"/>
    <n v="35"/>
    <s v="Service"/>
    <s v="Service Manager"/>
    <s v="i1"/>
    <s v="Degree"/>
    <s v="Own website"/>
    <d v="2023-06-19T00:00:00"/>
    <d v="2023-07-04T00:00:00"/>
    <d v="2023-07-14T00:00:00"/>
    <s v="Rejected"/>
    <n v="38828"/>
    <m/>
    <x v="1"/>
    <n v="2"/>
    <s v="Branch Office"/>
    <x v="2"/>
  </r>
  <r>
    <s v="CC25978"/>
    <x v="0"/>
    <n v="28"/>
    <s v="Operations"/>
    <s v="Operations Executive"/>
    <s v="c5"/>
    <s v="Bachelor"/>
    <s v="Job portal"/>
    <d v="2023-06-19T00:00:00"/>
    <d v="2023-06-28T00:00:00"/>
    <d v="2023-07-08T00:00:00"/>
    <s v="Hired"/>
    <n v="60145"/>
    <n v="3.5"/>
    <x v="0"/>
    <n v="5"/>
    <s v="Branch Office"/>
    <x v="1"/>
  </r>
  <r>
    <s v="QX69565"/>
    <x v="2"/>
    <n v="28"/>
    <s v="Service"/>
    <s v="Service Engineer"/>
    <s v="c9"/>
    <s v="Master"/>
    <s v="Job portal"/>
    <d v="2023-06-19T00:00:00"/>
    <d v="2023-06-28T00:00:00"/>
    <d v="2023-07-03T00:00:00"/>
    <s v="Rejected"/>
    <n v="83942"/>
    <m/>
    <x v="1"/>
    <n v="4"/>
    <s v="Branch Office"/>
    <x v="1"/>
  </r>
  <r>
    <s v="UG93649"/>
    <x v="1"/>
    <n v="23"/>
    <s v="Service"/>
    <s v="Service Engineer"/>
    <s v="b9"/>
    <s v="Master"/>
    <s v="Job portal"/>
    <d v="2023-06-19T00:00:00"/>
    <d v="2023-07-03T00:00:00"/>
    <d v="2023-07-10T00:00:00"/>
    <s v="Hired"/>
    <n v="53583"/>
    <n v="4.5"/>
    <x v="2"/>
    <n v="5"/>
    <s v="Branch Office"/>
    <x v="0"/>
  </r>
  <r>
    <s v="JI80323"/>
    <x v="2"/>
    <n v="32"/>
    <s v="Operations"/>
    <s v="Operations Manager"/>
    <s v="b9"/>
    <s v="Degree"/>
    <s v="Job portal"/>
    <d v="2023-06-19T00:00:00"/>
    <d v="2023-07-11T00:00:00"/>
    <d v="2023-07-19T00:00:00"/>
    <s v="Hired"/>
    <n v="53917"/>
    <n v="3.6"/>
    <x v="0"/>
    <n v="5"/>
    <s v="Head Office"/>
    <x v="1"/>
  </r>
  <r>
    <s v="RC67606"/>
    <x v="0"/>
    <n v="32"/>
    <s v="Service"/>
    <s v="Service Engineer"/>
    <s v="i5"/>
    <s v="Master"/>
    <s v="Job portal"/>
    <d v="2023-06-19T00:00:00"/>
    <d v="2023-06-29T00:00:00"/>
    <d v="2023-07-10T00:00:00"/>
    <s v="Hired"/>
    <n v="49780"/>
    <n v="3.9"/>
    <x v="0"/>
    <n v="5"/>
    <s v="Branch Office"/>
    <x v="1"/>
  </r>
  <r>
    <s v="MJ63630"/>
    <x v="2"/>
    <n v="30"/>
    <s v="Production"/>
    <s v="Production Manager"/>
    <s v="c8"/>
    <s v="Associate"/>
    <s v="Job portal"/>
    <d v="2023-06-20T00:00:00"/>
    <d v="2023-07-02T00:00:00"/>
    <d v="2023-07-09T00:00:00"/>
    <s v="Hired"/>
    <n v="72013"/>
    <n v="3.7"/>
    <x v="0"/>
    <n v="2"/>
    <s v="Branch Office"/>
    <x v="1"/>
  </r>
  <r>
    <s v="CR08578"/>
    <x v="0"/>
    <n v="47"/>
    <s v="Marketing"/>
    <s v="Marketing Manager"/>
    <s v="c9"/>
    <s v="Bachelor"/>
    <s v="LinkedIn"/>
    <d v="2023-06-20T00:00:00"/>
    <d v="2023-06-29T00:00:00"/>
    <d v="2023-07-05T00:00:00"/>
    <s v="Candidate refused"/>
    <n v="76833"/>
    <m/>
    <x v="1"/>
    <n v="3"/>
    <s v="Branch Office"/>
    <x v="5"/>
  </r>
  <r>
    <s v="FI47152"/>
    <x v="0"/>
    <n v="26"/>
    <s v="Service"/>
    <s v="Service Engineer"/>
    <s v="i7"/>
    <s v="Master"/>
    <s v="Job portal"/>
    <d v="2023-06-20T00:00:00"/>
    <d v="2023-06-29T00:00:00"/>
    <d v="2023-07-06T00:00:00"/>
    <s v="Hired"/>
    <n v="72785"/>
    <n v="4.9000000000000004"/>
    <x v="2"/>
    <n v="2"/>
    <s v="Branch Office"/>
    <x v="0"/>
  </r>
  <r>
    <s v="JB40563"/>
    <x v="0"/>
    <n v="23"/>
    <s v="Service"/>
    <s v="Service Engineer"/>
    <s v="i1"/>
    <s v="Bachelor"/>
    <s v="Job portal"/>
    <d v="2023-06-20T00:00:00"/>
    <d v="2023-06-30T00:00:00"/>
    <d v="2023-07-09T00:00:00"/>
    <s v="Hired"/>
    <n v="47571"/>
    <n v="4.3"/>
    <x v="0"/>
    <n v="4"/>
    <s v="Branch Office"/>
    <x v="0"/>
  </r>
  <r>
    <s v="DN51233"/>
    <x v="2"/>
    <n v="22"/>
    <s v="Operations"/>
    <s v="Operations Manager"/>
    <s v="b9"/>
    <s v="Degree"/>
    <s v="Own website"/>
    <d v="2023-06-21T00:00:00"/>
    <d v="2023-07-03T00:00:00"/>
    <d v="2023-07-11T00:00:00"/>
    <s v="Rejected"/>
    <n v="47858"/>
    <m/>
    <x v="1"/>
    <m/>
    <s v="Branch Office"/>
    <x v="0"/>
  </r>
  <r>
    <s v="WU75440"/>
    <x v="2"/>
    <n v="34"/>
    <s v="Operations"/>
    <s v="Operations Executive"/>
    <s v="c9"/>
    <s v="Bachelor"/>
    <s v="LinkedIn"/>
    <d v="2023-06-21T00:00:00"/>
    <d v="2023-06-30T00:00:00"/>
    <d v="2023-07-08T00:00:00"/>
    <s v="Hired"/>
    <n v="70860"/>
    <n v="4.2"/>
    <x v="0"/>
    <n v="5"/>
    <s v="Head Office"/>
    <x v="2"/>
  </r>
  <r>
    <s v="UG07343"/>
    <x v="0"/>
    <n v="30"/>
    <s v="Operations"/>
    <s v="Operations Executive"/>
    <s v="m7"/>
    <s v="Bachelor"/>
    <s v="Job portal"/>
    <d v="2023-06-21T00:00:00"/>
    <d v="2023-07-10T00:00:00"/>
    <d v="2023-07-14T00:00:00"/>
    <s v="Hired"/>
    <n v="115658"/>
    <m/>
    <x v="0"/>
    <n v="5"/>
    <s v="Branch Office"/>
    <x v="1"/>
  </r>
  <r>
    <s v="TI85733"/>
    <x v="0"/>
    <n v="31"/>
    <s v="Operations"/>
    <s v="Operations Manager"/>
    <s v="c9"/>
    <s v="Bachelor"/>
    <s v="Job portal"/>
    <d v="2023-06-21T00:00:00"/>
    <d v="2023-07-01T00:00:00"/>
    <d v="2023-07-06T00:00:00"/>
    <s v="Hired"/>
    <n v="79865"/>
    <m/>
    <x v="2"/>
    <n v="4"/>
    <s v="Branch Office"/>
    <x v="1"/>
  </r>
  <r>
    <s v="FU80183"/>
    <x v="0"/>
    <n v="25"/>
    <s v="Operations"/>
    <s v="Operations Manager"/>
    <s v="c5"/>
    <s v="Degree"/>
    <s v="Recruitment agencies"/>
    <d v="2023-06-22T00:00:00"/>
    <d v="2023-07-07T00:00:00"/>
    <d v="2023-07-13T00:00:00"/>
    <s v="Hired"/>
    <n v="69627"/>
    <n v="4.7"/>
    <x v="0"/>
    <n v="5"/>
    <s v="Branch Office"/>
    <x v="0"/>
  </r>
  <r>
    <s v="UW78147"/>
    <x v="0"/>
    <n v="34"/>
    <s v="Service"/>
    <s v="Service Manager"/>
    <s v="i7"/>
    <s v="Bachelor"/>
    <s v="Recruitment agencies"/>
    <d v="2023-06-22T00:00:00"/>
    <d v="2023-07-02T00:00:00"/>
    <d v="2023-07-14T00:00:00"/>
    <s v="Candidate refused"/>
    <n v="56297"/>
    <m/>
    <x v="1"/>
    <m/>
    <s v="Head Office"/>
    <x v="2"/>
  </r>
  <r>
    <s v="BK36206"/>
    <x v="0"/>
    <n v="31"/>
    <s v="Sales"/>
    <s v="Sales Executive"/>
    <s v="i6"/>
    <s v="Master"/>
    <s v="LinkedIn"/>
    <d v="2023-06-23T00:00:00"/>
    <d v="2023-07-14T00:00:00"/>
    <d v="2023-07-25T00:00:00"/>
    <s v="Hired"/>
    <n v="71147"/>
    <n v="4.5"/>
    <x v="0"/>
    <n v="4"/>
    <s v="Head Office"/>
    <x v="1"/>
  </r>
  <r>
    <s v="RE11297"/>
    <x v="0"/>
    <n v="23"/>
    <s v="Service"/>
    <s v="Service Engineer"/>
    <s v="i1"/>
    <s v="Doctoral"/>
    <s v="Recruitment agencies"/>
    <d v="2023-06-23T00:00:00"/>
    <d v="2023-07-04T00:00:00"/>
    <d v="2023-07-12T00:00:00"/>
    <s v="Hired"/>
    <n v="40060"/>
    <n v="4.9000000000000004"/>
    <x v="0"/>
    <n v="5"/>
    <s v="Head Office"/>
    <x v="0"/>
  </r>
  <r>
    <s v="LW64476"/>
    <x v="2"/>
    <n v="25"/>
    <s v="Service"/>
    <s v="Service Engineer"/>
    <s v="i6"/>
    <s v="Bachelor"/>
    <s v="LinkedIn"/>
    <d v="2023-06-23T00:00:00"/>
    <d v="2023-07-09T00:00:00"/>
    <d v="2023-07-16T00:00:00"/>
    <s v="Hired"/>
    <n v="65494"/>
    <n v="3.8"/>
    <x v="0"/>
    <m/>
    <s v="Branch Office"/>
    <x v="0"/>
  </r>
  <r>
    <s v="KC17039"/>
    <x v="0"/>
    <n v="33"/>
    <s v="Operations"/>
    <s v="Operations Executive"/>
    <s v="c8"/>
    <s v="Doctoral"/>
    <s v="Job portal"/>
    <d v="2023-06-23T00:00:00"/>
    <d v="2023-07-11T00:00:00"/>
    <d v="2023-07-17T00:00:00"/>
    <s v="Candidate in process"/>
    <n v="83627"/>
    <m/>
    <x v="1"/>
    <n v="4"/>
    <s v="Branch Office"/>
    <x v="1"/>
  </r>
  <r>
    <s v="NY55307"/>
    <x v="0"/>
    <n v="40"/>
    <s v="Operations"/>
    <s v="Operations Executive"/>
    <s v="n9"/>
    <s v="Bachelor"/>
    <s v="Job portal"/>
    <d v="2023-06-23T00:00:00"/>
    <d v="2023-07-01T00:00:00"/>
    <d v="2023-07-10T00:00:00"/>
    <s v="Candidate refused"/>
    <n v="195724"/>
    <m/>
    <x v="1"/>
    <n v="3"/>
    <s v="Head Office"/>
    <x v="3"/>
  </r>
  <r>
    <s v="ZA45379"/>
    <x v="0"/>
    <n v="23"/>
    <s v="Sales"/>
    <s v="Sales Executive"/>
    <s v="n6"/>
    <s v="Degree"/>
    <s v="Job portal"/>
    <d v="2023-06-23T00:00:00"/>
    <d v="2023-07-05T00:00:00"/>
    <d v="2023-07-10T00:00:00"/>
    <s v="Hired"/>
    <n v="145717"/>
    <n v="4.5999999999999996"/>
    <x v="0"/>
    <n v="4"/>
    <s v="Head Office"/>
    <x v="0"/>
  </r>
  <r>
    <s v="DW15947"/>
    <x v="1"/>
    <n v="28"/>
    <s v="Operations"/>
    <s v="Operations Executive"/>
    <s v="i1"/>
    <s v="Doctoral"/>
    <s v="LinkedIn"/>
    <d v="2023-06-23T00:00:00"/>
    <d v="2023-07-07T00:00:00"/>
    <d v="2023-07-13T00:00:00"/>
    <s v="Hired"/>
    <n v="58914"/>
    <n v="4.2"/>
    <x v="0"/>
    <m/>
    <s v="Branch Office"/>
    <x v="1"/>
  </r>
  <r>
    <s v="AU49421"/>
    <x v="2"/>
    <n v="23"/>
    <s v="Service"/>
    <s v="Service Manager"/>
    <s v="i7"/>
    <s v="Doctoral"/>
    <s v="Job portal"/>
    <d v="2023-06-24T00:00:00"/>
    <d v="2023-07-12T00:00:00"/>
    <d v="2023-07-18T00:00:00"/>
    <s v="Hired"/>
    <n v="78488"/>
    <n v="4.2"/>
    <x v="0"/>
    <n v="5"/>
    <s v="Head Office"/>
    <x v="0"/>
  </r>
  <r>
    <s v="VB79052"/>
    <x v="2"/>
    <n v="33"/>
    <s v="Purchase"/>
    <s v="Purchase Manager"/>
    <s v="c9"/>
    <s v="Master"/>
    <s v="LinkedIn"/>
    <d v="2023-06-24T00:00:00"/>
    <d v="2023-07-10T00:00:00"/>
    <d v="2023-07-19T00:00:00"/>
    <s v="Hired"/>
    <n v="74394"/>
    <m/>
    <x v="0"/>
    <n v="4"/>
    <s v="Branch Office"/>
    <x v="1"/>
  </r>
  <r>
    <s v="TM23537"/>
    <x v="0"/>
    <n v="34"/>
    <s v="Operations"/>
    <s v="Operations Manager"/>
    <s v="c8"/>
    <s v="Associate"/>
    <s v="LinkedIn"/>
    <d v="2023-06-24T00:00:00"/>
    <d v="2023-07-16T00:00:00"/>
    <d v="2023-07-27T00:00:00"/>
    <s v="Rejected"/>
    <n v="78911"/>
    <m/>
    <x v="1"/>
    <n v="5"/>
    <s v="Remote"/>
    <x v="2"/>
  </r>
  <r>
    <s v="BO96325"/>
    <x v="2"/>
    <n v="34"/>
    <s v="Purchase"/>
    <s v="Purchase Officer"/>
    <s v="b9"/>
    <s v="Bachelor"/>
    <s v="Job portal"/>
    <d v="2023-06-24T00:00:00"/>
    <d v="2023-07-04T00:00:00"/>
    <d v="2023-07-10T00:00:00"/>
    <s v="Hired"/>
    <n v="58211"/>
    <n v="4.5999999999999996"/>
    <x v="0"/>
    <n v="5"/>
    <s v="Head Office"/>
    <x v="2"/>
  </r>
  <r>
    <s v="ID57583"/>
    <x v="0"/>
    <n v="34"/>
    <s v="Production"/>
    <s v="Production Engineer"/>
    <s v="n9"/>
    <s v="Master"/>
    <s v="Job portal"/>
    <d v="2023-06-24T00:00:00"/>
    <d v="2023-07-09T00:00:00"/>
    <d v="2023-07-13T00:00:00"/>
    <s v="Hired"/>
    <n v="194945"/>
    <n v="4.5"/>
    <x v="0"/>
    <n v="4"/>
    <s v="Branch Office"/>
    <x v="2"/>
  </r>
  <r>
    <s v="TY06433"/>
    <x v="2"/>
    <n v="40"/>
    <s v="Sales"/>
    <s v="Sales Manager"/>
    <s v="n10"/>
    <s v="Bachelor"/>
    <s v="Job portal"/>
    <d v="2023-06-24T00:00:00"/>
    <d v="2023-07-07T00:00:00"/>
    <d v="2023-07-18T00:00:00"/>
    <s v="Rejected"/>
    <n v="197393"/>
    <m/>
    <x v="1"/>
    <m/>
    <s v="Branch Office"/>
    <x v="3"/>
  </r>
  <r>
    <s v="QI11819"/>
    <x v="1"/>
    <n v="26"/>
    <s v="Purchase"/>
    <s v="Purchase Officer"/>
    <s v="n9"/>
    <s v="Bachelor"/>
    <s v="Own website"/>
    <d v="2023-06-24T00:00:00"/>
    <d v="2023-07-08T00:00:00"/>
    <d v="2023-07-18T00:00:00"/>
    <s v="Hired"/>
    <n v="191383"/>
    <n v="4.4000000000000004"/>
    <x v="0"/>
    <n v="3"/>
    <s v="Branch Office"/>
    <x v="0"/>
  </r>
  <r>
    <s v="ES47679"/>
    <x v="2"/>
    <n v="23"/>
    <s v="Operations"/>
    <s v="Operations Executive"/>
    <s v="i4"/>
    <s v="Degree"/>
    <s v="Own website"/>
    <d v="2023-06-25T00:00:00"/>
    <d v="2023-07-10T00:00:00"/>
    <d v="2023-07-19T00:00:00"/>
    <s v="Hired"/>
    <n v="64435"/>
    <n v="3.9"/>
    <x v="0"/>
    <n v="5"/>
    <s v="Branch Office"/>
    <x v="0"/>
  </r>
  <r>
    <s v="RQ80477"/>
    <x v="2"/>
    <n v="22"/>
    <s v="Operations"/>
    <s v="Operations Executive"/>
    <s v="i1"/>
    <s v="Bachelor"/>
    <s v="LinkedIn"/>
    <d v="2023-06-25T00:00:00"/>
    <d v="2023-07-14T00:00:00"/>
    <d v="2023-07-18T00:00:00"/>
    <s v="Hired"/>
    <n v="38132"/>
    <n v="3.7"/>
    <x v="0"/>
    <n v="5"/>
    <s v="Branch Office"/>
    <x v="0"/>
  </r>
  <r>
    <s v="GH67408"/>
    <x v="2"/>
    <n v="23"/>
    <s v="Purchase"/>
    <s v="Purchase Officer"/>
    <s v="i7"/>
    <s v="Doctoral"/>
    <s v="Job portal"/>
    <d v="2023-06-25T00:00:00"/>
    <d v="2023-07-13T00:00:00"/>
    <d v="2023-07-19T00:00:00"/>
    <s v="Rejected"/>
    <n v="59367"/>
    <m/>
    <x v="1"/>
    <n v="5"/>
    <s v="Branch Office"/>
    <x v="0"/>
  </r>
  <r>
    <s v="OJ10476"/>
    <x v="0"/>
    <n v="22"/>
    <s v="Purchase"/>
    <s v="Purchase Officer"/>
    <s v="c5"/>
    <s v="Master"/>
    <s v="Job portal"/>
    <d v="2023-06-26T00:00:00"/>
    <d v="2023-07-04T00:00:00"/>
    <d v="2023-07-12T00:00:00"/>
    <s v="Hired"/>
    <n v="57363"/>
    <m/>
    <x v="0"/>
    <n v="4"/>
    <s v="Head Office"/>
    <x v="0"/>
  </r>
  <r>
    <s v="BW63203"/>
    <x v="1"/>
    <n v="35"/>
    <s v="Operations"/>
    <s v="Operations Manager"/>
    <s v="c5"/>
    <s v="Associate"/>
    <s v="Others"/>
    <d v="2023-06-26T00:00:00"/>
    <d v="2023-07-08T00:00:00"/>
    <d v="2023-07-13T00:00:00"/>
    <s v="Hired"/>
    <n v="67534"/>
    <n v="4.3"/>
    <x v="0"/>
    <n v="3"/>
    <s v="Branch Office"/>
    <x v="2"/>
  </r>
  <r>
    <s v="QA67275"/>
    <x v="0"/>
    <n v="28"/>
    <s v="Marketing"/>
    <s v="Marketing Manager"/>
    <s v="n9"/>
    <s v="Degree"/>
    <s v="Job portal"/>
    <d v="2023-06-26T00:00:00"/>
    <d v="2023-07-07T00:00:00"/>
    <d v="2023-07-13T00:00:00"/>
    <s v="Hired"/>
    <n v="147255"/>
    <n v="4.8"/>
    <x v="2"/>
    <n v="4"/>
    <s v="Branch Office"/>
    <x v="1"/>
  </r>
  <r>
    <s v="DQ28808"/>
    <x v="0"/>
    <n v="35"/>
    <s v="Service"/>
    <s v="Service Engineer"/>
    <s v="m6"/>
    <s v="Degree"/>
    <s v="Job portal"/>
    <d v="2023-06-26T00:00:00"/>
    <d v="2023-07-05T00:00:00"/>
    <d v="2023-07-09T00:00:00"/>
    <s v="Rejected"/>
    <n v="116753"/>
    <m/>
    <x v="1"/>
    <n v="5"/>
    <s v="Head Office"/>
    <x v="2"/>
  </r>
  <r>
    <s v="WU75734"/>
    <x v="0"/>
    <n v="30"/>
    <s v="Production"/>
    <s v="Production Engineer"/>
    <s v="i1"/>
    <s v="Bachelor"/>
    <s v="LinkedIn"/>
    <d v="2023-06-26T00:00:00"/>
    <d v="2023-07-04T00:00:00"/>
    <d v="2023-07-13T00:00:00"/>
    <s v="Rejected"/>
    <n v="54862"/>
    <m/>
    <x v="1"/>
    <n v="5"/>
    <s v="Branch Office"/>
    <x v="1"/>
  </r>
  <r>
    <s v="HX83129"/>
    <x v="0"/>
    <n v="38"/>
    <s v="Operations"/>
    <s v="Operations Manager"/>
    <s v="c5"/>
    <s v="Master"/>
    <s v="Job portal"/>
    <d v="2023-06-26T00:00:00"/>
    <d v="2023-07-17T00:00:00"/>
    <d v="2023-07-28T00:00:00"/>
    <s v="Hired"/>
    <n v="67508"/>
    <n v="4.0999999999999996"/>
    <x v="0"/>
    <m/>
    <s v="Branch Office"/>
    <x v="2"/>
  </r>
  <r>
    <s v="YG48253"/>
    <x v="0"/>
    <n v="30"/>
    <s v="Operations"/>
    <s v="Operations Executive"/>
    <s v="i6"/>
    <s v="Bachelor"/>
    <s v="Others"/>
    <d v="2023-06-26T00:00:00"/>
    <d v="2023-07-16T00:00:00"/>
    <d v="2023-07-20T00:00:00"/>
    <s v="Rejected"/>
    <n v="61423"/>
    <m/>
    <x v="1"/>
    <m/>
    <s v="Branch Office"/>
    <x v="1"/>
  </r>
  <r>
    <s v="BP27506"/>
    <x v="0"/>
    <n v="35"/>
    <s v="Service"/>
    <s v="Service Engineer"/>
    <s v="i1"/>
    <s v="Bachelor"/>
    <s v="LinkedIn"/>
    <d v="2023-06-26T00:00:00"/>
    <d v="2023-07-07T00:00:00"/>
    <d v="2023-07-18T00:00:00"/>
    <s v="Hired"/>
    <n v="45418"/>
    <m/>
    <x v="0"/>
    <n v="5"/>
    <s v="Branch Office"/>
    <x v="2"/>
  </r>
  <r>
    <s v="TU62514"/>
    <x v="0"/>
    <n v="23"/>
    <s v="Operations"/>
    <s v="Operations Manager"/>
    <s v="i5"/>
    <s v="Bachelor"/>
    <s v="Others"/>
    <d v="2023-06-26T00:00:00"/>
    <d v="2023-07-17T00:00:00"/>
    <d v="2023-07-24T00:00:00"/>
    <s v="Hired"/>
    <n v="50175"/>
    <n v="3.5"/>
    <x v="0"/>
    <n v="5"/>
    <s v="Branch Office"/>
    <x v="0"/>
  </r>
  <r>
    <s v="NR87854"/>
    <x v="0"/>
    <n v="30"/>
    <s v="Service"/>
    <s v="Service Manager"/>
    <s v="i5"/>
    <s v="Master"/>
    <s v="Own website"/>
    <d v="2023-06-26T00:00:00"/>
    <d v="2023-07-12T00:00:00"/>
    <d v="2023-07-23T00:00:00"/>
    <s v="Hired"/>
    <n v="49095"/>
    <n v="3.7"/>
    <x v="0"/>
    <n v="4"/>
    <s v="Branch Office"/>
    <x v="1"/>
  </r>
  <r>
    <s v="PN18609"/>
    <x v="0"/>
    <n v="31"/>
    <s v="Finance"/>
    <s v="Finance Manager"/>
    <s v="i7"/>
    <s v="Bachelor"/>
    <s v="Own website"/>
    <d v="2023-06-27T00:00:00"/>
    <d v="2023-07-15T00:00:00"/>
    <d v="2023-07-20T00:00:00"/>
    <s v="Hired"/>
    <n v="58454"/>
    <n v="4.7"/>
    <x v="0"/>
    <n v="4"/>
    <s v="Branch Office"/>
    <x v="1"/>
  </r>
  <r>
    <s v="IP14241"/>
    <x v="0"/>
    <n v="22"/>
    <s v="Finance"/>
    <s v="Financial Analyst"/>
    <s v="c9"/>
    <s v="Master"/>
    <s v="Own website"/>
    <d v="2023-06-27T00:00:00"/>
    <d v="2023-07-10T00:00:00"/>
    <d v="2023-07-14T00:00:00"/>
    <s v="Hired"/>
    <n v="57333"/>
    <m/>
    <x v="2"/>
    <n v="4"/>
    <s v="Head Office"/>
    <x v="0"/>
  </r>
  <r>
    <s v="JA07573"/>
    <x v="0"/>
    <n v="36"/>
    <s v="Operations"/>
    <s v="Operations Executive"/>
    <s v="m7"/>
    <s v="Master"/>
    <s v="LinkedIn"/>
    <d v="2023-06-27T00:00:00"/>
    <d v="2023-07-11T00:00:00"/>
    <d v="2023-07-15T00:00:00"/>
    <s v="Rejected"/>
    <n v="143394"/>
    <m/>
    <x v="1"/>
    <n v="4"/>
    <s v="Branch Office"/>
    <x v="2"/>
  </r>
  <r>
    <s v="GG98651"/>
    <x v="0"/>
    <n v="38"/>
    <s v="Production"/>
    <s v="Production Manager"/>
    <s v="i4"/>
    <s v="Bachelor"/>
    <s v="Job portal"/>
    <d v="2023-06-27T00:00:00"/>
    <d v="2023-07-14T00:00:00"/>
    <d v="2023-07-22T00:00:00"/>
    <s v="Candidate in process"/>
    <n v="46948"/>
    <m/>
    <x v="1"/>
    <n v="4"/>
    <s v="Branch Office"/>
    <x v="2"/>
  </r>
  <r>
    <s v="GO19964"/>
    <x v="2"/>
    <n v="30"/>
    <s v="Service"/>
    <s v="Service Engineer"/>
    <s v="c5"/>
    <s v="Master"/>
    <s v="Job portal"/>
    <d v="2023-06-27T00:00:00"/>
    <d v="2023-07-10T00:00:00"/>
    <d v="2023-07-17T00:00:00"/>
    <s v="Candidate refused"/>
    <n v="42591"/>
    <m/>
    <x v="1"/>
    <m/>
    <s v="Branch Office"/>
    <x v="1"/>
  </r>
  <r>
    <s v="KV95955"/>
    <x v="2"/>
    <n v="37"/>
    <s v="Service"/>
    <s v="Service Manager"/>
    <s v="i7"/>
    <s v="Master"/>
    <s v="Job portal"/>
    <d v="2023-06-27T00:00:00"/>
    <d v="2023-07-15T00:00:00"/>
    <d v="2023-07-27T00:00:00"/>
    <s v="Hired"/>
    <n v="68032"/>
    <n v="4.4000000000000004"/>
    <x v="0"/>
    <n v="4"/>
    <s v="Head Office"/>
    <x v="2"/>
  </r>
  <r>
    <s v="BP91180"/>
    <x v="2"/>
    <n v="40"/>
    <s v="Operations"/>
    <s v="Operations Executive"/>
    <s v="m7"/>
    <s v="Doctoral"/>
    <s v="LinkedIn"/>
    <d v="2023-06-28T00:00:00"/>
    <d v="2023-07-16T00:00:00"/>
    <d v="2023-07-28T00:00:00"/>
    <s v="Rejected"/>
    <n v="114407"/>
    <m/>
    <x v="1"/>
    <m/>
    <s v="Branch Office"/>
    <x v="3"/>
  </r>
  <r>
    <s v="FX06341"/>
    <x v="2"/>
    <n v="32"/>
    <s v="Service"/>
    <s v="Service Manager"/>
    <s v="i6"/>
    <s v="Bachelor"/>
    <s v="LinkedIn"/>
    <d v="2023-06-28T00:00:00"/>
    <d v="2023-07-18T00:00:00"/>
    <d v="2023-07-24T00:00:00"/>
    <s v="Hired"/>
    <n v="60950"/>
    <m/>
    <x v="0"/>
    <n v="4"/>
    <s v="Branch Office"/>
    <x v="1"/>
  </r>
  <r>
    <s v="XN66584"/>
    <x v="0"/>
    <n v="23"/>
    <s v="Purchase"/>
    <s v="Purchase Officer"/>
    <s v="m7"/>
    <s v="Master"/>
    <s v="Job portal"/>
    <d v="2023-06-28T00:00:00"/>
    <d v="2023-07-11T00:00:00"/>
    <d v="2023-07-17T00:00:00"/>
    <s v="Hired"/>
    <n v="150114"/>
    <n v="3.9"/>
    <x v="0"/>
    <n v="4"/>
    <s v="Branch Office"/>
    <x v="0"/>
  </r>
  <r>
    <s v="KA02372"/>
    <x v="2"/>
    <n v="24"/>
    <s v="Service"/>
    <s v="Service Engineer"/>
    <s v="c9"/>
    <s v="Master"/>
    <s v="Job portal"/>
    <d v="2023-06-28T00:00:00"/>
    <d v="2023-07-13T00:00:00"/>
    <d v="2023-07-18T00:00:00"/>
    <s v="Hired"/>
    <n v="80600"/>
    <n v="3.5"/>
    <x v="0"/>
    <n v="5"/>
    <s v="Branch Office"/>
    <x v="0"/>
  </r>
  <r>
    <s v="XG59660"/>
    <x v="0"/>
    <n v="33"/>
    <s v="Operations"/>
    <s v="Operations Executive"/>
    <s v="i7"/>
    <s v="Associate"/>
    <s v="Job portal"/>
    <d v="2023-06-28T00:00:00"/>
    <d v="2023-07-15T00:00:00"/>
    <d v="2023-07-20T00:00:00"/>
    <s v="Hired"/>
    <n v="70464"/>
    <n v="4.2"/>
    <x v="0"/>
    <n v="4"/>
    <s v="Branch Office"/>
    <x v="1"/>
  </r>
  <r>
    <s v="NB44786"/>
    <x v="0"/>
    <n v="29"/>
    <s v="Production"/>
    <s v="Production Engineer"/>
    <s v="m7"/>
    <s v="Master"/>
    <s v="Recruitment agencies"/>
    <d v="2023-06-28T00:00:00"/>
    <d v="2023-07-16T00:00:00"/>
    <d v="2023-07-24T00:00:00"/>
    <s v="Rejected"/>
    <n v="144228"/>
    <m/>
    <x v="1"/>
    <m/>
    <s v="Branch Office"/>
    <x v="1"/>
  </r>
  <r>
    <s v="FI85870"/>
    <x v="2"/>
    <n v="36"/>
    <s v="Service"/>
    <s v="Service Engineer"/>
    <s v="i4"/>
    <s v="Master"/>
    <s v="Own website"/>
    <d v="2023-06-28T00:00:00"/>
    <d v="2023-07-17T00:00:00"/>
    <d v="2023-07-26T00:00:00"/>
    <s v="Hired"/>
    <n v="60099"/>
    <n v="3.9"/>
    <x v="0"/>
    <n v="4"/>
    <s v="Head Office"/>
    <x v="2"/>
  </r>
  <r>
    <s v="FU08413"/>
    <x v="0"/>
    <n v="26"/>
    <s v="Service"/>
    <s v="Service Engineer"/>
    <s v="n10"/>
    <s v="Bachelor"/>
    <s v="Own website"/>
    <d v="2023-06-28T00:00:00"/>
    <d v="2023-07-14T00:00:00"/>
    <d v="2023-07-25T00:00:00"/>
    <s v="Hired"/>
    <n v="208147"/>
    <n v="3.9"/>
    <x v="0"/>
    <n v="3"/>
    <s v="Head Office"/>
    <x v="0"/>
  </r>
  <r>
    <s v="VY95400"/>
    <x v="2"/>
    <n v="30"/>
    <s v="Operations"/>
    <s v="Operations Manager"/>
    <s v="c9"/>
    <s v="Bachelor"/>
    <s v="Job portal"/>
    <d v="2023-06-28T00:00:00"/>
    <d v="2023-07-19T00:00:00"/>
    <d v="2023-07-30T00:00:00"/>
    <s v="Hired"/>
    <n v="61852"/>
    <n v="3.6"/>
    <x v="0"/>
    <n v="4"/>
    <s v="Branch Office"/>
    <x v="1"/>
  </r>
  <r>
    <s v="RL96400"/>
    <x v="2"/>
    <n v="26"/>
    <s v="Operations"/>
    <s v="Operations Executive"/>
    <s v="b9"/>
    <s v="Bachelor"/>
    <s v="Job portal"/>
    <d v="2023-06-29T00:00:00"/>
    <d v="2023-07-15T00:00:00"/>
    <d v="2023-07-24T00:00:00"/>
    <s v="Rejected"/>
    <n v="38412"/>
    <m/>
    <x v="1"/>
    <n v="4"/>
    <s v="Branch Office"/>
    <x v="0"/>
  </r>
  <r>
    <s v="QX20089"/>
    <x v="2"/>
    <n v="29"/>
    <s v="Operations"/>
    <s v="Operations Executive"/>
    <s v="c10"/>
    <s v="Degree"/>
    <s v="Job portal"/>
    <d v="2023-06-29T00:00:00"/>
    <d v="2023-07-14T00:00:00"/>
    <d v="2023-07-26T00:00:00"/>
    <s v="Candidate in process"/>
    <n v="68787"/>
    <m/>
    <x v="1"/>
    <m/>
    <s v="Branch Office"/>
    <x v="1"/>
  </r>
  <r>
    <s v="FH85169"/>
    <x v="1"/>
    <n v="23"/>
    <s v="Operations"/>
    <s v="Operations Executive"/>
    <s v="c8"/>
    <s v="Master"/>
    <s v="LinkedIn"/>
    <d v="2023-06-30T00:00:00"/>
    <d v="2023-07-15T00:00:00"/>
    <d v="2023-07-23T00:00:00"/>
    <s v="Hired"/>
    <n v="54761"/>
    <m/>
    <x v="0"/>
    <n v="2"/>
    <s v="Branch Office"/>
    <x v="0"/>
  </r>
  <r>
    <s v="PU45077"/>
    <x v="0"/>
    <n v="25"/>
    <s v="Operations"/>
    <s v="Operations Manager"/>
    <s v="i6"/>
    <s v="Bachelor"/>
    <s v="Job portal"/>
    <d v="2023-06-30T00:00:00"/>
    <d v="2023-07-12T00:00:00"/>
    <d v="2023-07-23T00:00:00"/>
    <s v="Rejected"/>
    <n v="53717"/>
    <m/>
    <x v="1"/>
    <n v="4"/>
    <s v="Branch Office"/>
    <x v="0"/>
  </r>
  <r>
    <s v="LO21556"/>
    <x v="0"/>
    <n v="52"/>
    <s v="Service"/>
    <s v="Service Engineer"/>
    <s v="c9"/>
    <s v="Master"/>
    <s v="Own website"/>
    <d v="2023-07-01T00:00:00"/>
    <d v="2023-07-18T00:00:00"/>
    <d v="2023-07-26T00:00:00"/>
    <s v="Rejected"/>
    <n v="63547"/>
    <m/>
    <x v="1"/>
    <n v="4"/>
    <s v="Branch Office"/>
    <x v="4"/>
  </r>
  <r>
    <s v="EP75555"/>
    <x v="2"/>
    <n v="27"/>
    <s v="Marketing"/>
    <s v="Marketing Executive"/>
    <s v="c9"/>
    <s v="Bachelor"/>
    <s v="LinkedIn"/>
    <d v="2023-07-01T00:00:00"/>
    <d v="2023-07-11T00:00:00"/>
    <d v="2023-07-20T00:00:00"/>
    <s v="Rejected"/>
    <n v="64660"/>
    <m/>
    <x v="1"/>
    <m/>
    <s v="Branch Office"/>
    <x v="0"/>
  </r>
  <r>
    <s v="QD56670"/>
    <x v="0"/>
    <n v="25"/>
    <s v="Sales"/>
    <s v="Sales Manager"/>
    <s v="n10"/>
    <s v="Degree"/>
    <s v="Job portal"/>
    <d v="2023-07-01T00:00:00"/>
    <d v="2023-07-23T00:00:00"/>
    <d v="2023-08-03T00:00:00"/>
    <s v="Hired"/>
    <n v="220306"/>
    <m/>
    <x v="0"/>
    <n v="4"/>
    <s v="Branch Office"/>
    <x v="0"/>
  </r>
  <r>
    <s v="AU43858"/>
    <x v="2"/>
    <n v="29"/>
    <s v="Service"/>
    <s v="Service Engineer"/>
    <s v="b9"/>
    <s v="Degree"/>
    <s v="Others"/>
    <d v="2023-07-01T00:00:00"/>
    <d v="2023-07-21T00:00:00"/>
    <d v="2023-07-25T00:00:00"/>
    <s v="Hired"/>
    <n v="53935"/>
    <n v="5"/>
    <x v="2"/>
    <m/>
    <s v="Branch Office"/>
    <x v="1"/>
  </r>
  <r>
    <s v="AP19187"/>
    <x v="2"/>
    <n v="30"/>
    <s v="Operations"/>
    <s v="Operations Executive"/>
    <s v="i5"/>
    <s v="Associate"/>
    <s v="Own website"/>
    <d v="2023-07-01T00:00:00"/>
    <d v="2023-07-13T00:00:00"/>
    <d v="2023-07-22T00:00:00"/>
    <s v="Rejected"/>
    <n v="62028"/>
    <m/>
    <x v="1"/>
    <n v="4"/>
    <s v="Branch Office"/>
    <x v="1"/>
  </r>
  <r>
    <s v="JW65810"/>
    <x v="2"/>
    <n v="35"/>
    <s v="Service"/>
    <s v="Service Engineer"/>
    <s v="i6"/>
    <s v="Bachelor"/>
    <s v="Own website"/>
    <d v="2023-07-01T00:00:00"/>
    <d v="2023-07-11T00:00:00"/>
    <d v="2023-07-19T00:00:00"/>
    <s v="Rejected"/>
    <n v="52198"/>
    <m/>
    <x v="1"/>
    <n v="1"/>
    <s v="Head Office"/>
    <x v="2"/>
  </r>
  <r>
    <s v="ZO09831"/>
    <x v="0"/>
    <n v="22"/>
    <s v="Service"/>
    <s v="Service Manager"/>
    <s v="i6"/>
    <s v="Master"/>
    <s v="Job portal"/>
    <d v="2023-07-01T00:00:00"/>
    <d v="2023-07-21T00:00:00"/>
    <d v="2023-07-30T00:00:00"/>
    <s v="Rejected"/>
    <n v="50281"/>
    <m/>
    <x v="1"/>
    <n v="5"/>
    <s v="Branch Office"/>
    <x v="0"/>
  </r>
  <r>
    <s v="BL33944"/>
    <x v="0"/>
    <n v="28"/>
    <s v="Service"/>
    <s v="Service Engineer"/>
    <s v="c8"/>
    <s v="Doctoral"/>
    <s v="Recruitment agencies"/>
    <d v="2023-07-02T00:00:00"/>
    <d v="2023-07-14T00:00:00"/>
    <d v="2023-07-26T00:00:00"/>
    <s v="Candidate in process"/>
    <n v="67696"/>
    <m/>
    <x v="1"/>
    <n v="4"/>
    <s v="Branch Office"/>
    <x v="1"/>
  </r>
  <r>
    <s v="SR12670"/>
    <x v="0"/>
    <n v="46"/>
    <s v="Operations"/>
    <s v="Operations Manager"/>
    <s v="i4"/>
    <s v="Master"/>
    <s v="LinkedIn"/>
    <d v="2023-07-02T00:00:00"/>
    <d v="2023-07-13T00:00:00"/>
    <d v="2023-07-24T00:00:00"/>
    <s v="Candidate in process"/>
    <n v="45523"/>
    <m/>
    <x v="1"/>
    <n v="5"/>
    <s v="Branch Office"/>
    <x v="5"/>
  </r>
  <r>
    <s v="RV52659"/>
    <x v="0"/>
    <n v="26"/>
    <s v="Purchase"/>
    <s v="Purchase Manager"/>
    <s v="c5"/>
    <s v="Bachelor"/>
    <s v="Job portal"/>
    <d v="2023-07-02T00:00:00"/>
    <d v="2023-07-17T00:00:00"/>
    <d v="2023-07-22T00:00:00"/>
    <s v="Rejected"/>
    <n v="67889"/>
    <m/>
    <x v="1"/>
    <n v="5"/>
    <s v="Head Office"/>
    <x v="0"/>
  </r>
  <r>
    <s v="LE19354"/>
    <x v="2"/>
    <n v="30"/>
    <s v="Operations"/>
    <s v="Operations Executive"/>
    <s v="i4"/>
    <s v="Master"/>
    <s v="LinkedIn"/>
    <d v="2023-07-02T00:00:00"/>
    <d v="2023-07-15T00:00:00"/>
    <d v="2023-07-23T00:00:00"/>
    <s v="Rejected"/>
    <n v="46960"/>
    <m/>
    <x v="1"/>
    <n v="5"/>
    <s v="Branch Office"/>
    <x v="1"/>
  </r>
  <r>
    <s v="VW92721"/>
    <x v="0"/>
    <n v="24"/>
    <s v="Operations"/>
    <s v="Operations Manager"/>
    <s v="i5"/>
    <s v="Master"/>
    <s v="Job portal"/>
    <d v="2023-07-02T00:00:00"/>
    <d v="2023-07-14T00:00:00"/>
    <d v="2023-07-26T00:00:00"/>
    <s v="Hired"/>
    <n v="63053"/>
    <m/>
    <x v="0"/>
    <n v="3"/>
    <s v="Branch Office"/>
    <x v="0"/>
  </r>
  <r>
    <s v="VJ24837"/>
    <x v="0"/>
    <n v="25"/>
    <s v="Operations"/>
    <s v="Operations Executive"/>
    <s v="i6"/>
    <s v="Bachelor"/>
    <s v="Recruitment agencies"/>
    <d v="2023-07-02T00:00:00"/>
    <d v="2023-07-22T00:00:00"/>
    <d v="2023-07-26T00:00:00"/>
    <s v="Candidate in process"/>
    <n v="70638"/>
    <m/>
    <x v="1"/>
    <n v="4"/>
    <s v="Branch Office"/>
    <x v="0"/>
  </r>
  <r>
    <s v="DV18387"/>
    <x v="0"/>
    <n v="24"/>
    <s v="Service"/>
    <s v="Service Engineer"/>
    <s v="c8"/>
    <s v="Bachelor"/>
    <s v="Recruitment agencies"/>
    <d v="2023-07-03T00:00:00"/>
    <d v="2023-07-24T00:00:00"/>
    <d v="2023-07-30T00:00:00"/>
    <s v="Hired"/>
    <n v="71266"/>
    <n v="4.9000000000000004"/>
    <x v="0"/>
    <n v="2"/>
    <s v="Branch Office"/>
    <x v="0"/>
  </r>
  <r>
    <s v="AT03984"/>
    <x v="2"/>
    <n v="23"/>
    <s v="Marketing"/>
    <s v="Marketing Executive"/>
    <s v="i5"/>
    <s v="Master"/>
    <s v="LinkedIn"/>
    <d v="2023-07-03T00:00:00"/>
    <d v="2023-07-11T00:00:00"/>
    <d v="2023-07-21T00:00:00"/>
    <s v="Rejected"/>
    <n v="65534"/>
    <m/>
    <x v="1"/>
    <n v="4"/>
    <s v="Head Office"/>
    <x v="0"/>
  </r>
  <r>
    <s v="YL21841"/>
    <x v="2"/>
    <n v="40"/>
    <s v="Service"/>
    <s v="Service Manager"/>
    <s v="m6"/>
    <s v="Degree"/>
    <s v="Job portal"/>
    <d v="2023-07-03T00:00:00"/>
    <d v="2023-07-13T00:00:00"/>
    <d v="2023-07-20T00:00:00"/>
    <s v="Hired"/>
    <n v="101856"/>
    <n v="4.9000000000000004"/>
    <x v="0"/>
    <n v="4"/>
    <s v="Branch Office"/>
    <x v="3"/>
  </r>
  <r>
    <s v="EO37700"/>
    <x v="0"/>
    <n v="28"/>
    <s v="Service"/>
    <s v="Service Engineer"/>
    <s v="c10"/>
    <s v="Doctoral"/>
    <s v="LinkedIn"/>
    <d v="2023-07-04T00:00:00"/>
    <d v="2023-07-17T00:00:00"/>
    <d v="2023-07-23T00:00:00"/>
    <s v="Rejected"/>
    <n v="68306"/>
    <m/>
    <x v="1"/>
    <m/>
    <s v="Branch Office"/>
    <x v="1"/>
  </r>
  <r>
    <s v="NY81672"/>
    <x v="0"/>
    <n v="29"/>
    <s v="Sales"/>
    <s v="Sales Executive"/>
    <s v="m7"/>
    <s v="Bachelor"/>
    <s v="Job portal"/>
    <d v="2023-07-04T00:00:00"/>
    <d v="2023-07-16T00:00:00"/>
    <d v="2023-07-25T00:00:00"/>
    <s v="Hired"/>
    <n v="159108"/>
    <m/>
    <x v="0"/>
    <n v="5"/>
    <s v="Branch Office"/>
    <x v="1"/>
  </r>
  <r>
    <s v="DK39973"/>
    <x v="0"/>
    <n v="30"/>
    <s v="Operations"/>
    <s v="Operations Executive"/>
    <s v="c10"/>
    <s v="Degree"/>
    <s v="Job portal"/>
    <d v="2023-07-04T00:00:00"/>
    <d v="2023-07-19T00:00:00"/>
    <d v="2023-07-30T00:00:00"/>
    <s v="Hired"/>
    <n v="80316"/>
    <n v="4.3"/>
    <x v="0"/>
    <n v="5"/>
    <s v="Branch Office"/>
    <x v="1"/>
  </r>
  <r>
    <s v="MB35690"/>
    <x v="0"/>
    <n v="35"/>
    <s v="Service"/>
    <s v="Service Engineer"/>
    <s v="i1"/>
    <s v="Bachelor"/>
    <s v="LinkedIn"/>
    <d v="2023-07-04T00:00:00"/>
    <d v="2023-07-14T00:00:00"/>
    <d v="2023-07-18T00:00:00"/>
    <s v="Hired"/>
    <n v="48119"/>
    <n v="4.8"/>
    <x v="0"/>
    <n v="3"/>
    <s v="Branch Office"/>
    <x v="2"/>
  </r>
  <r>
    <s v="OZ68818"/>
    <x v="2"/>
    <n v="25"/>
    <s v="Service"/>
    <s v="Service Engineer"/>
    <s v="i5"/>
    <s v="Doctoral"/>
    <s v="Job portal"/>
    <d v="2023-07-04T00:00:00"/>
    <d v="2023-07-21T00:00:00"/>
    <d v="2023-07-28T00:00:00"/>
    <s v="Candidate refused"/>
    <n v="55470"/>
    <m/>
    <x v="1"/>
    <m/>
    <s v="Branch Office"/>
    <x v="0"/>
  </r>
  <r>
    <s v="CE08728"/>
    <x v="2"/>
    <n v="23"/>
    <s v="Service"/>
    <s v="Service Engineer"/>
    <s v="c10"/>
    <s v="Bachelor"/>
    <s v="Own website"/>
    <d v="2023-07-05T00:00:00"/>
    <d v="2023-07-27T00:00:00"/>
    <d v="2023-08-06T00:00:00"/>
    <s v="Candidate in process"/>
    <n v="82573"/>
    <m/>
    <x v="1"/>
    <n v="3"/>
    <s v="Branch Office"/>
    <x v="0"/>
  </r>
  <r>
    <s v="UB51004"/>
    <x v="0"/>
    <n v="35"/>
    <s v="Service"/>
    <s v="Service Engineer"/>
    <s v="n6"/>
    <s v="Bachelor"/>
    <s v="Job portal"/>
    <d v="2023-07-05T00:00:00"/>
    <d v="2023-07-15T00:00:00"/>
    <d v="2023-07-24T00:00:00"/>
    <s v="Hired"/>
    <n v="166883"/>
    <n v="3.9"/>
    <x v="0"/>
    <n v="4"/>
    <s v="Branch Office"/>
    <x v="2"/>
  </r>
  <r>
    <s v="IA92790"/>
    <x v="0"/>
    <n v="35"/>
    <s v="Operations"/>
    <s v="Operations Executive"/>
    <s v="i1"/>
    <s v="Bachelor"/>
    <s v="Recruitment agencies"/>
    <d v="2023-07-05T00:00:00"/>
    <d v="2023-07-24T00:00:00"/>
    <d v="2023-07-31T00:00:00"/>
    <s v="Hired"/>
    <n v="44502"/>
    <m/>
    <x v="2"/>
    <n v="4"/>
    <s v="Branch Office"/>
    <x v="2"/>
  </r>
  <r>
    <s v="NU53281"/>
    <x v="1"/>
    <n v="32"/>
    <s v="Operations"/>
    <s v="Operations Executive"/>
    <s v="i5"/>
    <s v="Master"/>
    <s v="Job portal"/>
    <d v="2023-07-05T00:00:00"/>
    <d v="2023-07-21T00:00:00"/>
    <d v="2023-07-26T00:00:00"/>
    <s v="Hired"/>
    <n v="56647"/>
    <n v="4"/>
    <x v="0"/>
    <n v="4"/>
    <s v="Remote"/>
    <x v="1"/>
  </r>
  <r>
    <s v="OM55841"/>
    <x v="0"/>
    <n v="34"/>
    <s v="Operations"/>
    <s v="Operations Executive"/>
    <s v="c5"/>
    <s v="Bachelor"/>
    <s v="LinkedIn"/>
    <d v="2023-07-05T00:00:00"/>
    <d v="2023-07-17T00:00:00"/>
    <d v="2023-07-24T00:00:00"/>
    <s v="Hired"/>
    <n v="41411"/>
    <n v="3.7"/>
    <x v="2"/>
    <n v="5"/>
    <s v="Branch Office"/>
    <x v="2"/>
  </r>
  <r>
    <s v="GY74797"/>
    <x v="2"/>
    <n v="25"/>
    <s v="Service"/>
    <s v="Service Manager"/>
    <s v="i7"/>
    <s v="Degree"/>
    <s v="Own website"/>
    <d v="2023-07-05T00:00:00"/>
    <d v="2023-07-15T00:00:00"/>
    <d v="2023-07-25T00:00:00"/>
    <s v="Hired"/>
    <n v="71424"/>
    <n v="4.9000000000000004"/>
    <x v="0"/>
    <n v="2"/>
    <s v="Branch Office"/>
    <x v="0"/>
  </r>
  <r>
    <s v="ND48809"/>
    <x v="0"/>
    <n v="23"/>
    <s v="Service"/>
    <s v="Service Manager"/>
    <s v="i7"/>
    <s v="Master"/>
    <s v="Job portal"/>
    <d v="2023-07-06T00:00:00"/>
    <d v="2023-07-16T00:00:00"/>
    <d v="2023-07-21T00:00:00"/>
    <s v="Hired"/>
    <n v="65601"/>
    <n v="4.7"/>
    <x v="0"/>
    <n v="4"/>
    <s v="Remote"/>
    <x v="0"/>
  </r>
  <r>
    <s v="SB20356"/>
    <x v="0"/>
    <n v="31"/>
    <s v="Marketing"/>
    <s v="Marketing Executive"/>
    <s v="m7"/>
    <s v="Master"/>
    <s v="Own website"/>
    <d v="2023-07-06T00:00:00"/>
    <d v="2023-07-27T00:00:00"/>
    <d v="2023-08-04T00:00:00"/>
    <s v="Hired"/>
    <n v="142349"/>
    <m/>
    <x v="0"/>
    <m/>
    <s v="Branch Office"/>
    <x v="1"/>
  </r>
  <r>
    <s v="FE42977"/>
    <x v="0"/>
    <n v="35"/>
    <s v="Sales"/>
    <s v="Sales Executive"/>
    <s v="i7"/>
    <s v="Bachelor"/>
    <s v="Own website"/>
    <d v="2023-07-06T00:00:00"/>
    <d v="2023-07-25T00:00:00"/>
    <d v="2023-08-06T00:00:00"/>
    <s v="Hired"/>
    <n v="63559"/>
    <m/>
    <x v="2"/>
    <n v="4"/>
    <s v="Branch Office"/>
    <x v="2"/>
  </r>
  <r>
    <s v="LN82815"/>
    <x v="0"/>
    <n v="54"/>
    <s v="Operations"/>
    <s v="Operations Manager"/>
    <s v="c9"/>
    <s v="Bachelor"/>
    <s v="LinkedIn"/>
    <d v="2023-07-06T00:00:00"/>
    <d v="2023-07-25T00:00:00"/>
    <d v="2023-08-05T00:00:00"/>
    <s v="Rejected"/>
    <n v="88925"/>
    <m/>
    <x v="1"/>
    <n v="4"/>
    <s v="Branch Office"/>
    <x v="4"/>
  </r>
  <r>
    <s v="KH50415"/>
    <x v="1"/>
    <n v="27"/>
    <s v="Service"/>
    <s v="Service Manager"/>
    <s v="c5"/>
    <s v="Bachelor"/>
    <s v="Job portal"/>
    <d v="2023-07-06T00:00:00"/>
    <d v="2023-07-28T00:00:00"/>
    <d v="2023-08-09T00:00:00"/>
    <s v="Hired"/>
    <n v="69020"/>
    <n v="4"/>
    <x v="2"/>
    <n v="5"/>
    <s v="Branch Office"/>
    <x v="0"/>
  </r>
  <r>
    <s v="ZZ89559"/>
    <x v="0"/>
    <n v="34"/>
    <s v="Marketing"/>
    <s v="Marketing Executive"/>
    <s v="i4"/>
    <s v="Master"/>
    <s v="Own website"/>
    <d v="2023-07-06T00:00:00"/>
    <d v="2023-07-24T00:00:00"/>
    <d v="2023-07-30T00:00:00"/>
    <s v="Hired"/>
    <n v="51006"/>
    <n v="4.9000000000000004"/>
    <x v="0"/>
    <m/>
    <s v="Branch Office"/>
    <x v="2"/>
  </r>
  <r>
    <s v="IF97684"/>
    <x v="0"/>
    <n v="33"/>
    <s v="Service"/>
    <s v="Service Engineer"/>
    <s v="i1"/>
    <s v="Master"/>
    <s v="LinkedIn"/>
    <d v="2023-07-07T00:00:00"/>
    <d v="2023-07-27T00:00:00"/>
    <d v="2023-08-04T00:00:00"/>
    <s v="Rejected"/>
    <n v="54681"/>
    <m/>
    <x v="1"/>
    <m/>
    <s v="Head Office"/>
    <x v="1"/>
  </r>
  <r>
    <s v="DB34420"/>
    <x v="0"/>
    <n v="24"/>
    <s v="Production"/>
    <s v="Production Engineer"/>
    <s v="n6"/>
    <s v="Bachelor"/>
    <s v="LinkedIn"/>
    <d v="2023-07-07T00:00:00"/>
    <d v="2023-07-17T00:00:00"/>
    <d v="2023-07-26T00:00:00"/>
    <s v="Hired"/>
    <n v="187405"/>
    <n v="4.4000000000000004"/>
    <x v="2"/>
    <n v="3"/>
    <s v="Head Office"/>
    <x v="0"/>
  </r>
  <r>
    <s v="JQ33321"/>
    <x v="0"/>
    <n v="27"/>
    <s v="Operations"/>
    <s v="Operations Executive"/>
    <s v="c10"/>
    <s v="Master"/>
    <s v="Own website"/>
    <d v="2023-07-07T00:00:00"/>
    <d v="2023-07-17T00:00:00"/>
    <d v="2023-07-26T00:00:00"/>
    <s v="Hired"/>
    <n v="88042"/>
    <n v="3.9"/>
    <x v="0"/>
    <n v="3"/>
    <s v="Branch Office"/>
    <x v="0"/>
  </r>
  <r>
    <s v="VP53714"/>
    <x v="0"/>
    <n v="25"/>
    <s v="Operations"/>
    <s v="Operations Executive"/>
    <s v="c8"/>
    <s v="Bachelor"/>
    <s v="Job portal"/>
    <d v="2023-07-07T00:00:00"/>
    <d v="2023-07-18T00:00:00"/>
    <d v="2023-07-28T00:00:00"/>
    <s v="Hired"/>
    <n v="52876"/>
    <n v="3.7"/>
    <x v="2"/>
    <n v="3"/>
    <s v="Head Office"/>
    <x v="0"/>
  </r>
  <r>
    <s v="SS66800"/>
    <x v="0"/>
    <n v="38"/>
    <s v="Service"/>
    <s v="Service Manager"/>
    <s v="c10"/>
    <s v="Master"/>
    <s v="Job portal"/>
    <d v="2023-07-08T00:00:00"/>
    <d v="2023-07-17T00:00:00"/>
    <d v="2023-07-27T00:00:00"/>
    <s v="Rejected"/>
    <n v="72680"/>
    <m/>
    <x v="1"/>
    <m/>
    <s v="Branch Office"/>
    <x v="2"/>
  </r>
  <r>
    <s v="CU90903"/>
    <x v="2"/>
    <n v="25"/>
    <s v="Operations"/>
    <s v="Operations Executive"/>
    <s v="i1"/>
    <s v="Doctoral"/>
    <s v="Job portal"/>
    <d v="2023-07-08T00:00:00"/>
    <d v="2023-07-16T00:00:00"/>
    <d v="2023-07-24T00:00:00"/>
    <s v="Hired"/>
    <n v="53800"/>
    <n v="4.3"/>
    <x v="0"/>
    <n v="3"/>
    <s v="Branch Office"/>
    <x v="0"/>
  </r>
  <r>
    <s v="HY60710"/>
    <x v="0"/>
    <n v="31"/>
    <s v="Operations"/>
    <s v="Operations Executive"/>
    <s v="c5"/>
    <s v="Bachelor"/>
    <s v="Job portal"/>
    <d v="2023-07-09T00:00:00"/>
    <d v="2023-07-22T00:00:00"/>
    <d v="2023-07-30T00:00:00"/>
    <s v="Hired"/>
    <n v="41648"/>
    <n v="5"/>
    <x v="0"/>
    <n v="4"/>
    <s v="Branch Office"/>
    <x v="1"/>
  </r>
  <r>
    <s v="SJ28960"/>
    <x v="0"/>
    <n v="37"/>
    <s v="Sales"/>
    <s v="Sales Manager"/>
    <s v="m6"/>
    <s v="Degree"/>
    <s v="Job portal"/>
    <d v="2023-07-10T00:00:00"/>
    <d v="2023-07-27T00:00:00"/>
    <d v="2023-08-03T00:00:00"/>
    <s v="Rejected"/>
    <n v="110049"/>
    <m/>
    <x v="1"/>
    <n v="4"/>
    <s v="Branch Office"/>
    <x v="2"/>
  </r>
  <r>
    <s v="EA01437"/>
    <x v="1"/>
    <n v="31"/>
    <s v="Sales"/>
    <s v="Sales Manager"/>
    <s v="c5"/>
    <s v="Degree"/>
    <s v="LinkedIn"/>
    <d v="2023-07-10T00:00:00"/>
    <d v="2023-07-20T00:00:00"/>
    <d v="2023-07-24T00:00:00"/>
    <s v="Candidate in process"/>
    <n v="47874"/>
    <m/>
    <x v="1"/>
    <n v="3"/>
    <s v="Head Office"/>
    <x v="1"/>
  </r>
  <r>
    <s v="OW01489"/>
    <x v="0"/>
    <n v="22"/>
    <s v="Production"/>
    <s v="Production Manager"/>
    <s v="i4"/>
    <s v="Master"/>
    <s v="LinkedIn"/>
    <d v="2023-07-10T00:00:00"/>
    <d v="2023-07-25T00:00:00"/>
    <d v="2023-08-06T00:00:00"/>
    <s v="Candidate in process"/>
    <n v="58989"/>
    <m/>
    <x v="1"/>
    <n v="4"/>
    <s v="Branch Office"/>
    <x v="0"/>
  </r>
  <r>
    <s v="CC27189"/>
    <x v="1"/>
    <n v="35"/>
    <s v="Service"/>
    <s v="Service Manager"/>
    <s v="i5"/>
    <s v="Master"/>
    <s v="Job portal"/>
    <d v="2023-07-10T00:00:00"/>
    <d v="2023-07-22T00:00:00"/>
    <d v="2023-07-31T00:00:00"/>
    <s v="Hired"/>
    <n v="62978"/>
    <n v="4.9000000000000004"/>
    <x v="0"/>
    <n v="4"/>
    <s v="Branch Office"/>
    <x v="2"/>
  </r>
  <r>
    <s v="RR26602"/>
    <x v="0"/>
    <n v="25"/>
    <s v="Operations"/>
    <s v="Operations Executive"/>
    <s v="c10"/>
    <s v="Master"/>
    <s v="Recruitment agencies"/>
    <d v="2023-07-11T00:00:00"/>
    <d v="2023-07-24T00:00:00"/>
    <d v="2023-07-29T00:00:00"/>
    <s v="Rejected"/>
    <n v="75566"/>
    <m/>
    <x v="1"/>
    <n v="4"/>
    <s v="Branch Office"/>
    <x v="0"/>
  </r>
  <r>
    <s v="YM77845"/>
    <x v="2"/>
    <n v="28"/>
    <s v="Service"/>
    <s v="Service Manager"/>
    <s v="b9"/>
    <s v="Bachelor"/>
    <s v="Job portal"/>
    <d v="2023-07-11T00:00:00"/>
    <d v="2023-07-21T00:00:00"/>
    <d v="2023-07-31T00:00:00"/>
    <s v="Hired"/>
    <n v="48376"/>
    <n v="3.9"/>
    <x v="0"/>
    <n v="3"/>
    <s v="Branch Office"/>
    <x v="1"/>
  </r>
  <r>
    <s v="YS53027"/>
    <x v="2"/>
    <n v="24"/>
    <s v="Purchase"/>
    <s v="Purchase Manager"/>
    <s v="i5"/>
    <s v="Degree"/>
    <s v="Recruitment agencies"/>
    <d v="2023-07-11T00:00:00"/>
    <d v="2023-07-22T00:00:00"/>
    <d v="2023-08-02T00:00:00"/>
    <s v="Hired"/>
    <n v="62304"/>
    <n v="4.8"/>
    <x v="0"/>
    <n v="5"/>
    <s v="Branch Office"/>
    <x v="0"/>
  </r>
  <r>
    <s v="BA39697"/>
    <x v="2"/>
    <n v="26"/>
    <s v="Service"/>
    <s v="Service Engineer"/>
    <s v="c8"/>
    <s v="Degree"/>
    <s v="LinkedIn"/>
    <d v="2023-07-11T00:00:00"/>
    <d v="2023-07-27T00:00:00"/>
    <d v="2023-08-05T00:00:00"/>
    <s v="Rejected"/>
    <n v="68912"/>
    <m/>
    <x v="1"/>
    <m/>
    <s v="Branch Office"/>
    <x v="0"/>
  </r>
  <r>
    <s v="AR50398"/>
    <x v="1"/>
    <n v="46"/>
    <s v="Operations"/>
    <s v="Operations Executive"/>
    <s v="c8"/>
    <s v="Associate"/>
    <s v="Own website"/>
    <d v="2023-07-11T00:00:00"/>
    <d v="2023-07-30T00:00:00"/>
    <d v="2023-08-07T00:00:00"/>
    <s v="Hired"/>
    <n v="69957"/>
    <n v="4.5999999999999996"/>
    <x v="0"/>
    <n v="5"/>
    <s v="Remote"/>
    <x v="5"/>
  </r>
  <r>
    <s v="LN67056"/>
    <x v="0"/>
    <n v="38"/>
    <s v="Service"/>
    <s v="Service Engineer"/>
    <s v="i7"/>
    <s v="Master"/>
    <s v="Job portal"/>
    <d v="2023-07-12T00:00:00"/>
    <d v="2023-07-20T00:00:00"/>
    <d v="2023-07-25T00:00:00"/>
    <s v="Hired"/>
    <n v="64173"/>
    <m/>
    <x v="0"/>
    <n v="4"/>
    <s v="Branch Office"/>
    <x v="2"/>
  </r>
  <r>
    <s v="XY93689"/>
    <x v="1"/>
    <n v="26"/>
    <s v="Sales"/>
    <s v="Sales Manager"/>
    <s v="c5"/>
    <s v="Bachelor"/>
    <s v="LinkedIn"/>
    <d v="2023-07-12T00:00:00"/>
    <d v="2023-07-30T00:00:00"/>
    <d v="2023-08-03T00:00:00"/>
    <s v="Hired"/>
    <n v="67684"/>
    <n v="4.5999999999999996"/>
    <x v="0"/>
    <m/>
    <s v="Branch Office"/>
    <x v="0"/>
  </r>
  <r>
    <s v="JT23513"/>
    <x v="0"/>
    <n v="34"/>
    <s v="Sales"/>
    <s v="Sales Executive"/>
    <s v="m6"/>
    <s v="Degree"/>
    <s v="Others"/>
    <d v="2023-07-12T00:00:00"/>
    <d v="2023-07-25T00:00:00"/>
    <d v="2023-08-05T00:00:00"/>
    <s v="Candidate refused"/>
    <n v="90072"/>
    <m/>
    <x v="1"/>
    <n v="4"/>
    <s v="Branch Office"/>
    <x v="2"/>
  </r>
  <r>
    <s v="BB95563"/>
    <x v="0"/>
    <n v="29"/>
    <s v="Marketing"/>
    <s v="Marketing Executive"/>
    <s v="i4"/>
    <s v="Master"/>
    <s v="LinkedIn"/>
    <d v="2023-07-12T00:00:00"/>
    <d v="2023-07-25T00:00:00"/>
    <d v="2023-07-31T00:00:00"/>
    <s v="Hired"/>
    <n v="52963"/>
    <n v="3.7"/>
    <x v="0"/>
    <n v="4"/>
    <s v="Head Office"/>
    <x v="1"/>
  </r>
  <r>
    <s v="LX80574"/>
    <x v="0"/>
    <n v="23"/>
    <s v="Service"/>
    <s v="Service Engineer"/>
    <s v="n6"/>
    <s v="Master"/>
    <s v="Own website"/>
    <d v="2023-07-12T00:00:00"/>
    <d v="2023-07-22T00:00:00"/>
    <d v="2023-08-02T00:00:00"/>
    <s v="Rejected"/>
    <n v="125082"/>
    <m/>
    <x v="1"/>
    <n v="5"/>
    <s v="Branch Office"/>
    <x v="0"/>
  </r>
  <r>
    <s v="BS24267"/>
    <x v="0"/>
    <n v="27"/>
    <s v="Operations"/>
    <s v="Operations Executive"/>
    <s v="c10"/>
    <s v="Degree"/>
    <s v="Job portal"/>
    <d v="2023-07-12T00:00:00"/>
    <d v="2023-07-25T00:00:00"/>
    <d v="2023-07-31T00:00:00"/>
    <s v="Hired"/>
    <n v="64786"/>
    <m/>
    <x v="0"/>
    <n v="5"/>
    <s v="Branch Office"/>
    <x v="0"/>
  </r>
  <r>
    <s v="YR52593"/>
    <x v="0"/>
    <n v="32"/>
    <s v="Sales"/>
    <s v="Sales Executive"/>
    <s v="m6"/>
    <s v="Associate"/>
    <s v="Own website"/>
    <d v="2023-07-13T00:00:00"/>
    <d v="2023-07-28T00:00:00"/>
    <d v="2023-08-09T00:00:00"/>
    <s v="Candidate in process"/>
    <n v="141667"/>
    <m/>
    <x v="1"/>
    <n v="4"/>
    <s v="Branch Office"/>
    <x v="1"/>
  </r>
  <r>
    <s v="FA43813"/>
    <x v="0"/>
    <n v="29"/>
    <s v="Service"/>
    <s v="Service Engineer"/>
    <s v="i5"/>
    <s v="Bachelor"/>
    <s v="Job portal"/>
    <d v="2023-07-13T00:00:00"/>
    <d v="2023-07-29T00:00:00"/>
    <d v="2023-08-06T00:00:00"/>
    <s v="Hired"/>
    <n v="57719"/>
    <m/>
    <x v="2"/>
    <n v="4"/>
    <s v="Head Office"/>
    <x v="1"/>
  </r>
  <r>
    <s v="FQ80232"/>
    <x v="0"/>
    <n v="31"/>
    <s v="Finance"/>
    <s v="Finance Manager"/>
    <s v="m7"/>
    <s v="Bachelor"/>
    <s v="LinkedIn"/>
    <d v="2023-07-13T00:00:00"/>
    <d v="2023-07-23T00:00:00"/>
    <d v="2023-08-04T00:00:00"/>
    <s v="Hired"/>
    <n v="104580"/>
    <n v="4.8"/>
    <x v="0"/>
    <n v="4"/>
    <s v="Head Office"/>
    <x v="1"/>
  </r>
  <r>
    <s v="XE15101"/>
    <x v="2"/>
    <n v="29"/>
    <s v="Production"/>
    <s v="Production Engineer"/>
    <s v="b9"/>
    <s v="Master"/>
    <s v="Job portal"/>
    <d v="2023-07-13T00:00:00"/>
    <d v="2023-07-29T00:00:00"/>
    <d v="2023-08-04T00:00:00"/>
    <s v="Hired"/>
    <n v="50213"/>
    <n v="4.3"/>
    <x v="0"/>
    <n v="4"/>
    <s v="Branch Office"/>
    <x v="1"/>
  </r>
  <r>
    <s v="YS17380"/>
    <x v="2"/>
    <n v="26"/>
    <s v="Marketing"/>
    <s v="Marketing Executive"/>
    <s v="i1"/>
    <s v="Master"/>
    <s v="LinkedIn"/>
    <d v="2023-07-14T00:00:00"/>
    <d v="2023-07-26T00:00:00"/>
    <d v="2023-08-03T00:00:00"/>
    <s v="Hired"/>
    <n v="55831"/>
    <n v="4.0999999999999996"/>
    <x v="0"/>
    <m/>
    <s v="Remote"/>
    <x v="0"/>
  </r>
  <r>
    <s v="TA08463"/>
    <x v="0"/>
    <n v="39"/>
    <s v="Marketing"/>
    <s v="Marketing Executive"/>
    <s v="b9"/>
    <s v="Master"/>
    <s v="LinkedIn"/>
    <d v="2023-07-14T00:00:00"/>
    <d v="2023-07-23T00:00:00"/>
    <d v="2023-08-03T00:00:00"/>
    <s v="Hired"/>
    <n v="43486"/>
    <n v="3.7"/>
    <x v="0"/>
    <n v="4"/>
    <s v="Head Office"/>
    <x v="2"/>
  </r>
  <r>
    <s v="AT59521"/>
    <x v="0"/>
    <n v="28"/>
    <s v="Operations"/>
    <s v="Operations Executive"/>
    <s v="i6"/>
    <s v="Master"/>
    <s v="LinkedIn"/>
    <d v="2023-07-14T00:00:00"/>
    <d v="2023-08-05T00:00:00"/>
    <d v="2023-08-13T00:00:00"/>
    <s v="Hired"/>
    <n v="69533"/>
    <n v="3.8"/>
    <x v="0"/>
    <n v="4"/>
    <s v="Branch Office"/>
    <x v="1"/>
  </r>
  <r>
    <s v="XC32192"/>
    <x v="0"/>
    <n v="24"/>
    <s v="Operations"/>
    <s v="Operations Executive"/>
    <s v="i5"/>
    <s v="Master"/>
    <s v="Recruitment agencies"/>
    <d v="2023-07-14T00:00:00"/>
    <d v="2023-07-22T00:00:00"/>
    <d v="2023-07-27T00:00:00"/>
    <s v="Hired"/>
    <n v="55075"/>
    <n v="3.8"/>
    <x v="2"/>
    <n v="4"/>
    <s v="Branch Office"/>
    <x v="0"/>
  </r>
  <r>
    <s v="RY94795"/>
    <x v="0"/>
    <n v="22"/>
    <s v="Production"/>
    <s v="Production Engineer"/>
    <s v="i7"/>
    <s v="Bachelor"/>
    <s v="Job portal"/>
    <d v="2023-07-14T00:00:00"/>
    <d v="2023-07-28T00:00:00"/>
    <d v="2023-08-05T00:00:00"/>
    <s v="Rejected"/>
    <n v="56588"/>
    <m/>
    <x v="1"/>
    <m/>
    <s v="Head Office"/>
    <x v="0"/>
  </r>
  <r>
    <s v="ZL88055"/>
    <x v="0"/>
    <n v="33"/>
    <s v="Service"/>
    <s v="Service Engineer"/>
    <s v="c10"/>
    <s v="Master"/>
    <s v="Others"/>
    <d v="2023-07-15T00:00:00"/>
    <d v="2023-08-06T00:00:00"/>
    <d v="2023-08-10T00:00:00"/>
    <s v="Hired"/>
    <n v="71317"/>
    <n v="4.5"/>
    <x v="2"/>
    <n v="2"/>
    <s v="Branch Office"/>
    <x v="1"/>
  </r>
  <r>
    <s v="LE09268"/>
    <x v="0"/>
    <n v="25"/>
    <s v="Marketing"/>
    <s v="Marketing Executive"/>
    <s v="c5"/>
    <s v="Bachelor"/>
    <s v="Own website"/>
    <d v="2023-07-15T00:00:00"/>
    <d v="2023-07-30T00:00:00"/>
    <d v="2023-08-10T00:00:00"/>
    <s v="Rejected"/>
    <n v="62268"/>
    <m/>
    <x v="1"/>
    <n v="5"/>
    <s v="Branch Office"/>
    <x v="0"/>
  </r>
  <r>
    <s v="UX13504"/>
    <x v="0"/>
    <n v="36"/>
    <s v="Operations"/>
    <s v="Operations Executive"/>
    <s v="i7"/>
    <s v="Master"/>
    <s v="LinkedIn"/>
    <d v="2023-07-15T00:00:00"/>
    <d v="2023-08-04T00:00:00"/>
    <d v="2023-08-08T00:00:00"/>
    <s v="Hired"/>
    <n v="76094"/>
    <n v="3.5"/>
    <x v="0"/>
    <n v="5"/>
    <s v="Branch Office"/>
    <x v="2"/>
  </r>
  <r>
    <s v="MA50403"/>
    <x v="1"/>
    <n v="29"/>
    <s v="Operations"/>
    <s v="Operations Executive"/>
    <s v="i5"/>
    <s v="Doctoral"/>
    <s v="Job portal"/>
    <d v="2023-07-15T00:00:00"/>
    <d v="2023-07-25T00:00:00"/>
    <d v="2023-08-01T00:00:00"/>
    <s v="Rejected"/>
    <n v="49349"/>
    <m/>
    <x v="1"/>
    <n v="5"/>
    <s v="Branch Office"/>
    <x v="1"/>
  </r>
  <r>
    <s v="ES51490"/>
    <x v="0"/>
    <n v="32"/>
    <s v="Service"/>
    <s v="Service Engineer"/>
    <s v="c9"/>
    <s v="Bachelor"/>
    <s v="Job portal"/>
    <d v="2023-07-16T00:00:00"/>
    <d v="2023-07-31T00:00:00"/>
    <d v="2023-08-08T00:00:00"/>
    <s v="Hired"/>
    <n v="61900"/>
    <n v="4.0999999999999996"/>
    <x v="0"/>
    <n v="5"/>
    <s v="Branch Office"/>
    <x v="1"/>
  </r>
  <r>
    <s v="US13975"/>
    <x v="0"/>
    <n v="27"/>
    <s v="Sales"/>
    <s v="Sales Executive"/>
    <s v="c9"/>
    <s v="Bachelor"/>
    <s v="Job portal"/>
    <d v="2023-07-16T00:00:00"/>
    <d v="2023-08-07T00:00:00"/>
    <d v="2023-08-12T00:00:00"/>
    <s v="Hired"/>
    <n v="89496"/>
    <n v="4.7"/>
    <x v="0"/>
    <m/>
    <s v="Head Office"/>
    <x v="0"/>
  </r>
  <r>
    <s v="XS65475"/>
    <x v="2"/>
    <n v="23"/>
    <s v="Marketing"/>
    <s v="Marketing Executive"/>
    <s v="i4"/>
    <s v="Bachelor"/>
    <s v="Recruitment agencies"/>
    <d v="2023-07-16T00:00:00"/>
    <d v="2023-07-29T00:00:00"/>
    <d v="2023-08-02T00:00:00"/>
    <s v="Hired"/>
    <n v="58803"/>
    <n v="4.4000000000000004"/>
    <x v="2"/>
    <n v="5"/>
    <s v="Branch Office"/>
    <x v="0"/>
  </r>
  <r>
    <s v="FJ50537"/>
    <x v="0"/>
    <n v="31"/>
    <s v="Service"/>
    <s v="Service Manager"/>
    <s v="i7"/>
    <s v="Bachelor"/>
    <s v="Job portal"/>
    <d v="2023-07-17T00:00:00"/>
    <d v="2023-07-27T00:00:00"/>
    <d v="2023-08-07T00:00:00"/>
    <s v="Hired"/>
    <n v="75234"/>
    <n v="3.8"/>
    <x v="0"/>
    <n v="4"/>
    <s v="Branch Office"/>
    <x v="1"/>
  </r>
  <r>
    <s v="RM70500"/>
    <x v="0"/>
    <n v="32"/>
    <s v="Production"/>
    <s v="Production Manager"/>
    <s v="b9"/>
    <s v="Bachelor"/>
    <s v="Job portal"/>
    <d v="2023-07-17T00:00:00"/>
    <d v="2023-07-25T00:00:00"/>
    <d v="2023-08-02T00:00:00"/>
    <s v="Candidate in process"/>
    <n v="32105"/>
    <m/>
    <x v="1"/>
    <n v="5"/>
    <s v="Branch Office"/>
    <x v="1"/>
  </r>
  <r>
    <s v="ZI25862"/>
    <x v="2"/>
    <n v="47"/>
    <s v="Service"/>
    <s v="Service Engineer"/>
    <s v="c10"/>
    <s v="Master"/>
    <s v="Job portal"/>
    <d v="2023-07-17T00:00:00"/>
    <d v="2023-08-05T00:00:00"/>
    <d v="2023-08-09T00:00:00"/>
    <s v="Hired"/>
    <n v="66138"/>
    <n v="3.6"/>
    <x v="0"/>
    <n v="4"/>
    <s v="Branch Office"/>
    <x v="5"/>
  </r>
  <r>
    <s v="OJ95588"/>
    <x v="0"/>
    <n v="40"/>
    <s v="Operations"/>
    <s v="Operations Executive"/>
    <s v="n6"/>
    <s v="Master"/>
    <s v="Job portal"/>
    <d v="2023-07-17T00:00:00"/>
    <d v="2023-08-02T00:00:00"/>
    <d v="2023-08-12T00:00:00"/>
    <s v="Hired"/>
    <n v="120116"/>
    <n v="4.5"/>
    <x v="2"/>
    <n v="4"/>
    <s v="Branch Office"/>
    <x v="3"/>
  </r>
  <r>
    <s v="HY30051"/>
    <x v="0"/>
    <n v="33"/>
    <s v="Sales"/>
    <s v="Sales Executive"/>
    <s v="i7"/>
    <s v="Bachelor"/>
    <s v="Job portal"/>
    <d v="2023-07-17T00:00:00"/>
    <d v="2023-08-02T00:00:00"/>
    <d v="2023-08-11T00:00:00"/>
    <s v="Hired"/>
    <n v="71287"/>
    <n v="4.5"/>
    <x v="0"/>
    <n v="4"/>
    <s v="Branch Office"/>
    <x v="1"/>
  </r>
  <r>
    <s v="TE05656"/>
    <x v="1"/>
    <n v="26"/>
    <s v="Operations"/>
    <s v="Operations Executive"/>
    <s v="i7"/>
    <s v="Degree"/>
    <s v="Job portal"/>
    <d v="2023-07-17T00:00:00"/>
    <d v="2023-07-30T00:00:00"/>
    <d v="2023-08-03T00:00:00"/>
    <s v="Hired"/>
    <n v="70235"/>
    <m/>
    <x v="0"/>
    <n v="4"/>
    <s v="Head Office"/>
    <x v="0"/>
  </r>
  <r>
    <s v="VF61224"/>
    <x v="2"/>
    <n v="31"/>
    <s v="Service"/>
    <s v="Service Manager"/>
    <s v="c10"/>
    <s v="Associate"/>
    <s v="Others"/>
    <d v="2023-07-17T00:00:00"/>
    <d v="2023-08-04T00:00:00"/>
    <d v="2023-08-08T00:00:00"/>
    <s v="Hired"/>
    <n v="76343"/>
    <n v="4.2"/>
    <x v="0"/>
    <n v="3"/>
    <s v="Head Office"/>
    <x v="1"/>
  </r>
  <r>
    <s v="HF17514"/>
    <x v="2"/>
    <n v="23"/>
    <s v="Operations"/>
    <s v="Operations Manager"/>
    <s v="i7"/>
    <s v="Bachelor"/>
    <s v="Job portal"/>
    <d v="2023-07-17T00:00:00"/>
    <d v="2023-08-05T00:00:00"/>
    <d v="2023-08-13T00:00:00"/>
    <s v="Rejected"/>
    <n v="61356"/>
    <m/>
    <x v="1"/>
    <n v="3"/>
    <s v="Branch Office"/>
    <x v="0"/>
  </r>
  <r>
    <s v="YJ61016"/>
    <x v="0"/>
    <n v="34"/>
    <s v="Operations"/>
    <s v="Operations Manager"/>
    <s v="n9"/>
    <s v="Degree"/>
    <s v="Job portal"/>
    <d v="2023-07-18T00:00:00"/>
    <d v="2023-07-30T00:00:00"/>
    <d v="2023-08-05T00:00:00"/>
    <s v="Hired"/>
    <n v="146695"/>
    <n v="4.9000000000000004"/>
    <x v="0"/>
    <n v="4"/>
    <s v="Branch Office"/>
    <x v="2"/>
  </r>
  <r>
    <s v="AA20962"/>
    <x v="2"/>
    <n v="31"/>
    <s v="Service"/>
    <s v="Service Manager"/>
    <s v="c10"/>
    <s v="Bachelor"/>
    <s v="Recruitment agencies"/>
    <d v="2023-07-18T00:00:00"/>
    <d v="2023-08-02T00:00:00"/>
    <d v="2023-08-11T00:00:00"/>
    <s v="Rejected"/>
    <n v="77470"/>
    <m/>
    <x v="1"/>
    <n v="5"/>
    <s v="Branch Office"/>
    <x v="1"/>
  </r>
  <r>
    <s v="DS48182"/>
    <x v="0"/>
    <n v="27"/>
    <s v="Operations"/>
    <s v="Operations Manager"/>
    <s v="c8"/>
    <s v="Bachelor"/>
    <s v="LinkedIn"/>
    <d v="2023-07-18T00:00:00"/>
    <d v="2023-08-09T00:00:00"/>
    <d v="2023-08-17T00:00:00"/>
    <s v="Rejected"/>
    <n v="82962"/>
    <m/>
    <x v="1"/>
    <n v="2"/>
    <s v="Branch Office"/>
    <x v="0"/>
  </r>
  <r>
    <s v="SB71030"/>
    <x v="0"/>
    <n v="36"/>
    <s v="Service"/>
    <s v="Service Engineer"/>
    <s v="c10"/>
    <s v="Master"/>
    <s v="Job portal"/>
    <d v="2023-07-18T00:00:00"/>
    <d v="2023-07-30T00:00:00"/>
    <d v="2023-08-11T00:00:00"/>
    <s v="Hired"/>
    <n v="88801"/>
    <n v="4.5"/>
    <x v="2"/>
    <n v="5"/>
    <s v="Branch Office"/>
    <x v="2"/>
  </r>
  <r>
    <s v="GF68372"/>
    <x v="0"/>
    <n v="30"/>
    <s v="Service"/>
    <s v="Service Engineer"/>
    <s v="i4"/>
    <s v="Bachelor"/>
    <s v="Job portal"/>
    <d v="2023-07-18T00:00:00"/>
    <d v="2023-08-07T00:00:00"/>
    <d v="2023-08-19T00:00:00"/>
    <s v="Hired"/>
    <n v="42962"/>
    <m/>
    <x v="0"/>
    <n v="4"/>
    <s v="Branch Office"/>
    <x v="1"/>
  </r>
  <r>
    <s v="VL39051"/>
    <x v="0"/>
    <n v="28"/>
    <s v="Operations"/>
    <s v="Operations Manager"/>
    <s v="i4"/>
    <s v="Bachelor"/>
    <s v="Job portal"/>
    <d v="2023-07-18T00:00:00"/>
    <d v="2023-08-04T00:00:00"/>
    <d v="2023-08-10T00:00:00"/>
    <s v="Rejected"/>
    <n v="50804"/>
    <m/>
    <x v="1"/>
    <n v="4"/>
    <s v="Branch Office"/>
    <x v="1"/>
  </r>
  <r>
    <s v="BA15486"/>
    <x v="0"/>
    <n v="22"/>
    <s v="Purchase"/>
    <s v="Purchase Officer"/>
    <s v="i7"/>
    <s v="Bachelor"/>
    <s v="LinkedIn"/>
    <d v="2023-07-19T00:00:00"/>
    <d v="2023-08-06T00:00:00"/>
    <d v="2023-08-11T00:00:00"/>
    <s v="Hired"/>
    <n v="62531"/>
    <n v="4.8"/>
    <x v="0"/>
    <n v="5"/>
    <s v="Head Office"/>
    <x v="0"/>
  </r>
  <r>
    <s v="TM36817"/>
    <x v="0"/>
    <n v="25"/>
    <s v="Purchase"/>
    <s v="Purchase Officer"/>
    <s v="c8"/>
    <s v="Associate"/>
    <s v="Job portal"/>
    <d v="2023-07-19T00:00:00"/>
    <d v="2023-07-29T00:00:00"/>
    <d v="2023-08-06T00:00:00"/>
    <s v="Rejected"/>
    <n v="51310"/>
    <m/>
    <x v="1"/>
    <n v="4"/>
    <s v="Branch Office"/>
    <x v="0"/>
  </r>
  <r>
    <s v="ND72878"/>
    <x v="1"/>
    <n v="27"/>
    <s v="Service"/>
    <s v="Service Engineer"/>
    <s v="c8"/>
    <s v="Bachelor"/>
    <s v="LinkedIn"/>
    <d v="2023-07-19T00:00:00"/>
    <d v="2023-08-08T00:00:00"/>
    <d v="2023-08-14T00:00:00"/>
    <s v="Hired"/>
    <n v="60668"/>
    <n v="4.0999999999999996"/>
    <x v="0"/>
    <n v="4"/>
    <s v="Branch Office"/>
    <x v="0"/>
  </r>
  <r>
    <s v="BK15821"/>
    <x v="1"/>
    <n v="35"/>
    <s v="Service"/>
    <s v="Service Manager"/>
    <s v="i1"/>
    <s v="Degree"/>
    <s v="LinkedIn"/>
    <d v="2023-07-20T00:00:00"/>
    <d v="2023-08-06T00:00:00"/>
    <d v="2023-08-13T00:00:00"/>
    <s v="Hired"/>
    <n v="54002"/>
    <n v="4.5999999999999996"/>
    <x v="0"/>
    <m/>
    <s v="Branch Office"/>
    <x v="2"/>
  </r>
  <r>
    <s v="MN35388"/>
    <x v="2"/>
    <n v="43"/>
    <s v="Operations"/>
    <s v="Operations Executive"/>
    <s v="n6"/>
    <s v="Degree"/>
    <s v="Job portal"/>
    <d v="2023-07-20T00:00:00"/>
    <d v="2023-08-08T00:00:00"/>
    <d v="2023-08-18T00:00:00"/>
    <s v="Hired"/>
    <n v="148889"/>
    <n v="4.4000000000000004"/>
    <x v="0"/>
    <n v="2"/>
    <s v="Branch Office"/>
    <x v="3"/>
  </r>
  <r>
    <s v="XL78379"/>
    <x v="0"/>
    <n v="29"/>
    <s v="Service"/>
    <s v="Service Engineer"/>
    <s v="i7"/>
    <s v="Bachelor"/>
    <s v="LinkedIn"/>
    <d v="2023-07-20T00:00:00"/>
    <d v="2023-08-11T00:00:00"/>
    <d v="2023-08-16T00:00:00"/>
    <s v="Hired"/>
    <n v="61775"/>
    <n v="4.3"/>
    <x v="0"/>
    <m/>
    <s v="Branch Office"/>
    <x v="1"/>
  </r>
  <r>
    <s v="CN33327"/>
    <x v="2"/>
    <n v="40"/>
    <s v="Marketing"/>
    <s v="Marketing Manager"/>
    <s v="c9"/>
    <s v="Bachelor"/>
    <s v="Others"/>
    <d v="2023-07-20T00:00:00"/>
    <d v="2023-08-11T00:00:00"/>
    <d v="2023-08-19T00:00:00"/>
    <s v="Hired"/>
    <n v="68293"/>
    <n v="4.5999999999999996"/>
    <x v="2"/>
    <n v="4"/>
    <s v="Branch Office"/>
    <x v="3"/>
  </r>
  <r>
    <s v="GR44966"/>
    <x v="0"/>
    <n v="22"/>
    <s v="Marketing"/>
    <s v="Marketing Manager"/>
    <s v="i1"/>
    <s v="Bachelor"/>
    <s v="Own website"/>
    <d v="2023-07-20T00:00:00"/>
    <d v="2023-08-04T00:00:00"/>
    <d v="2023-08-11T00:00:00"/>
    <s v="Hired"/>
    <n v="47693"/>
    <m/>
    <x v="0"/>
    <n v="4"/>
    <s v="Branch Office"/>
    <x v="0"/>
  </r>
  <r>
    <s v="EF40634"/>
    <x v="2"/>
    <n v="35"/>
    <s v="Service"/>
    <s v="Service Manager"/>
    <s v="n9"/>
    <s v="Bachelor"/>
    <s v="Own website"/>
    <d v="2023-07-20T00:00:00"/>
    <d v="2023-08-02T00:00:00"/>
    <d v="2023-08-06T00:00:00"/>
    <s v="Hired"/>
    <n v="200940"/>
    <n v="3.7"/>
    <x v="0"/>
    <n v="4"/>
    <s v="Branch Office"/>
    <x v="2"/>
  </r>
  <r>
    <s v="DE18121"/>
    <x v="0"/>
    <n v="34"/>
    <s v="Service"/>
    <s v="Service Engineer"/>
    <s v="c10"/>
    <s v="Bachelor"/>
    <s v="LinkedIn"/>
    <d v="2023-07-20T00:00:00"/>
    <d v="2023-08-08T00:00:00"/>
    <d v="2023-08-19T00:00:00"/>
    <s v="Hired"/>
    <n v="74706"/>
    <n v="3.8"/>
    <x v="0"/>
    <n v="3"/>
    <s v="Branch Office"/>
    <x v="2"/>
  </r>
  <r>
    <s v="FK18366"/>
    <x v="2"/>
    <n v="37"/>
    <s v="Operations"/>
    <s v="Operations Executive"/>
    <s v="n9"/>
    <s v="Bachelor"/>
    <s v="Job portal"/>
    <d v="2023-07-21T00:00:00"/>
    <d v="2023-07-30T00:00:00"/>
    <d v="2023-08-08T00:00:00"/>
    <s v="Hired"/>
    <n v="147944"/>
    <n v="4.8"/>
    <x v="2"/>
    <n v="4"/>
    <s v="Head Office"/>
    <x v="2"/>
  </r>
  <r>
    <s v="GD68695"/>
    <x v="0"/>
    <n v="55"/>
    <s v="Purchase"/>
    <s v="Purchase Manager"/>
    <s v="i1"/>
    <s v="Bachelor"/>
    <s v="LinkedIn"/>
    <d v="2023-07-21T00:00:00"/>
    <d v="2023-08-09T00:00:00"/>
    <d v="2023-08-16T00:00:00"/>
    <s v="Hired"/>
    <n v="46326"/>
    <n v="4.5999999999999996"/>
    <x v="0"/>
    <n v="5"/>
    <s v="Branch Office"/>
    <x v="4"/>
  </r>
  <r>
    <s v="MZ96791"/>
    <x v="2"/>
    <n v="31"/>
    <s v="Sales"/>
    <s v="Sales Executive"/>
    <s v="i1"/>
    <s v="Bachelor"/>
    <s v="Own website"/>
    <d v="2023-07-21T00:00:00"/>
    <d v="2023-08-05T00:00:00"/>
    <d v="2023-08-15T00:00:00"/>
    <s v="Rejected"/>
    <n v="39623"/>
    <m/>
    <x v="1"/>
    <m/>
    <s v="Branch Office"/>
    <x v="1"/>
  </r>
  <r>
    <s v="GI80662"/>
    <x v="1"/>
    <n v="28"/>
    <s v="Service"/>
    <s v="Service Engineer"/>
    <s v="n10"/>
    <s v="Master"/>
    <s v="LinkedIn"/>
    <d v="2023-07-21T00:00:00"/>
    <d v="2023-08-12T00:00:00"/>
    <d v="2023-08-22T00:00:00"/>
    <s v="Rejected"/>
    <n v="223971"/>
    <m/>
    <x v="1"/>
    <n v="5"/>
    <s v="Head Office"/>
    <x v="1"/>
  </r>
  <r>
    <s v="FI21999"/>
    <x v="0"/>
    <n v="40"/>
    <s v="Operations"/>
    <s v="Operations Executive"/>
    <s v="c5"/>
    <s v="Bachelor"/>
    <s v="Own website"/>
    <d v="2023-07-21T00:00:00"/>
    <d v="2023-07-29T00:00:00"/>
    <d v="2023-08-08T00:00:00"/>
    <s v="Rejected"/>
    <n v="56160"/>
    <m/>
    <x v="1"/>
    <n v="4"/>
    <s v="Branch Office"/>
    <x v="3"/>
  </r>
  <r>
    <s v="ZE30522"/>
    <x v="0"/>
    <n v="33"/>
    <s v="Operations"/>
    <s v="Operations Executive"/>
    <s v="i7"/>
    <s v="Associate"/>
    <s v="Others"/>
    <d v="2023-07-22T00:00:00"/>
    <d v="2023-08-01T00:00:00"/>
    <d v="2023-08-06T00:00:00"/>
    <s v="Hired"/>
    <n v="73948"/>
    <n v="3.8"/>
    <x v="0"/>
    <n v="4"/>
    <s v="Branch Office"/>
    <x v="1"/>
  </r>
  <r>
    <s v="FV82088"/>
    <x v="1"/>
    <n v="25"/>
    <s v="Service"/>
    <s v="Service Engineer"/>
    <s v="m6"/>
    <s v="Bachelor"/>
    <s v="LinkedIn"/>
    <d v="2023-07-22T00:00:00"/>
    <d v="2023-08-09T00:00:00"/>
    <d v="2023-08-17T00:00:00"/>
    <s v="Hired"/>
    <n v="98959"/>
    <n v="4.9000000000000004"/>
    <x v="0"/>
    <n v="5"/>
    <s v="Head Office"/>
    <x v="0"/>
  </r>
  <r>
    <s v="NK37347"/>
    <x v="0"/>
    <n v="33"/>
    <s v="Service"/>
    <s v="Service Engineer"/>
    <s v="i7"/>
    <s v="Master"/>
    <s v="LinkedIn"/>
    <d v="2023-07-22T00:00:00"/>
    <d v="2023-08-07T00:00:00"/>
    <d v="2023-08-15T00:00:00"/>
    <s v="Rejected"/>
    <n v="66580"/>
    <m/>
    <x v="1"/>
    <n v="4"/>
    <s v="Branch Office"/>
    <x v="1"/>
  </r>
  <r>
    <s v="XO23458"/>
    <x v="2"/>
    <n v="40"/>
    <s v="Marketing"/>
    <s v="Marketing Executive"/>
    <s v="i4"/>
    <s v="Associate"/>
    <s v="LinkedIn"/>
    <d v="2023-07-22T00:00:00"/>
    <d v="2023-07-31T00:00:00"/>
    <d v="2023-08-08T00:00:00"/>
    <s v="Hired"/>
    <n v="47670"/>
    <n v="3.6"/>
    <x v="2"/>
    <m/>
    <s v="Branch Office"/>
    <x v="3"/>
  </r>
  <r>
    <s v="UG79693"/>
    <x v="2"/>
    <n v="40"/>
    <s v="Operations"/>
    <s v="Operations Manager"/>
    <s v="i7"/>
    <s v="Bachelor"/>
    <s v="Job portal"/>
    <d v="2023-07-22T00:00:00"/>
    <d v="2023-08-03T00:00:00"/>
    <d v="2023-08-09T00:00:00"/>
    <s v="Hired"/>
    <n v="72719"/>
    <n v="3.7"/>
    <x v="0"/>
    <m/>
    <s v="Branch Office"/>
    <x v="3"/>
  </r>
  <r>
    <s v="GJ48395"/>
    <x v="0"/>
    <n v="32"/>
    <s v="Operations"/>
    <s v="Operations Executive"/>
    <s v="i5"/>
    <s v="Master"/>
    <s v="Job portal"/>
    <d v="2023-07-23T00:00:00"/>
    <d v="2023-07-31T00:00:00"/>
    <d v="2023-08-10T00:00:00"/>
    <s v="Hired"/>
    <n v="55078"/>
    <n v="3.7"/>
    <x v="0"/>
    <n v="4"/>
    <s v="Branch Office"/>
    <x v="1"/>
  </r>
  <r>
    <s v="NZ02203"/>
    <x v="0"/>
    <n v="31"/>
    <s v="Operations"/>
    <s v="Operations Executive"/>
    <s v="i1"/>
    <s v="Master"/>
    <s v="LinkedIn"/>
    <d v="2023-07-24T00:00:00"/>
    <d v="2023-08-07T00:00:00"/>
    <d v="2023-08-16T00:00:00"/>
    <s v="Rejected"/>
    <n v="38313"/>
    <m/>
    <x v="1"/>
    <n v="4"/>
    <s v="Branch Office"/>
    <x v="1"/>
  </r>
  <r>
    <s v="JN95999"/>
    <x v="0"/>
    <n v="30"/>
    <s v="Purchase"/>
    <s v="Purchase Officer"/>
    <s v="c9"/>
    <s v="Associate"/>
    <s v="Job portal"/>
    <d v="2023-07-24T00:00:00"/>
    <d v="2023-08-10T00:00:00"/>
    <d v="2023-08-16T00:00:00"/>
    <s v="Hired"/>
    <n v="64450"/>
    <n v="4.4000000000000004"/>
    <x v="0"/>
    <n v="3"/>
    <s v="Branch Office"/>
    <x v="1"/>
  </r>
  <r>
    <s v="HC37539"/>
    <x v="2"/>
    <n v="28"/>
    <s v="Operations"/>
    <s v="Operations Executive"/>
    <s v="i4"/>
    <s v="Master"/>
    <s v="LinkedIn"/>
    <d v="2023-07-24T00:00:00"/>
    <d v="2023-08-14T00:00:00"/>
    <d v="2023-08-21T00:00:00"/>
    <s v="Hired"/>
    <n v="62811"/>
    <n v="4.9000000000000004"/>
    <x v="2"/>
    <n v="4"/>
    <s v="Remote"/>
    <x v="1"/>
  </r>
  <r>
    <s v="OK81824"/>
    <x v="0"/>
    <n v="23"/>
    <s v="Service"/>
    <s v="Service Manager"/>
    <s v="c9"/>
    <s v="Bachelor"/>
    <s v="Recruitment agencies"/>
    <d v="2023-07-24T00:00:00"/>
    <d v="2023-08-04T00:00:00"/>
    <d v="2023-08-12T00:00:00"/>
    <s v="Rejected"/>
    <n v="84417"/>
    <m/>
    <x v="1"/>
    <n v="4"/>
    <s v="Branch Office"/>
    <x v="0"/>
  </r>
  <r>
    <s v="ZD37923"/>
    <x v="0"/>
    <n v="40"/>
    <s v="Service"/>
    <s v="Service Engineer"/>
    <s v="b9"/>
    <s v="Degree"/>
    <s v="Others"/>
    <d v="2023-07-24T00:00:00"/>
    <d v="2023-08-08T00:00:00"/>
    <d v="2023-08-14T00:00:00"/>
    <s v="Hired"/>
    <n v="50765"/>
    <n v="4.3"/>
    <x v="0"/>
    <n v="4"/>
    <s v="Branch Office"/>
    <x v="3"/>
  </r>
  <r>
    <s v="YH99652"/>
    <x v="0"/>
    <n v="26"/>
    <s v="Operations"/>
    <s v="Operations Manager"/>
    <s v="c9"/>
    <s v="Master"/>
    <s v="Recruitment agencies"/>
    <d v="2023-07-24T00:00:00"/>
    <d v="2023-08-06T00:00:00"/>
    <d v="2023-08-16T00:00:00"/>
    <s v="Rejected"/>
    <n v="61812"/>
    <m/>
    <x v="1"/>
    <n v="4"/>
    <s v="Branch Office"/>
    <x v="0"/>
  </r>
  <r>
    <s v="XY83337"/>
    <x v="0"/>
    <n v="30"/>
    <s v="Purchase"/>
    <s v="Purchase Officer"/>
    <s v="c8"/>
    <s v="Bachelor"/>
    <s v="Job portal"/>
    <d v="2023-07-24T00:00:00"/>
    <d v="2023-08-02T00:00:00"/>
    <d v="2023-08-14T00:00:00"/>
    <s v="Hired"/>
    <n v="64703"/>
    <n v="4.5"/>
    <x v="0"/>
    <n v="4"/>
    <s v="Remote"/>
    <x v="1"/>
  </r>
  <r>
    <s v="BO27296"/>
    <x v="2"/>
    <n v="41"/>
    <s v="General Management"/>
    <s v="General Manager"/>
    <s v="c8"/>
    <s v="Degree"/>
    <s v="Job portal"/>
    <d v="2023-07-25T00:00:00"/>
    <d v="2023-08-07T00:00:00"/>
    <d v="2023-08-14T00:00:00"/>
    <s v="Rejected"/>
    <n v="59400"/>
    <m/>
    <x v="1"/>
    <n v="5"/>
    <s v="Branch Office"/>
    <x v="3"/>
  </r>
  <r>
    <s v="AN61989"/>
    <x v="1"/>
    <n v="29"/>
    <s v="Service"/>
    <s v="Service Engineer"/>
    <s v="c10"/>
    <s v="Master"/>
    <s v="Job portal"/>
    <d v="2023-07-25T00:00:00"/>
    <d v="2023-08-02T00:00:00"/>
    <d v="2023-08-10T00:00:00"/>
    <s v="Hired"/>
    <n v="72247"/>
    <n v="3.6"/>
    <x v="0"/>
    <m/>
    <s v="Head Office"/>
    <x v="1"/>
  </r>
  <r>
    <s v="DD35092"/>
    <x v="0"/>
    <n v="35"/>
    <s v="Marketing"/>
    <s v="Marketing Executive"/>
    <s v="i6"/>
    <s v="Bachelor"/>
    <s v="Job portal"/>
    <d v="2023-07-25T00:00:00"/>
    <d v="2023-08-11T00:00:00"/>
    <d v="2023-08-19T00:00:00"/>
    <s v="Hired"/>
    <n v="57220"/>
    <n v="4.2"/>
    <x v="0"/>
    <n v="4"/>
    <s v="Branch Office"/>
    <x v="2"/>
  </r>
  <r>
    <s v="EJ92849"/>
    <x v="2"/>
    <n v="31"/>
    <s v="Marketing"/>
    <s v="Marketing Executive"/>
    <s v="i7"/>
    <s v="Associate"/>
    <s v="LinkedIn"/>
    <d v="2023-07-25T00:00:00"/>
    <d v="2023-08-12T00:00:00"/>
    <d v="2023-08-17T00:00:00"/>
    <s v="Hired"/>
    <n v="63145"/>
    <n v="4.4000000000000004"/>
    <x v="0"/>
    <m/>
    <s v="Branch Office"/>
    <x v="1"/>
  </r>
  <r>
    <s v="UG86604"/>
    <x v="2"/>
    <n v="38"/>
    <s v="Service"/>
    <s v="Service Engineer"/>
    <s v="i6"/>
    <s v="Bachelor"/>
    <s v="Job portal"/>
    <d v="2023-07-25T00:00:00"/>
    <d v="2023-08-05T00:00:00"/>
    <d v="2023-08-13T00:00:00"/>
    <s v="Hired"/>
    <n v="54584"/>
    <n v="4.8"/>
    <x v="2"/>
    <n v="4"/>
    <s v="Branch Office"/>
    <x v="2"/>
  </r>
  <r>
    <s v="QE68057"/>
    <x v="0"/>
    <n v="33"/>
    <s v="Operations"/>
    <s v="Operations Executive"/>
    <s v="i6"/>
    <s v="Master"/>
    <s v="LinkedIn"/>
    <d v="2023-07-25T00:00:00"/>
    <d v="2023-08-11T00:00:00"/>
    <d v="2023-08-22T00:00:00"/>
    <s v="Hired"/>
    <n v="73027"/>
    <n v="3.8"/>
    <x v="0"/>
    <m/>
    <s v="Branch Office"/>
    <x v="1"/>
  </r>
  <r>
    <s v="WV24454"/>
    <x v="1"/>
    <n v="25"/>
    <s v="Purchase"/>
    <s v="Purchase Officer"/>
    <s v="c10"/>
    <s v="Bachelor"/>
    <s v="Job portal"/>
    <d v="2023-07-26T00:00:00"/>
    <d v="2023-08-11T00:00:00"/>
    <d v="2023-08-23T00:00:00"/>
    <s v="Hired"/>
    <n v="71714"/>
    <n v="4.4000000000000004"/>
    <x v="0"/>
    <n v="4"/>
    <s v="Branch Office"/>
    <x v="0"/>
  </r>
  <r>
    <s v="IE41960"/>
    <x v="0"/>
    <n v="34"/>
    <s v="Operations"/>
    <s v="Operations Manager"/>
    <s v="i1"/>
    <s v="Associate"/>
    <s v="LinkedIn"/>
    <d v="2023-07-26T00:00:00"/>
    <d v="2023-08-06T00:00:00"/>
    <d v="2023-08-12T00:00:00"/>
    <s v="Hired"/>
    <n v="52041"/>
    <n v="4.7"/>
    <x v="0"/>
    <n v="4"/>
    <s v="Branch Office"/>
    <x v="2"/>
  </r>
  <r>
    <s v="TS88909"/>
    <x v="0"/>
    <n v="33"/>
    <s v="Production"/>
    <s v="Production Manager"/>
    <s v="m6"/>
    <s v="Master"/>
    <s v="Own website"/>
    <d v="2023-07-26T00:00:00"/>
    <d v="2023-08-15T00:00:00"/>
    <d v="2023-08-25T00:00:00"/>
    <s v="Rejected"/>
    <n v="139619"/>
    <m/>
    <x v="1"/>
    <m/>
    <s v="Branch Office"/>
    <x v="1"/>
  </r>
  <r>
    <s v="JQ60018"/>
    <x v="2"/>
    <n v="35"/>
    <s v="Operations"/>
    <s v="Operations Executive"/>
    <s v="i1"/>
    <s v="Master"/>
    <s v="Recruitment agencies"/>
    <d v="2023-07-26T00:00:00"/>
    <d v="2023-08-17T00:00:00"/>
    <d v="2023-08-27T00:00:00"/>
    <s v="Hired"/>
    <n v="53369"/>
    <m/>
    <x v="2"/>
    <n v="5"/>
    <s v="Head Office"/>
    <x v="2"/>
  </r>
  <r>
    <s v="ED33691"/>
    <x v="0"/>
    <n v="23"/>
    <s v="Production"/>
    <s v="Production Engineer"/>
    <s v="c5"/>
    <s v="Doctoral"/>
    <s v="Others"/>
    <d v="2023-07-27T00:00:00"/>
    <d v="2023-08-16T00:00:00"/>
    <d v="2023-08-21T00:00:00"/>
    <s v="Rejected"/>
    <n v="56687"/>
    <m/>
    <x v="1"/>
    <n v="4"/>
    <s v="Remote"/>
    <x v="0"/>
  </r>
  <r>
    <s v="AH96197"/>
    <x v="2"/>
    <n v="28"/>
    <s v="Service"/>
    <s v="Service Engineer"/>
    <s v="i6"/>
    <s v="Bachelor"/>
    <s v="Job portal"/>
    <d v="2023-07-27T00:00:00"/>
    <d v="2023-08-08T00:00:00"/>
    <d v="2023-08-14T00:00:00"/>
    <s v="Hired"/>
    <n v="58521"/>
    <n v="3.8"/>
    <x v="0"/>
    <n v="5"/>
    <s v="Remote"/>
    <x v="1"/>
  </r>
  <r>
    <s v="NQ09911"/>
    <x v="2"/>
    <n v="24"/>
    <s v="Service"/>
    <s v="Service Manager"/>
    <s v="i1"/>
    <s v="Bachelor"/>
    <s v="Recruitment agencies"/>
    <d v="2023-07-27T00:00:00"/>
    <d v="2023-08-07T00:00:00"/>
    <d v="2023-08-19T00:00:00"/>
    <s v="Candidate refused"/>
    <n v="56134"/>
    <m/>
    <x v="1"/>
    <n v="4"/>
    <s v="Head Office"/>
    <x v="0"/>
  </r>
  <r>
    <s v="QJ17176"/>
    <x v="0"/>
    <n v="27"/>
    <s v="Purchase"/>
    <s v="Purchase Officer"/>
    <s v="i5"/>
    <s v="Master"/>
    <s v="LinkedIn"/>
    <d v="2023-07-27T00:00:00"/>
    <d v="2023-08-04T00:00:00"/>
    <d v="2023-08-15T00:00:00"/>
    <s v="Hired"/>
    <n v="67608"/>
    <m/>
    <x v="0"/>
    <n v="4"/>
    <s v="Head Office"/>
    <x v="0"/>
  </r>
  <r>
    <s v="ES87379"/>
    <x v="2"/>
    <n v="35"/>
    <s v="Operations"/>
    <s v="Operations Executive"/>
    <s v="m7"/>
    <s v="Master"/>
    <s v="LinkedIn"/>
    <d v="2023-07-27T00:00:00"/>
    <d v="2023-08-05T00:00:00"/>
    <d v="2023-08-14T00:00:00"/>
    <s v="Hired"/>
    <n v="102277"/>
    <n v="4.7"/>
    <x v="0"/>
    <n v="4"/>
    <s v="Head Office"/>
    <x v="2"/>
  </r>
  <r>
    <s v="JX62216"/>
    <x v="0"/>
    <n v="30"/>
    <s v="Operations"/>
    <s v="Operations Executive"/>
    <s v="i5"/>
    <s v="Master"/>
    <s v="Recruitment agencies"/>
    <d v="2023-07-28T00:00:00"/>
    <d v="2023-08-13T00:00:00"/>
    <d v="2023-08-25T00:00:00"/>
    <s v="Candidate refused"/>
    <n v="54955"/>
    <m/>
    <x v="1"/>
    <m/>
    <s v="Branch Office"/>
    <x v="1"/>
  </r>
  <r>
    <s v="UL61560"/>
    <x v="0"/>
    <n v="30"/>
    <s v="Operations"/>
    <s v="Operations Executive"/>
    <s v="i6"/>
    <s v="Master"/>
    <s v="Job portal"/>
    <d v="2023-07-28T00:00:00"/>
    <d v="2023-08-18T00:00:00"/>
    <d v="2023-08-27T00:00:00"/>
    <s v="Rejected"/>
    <n v="74835"/>
    <m/>
    <x v="1"/>
    <n v="4"/>
    <s v="Branch Office"/>
    <x v="1"/>
  </r>
  <r>
    <s v="JM68872"/>
    <x v="2"/>
    <n v="25"/>
    <s v="Service"/>
    <s v="Service Engineer"/>
    <s v="n10"/>
    <s v="Master"/>
    <s v="Recruitment agencies"/>
    <d v="2023-07-28T00:00:00"/>
    <d v="2023-08-12T00:00:00"/>
    <d v="2023-08-23T00:00:00"/>
    <s v="Hired"/>
    <n v="160351"/>
    <n v="4.4000000000000004"/>
    <x v="0"/>
    <n v="5"/>
    <s v="Branch Office"/>
    <x v="0"/>
  </r>
  <r>
    <s v="FL59400"/>
    <x v="1"/>
    <n v="27"/>
    <s v="Production"/>
    <s v="Production Engineer"/>
    <s v="i6"/>
    <s v="Bachelor"/>
    <s v="LinkedIn"/>
    <d v="2023-07-29T00:00:00"/>
    <d v="2023-08-16T00:00:00"/>
    <d v="2023-08-25T00:00:00"/>
    <s v="Hired"/>
    <n v="63842"/>
    <n v="4.4000000000000004"/>
    <x v="0"/>
    <n v="4"/>
    <s v="Branch Office"/>
    <x v="0"/>
  </r>
  <r>
    <s v="ZB16715"/>
    <x v="0"/>
    <n v="26"/>
    <s v="Sales"/>
    <s v="Sales Manager"/>
    <s v="n10"/>
    <s v="Associate"/>
    <s v="Job portal"/>
    <d v="2023-07-29T00:00:00"/>
    <d v="2023-08-16T00:00:00"/>
    <d v="2023-08-26T00:00:00"/>
    <s v="Rejected"/>
    <n v="172649"/>
    <m/>
    <x v="1"/>
    <n v="3"/>
    <s v="Head Office"/>
    <x v="0"/>
  </r>
  <r>
    <s v="EW30410"/>
    <x v="0"/>
    <n v="27"/>
    <s v="Operations"/>
    <s v="Operations Manager"/>
    <s v="i1"/>
    <s v="Master"/>
    <s v="Job portal"/>
    <d v="2023-07-29T00:00:00"/>
    <d v="2023-08-07T00:00:00"/>
    <d v="2023-08-18T00:00:00"/>
    <s v="Hired"/>
    <n v="50932"/>
    <n v="4.4000000000000004"/>
    <x v="0"/>
    <n v="5"/>
    <s v="Head Office"/>
    <x v="0"/>
  </r>
  <r>
    <s v="QY92966"/>
    <x v="2"/>
    <n v="26"/>
    <s v="General Management"/>
    <s v="General Manager"/>
    <s v="c10"/>
    <s v="Associate"/>
    <s v="Own website"/>
    <d v="2023-07-29T00:00:00"/>
    <d v="2023-08-14T00:00:00"/>
    <d v="2023-08-24T00:00:00"/>
    <s v="Hired"/>
    <n v="69019"/>
    <n v="4.9000000000000004"/>
    <x v="0"/>
    <m/>
    <s v="Branch Office"/>
    <x v="0"/>
  </r>
  <r>
    <s v="EC86847"/>
    <x v="2"/>
    <n v="28"/>
    <s v="Purchase"/>
    <s v="Purchase Officer"/>
    <s v="c5"/>
    <s v="Associate"/>
    <s v="LinkedIn"/>
    <d v="2023-07-30T00:00:00"/>
    <d v="2023-08-13T00:00:00"/>
    <d v="2023-08-23T00:00:00"/>
    <s v="Rejected"/>
    <n v="45810"/>
    <m/>
    <x v="1"/>
    <n v="5"/>
    <s v="Branch Office"/>
    <x v="1"/>
  </r>
  <r>
    <s v="GW74371"/>
    <x v="2"/>
    <n v="31"/>
    <s v="Sales"/>
    <s v="Sales Executive"/>
    <s v="i5"/>
    <s v="Bachelor"/>
    <s v="Own website"/>
    <d v="2023-07-30T00:00:00"/>
    <d v="2023-08-10T00:00:00"/>
    <d v="2023-08-21T00:00:00"/>
    <s v="Rejected"/>
    <n v="49493"/>
    <m/>
    <x v="1"/>
    <n v="5"/>
    <s v="Branch Office"/>
    <x v="1"/>
  </r>
  <r>
    <s v="FZ26199"/>
    <x v="0"/>
    <n v="38"/>
    <s v="Service"/>
    <s v="Service Engineer"/>
    <s v="i7"/>
    <s v="Master"/>
    <s v="Job portal"/>
    <d v="2023-07-30T00:00:00"/>
    <d v="2023-08-14T00:00:00"/>
    <d v="2023-08-18T00:00:00"/>
    <s v="Hired"/>
    <n v="58184"/>
    <n v="4.7"/>
    <x v="0"/>
    <n v="2"/>
    <s v="Branch Office"/>
    <x v="2"/>
  </r>
  <r>
    <s v="NQ72939"/>
    <x v="0"/>
    <n v="25"/>
    <s v="Operations"/>
    <s v="Operations Manager"/>
    <s v="c8"/>
    <s v="Bachelor"/>
    <s v="Job portal"/>
    <d v="2023-07-31T00:00:00"/>
    <d v="2023-08-13T00:00:00"/>
    <d v="2023-08-25T00:00:00"/>
    <s v="Hired"/>
    <n v="58433"/>
    <n v="4.7"/>
    <x v="0"/>
    <n v="5"/>
    <s v="Head Office"/>
    <x v="0"/>
  </r>
  <r>
    <s v="WO76681"/>
    <x v="0"/>
    <n v="35"/>
    <s v="Operations"/>
    <s v="Operations Manager"/>
    <s v="c10"/>
    <s v="Degree"/>
    <s v="Own website"/>
    <d v="2023-07-31T00:00:00"/>
    <d v="2023-08-17T00:00:00"/>
    <d v="2023-08-21T00:00:00"/>
    <s v="Hired"/>
    <n v="82011"/>
    <n v="3.5"/>
    <x v="0"/>
    <n v="5"/>
    <s v="Branch Office"/>
    <x v="2"/>
  </r>
  <r>
    <s v="YK38692"/>
    <x v="2"/>
    <n v="35"/>
    <s v="Operations"/>
    <s v="Operations Executive"/>
    <s v="i6"/>
    <s v="Degree"/>
    <s v="Job portal"/>
    <d v="2023-07-31T00:00:00"/>
    <d v="2023-08-17T00:00:00"/>
    <d v="2023-08-27T00:00:00"/>
    <s v="Hired"/>
    <n v="53672"/>
    <n v="3.5"/>
    <x v="2"/>
    <m/>
    <s v="Branch Office"/>
    <x v="2"/>
  </r>
  <r>
    <s v="RX28747"/>
    <x v="0"/>
    <n v="35"/>
    <s v="Service"/>
    <s v="Service Engineer"/>
    <s v="i6"/>
    <s v="Bachelor"/>
    <s v="Job portal"/>
    <d v="2023-08-01T00:00:00"/>
    <d v="2023-08-17T00:00:00"/>
    <d v="2023-08-22T00:00:00"/>
    <s v="Hired"/>
    <n v="52893"/>
    <n v="4.5999999999999996"/>
    <x v="0"/>
    <n v="4"/>
    <s v="Branch Office"/>
    <x v="2"/>
  </r>
  <r>
    <s v="BQ52641"/>
    <x v="0"/>
    <n v="27"/>
    <s v="Operations"/>
    <s v="Operations Executive"/>
    <s v="b9"/>
    <s v="Associate"/>
    <s v="Job portal"/>
    <d v="2023-08-01T00:00:00"/>
    <d v="2023-08-09T00:00:00"/>
    <d v="2023-08-15T00:00:00"/>
    <s v="Hired"/>
    <n v="55892"/>
    <n v="4.9000000000000004"/>
    <x v="0"/>
    <n v="4"/>
    <s v="Branch Office"/>
    <x v="0"/>
  </r>
  <r>
    <s v="GM38976"/>
    <x v="1"/>
    <n v="30"/>
    <s v="Operations"/>
    <s v="Operations Executive"/>
    <s v="c8"/>
    <s v="Master"/>
    <s v="Job portal"/>
    <d v="2023-08-01T00:00:00"/>
    <d v="2023-08-23T00:00:00"/>
    <d v="2023-08-31T00:00:00"/>
    <s v="Rejected"/>
    <n v="71368"/>
    <m/>
    <x v="1"/>
    <m/>
    <s v="Head Office"/>
    <x v="1"/>
  </r>
  <r>
    <s v="IA62340"/>
    <x v="0"/>
    <n v="25"/>
    <s v="Service"/>
    <s v="Service Engineer"/>
    <s v="n10"/>
    <s v="Associate"/>
    <s v="LinkedIn"/>
    <d v="2023-08-02T00:00:00"/>
    <d v="2023-08-20T00:00:00"/>
    <d v="2023-08-27T00:00:00"/>
    <s v="Rejected"/>
    <n v="189463"/>
    <m/>
    <x v="1"/>
    <n v="4"/>
    <s v="Branch Office"/>
    <x v="0"/>
  </r>
  <r>
    <s v="UR28430"/>
    <x v="1"/>
    <n v="35"/>
    <s v="Operations"/>
    <s v="Operations Manager"/>
    <s v="c5"/>
    <s v="Bachelor"/>
    <s v="Job portal"/>
    <d v="2023-08-02T00:00:00"/>
    <d v="2023-08-15T00:00:00"/>
    <d v="2023-08-27T00:00:00"/>
    <s v="Candidate in process"/>
    <n v="61344"/>
    <m/>
    <x v="1"/>
    <n v="4"/>
    <s v="Remote"/>
    <x v="2"/>
  </r>
  <r>
    <s v="SU03579"/>
    <x v="2"/>
    <n v="38"/>
    <s v="Service"/>
    <s v="Service Engineer"/>
    <s v="i4"/>
    <s v="Associate"/>
    <s v="Recruitment agencies"/>
    <d v="2023-08-02T00:00:00"/>
    <d v="2023-08-16T00:00:00"/>
    <d v="2023-08-25T00:00:00"/>
    <s v="Candidate refused"/>
    <n v="48898"/>
    <m/>
    <x v="1"/>
    <n v="5"/>
    <s v="Head Office"/>
    <x v="2"/>
  </r>
  <r>
    <s v="RJ47059"/>
    <x v="2"/>
    <n v="25"/>
    <s v="Production"/>
    <s v="Production Engineer"/>
    <s v="c8"/>
    <s v="Master"/>
    <s v="LinkedIn"/>
    <d v="2023-08-03T00:00:00"/>
    <d v="2023-08-13T00:00:00"/>
    <d v="2023-08-19T00:00:00"/>
    <s v="Hired"/>
    <n v="70318"/>
    <n v="3.7"/>
    <x v="0"/>
    <n v="1"/>
    <s v="Branch Office"/>
    <x v="0"/>
  </r>
  <r>
    <s v="IL09075"/>
    <x v="0"/>
    <n v="40"/>
    <s v="Operations"/>
    <s v="Operations Manager"/>
    <s v="i1"/>
    <s v="Master"/>
    <s v="Own website"/>
    <d v="2023-08-03T00:00:00"/>
    <d v="2023-08-22T00:00:00"/>
    <d v="2023-09-03T00:00:00"/>
    <s v="Rejected"/>
    <n v="56200"/>
    <m/>
    <x v="1"/>
    <n v="2"/>
    <s v="Branch Office"/>
    <x v="3"/>
  </r>
  <r>
    <s v="FI53140"/>
    <x v="0"/>
    <n v="35"/>
    <s v="Purchase"/>
    <s v="Purchase Officer"/>
    <s v="c8"/>
    <s v="Degree"/>
    <s v="LinkedIn"/>
    <d v="2023-08-03T00:00:00"/>
    <d v="2023-08-24T00:00:00"/>
    <d v="2023-09-01T00:00:00"/>
    <s v="Hired"/>
    <n v="83703"/>
    <n v="4.3"/>
    <x v="0"/>
    <n v="5"/>
    <s v="Branch Office"/>
    <x v="2"/>
  </r>
  <r>
    <s v="DG41066"/>
    <x v="2"/>
    <n v="25"/>
    <s v="Operations"/>
    <s v="Operations Manager"/>
    <s v="n9"/>
    <s v="Master"/>
    <s v="LinkedIn"/>
    <d v="2023-08-03T00:00:00"/>
    <d v="2023-08-17T00:00:00"/>
    <d v="2023-08-21T00:00:00"/>
    <s v="Hired"/>
    <n v="185943"/>
    <n v="4.5"/>
    <x v="0"/>
    <n v="5"/>
    <s v="Branch Office"/>
    <x v="0"/>
  </r>
  <r>
    <s v="CS03957"/>
    <x v="2"/>
    <n v="32"/>
    <s v="Operations"/>
    <s v="Operations Executive"/>
    <s v="c10"/>
    <s v="Master"/>
    <s v="LinkedIn"/>
    <d v="2023-08-03T00:00:00"/>
    <d v="2023-08-16T00:00:00"/>
    <d v="2023-08-26T00:00:00"/>
    <s v="Hired"/>
    <n v="60504"/>
    <n v="4.5"/>
    <x v="2"/>
    <n v="5"/>
    <s v="Head Office"/>
    <x v="1"/>
  </r>
  <r>
    <s v="LY45645"/>
    <x v="2"/>
    <n v="27"/>
    <s v="Service"/>
    <s v="Service Manager"/>
    <s v="i6"/>
    <s v="Bachelor"/>
    <s v="Job portal"/>
    <d v="2023-08-03T00:00:00"/>
    <d v="2023-08-17T00:00:00"/>
    <d v="2023-08-23T00:00:00"/>
    <s v="Hired"/>
    <n v="54774"/>
    <m/>
    <x v="0"/>
    <n v="3"/>
    <s v="Branch Office"/>
    <x v="0"/>
  </r>
  <r>
    <s v="NF14406"/>
    <x v="0"/>
    <n v="25"/>
    <s v="Operations"/>
    <s v="Operations Executive"/>
    <s v="i5"/>
    <s v="Degree"/>
    <s v="Job portal"/>
    <d v="2023-08-03T00:00:00"/>
    <d v="2023-08-16T00:00:00"/>
    <d v="2023-08-26T00:00:00"/>
    <s v="Rejected"/>
    <n v="67192"/>
    <m/>
    <x v="1"/>
    <n v="4"/>
    <s v="Branch Office"/>
    <x v="0"/>
  </r>
  <r>
    <s v="UD66096"/>
    <x v="2"/>
    <n v="30"/>
    <s v="Finance"/>
    <s v="Financial Analyst"/>
    <s v="i7"/>
    <s v="Master"/>
    <s v="LinkedIn"/>
    <d v="2023-08-04T00:00:00"/>
    <d v="2023-08-12T00:00:00"/>
    <d v="2023-08-16T00:00:00"/>
    <s v="Hired"/>
    <n v="64786"/>
    <n v="4.3"/>
    <x v="0"/>
    <n v="5"/>
    <s v="Head Office"/>
    <x v="1"/>
  </r>
  <r>
    <s v="ZN45389"/>
    <x v="2"/>
    <n v="31"/>
    <s v="Purchase"/>
    <s v="Purchase Officer"/>
    <s v="i6"/>
    <s v="Degree"/>
    <s v="Job portal"/>
    <d v="2023-08-04T00:00:00"/>
    <d v="2023-08-16T00:00:00"/>
    <d v="2023-08-27T00:00:00"/>
    <s v="Hired"/>
    <n v="74788"/>
    <n v="3.7"/>
    <x v="2"/>
    <m/>
    <s v="Branch Office"/>
    <x v="1"/>
  </r>
  <r>
    <s v="YR96310"/>
    <x v="2"/>
    <n v="28"/>
    <s v="Service"/>
    <s v="Service Engineer"/>
    <s v="b9"/>
    <s v="Bachelor"/>
    <s v="Job portal"/>
    <d v="2023-08-04T00:00:00"/>
    <d v="2023-08-17T00:00:00"/>
    <d v="2023-08-29T00:00:00"/>
    <s v="Hired"/>
    <n v="44857"/>
    <m/>
    <x v="0"/>
    <n v="4"/>
    <s v="Head Office"/>
    <x v="1"/>
  </r>
  <r>
    <s v="UI19676"/>
    <x v="2"/>
    <n v="29"/>
    <s v="Purchase"/>
    <s v="Purchase Officer"/>
    <s v="c8"/>
    <s v="Bachelor"/>
    <s v="LinkedIn"/>
    <d v="2023-08-04T00:00:00"/>
    <d v="2023-08-17T00:00:00"/>
    <d v="2023-08-28T00:00:00"/>
    <s v="Rejected"/>
    <n v="54796"/>
    <m/>
    <x v="1"/>
    <n v="5"/>
    <s v="Branch Office"/>
    <x v="1"/>
  </r>
  <r>
    <s v="ED01087"/>
    <x v="2"/>
    <n v="25"/>
    <s v="Sales"/>
    <s v="Sales Manager"/>
    <s v="i7"/>
    <s v="Bachelor"/>
    <s v="Own website"/>
    <d v="2023-08-05T00:00:00"/>
    <d v="2023-08-17T00:00:00"/>
    <d v="2023-08-21T00:00:00"/>
    <s v="Hired"/>
    <n v="55599"/>
    <n v="3.7"/>
    <x v="2"/>
    <n v="2"/>
    <s v="Branch Office"/>
    <x v="0"/>
  </r>
  <r>
    <s v="MJ95494"/>
    <x v="2"/>
    <n v="35"/>
    <s v="Sales"/>
    <s v="Sales Manager"/>
    <s v="i1"/>
    <s v="Degree"/>
    <s v="Own website"/>
    <d v="2023-08-05T00:00:00"/>
    <d v="2023-08-20T00:00:00"/>
    <d v="2023-08-25T00:00:00"/>
    <s v="Hired"/>
    <n v="57239"/>
    <m/>
    <x v="0"/>
    <n v="5"/>
    <s v="Branch Office"/>
    <x v="2"/>
  </r>
  <r>
    <s v="SA45336"/>
    <x v="0"/>
    <n v="22"/>
    <s v="Purchase"/>
    <s v="Purchase Officer"/>
    <s v="i4"/>
    <s v="Bachelor"/>
    <s v="Recruitment agencies"/>
    <d v="2023-08-05T00:00:00"/>
    <d v="2023-08-26T00:00:00"/>
    <d v="2023-08-30T00:00:00"/>
    <s v="Hired"/>
    <n v="62651"/>
    <n v="3.9"/>
    <x v="0"/>
    <n v="4"/>
    <s v="Head Office"/>
    <x v="0"/>
  </r>
  <r>
    <s v="LK55980"/>
    <x v="0"/>
    <n v="29"/>
    <s v="Service"/>
    <s v="Service Engineer"/>
    <s v="m7"/>
    <s v="Bachelor"/>
    <s v="Job portal"/>
    <d v="2023-08-05T00:00:00"/>
    <d v="2023-08-21T00:00:00"/>
    <d v="2023-08-29T00:00:00"/>
    <s v="Hired"/>
    <n v="109246"/>
    <n v="4.5999999999999996"/>
    <x v="0"/>
    <n v="3"/>
    <s v="Branch Office"/>
    <x v="1"/>
  </r>
  <r>
    <s v="VK36080"/>
    <x v="0"/>
    <n v="33"/>
    <s v="Marketing"/>
    <s v="Marketing Manager"/>
    <s v="i1"/>
    <s v="Master"/>
    <s v="Others"/>
    <d v="2023-08-06T00:00:00"/>
    <d v="2023-08-15T00:00:00"/>
    <d v="2023-08-20T00:00:00"/>
    <s v="Hired"/>
    <n v="47742"/>
    <n v="4.9000000000000004"/>
    <x v="0"/>
    <n v="4"/>
    <s v="Branch Office"/>
    <x v="1"/>
  </r>
  <r>
    <s v="KJ64079"/>
    <x v="0"/>
    <n v="22"/>
    <s v="Service"/>
    <s v="Service Manager"/>
    <s v="i5"/>
    <s v="Bachelor"/>
    <s v="Own website"/>
    <d v="2023-08-06T00:00:00"/>
    <d v="2023-08-17T00:00:00"/>
    <d v="2023-08-26T00:00:00"/>
    <s v="Hired"/>
    <n v="62499"/>
    <n v="4.5"/>
    <x v="0"/>
    <n v="4"/>
    <s v="Branch Office"/>
    <x v="0"/>
  </r>
  <r>
    <s v="OQ94166"/>
    <x v="0"/>
    <n v="24"/>
    <s v="Operations"/>
    <s v="Operations Executive"/>
    <s v="c9"/>
    <s v="Associate"/>
    <s v="Job portal"/>
    <d v="2023-08-06T00:00:00"/>
    <d v="2023-08-25T00:00:00"/>
    <d v="2023-08-30T00:00:00"/>
    <s v="Rejected"/>
    <n v="61134"/>
    <m/>
    <x v="1"/>
    <n v="4"/>
    <s v="Head Office"/>
    <x v="0"/>
  </r>
  <r>
    <s v="DS22657"/>
    <x v="0"/>
    <n v="31"/>
    <s v="Operations"/>
    <s v="Operations Manager"/>
    <s v="c9"/>
    <s v="Master"/>
    <s v="Own website"/>
    <d v="2023-08-06T00:00:00"/>
    <d v="2023-08-28T00:00:00"/>
    <d v="2023-09-05T00:00:00"/>
    <s v="Hired"/>
    <n v="55231"/>
    <m/>
    <x v="2"/>
    <n v="4"/>
    <s v="Branch Office"/>
    <x v="1"/>
  </r>
  <r>
    <s v="EJ11422"/>
    <x v="0"/>
    <n v="40"/>
    <s v="Operations"/>
    <s v="Operations Executive"/>
    <s v="i7"/>
    <s v="Doctoral"/>
    <s v="LinkedIn"/>
    <d v="2023-08-07T00:00:00"/>
    <d v="2023-08-22T00:00:00"/>
    <d v="2023-09-02T00:00:00"/>
    <s v="Hired"/>
    <n v="71212"/>
    <n v="5"/>
    <x v="0"/>
    <m/>
    <s v="Branch Office"/>
    <x v="3"/>
  </r>
  <r>
    <s v="ZW69655"/>
    <x v="0"/>
    <n v="41"/>
    <s v="Service"/>
    <s v="Service Engineer"/>
    <s v="i4"/>
    <s v="Bachelor"/>
    <s v="Job portal"/>
    <d v="2023-08-07T00:00:00"/>
    <d v="2023-08-26T00:00:00"/>
    <d v="2023-09-04T00:00:00"/>
    <s v="Candidate refused"/>
    <n v="43351"/>
    <m/>
    <x v="1"/>
    <n v="4"/>
    <s v="Head Office"/>
    <x v="3"/>
  </r>
  <r>
    <s v="IK94423"/>
    <x v="2"/>
    <n v="25"/>
    <s v="Marketing"/>
    <s v="Marketing Executive"/>
    <s v="n9"/>
    <s v="Bachelor"/>
    <s v="Job portal"/>
    <d v="2023-08-07T00:00:00"/>
    <d v="2023-08-21T00:00:00"/>
    <d v="2023-08-25T00:00:00"/>
    <s v="Candidate refused"/>
    <n v="172348"/>
    <m/>
    <x v="1"/>
    <n v="4"/>
    <s v="Head Office"/>
    <x v="0"/>
  </r>
  <r>
    <s v="GX97320"/>
    <x v="1"/>
    <n v="31"/>
    <s v="Operations"/>
    <s v="Operations Manager"/>
    <s v="i1"/>
    <s v="Bachelor"/>
    <s v="LinkedIn"/>
    <d v="2023-08-07T00:00:00"/>
    <d v="2023-08-27T00:00:00"/>
    <d v="2023-09-01T00:00:00"/>
    <s v="Hired"/>
    <n v="50795"/>
    <m/>
    <x v="0"/>
    <n v="5"/>
    <s v="Branch Office"/>
    <x v="1"/>
  </r>
  <r>
    <s v="XP39572"/>
    <x v="0"/>
    <n v="28"/>
    <s v="Operations"/>
    <s v="Operations Executive"/>
    <s v="i1"/>
    <s v="Degree"/>
    <s v="LinkedIn"/>
    <d v="2023-08-07T00:00:00"/>
    <d v="2023-08-22T00:00:00"/>
    <d v="2023-09-03T00:00:00"/>
    <s v="Candidate refused"/>
    <n v="50879"/>
    <m/>
    <x v="1"/>
    <n v="5"/>
    <s v="Branch Office"/>
    <x v="1"/>
  </r>
  <r>
    <s v="SW24288"/>
    <x v="1"/>
    <n v="34"/>
    <s v="Service"/>
    <s v="Service Engineer"/>
    <s v="c10"/>
    <s v="Bachelor"/>
    <s v="Recruitment agencies"/>
    <d v="2023-08-07T00:00:00"/>
    <d v="2023-08-19T00:00:00"/>
    <d v="2023-08-23T00:00:00"/>
    <s v="Rejected"/>
    <n v="82227"/>
    <m/>
    <x v="1"/>
    <n v="5"/>
    <s v="Branch Office"/>
    <x v="2"/>
  </r>
  <r>
    <s v="GN66510"/>
    <x v="0"/>
    <n v="40"/>
    <s v="Service"/>
    <s v="Service Engineer"/>
    <s v="c5"/>
    <s v="Bachelor"/>
    <s v="Job portal"/>
    <d v="2023-08-07T00:00:00"/>
    <d v="2023-08-17T00:00:00"/>
    <d v="2023-08-24T00:00:00"/>
    <s v="Hired"/>
    <n v="59023"/>
    <n v="4.3"/>
    <x v="2"/>
    <n v="4"/>
    <s v="Branch Office"/>
    <x v="3"/>
  </r>
  <r>
    <s v="IK64996"/>
    <x v="0"/>
    <n v="39"/>
    <s v="Operations"/>
    <s v="Operations Executive"/>
    <s v="m7"/>
    <s v="Associate"/>
    <s v="LinkedIn"/>
    <d v="2023-08-08T00:00:00"/>
    <d v="2023-08-28T00:00:00"/>
    <d v="2023-09-09T00:00:00"/>
    <s v="Hired"/>
    <n v="164189"/>
    <n v="3.8"/>
    <x v="0"/>
    <n v="4"/>
    <s v="Branch Office"/>
    <x v="2"/>
  </r>
  <r>
    <s v="NU58221"/>
    <x v="0"/>
    <n v="28"/>
    <s v="Sales"/>
    <s v="Sales Executive"/>
    <s v="n9"/>
    <s v="Bachelor"/>
    <s v="Job portal"/>
    <d v="2023-08-08T00:00:00"/>
    <d v="2023-08-27T00:00:00"/>
    <d v="2023-09-02T00:00:00"/>
    <s v="Hired"/>
    <n v="170339"/>
    <n v="4.3"/>
    <x v="2"/>
    <n v="3"/>
    <s v="Branch Office"/>
    <x v="1"/>
  </r>
  <r>
    <s v="AX51614"/>
    <x v="0"/>
    <n v="22"/>
    <s v="Production"/>
    <s v="Production Engineer"/>
    <s v="m7"/>
    <s v="Degree"/>
    <s v="LinkedIn"/>
    <d v="2023-08-08T00:00:00"/>
    <d v="2023-08-30T00:00:00"/>
    <d v="2023-09-11T00:00:00"/>
    <s v="Rejected"/>
    <n v="101937"/>
    <m/>
    <x v="1"/>
    <n v="4"/>
    <s v="Branch Office"/>
    <x v="0"/>
  </r>
  <r>
    <s v="BI85167"/>
    <x v="2"/>
    <n v="40"/>
    <s v="Service"/>
    <s v="Service Engineer"/>
    <s v="i1"/>
    <s v="Degree"/>
    <s v="Recruitment agencies"/>
    <d v="2023-08-09T00:00:00"/>
    <d v="2023-08-23T00:00:00"/>
    <d v="2023-09-03T00:00:00"/>
    <s v="Hired"/>
    <n v="55310"/>
    <n v="4.8"/>
    <x v="0"/>
    <m/>
    <s v="Remote"/>
    <x v="3"/>
  </r>
  <r>
    <s v="JM58120"/>
    <x v="2"/>
    <n v="25"/>
    <s v="Operations"/>
    <s v="Operations Executive"/>
    <s v="c9"/>
    <s v="Bachelor"/>
    <s v="LinkedIn"/>
    <d v="2023-08-09T00:00:00"/>
    <d v="2023-08-28T00:00:00"/>
    <d v="2023-09-03T00:00:00"/>
    <s v="Hired"/>
    <n v="76945"/>
    <n v="4.0999999999999996"/>
    <x v="0"/>
    <n v="2"/>
    <s v="Branch Office"/>
    <x v="0"/>
  </r>
  <r>
    <s v="HL39165"/>
    <x v="0"/>
    <n v="24"/>
    <s v="General Management"/>
    <s v="General Manager"/>
    <s v="i5"/>
    <s v="Master"/>
    <s v="LinkedIn"/>
    <d v="2023-08-09T00:00:00"/>
    <d v="2023-08-31T00:00:00"/>
    <d v="2023-09-07T00:00:00"/>
    <s v="Hired"/>
    <n v="48123"/>
    <n v="4.5999999999999996"/>
    <x v="0"/>
    <n v="4"/>
    <s v="Branch Office"/>
    <x v="0"/>
  </r>
  <r>
    <s v="VD73117"/>
    <x v="0"/>
    <n v="43"/>
    <s v="Production"/>
    <s v="Production Manager"/>
    <s v="i6"/>
    <s v="Master"/>
    <s v="Own website"/>
    <d v="2023-08-09T00:00:00"/>
    <d v="2023-08-23T00:00:00"/>
    <d v="2023-08-29T00:00:00"/>
    <s v="Hired"/>
    <n v="73119"/>
    <n v="3.5"/>
    <x v="0"/>
    <m/>
    <s v="Head Office"/>
    <x v="3"/>
  </r>
  <r>
    <s v="LW85515"/>
    <x v="0"/>
    <n v="33"/>
    <s v="Operations"/>
    <s v="Operations Executive"/>
    <s v="i1"/>
    <s v="Bachelor"/>
    <s v="Job portal"/>
    <d v="2023-08-09T00:00:00"/>
    <d v="2023-08-19T00:00:00"/>
    <d v="2023-08-27T00:00:00"/>
    <s v="Hired"/>
    <n v="44946"/>
    <n v="5"/>
    <x v="0"/>
    <n v="2"/>
    <s v="Branch Office"/>
    <x v="1"/>
  </r>
  <r>
    <s v="QV95489"/>
    <x v="0"/>
    <n v="28"/>
    <s v="Finance"/>
    <s v="Finance Manager"/>
    <s v="c5"/>
    <s v="Bachelor"/>
    <s v="Recruitment agencies"/>
    <d v="2023-08-09T00:00:00"/>
    <d v="2023-08-30T00:00:00"/>
    <d v="2023-09-07T00:00:00"/>
    <s v="Candidate refused"/>
    <n v="60784"/>
    <m/>
    <x v="1"/>
    <m/>
    <s v="Head Office"/>
    <x v="1"/>
  </r>
  <r>
    <s v="PY23223"/>
    <x v="0"/>
    <n v="25"/>
    <s v="Finance"/>
    <s v="Financial Analyst"/>
    <s v="c5"/>
    <s v="Degree"/>
    <s v="LinkedIn"/>
    <d v="2023-08-10T00:00:00"/>
    <d v="2023-08-27T00:00:00"/>
    <d v="2023-08-31T00:00:00"/>
    <s v="Candidate in process"/>
    <n v="65841"/>
    <m/>
    <x v="1"/>
    <n v="5"/>
    <s v="Branch Office"/>
    <x v="0"/>
  </r>
  <r>
    <s v="KC25382"/>
    <x v="0"/>
    <n v="27"/>
    <s v="Marketing"/>
    <s v="Marketing Executive"/>
    <s v="i4"/>
    <s v="Bachelor"/>
    <s v="LinkedIn"/>
    <d v="2023-08-10T00:00:00"/>
    <d v="2023-08-27T00:00:00"/>
    <d v="2023-09-07T00:00:00"/>
    <s v="No decision"/>
    <n v="52902"/>
    <m/>
    <x v="1"/>
    <n v="4"/>
    <s v="Branch Office"/>
    <x v="0"/>
  </r>
  <r>
    <s v="EV16181"/>
    <x v="2"/>
    <n v="36"/>
    <s v="Operations"/>
    <s v="Operations Executive"/>
    <s v="c10"/>
    <s v="Master"/>
    <s v="Own website"/>
    <d v="2023-08-10T00:00:00"/>
    <d v="2023-08-19T00:00:00"/>
    <d v="2023-08-26T00:00:00"/>
    <s v="Rejected"/>
    <n v="60341"/>
    <m/>
    <x v="1"/>
    <n v="5"/>
    <s v="Branch Office"/>
    <x v="2"/>
  </r>
  <r>
    <s v="LE46024"/>
    <x v="1"/>
    <n v="25"/>
    <s v="Operations"/>
    <s v="Operations Executive"/>
    <s v="m7"/>
    <s v="Master"/>
    <s v="LinkedIn"/>
    <d v="2023-08-10T00:00:00"/>
    <d v="2023-08-20T00:00:00"/>
    <d v="2023-08-25T00:00:00"/>
    <s v="Hired"/>
    <n v="158570"/>
    <n v="4.3"/>
    <x v="0"/>
    <n v="5"/>
    <s v="Branch Office"/>
    <x v="0"/>
  </r>
  <r>
    <s v="PN68388"/>
    <x v="0"/>
    <n v="26"/>
    <s v="Service"/>
    <s v="Service Engineer"/>
    <s v="c10"/>
    <s v="Bachelor"/>
    <s v="LinkedIn"/>
    <d v="2023-08-10T00:00:00"/>
    <d v="2023-08-21T00:00:00"/>
    <d v="2023-08-26T00:00:00"/>
    <s v="Rejected"/>
    <n v="66235"/>
    <m/>
    <x v="1"/>
    <n v="5"/>
    <s v="Branch Office"/>
    <x v="0"/>
  </r>
  <r>
    <s v="AU96785"/>
    <x v="1"/>
    <n v="35"/>
    <s v="Operations"/>
    <s v="Operations Manager"/>
    <s v="i7"/>
    <s v="Associate"/>
    <s v="Own website"/>
    <d v="2023-08-11T00:00:00"/>
    <d v="2023-08-23T00:00:00"/>
    <d v="2023-08-27T00:00:00"/>
    <s v="Hired"/>
    <n v="71168"/>
    <n v="4.7"/>
    <x v="0"/>
    <m/>
    <s v="Branch Office"/>
    <x v="2"/>
  </r>
  <r>
    <s v="HT91806"/>
    <x v="0"/>
    <n v="23"/>
    <s v="Service"/>
    <s v="Service Manager"/>
    <s v="n6"/>
    <s v="Bachelor"/>
    <s v="Job portal"/>
    <d v="2023-08-11T00:00:00"/>
    <d v="2023-08-26T00:00:00"/>
    <d v="2023-09-01T00:00:00"/>
    <s v="Rejected"/>
    <n v="142536"/>
    <m/>
    <x v="1"/>
    <n v="4"/>
    <s v="Branch Office"/>
    <x v="0"/>
  </r>
  <r>
    <s v="MX02938"/>
    <x v="0"/>
    <n v="28"/>
    <s v="Production"/>
    <s v="Production Engineer"/>
    <s v="i1"/>
    <s v="Bachelor"/>
    <s v="Job portal"/>
    <d v="2023-08-11T00:00:00"/>
    <d v="2023-09-01T00:00:00"/>
    <d v="2023-09-06T00:00:00"/>
    <s v="Rejected"/>
    <n v="36868"/>
    <m/>
    <x v="1"/>
    <n v="4"/>
    <s v="Branch Office"/>
    <x v="1"/>
  </r>
  <r>
    <s v="BF78918"/>
    <x v="0"/>
    <n v="26"/>
    <s v="Production"/>
    <s v="Production Engineer"/>
    <s v="i5"/>
    <s v="Master"/>
    <s v="Others"/>
    <d v="2023-08-11T00:00:00"/>
    <d v="2023-08-27T00:00:00"/>
    <d v="2023-09-08T00:00:00"/>
    <s v="Rejected"/>
    <n v="55081"/>
    <m/>
    <x v="1"/>
    <n v="5"/>
    <s v="Branch Office"/>
    <x v="0"/>
  </r>
  <r>
    <s v="PH31777"/>
    <x v="2"/>
    <n v="31"/>
    <s v="Operations"/>
    <s v="Operations Manager"/>
    <s v="n9"/>
    <s v="Bachelor"/>
    <s v="Job portal"/>
    <d v="2023-08-11T00:00:00"/>
    <d v="2023-08-24T00:00:00"/>
    <d v="2023-08-29T00:00:00"/>
    <s v="Hired"/>
    <n v="145206"/>
    <n v="4.2"/>
    <x v="0"/>
    <m/>
    <s v="Branch Office"/>
    <x v="1"/>
  </r>
  <r>
    <s v="TF19621"/>
    <x v="1"/>
    <n v="30"/>
    <s v="Operations"/>
    <s v="Operations Executive"/>
    <s v="c10"/>
    <s v="Master"/>
    <s v="LinkedIn"/>
    <d v="2023-08-11T00:00:00"/>
    <d v="2023-08-20T00:00:00"/>
    <d v="2023-08-27T00:00:00"/>
    <s v="Rejected"/>
    <n v="67973"/>
    <m/>
    <x v="1"/>
    <n v="3"/>
    <s v="Branch Office"/>
    <x v="1"/>
  </r>
  <r>
    <s v="DK92822"/>
    <x v="2"/>
    <n v="24"/>
    <s v="Purchase"/>
    <s v="Purchase Officer"/>
    <s v="c8"/>
    <s v="Associate"/>
    <s v="Job portal"/>
    <d v="2023-08-12T00:00:00"/>
    <d v="2023-09-03T00:00:00"/>
    <d v="2023-09-10T00:00:00"/>
    <s v="Candidate in process"/>
    <n v="61666"/>
    <m/>
    <x v="1"/>
    <n v="5"/>
    <s v="Head Office"/>
    <x v="0"/>
  </r>
  <r>
    <s v="GM06644"/>
    <x v="0"/>
    <n v="24"/>
    <s v="Sales"/>
    <s v="Sales Manager"/>
    <s v="i5"/>
    <s v="Bachelor"/>
    <s v="Job portal"/>
    <d v="2023-08-12T00:00:00"/>
    <d v="2023-08-29T00:00:00"/>
    <d v="2023-09-03T00:00:00"/>
    <s v="Hired"/>
    <n v="67117"/>
    <m/>
    <x v="0"/>
    <n v="5"/>
    <s v="Branch Office"/>
    <x v="0"/>
  </r>
  <r>
    <s v="YA81467"/>
    <x v="2"/>
    <n v="26"/>
    <s v="Operations"/>
    <s v="Operations Manager"/>
    <s v="i6"/>
    <s v="Bachelor"/>
    <s v="Own website"/>
    <d v="2023-08-12T00:00:00"/>
    <d v="2023-09-01T00:00:00"/>
    <d v="2023-09-12T00:00:00"/>
    <s v="Rejected"/>
    <n v="59776"/>
    <m/>
    <x v="1"/>
    <m/>
    <s v="Branch Office"/>
    <x v="0"/>
  </r>
  <r>
    <s v="IX02309"/>
    <x v="0"/>
    <n v="45"/>
    <s v="Service"/>
    <s v="Service Engineer"/>
    <s v="n9"/>
    <s v="Bachelor"/>
    <s v="LinkedIn"/>
    <d v="2023-08-13T00:00:00"/>
    <d v="2023-08-27T00:00:00"/>
    <d v="2023-08-31T00:00:00"/>
    <s v="Rejected"/>
    <n v="141184"/>
    <m/>
    <x v="1"/>
    <n v="5"/>
    <s v="Branch Office"/>
    <x v="3"/>
  </r>
  <r>
    <s v="EG57810"/>
    <x v="2"/>
    <n v="34"/>
    <s v="Operations"/>
    <s v="Operations Executive"/>
    <s v="m7"/>
    <s v="Degree"/>
    <s v="LinkedIn"/>
    <d v="2023-08-13T00:00:00"/>
    <d v="2023-08-22T00:00:00"/>
    <d v="2023-09-03T00:00:00"/>
    <s v="Hired"/>
    <n v="137195"/>
    <n v="4.9000000000000004"/>
    <x v="0"/>
    <n v="5"/>
    <s v="Remote"/>
    <x v="2"/>
  </r>
  <r>
    <s v="HX70549"/>
    <x v="0"/>
    <n v="42"/>
    <s v="Sales"/>
    <s v="Sales Executive"/>
    <s v="i5"/>
    <s v="Bachelor"/>
    <s v="Recruitment agencies"/>
    <d v="2023-08-13T00:00:00"/>
    <d v="2023-08-21T00:00:00"/>
    <d v="2023-09-01T00:00:00"/>
    <s v="Hired"/>
    <n v="54941"/>
    <n v="4.4000000000000004"/>
    <x v="0"/>
    <n v="4"/>
    <s v="Branch Office"/>
    <x v="3"/>
  </r>
  <r>
    <s v="UV79041"/>
    <x v="0"/>
    <n v="23"/>
    <s v="Purchase"/>
    <s v="Purchase Manager"/>
    <s v="b9"/>
    <s v="Bachelor"/>
    <s v="Own website"/>
    <d v="2023-08-13T00:00:00"/>
    <d v="2023-08-27T00:00:00"/>
    <d v="2023-09-06T00:00:00"/>
    <s v="Hired"/>
    <n v="32171"/>
    <n v="4.3"/>
    <x v="0"/>
    <n v="4"/>
    <s v="Branch Office"/>
    <x v="0"/>
  </r>
  <r>
    <s v="EU28087"/>
    <x v="2"/>
    <n v="25"/>
    <s v="General Management"/>
    <s v="General Manager"/>
    <s v="n10"/>
    <s v="Master"/>
    <s v="Job portal"/>
    <d v="2023-08-13T00:00:00"/>
    <d v="2023-08-31T00:00:00"/>
    <d v="2023-09-04T00:00:00"/>
    <s v="Hired"/>
    <n v="163447"/>
    <n v="4.2"/>
    <x v="0"/>
    <n v="4"/>
    <s v="Head Office"/>
    <x v="0"/>
  </r>
  <r>
    <s v="XG84719"/>
    <x v="2"/>
    <n v="37"/>
    <s v="Service"/>
    <s v="Service Manager"/>
    <s v="m7"/>
    <s v="Master"/>
    <s v="LinkedIn"/>
    <d v="2023-08-13T00:00:00"/>
    <d v="2023-09-04T00:00:00"/>
    <d v="2023-09-09T00:00:00"/>
    <s v="Rejected"/>
    <n v="120736"/>
    <m/>
    <x v="1"/>
    <n v="4"/>
    <s v="Branch Office"/>
    <x v="2"/>
  </r>
  <r>
    <s v="QR32176"/>
    <x v="0"/>
    <n v="24"/>
    <s v="Purchase"/>
    <s v="Purchase Officer"/>
    <s v="i5"/>
    <s v="Bachelor"/>
    <s v="Recruitment agencies"/>
    <d v="2023-08-14T00:00:00"/>
    <d v="2023-08-26T00:00:00"/>
    <d v="2023-09-03T00:00:00"/>
    <s v="Hired"/>
    <n v="47468"/>
    <n v="4.3"/>
    <x v="0"/>
    <n v="3"/>
    <s v="Branch Office"/>
    <x v="0"/>
  </r>
  <r>
    <s v="WY03559"/>
    <x v="2"/>
    <n v="46"/>
    <s v="Service"/>
    <s v="Service Manager"/>
    <s v="c8"/>
    <s v="Associate"/>
    <s v="Job portal"/>
    <d v="2023-08-14T00:00:00"/>
    <d v="2023-08-28T00:00:00"/>
    <d v="2023-09-07T00:00:00"/>
    <s v="Hired"/>
    <n v="79160"/>
    <n v="4.4000000000000004"/>
    <x v="0"/>
    <n v="3"/>
    <s v="Head Office"/>
    <x v="5"/>
  </r>
  <r>
    <s v="ER63801"/>
    <x v="0"/>
    <n v="22"/>
    <s v="Operations"/>
    <s v="Operations Manager"/>
    <s v="b9"/>
    <s v="Bachelor"/>
    <s v="LinkedIn"/>
    <d v="2023-08-14T00:00:00"/>
    <d v="2023-08-24T00:00:00"/>
    <d v="2023-09-04T00:00:00"/>
    <s v="Hired"/>
    <n v="49711"/>
    <n v="3.8"/>
    <x v="0"/>
    <n v="5"/>
    <s v="Branch Office"/>
    <x v="0"/>
  </r>
  <r>
    <s v="PU56372"/>
    <x v="2"/>
    <n v="32"/>
    <s v="Operations"/>
    <s v="Operations Executive"/>
    <s v="c10"/>
    <s v="Master"/>
    <s v="Job portal"/>
    <d v="2023-08-15T00:00:00"/>
    <d v="2023-08-31T00:00:00"/>
    <d v="2023-09-06T00:00:00"/>
    <s v="Candidate in process"/>
    <n v="71220"/>
    <m/>
    <x v="1"/>
    <m/>
    <s v="Head Office"/>
    <x v="1"/>
  </r>
  <r>
    <s v="GN79464"/>
    <x v="2"/>
    <n v="50"/>
    <s v="Service"/>
    <s v="Service Manager"/>
    <s v="c9"/>
    <s v="Bachelor"/>
    <s v="Job portal"/>
    <d v="2023-08-15T00:00:00"/>
    <d v="2023-08-30T00:00:00"/>
    <d v="2023-09-06T00:00:00"/>
    <s v="Hired"/>
    <n v="82836"/>
    <n v="3.9"/>
    <x v="2"/>
    <n v="3"/>
    <s v="Branch Office"/>
    <x v="5"/>
  </r>
  <r>
    <s v="UB11005"/>
    <x v="2"/>
    <n v="22"/>
    <s v="Sales"/>
    <s v="Sales Executive"/>
    <s v="i5"/>
    <s v="Associate"/>
    <s v="Recruitment agencies"/>
    <d v="2023-08-15T00:00:00"/>
    <d v="2023-09-03T00:00:00"/>
    <d v="2023-09-15T00:00:00"/>
    <s v="Hired"/>
    <n v="68190"/>
    <n v="3.9"/>
    <x v="0"/>
    <n v="4"/>
    <s v="Branch Office"/>
    <x v="0"/>
  </r>
  <r>
    <s v="ZB69587"/>
    <x v="0"/>
    <n v="25"/>
    <s v="Operations"/>
    <s v="Operations Executive"/>
    <s v="c10"/>
    <s v="Bachelor"/>
    <s v="Own website"/>
    <d v="2023-08-15T00:00:00"/>
    <d v="2023-09-01T00:00:00"/>
    <d v="2023-09-09T00:00:00"/>
    <s v="Hired"/>
    <n v="80971"/>
    <m/>
    <x v="0"/>
    <n v="4"/>
    <s v="Branch Office"/>
    <x v="0"/>
  </r>
  <r>
    <s v="BX90884"/>
    <x v="0"/>
    <n v="36"/>
    <s v="Service"/>
    <s v="Service Engineer"/>
    <s v="i4"/>
    <s v="Bachelor"/>
    <s v="Job portal"/>
    <d v="2023-08-15T00:00:00"/>
    <d v="2023-09-04T00:00:00"/>
    <d v="2023-09-15T00:00:00"/>
    <s v="Hired"/>
    <n v="46725"/>
    <n v="3.7"/>
    <x v="0"/>
    <m/>
    <s v="Branch Office"/>
    <x v="2"/>
  </r>
  <r>
    <s v="SU95356"/>
    <x v="0"/>
    <n v="52"/>
    <s v="Operations"/>
    <s v="Operations Manager"/>
    <s v="n6"/>
    <s v="Bachelor"/>
    <s v="Own website"/>
    <d v="2023-08-16T00:00:00"/>
    <d v="2023-09-07T00:00:00"/>
    <d v="2023-09-12T00:00:00"/>
    <s v="Hired"/>
    <n v="160682"/>
    <n v="3.8"/>
    <x v="0"/>
    <n v="2"/>
    <s v="Branch Office"/>
    <x v="4"/>
  </r>
  <r>
    <s v="GJ57811"/>
    <x v="2"/>
    <n v="28"/>
    <s v="Sales"/>
    <s v="Sales Executive"/>
    <s v="c5"/>
    <s v="Doctoral"/>
    <s v="Job portal"/>
    <d v="2023-08-16T00:00:00"/>
    <d v="2023-08-26T00:00:00"/>
    <d v="2023-09-05T00:00:00"/>
    <s v="Hired"/>
    <n v="46553"/>
    <n v="4"/>
    <x v="0"/>
    <n v="1"/>
    <s v="Branch Office"/>
    <x v="1"/>
  </r>
  <r>
    <s v="EX97251"/>
    <x v="0"/>
    <n v="26"/>
    <s v="Service"/>
    <s v="Service Engineer"/>
    <s v="i5"/>
    <s v="Bachelor"/>
    <s v="LinkedIn"/>
    <d v="2023-08-16T00:00:00"/>
    <d v="2023-08-27T00:00:00"/>
    <d v="2023-09-02T00:00:00"/>
    <s v="Hired"/>
    <n v="58105"/>
    <n v="4.4000000000000004"/>
    <x v="2"/>
    <m/>
    <s v="Branch Office"/>
    <x v="0"/>
  </r>
  <r>
    <s v="AW11166"/>
    <x v="0"/>
    <n v="24"/>
    <s v="Operations"/>
    <s v="Operations Manager"/>
    <s v="i5"/>
    <s v="Bachelor"/>
    <s v="Own website"/>
    <d v="2023-08-16T00:00:00"/>
    <d v="2023-08-26T00:00:00"/>
    <d v="2023-08-30T00:00:00"/>
    <s v="Rejected"/>
    <n v="47272"/>
    <m/>
    <x v="1"/>
    <m/>
    <s v="Branch Office"/>
    <x v="0"/>
  </r>
  <r>
    <s v="GW39970"/>
    <x v="0"/>
    <n v="28"/>
    <s v="Service"/>
    <s v="Service Engineer"/>
    <s v="c5"/>
    <s v="Master"/>
    <s v="LinkedIn"/>
    <d v="2023-08-16T00:00:00"/>
    <d v="2023-09-06T00:00:00"/>
    <d v="2023-09-12T00:00:00"/>
    <s v="Hired"/>
    <n v="48974"/>
    <n v="4.5999999999999996"/>
    <x v="0"/>
    <n v="4"/>
    <s v="Branch Office"/>
    <x v="1"/>
  </r>
  <r>
    <s v="OF92490"/>
    <x v="0"/>
    <n v="23"/>
    <s v="Operations"/>
    <s v="Operations Manager"/>
    <s v="i1"/>
    <s v="Bachelor"/>
    <s v="Recruitment agencies"/>
    <d v="2023-08-16T00:00:00"/>
    <d v="2023-08-30T00:00:00"/>
    <d v="2023-09-05T00:00:00"/>
    <s v="Hired"/>
    <n v="46046"/>
    <n v="4.5"/>
    <x v="0"/>
    <n v="5"/>
    <s v="Branch Office"/>
    <x v="0"/>
  </r>
  <r>
    <s v="NN55320"/>
    <x v="2"/>
    <n v="29"/>
    <s v="Sales"/>
    <s v="Sales Executive"/>
    <s v="i1"/>
    <s v="Degree"/>
    <s v="LinkedIn"/>
    <d v="2023-08-17T00:00:00"/>
    <d v="2023-08-29T00:00:00"/>
    <d v="2023-09-05T00:00:00"/>
    <s v="Hired"/>
    <n v="46948"/>
    <m/>
    <x v="0"/>
    <n v="4"/>
    <s v="Branch Office"/>
    <x v="1"/>
  </r>
  <r>
    <s v="EW63536"/>
    <x v="0"/>
    <n v="25"/>
    <s v="Service"/>
    <s v="Service Engineer"/>
    <s v="i7"/>
    <s v="Degree"/>
    <s v="LinkedIn"/>
    <d v="2023-08-17T00:00:00"/>
    <d v="2023-09-02T00:00:00"/>
    <d v="2023-09-08T00:00:00"/>
    <s v="Hired"/>
    <n v="56069"/>
    <n v="4.0999999999999996"/>
    <x v="0"/>
    <n v="4"/>
    <s v="Branch Office"/>
    <x v="0"/>
  </r>
  <r>
    <s v="WE64693"/>
    <x v="2"/>
    <n v="25"/>
    <s v="Human Resource"/>
    <s v="HR Specialist"/>
    <s v="c10"/>
    <s v="Bachelor"/>
    <s v="Recruitment agencies"/>
    <d v="2023-08-17T00:00:00"/>
    <d v="2023-09-01T00:00:00"/>
    <d v="2023-09-13T00:00:00"/>
    <s v="Hired"/>
    <n v="62778"/>
    <n v="4.3"/>
    <x v="0"/>
    <n v="3"/>
    <s v="Branch Office"/>
    <x v="0"/>
  </r>
  <r>
    <s v="QF95321"/>
    <x v="0"/>
    <n v="35"/>
    <s v="Purchase"/>
    <s v="Purchase Manager"/>
    <s v="n6"/>
    <s v="Master"/>
    <s v="Job portal"/>
    <d v="2023-08-18T00:00:00"/>
    <d v="2023-08-26T00:00:00"/>
    <d v="2023-09-07T00:00:00"/>
    <s v="Candidate refused"/>
    <n v="140496"/>
    <m/>
    <x v="1"/>
    <m/>
    <s v="Head Office"/>
    <x v="2"/>
  </r>
  <r>
    <s v="XM71314"/>
    <x v="0"/>
    <n v="31"/>
    <s v="Operations"/>
    <s v="Operations Executive"/>
    <s v="c9"/>
    <s v="Bachelor"/>
    <s v="LinkedIn"/>
    <d v="2023-08-18T00:00:00"/>
    <d v="2023-09-08T00:00:00"/>
    <d v="2023-09-15T00:00:00"/>
    <s v="Hired"/>
    <n v="56037"/>
    <n v="3.5"/>
    <x v="0"/>
    <n v="4"/>
    <s v="Branch Office"/>
    <x v="1"/>
  </r>
  <r>
    <s v="XJ08165"/>
    <x v="0"/>
    <n v="25"/>
    <s v="Service"/>
    <s v="Service Engineer"/>
    <s v="m7"/>
    <s v="Master"/>
    <s v="LinkedIn"/>
    <d v="2023-08-18T00:00:00"/>
    <d v="2023-09-08T00:00:00"/>
    <d v="2023-09-19T00:00:00"/>
    <s v="Rejected"/>
    <n v="132933"/>
    <m/>
    <x v="1"/>
    <n v="5"/>
    <s v="Branch Office"/>
    <x v="0"/>
  </r>
  <r>
    <s v="YD20997"/>
    <x v="0"/>
    <n v="25"/>
    <s v="Operations"/>
    <s v="Operations Manager"/>
    <s v="c9"/>
    <s v="Degree"/>
    <s v="Own website"/>
    <d v="2023-08-19T00:00:00"/>
    <d v="2023-08-31T00:00:00"/>
    <d v="2023-09-11T00:00:00"/>
    <s v="Rejected"/>
    <n v="70651"/>
    <m/>
    <x v="1"/>
    <n v="4"/>
    <s v="Branch Office"/>
    <x v="0"/>
  </r>
  <r>
    <s v="FD37744"/>
    <x v="0"/>
    <n v="31"/>
    <s v="Operations"/>
    <s v="Operations Executive"/>
    <s v="i7"/>
    <s v="Master"/>
    <s v="LinkedIn"/>
    <d v="2023-08-19T00:00:00"/>
    <d v="2023-09-09T00:00:00"/>
    <d v="2023-09-17T00:00:00"/>
    <s v="Hired"/>
    <n v="57717"/>
    <n v="4.5999999999999996"/>
    <x v="0"/>
    <n v="4"/>
    <s v="Branch Office"/>
    <x v="1"/>
  </r>
  <r>
    <s v="MS14876"/>
    <x v="2"/>
    <n v="30"/>
    <s v="Service"/>
    <s v="Service Manager"/>
    <s v="c8"/>
    <s v="Bachelor"/>
    <s v="Recruitment agencies"/>
    <d v="2023-08-19T00:00:00"/>
    <d v="2023-09-05T00:00:00"/>
    <d v="2023-09-13T00:00:00"/>
    <s v="Candidate refused"/>
    <n v="60450"/>
    <m/>
    <x v="1"/>
    <n v="2"/>
    <s v="Head Office"/>
    <x v="1"/>
  </r>
  <r>
    <s v="YB33256"/>
    <x v="0"/>
    <n v="35"/>
    <s v="Operations"/>
    <s v="Operations Manager"/>
    <s v="i4"/>
    <s v="Bachelor"/>
    <s v="LinkedIn"/>
    <d v="2023-08-19T00:00:00"/>
    <d v="2023-08-31T00:00:00"/>
    <d v="2023-09-05T00:00:00"/>
    <s v="Hired"/>
    <n v="57330"/>
    <n v="4.7"/>
    <x v="2"/>
    <n v="5"/>
    <s v="Head Office"/>
    <x v="2"/>
  </r>
  <r>
    <s v="OC21670"/>
    <x v="2"/>
    <n v="34"/>
    <s v="Operations"/>
    <s v="Operations Executive"/>
    <s v="i7"/>
    <s v="Associate"/>
    <s v="Job portal"/>
    <d v="2023-08-19T00:00:00"/>
    <d v="2023-09-03T00:00:00"/>
    <d v="2023-09-14T00:00:00"/>
    <s v="Hired"/>
    <n v="69246"/>
    <n v="3.8"/>
    <x v="0"/>
    <n v="3"/>
    <s v="Head Office"/>
    <x v="2"/>
  </r>
  <r>
    <s v="HN87180"/>
    <x v="0"/>
    <n v="29"/>
    <s v="Service"/>
    <s v="Service Engineer"/>
    <s v="c9"/>
    <s v="Associate"/>
    <s v="Others"/>
    <d v="2023-08-20T00:00:00"/>
    <d v="2023-09-05T00:00:00"/>
    <d v="2023-09-14T00:00:00"/>
    <s v="Hired"/>
    <n v="82842"/>
    <n v="4.7"/>
    <x v="0"/>
    <n v="5"/>
    <s v="Head Office"/>
    <x v="1"/>
  </r>
  <r>
    <s v="WC87326"/>
    <x v="0"/>
    <n v="30"/>
    <s v="Operations"/>
    <s v="Operations Executive"/>
    <s v="c10"/>
    <s v="Bachelor"/>
    <s v="LinkedIn"/>
    <d v="2023-08-20T00:00:00"/>
    <d v="2023-09-08T00:00:00"/>
    <d v="2023-09-16T00:00:00"/>
    <s v="Rejected"/>
    <n v="74020"/>
    <m/>
    <x v="1"/>
    <n v="4"/>
    <s v="Head Office"/>
    <x v="1"/>
  </r>
  <r>
    <s v="WS58559"/>
    <x v="2"/>
    <n v="22"/>
    <s v="Operations"/>
    <s v="Operations Executive"/>
    <s v="i7"/>
    <s v="Bachelor"/>
    <s v="LinkedIn"/>
    <d v="2023-08-20T00:00:00"/>
    <d v="2023-09-04T00:00:00"/>
    <d v="2023-09-14T00:00:00"/>
    <s v="Hired"/>
    <n v="69982"/>
    <m/>
    <x v="0"/>
    <n v="3"/>
    <s v="Branch Office"/>
    <x v="0"/>
  </r>
  <r>
    <s v="HA71350"/>
    <x v="0"/>
    <n v="51"/>
    <s v="Service"/>
    <s v="Service Manager"/>
    <s v="i4"/>
    <s v="Doctoral"/>
    <s v="Recruitment agencies"/>
    <d v="2023-08-20T00:00:00"/>
    <d v="2023-08-31T00:00:00"/>
    <d v="2023-09-10T00:00:00"/>
    <s v="Hired"/>
    <n v="54373"/>
    <m/>
    <x v="2"/>
    <n v="4"/>
    <s v="Head Office"/>
    <x v="5"/>
  </r>
  <r>
    <s v="IH18071"/>
    <x v="0"/>
    <n v="22"/>
    <s v="Purchase"/>
    <s v="Purchase Manager"/>
    <s v="i7"/>
    <s v="Master"/>
    <s v="LinkedIn"/>
    <d v="2023-08-20T00:00:00"/>
    <d v="2023-08-28T00:00:00"/>
    <d v="2023-09-02T00:00:00"/>
    <s v="Hired"/>
    <n v="66312"/>
    <n v="3.5"/>
    <x v="0"/>
    <m/>
    <s v="Branch Office"/>
    <x v="0"/>
  </r>
  <r>
    <s v="YX46485"/>
    <x v="0"/>
    <n v="28"/>
    <s v="Service"/>
    <s v="Service Engineer"/>
    <s v="c8"/>
    <s v="Master"/>
    <s v="LinkedIn"/>
    <d v="2023-08-21T00:00:00"/>
    <d v="2023-09-10T00:00:00"/>
    <d v="2023-09-21T00:00:00"/>
    <s v="Hired"/>
    <n v="75126"/>
    <n v="3.7"/>
    <x v="2"/>
    <n v="4"/>
    <s v="Branch Office"/>
    <x v="1"/>
  </r>
  <r>
    <s v="UY62877"/>
    <x v="0"/>
    <n v="22"/>
    <s v="Purchase"/>
    <s v="Purchase Officer"/>
    <s v="i4"/>
    <s v="Degree"/>
    <s v="Own website"/>
    <d v="2023-08-21T00:00:00"/>
    <d v="2023-08-29T00:00:00"/>
    <d v="2023-09-08T00:00:00"/>
    <s v="Hired"/>
    <n v="49616"/>
    <m/>
    <x v="0"/>
    <n v="4"/>
    <s v="Branch Office"/>
    <x v="0"/>
  </r>
  <r>
    <s v="DL12167"/>
    <x v="2"/>
    <n v="27"/>
    <s v="Operations"/>
    <s v="Operations Executive"/>
    <s v="i5"/>
    <s v="Bachelor"/>
    <s v="Own website"/>
    <d v="2023-08-21T00:00:00"/>
    <d v="2023-08-31T00:00:00"/>
    <d v="2023-09-10T00:00:00"/>
    <s v="Hired"/>
    <n v="58086"/>
    <n v="3.6"/>
    <x v="2"/>
    <n v="5"/>
    <s v="Branch Office"/>
    <x v="0"/>
  </r>
  <r>
    <s v="LD01302"/>
    <x v="0"/>
    <n v="37"/>
    <s v="Production"/>
    <s v="Production Engineer"/>
    <s v="i4"/>
    <s v="Master"/>
    <s v="LinkedIn"/>
    <d v="2023-08-21T00:00:00"/>
    <d v="2023-09-02T00:00:00"/>
    <d v="2023-09-08T00:00:00"/>
    <s v="Hired"/>
    <n v="59996"/>
    <n v="4.2"/>
    <x v="2"/>
    <m/>
    <s v="Branch Office"/>
    <x v="2"/>
  </r>
  <r>
    <s v="PN71799"/>
    <x v="2"/>
    <n v="24"/>
    <s v="Marketing"/>
    <s v="Marketing Executive"/>
    <s v="c8"/>
    <s v="Associate"/>
    <s v="LinkedIn"/>
    <d v="2023-08-21T00:00:00"/>
    <d v="2023-09-02T00:00:00"/>
    <d v="2023-09-06T00:00:00"/>
    <s v="Hired"/>
    <n v="82872"/>
    <n v="4.0999999999999996"/>
    <x v="0"/>
    <n v="5"/>
    <s v="Branch Office"/>
    <x v="0"/>
  </r>
  <r>
    <s v="OW80848"/>
    <x v="2"/>
    <n v="40"/>
    <s v="Service"/>
    <s v="Service Engineer"/>
    <s v="c9"/>
    <s v="Bachelor"/>
    <s v="Recruitment agencies"/>
    <d v="2023-08-21T00:00:00"/>
    <d v="2023-09-08T00:00:00"/>
    <d v="2023-09-16T00:00:00"/>
    <s v="Candidate refused"/>
    <n v="68188"/>
    <m/>
    <x v="1"/>
    <n v="4"/>
    <s v="Branch Office"/>
    <x v="3"/>
  </r>
  <r>
    <s v="KP92601"/>
    <x v="0"/>
    <n v="24"/>
    <s v="Purchase"/>
    <s v="Purchase Officer"/>
    <s v="i6"/>
    <s v="Master"/>
    <s v="LinkedIn"/>
    <d v="2023-08-22T00:00:00"/>
    <d v="2023-09-12T00:00:00"/>
    <d v="2023-09-23T00:00:00"/>
    <s v="Candidate refused"/>
    <n v="62543"/>
    <m/>
    <x v="1"/>
    <n v="5"/>
    <s v="Branch Office"/>
    <x v="0"/>
  </r>
  <r>
    <s v="SC50840"/>
    <x v="1"/>
    <n v="33"/>
    <s v="Operations"/>
    <s v="Operations Executive"/>
    <s v="i5"/>
    <s v="Master"/>
    <s v="Job portal"/>
    <d v="2023-08-22T00:00:00"/>
    <d v="2023-09-09T00:00:00"/>
    <d v="2023-09-14T00:00:00"/>
    <s v="Hired"/>
    <n v="52932"/>
    <n v="5"/>
    <x v="0"/>
    <n v="5"/>
    <s v="Branch Office"/>
    <x v="1"/>
  </r>
  <r>
    <s v="RE00975"/>
    <x v="0"/>
    <n v="38"/>
    <s v="Operations"/>
    <s v="Operations Manager"/>
    <s v="n9"/>
    <s v="Doctoral"/>
    <s v="LinkedIn"/>
    <d v="2023-08-23T00:00:00"/>
    <d v="2023-09-07T00:00:00"/>
    <d v="2023-09-17T00:00:00"/>
    <s v="Rejected"/>
    <n v="167039"/>
    <m/>
    <x v="1"/>
    <n v="3"/>
    <s v="Branch Office"/>
    <x v="2"/>
  </r>
  <r>
    <s v="FK80631"/>
    <x v="1"/>
    <n v="32"/>
    <s v="Operations"/>
    <s v="Operations Executive"/>
    <s v="c10"/>
    <s v="Bachelor"/>
    <s v="Job portal"/>
    <d v="2023-08-23T00:00:00"/>
    <d v="2023-09-01T00:00:00"/>
    <d v="2023-09-05T00:00:00"/>
    <s v="Hired"/>
    <n v="85022"/>
    <n v="4.7"/>
    <x v="0"/>
    <n v="4"/>
    <s v="Branch Office"/>
    <x v="1"/>
  </r>
  <r>
    <s v="GN27951"/>
    <x v="0"/>
    <n v="25"/>
    <s v="Sales"/>
    <s v="Sales Manager"/>
    <s v="i1"/>
    <s v="Associate"/>
    <s v="Own website"/>
    <d v="2023-08-24T00:00:00"/>
    <d v="2023-09-11T00:00:00"/>
    <d v="2023-09-19T00:00:00"/>
    <s v="Hired"/>
    <n v="39938"/>
    <m/>
    <x v="0"/>
    <n v="4"/>
    <s v="Branch Office"/>
    <x v="0"/>
  </r>
  <r>
    <s v="KV17704"/>
    <x v="2"/>
    <n v="24"/>
    <s v="Purchase"/>
    <s v="Purchase Officer"/>
    <s v="n6"/>
    <s v="Bachelor"/>
    <s v="Job portal"/>
    <d v="2023-08-24T00:00:00"/>
    <d v="2023-09-11T00:00:00"/>
    <d v="2023-09-15T00:00:00"/>
    <s v="Candidate in process"/>
    <n v="124558"/>
    <m/>
    <x v="1"/>
    <n v="4"/>
    <s v="Branch Office"/>
    <x v="0"/>
  </r>
  <r>
    <s v="NL87981"/>
    <x v="0"/>
    <n v="45"/>
    <s v="Service"/>
    <s v="Service Manager"/>
    <s v="c10"/>
    <s v="Master"/>
    <s v="Job portal"/>
    <d v="2023-08-24T00:00:00"/>
    <d v="2023-09-15T00:00:00"/>
    <d v="2023-09-26T00:00:00"/>
    <s v="Rejected"/>
    <n v="78632"/>
    <m/>
    <x v="1"/>
    <n v="4"/>
    <s v="Branch Office"/>
    <x v="3"/>
  </r>
  <r>
    <s v="OX85868"/>
    <x v="0"/>
    <n v="40"/>
    <s v="Human Resource"/>
    <s v="HR Specialist"/>
    <s v="i7"/>
    <s v="Bachelor"/>
    <s v="Recruitment agencies"/>
    <d v="2023-08-25T00:00:00"/>
    <d v="2023-09-06T00:00:00"/>
    <d v="2023-09-10T00:00:00"/>
    <s v="Hired"/>
    <n v="64248"/>
    <n v="4.9000000000000004"/>
    <x v="0"/>
    <m/>
    <s v="Branch Office"/>
    <x v="3"/>
  </r>
  <r>
    <s v="FV47568"/>
    <x v="2"/>
    <n v="38"/>
    <s v="Service"/>
    <s v="Service Manager"/>
    <s v="c10"/>
    <s v="Associate"/>
    <s v="Own website"/>
    <d v="2023-08-25T00:00:00"/>
    <d v="2023-09-08T00:00:00"/>
    <d v="2023-09-17T00:00:00"/>
    <s v="Hired"/>
    <n v="77135"/>
    <n v="4.9000000000000004"/>
    <x v="0"/>
    <n v="5"/>
    <s v="Branch Office"/>
    <x v="2"/>
  </r>
  <r>
    <s v="ZX77142"/>
    <x v="2"/>
    <n v="34"/>
    <s v="Operations"/>
    <s v="Operations Manager"/>
    <s v="i7"/>
    <s v="Bachelor"/>
    <s v="LinkedIn"/>
    <d v="2023-08-25T00:00:00"/>
    <d v="2023-09-04T00:00:00"/>
    <d v="2023-09-10T00:00:00"/>
    <s v="Rejected"/>
    <n v="79381"/>
    <m/>
    <x v="1"/>
    <n v="3"/>
    <s v="Branch Office"/>
    <x v="2"/>
  </r>
  <r>
    <s v="OZ19167"/>
    <x v="0"/>
    <n v="22"/>
    <s v="Operations"/>
    <s v="Operations Executive"/>
    <s v="i4"/>
    <s v="Associate"/>
    <s v="Job portal"/>
    <d v="2023-08-25T00:00:00"/>
    <d v="2023-09-09T00:00:00"/>
    <d v="2023-09-20T00:00:00"/>
    <s v="Rejected"/>
    <n v="43100"/>
    <m/>
    <x v="1"/>
    <n v="5"/>
    <s v="Remote"/>
    <x v="0"/>
  </r>
  <r>
    <s v="FF60559"/>
    <x v="0"/>
    <n v="31"/>
    <s v="Service"/>
    <s v="Service Engineer"/>
    <s v="b9"/>
    <s v="Master"/>
    <s v="Own website"/>
    <d v="2023-08-26T00:00:00"/>
    <d v="2023-09-17T00:00:00"/>
    <d v="2023-09-28T00:00:00"/>
    <s v="Hired"/>
    <n v="44818"/>
    <n v="4.5"/>
    <x v="0"/>
    <n v="4"/>
    <s v="Branch Office"/>
    <x v="1"/>
  </r>
  <r>
    <s v="JE77047"/>
    <x v="2"/>
    <n v="31"/>
    <s v="Operations"/>
    <s v="Operations Manager"/>
    <s v="i1"/>
    <s v="Degree"/>
    <s v="Others"/>
    <d v="2023-08-26T00:00:00"/>
    <d v="2023-09-14T00:00:00"/>
    <d v="2023-09-22T00:00:00"/>
    <s v="Rejected"/>
    <n v="51626"/>
    <m/>
    <x v="1"/>
    <n v="4"/>
    <s v="Branch Office"/>
    <x v="1"/>
  </r>
  <r>
    <s v="TY09436"/>
    <x v="2"/>
    <n v="30"/>
    <s v="Operations"/>
    <s v="Operations Manager"/>
    <s v="c5"/>
    <s v="Bachelor"/>
    <s v="LinkedIn"/>
    <d v="2023-08-26T00:00:00"/>
    <d v="2023-09-13T00:00:00"/>
    <d v="2023-09-17T00:00:00"/>
    <s v="Hired"/>
    <n v="67495"/>
    <n v="4.3"/>
    <x v="0"/>
    <n v="3"/>
    <s v="Branch Office"/>
    <x v="1"/>
  </r>
  <r>
    <s v="KQ35085"/>
    <x v="1"/>
    <n v="23"/>
    <s v="Operations"/>
    <s v="Operations Manager"/>
    <s v="c5"/>
    <s v="Bachelor"/>
    <s v="LinkedIn"/>
    <d v="2023-08-26T00:00:00"/>
    <d v="2023-09-06T00:00:00"/>
    <d v="2023-09-12T00:00:00"/>
    <s v="Hired"/>
    <n v="51621"/>
    <n v="4.3"/>
    <x v="0"/>
    <n v="3"/>
    <s v="Branch Office"/>
    <x v="0"/>
  </r>
  <r>
    <s v="CR27644"/>
    <x v="2"/>
    <n v="31"/>
    <s v="Service"/>
    <s v="Service Manager"/>
    <s v="n10"/>
    <s v="Master"/>
    <s v="Job portal"/>
    <d v="2023-08-26T00:00:00"/>
    <d v="2023-09-03T00:00:00"/>
    <d v="2023-09-12T00:00:00"/>
    <s v="Hired"/>
    <n v="174981"/>
    <m/>
    <x v="0"/>
    <m/>
    <s v="Remote"/>
    <x v="1"/>
  </r>
  <r>
    <s v="KL51948"/>
    <x v="1"/>
    <n v="36"/>
    <s v="Service"/>
    <s v="Service Engineer"/>
    <s v="c9"/>
    <s v="Master"/>
    <s v="LinkedIn"/>
    <d v="2023-08-27T00:00:00"/>
    <d v="2023-09-05T00:00:00"/>
    <d v="2023-09-17T00:00:00"/>
    <s v="Hired"/>
    <n v="60596"/>
    <n v="3.6"/>
    <x v="0"/>
    <n v="2"/>
    <s v="Branch Office"/>
    <x v="2"/>
  </r>
  <r>
    <s v="QO26169"/>
    <x v="2"/>
    <n v="28"/>
    <s v="Service"/>
    <s v="Service Engineer"/>
    <s v="c9"/>
    <s v="Bachelor"/>
    <s v="LinkedIn"/>
    <d v="2023-08-27T00:00:00"/>
    <d v="2023-09-16T00:00:00"/>
    <d v="2023-09-28T00:00:00"/>
    <s v="Hired"/>
    <n v="55110"/>
    <m/>
    <x v="0"/>
    <n v="4"/>
    <s v="Branch Office"/>
    <x v="1"/>
  </r>
  <r>
    <s v="VD33933"/>
    <x v="0"/>
    <n v="25"/>
    <s v="Sales"/>
    <s v="Sales Executive"/>
    <s v="c5"/>
    <s v="Master"/>
    <s v="Own website"/>
    <d v="2023-08-27T00:00:00"/>
    <d v="2023-09-08T00:00:00"/>
    <d v="2023-09-15T00:00:00"/>
    <s v="Hired"/>
    <n v="62537"/>
    <n v="4.2"/>
    <x v="0"/>
    <n v="4"/>
    <s v="Branch Office"/>
    <x v="0"/>
  </r>
  <r>
    <s v="EW50326"/>
    <x v="0"/>
    <n v="23"/>
    <s v="Operations"/>
    <s v="Operations Manager"/>
    <s v="c5"/>
    <s v="Bachelor"/>
    <s v="Job portal"/>
    <d v="2023-08-27T00:00:00"/>
    <d v="2023-09-11T00:00:00"/>
    <d v="2023-09-20T00:00:00"/>
    <s v="Hired"/>
    <n v="57207"/>
    <n v="4.3"/>
    <x v="0"/>
    <n v="4"/>
    <s v="Head Office"/>
    <x v="0"/>
  </r>
  <r>
    <s v="PX13666"/>
    <x v="2"/>
    <n v="39"/>
    <s v="Operations"/>
    <s v="Operations Executive"/>
    <s v="i7"/>
    <s v="Master"/>
    <s v="LinkedIn"/>
    <d v="2023-08-27T00:00:00"/>
    <d v="2023-09-05T00:00:00"/>
    <d v="2023-09-17T00:00:00"/>
    <s v="Hired"/>
    <n v="70470"/>
    <n v="4.3"/>
    <x v="0"/>
    <n v="1"/>
    <s v="Branch Office"/>
    <x v="2"/>
  </r>
  <r>
    <s v="AL21802"/>
    <x v="2"/>
    <n v="35"/>
    <s v="Service"/>
    <s v="Service Engineer"/>
    <s v="i6"/>
    <s v="Bachelor"/>
    <s v="Job portal"/>
    <d v="2023-08-28T00:00:00"/>
    <d v="2023-09-14T00:00:00"/>
    <d v="2023-09-24T00:00:00"/>
    <s v="Hired"/>
    <n v="51088"/>
    <n v="4.8"/>
    <x v="0"/>
    <n v="3"/>
    <s v="Head Office"/>
    <x v="2"/>
  </r>
  <r>
    <s v="MT45904"/>
    <x v="0"/>
    <n v="25"/>
    <s v="Operations"/>
    <s v="Operations Manager"/>
    <s v="c9"/>
    <s v="Bachelor"/>
    <s v="Job portal"/>
    <d v="2023-08-28T00:00:00"/>
    <d v="2023-09-16T00:00:00"/>
    <d v="2023-09-28T00:00:00"/>
    <s v="Hired"/>
    <n v="59406"/>
    <n v="3.8"/>
    <x v="0"/>
    <n v="5"/>
    <s v="Head Office"/>
    <x v="0"/>
  </r>
  <r>
    <s v="QM55536"/>
    <x v="0"/>
    <n v="24"/>
    <s v="Operations"/>
    <s v="Operations Manager"/>
    <s v="c10"/>
    <s v="Associate"/>
    <s v="Job portal"/>
    <d v="2023-08-28T00:00:00"/>
    <d v="2023-09-10T00:00:00"/>
    <d v="2023-09-15T00:00:00"/>
    <s v="Rejected"/>
    <n v="84778"/>
    <m/>
    <x v="1"/>
    <n v="4"/>
    <s v="Branch Office"/>
    <x v="0"/>
  </r>
  <r>
    <s v="GJ65405"/>
    <x v="1"/>
    <n v="39"/>
    <s v="Service"/>
    <s v="Service Engineer"/>
    <s v="n9"/>
    <s v="Master"/>
    <s v="LinkedIn"/>
    <d v="2023-08-28T00:00:00"/>
    <d v="2023-09-14T00:00:00"/>
    <d v="2023-09-20T00:00:00"/>
    <s v="Hired"/>
    <n v="179887"/>
    <n v="4.0999999999999996"/>
    <x v="0"/>
    <n v="3"/>
    <s v="Branch Office"/>
    <x v="2"/>
  </r>
  <r>
    <s v="UU81424"/>
    <x v="0"/>
    <n v="32"/>
    <s v="Service"/>
    <s v="Service Engineer"/>
    <s v="i4"/>
    <s v="Degree"/>
    <s v="Job portal"/>
    <d v="2023-08-28T00:00:00"/>
    <d v="2023-09-12T00:00:00"/>
    <d v="2023-09-18T00:00:00"/>
    <s v="Rejected"/>
    <n v="52465"/>
    <m/>
    <x v="1"/>
    <n v="4"/>
    <s v="Branch Office"/>
    <x v="1"/>
  </r>
  <r>
    <s v="YI35813"/>
    <x v="0"/>
    <n v="29"/>
    <s v="Operations"/>
    <s v="Operations Executive"/>
    <s v="i6"/>
    <s v="Bachelor"/>
    <s v="Others"/>
    <d v="2023-08-28T00:00:00"/>
    <d v="2023-09-14T00:00:00"/>
    <d v="2023-09-23T00:00:00"/>
    <s v="Hired"/>
    <n v="53703"/>
    <n v="4.5"/>
    <x v="0"/>
    <n v="4"/>
    <s v="Branch Office"/>
    <x v="1"/>
  </r>
  <r>
    <s v="UN23716"/>
    <x v="0"/>
    <n v="35"/>
    <s v="Operations"/>
    <s v="Operations Executive"/>
    <s v="i7"/>
    <s v="Bachelor"/>
    <s v="Own website"/>
    <d v="2023-08-28T00:00:00"/>
    <d v="2023-09-11T00:00:00"/>
    <d v="2023-09-20T00:00:00"/>
    <s v="Hired"/>
    <n v="71880"/>
    <n v="4.4000000000000004"/>
    <x v="2"/>
    <n v="4"/>
    <s v="Branch Office"/>
    <x v="2"/>
  </r>
  <r>
    <s v="UW31891"/>
    <x v="0"/>
    <n v="35"/>
    <s v="Operations"/>
    <s v="Operations Manager"/>
    <s v="b9"/>
    <s v="Master"/>
    <s v="LinkedIn"/>
    <d v="2023-08-28T00:00:00"/>
    <d v="2023-09-18T00:00:00"/>
    <d v="2023-09-29T00:00:00"/>
    <s v="Hired"/>
    <n v="46888"/>
    <n v="3.7"/>
    <x v="0"/>
    <m/>
    <s v="Branch Office"/>
    <x v="2"/>
  </r>
  <r>
    <s v="DL32608"/>
    <x v="0"/>
    <n v="30"/>
    <s v="Sales"/>
    <s v="Sales Executive"/>
    <s v="i7"/>
    <s v="Bachelor"/>
    <s v="Own website"/>
    <d v="2023-08-28T00:00:00"/>
    <d v="2023-09-09T00:00:00"/>
    <d v="2023-09-15T00:00:00"/>
    <s v="Rejected"/>
    <n v="56862"/>
    <m/>
    <x v="1"/>
    <n v="4"/>
    <s v="Head Office"/>
    <x v="1"/>
  </r>
  <r>
    <s v="EN25708"/>
    <x v="0"/>
    <n v="25"/>
    <s v="Service"/>
    <s v="Service Manager"/>
    <s v="i6"/>
    <s v="Bachelor"/>
    <s v="Job portal"/>
    <d v="2023-08-28T00:00:00"/>
    <d v="2023-09-15T00:00:00"/>
    <d v="2023-09-23T00:00:00"/>
    <s v="Hired"/>
    <n v="70587"/>
    <n v="4.8"/>
    <x v="0"/>
    <n v="4"/>
    <s v="Branch Office"/>
    <x v="0"/>
  </r>
  <r>
    <s v="OE60465"/>
    <x v="0"/>
    <n v="35"/>
    <s v="Sales"/>
    <s v="Sales Manager"/>
    <s v="n9"/>
    <s v="Bachelor"/>
    <s v="Recruitment agencies"/>
    <d v="2023-08-28T00:00:00"/>
    <d v="2023-09-15T00:00:00"/>
    <d v="2023-09-23T00:00:00"/>
    <s v="Rejected"/>
    <n v="161443"/>
    <m/>
    <x v="1"/>
    <n v="5"/>
    <s v="Branch Office"/>
    <x v="2"/>
  </r>
  <r>
    <s v="GP48713"/>
    <x v="2"/>
    <n v="29"/>
    <s v="Operations"/>
    <s v="Operations Executive"/>
    <s v="i1"/>
    <s v="Bachelor"/>
    <s v="Others"/>
    <d v="2023-08-29T00:00:00"/>
    <d v="2023-09-13T00:00:00"/>
    <d v="2023-09-23T00:00:00"/>
    <s v="Hired"/>
    <n v="50609"/>
    <n v="4.0999999999999996"/>
    <x v="0"/>
    <m/>
    <s v="Head Office"/>
    <x v="1"/>
  </r>
  <r>
    <s v="ZG19790"/>
    <x v="0"/>
    <n v="40"/>
    <s v="Operations"/>
    <s v="Operations Executive"/>
    <s v="c8"/>
    <s v="Bachelor"/>
    <s v="Job portal"/>
    <d v="2023-08-29T00:00:00"/>
    <d v="2023-09-17T00:00:00"/>
    <d v="2023-09-22T00:00:00"/>
    <s v="No decision"/>
    <n v="64970"/>
    <m/>
    <x v="1"/>
    <n v="5"/>
    <s v="Branch Office"/>
    <x v="3"/>
  </r>
  <r>
    <s v="FR77458"/>
    <x v="2"/>
    <n v="39"/>
    <s v="Service"/>
    <s v="Service Engineer"/>
    <s v="n9"/>
    <s v="Associate"/>
    <s v="Others"/>
    <d v="2023-08-29T00:00:00"/>
    <d v="2023-09-19T00:00:00"/>
    <d v="2023-09-30T00:00:00"/>
    <s v="Rejected"/>
    <n v="156960"/>
    <m/>
    <x v="1"/>
    <n v="4"/>
    <s v="Branch Office"/>
    <x v="2"/>
  </r>
  <r>
    <s v="PQ09325"/>
    <x v="2"/>
    <n v="24"/>
    <s v="Operations"/>
    <s v="Operations Executive"/>
    <s v="c9"/>
    <s v="Master"/>
    <s v="Job portal"/>
    <d v="2023-08-29T00:00:00"/>
    <d v="2023-09-07T00:00:00"/>
    <d v="2023-09-17T00:00:00"/>
    <s v="Candidate refused"/>
    <n v="72467"/>
    <m/>
    <x v="1"/>
    <n v="3"/>
    <s v="Branch Office"/>
    <x v="0"/>
  </r>
  <r>
    <s v="TE45894"/>
    <x v="0"/>
    <n v="33"/>
    <s v="Operations"/>
    <s v="Operations Executive"/>
    <s v="i1"/>
    <s v="Master"/>
    <s v="Job portal"/>
    <d v="2023-08-29T00:00:00"/>
    <d v="2023-09-11T00:00:00"/>
    <d v="2023-09-22T00:00:00"/>
    <s v="Hired"/>
    <n v="47777"/>
    <n v="4.5999999999999996"/>
    <x v="0"/>
    <n v="2"/>
    <s v="Branch Office"/>
    <x v="1"/>
  </r>
  <r>
    <s v="ON47014"/>
    <x v="2"/>
    <n v="22"/>
    <s v="Operations"/>
    <s v="Operations Manager"/>
    <s v="i1"/>
    <s v="Bachelor"/>
    <s v="Job portal"/>
    <d v="2023-08-29T00:00:00"/>
    <d v="2023-09-14T00:00:00"/>
    <d v="2023-09-20T00:00:00"/>
    <s v="Hired"/>
    <n v="50124"/>
    <m/>
    <x v="0"/>
    <n v="4"/>
    <s v="Branch Office"/>
    <x v="0"/>
  </r>
  <r>
    <s v="KQ01748"/>
    <x v="0"/>
    <n v="28"/>
    <s v="General Management"/>
    <s v="General Manager"/>
    <s v="m6"/>
    <s v="Degree"/>
    <s v="Others"/>
    <d v="2023-08-29T00:00:00"/>
    <d v="2023-09-17T00:00:00"/>
    <d v="2023-09-29T00:00:00"/>
    <s v="Hired"/>
    <n v="125269"/>
    <n v="4.0999999999999996"/>
    <x v="2"/>
    <n v="5"/>
    <s v="Branch Office"/>
    <x v="1"/>
  </r>
  <r>
    <s v="DG93915"/>
    <x v="2"/>
    <n v="36"/>
    <s v="Sales"/>
    <s v="Sales Executive"/>
    <s v="i7"/>
    <s v="Bachelor"/>
    <s v="LinkedIn"/>
    <d v="2023-08-29T00:00:00"/>
    <d v="2023-09-15T00:00:00"/>
    <d v="2023-09-27T00:00:00"/>
    <s v="Hired"/>
    <n v="62576"/>
    <n v="4.5"/>
    <x v="2"/>
    <n v="4"/>
    <s v="Branch Office"/>
    <x v="2"/>
  </r>
  <r>
    <s v="BM69598"/>
    <x v="0"/>
    <n v="34"/>
    <s v="Operations"/>
    <s v="Operations Manager"/>
    <s v="i7"/>
    <s v="Bachelor"/>
    <s v="LinkedIn"/>
    <d v="2023-08-30T00:00:00"/>
    <d v="2023-09-07T00:00:00"/>
    <d v="2023-09-15T00:00:00"/>
    <s v="Hired"/>
    <n v="57921"/>
    <n v="4.5999999999999996"/>
    <x v="0"/>
    <n v="4"/>
    <s v="Branch Office"/>
    <x v="2"/>
  </r>
  <r>
    <s v="JH01719"/>
    <x v="2"/>
    <n v="24"/>
    <s v="Service"/>
    <s v="Service Engineer"/>
    <s v="i6"/>
    <s v="Bachelor"/>
    <s v="Job portal"/>
    <d v="2023-08-30T00:00:00"/>
    <d v="2023-09-20T00:00:00"/>
    <d v="2023-09-26T00:00:00"/>
    <s v="Hired"/>
    <n v="59988"/>
    <n v="3.7"/>
    <x v="2"/>
    <n v="3"/>
    <s v="Head Office"/>
    <x v="0"/>
  </r>
  <r>
    <s v="PL43419"/>
    <x v="2"/>
    <n v="22"/>
    <s v="Purchase"/>
    <s v="Purchase Officer"/>
    <s v="i7"/>
    <s v="Master"/>
    <s v="Job portal"/>
    <d v="2023-08-31T00:00:00"/>
    <d v="2023-09-12T00:00:00"/>
    <d v="2023-09-21T00:00:00"/>
    <s v="Rejected"/>
    <n v="77604"/>
    <m/>
    <x v="1"/>
    <n v="5"/>
    <s v="Branch Office"/>
    <x v="0"/>
  </r>
  <r>
    <s v="EP32664"/>
    <x v="0"/>
    <n v="24"/>
    <s v="Operations"/>
    <s v="Operations Manager"/>
    <s v="i5"/>
    <s v="Associate"/>
    <s v="Recruitment agencies"/>
    <d v="2023-08-31T00:00:00"/>
    <d v="2023-09-10T00:00:00"/>
    <d v="2023-09-19T00:00:00"/>
    <s v="Hired"/>
    <n v="57717"/>
    <n v="3.6"/>
    <x v="0"/>
    <n v="4"/>
    <s v="Remote"/>
    <x v="0"/>
  </r>
  <r>
    <s v="AM43563"/>
    <x v="0"/>
    <n v="34"/>
    <s v="Operations"/>
    <s v="Operations Executive"/>
    <s v="i6"/>
    <s v="Bachelor"/>
    <s v="LinkedIn"/>
    <d v="2023-09-01T00:00:00"/>
    <d v="2023-09-18T00:00:00"/>
    <d v="2023-09-28T00:00:00"/>
    <s v="Hired"/>
    <n v="59181"/>
    <n v="3.9"/>
    <x v="2"/>
    <n v="4"/>
    <s v="Branch Office"/>
    <x v="2"/>
  </r>
  <r>
    <s v="PP30822"/>
    <x v="2"/>
    <n v="42"/>
    <s v="Finance"/>
    <s v="Financial Analyst"/>
    <s v="i6"/>
    <s v="Associate"/>
    <s v="Job portal"/>
    <d v="2023-09-02T00:00:00"/>
    <d v="2023-09-10T00:00:00"/>
    <d v="2023-09-15T00:00:00"/>
    <s v="Hired"/>
    <n v="55167"/>
    <n v="3.9"/>
    <x v="2"/>
    <n v="4"/>
    <s v="Branch Office"/>
    <x v="3"/>
  </r>
  <r>
    <s v="AV92721"/>
    <x v="2"/>
    <n v="27"/>
    <s v="Operations"/>
    <s v="Operations Executive"/>
    <s v="i4"/>
    <s v="Associate"/>
    <s v="Job portal"/>
    <d v="2023-09-02T00:00:00"/>
    <d v="2023-09-12T00:00:00"/>
    <d v="2023-09-16T00:00:00"/>
    <s v="Rejected"/>
    <n v="50939"/>
    <m/>
    <x v="1"/>
    <n v="4"/>
    <s v="Branch Office"/>
    <x v="0"/>
  </r>
  <r>
    <s v="VX07369"/>
    <x v="0"/>
    <n v="25"/>
    <s v="Operations"/>
    <s v="Operations Executive"/>
    <s v="i5"/>
    <s v="Bachelor"/>
    <s v="Job portal"/>
    <d v="2023-09-02T00:00:00"/>
    <d v="2023-09-15T00:00:00"/>
    <d v="2023-09-19T00:00:00"/>
    <s v="Hired"/>
    <n v="45944"/>
    <n v="4.8"/>
    <x v="2"/>
    <n v="3"/>
    <s v="Branch Office"/>
    <x v="0"/>
  </r>
  <r>
    <s v="YB74966"/>
    <x v="2"/>
    <n v="25"/>
    <s v="Operations"/>
    <s v="Operations Manager"/>
    <s v="c5"/>
    <s v="Bachelor"/>
    <s v="LinkedIn"/>
    <d v="2023-09-02T00:00:00"/>
    <d v="2023-09-17T00:00:00"/>
    <d v="2023-09-23T00:00:00"/>
    <s v="Candidate refused"/>
    <n v="56651"/>
    <m/>
    <x v="1"/>
    <n v="3"/>
    <s v="Head Office"/>
    <x v="0"/>
  </r>
  <r>
    <s v="ME75523"/>
    <x v="0"/>
    <n v="22"/>
    <s v="Service"/>
    <s v="Service Engineer"/>
    <s v="i1"/>
    <s v="Associate"/>
    <s v="Own website"/>
    <d v="2023-09-02T00:00:00"/>
    <d v="2023-09-24T00:00:00"/>
    <d v="2023-10-01T00:00:00"/>
    <s v="Candidate refused"/>
    <n v="51949"/>
    <m/>
    <x v="1"/>
    <n v="5"/>
    <s v="Branch Office"/>
    <x v="0"/>
  </r>
  <r>
    <s v="IR51536"/>
    <x v="2"/>
    <n v="30"/>
    <s v="Operations"/>
    <s v="Operations Executive"/>
    <s v="i6"/>
    <s v="Bachelor"/>
    <s v="LinkedIn"/>
    <d v="2023-09-03T00:00:00"/>
    <d v="2023-09-22T00:00:00"/>
    <d v="2023-09-27T00:00:00"/>
    <s v="Hired"/>
    <n v="74050"/>
    <n v="4.8"/>
    <x v="2"/>
    <n v="5"/>
    <s v="Branch Office"/>
    <x v="1"/>
  </r>
  <r>
    <s v="JS34933"/>
    <x v="0"/>
    <n v="35"/>
    <s v="Production"/>
    <s v="Production Engineer"/>
    <s v="i5"/>
    <s v="Degree"/>
    <s v="Job portal"/>
    <d v="2023-09-03T00:00:00"/>
    <d v="2023-09-13T00:00:00"/>
    <d v="2023-09-18T00:00:00"/>
    <s v="Hired"/>
    <n v="50759"/>
    <n v="4.9000000000000004"/>
    <x v="0"/>
    <n v="4"/>
    <s v="Branch Office"/>
    <x v="2"/>
  </r>
  <r>
    <s v="CB30803"/>
    <x v="2"/>
    <n v="37"/>
    <s v="Production"/>
    <s v="Production Manager"/>
    <s v="c9"/>
    <s v="Associate"/>
    <s v="Job portal"/>
    <d v="2023-09-04T00:00:00"/>
    <d v="2023-09-17T00:00:00"/>
    <d v="2023-09-28T00:00:00"/>
    <s v="Hired"/>
    <n v="70581"/>
    <n v="4"/>
    <x v="0"/>
    <n v="4"/>
    <s v="Branch Office"/>
    <x v="2"/>
  </r>
  <r>
    <s v="CL34763"/>
    <x v="0"/>
    <n v="32"/>
    <s v="Purchase"/>
    <s v="Purchase Officer"/>
    <s v="i7"/>
    <s v="Degree"/>
    <s v="Job portal"/>
    <d v="2023-09-04T00:00:00"/>
    <d v="2023-09-14T00:00:00"/>
    <d v="2023-09-25T00:00:00"/>
    <s v="Rejected"/>
    <n v="59632"/>
    <m/>
    <x v="1"/>
    <n v="4"/>
    <s v="Branch Office"/>
    <x v="1"/>
  </r>
  <r>
    <s v="DL57717"/>
    <x v="0"/>
    <n v="34"/>
    <s v="Finance"/>
    <s v="Financial Analyst"/>
    <s v="n10"/>
    <s v="Degree"/>
    <s v="Own website"/>
    <d v="2023-09-04T00:00:00"/>
    <d v="2023-09-12T00:00:00"/>
    <d v="2023-09-21T00:00:00"/>
    <s v="Hired"/>
    <n v="184708"/>
    <n v="4.0999999999999996"/>
    <x v="0"/>
    <n v="4"/>
    <s v="Branch Office"/>
    <x v="2"/>
  </r>
  <r>
    <s v="LJ38512"/>
    <x v="0"/>
    <n v="24"/>
    <s v="Marketing"/>
    <s v="Marketing Executive"/>
    <s v="m6"/>
    <s v="Degree"/>
    <s v="LinkedIn"/>
    <d v="2023-09-04T00:00:00"/>
    <d v="2023-09-16T00:00:00"/>
    <d v="2023-09-23T00:00:00"/>
    <s v="Hired"/>
    <n v="131444"/>
    <n v="4.4000000000000004"/>
    <x v="2"/>
    <n v="4"/>
    <s v="Branch Office"/>
    <x v="0"/>
  </r>
  <r>
    <s v="XF34521"/>
    <x v="0"/>
    <n v="23"/>
    <s v="Operations"/>
    <s v="Operations Executive"/>
    <s v="b9"/>
    <s v="Master"/>
    <s v="Job portal"/>
    <d v="2023-09-04T00:00:00"/>
    <d v="2023-09-17T00:00:00"/>
    <d v="2023-09-24T00:00:00"/>
    <s v="Hired"/>
    <n v="38000"/>
    <n v="4.8"/>
    <x v="2"/>
    <m/>
    <s v="Branch Office"/>
    <x v="0"/>
  </r>
  <r>
    <s v="FC76269"/>
    <x v="0"/>
    <n v="39"/>
    <s v="Marketing"/>
    <s v="Marketing Executive"/>
    <s v="i5"/>
    <s v="Master"/>
    <s v="Job portal"/>
    <d v="2023-09-04T00:00:00"/>
    <d v="2023-09-18T00:00:00"/>
    <d v="2023-09-23T00:00:00"/>
    <s v="Hired"/>
    <n v="65454"/>
    <n v="3.8"/>
    <x v="0"/>
    <n v="4"/>
    <s v="Branch Office"/>
    <x v="2"/>
  </r>
  <r>
    <s v="ZL04519"/>
    <x v="0"/>
    <n v="26"/>
    <s v="Service"/>
    <s v="Service Engineer"/>
    <s v="i1"/>
    <s v="Bachelor"/>
    <s v="LinkedIn"/>
    <d v="2023-09-04T00:00:00"/>
    <d v="2023-09-22T00:00:00"/>
    <d v="2023-09-28T00:00:00"/>
    <s v="Hired"/>
    <n v="48464"/>
    <n v="4.5999999999999996"/>
    <x v="0"/>
    <n v="4"/>
    <s v="Branch Office"/>
    <x v="0"/>
  </r>
  <r>
    <s v="BU44084"/>
    <x v="2"/>
    <n v="38"/>
    <s v="Operations"/>
    <s v="Operations Executive"/>
    <s v="i4"/>
    <s v="Degree"/>
    <s v="LinkedIn"/>
    <d v="2023-09-04T00:00:00"/>
    <d v="2023-09-26T00:00:00"/>
    <d v="2023-10-06T00:00:00"/>
    <s v="Hired"/>
    <n v="58719"/>
    <n v="4.9000000000000004"/>
    <x v="0"/>
    <n v="3"/>
    <s v="Head Office"/>
    <x v="2"/>
  </r>
  <r>
    <s v="IB14336"/>
    <x v="0"/>
    <n v="29"/>
    <s v="Operations"/>
    <s v="Operations Executive"/>
    <s v="b9"/>
    <s v="Associate"/>
    <s v="Job portal"/>
    <d v="2023-09-04T00:00:00"/>
    <d v="2023-09-17T00:00:00"/>
    <d v="2023-09-27T00:00:00"/>
    <s v="Hired"/>
    <n v="45651"/>
    <n v="3.8"/>
    <x v="0"/>
    <m/>
    <s v="Remote"/>
    <x v="1"/>
  </r>
  <r>
    <s v="YS48515"/>
    <x v="0"/>
    <n v="30"/>
    <s v="Operations"/>
    <s v="Operations Executive"/>
    <s v="b9"/>
    <s v="Master"/>
    <s v="LinkedIn"/>
    <d v="2023-09-04T00:00:00"/>
    <d v="2023-09-12T00:00:00"/>
    <d v="2023-09-17T00:00:00"/>
    <s v="Hired"/>
    <n v="59405"/>
    <n v="3.9"/>
    <x v="0"/>
    <n v="4"/>
    <s v="Branch Office"/>
    <x v="1"/>
  </r>
  <r>
    <s v="CL42847"/>
    <x v="0"/>
    <n v="23"/>
    <s v="Operations"/>
    <s v="Operations Manager"/>
    <s v="m6"/>
    <s v="Master"/>
    <s v="LinkedIn"/>
    <d v="2023-09-05T00:00:00"/>
    <d v="2023-09-17T00:00:00"/>
    <d v="2023-09-21T00:00:00"/>
    <s v="Rejected"/>
    <n v="131075"/>
    <m/>
    <x v="1"/>
    <n v="4"/>
    <s v="Head Office"/>
    <x v="0"/>
  </r>
  <r>
    <s v="LJ18503"/>
    <x v="0"/>
    <n v="38"/>
    <s v="Operations"/>
    <s v="Operations Manager"/>
    <s v="n9"/>
    <s v="Master"/>
    <s v="Own website"/>
    <d v="2023-09-05T00:00:00"/>
    <d v="2023-09-17T00:00:00"/>
    <d v="2023-09-25T00:00:00"/>
    <s v="Candidate in process"/>
    <n v="179997"/>
    <m/>
    <x v="1"/>
    <n v="4"/>
    <s v="Head Office"/>
    <x v="2"/>
  </r>
  <r>
    <s v="FK55864"/>
    <x v="0"/>
    <n v="22"/>
    <s v="Operations"/>
    <s v="Operations Executive"/>
    <s v="c8"/>
    <s v="Associate"/>
    <s v="Recruitment agencies"/>
    <d v="2023-09-05T00:00:00"/>
    <d v="2023-09-21T00:00:00"/>
    <d v="2023-09-26T00:00:00"/>
    <s v="Rejected"/>
    <n v="79347"/>
    <m/>
    <x v="1"/>
    <n v="4"/>
    <s v="Head Office"/>
    <x v="0"/>
  </r>
  <r>
    <s v="ZI65761"/>
    <x v="0"/>
    <n v="25"/>
    <s v="Operations"/>
    <s v="Operations Executive"/>
    <s v="c9"/>
    <s v="Bachelor"/>
    <s v="Job portal"/>
    <d v="2023-09-05T00:00:00"/>
    <d v="2023-09-23T00:00:00"/>
    <d v="2023-09-27T00:00:00"/>
    <s v="Hired"/>
    <n v="87153"/>
    <n v="4.5"/>
    <x v="0"/>
    <n v="4"/>
    <s v="Branch Office"/>
    <x v="0"/>
  </r>
  <r>
    <s v="NO45529"/>
    <x v="0"/>
    <n v="31"/>
    <s v="Service"/>
    <s v="Service Engineer"/>
    <s v="c5"/>
    <s v="Master"/>
    <s v="Recruitment agencies"/>
    <d v="2023-09-05T00:00:00"/>
    <d v="2023-09-27T00:00:00"/>
    <d v="2023-10-02T00:00:00"/>
    <s v="Hired"/>
    <n v="46978"/>
    <n v="3.6"/>
    <x v="0"/>
    <m/>
    <s v="Branch Office"/>
    <x v="1"/>
  </r>
  <r>
    <s v="SE75459"/>
    <x v="0"/>
    <n v="24"/>
    <s v="Operations"/>
    <s v="Operations Manager"/>
    <s v="c10"/>
    <s v="Associate"/>
    <s v="Own website"/>
    <d v="2023-09-05T00:00:00"/>
    <d v="2023-09-14T00:00:00"/>
    <d v="2023-09-25T00:00:00"/>
    <s v="Hired"/>
    <n v="64866"/>
    <n v="4.5"/>
    <x v="0"/>
    <m/>
    <s v="Branch Office"/>
    <x v="0"/>
  </r>
  <r>
    <s v="EH29727"/>
    <x v="0"/>
    <n v="23"/>
    <s v="Purchase"/>
    <s v="Purchase Officer"/>
    <s v="c8"/>
    <s v="Bachelor"/>
    <s v="Job portal"/>
    <d v="2023-09-05T00:00:00"/>
    <d v="2023-09-21T00:00:00"/>
    <d v="2023-09-30T00:00:00"/>
    <s v="Rejected"/>
    <n v="66326"/>
    <m/>
    <x v="1"/>
    <n v="4"/>
    <s v="Branch Office"/>
    <x v="0"/>
  </r>
  <r>
    <s v="XR75458"/>
    <x v="2"/>
    <n v="31"/>
    <s v="Service"/>
    <s v="Service Manager"/>
    <s v="i4"/>
    <s v="Doctoral"/>
    <s v="Own website"/>
    <d v="2023-09-06T00:00:00"/>
    <d v="2023-09-17T00:00:00"/>
    <d v="2023-09-21T00:00:00"/>
    <s v="Hired"/>
    <n v="56124"/>
    <n v="3.6"/>
    <x v="0"/>
    <n v="4"/>
    <s v="Branch Office"/>
    <x v="1"/>
  </r>
  <r>
    <s v="VX37359"/>
    <x v="0"/>
    <n v="22"/>
    <s v="Operations"/>
    <s v="Operations Executive"/>
    <s v="i6"/>
    <s v="Doctoral"/>
    <s v="LinkedIn"/>
    <d v="2023-09-06T00:00:00"/>
    <d v="2023-09-26T00:00:00"/>
    <d v="2023-10-02T00:00:00"/>
    <s v="Rejected"/>
    <n v="55143"/>
    <m/>
    <x v="1"/>
    <n v="4"/>
    <s v="Head Office"/>
    <x v="0"/>
  </r>
  <r>
    <s v="TV01457"/>
    <x v="0"/>
    <n v="23"/>
    <s v="Purchase"/>
    <s v="Purchase Officer"/>
    <s v="c10"/>
    <s v="Associate"/>
    <s v="Recruitment agencies"/>
    <d v="2023-09-06T00:00:00"/>
    <d v="2023-09-24T00:00:00"/>
    <d v="2023-10-03T00:00:00"/>
    <s v="Rejected"/>
    <n v="68379"/>
    <m/>
    <x v="1"/>
    <n v="5"/>
    <s v="Head Office"/>
    <x v="0"/>
  </r>
  <r>
    <s v="PX88825"/>
    <x v="1"/>
    <n v="39"/>
    <s v="Operations"/>
    <s v="Operations Manager"/>
    <s v="c10"/>
    <s v="Master"/>
    <s v="Job portal"/>
    <d v="2023-09-06T00:00:00"/>
    <d v="2023-09-16T00:00:00"/>
    <d v="2023-09-21T00:00:00"/>
    <s v="Hired"/>
    <n v="88342"/>
    <n v="4.2"/>
    <x v="0"/>
    <n v="4"/>
    <s v="Branch Office"/>
    <x v="2"/>
  </r>
  <r>
    <s v="QX40035"/>
    <x v="0"/>
    <n v="25"/>
    <s v="Service"/>
    <s v="Service Manager"/>
    <s v="i1"/>
    <s v="Bachelor"/>
    <s v="LinkedIn"/>
    <d v="2023-09-06T00:00:00"/>
    <d v="2023-09-26T00:00:00"/>
    <d v="2023-10-07T00:00:00"/>
    <s v="Hired"/>
    <n v="54378"/>
    <n v="5"/>
    <x v="0"/>
    <n v="4"/>
    <s v="Branch Office"/>
    <x v="0"/>
  </r>
  <r>
    <s v="HZ98772"/>
    <x v="2"/>
    <n v="30"/>
    <s v="Sales"/>
    <s v="Sales Manager"/>
    <s v="c5"/>
    <s v="Degree"/>
    <s v="Others"/>
    <d v="2023-09-07T00:00:00"/>
    <d v="2023-09-16T00:00:00"/>
    <d v="2023-09-26T00:00:00"/>
    <s v="Hired"/>
    <n v="63375"/>
    <n v="4.8"/>
    <x v="0"/>
    <n v="4"/>
    <s v="Branch Office"/>
    <x v="1"/>
  </r>
  <r>
    <s v="MW53507"/>
    <x v="0"/>
    <n v="25"/>
    <s v="Finance"/>
    <s v="Financial Analyst"/>
    <s v="n6"/>
    <s v="Bachelor"/>
    <s v="Job portal"/>
    <d v="2023-09-07T00:00:00"/>
    <d v="2023-09-24T00:00:00"/>
    <d v="2023-09-30T00:00:00"/>
    <s v="Rejected"/>
    <n v="141585"/>
    <m/>
    <x v="1"/>
    <n v="4"/>
    <s v="Branch Office"/>
    <x v="0"/>
  </r>
  <r>
    <s v="QF57810"/>
    <x v="2"/>
    <n v="23"/>
    <s v="Service"/>
    <s v="Service Engineer"/>
    <s v="c9"/>
    <s v="Bachelor"/>
    <s v="LinkedIn"/>
    <d v="2023-09-07T00:00:00"/>
    <d v="2023-09-27T00:00:00"/>
    <d v="2023-10-09T00:00:00"/>
    <s v="Hired"/>
    <n v="65858"/>
    <n v="4.0999999999999996"/>
    <x v="0"/>
    <n v="5"/>
    <s v="Branch Office"/>
    <x v="0"/>
  </r>
  <r>
    <s v="GZ45295"/>
    <x v="2"/>
    <n v="30"/>
    <s v="Operations"/>
    <s v="Operations Executive"/>
    <s v="c9"/>
    <s v="Associate"/>
    <s v="Own website"/>
    <d v="2023-09-07T00:00:00"/>
    <d v="2023-09-17T00:00:00"/>
    <d v="2023-09-24T00:00:00"/>
    <s v="Hired"/>
    <n v="60684"/>
    <n v="4.7"/>
    <x v="0"/>
    <n v="3"/>
    <s v="Branch Office"/>
    <x v="1"/>
  </r>
  <r>
    <s v="XA76885"/>
    <x v="0"/>
    <n v="32"/>
    <s v="Service"/>
    <s v="Service Engineer"/>
    <s v="i4"/>
    <s v="Master"/>
    <s v="LinkedIn"/>
    <d v="2023-09-07T00:00:00"/>
    <d v="2023-09-23T00:00:00"/>
    <d v="2023-09-30T00:00:00"/>
    <s v="Rejected"/>
    <n v="48092"/>
    <m/>
    <x v="1"/>
    <n v="5"/>
    <s v="Branch Office"/>
    <x v="1"/>
  </r>
  <r>
    <s v="VV45318"/>
    <x v="1"/>
    <n v="25"/>
    <s v="Production"/>
    <s v="Production Engineer"/>
    <s v="n6"/>
    <s v="Bachelor"/>
    <s v="Own website"/>
    <d v="2023-09-07T00:00:00"/>
    <d v="2023-09-20T00:00:00"/>
    <d v="2023-09-28T00:00:00"/>
    <s v="Hired"/>
    <n v="150213"/>
    <n v="4.9000000000000004"/>
    <x v="0"/>
    <n v="5"/>
    <s v="Branch Office"/>
    <x v="0"/>
  </r>
  <r>
    <s v="YP27083"/>
    <x v="0"/>
    <n v="38"/>
    <s v="Sales"/>
    <s v="Sales Executive"/>
    <s v="c9"/>
    <s v="Bachelor"/>
    <s v="LinkedIn"/>
    <d v="2023-09-07T00:00:00"/>
    <d v="2023-09-28T00:00:00"/>
    <d v="2023-10-09T00:00:00"/>
    <s v="Hired"/>
    <n v="64059"/>
    <n v="3.9"/>
    <x v="2"/>
    <n v="4"/>
    <s v="Head Office"/>
    <x v="2"/>
  </r>
  <r>
    <s v="NT74776"/>
    <x v="0"/>
    <n v="32"/>
    <s v="Service"/>
    <s v="Service Engineer"/>
    <s v="i7"/>
    <s v="Degree"/>
    <s v="Job portal"/>
    <d v="2023-09-08T00:00:00"/>
    <d v="2023-09-21T00:00:00"/>
    <d v="2023-10-02T00:00:00"/>
    <s v="Hired"/>
    <n v="65019"/>
    <n v="4.5"/>
    <x v="0"/>
    <n v="3"/>
    <s v="Branch Office"/>
    <x v="1"/>
  </r>
  <r>
    <s v="FR07125"/>
    <x v="2"/>
    <n v="29"/>
    <s v="Operations"/>
    <s v="Operations Executive"/>
    <s v="n9"/>
    <s v="Associate"/>
    <s v="LinkedIn"/>
    <d v="2023-09-08T00:00:00"/>
    <d v="2023-09-29T00:00:00"/>
    <d v="2023-10-07T00:00:00"/>
    <s v="Rejected"/>
    <n v="140696"/>
    <m/>
    <x v="1"/>
    <n v="4"/>
    <s v="Branch Office"/>
    <x v="1"/>
  </r>
  <r>
    <s v="AY58936"/>
    <x v="2"/>
    <n v="35"/>
    <s v="Service"/>
    <s v="Service Manager"/>
    <s v="c10"/>
    <s v="Master"/>
    <s v="Job portal"/>
    <d v="2023-09-08T00:00:00"/>
    <d v="2023-09-29T00:00:00"/>
    <d v="2023-10-06T00:00:00"/>
    <s v="Hired"/>
    <n v="72891"/>
    <n v="4.0999999999999996"/>
    <x v="0"/>
    <n v="3"/>
    <s v="Head Office"/>
    <x v="2"/>
  </r>
  <r>
    <s v="ID70058"/>
    <x v="0"/>
    <n v="37"/>
    <s v="Operations"/>
    <s v="Operations Manager"/>
    <s v="m6"/>
    <s v="Bachelor"/>
    <s v="Job portal"/>
    <d v="2023-09-08T00:00:00"/>
    <d v="2023-09-26T00:00:00"/>
    <d v="2023-10-03T00:00:00"/>
    <s v="Candidate in process"/>
    <n v="94713"/>
    <m/>
    <x v="1"/>
    <n v="3"/>
    <s v="Branch Office"/>
    <x v="2"/>
  </r>
  <r>
    <s v="UW70382"/>
    <x v="0"/>
    <n v="35"/>
    <s v="Operations"/>
    <s v="Operations Executive"/>
    <s v="b9"/>
    <s v="Master"/>
    <s v="LinkedIn"/>
    <d v="2023-09-08T00:00:00"/>
    <d v="2023-09-28T00:00:00"/>
    <d v="2023-10-04T00:00:00"/>
    <s v="Hired"/>
    <n v="48441"/>
    <n v="4.3"/>
    <x v="0"/>
    <m/>
    <s v="Branch Office"/>
    <x v="2"/>
  </r>
  <r>
    <s v="SF03674"/>
    <x v="0"/>
    <n v="24"/>
    <s v="Operations"/>
    <s v="Operations Executive"/>
    <s v="i6"/>
    <s v="Bachelor"/>
    <s v="Job portal"/>
    <d v="2023-09-09T00:00:00"/>
    <d v="2023-09-21T00:00:00"/>
    <d v="2023-10-01T00:00:00"/>
    <s v="Candidate refused"/>
    <n v="63202"/>
    <m/>
    <x v="1"/>
    <n v="2"/>
    <s v="Branch Office"/>
    <x v="0"/>
  </r>
  <r>
    <s v="JK90655"/>
    <x v="0"/>
    <n v="23"/>
    <s v="Operations"/>
    <s v="Operations Executive"/>
    <s v="b9"/>
    <s v="Bachelor"/>
    <s v="Job portal"/>
    <d v="2023-09-09T00:00:00"/>
    <d v="2023-09-21T00:00:00"/>
    <d v="2023-10-03T00:00:00"/>
    <s v="Hired"/>
    <n v="53952"/>
    <n v="3.9"/>
    <x v="2"/>
    <n v="4"/>
    <s v="Branch Office"/>
    <x v="0"/>
  </r>
  <r>
    <s v="OF26765"/>
    <x v="2"/>
    <n v="32"/>
    <s v="Service"/>
    <s v="Service Manager"/>
    <s v="i4"/>
    <s v="Master"/>
    <s v="Job portal"/>
    <d v="2023-09-09T00:00:00"/>
    <d v="2023-09-27T00:00:00"/>
    <d v="2023-10-04T00:00:00"/>
    <s v="Hired"/>
    <n v="60130"/>
    <n v="4.4000000000000004"/>
    <x v="0"/>
    <n v="4"/>
    <s v="Branch Office"/>
    <x v="1"/>
  </r>
  <r>
    <s v="ZZ84394"/>
    <x v="0"/>
    <n v="22"/>
    <s v="Service"/>
    <s v="Service Engineer"/>
    <s v="i1"/>
    <s v="Master"/>
    <s v="LinkedIn"/>
    <d v="2023-09-09T00:00:00"/>
    <d v="2023-09-28T00:00:00"/>
    <d v="2023-10-03T00:00:00"/>
    <s v="Candidate refused"/>
    <n v="56157"/>
    <m/>
    <x v="1"/>
    <n v="4"/>
    <s v="Head Office"/>
    <x v="0"/>
  </r>
  <r>
    <s v="GQ88241"/>
    <x v="0"/>
    <n v="30"/>
    <s v="Operations"/>
    <s v="Operations Manager"/>
    <s v="n6"/>
    <s v="Master"/>
    <s v="LinkedIn"/>
    <d v="2023-09-09T00:00:00"/>
    <d v="2023-09-28T00:00:00"/>
    <d v="2023-10-02T00:00:00"/>
    <s v="Hired"/>
    <n v="157825"/>
    <n v="4.3"/>
    <x v="0"/>
    <n v="3"/>
    <s v="Branch Office"/>
    <x v="1"/>
  </r>
  <r>
    <s v="JW12360"/>
    <x v="0"/>
    <n v="24"/>
    <s v="Operations"/>
    <s v="Operations Manager"/>
    <s v="c9"/>
    <s v="Degree"/>
    <s v="LinkedIn"/>
    <d v="2023-09-10T00:00:00"/>
    <d v="2023-09-23T00:00:00"/>
    <d v="2023-09-28T00:00:00"/>
    <s v="Rejected"/>
    <n v="81489"/>
    <m/>
    <x v="1"/>
    <n v="4"/>
    <s v="Branch Office"/>
    <x v="0"/>
  </r>
  <r>
    <s v="DN24485"/>
    <x v="0"/>
    <n v="24"/>
    <s v="Operations"/>
    <s v="Operations Executive"/>
    <s v="c9"/>
    <s v="Master"/>
    <s v="Job portal"/>
    <d v="2023-09-10T00:00:00"/>
    <d v="2023-09-19T00:00:00"/>
    <d v="2023-09-26T00:00:00"/>
    <s v="Hired"/>
    <n v="56316"/>
    <n v="4.4000000000000004"/>
    <x v="0"/>
    <m/>
    <s v="Branch Office"/>
    <x v="0"/>
  </r>
  <r>
    <s v="KT30925"/>
    <x v="0"/>
    <n v="26"/>
    <s v="Operations"/>
    <s v="Operations Executive"/>
    <s v="i5"/>
    <s v="Associate"/>
    <s v="Job portal"/>
    <d v="2023-09-10T00:00:00"/>
    <d v="2023-09-26T00:00:00"/>
    <d v="2023-09-30T00:00:00"/>
    <s v="Hired"/>
    <n v="56717"/>
    <n v="4.9000000000000004"/>
    <x v="0"/>
    <n v="4"/>
    <s v="Remote"/>
    <x v="0"/>
  </r>
  <r>
    <s v="JG07401"/>
    <x v="2"/>
    <n v="35"/>
    <s v="Purchase"/>
    <s v="Purchase Manager"/>
    <s v="b9"/>
    <s v="Degree"/>
    <s v="Job portal"/>
    <d v="2023-09-10T00:00:00"/>
    <d v="2023-09-27T00:00:00"/>
    <d v="2023-10-03T00:00:00"/>
    <s v="Hired"/>
    <n v="44481"/>
    <n v="4"/>
    <x v="0"/>
    <m/>
    <s v="Head Office"/>
    <x v="2"/>
  </r>
  <r>
    <s v="ZM96258"/>
    <x v="1"/>
    <n v="24"/>
    <s v="Sales"/>
    <s v="Sales Executive"/>
    <s v="i4"/>
    <s v="Master"/>
    <s v="Job portal"/>
    <d v="2023-09-10T00:00:00"/>
    <d v="2023-09-23T00:00:00"/>
    <d v="2023-09-27T00:00:00"/>
    <s v="Rejected"/>
    <n v="59283"/>
    <m/>
    <x v="1"/>
    <n v="3"/>
    <s v="Branch Office"/>
    <x v="0"/>
  </r>
  <r>
    <s v="XK29906"/>
    <x v="2"/>
    <n v="50"/>
    <s v="Operations"/>
    <s v="Operations Executive"/>
    <s v="n6"/>
    <s v="Bachelor"/>
    <s v="LinkedIn"/>
    <d v="2023-09-11T00:00:00"/>
    <d v="2023-10-02T00:00:00"/>
    <d v="2023-10-11T00:00:00"/>
    <s v="Hired"/>
    <n v="139598"/>
    <n v="3.7"/>
    <x v="0"/>
    <n v="4"/>
    <s v="Branch Office"/>
    <x v="5"/>
  </r>
  <r>
    <s v="OD90144"/>
    <x v="0"/>
    <n v="40"/>
    <s v="Operations"/>
    <s v="Operations Manager"/>
    <s v="i5"/>
    <s v="Associate"/>
    <s v="Job portal"/>
    <d v="2023-09-11T00:00:00"/>
    <d v="2023-09-21T00:00:00"/>
    <d v="2023-10-01T00:00:00"/>
    <s v="Hired"/>
    <n v="59673"/>
    <n v="4.2"/>
    <x v="0"/>
    <n v="4"/>
    <s v="Head Office"/>
    <x v="3"/>
  </r>
  <r>
    <s v="YN16645"/>
    <x v="2"/>
    <n v="28"/>
    <s v="Production"/>
    <s v="Production Engineer"/>
    <s v="c9"/>
    <s v="Associate"/>
    <s v="LinkedIn"/>
    <d v="2023-09-11T00:00:00"/>
    <d v="2023-09-19T00:00:00"/>
    <d v="2023-10-01T00:00:00"/>
    <s v="Rejected"/>
    <n v="71534"/>
    <m/>
    <x v="1"/>
    <n v="4"/>
    <s v="Branch Office"/>
    <x v="1"/>
  </r>
  <r>
    <s v="PP79550"/>
    <x v="2"/>
    <n v="23"/>
    <s v="Operations"/>
    <s v="Operations Manager"/>
    <s v="b9"/>
    <s v="Bachelor"/>
    <s v="LinkedIn"/>
    <d v="2023-09-11T00:00:00"/>
    <d v="2023-09-21T00:00:00"/>
    <d v="2023-09-26T00:00:00"/>
    <s v="Rejected"/>
    <n v="43654"/>
    <m/>
    <x v="1"/>
    <n v="4"/>
    <s v="Branch Office"/>
    <x v="0"/>
  </r>
  <r>
    <s v="MG79866"/>
    <x v="2"/>
    <n v="23"/>
    <s v="Service"/>
    <s v="Service Manager"/>
    <s v="c9"/>
    <s v="Master"/>
    <s v="Job portal"/>
    <d v="2023-09-11T00:00:00"/>
    <d v="2023-09-27T00:00:00"/>
    <d v="2023-10-06T00:00:00"/>
    <s v="Hired"/>
    <n v="56768"/>
    <n v="4.0999999999999996"/>
    <x v="2"/>
    <n v="2"/>
    <s v="Branch Office"/>
    <x v="0"/>
  </r>
  <r>
    <s v="AE57264"/>
    <x v="0"/>
    <n v="25"/>
    <s v="Service"/>
    <s v="Service Manager"/>
    <s v="c8"/>
    <s v="Bachelor"/>
    <s v="Job portal"/>
    <d v="2023-09-11T00:00:00"/>
    <d v="2023-09-23T00:00:00"/>
    <d v="2023-09-29T00:00:00"/>
    <s v="Hired"/>
    <n v="74012"/>
    <n v="3.6"/>
    <x v="0"/>
    <n v="4"/>
    <s v="Branch Office"/>
    <x v="0"/>
  </r>
  <r>
    <s v="HI91787"/>
    <x v="0"/>
    <n v="26"/>
    <s v="Operations"/>
    <s v="Operations Executive"/>
    <s v="c5"/>
    <s v="Bachelor"/>
    <s v="Own website"/>
    <d v="2023-09-11T00:00:00"/>
    <d v="2023-09-24T00:00:00"/>
    <d v="2023-10-06T00:00:00"/>
    <s v="Hired"/>
    <n v="63639"/>
    <n v="4.8"/>
    <x v="0"/>
    <n v="5"/>
    <s v="Branch Office"/>
    <x v="0"/>
  </r>
  <r>
    <s v="NX14480"/>
    <x v="0"/>
    <n v="35"/>
    <s v="Operations"/>
    <s v="Operations Executive"/>
    <s v="c9"/>
    <s v="Master"/>
    <s v="LinkedIn"/>
    <d v="2023-09-11T00:00:00"/>
    <d v="2023-10-01T00:00:00"/>
    <d v="2023-10-12T00:00:00"/>
    <s v="Rejected"/>
    <n v="81651"/>
    <m/>
    <x v="1"/>
    <m/>
    <s v="Branch Office"/>
    <x v="2"/>
  </r>
  <r>
    <s v="ZU99778"/>
    <x v="0"/>
    <n v="26"/>
    <s v="Finance"/>
    <s v="Financial Analyst"/>
    <s v="c9"/>
    <s v="Bachelor"/>
    <s v="Own website"/>
    <d v="2023-09-12T00:00:00"/>
    <d v="2023-09-27T00:00:00"/>
    <d v="2023-10-04T00:00:00"/>
    <s v="Hired"/>
    <n v="78496"/>
    <n v="4.9000000000000004"/>
    <x v="0"/>
    <n v="4"/>
    <s v="Branch Office"/>
    <x v="0"/>
  </r>
  <r>
    <s v="VU70325"/>
    <x v="0"/>
    <n v="32"/>
    <s v="Service"/>
    <s v="Service Manager"/>
    <s v="c5"/>
    <s v="Bachelor"/>
    <s v="Job portal"/>
    <d v="2023-09-12T00:00:00"/>
    <d v="2023-09-26T00:00:00"/>
    <d v="2023-10-03T00:00:00"/>
    <s v="Rejected"/>
    <n v="61832"/>
    <m/>
    <x v="1"/>
    <n v="4"/>
    <s v="Branch Office"/>
    <x v="1"/>
  </r>
  <r>
    <s v="NB45479"/>
    <x v="0"/>
    <n v="34"/>
    <s v="Service"/>
    <s v="Service Manager"/>
    <s v="i1"/>
    <s v="Master"/>
    <s v="Own website"/>
    <d v="2023-09-13T00:00:00"/>
    <d v="2023-09-26T00:00:00"/>
    <d v="2023-10-07T00:00:00"/>
    <s v="Candidate in process"/>
    <n v="52165"/>
    <m/>
    <x v="1"/>
    <m/>
    <s v="Remote"/>
    <x v="2"/>
  </r>
  <r>
    <s v="FG47480"/>
    <x v="0"/>
    <n v="23"/>
    <s v="Operations"/>
    <s v="Operations Executive"/>
    <s v="m7"/>
    <s v="Associate"/>
    <s v="Job portal"/>
    <d v="2023-09-13T00:00:00"/>
    <d v="2023-10-05T00:00:00"/>
    <d v="2023-10-17T00:00:00"/>
    <s v="Hired"/>
    <n v="122008"/>
    <n v="3.8"/>
    <x v="0"/>
    <n v="4"/>
    <s v="Head Office"/>
    <x v="0"/>
  </r>
  <r>
    <s v="SP61918"/>
    <x v="2"/>
    <n v="25"/>
    <s v="Service"/>
    <s v="Service Engineer"/>
    <s v="i1"/>
    <s v="Degree"/>
    <s v="Job portal"/>
    <d v="2023-09-13T00:00:00"/>
    <d v="2023-10-05T00:00:00"/>
    <d v="2023-10-14T00:00:00"/>
    <s v="Candidate in process"/>
    <n v="47529"/>
    <m/>
    <x v="1"/>
    <n v="5"/>
    <s v="Branch Office"/>
    <x v="0"/>
  </r>
  <r>
    <s v="WZ11121"/>
    <x v="0"/>
    <n v="33"/>
    <s v="Operations"/>
    <s v="Operations Executive"/>
    <s v="i4"/>
    <s v="Doctoral"/>
    <s v="Job portal"/>
    <d v="2023-09-13T00:00:00"/>
    <d v="2023-09-23T00:00:00"/>
    <d v="2023-10-02T00:00:00"/>
    <s v="Hired"/>
    <n v="42735"/>
    <n v="3.8"/>
    <x v="0"/>
    <n v="4"/>
    <s v="Branch Office"/>
    <x v="1"/>
  </r>
  <r>
    <s v="BG61886"/>
    <x v="0"/>
    <n v="34"/>
    <s v="Marketing"/>
    <s v="Marketing Manager"/>
    <s v="i4"/>
    <s v="Master"/>
    <s v="Job portal"/>
    <d v="2023-09-13T00:00:00"/>
    <d v="2023-09-22T00:00:00"/>
    <d v="2023-10-04T00:00:00"/>
    <s v="Hired"/>
    <n v="54073"/>
    <n v="4.5"/>
    <x v="2"/>
    <n v="3"/>
    <s v="Branch Office"/>
    <x v="2"/>
  </r>
  <r>
    <s v="SJ40700"/>
    <x v="1"/>
    <n v="28"/>
    <s v="Operations"/>
    <s v="Operations Manager"/>
    <s v="b9"/>
    <s v="Master"/>
    <s v="LinkedIn"/>
    <d v="2023-09-14T00:00:00"/>
    <d v="2023-09-25T00:00:00"/>
    <d v="2023-10-01T00:00:00"/>
    <s v="Rejected"/>
    <n v="55641"/>
    <m/>
    <x v="1"/>
    <m/>
    <s v="Branch Office"/>
    <x v="1"/>
  </r>
  <r>
    <s v="RR82513"/>
    <x v="1"/>
    <n v="22"/>
    <s v="Service"/>
    <s v="Service Manager"/>
    <s v="i6"/>
    <s v="Degree"/>
    <s v="Job portal"/>
    <d v="2023-09-15T00:00:00"/>
    <d v="2023-09-25T00:00:00"/>
    <d v="2023-09-30T00:00:00"/>
    <s v="Hired"/>
    <n v="69103"/>
    <n v="4.8"/>
    <x v="0"/>
    <n v="4"/>
    <s v="Branch Office"/>
    <x v="0"/>
  </r>
  <r>
    <s v="UV60460"/>
    <x v="2"/>
    <n v="31"/>
    <s v="Operations"/>
    <s v="Operations Manager"/>
    <s v="n10"/>
    <s v="Master"/>
    <s v="LinkedIn"/>
    <d v="2023-09-15T00:00:00"/>
    <d v="2023-10-01T00:00:00"/>
    <d v="2023-10-12T00:00:00"/>
    <s v="Hired"/>
    <n v="162421"/>
    <m/>
    <x v="0"/>
    <n v="4"/>
    <s v="Branch Office"/>
    <x v="1"/>
  </r>
  <r>
    <s v="QD75457"/>
    <x v="1"/>
    <n v="26"/>
    <s v="Service"/>
    <s v="Service Manager"/>
    <s v="i5"/>
    <s v="Bachelor"/>
    <s v="Job portal"/>
    <d v="2023-09-15T00:00:00"/>
    <d v="2023-09-26T00:00:00"/>
    <d v="2023-10-06T00:00:00"/>
    <s v="Rejected"/>
    <n v="51543"/>
    <m/>
    <x v="1"/>
    <n v="3"/>
    <s v="Branch Office"/>
    <x v="0"/>
  </r>
  <r>
    <s v="MT98521"/>
    <x v="0"/>
    <n v="31"/>
    <s v="Service"/>
    <s v="Service Manager"/>
    <s v="c5"/>
    <s v="Bachelor"/>
    <s v="Job portal"/>
    <d v="2023-09-15T00:00:00"/>
    <d v="2023-10-06T00:00:00"/>
    <d v="2023-10-16T00:00:00"/>
    <s v="Hired"/>
    <n v="49061"/>
    <n v="4.9000000000000004"/>
    <x v="2"/>
    <m/>
    <s v="Branch Office"/>
    <x v="1"/>
  </r>
  <r>
    <s v="CM21228"/>
    <x v="1"/>
    <n v="29"/>
    <s v="Sales"/>
    <s v="Sales Executive"/>
    <s v="i1"/>
    <s v="Associate"/>
    <s v="Recruitment agencies"/>
    <d v="2023-09-15T00:00:00"/>
    <d v="2023-09-26T00:00:00"/>
    <d v="2023-10-01T00:00:00"/>
    <s v="Hired"/>
    <n v="42289"/>
    <m/>
    <x v="2"/>
    <n v="4"/>
    <s v="Branch Office"/>
    <x v="1"/>
  </r>
  <r>
    <s v="QF41801"/>
    <x v="0"/>
    <n v="35"/>
    <s v="Service"/>
    <s v="Service Engineer"/>
    <s v="c8"/>
    <s v="Bachelor"/>
    <s v="LinkedIn"/>
    <d v="2023-09-15T00:00:00"/>
    <d v="2023-10-05T00:00:00"/>
    <d v="2023-10-10T00:00:00"/>
    <s v="Rejected"/>
    <n v="84231"/>
    <m/>
    <x v="1"/>
    <m/>
    <s v="Remote"/>
    <x v="2"/>
  </r>
  <r>
    <s v="JL62413"/>
    <x v="0"/>
    <n v="33"/>
    <s v="Operations"/>
    <s v="Operations Manager"/>
    <s v="i6"/>
    <s v="Bachelor"/>
    <s v="LinkedIn"/>
    <d v="2023-09-16T00:00:00"/>
    <d v="2023-10-08T00:00:00"/>
    <d v="2023-10-14T00:00:00"/>
    <s v="Hired"/>
    <n v="72125"/>
    <n v="4.0999999999999996"/>
    <x v="0"/>
    <n v="4"/>
    <s v="Branch Office"/>
    <x v="1"/>
  </r>
  <r>
    <s v="SE91057"/>
    <x v="0"/>
    <n v="32"/>
    <s v="Service"/>
    <s v="Service Engineer"/>
    <s v="b9"/>
    <s v="Master"/>
    <s v="Job portal"/>
    <d v="2023-09-16T00:00:00"/>
    <d v="2023-10-02T00:00:00"/>
    <d v="2023-10-14T00:00:00"/>
    <s v="Hired"/>
    <n v="56140"/>
    <n v="4.0999999999999996"/>
    <x v="2"/>
    <n v="5"/>
    <s v="Branch Office"/>
    <x v="1"/>
  </r>
  <r>
    <s v="GX41519"/>
    <x v="0"/>
    <n v="34"/>
    <s v="Service"/>
    <s v="Service Engineer"/>
    <s v="c10"/>
    <s v="Associate"/>
    <s v="Job portal"/>
    <d v="2023-09-16T00:00:00"/>
    <d v="2023-10-03T00:00:00"/>
    <d v="2023-10-11T00:00:00"/>
    <s v="Rejected"/>
    <n v="62313"/>
    <m/>
    <x v="1"/>
    <n v="5"/>
    <s v="Branch Office"/>
    <x v="2"/>
  </r>
  <r>
    <s v="PA46002"/>
    <x v="0"/>
    <n v="32"/>
    <s v="Marketing"/>
    <s v="Marketing Executive"/>
    <s v="c8"/>
    <s v="Bachelor"/>
    <s v="LinkedIn"/>
    <d v="2023-09-16T00:00:00"/>
    <d v="2023-10-05T00:00:00"/>
    <d v="2023-10-10T00:00:00"/>
    <s v="Hired"/>
    <n v="60233"/>
    <n v="4"/>
    <x v="2"/>
    <n v="5"/>
    <s v="Head Office"/>
    <x v="1"/>
  </r>
  <r>
    <s v="IU90460"/>
    <x v="2"/>
    <n v="23"/>
    <s v="Sales"/>
    <s v="Sales Executive"/>
    <s v="i5"/>
    <s v="Master"/>
    <s v="Recruitment agencies"/>
    <d v="2023-09-17T00:00:00"/>
    <d v="2023-10-08T00:00:00"/>
    <d v="2023-10-13T00:00:00"/>
    <s v="Rejected"/>
    <n v="56107"/>
    <m/>
    <x v="1"/>
    <n v="3"/>
    <s v="Branch Office"/>
    <x v="0"/>
  </r>
  <r>
    <s v="TA41153"/>
    <x v="2"/>
    <n v="47"/>
    <s v="Operations"/>
    <s v="Operations Executive"/>
    <s v="c9"/>
    <s v="Bachelor"/>
    <s v="Job portal"/>
    <d v="2023-09-18T00:00:00"/>
    <d v="2023-10-04T00:00:00"/>
    <d v="2023-10-15T00:00:00"/>
    <s v="Hired"/>
    <n v="58083"/>
    <n v="4"/>
    <x v="2"/>
    <n v="3"/>
    <s v="Branch Office"/>
    <x v="5"/>
  </r>
  <r>
    <s v="BN86410"/>
    <x v="0"/>
    <n v="35"/>
    <s v="Service"/>
    <s v="Service Engineer"/>
    <s v="c5"/>
    <s v="Master"/>
    <s v="LinkedIn"/>
    <d v="2023-09-18T00:00:00"/>
    <d v="2023-10-09T00:00:00"/>
    <d v="2023-10-16T00:00:00"/>
    <s v="Hired"/>
    <n v="46075"/>
    <n v="4"/>
    <x v="0"/>
    <m/>
    <s v="Branch Office"/>
    <x v="2"/>
  </r>
  <r>
    <s v="VI97779"/>
    <x v="0"/>
    <n v="23"/>
    <s v="Sales"/>
    <s v="Sales Executive"/>
    <s v="b9"/>
    <s v="Master"/>
    <s v="Recruitment agencies"/>
    <d v="2023-09-18T00:00:00"/>
    <d v="2023-10-04T00:00:00"/>
    <d v="2023-10-08T00:00:00"/>
    <s v="Rejected"/>
    <n v="41987"/>
    <m/>
    <x v="1"/>
    <n v="2"/>
    <s v="Remote"/>
    <x v="0"/>
  </r>
  <r>
    <s v="CE89402"/>
    <x v="2"/>
    <n v="39"/>
    <s v="Operations"/>
    <s v="Operations Executive"/>
    <s v="c8"/>
    <s v="Bachelor"/>
    <s v="Recruitment agencies"/>
    <d v="2023-09-18T00:00:00"/>
    <d v="2023-10-07T00:00:00"/>
    <d v="2023-10-19T00:00:00"/>
    <s v="Hired"/>
    <n v="75685"/>
    <n v="3.8"/>
    <x v="0"/>
    <n v="4"/>
    <s v="Branch Office"/>
    <x v="2"/>
  </r>
  <r>
    <s v="GB98727"/>
    <x v="2"/>
    <n v="30"/>
    <s v="Service"/>
    <s v="Service Engineer"/>
    <s v="c10"/>
    <s v="Doctoral"/>
    <s v="Others"/>
    <d v="2023-09-18T00:00:00"/>
    <d v="2023-10-04T00:00:00"/>
    <d v="2023-10-13T00:00:00"/>
    <s v="Candidate refused"/>
    <n v="65545"/>
    <m/>
    <x v="1"/>
    <n v="4"/>
    <s v="Remote"/>
    <x v="1"/>
  </r>
  <r>
    <s v="XE16032"/>
    <x v="0"/>
    <n v="32"/>
    <s v="Operations"/>
    <s v="Operations Manager"/>
    <s v="b9"/>
    <s v="Degree"/>
    <s v="Own website"/>
    <d v="2023-09-18T00:00:00"/>
    <d v="2023-10-07T00:00:00"/>
    <d v="2023-10-11T00:00:00"/>
    <s v="Hired"/>
    <n v="34231"/>
    <n v="4.5999999999999996"/>
    <x v="0"/>
    <n v="4"/>
    <s v="Branch Office"/>
    <x v="1"/>
  </r>
  <r>
    <s v="PT17975"/>
    <x v="2"/>
    <n v="26"/>
    <s v="Service"/>
    <s v="Service Engineer"/>
    <s v="i7"/>
    <s v="Bachelor"/>
    <s v="Job portal"/>
    <d v="2023-09-19T00:00:00"/>
    <d v="2023-10-09T00:00:00"/>
    <d v="2023-10-16T00:00:00"/>
    <s v="Candidate refused"/>
    <n v="74646"/>
    <m/>
    <x v="1"/>
    <n v="4"/>
    <s v="Branch Office"/>
    <x v="0"/>
  </r>
  <r>
    <s v="HV74162"/>
    <x v="0"/>
    <n v="35"/>
    <s v="Sales"/>
    <s v="Sales Executive"/>
    <s v="m6"/>
    <s v="Bachelor"/>
    <s v="Recruitment agencies"/>
    <d v="2023-09-19T00:00:00"/>
    <d v="2023-10-09T00:00:00"/>
    <d v="2023-10-17T00:00:00"/>
    <s v="Rejected"/>
    <n v="118996"/>
    <m/>
    <x v="1"/>
    <n v="4"/>
    <s v="Branch Office"/>
    <x v="2"/>
  </r>
  <r>
    <s v="EQ30940"/>
    <x v="0"/>
    <n v="40"/>
    <s v="Sales"/>
    <s v="Sales Executive"/>
    <s v="b9"/>
    <s v="Bachelor"/>
    <s v="Recruitment agencies"/>
    <d v="2023-09-20T00:00:00"/>
    <d v="2023-09-29T00:00:00"/>
    <d v="2023-10-07T00:00:00"/>
    <s v="Hired"/>
    <n v="40352"/>
    <n v="4.7"/>
    <x v="0"/>
    <n v="5"/>
    <s v="Branch Office"/>
    <x v="3"/>
  </r>
  <r>
    <s v="MV70919"/>
    <x v="1"/>
    <n v="30"/>
    <s v="Service"/>
    <s v="Service Engineer"/>
    <s v="b9"/>
    <s v="Associate"/>
    <s v="LinkedIn"/>
    <d v="2023-09-20T00:00:00"/>
    <d v="2023-10-04T00:00:00"/>
    <d v="2023-10-14T00:00:00"/>
    <s v="Rejected"/>
    <n v="47075"/>
    <m/>
    <x v="1"/>
    <m/>
    <s v="Branch Office"/>
    <x v="1"/>
  </r>
  <r>
    <s v="VJ51015"/>
    <x v="0"/>
    <n v="28"/>
    <s v="Sales"/>
    <s v="Sales Executive"/>
    <s v="i5"/>
    <s v="Bachelor"/>
    <s v="Job portal"/>
    <d v="2023-09-20T00:00:00"/>
    <d v="2023-10-05T00:00:00"/>
    <d v="2023-10-14T00:00:00"/>
    <s v="Hired"/>
    <n v="59281"/>
    <n v="5"/>
    <x v="2"/>
    <n v="2"/>
    <s v="Head Office"/>
    <x v="1"/>
  </r>
  <r>
    <s v="CY59085"/>
    <x v="0"/>
    <n v="22"/>
    <s v="Operations"/>
    <s v="Operations Manager"/>
    <s v="i1"/>
    <s v="Bachelor"/>
    <s v="LinkedIn"/>
    <d v="2023-09-21T00:00:00"/>
    <d v="2023-10-13T00:00:00"/>
    <d v="2023-10-18T00:00:00"/>
    <s v="Candidate refused"/>
    <n v="36557"/>
    <m/>
    <x v="1"/>
    <n v="3"/>
    <s v="Branch Office"/>
    <x v="0"/>
  </r>
  <r>
    <s v="KT26544"/>
    <x v="2"/>
    <n v="23"/>
    <s v="Production"/>
    <s v="Production Manager"/>
    <s v="i7"/>
    <s v="Master"/>
    <s v="Job portal"/>
    <d v="2023-09-21T00:00:00"/>
    <d v="2023-09-30T00:00:00"/>
    <d v="2023-10-06T00:00:00"/>
    <s v="Candidate in process"/>
    <n v="64821"/>
    <m/>
    <x v="1"/>
    <n v="5"/>
    <s v="Head Office"/>
    <x v="0"/>
  </r>
  <r>
    <s v="LW96149"/>
    <x v="2"/>
    <n v="32"/>
    <s v="Service"/>
    <s v="Service Engineer"/>
    <s v="n9"/>
    <s v="Bachelor"/>
    <s v="LinkedIn"/>
    <d v="2023-09-21T00:00:00"/>
    <d v="2023-09-30T00:00:00"/>
    <d v="2023-10-08T00:00:00"/>
    <s v="Candidate refused"/>
    <n v="178936"/>
    <m/>
    <x v="1"/>
    <n v="3"/>
    <s v="Branch Office"/>
    <x v="1"/>
  </r>
  <r>
    <s v="XN24074"/>
    <x v="0"/>
    <n v="34"/>
    <s v="Purchase"/>
    <s v="Purchase Officer"/>
    <s v="i7"/>
    <s v="Bachelor"/>
    <s v="Own website"/>
    <d v="2023-09-21T00:00:00"/>
    <d v="2023-10-12T00:00:00"/>
    <d v="2023-10-17T00:00:00"/>
    <s v="Hired"/>
    <n v="56910"/>
    <n v="3.5"/>
    <x v="0"/>
    <n v="4"/>
    <s v="Branch Office"/>
    <x v="2"/>
  </r>
  <r>
    <s v="RZ91028"/>
    <x v="0"/>
    <n v="26"/>
    <s v="Marketing"/>
    <s v="Marketing Executive"/>
    <s v="m6"/>
    <s v="Master"/>
    <s v="LinkedIn"/>
    <d v="2023-09-22T00:00:00"/>
    <d v="2023-10-02T00:00:00"/>
    <d v="2023-10-14T00:00:00"/>
    <s v="Candidate in process"/>
    <n v="109485"/>
    <m/>
    <x v="1"/>
    <m/>
    <s v="Head Office"/>
    <x v="0"/>
  </r>
  <r>
    <s v="DL04779"/>
    <x v="0"/>
    <n v="22"/>
    <s v="Operations"/>
    <s v="Operations Manager"/>
    <s v="i5"/>
    <s v="Bachelor"/>
    <s v="Own website"/>
    <d v="2023-09-22T00:00:00"/>
    <d v="2023-10-14T00:00:00"/>
    <d v="2023-10-21T00:00:00"/>
    <s v="Hired"/>
    <n v="49821"/>
    <n v="4.5"/>
    <x v="0"/>
    <n v="3"/>
    <s v="Head Office"/>
    <x v="0"/>
  </r>
  <r>
    <s v="TY26711"/>
    <x v="2"/>
    <n v="22"/>
    <s v="Operations"/>
    <s v="Operations Manager"/>
    <s v="c10"/>
    <s v="Associate"/>
    <s v="LinkedIn"/>
    <d v="2023-09-22T00:00:00"/>
    <d v="2023-09-30T00:00:00"/>
    <d v="2023-10-12T00:00:00"/>
    <s v="Hired"/>
    <n v="68727"/>
    <n v="3.9"/>
    <x v="0"/>
    <n v="4"/>
    <s v="Branch Office"/>
    <x v="0"/>
  </r>
  <r>
    <s v="IF55290"/>
    <x v="0"/>
    <n v="23"/>
    <s v="Operations"/>
    <s v="Operations Executive"/>
    <s v="c8"/>
    <s v="Associate"/>
    <s v="LinkedIn"/>
    <d v="2023-09-23T00:00:00"/>
    <d v="2023-10-08T00:00:00"/>
    <d v="2023-10-20T00:00:00"/>
    <s v="Hired"/>
    <n v="57114"/>
    <n v="4.2"/>
    <x v="0"/>
    <n v="5"/>
    <s v="Remote"/>
    <x v="0"/>
  </r>
  <r>
    <s v="EF94217"/>
    <x v="0"/>
    <n v="25"/>
    <s v="Service"/>
    <s v="Service Engineer"/>
    <s v="i6"/>
    <s v="Master"/>
    <s v="Recruitment agencies"/>
    <d v="2023-09-23T00:00:00"/>
    <d v="2023-10-06T00:00:00"/>
    <d v="2023-10-14T00:00:00"/>
    <s v="Hired"/>
    <n v="59457"/>
    <m/>
    <x v="0"/>
    <n v="4"/>
    <s v="Branch Office"/>
    <x v="0"/>
  </r>
  <r>
    <s v="AB17491"/>
    <x v="1"/>
    <n v="38"/>
    <s v="Service"/>
    <s v="Service Manager"/>
    <s v="i1"/>
    <s v="Master"/>
    <s v="LinkedIn"/>
    <d v="2023-09-24T00:00:00"/>
    <d v="2023-10-06T00:00:00"/>
    <d v="2023-10-16T00:00:00"/>
    <s v="Hired"/>
    <n v="39799"/>
    <m/>
    <x v="0"/>
    <n v="5"/>
    <s v="Branch Office"/>
    <x v="2"/>
  </r>
  <r>
    <s v="AX02200"/>
    <x v="0"/>
    <n v="38"/>
    <s v="Operations"/>
    <s v="Operations Manager"/>
    <s v="i1"/>
    <s v="Master"/>
    <s v="Own website"/>
    <d v="2023-09-24T00:00:00"/>
    <d v="2023-10-13T00:00:00"/>
    <d v="2023-10-17T00:00:00"/>
    <s v="Hired"/>
    <n v="57705"/>
    <n v="4.7"/>
    <x v="0"/>
    <n v="5"/>
    <s v="Branch Office"/>
    <x v="2"/>
  </r>
  <r>
    <s v="NG27421"/>
    <x v="0"/>
    <n v="23"/>
    <s v="Operations"/>
    <s v="Operations Executive"/>
    <s v="i7"/>
    <s v="Master"/>
    <s v="LinkedIn"/>
    <d v="2023-09-24T00:00:00"/>
    <d v="2023-10-07T00:00:00"/>
    <d v="2023-10-19T00:00:00"/>
    <s v="Candidate refused"/>
    <n v="77193"/>
    <m/>
    <x v="1"/>
    <m/>
    <s v="Branch Office"/>
    <x v="0"/>
  </r>
  <r>
    <s v="AN57911"/>
    <x v="0"/>
    <n v="34"/>
    <s v="Production"/>
    <s v="Production Manager"/>
    <s v="i5"/>
    <s v="Bachelor"/>
    <s v="LinkedIn"/>
    <d v="2023-09-24T00:00:00"/>
    <d v="2023-10-04T00:00:00"/>
    <d v="2023-10-09T00:00:00"/>
    <s v="Hired"/>
    <n v="58647"/>
    <n v="3.9"/>
    <x v="0"/>
    <n v="4"/>
    <s v="Branch Office"/>
    <x v="2"/>
  </r>
  <r>
    <s v="UA98376"/>
    <x v="2"/>
    <n v="25"/>
    <s v="Purchase"/>
    <s v="Purchase Officer"/>
    <s v="c9"/>
    <s v="Bachelor"/>
    <s v="Recruitment agencies"/>
    <d v="2023-09-24T00:00:00"/>
    <d v="2023-10-15T00:00:00"/>
    <d v="2023-10-26T00:00:00"/>
    <s v="Hired"/>
    <n v="75650"/>
    <n v="4.3"/>
    <x v="2"/>
    <n v="4"/>
    <s v="Branch Office"/>
    <x v="0"/>
  </r>
  <r>
    <s v="VD49755"/>
    <x v="0"/>
    <n v="29"/>
    <s v="General Management"/>
    <s v="General Manager"/>
    <s v="c9"/>
    <s v="Associate"/>
    <s v="Job portal"/>
    <d v="2023-09-24T00:00:00"/>
    <d v="2023-10-09T00:00:00"/>
    <d v="2023-10-17T00:00:00"/>
    <s v="Rejected"/>
    <n v="79589"/>
    <m/>
    <x v="1"/>
    <n v="4"/>
    <s v="Branch Office"/>
    <x v="1"/>
  </r>
  <r>
    <s v="US76357"/>
    <x v="0"/>
    <n v="38"/>
    <s v="Operations"/>
    <s v="Operations Executive"/>
    <s v="i7"/>
    <s v="Bachelor"/>
    <s v="LinkedIn"/>
    <d v="2023-09-24T00:00:00"/>
    <d v="2023-10-16T00:00:00"/>
    <d v="2023-10-20T00:00:00"/>
    <s v="Candidate in process"/>
    <n v="60078"/>
    <m/>
    <x v="1"/>
    <n v="4"/>
    <s v="Branch Office"/>
    <x v="2"/>
  </r>
  <r>
    <s v="HZ99854"/>
    <x v="2"/>
    <n v="30"/>
    <s v="Purchase"/>
    <s v="Purchase Manager"/>
    <s v="c5"/>
    <s v="Master"/>
    <s v="Job portal"/>
    <d v="2023-09-24T00:00:00"/>
    <d v="2023-10-11T00:00:00"/>
    <d v="2023-10-15T00:00:00"/>
    <s v="Hired"/>
    <n v="53841"/>
    <n v="5"/>
    <x v="0"/>
    <n v="1"/>
    <s v="Branch Office"/>
    <x v="1"/>
  </r>
  <r>
    <s v="GG09895"/>
    <x v="0"/>
    <n v="35"/>
    <s v="Operations"/>
    <s v="Operations Executive"/>
    <s v="c9"/>
    <s v="Master"/>
    <s v="Own website"/>
    <d v="2023-09-25T00:00:00"/>
    <d v="2023-10-11T00:00:00"/>
    <d v="2023-10-20T00:00:00"/>
    <s v="Rejected"/>
    <n v="59609"/>
    <m/>
    <x v="1"/>
    <n v="4"/>
    <s v="Branch Office"/>
    <x v="2"/>
  </r>
  <r>
    <s v="RG10890"/>
    <x v="0"/>
    <n v="45"/>
    <s v="Service"/>
    <s v="Service Manager"/>
    <s v="i6"/>
    <s v="Bachelor"/>
    <s v="Recruitment agencies"/>
    <d v="2023-09-25T00:00:00"/>
    <d v="2023-10-15T00:00:00"/>
    <d v="2023-10-25T00:00:00"/>
    <s v="Hired"/>
    <n v="62947"/>
    <n v="4.3"/>
    <x v="0"/>
    <m/>
    <s v="Head Office"/>
    <x v="3"/>
  </r>
  <r>
    <s v="CW36532"/>
    <x v="0"/>
    <n v="34"/>
    <s v="Service"/>
    <s v="Service Engineer"/>
    <s v="i4"/>
    <s v="Degree"/>
    <s v="Job portal"/>
    <d v="2023-09-25T00:00:00"/>
    <d v="2023-10-08T00:00:00"/>
    <d v="2023-10-16T00:00:00"/>
    <s v="Hired"/>
    <n v="41795"/>
    <n v="4.5999999999999996"/>
    <x v="0"/>
    <n v="5"/>
    <s v="Branch Office"/>
    <x v="2"/>
  </r>
  <r>
    <s v="NT93912"/>
    <x v="0"/>
    <n v="31"/>
    <s v="Service"/>
    <s v="Service Engineer"/>
    <s v="c8"/>
    <s v="Associate"/>
    <s v="Job portal"/>
    <d v="2023-09-25T00:00:00"/>
    <d v="2023-10-05T00:00:00"/>
    <d v="2023-10-12T00:00:00"/>
    <s v="Hired"/>
    <n v="66802"/>
    <n v="4.5"/>
    <x v="0"/>
    <n v="5"/>
    <s v="Branch Office"/>
    <x v="1"/>
  </r>
  <r>
    <s v="WA33240"/>
    <x v="0"/>
    <n v="24"/>
    <s v="Purchase"/>
    <s v="Purchase Officer"/>
    <s v="i4"/>
    <s v="Bachelor"/>
    <s v="LinkedIn"/>
    <d v="2023-09-26T00:00:00"/>
    <d v="2023-10-15T00:00:00"/>
    <d v="2023-10-24T00:00:00"/>
    <s v="Hired"/>
    <n v="53234"/>
    <n v="4.5999999999999996"/>
    <x v="0"/>
    <m/>
    <s v="Branch Office"/>
    <x v="0"/>
  </r>
  <r>
    <s v="IY62578"/>
    <x v="0"/>
    <n v="35"/>
    <s v="Sales"/>
    <s v="Sales Executive"/>
    <s v="i7"/>
    <s v="Associate"/>
    <s v="Others"/>
    <d v="2023-09-26T00:00:00"/>
    <d v="2023-10-08T00:00:00"/>
    <d v="2023-10-12T00:00:00"/>
    <s v="Hired"/>
    <n v="64728"/>
    <n v="3.6"/>
    <x v="0"/>
    <m/>
    <s v="Remote"/>
    <x v="2"/>
  </r>
  <r>
    <s v="LD00187"/>
    <x v="0"/>
    <n v="26"/>
    <s v="Operations"/>
    <s v="Operations Executive"/>
    <s v="i5"/>
    <s v="Bachelor"/>
    <s v="Job portal"/>
    <d v="2023-09-26T00:00:00"/>
    <d v="2023-10-04T00:00:00"/>
    <d v="2023-10-10T00:00:00"/>
    <s v="Hired"/>
    <n v="53069"/>
    <n v="3.7"/>
    <x v="2"/>
    <m/>
    <s v="Branch Office"/>
    <x v="0"/>
  </r>
  <r>
    <s v="VS50596"/>
    <x v="0"/>
    <n v="33"/>
    <s v="Service"/>
    <s v="Service Manager"/>
    <s v="i5"/>
    <s v="Degree"/>
    <s v="LinkedIn"/>
    <d v="2023-09-26T00:00:00"/>
    <d v="2023-10-15T00:00:00"/>
    <d v="2023-10-22T00:00:00"/>
    <s v="Rejected"/>
    <n v="45872"/>
    <m/>
    <x v="1"/>
    <n v="5"/>
    <s v="Branch Office"/>
    <x v="1"/>
  </r>
  <r>
    <s v="NP79181"/>
    <x v="2"/>
    <n v="25"/>
    <s v="Operations"/>
    <s v="Operations Executive"/>
    <s v="i5"/>
    <s v="Master"/>
    <s v="Job portal"/>
    <d v="2023-09-26T00:00:00"/>
    <d v="2023-10-17T00:00:00"/>
    <d v="2023-10-29T00:00:00"/>
    <s v="Rejected"/>
    <n v="68565"/>
    <m/>
    <x v="1"/>
    <n v="5"/>
    <s v="Branch Office"/>
    <x v="0"/>
  </r>
  <r>
    <s v="NN02312"/>
    <x v="1"/>
    <n v="26"/>
    <s v="Sales"/>
    <s v="Sales Manager"/>
    <s v="i1"/>
    <s v="Master"/>
    <s v="Recruitment agencies"/>
    <d v="2023-09-27T00:00:00"/>
    <d v="2023-10-06T00:00:00"/>
    <d v="2023-10-15T00:00:00"/>
    <s v="Hired"/>
    <n v="35887"/>
    <n v="3.9"/>
    <x v="0"/>
    <n v="4"/>
    <s v="Branch Office"/>
    <x v="0"/>
  </r>
  <r>
    <s v="XQ13929"/>
    <x v="2"/>
    <n v="28"/>
    <s v="Service"/>
    <s v="Service Engineer"/>
    <s v="i7"/>
    <s v="Bachelor"/>
    <s v="LinkedIn"/>
    <d v="2023-09-27T00:00:00"/>
    <d v="2023-10-08T00:00:00"/>
    <d v="2023-10-12T00:00:00"/>
    <s v="Hired"/>
    <n v="69374"/>
    <n v="4.2"/>
    <x v="0"/>
    <m/>
    <s v="Branch Office"/>
    <x v="1"/>
  </r>
  <r>
    <s v="AH10795"/>
    <x v="2"/>
    <n v="30"/>
    <s v="Operations"/>
    <s v="Operations Manager"/>
    <s v="i5"/>
    <s v="Bachelor"/>
    <s v="LinkedIn"/>
    <d v="2023-09-27T00:00:00"/>
    <d v="2023-10-07T00:00:00"/>
    <d v="2023-10-14T00:00:00"/>
    <s v="Hired"/>
    <n v="50249"/>
    <n v="4"/>
    <x v="0"/>
    <n v="4"/>
    <s v="Branch Office"/>
    <x v="1"/>
  </r>
  <r>
    <s v="IO69679"/>
    <x v="0"/>
    <n v="28"/>
    <s v="Operations"/>
    <s v="Operations Executive"/>
    <s v="b9"/>
    <s v="Associate"/>
    <s v="Job portal"/>
    <d v="2023-09-28T00:00:00"/>
    <d v="2023-10-19T00:00:00"/>
    <d v="2023-10-30T00:00:00"/>
    <s v="Hired"/>
    <n v="41513"/>
    <n v="4.0999999999999996"/>
    <x v="0"/>
    <n v="4"/>
    <s v="Branch Office"/>
    <x v="1"/>
  </r>
  <r>
    <s v="IA68104"/>
    <x v="1"/>
    <n v="33"/>
    <s v="Marketing"/>
    <s v="Marketing Executive"/>
    <s v="c10"/>
    <s v="Master"/>
    <s v="LinkedIn"/>
    <d v="2023-09-28T00:00:00"/>
    <d v="2023-10-17T00:00:00"/>
    <d v="2023-10-22T00:00:00"/>
    <s v="Rejected"/>
    <n v="75172"/>
    <m/>
    <x v="1"/>
    <m/>
    <s v="Branch Office"/>
    <x v="1"/>
  </r>
  <r>
    <s v="EB40055"/>
    <x v="0"/>
    <n v="36"/>
    <s v="Human Resource"/>
    <s v="HR Specialist"/>
    <s v="i7"/>
    <s v="Master"/>
    <s v="Job portal"/>
    <d v="2023-09-28T00:00:00"/>
    <d v="2023-10-08T00:00:00"/>
    <d v="2023-10-12T00:00:00"/>
    <s v="Hired"/>
    <n v="67890"/>
    <n v="4.9000000000000004"/>
    <x v="0"/>
    <n v="4"/>
    <s v="Branch Office"/>
    <x v="2"/>
  </r>
  <r>
    <s v="LA77191"/>
    <x v="1"/>
    <n v="24"/>
    <s v="Service"/>
    <s v="Service Engineer"/>
    <s v="i4"/>
    <s v="Associate"/>
    <s v="LinkedIn"/>
    <d v="2023-09-28T00:00:00"/>
    <d v="2023-10-17T00:00:00"/>
    <d v="2023-10-26T00:00:00"/>
    <s v="Candidate refused"/>
    <n v="52680"/>
    <m/>
    <x v="1"/>
    <n v="4"/>
    <s v="Branch Office"/>
    <x v="0"/>
  </r>
  <r>
    <s v="TY43162"/>
    <x v="1"/>
    <n v="27"/>
    <s v="Service"/>
    <s v="Service Engineer"/>
    <s v="m6"/>
    <s v="Master"/>
    <s v="LinkedIn"/>
    <d v="2023-09-28T00:00:00"/>
    <d v="2023-10-09T00:00:00"/>
    <d v="2023-10-14T00:00:00"/>
    <s v="Hired"/>
    <n v="135188"/>
    <m/>
    <x v="0"/>
    <n v="5"/>
    <s v="Head Office"/>
    <x v="0"/>
  </r>
  <r>
    <s v="NJ44728"/>
    <x v="2"/>
    <n v="26"/>
    <s v="Operations"/>
    <s v="Operations Executive"/>
    <s v="i7"/>
    <s v="Bachelor"/>
    <s v="LinkedIn"/>
    <d v="2023-09-28T00:00:00"/>
    <d v="2023-10-10T00:00:00"/>
    <d v="2023-10-20T00:00:00"/>
    <s v="Candidate refused"/>
    <n v="55334"/>
    <m/>
    <x v="1"/>
    <n v="4"/>
    <s v="Remote"/>
    <x v="0"/>
  </r>
  <r>
    <s v="XX73793"/>
    <x v="1"/>
    <n v="28"/>
    <s v="Human Resource"/>
    <s v="HR Manager"/>
    <s v="c10"/>
    <s v="Associate"/>
    <s v="Own website"/>
    <d v="2023-09-29T00:00:00"/>
    <d v="2023-10-09T00:00:00"/>
    <d v="2023-10-14T00:00:00"/>
    <s v="Rejected"/>
    <n v="71696"/>
    <m/>
    <x v="1"/>
    <n v="4"/>
    <s v="Branch Office"/>
    <x v="1"/>
  </r>
  <r>
    <s v="ED49828"/>
    <x v="0"/>
    <n v="27"/>
    <s v="Operations"/>
    <s v="Operations Manager"/>
    <s v="n9"/>
    <s v="Associate"/>
    <s v="Job portal"/>
    <d v="2023-09-29T00:00:00"/>
    <d v="2023-10-10T00:00:00"/>
    <d v="2023-10-22T00:00:00"/>
    <s v="Hired"/>
    <n v="168560"/>
    <n v="4.0999999999999996"/>
    <x v="0"/>
    <n v="3"/>
    <s v="Branch Office"/>
    <x v="0"/>
  </r>
  <r>
    <s v="AQ30476"/>
    <x v="0"/>
    <n v="55"/>
    <s v="Operations"/>
    <s v="Operations Manager"/>
    <s v="c5"/>
    <s v="Bachelor"/>
    <s v="Job portal"/>
    <d v="2023-09-29T00:00:00"/>
    <d v="2023-10-09T00:00:00"/>
    <d v="2023-10-20T00:00:00"/>
    <s v="Hired"/>
    <n v="42351"/>
    <n v="3.8"/>
    <x v="0"/>
    <n v="5"/>
    <s v="Head Office"/>
    <x v="4"/>
  </r>
  <r>
    <s v="FT41254"/>
    <x v="0"/>
    <n v="31"/>
    <s v="Operations"/>
    <s v="Operations Executive"/>
    <s v="i7"/>
    <s v="Master"/>
    <s v="Own website"/>
    <d v="2023-09-29T00:00:00"/>
    <d v="2023-10-08T00:00:00"/>
    <d v="2023-10-14T00:00:00"/>
    <s v="Hired"/>
    <n v="62136"/>
    <n v="4.2"/>
    <x v="0"/>
    <n v="5"/>
    <s v="Branch Office"/>
    <x v="1"/>
  </r>
  <r>
    <s v="MK19771"/>
    <x v="2"/>
    <n v="30"/>
    <s v="Service"/>
    <s v="Service Manager"/>
    <s v="i1"/>
    <s v="Doctoral"/>
    <s v="Own website"/>
    <d v="2023-09-30T00:00:00"/>
    <d v="2023-10-14T00:00:00"/>
    <d v="2023-10-22T00:00:00"/>
    <s v="Hired"/>
    <n v="55208"/>
    <n v="4.5"/>
    <x v="0"/>
    <m/>
    <s v="Head Office"/>
    <x v="1"/>
  </r>
  <r>
    <s v="LY39587"/>
    <x v="0"/>
    <n v="29"/>
    <s v="Operations"/>
    <s v="Operations Manager"/>
    <s v="i4"/>
    <s v="Bachelor"/>
    <s v="Job portal"/>
    <d v="2023-09-30T00:00:00"/>
    <d v="2023-10-19T00:00:00"/>
    <d v="2023-10-23T00:00:00"/>
    <s v="Hired"/>
    <n v="63040"/>
    <n v="3.5"/>
    <x v="0"/>
    <m/>
    <s v="Head Office"/>
    <x v="1"/>
  </r>
  <r>
    <s v="KJ64119"/>
    <x v="2"/>
    <n v="22"/>
    <s v="Operations"/>
    <s v="Operations Executive"/>
    <s v="i7"/>
    <s v="Bachelor"/>
    <s v="Job portal"/>
    <d v="2023-10-01T00:00:00"/>
    <d v="2023-10-21T00:00:00"/>
    <d v="2023-10-26T00:00:00"/>
    <s v="Hired"/>
    <n v="70750"/>
    <n v="3.6"/>
    <x v="0"/>
    <n v="2"/>
    <s v="Branch Office"/>
    <x v="0"/>
  </r>
  <r>
    <s v="YQ49848"/>
    <x v="1"/>
    <n v="30"/>
    <s v="Operations"/>
    <s v="Operations Executive"/>
    <s v="i7"/>
    <s v="Master"/>
    <s v="LinkedIn"/>
    <d v="2023-10-01T00:00:00"/>
    <d v="2023-10-21T00:00:00"/>
    <d v="2023-10-25T00:00:00"/>
    <s v="Rejected"/>
    <n v="79794"/>
    <m/>
    <x v="1"/>
    <n v="5"/>
    <s v="Head Office"/>
    <x v="1"/>
  </r>
  <r>
    <s v="HQ48656"/>
    <x v="0"/>
    <n v="30"/>
    <s v="Sales"/>
    <s v="Sales Executive"/>
    <s v="n9"/>
    <s v="Bachelor"/>
    <s v="Job portal"/>
    <d v="2023-10-01T00:00:00"/>
    <d v="2023-10-10T00:00:00"/>
    <d v="2023-10-21T00:00:00"/>
    <s v="Hired"/>
    <n v="209327"/>
    <n v="4.3"/>
    <x v="0"/>
    <n v="5"/>
    <s v="Branch Office"/>
    <x v="1"/>
  </r>
  <r>
    <s v="JA91554"/>
    <x v="2"/>
    <n v="34"/>
    <s v="Service"/>
    <s v="Service Engineer"/>
    <s v="i5"/>
    <s v="Master"/>
    <s v="Others"/>
    <d v="2023-10-01T00:00:00"/>
    <d v="2023-10-10T00:00:00"/>
    <d v="2023-10-22T00:00:00"/>
    <s v="Hired"/>
    <n v="51873"/>
    <n v="4.5"/>
    <x v="0"/>
    <n v="1"/>
    <s v="Branch Office"/>
    <x v="2"/>
  </r>
  <r>
    <s v="HD28833"/>
    <x v="1"/>
    <n v="28"/>
    <s v="Service"/>
    <s v="Service Engineer"/>
    <s v="c8"/>
    <s v="Degree"/>
    <s v="LinkedIn"/>
    <d v="2023-10-01T00:00:00"/>
    <d v="2023-10-09T00:00:00"/>
    <d v="2023-10-16T00:00:00"/>
    <s v="Rejected"/>
    <n v="80291"/>
    <m/>
    <x v="1"/>
    <n v="4"/>
    <s v="Branch Office"/>
    <x v="1"/>
  </r>
  <r>
    <s v="KT31107"/>
    <x v="1"/>
    <n v="25"/>
    <s v="Service"/>
    <s v="Service Engineer"/>
    <s v="i6"/>
    <s v="Bachelor"/>
    <s v="Own website"/>
    <d v="2023-10-02T00:00:00"/>
    <d v="2023-10-22T00:00:00"/>
    <d v="2023-10-31T00:00:00"/>
    <s v="Hired"/>
    <n v="59302"/>
    <n v="4.9000000000000004"/>
    <x v="0"/>
    <n v="4"/>
    <s v="Branch Office"/>
    <x v="0"/>
  </r>
  <r>
    <s v="LG73351"/>
    <x v="1"/>
    <n v="28"/>
    <s v="Operations"/>
    <s v="Operations Manager"/>
    <s v="c9"/>
    <s v="Associate"/>
    <s v="Own website"/>
    <d v="2023-10-02T00:00:00"/>
    <d v="2023-10-17T00:00:00"/>
    <d v="2023-10-27T00:00:00"/>
    <s v="Rejected"/>
    <n v="86309"/>
    <m/>
    <x v="1"/>
    <n v="4"/>
    <s v="Head Office"/>
    <x v="1"/>
  </r>
  <r>
    <s v="ZR22871"/>
    <x v="0"/>
    <n v="45"/>
    <s v="Sales"/>
    <s v="Sales Executive"/>
    <s v="i6"/>
    <s v="Bachelor"/>
    <s v="LinkedIn"/>
    <d v="2023-10-02T00:00:00"/>
    <d v="2023-10-22T00:00:00"/>
    <d v="2023-11-02T00:00:00"/>
    <s v="Hired"/>
    <n v="62328"/>
    <n v="4.9000000000000004"/>
    <x v="0"/>
    <n v="1"/>
    <s v="Head Office"/>
    <x v="3"/>
  </r>
  <r>
    <s v="SM15540"/>
    <x v="1"/>
    <n v="54"/>
    <s v="Service"/>
    <s v="Service Engineer"/>
    <s v="i6"/>
    <s v="Bachelor"/>
    <s v="LinkedIn"/>
    <d v="2023-10-03T00:00:00"/>
    <d v="2023-10-17T00:00:00"/>
    <d v="2023-10-25T00:00:00"/>
    <s v="Hired"/>
    <n v="62446"/>
    <m/>
    <x v="0"/>
    <n v="5"/>
    <s v="Branch Office"/>
    <x v="4"/>
  </r>
  <r>
    <s v="RG26758"/>
    <x v="2"/>
    <n v="31"/>
    <s v="Service"/>
    <s v="Service Manager"/>
    <s v="i7"/>
    <s v="Bachelor"/>
    <s v="LinkedIn"/>
    <d v="2023-10-03T00:00:00"/>
    <d v="2023-10-11T00:00:00"/>
    <d v="2023-10-18T00:00:00"/>
    <s v="Hired"/>
    <n v="78651"/>
    <n v="4.5"/>
    <x v="0"/>
    <n v="5"/>
    <s v="Branch Office"/>
    <x v="1"/>
  </r>
  <r>
    <s v="US52859"/>
    <x v="0"/>
    <n v="35"/>
    <s v="Operations"/>
    <s v="Operations Manager"/>
    <s v="i7"/>
    <s v="Degree"/>
    <s v="Own website"/>
    <d v="2023-10-03T00:00:00"/>
    <d v="2023-10-14T00:00:00"/>
    <d v="2023-10-18T00:00:00"/>
    <s v="Hired"/>
    <n v="74767"/>
    <m/>
    <x v="0"/>
    <n v="3"/>
    <s v="Branch Office"/>
    <x v="2"/>
  </r>
  <r>
    <s v="KW08891"/>
    <x v="0"/>
    <n v="39"/>
    <s v="Operations"/>
    <s v="Operations Manager"/>
    <s v="i4"/>
    <s v="Bachelor"/>
    <s v="LinkedIn"/>
    <d v="2023-10-03T00:00:00"/>
    <d v="2023-10-12T00:00:00"/>
    <d v="2023-10-16T00:00:00"/>
    <s v="Hired"/>
    <n v="47348"/>
    <m/>
    <x v="0"/>
    <n v="4"/>
    <s v="Head Office"/>
    <x v="2"/>
  </r>
  <r>
    <s v="EW36281"/>
    <x v="2"/>
    <n v="28"/>
    <s v="Service"/>
    <s v="Service Engineer"/>
    <s v="i6"/>
    <s v="Bachelor"/>
    <s v="Job portal"/>
    <d v="2023-10-03T00:00:00"/>
    <d v="2023-10-11T00:00:00"/>
    <d v="2023-10-15T00:00:00"/>
    <s v="Hired"/>
    <n v="66153"/>
    <n v="3.6"/>
    <x v="0"/>
    <n v="5"/>
    <s v="Head Office"/>
    <x v="1"/>
  </r>
  <r>
    <s v="WD43750"/>
    <x v="0"/>
    <n v="32"/>
    <s v="Service"/>
    <s v="Service Engineer"/>
    <s v="i7"/>
    <s v="Doctoral"/>
    <s v="LinkedIn"/>
    <d v="2023-10-03T00:00:00"/>
    <d v="2023-10-23T00:00:00"/>
    <d v="2023-10-30T00:00:00"/>
    <s v="Hired"/>
    <n v="70479"/>
    <n v="4.0999999999999996"/>
    <x v="0"/>
    <n v="4"/>
    <s v="Branch Office"/>
    <x v="1"/>
  </r>
  <r>
    <s v="YM17839"/>
    <x v="2"/>
    <n v="38"/>
    <s v="Service"/>
    <s v="Service Engineer"/>
    <s v="i7"/>
    <s v="Doctoral"/>
    <s v="LinkedIn"/>
    <d v="2023-10-03T00:00:00"/>
    <d v="2023-10-21T00:00:00"/>
    <d v="2023-11-02T00:00:00"/>
    <s v="Hired"/>
    <n v="78850"/>
    <m/>
    <x v="0"/>
    <n v="4"/>
    <s v="Branch Office"/>
    <x v="2"/>
  </r>
  <r>
    <s v="FB61486"/>
    <x v="2"/>
    <n v="40"/>
    <s v="Finance"/>
    <s v="Financial Analyst"/>
    <s v="c9"/>
    <s v="Bachelor"/>
    <s v="Job portal"/>
    <d v="2023-10-04T00:00:00"/>
    <d v="2023-10-20T00:00:00"/>
    <d v="2023-10-30T00:00:00"/>
    <s v="Hired"/>
    <n v="86556"/>
    <n v="4.9000000000000004"/>
    <x v="0"/>
    <n v="5"/>
    <s v="Branch Office"/>
    <x v="3"/>
  </r>
  <r>
    <s v="XB02929"/>
    <x v="0"/>
    <n v="22"/>
    <s v="Service"/>
    <s v="Service Engineer"/>
    <s v="c8"/>
    <s v="Bachelor"/>
    <s v="Job portal"/>
    <d v="2023-10-04T00:00:00"/>
    <d v="2023-10-21T00:00:00"/>
    <d v="2023-10-25T00:00:00"/>
    <s v="Candidate in process"/>
    <n v="62152"/>
    <m/>
    <x v="1"/>
    <n v="3"/>
    <s v="Remote"/>
    <x v="0"/>
  </r>
  <r>
    <s v="MD16754"/>
    <x v="0"/>
    <n v="37"/>
    <s v="Marketing"/>
    <s v="Marketing Executive"/>
    <s v="c8"/>
    <s v="Master"/>
    <s v="Job portal"/>
    <d v="2023-10-04T00:00:00"/>
    <d v="2023-10-12T00:00:00"/>
    <d v="2023-10-24T00:00:00"/>
    <s v="Hired"/>
    <n v="69996"/>
    <n v="4.5"/>
    <x v="0"/>
    <n v="4"/>
    <s v="Branch Office"/>
    <x v="2"/>
  </r>
  <r>
    <s v="QK71639"/>
    <x v="2"/>
    <n v="40"/>
    <s v="Production"/>
    <s v="Production Manager"/>
    <s v="b9"/>
    <s v="Master"/>
    <s v="Own website"/>
    <d v="2023-10-04T00:00:00"/>
    <d v="2023-10-19T00:00:00"/>
    <d v="2023-10-30T00:00:00"/>
    <s v="Candidate refused"/>
    <n v="56792"/>
    <m/>
    <x v="1"/>
    <m/>
    <s v="Branch Office"/>
    <x v="3"/>
  </r>
  <r>
    <s v="TY66705"/>
    <x v="0"/>
    <n v="24"/>
    <s v="Sales"/>
    <s v="Sales Executive"/>
    <s v="i7"/>
    <s v="Associate"/>
    <s v="Job portal"/>
    <d v="2023-10-04T00:00:00"/>
    <d v="2023-10-13T00:00:00"/>
    <d v="2023-10-17T00:00:00"/>
    <s v="Hired"/>
    <n v="79422"/>
    <n v="4.5999999999999996"/>
    <x v="2"/>
    <n v="4"/>
    <s v="Branch Office"/>
    <x v="0"/>
  </r>
  <r>
    <s v="CQ86833"/>
    <x v="0"/>
    <n v="27"/>
    <s v="Operations"/>
    <s v="Operations Executive"/>
    <s v="i6"/>
    <s v="Bachelor"/>
    <s v="Job portal"/>
    <d v="2023-10-04T00:00:00"/>
    <d v="2023-10-26T00:00:00"/>
    <d v="2023-11-05T00:00:00"/>
    <s v="Rejected"/>
    <n v="55775"/>
    <m/>
    <x v="1"/>
    <n v="4"/>
    <s v="Branch Office"/>
    <x v="0"/>
  </r>
  <r>
    <s v="AD24257"/>
    <x v="0"/>
    <n v="38"/>
    <s v="Service"/>
    <s v="Service Engineer"/>
    <s v="b9"/>
    <s v="Bachelor"/>
    <s v="LinkedIn"/>
    <d v="2023-10-05T00:00:00"/>
    <d v="2023-10-17T00:00:00"/>
    <d v="2023-10-27T00:00:00"/>
    <s v="Hired"/>
    <n v="39919"/>
    <n v="4.2"/>
    <x v="2"/>
    <n v="1"/>
    <s v="Branch Office"/>
    <x v="2"/>
  </r>
  <r>
    <s v="AX56850"/>
    <x v="0"/>
    <n v="23"/>
    <s v="Operations"/>
    <s v="Operations Manager"/>
    <s v="m6"/>
    <s v="Master"/>
    <s v="Recruitment agencies"/>
    <d v="2023-10-05T00:00:00"/>
    <d v="2023-10-13T00:00:00"/>
    <d v="2023-10-19T00:00:00"/>
    <s v="Hired"/>
    <n v="101067"/>
    <n v="3.9"/>
    <x v="2"/>
    <n v="4"/>
    <s v="Branch Office"/>
    <x v="0"/>
  </r>
  <r>
    <s v="DM77491"/>
    <x v="1"/>
    <n v="33"/>
    <s v="Service"/>
    <s v="Service Engineer"/>
    <s v="i4"/>
    <s v="Master"/>
    <s v="Job portal"/>
    <d v="2023-10-05T00:00:00"/>
    <d v="2023-10-14T00:00:00"/>
    <d v="2023-10-24T00:00:00"/>
    <s v="Hired"/>
    <n v="55816"/>
    <n v="4.2"/>
    <x v="2"/>
    <n v="5"/>
    <s v="Branch Office"/>
    <x v="1"/>
  </r>
  <r>
    <s v="AR16918"/>
    <x v="0"/>
    <n v="23"/>
    <s v="Operations"/>
    <s v="Operations Executive"/>
    <s v="i7"/>
    <s v="Degree"/>
    <s v="LinkedIn"/>
    <d v="2023-10-05T00:00:00"/>
    <d v="2023-10-17T00:00:00"/>
    <d v="2023-10-27T00:00:00"/>
    <s v="Hired"/>
    <n v="71710"/>
    <n v="4.9000000000000004"/>
    <x v="2"/>
    <n v="4"/>
    <s v="Branch Office"/>
    <x v="0"/>
  </r>
  <r>
    <s v="RW59241"/>
    <x v="2"/>
    <n v="32"/>
    <s v="Operations"/>
    <s v="Operations Executive"/>
    <s v="b9"/>
    <s v="Associate"/>
    <s v="Job portal"/>
    <d v="2023-10-05T00:00:00"/>
    <d v="2023-10-23T00:00:00"/>
    <d v="2023-11-04T00:00:00"/>
    <s v="Hired"/>
    <n v="41720"/>
    <n v="3.8"/>
    <x v="2"/>
    <m/>
    <s v="Branch Office"/>
    <x v="1"/>
  </r>
  <r>
    <s v="FI24488"/>
    <x v="0"/>
    <n v="25"/>
    <s v="Marketing"/>
    <s v="Marketing Executive"/>
    <s v="n9"/>
    <s v="Master"/>
    <s v="Job portal"/>
    <d v="2023-10-05T00:00:00"/>
    <d v="2023-10-13T00:00:00"/>
    <d v="2023-10-19T00:00:00"/>
    <s v="Hired"/>
    <n v="149453"/>
    <n v="3.9"/>
    <x v="0"/>
    <n v="4"/>
    <s v="Head Office"/>
    <x v="0"/>
  </r>
  <r>
    <s v="AU56733"/>
    <x v="0"/>
    <n v="25"/>
    <s v="Service"/>
    <s v="Service Engineer"/>
    <s v="i4"/>
    <s v="Bachelor"/>
    <s v="Job portal"/>
    <d v="2023-10-05T00:00:00"/>
    <d v="2023-10-25T00:00:00"/>
    <d v="2023-10-30T00:00:00"/>
    <s v="Hired"/>
    <n v="45772"/>
    <n v="3.5"/>
    <x v="0"/>
    <n v="5"/>
    <s v="Branch Office"/>
    <x v="0"/>
  </r>
  <r>
    <s v="WN06627"/>
    <x v="2"/>
    <n v="22"/>
    <s v="Service"/>
    <s v="Service Engineer"/>
    <s v="c8"/>
    <s v="Master"/>
    <s v="LinkedIn"/>
    <d v="2023-10-05T00:00:00"/>
    <d v="2023-10-14T00:00:00"/>
    <d v="2023-10-25T00:00:00"/>
    <s v="Hired"/>
    <n v="82215"/>
    <n v="4.5999999999999996"/>
    <x v="2"/>
    <n v="4"/>
    <s v="Branch Office"/>
    <x v="0"/>
  </r>
  <r>
    <s v="DW91830"/>
    <x v="2"/>
    <n v="32"/>
    <s v="Production"/>
    <s v="Production Engineer"/>
    <s v="i1"/>
    <s v="Bachelor"/>
    <s v="Own website"/>
    <d v="2023-10-06T00:00:00"/>
    <d v="2023-10-26T00:00:00"/>
    <d v="2023-10-31T00:00:00"/>
    <s v="Hired"/>
    <n v="55985"/>
    <n v="4.2"/>
    <x v="0"/>
    <n v="3"/>
    <s v="Branch Office"/>
    <x v="1"/>
  </r>
  <r>
    <s v="ZP75826"/>
    <x v="0"/>
    <n v="33"/>
    <s v="Marketing"/>
    <s v="Marketing Manager"/>
    <s v="c8"/>
    <s v="Master"/>
    <s v="Job portal"/>
    <d v="2023-10-06T00:00:00"/>
    <d v="2023-10-15T00:00:00"/>
    <d v="2023-10-24T00:00:00"/>
    <s v="Candidate refused"/>
    <n v="77015"/>
    <m/>
    <x v="1"/>
    <n v="4"/>
    <s v="Head Office"/>
    <x v="1"/>
  </r>
  <r>
    <s v="AU63462"/>
    <x v="0"/>
    <n v="32"/>
    <s v="Operations"/>
    <s v="Operations Executive"/>
    <s v="c9"/>
    <s v="Doctoral"/>
    <s v="Job portal"/>
    <d v="2023-10-06T00:00:00"/>
    <d v="2023-10-28T00:00:00"/>
    <d v="2023-11-06T00:00:00"/>
    <s v="Hired"/>
    <n v="61945"/>
    <n v="4"/>
    <x v="2"/>
    <n v="4"/>
    <s v="Branch Office"/>
    <x v="1"/>
  </r>
  <r>
    <s v="WX37813"/>
    <x v="0"/>
    <n v="25"/>
    <s v="Sales"/>
    <s v="Sales Manager"/>
    <s v="b9"/>
    <s v="Master"/>
    <s v="Job portal"/>
    <d v="2023-10-06T00:00:00"/>
    <d v="2023-10-23T00:00:00"/>
    <d v="2023-10-30T00:00:00"/>
    <s v="Hired"/>
    <n v="35878"/>
    <n v="4"/>
    <x v="2"/>
    <n v="4"/>
    <s v="Branch Office"/>
    <x v="0"/>
  </r>
  <r>
    <s v="TV88309"/>
    <x v="0"/>
    <n v="28"/>
    <s v="Service"/>
    <s v="Service Engineer"/>
    <s v="c10"/>
    <s v="Bachelor"/>
    <s v="Own website"/>
    <d v="2023-10-06T00:00:00"/>
    <d v="2023-10-17T00:00:00"/>
    <d v="2023-10-26T00:00:00"/>
    <s v="Hired"/>
    <n v="84709"/>
    <n v="3.5"/>
    <x v="2"/>
    <m/>
    <s v="Branch Office"/>
    <x v="1"/>
  </r>
  <r>
    <s v="FJ99678"/>
    <x v="2"/>
    <n v="25"/>
    <s v="Finance"/>
    <s v="Financial Analyst"/>
    <s v="i1"/>
    <s v="Master"/>
    <s v="LinkedIn"/>
    <d v="2023-10-07T00:00:00"/>
    <d v="2023-10-24T00:00:00"/>
    <d v="2023-11-03T00:00:00"/>
    <s v="Hired"/>
    <n v="59119"/>
    <n v="4.5"/>
    <x v="0"/>
    <n v="4"/>
    <s v="Branch Office"/>
    <x v="0"/>
  </r>
  <r>
    <s v="EW76685"/>
    <x v="0"/>
    <n v="31"/>
    <s v="Service"/>
    <s v="Service Engineer"/>
    <s v="c9"/>
    <s v="Bachelor"/>
    <s v="Own website"/>
    <d v="2023-10-07T00:00:00"/>
    <d v="2023-10-29T00:00:00"/>
    <d v="2023-11-02T00:00:00"/>
    <s v="Hired"/>
    <n v="88073"/>
    <n v="4.5"/>
    <x v="0"/>
    <m/>
    <s v="Head Office"/>
    <x v="1"/>
  </r>
  <r>
    <s v="HW52097"/>
    <x v="0"/>
    <n v="39"/>
    <s v="Service"/>
    <s v="Service Engineer"/>
    <s v="i7"/>
    <s v="Bachelor"/>
    <s v="LinkedIn"/>
    <d v="2023-10-07T00:00:00"/>
    <d v="2023-10-18T00:00:00"/>
    <d v="2023-10-25T00:00:00"/>
    <s v="No decision"/>
    <n v="59738"/>
    <m/>
    <x v="1"/>
    <n v="4"/>
    <s v="Head Office"/>
    <x v="2"/>
  </r>
  <r>
    <s v="PV83213"/>
    <x v="0"/>
    <n v="24"/>
    <s v="Service"/>
    <s v="Service Engineer"/>
    <s v="c5"/>
    <s v="Degree"/>
    <s v="LinkedIn"/>
    <d v="2023-10-07T00:00:00"/>
    <d v="2023-10-17T00:00:00"/>
    <d v="2023-10-24T00:00:00"/>
    <s v="Hired"/>
    <n v="53980"/>
    <n v="3.8"/>
    <x v="0"/>
    <n v="4"/>
    <s v="Branch Office"/>
    <x v="0"/>
  </r>
  <r>
    <s v="BM38532"/>
    <x v="1"/>
    <n v="25"/>
    <s v="Operations"/>
    <s v="Operations Executive"/>
    <s v="i5"/>
    <s v="Master"/>
    <s v="Job portal"/>
    <d v="2023-10-07T00:00:00"/>
    <d v="2023-10-25T00:00:00"/>
    <d v="2023-10-30T00:00:00"/>
    <s v="Candidate in process"/>
    <n v="48460"/>
    <m/>
    <x v="1"/>
    <n v="1"/>
    <s v="Branch Office"/>
    <x v="0"/>
  </r>
  <r>
    <s v="SG69825"/>
    <x v="1"/>
    <n v="24"/>
    <s v="Marketing"/>
    <s v="Marketing Manager"/>
    <s v="c9"/>
    <s v="Master"/>
    <s v="Job portal"/>
    <d v="2023-10-08T00:00:00"/>
    <d v="2023-10-21T00:00:00"/>
    <d v="2023-10-25T00:00:00"/>
    <s v="Hired"/>
    <n v="65450"/>
    <n v="3.8"/>
    <x v="0"/>
    <n v="5"/>
    <s v="Head Office"/>
    <x v="0"/>
  </r>
  <r>
    <s v="CI88242"/>
    <x v="0"/>
    <n v="39"/>
    <s v="Human Resource"/>
    <s v="HR Manager"/>
    <s v="i5"/>
    <s v="Master"/>
    <s v="Job portal"/>
    <d v="2023-10-08T00:00:00"/>
    <d v="2023-10-16T00:00:00"/>
    <d v="2023-10-23T00:00:00"/>
    <s v="Hired"/>
    <n v="54161"/>
    <m/>
    <x v="2"/>
    <n v="4"/>
    <s v="Branch Office"/>
    <x v="2"/>
  </r>
  <r>
    <s v="ZM85493"/>
    <x v="2"/>
    <n v="34"/>
    <s v="Service"/>
    <s v="Service Manager"/>
    <s v="c10"/>
    <s v="Bachelor"/>
    <s v="Others"/>
    <d v="2023-10-09T00:00:00"/>
    <d v="2023-10-18T00:00:00"/>
    <d v="2023-10-28T00:00:00"/>
    <s v="Hired"/>
    <n v="87345"/>
    <m/>
    <x v="2"/>
    <n v="4"/>
    <s v="Remote"/>
    <x v="2"/>
  </r>
  <r>
    <s v="GI79150"/>
    <x v="0"/>
    <n v="36"/>
    <s v="Operations"/>
    <s v="Operations Executive"/>
    <s v="i7"/>
    <s v="Bachelor"/>
    <s v="Own website"/>
    <d v="2023-10-09T00:00:00"/>
    <d v="2023-10-19T00:00:00"/>
    <d v="2023-10-31T00:00:00"/>
    <s v="Hired"/>
    <n v="78396"/>
    <n v="5"/>
    <x v="2"/>
    <n v="4"/>
    <s v="Head Office"/>
    <x v="2"/>
  </r>
  <r>
    <s v="LM81574"/>
    <x v="0"/>
    <n v="30"/>
    <s v="Operations"/>
    <s v="Operations Executive"/>
    <s v="c5"/>
    <s v="Bachelor"/>
    <s v="LinkedIn"/>
    <d v="2023-10-09T00:00:00"/>
    <d v="2023-10-30T00:00:00"/>
    <d v="2023-11-03T00:00:00"/>
    <s v="Hired"/>
    <n v="59111"/>
    <n v="4.7"/>
    <x v="0"/>
    <n v="4"/>
    <s v="Branch Office"/>
    <x v="1"/>
  </r>
  <r>
    <s v="CJ18678"/>
    <x v="2"/>
    <n v="35"/>
    <s v="Service"/>
    <s v="Service Engineer"/>
    <s v="n10"/>
    <s v="Degree"/>
    <s v="Job portal"/>
    <d v="2023-10-09T00:00:00"/>
    <d v="2023-10-28T00:00:00"/>
    <d v="2023-11-01T00:00:00"/>
    <s v="Hired"/>
    <n v="222575"/>
    <n v="4.8"/>
    <x v="0"/>
    <n v="5"/>
    <s v="Branch Office"/>
    <x v="2"/>
  </r>
  <r>
    <s v="MF31747"/>
    <x v="1"/>
    <n v="28"/>
    <s v="Operations"/>
    <s v="Operations Executive"/>
    <s v="n6"/>
    <s v="Degree"/>
    <s v="Job portal"/>
    <d v="2023-10-09T00:00:00"/>
    <d v="2023-10-21T00:00:00"/>
    <d v="2023-10-28T00:00:00"/>
    <s v="Rejected"/>
    <n v="180498"/>
    <m/>
    <x v="1"/>
    <n v="5"/>
    <s v="Head Office"/>
    <x v="1"/>
  </r>
  <r>
    <s v="ZU44134"/>
    <x v="1"/>
    <n v="35"/>
    <s v="Purchase"/>
    <s v="Purchase Officer"/>
    <s v="b9"/>
    <s v="Doctoral"/>
    <s v="Job portal"/>
    <d v="2023-10-09T00:00:00"/>
    <d v="2023-10-26T00:00:00"/>
    <d v="2023-10-30T00:00:00"/>
    <s v="Hired"/>
    <n v="46189"/>
    <n v="5"/>
    <x v="2"/>
    <n v="4"/>
    <s v="Branch Office"/>
    <x v="2"/>
  </r>
  <r>
    <s v="AF84387"/>
    <x v="0"/>
    <n v="31"/>
    <s v="Service"/>
    <s v="Service Engineer"/>
    <s v="c10"/>
    <s v="Master"/>
    <s v="LinkedIn"/>
    <d v="2023-10-09T00:00:00"/>
    <d v="2023-10-22T00:00:00"/>
    <d v="2023-10-27T00:00:00"/>
    <s v="Candidate in process"/>
    <n v="79964"/>
    <m/>
    <x v="1"/>
    <n v="4"/>
    <s v="Branch Office"/>
    <x v="1"/>
  </r>
  <r>
    <s v="MZ74724"/>
    <x v="0"/>
    <n v="25"/>
    <s v="Purchase"/>
    <s v="Purchase Manager"/>
    <s v="i7"/>
    <s v="Master"/>
    <s v="LinkedIn"/>
    <d v="2023-10-10T00:00:00"/>
    <d v="2023-10-23T00:00:00"/>
    <d v="2023-10-27T00:00:00"/>
    <s v="Hired"/>
    <n v="73587"/>
    <n v="4.5999999999999996"/>
    <x v="0"/>
    <n v="5"/>
    <s v="Head Office"/>
    <x v="0"/>
  </r>
  <r>
    <s v="HF01488"/>
    <x v="2"/>
    <n v="42"/>
    <s v="Sales"/>
    <s v="Sales Executive"/>
    <s v="b9"/>
    <s v="Bachelor"/>
    <s v="Recruitment agencies"/>
    <d v="2023-10-10T00:00:00"/>
    <d v="2023-10-20T00:00:00"/>
    <d v="2023-10-26T00:00:00"/>
    <s v="Hired"/>
    <n v="51170"/>
    <n v="5"/>
    <x v="2"/>
    <n v="4"/>
    <s v="Branch Office"/>
    <x v="3"/>
  </r>
  <r>
    <s v="NI41053"/>
    <x v="0"/>
    <n v="28"/>
    <s v="Operations"/>
    <s v="Operations Executive"/>
    <s v="b9"/>
    <s v="Bachelor"/>
    <s v="Own website"/>
    <d v="2023-10-10T00:00:00"/>
    <d v="2023-10-31T00:00:00"/>
    <d v="2023-11-11T00:00:00"/>
    <s v="Rejected"/>
    <n v="59151"/>
    <m/>
    <x v="1"/>
    <n v="4"/>
    <s v="Branch Office"/>
    <x v="1"/>
  </r>
  <r>
    <s v="UK59815"/>
    <x v="0"/>
    <n v="23"/>
    <s v="Service"/>
    <s v="Service Engineer"/>
    <s v="c10"/>
    <s v="Master"/>
    <s v="Job portal"/>
    <d v="2023-10-10T00:00:00"/>
    <d v="2023-10-26T00:00:00"/>
    <d v="2023-11-01T00:00:00"/>
    <s v="Candidate in process"/>
    <n v="69390"/>
    <m/>
    <x v="1"/>
    <n v="3"/>
    <s v="Head Office"/>
    <x v="0"/>
  </r>
  <r>
    <s v="HB42063"/>
    <x v="0"/>
    <n v="35"/>
    <s v="Service"/>
    <s v="Service Engineer"/>
    <s v="n10"/>
    <s v="Master"/>
    <s v="Job portal"/>
    <d v="2023-10-10T00:00:00"/>
    <d v="2023-10-30T00:00:00"/>
    <d v="2023-11-07T00:00:00"/>
    <s v="Hired"/>
    <n v="216192"/>
    <n v="4.2"/>
    <x v="0"/>
    <n v="4"/>
    <s v="Branch Office"/>
    <x v="2"/>
  </r>
  <r>
    <s v="FM08237"/>
    <x v="2"/>
    <n v="22"/>
    <s v="Service"/>
    <s v="Service Manager"/>
    <s v="m7"/>
    <s v="Degree"/>
    <s v="Job portal"/>
    <d v="2023-10-10T00:00:00"/>
    <d v="2023-10-29T00:00:00"/>
    <d v="2023-11-02T00:00:00"/>
    <s v="Hired"/>
    <n v="109602"/>
    <n v="3.7"/>
    <x v="0"/>
    <n v="3"/>
    <s v="Branch Office"/>
    <x v="0"/>
  </r>
  <r>
    <s v="ZK41625"/>
    <x v="0"/>
    <n v="28"/>
    <s v="Operations"/>
    <s v="Operations Executive"/>
    <s v="c9"/>
    <s v="Master"/>
    <s v="Job portal"/>
    <d v="2023-10-10T00:00:00"/>
    <d v="2023-10-27T00:00:00"/>
    <d v="2023-11-05T00:00:00"/>
    <s v="Hired"/>
    <n v="75423"/>
    <n v="4.5"/>
    <x v="2"/>
    <n v="4"/>
    <s v="Head Office"/>
    <x v="1"/>
  </r>
  <r>
    <s v="SV64602"/>
    <x v="0"/>
    <n v="27"/>
    <s v="Finance"/>
    <s v="Finance Manager"/>
    <s v="b9"/>
    <s v="Doctoral"/>
    <s v="Others"/>
    <d v="2023-10-11T00:00:00"/>
    <d v="2023-10-22T00:00:00"/>
    <d v="2023-10-31T00:00:00"/>
    <s v="Hired"/>
    <n v="54209"/>
    <n v="4.5"/>
    <x v="0"/>
    <n v="4"/>
    <s v="Branch Office"/>
    <x v="0"/>
  </r>
  <r>
    <s v="XN36167"/>
    <x v="1"/>
    <n v="25"/>
    <s v="Operations"/>
    <s v="Operations Executive"/>
    <s v="c8"/>
    <s v="Bachelor"/>
    <s v="Own website"/>
    <d v="2023-10-11T00:00:00"/>
    <d v="2023-10-27T00:00:00"/>
    <d v="2023-11-03T00:00:00"/>
    <s v="Hired"/>
    <n v="52436"/>
    <n v="4.4000000000000004"/>
    <x v="0"/>
    <n v="5"/>
    <s v="Head Office"/>
    <x v="0"/>
  </r>
  <r>
    <s v="UG30587"/>
    <x v="0"/>
    <n v="38"/>
    <s v="Operations"/>
    <s v="Operations Executive"/>
    <s v="i7"/>
    <s v="Bachelor"/>
    <s v="Job portal"/>
    <d v="2023-10-11T00:00:00"/>
    <d v="2023-10-28T00:00:00"/>
    <d v="2023-11-05T00:00:00"/>
    <s v="Hired"/>
    <n v="68338"/>
    <n v="4.0999999999999996"/>
    <x v="0"/>
    <n v="3"/>
    <s v="Branch Office"/>
    <x v="2"/>
  </r>
  <r>
    <s v="MP79384"/>
    <x v="0"/>
    <n v="27"/>
    <s v="Purchase"/>
    <s v="Purchase Manager"/>
    <s v="c5"/>
    <s v="Associate"/>
    <s v="Job portal"/>
    <d v="2023-10-11T00:00:00"/>
    <d v="2023-10-20T00:00:00"/>
    <d v="2023-10-26T00:00:00"/>
    <s v="Hired"/>
    <n v="63161"/>
    <n v="3.8"/>
    <x v="0"/>
    <n v="3"/>
    <s v="Branch Office"/>
    <x v="0"/>
  </r>
  <r>
    <s v="GA16347"/>
    <x v="0"/>
    <n v="26"/>
    <s v="Service"/>
    <s v="Service Engineer"/>
    <s v="c5"/>
    <s v="Bachelor"/>
    <s v="LinkedIn"/>
    <d v="2023-10-11T00:00:00"/>
    <d v="2023-10-20T00:00:00"/>
    <d v="2023-10-30T00:00:00"/>
    <s v="Hired"/>
    <n v="58069"/>
    <n v="4.3"/>
    <x v="0"/>
    <n v="2"/>
    <s v="Remote"/>
    <x v="0"/>
  </r>
  <r>
    <s v="NW43240"/>
    <x v="0"/>
    <n v="32"/>
    <s v="Operations"/>
    <s v="Operations Executive"/>
    <s v="c9"/>
    <s v="Associate"/>
    <s v="LinkedIn"/>
    <d v="2023-10-12T00:00:00"/>
    <d v="2023-11-02T00:00:00"/>
    <d v="2023-11-13T00:00:00"/>
    <s v="Candidate refused"/>
    <n v="62980"/>
    <m/>
    <x v="1"/>
    <n v="3"/>
    <s v="Branch Office"/>
    <x v="1"/>
  </r>
  <r>
    <s v="SA85112"/>
    <x v="0"/>
    <n v="25"/>
    <s v="Service"/>
    <s v="Service Engineer"/>
    <s v="i4"/>
    <s v="Bachelor"/>
    <s v="LinkedIn"/>
    <d v="2023-10-12T00:00:00"/>
    <d v="2023-10-29T00:00:00"/>
    <d v="2023-11-03T00:00:00"/>
    <s v="Hired"/>
    <n v="45816"/>
    <n v="4.3"/>
    <x v="0"/>
    <n v="4"/>
    <s v="Branch Office"/>
    <x v="0"/>
  </r>
  <r>
    <s v="KV42019"/>
    <x v="0"/>
    <n v="37"/>
    <s v="Service"/>
    <s v="Service Engineer"/>
    <s v="i4"/>
    <s v="Master"/>
    <s v="Job portal"/>
    <d v="2023-10-12T00:00:00"/>
    <d v="2023-11-01T00:00:00"/>
    <d v="2023-11-06T00:00:00"/>
    <s v="Rejected"/>
    <n v="55011"/>
    <m/>
    <x v="1"/>
    <m/>
    <s v="Head Office"/>
    <x v="2"/>
  </r>
  <r>
    <s v="DC78864"/>
    <x v="2"/>
    <n v="40"/>
    <s v="Operations"/>
    <s v="Operations Manager"/>
    <s v="n6"/>
    <s v="Bachelor"/>
    <s v="LinkedIn"/>
    <d v="2023-10-12T00:00:00"/>
    <d v="2023-10-20T00:00:00"/>
    <d v="2023-10-25T00:00:00"/>
    <s v="Hired"/>
    <n v="165480"/>
    <n v="3.9"/>
    <x v="0"/>
    <n v="4"/>
    <s v="Branch Office"/>
    <x v="3"/>
  </r>
  <r>
    <s v="PZ11718"/>
    <x v="0"/>
    <n v="25"/>
    <s v="Service"/>
    <s v="Service Manager"/>
    <s v="i7"/>
    <s v="Bachelor"/>
    <s v="Job portal"/>
    <d v="2023-10-13T00:00:00"/>
    <d v="2023-10-29T00:00:00"/>
    <d v="2023-11-06T00:00:00"/>
    <s v="No decision"/>
    <n v="68162"/>
    <m/>
    <x v="1"/>
    <n v="5"/>
    <s v="Branch Office"/>
    <x v="0"/>
  </r>
  <r>
    <s v="JH84501"/>
    <x v="1"/>
    <n v="31"/>
    <s v="Service"/>
    <s v="Service Manager"/>
    <s v="i1"/>
    <s v="Degree"/>
    <s v="LinkedIn"/>
    <d v="2023-10-13T00:00:00"/>
    <d v="2023-10-24T00:00:00"/>
    <d v="2023-11-05T00:00:00"/>
    <s v="Rejected"/>
    <n v="37957"/>
    <m/>
    <x v="1"/>
    <n v="5"/>
    <s v="Branch Office"/>
    <x v="1"/>
  </r>
  <r>
    <s v="CL52810"/>
    <x v="2"/>
    <n v="38"/>
    <s v="Production"/>
    <s v="Production Engineer"/>
    <s v="i4"/>
    <s v="Bachelor"/>
    <s v="Job portal"/>
    <d v="2023-10-14T00:00:00"/>
    <d v="2023-11-02T00:00:00"/>
    <d v="2023-11-09T00:00:00"/>
    <s v="Hired"/>
    <n v="63702"/>
    <n v="3.9"/>
    <x v="0"/>
    <n v="5"/>
    <s v="Branch Office"/>
    <x v="2"/>
  </r>
  <r>
    <s v="EK95509"/>
    <x v="0"/>
    <n v="31"/>
    <s v="Production"/>
    <s v="Production Engineer"/>
    <s v="i5"/>
    <s v="Bachelor"/>
    <s v="Job portal"/>
    <d v="2023-10-14T00:00:00"/>
    <d v="2023-10-25T00:00:00"/>
    <d v="2023-11-05T00:00:00"/>
    <s v="Candidate refused"/>
    <n v="45350"/>
    <m/>
    <x v="1"/>
    <n v="4"/>
    <s v="Branch Office"/>
    <x v="1"/>
  </r>
  <r>
    <s v="GR28058"/>
    <x v="2"/>
    <n v="33"/>
    <s v="Operations"/>
    <s v="Operations Executive"/>
    <s v="n6"/>
    <s v="Degree"/>
    <s v="Job portal"/>
    <d v="2023-10-14T00:00:00"/>
    <d v="2023-10-26T00:00:00"/>
    <d v="2023-11-04T00:00:00"/>
    <s v="Rejected"/>
    <n v="158574"/>
    <m/>
    <x v="1"/>
    <n v="5"/>
    <s v="Branch Office"/>
    <x v="1"/>
  </r>
  <r>
    <s v="LW79809"/>
    <x v="0"/>
    <n v="25"/>
    <s v="Operations"/>
    <s v="Operations Manager"/>
    <s v="c5"/>
    <s v="Associate"/>
    <s v="Job portal"/>
    <d v="2023-10-14T00:00:00"/>
    <d v="2023-10-24T00:00:00"/>
    <d v="2023-10-31T00:00:00"/>
    <s v="Hired"/>
    <n v="69915"/>
    <n v="4.5999999999999996"/>
    <x v="0"/>
    <n v="4"/>
    <s v="Branch Office"/>
    <x v="0"/>
  </r>
  <r>
    <s v="LU86921"/>
    <x v="2"/>
    <n v="22"/>
    <s v="Operations"/>
    <s v="Operations Manager"/>
    <s v="i4"/>
    <s v="Bachelor"/>
    <s v="Job portal"/>
    <d v="2023-10-15T00:00:00"/>
    <d v="2023-11-06T00:00:00"/>
    <d v="2023-11-17T00:00:00"/>
    <s v="Candidate refused"/>
    <n v="41206"/>
    <m/>
    <x v="1"/>
    <m/>
    <s v="Branch Office"/>
    <x v="0"/>
  </r>
  <r>
    <s v="EV19321"/>
    <x v="0"/>
    <n v="26"/>
    <s v="Operations"/>
    <s v="Operations Executive"/>
    <s v="c5"/>
    <s v="Bachelor"/>
    <s v="Recruitment agencies"/>
    <d v="2023-10-15T00:00:00"/>
    <d v="2023-11-04T00:00:00"/>
    <d v="2023-11-12T00:00:00"/>
    <s v="Hired"/>
    <n v="58318"/>
    <n v="4.0999999999999996"/>
    <x v="0"/>
    <n v="4"/>
    <s v="Branch Office"/>
    <x v="0"/>
  </r>
  <r>
    <s v="VE24990"/>
    <x v="0"/>
    <n v="31"/>
    <s v="Service"/>
    <s v="Service Engineer"/>
    <s v="n9"/>
    <s v="Degree"/>
    <s v="Job portal"/>
    <d v="2023-10-15T00:00:00"/>
    <d v="2023-10-31T00:00:00"/>
    <d v="2023-11-09T00:00:00"/>
    <s v="Hired"/>
    <n v="195756"/>
    <n v="3.7"/>
    <x v="0"/>
    <n v="4"/>
    <s v="Branch Office"/>
    <x v="1"/>
  </r>
  <r>
    <s v="FO77308"/>
    <x v="2"/>
    <n v="28"/>
    <s v="Service"/>
    <s v="Service Engineer"/>
    <s v="i5"/>
    <s v="Degree"/>
    <s v="LinkedIn"/>
    <d v="2023-10-15T00:00:00"/>
    <d v="2023-10-23T00:00:00"/>
    <d v="2023-11-04T00:00:00"/>
    <s v="Rejected"/>
    <n v="60473"/>
    <m/>
    <x v="1"/>
    <n v="3"/>
    <s v="Branch Office"/>
    <x v="1"/>
  </r>
  <r>
    <s v="QP93626"/>
    <x v="1"/>
    <n v="44"/>
    <s v="Purchase"/>
    <s v="Purchase Officer"/>
    <s v="c9"/>
    <s v="Doctoral"/>
    <s v="LinkedIn"/>
    <d v="2023-10-16T00:00:00"/>
    <d v="2023-11-04T00:00:00"/>
    <d v="2023-11-12T00:00:00"/>
    <s v="Rejected"/>
    <n v="67296"/>
    <m/>
    <x v="1"/>
    <n v="4"/>
    <s v="Head Office"/>
    <x v="3"/>
  </r>
  <r>
    <s v="DS94508"/>
    <x v="2"/>
    <n v="25"/>
    <s v="Service"/>
    <s v="Service Engineer"/>
    <s v="c10"/>
    <s v="Bachelor"/>
    <s v="Job portal"/>
    <d v="2023-10-16T00:00:00"/>
    <d v="2023-10-25T00:00:00"/>
    <d v="2023-11-01T00:00:00"/>
    <s v="Hired"/>
    <n v="64692"/>
    <n v="4.5"/>
    <x v="0"/>
    <n v="4"/>
    <s v="Branch Office"/>
    <x v="0"/>
  </r>
  <r>
    <s v="DK30954"/>
    <x v="0"/>
    <n v="29"/>
    <s v="General Management"/>
    <s v="General Manager"/>
    <s v="m6"/>
    <s v="Master"/>
    <s v="LinkedIn"/>
    <d v="2023-10-16T00:00:00"/>
    <d v="2023-11-07T00:00:00"/>
    <d v="2023-11-19T00:00:00"/>
    <s v="Hired"/>
    <n v="111208"/>
    <n v="3.7"/>
    <x v="0"/>
    <n v="4"/>
    <s v="Head Office"/>
    <x v="1"/>
  </r>
  <r>
    <s v="DL43318"/>
    <x v="2"/>
    <n v="29"/>
    <s v="Operations"/>
    <s v="Operations Executive"/>
    <s v="i7"/>
    <s v="Bachelor"/>
    <s v="Recruitment agencies"/>
    <d v="2023-10-16T00:00:00"/>
    <d v="2023-10-27T00:00:00"/>
    <d v="2023-11-04T00:00:00"/>
    <s v="Hired"/>
    <n v="72078"/>
    <n v="4.5999999999999996"/>
    <x v="2"/>
    <n v="5"/>
    <s v="Branch Office"/>
    <x v="1"/>
  </r>
  <r>
    <s v="OH95275"/>
    <x v="0"/>
    <n v="30"/>
    <s v="Service"/>
    <s v="Service Engineer"/>
    <s v="i1"/>
    <s v="Bachelor"/>
    <s v="Job portal"/>
    <d v="2023-10-16T00:00:00"/>
    <d v="2023-11-07T00:00:00"/>
    <d v="2023-11-16T00:00:00"/>
    <s v="Hired"/>
    <n v="47869"/>
    <m/>
    <x v="0"/>
    <n v="4"/>
    <s v="Branch Office"/>
    <x v="1"/>
  </r>
  <r>
    <s v="AS55307"/>
    <x v="0"/>
    <n v="32"/>
    <s v="Sales"/>
    <s v="Sales Manager"/>
    <s v="n9"/>
    <s v="Bachelor"/>
    <s v="Recruitment agencies"/>
    <d v="2023-10-16T00:00:00"/>
    <d v="2023-11-01T00:00:00"/>
    <d v="2023-11-13T00:00:00"/>
    <s v="Hired"/>
    <n v="205970"/>
    <n v="4.8"/>
    <x v="0"/>
    <m/>
    <s v="Branch Office"/>
    <x v="1"/>
  </r>
  <r>
    <s v="ZT80007"/>
    <x v="0"/>
    <n v="35"/>
    <s v="Sales"/>
    <s v="Sales Manager"/>
    <s v="c8"/>
    <s v="Bachelor"/>
    <s v="Recruitment agencies"/>
    <d v="2023-10-17T00:00:00"/>
    <d v="2023-11-07T00:00:00"/>
    <d v="2023-11-19T00:00:00"/>
    <s v="Hired"/>
    <n v="67440"/>
    <n v="5"/>
    <x v="0"/>
    <n v="4"/>
    <s v="Branch Office"/>
    <x v="2"/>
  </r>
  <r>
    <s v="CY85179"/>
    <x v="2"/>
    <n v="32"/>
    <s v="Service"/>
    <s v="Service Manager"/>
    <s v="n10"/>
    <s v="Master"/>
    <s v="Recruitment agencies"/>
    <d v="2023-10-17T00:00:00"/>
    <d v="2023-11-05T00:00:00"/>
    <d v="2023-11-10T00:00:00"/>
    <s v="Rejected"/>
    <n v="218240"/>
    <m/>
    <x v="1"/>
    <m/>
    <s v="Branch Office"/>
    <x v="1"/>
  </r>
  <r>
    <s v="UY82025"/>
    <x v="0"/>
    <n v="28"/>
    <s v="Service"/>
    <s v="Service Engineer"/>
    <s v="c5"/>
    <s v="Bachelor"/>
    <s v="Job portal"/>
    <d v="2023-10-17T00:00:00"/>
    <d v="2023-11-01T00:00:00"/>
    <d v="2023-11-05T00:00:00"/>
    <s v="Hired"/>
    <n v="42350"/>
    <n v="3.7"/>
    <x v="0"/>
    <n v="4"/>
    <s v="Branch Office"/>
    <x v="1"/>
  </r>
  <r>
    <s v="AF83120"/>
    <x v="0"/>
    <n v="26"/>
    <s v="Operations"/>
    <s v="Operations Executive"/>
    <s v="m7"/>
    <s v="Associate"/>
    <s v="LinkedIn"/>
    <d v="2023-10-17T00:00:00"/>
    <d v="2023-10-30T00:00:00"/>
    <d v="2023-11-08T00:00:00"/>
    <s v="Hired"/>
    <n v="103958"/>
    <n v="3.8"/>
    <x v="0"/>
    <n v="4"/>
    <s v="Branch Office"/>
    <x v="0"/>
  </r>
  <r>
    <s v="EJ08983"/>
    <x v="2"/>
    <n v="32"/>
    <s v="Operations"/>
    <s v="Operations Executive"/>
    <s v="c8"/>
    <s v="Degree"/>
    <s v="LinkedIn"/>
    <d v="2023-10-17T00:00:00"/>
    <d v="2023-11-05T00:00:00"/>
    <d v="2023-11-15T00:00:00"/>
    <s v="Hired"/>
    <n v="74800"/>
    <n v="3.8"/>
    <x v="2"/>
    <n v="4"/>
    <s v="Branch Office"/>
    <x v="1"/>
  </r>
  <r>
    <s v="ZC82337"/>
    <x v="0"/>
    <n v="38"/>
    <s v="Operations"/>
    <s v="Operations Executive"/>
    <s v="i6"/>
    <s v="Bachelor"/>
    <s v="Job portal"/>
    <d v="2023-10-18T00:00:00"/>
    <d v="2023-11-04T00:00:00"/>
    <d v="2023-11-15T00:00:00"/>
    <s v="Candidate refused"/>
    <n v="55233"/>
    <m/>
    <x v="1"/>
    <n v="4"/>
    <s v="Branch Office"/>
    <x v="2"/>
  </r>
  <r>
    <s v="XF45556"/>
    <x v="0"/>
    <n v="38"/>
    <s v="Service"/>
    <s v="Service Engineer"/>
    <s v="b9"/>
    <s v="Associate"/>
    <s v="LinkedIn"/>
    <d v="2023-10-18T00:00:00"/>
    <d v="2023-10-28T00:00:00"/>
    <d v="2023-11-05T00:00:00"/>
    <s v="Hired"/>
    <n v="40540"/>
    <n v="4.9000000000000004"/>
    <x v="0"/>
    <n v="4"/>
    <s v="Head Office"/>
    <x v="2"/>
  </r>
  <r>
    <s v="FF71183"/>
    <x v="0"/>
    <n v="35"/>
    <s v="Purchase"/>
    <s v="Purchase Manager"/>
    <s v="n10"/>
    <s v="Doctoral"/>
    <s v="Own website"/>
    <d v="2023-10-19T00:00:00"/>
    <d v="2023-11-03T00:00:00"/>
    <d v="2023-11-08T00:00:00"/>
    <s v="Hired"/>
    <n v="210312"/>
    <n v="3.6"/>
    <x v="0"/>
    <m/>
    <s v="Branch Office"/>
    <x v="2"/>
  </r>
  <r>
    <s v="EL05375"/>
    <x v="1"/>
    <n v="31"/>
    <s v="Finance"/>
    <s v="Financial Analyst"/>
    <s v="c5"/>
    <s v="Master"/>
    <s v="Recruitment agencies"/>
    <d v="2023-10-19T00:00:00"/>
    <d v="2023-11-06T00:00:00"/>
    <d v="2023-11-13T00:00:00"/>
    <s v="Hired"/>
    <n v="42432"/>
    <n v="4.5999999999999996"/>
    <x v="0"/>
    <n v="4"/>
    <s v="Head Office"/>
    <x v="1"/>
  </r>
  <r>
    <s v="QD87708"/>
    <x v="0"/>
    <n v="33"/>
    <s v="Operations"/>
    <s v="Operations Manager"/>
    <s v="c10"/>
    <s v="Bachelor"/>
    <s v="Job portal"/>
    <d v="2023-10-19T00:00:00"/>
    <d v="2023-10-28T00:00:00"/>
    <d v="2023-11-03T00:00:00"/>
    <s v="Rejected"/>
    <n v="72687"/>
    <m/>
    <x v="1"/>
    <n v="4"/>
    <s v="Branch Office"/>
    <x v="1"/>
  </r>
  <r>
    <s v="BU73966"/>
    <x v="0"/>
    <n v="37"/>
    <s v="Operations"/>
    <s v="Operations Manager"/>
    <s v="n9"/>
    <s v="Bachelor"/>
    <s v="Job portal"/>
    <d v="2023-10-19T00:00:00"/>
    <d v="2023-10-29T00:00:00"/>
    <d v="2023-11-10T00:00:00"/>
    <s v="Hired"/>
    <n v="185536"/>
    <m/>
    <x v="2"/>
    <n v="4"/>
    <s v="Branch Office"/>
    <x v="2"/>
  </r>
  <r>
    <s v="YD24143"/>
    <x v="2"/>
    <n v="28"/>
    <s v="Operations"/>
    <s v="Operations Manager"/>
    <s v="n6"/>
    <s v="Bachelor"/>
    <s v="Job portal"/>
    <d v="2023-10-19T00:00:00"/>
    <d v="2023-11-09T00:00:00"/>
    <d v="2023-11-16T00:00:00"/>
    <s v="Candidate refused"/>
    <n v="171332"/>
    <m/>
    <x v="1"/>
    <n v="4"/>
    <s v="Branch Office"/>
    <x v="1"/>
  </r>
  <r>
    <s v="JE93586"/>
    <x v="2"/>
    <n v="51"/>
    <s v="Finance"/>
    <s v="Finance Manager"/>
    <s v="c5"/>
    <s v="Master"/>
    <s v="Job portal"/>
    <d v="2023-10-19T00:00:00"/>
    <d v="2023-11-01T00:00:00"/>
    <d v="2023-11-09T00:00:00"/>
    <s v="Hired"/>
    <n v="60174"/>
    <n v="4.7"/>
    <x v="0"/>
    <n v="3"/>
    <s v="Branch Office"/>
    <x v="5"/>
  </r>
  <r>
    <s v="OX39013"/>
    <x v="0"/>
    <n v="22"/>
    <s v="Operations"/>
    <s v="Operations Executive"/>
    <s v="i5"/>
    <s v="Bachelor"/>
    <s v="LinkedIn"/>
    <d v="2023-10-20T00:00:00"/>
    <d v="2023-11-03T00:00:00"/>
    <d v="2023-11-15T00:00:00"/>
    <s v="Hired"/>
    <n v="51364"/>
    <m/>
    <x v="2"/>
    <n v="5"/>
    <s v="Branch Office"/>
    <x v="0"/>
  </r>
  <r>
    <s v="BF42498"/>
    <x v="2"/>
    <n v="25"/>
    <s v="Service"/>
    <s v="Service Manager"/>
    <s v="m6"/>
    <s v="Master"/>
    <s v="Own website"/>
    <d v="2023-10-20T00:00:00"/>
    <d v="2023-11-03T00:00:00"/>
    <d v="2023-11-10T00:00:00"/>
    <s v="Hired"/>
    <n v="131217"/>
    <n v="4.8"/>
    <x v="0"/>
    <n v="2"/>
    <s v="Branch Office"/>
    <x v="0"/>
  </r>
  <r>
    <s v="HI65921"/>
    <x v="2"/>
    <n v="24"/>
    <s v="Operations"/>
    <s v="Operations Executive"/>
    <s v="i4"/>
    <s v="Bachelor"/>
    <s v="Own website"/>
    <d v="2023-10-20T00:00:00"/>
    <d v="2023-10-31T00:00:00"/>
    <d v="2023-11-05T00:00:00"/>
    <s v="Hired"/>
    <n v="64793"/>
    <n v="4.4000000000000004"/>
    <x v="0"/>
    <n v="4"/>
    <s v="Branch Office"/>
    <x v="0"/>
  </r>
  <r>
    <s v="XS84470"/>
    <x v="2"/>
    <n v="48"/>
    <s v="Service"/>
    <s v="Service Manager"/>
    <s v="i7"/>
    <s v="Master"/>
    <s v="Recruitment agencies"/>
    <d v="2023-10-20T00:00:00"/>
    <d v="2023-11-05T00:00:00"/>
    <d v="2023-11-14T00:00:00"/>
    <s v="Hired"/>
    <n v="77889"/>
    <n v="4"/>
    <x v="0"/>
    <n v="4"/>
    <s v="Branch Office"/>
    <x v="5"/>
  </r>
  <r>
    <s v="OE75282"/>
    <x v="0"/>
    <n v="28"/>
    <s v="Purchase"/>
    <s v="Purchase Officer"/>
    <s v="n6"/>
    <s v="Master"/>
    <s v="Job portal"/>
    <d v="2023-10-20T00:00:00"/>
    <d v="2023-10-31T00:00:00"/>
    <d v="2023-11-06T00:00:00"/>
    <s v="Hired"/>
    <n v="190184"/>
    <n v="4.2"/>
    <x v="0"/>
    <n v="5"/>
    <s v="Branch Office"/>
    <x v="1"/>
  </r>
  <r>
    <s v="ES06833"/>
    <x v="2"/>
    <n v="31"/>
    <s v="Operations"/>
    <s v="Operations Executive"/>
    <s v="b9"/>
    <s v="Bachelor"/>
    <s v="LinkedIn"/>
    <d v="2023-10-21T00:00:00"/>
    <d v="2023-11-04T00:00:00"/>
    <d v="2023-11-08T00:00:00"/>
    <s v="Rejected"/>
    <n v="55720"/>
    <m/>
    <x v="1"/>
    <n v="3"/>
    <s v="Head Office"/>
    <x v="1"/>
  </r>
  <r>
    <s v="HS15128"/>
    <x v="0"/>
    <n v="33"/>
    <s v="Service"/>
    <s v="Service Engineer"/>
    <s v="m7"/>
    <s v="Master"/>
    <s v="Own website"/>
    <d v="2023-10-21T00:00:00"/>
    <d v="2023-10-30T00:00:00"/>
    <d v="2023-11-06T00:00:00"/>
    <s v="Hired"/>
    <n v="154966"/>
    <n v="4.5"/>
    <x v="0"/>
    <n v="5"/>
    <s v="Branch Office"/>
    <x v="1"/>
  </r>
  <r>
    <s v="NL94149"/>
    <x v="0"/>
    <n v="27"/>
    <s v="Sales"/>
    <s v="Sales Executive"/>
    <s v="c5"/>
    <s v="Master"/>
    <s v="Recruitment agencies"/>
    <d v="2023-10-21T00:00:00"/>
    <d v="2023-11-10T00:00:00"/>
    <d v="2023-11-21T00:00:00"/>
    <s v="Rejected"/>
    <n v="69247"/>
    <m/>
    <x v="1"/>
    <n v="5"/>
    <s v="Remote"/>
    <x v="0"/>
  </r>
  <r>
    <s v="JT81057"/>
    <x v="0"/>
    <n v="28"/>
    <s v="Sales"/>
    <s v="Sales Executive"/>
    <s v="i7"/>
    <s v="Degree"/>
    <s v="Recruitment agencies"/>
    <d v="2023-10-22T00:00:00"/>
    <d v="2023-11-04T00:00:00"/>
    <d v="2023-11-15T00:00:00"/>
    <s v="Rejected"/>
    <n v="65385"/>
    <m/>
    <x v="1"/>
    <m/>
    <s v="Branch Office"/>
    <x v="1"/>
  </r>
  <r>
    <s v="GU39757"/>
    <x v="0"/>
    <n v="24"/>
    <s v="Sales"/>
    <s v="Sales Executive"/>
    <s v="c10"/>
    <s v="Master"/>
    <s v="LinkedIn"/>
    <d v="2023-10-22T00:00:00"/>
    <d v="2023-10-31T00:00:00"/>
    <d v="2023-11-05T00:00:00"/>
    <s v="Hired"/>
    <n v="62279"/>
    <n v="3.9"/>
    <x v="0"/>
    <n v="3"/>
    <s v="Head Office"/>
    <x v="0"/>
  </r>
  <r>
    <s v="ZH54468"/>
    <x v="0"/>
    <n v="27"/>
    <s v="Sales"/>
    <s v="Sales Manager"/>
    <s v="c9"/>
    <s v="Master"/>
    <s v="Recruitment agencies"/>
    <d v="2023-10-22T00:00:00"/>
    <d v="2023-11-06T00:00:00"/>
    <d v="2023-11-10T00:00:00"/>
    <s v="Hired"/>
    <n v="66951"/>
    <n v="3.7"/>
    <x v="0"/>
    <n v="4"/>
    <s v="Branch Office"/>
    <x v="0"/>
  </r>
  <r>
    <s v="FF21553"/>
    <x v="2"/>
    <n v="28"/>
    <s v="Service"/>
    <s v="Service Engineer"/>
    <s v="m6"/>
    <s v="Associate"/>
    <s v="LinkedIn"/>
    <d v="2023-10-22T00:00:00"/>
    <d v="2023-10-31T00:00:00"/>
    <d v="2023-11-11T00:00:00"/>
    <s v="Hired"/>
    <n v="91678"/>
    <n v="3.5"/>
    <x v="0"/>
    <n v="4"/>
    <s v="Branch Office"/>
    <x v="1"/>
  </r>
  <r>
    <s v="JQ03769"/>
    <x v="0"/>
    <n v="35"/>
    <s v="Service"/>
    <s v="Service Engineer"/>
    <s v="i6"/>
    <s v="Degree"/>
    <s v="Recruitment agencies"/>
    <d v="2023-10-22T00:00:00"/>
    <d v="2023-11-07T00:00:00"/>
    <d v="2023-11-11T00:00:00"/>
    <s v="Hired"/>
    <n v="61019"/>
    <n v="4.8"/>
    <x v="0"/>
    <n v="4"/>
    <s v="Branch Office"/>
    <x v="2"/>
  </r>
  <r>
    <s v="HW35775"/>
    <x v="0"/>
    <n v="34"/>
    <s v="Service"/>
    <s v="Service Engineer"/>
    <s v="c8"/>
    <s v="Bachelor"/>
    <s v="Own website"/>
    <d v="2023-10-22T00:00:00"/>
    <d v="2023-11-01T00:00:00"/>
    <d v="2023-11-09T00:00:00"/>
    <s v="Hired"/>
    <n v="67225"/>
    <n v="3.7"/>
    <x v="0"/>
    <n v="3"/>
    <s v="Branch Office"/>
    <x v="2"/>
  </r>
  <r>
    <s v="VO93471"/>
    <x v="0"/>
    <n v="27"/>
    <s v="General Management"/>
    <s v="General Manager"/>
    <s v="i5"/>
    <s v="Bachelor"/>
    <s v="Job portal"/>
    <d v="2023-10-22T00:00:00"/>
    <d v="2023-11-06T00:00:00"/>
    <d v="2023-11-14T00:00:00"/>
    <s v="Hired"/>
    <n v="48632"/>
    <n v="4.5999999999999996"/>
    <x v="0"/>
    <n v="4"/>
    <s v="Head Office"/>
    <x v="0"/>
  </r>
  <r>
    <s v="UA53151"/>
    <x v="0"/>
    <n v="31"/>
    <s v="Service"/>
    <s v="Service Engineer"/>
    <s v="c9"/>
    <s v="Bachelor"/>
    <s v="Recruitment agencies"/>
    <d v="2023-10-22T00:00:00"/>
    <d v="2023-11-11T00:00:00"/>
    <d v="2023-11-21T00:00:00"/>
    <s v="Hired"/>
    <n v="78254"/>
    <n v="3.6"/>
    <x v="2"/>
    <n v="2"/>
    <s v="Branch Office"/>
    <x v="1"/>
  </r>
  <r>
    <s v="HF78705"/>
    <x v="1"/>
    <n v="34"/>
    <s v="Service"/>
    <s v="Service Engineer"/>
    <s v="c5"/>
    <s v="Bachelor"/>
    <s v="Job portal"/>
    <d v="2023-10-23T00:00:00"/>
    <d v="2023-11-05T00:00:00"/>
    <d v="2023-11-13T00:00:00"/>
    <s v="Rejected"/>
    <n v="65936"/>
    <m/>
    <x v="1"/>
    <n v="4"/>
    <s v="Branch Office"/>
    <x v="2"/>
  </r>
  <r>
    <s v="EE13753"/>
    <x v="0"/>
    <n v="29"/>
    <s v="Operations"/>
    <s v="Operations Manager"/>
    <s v="m7"/>
    <s v="Master"/>
    <s v="Recruitment agencies"/>
    <d v="2023-10-23T00:00:00"/>
    <d v="2023-11-11T00:00:00"/>
    <d v="2023-11-16T00:00:00"/>
    <s v="Hired"/>
    <n v="116879"/>
    <n v="4.3"/>
    <x v="0"/>
    <n v="4"/>
    <s v="Branch Office"/>
    <x v="1"/>
  </r>
  <r>
    <s v="UY47945"/>
    <x v="0"/>
    <n v="22"/>
    <s v="Operations"/>
    <s v="Operations Executive"/>
    <s v="c10"/>
    <s v="Master"/>
    <s v="LinkedIn"/>
    <d v="2023-10-23T00:00:00"/>
    <d v="2023-11-04T00:00:00"/>
    <d v="2023-11-08T00:00:00"/>
    <s v="Hired"/>
    <n v="76460"/>
    <n v="4.0999999999999996"/>
    <x v="2"/>
    <n v="4"/>
    <s v="Branch Office"/>
    <x v="0"/>
  </r>
  <r>
    <s v="ET86097"/>
    <x v="0"/>
    <n v="25"/>
    <s v="Operations"/>
    <s v="Operations Executive"/>
    <s v="c8"/>
    <s v="Associate"/>
    <s v="LinkedIn"/>
    <d v="2023-10-23T00:00:00"/>
    <d v="2023-11-08T00:00:00"/>
    <d v="2023-11-16T00:00:00"/>
    <s v="Rejected"/>
    <n v="51725"/>
    <m/>
    <x v="1"/>
    <n v="5"/>
    <s v="Branch Office"/>
    <x v="0"/>
  </r>
  <r>
    <s v="GH25576"/>
    <x v="0"/>
    <n v="25"/>
    <s v="Service"/>
    <s v="Service Engineer"/>
    <s v="b9"/>
    <s v="Bachelor"/>
    <s v="Job portal"/>
    <d v="2023-10-23T00:00:00"/>
    <d v="2023-11-11T00:00:00"/>
    <d v="2023-11-21T00:00:00"/>
    <s v="Candidate refused"/>
    <n v="55395"/>
    <m/>
    <x v="1"/>
    <n v="4"/>
    <s v="Branch Office"/>
    <x v="0"/>
  </r>
  <r>
    <s v="RK84132"/>
    <x v="0"/>
    <n v="25"/>
    <s v="Operations"/>
    <s v="Operations Executive"/>
    <s v="i1"/>
    <s v="Master"/>
    <s v="Job portal"/>
    <d v="2023-10-23T00:00:00"/>
    <d v="2023-10-31T00:00:00"/>
    <d v="2023-11-11T00:00:00"/>
    <s v="Hired"/>
    <n v="50843"/>
    <n v="4.3"/>
    <x v="0"/>
    <n v="5"/>
    <s v="Branch Office"/>
    <x v="0"/>
  </r>
  <r>
    <s v="VI89310"/>
    <x v="2"/>
    <n v="25"/>
    <s v="Operations"/>
    <s v="Operations Executive"/>
    <s v="i6"/>
    <s v="Master"/>
    <s v="Others"/>
    <d v="2023-10-23T00:00:00"/>
    <d v="2023-11-01T00:00:00"/>
    <d v="2023-11-05T00:00:00"/>
    <s v="Candidate refused"/>
    <n v="66422"/>
    <m/>
    <x v="1"/>
    <m/>
    <s v="Branch Office"/>
    <x v="0"/>
  </r>
  <r>
    <s v="VQ02070"/>
    <x v="1"/>
    <n v="53"/>
    <s v="Operations"/>
    <s v="Operations Manager"/>
    <s v="n9"/>
    <s v="Associate"/>
    <s v="Job portal"/>
    <d v="2023-10-24T00:00:00"/>
    <d v="2023-11-06T00:00:00"/>
    <d v="2023-11-16T00:00:00"/>
    <s v="Rejected"/>
    <n v="195192"/>
    <m/>
    <x v="1"/>
    <n v="2"/>
    <s v="Branch Office"/>
    <x v="4"/>
  </r>
  <r>
    <s v="FJ26124"/>
    <x v="0"/>
    <n v="26"/>
    <s v="Operations"/>
    <s v="Operations Executive"/>
    <s v="n10"/>
    <s v="Bachelor"/>
    <s v="Own website"/>
    <d v="2023-10-24T00:00:00"/>
    <d v="2023-11-08T00:00:00"/>
    <d v="2023-11-18T00:00:00"/>
    <s v="Rejected"/>
    <n v="189240"/>
    <m/>
    <x v="1"/>
    <n v="5"/>
    <s v="Branch Office"/>
    <x v="0"/>
  </r>
  <r>
    <s v="CP30099"/>
    <x v="2"/>
    <n v="31"/>
    <s v="Operations"/>
    <s v="Operations Executive"/>
    <s v="c8"/>
    <s v="Bachelor"/>
    <s v="Own website"/>
    <d v="2023-10-24T00:00:00"/>
    <d v="2023-11-02T00:00:00"/>
    <d v="2023-11-13T00:00:00"/>
    <s v="Hired"/>
    <n v="80446"/>
    <n v="4.2"/>
    <x v="2"/>
    <n v="5"/>
    <s v="Branch Office"/>
    <x v="1"/>
  </r>
  <r>
    <s v="DM03497"/>
    <x v="2"/>
    <n v="23"/>
    <s v="Operations"/>
    <s v="Operations Executive"/>
    <s v="i1"/>
    <s v="Bachelor"/>
    <s v="LinkedIn"/>
    <d v="2023-10-25T00:00:00"/>
    <d v="2023-11-08T00:00:00"/>
    <d v="2023-11-12T00:00:00"/>
    <s v="Hired"/>
    <n v="50842"/>
    <n v="4.0999999999999996"/>
    <x v="2"/>
    <n v="4"/>
    <s v="Head Office"/>
    <x v="0"/>
  </r>
  <r>
    <s v="VB98325"/>
    <x v="2"/>
    <n v="32"/>
    <s v="Operations"/>
    <s v="Operations Executive"/>
    <s v="i6"/>
    <s v="Master"/>
    <s v="LinkedIn"/>
    <d v="2023-10-25T00:00:00"/>
    <d v="2023-11-06T00:00:00"/>
    <d v="2023-11-13T00:00:00"/>
    <s v="Hired"/>
    <n v="50254"/>
    <m/>
    <x v="0"/>
    <n v="3"/>
    <s v="Branch Office"/>
    <x v="1"/>
  </r>
  <r>
    <s v="YA52120"/>
    <x v="0"/>
    <n v="31"/>
    <s v="Purchase"/>
    <s v="Purchase Manager"/>
    <s v="c10"/>
    <s v="Bachelor"/>
    <s v="Job portal"/>
    <d v="2023-10-25T00:00:00"/>
    <d v="2023-11-09T00:00:00"/>
    <d v="2023-11-16T00:00:00"/>
    <s v="Rejected"/>
    <n v="63721"/>
    <m/>
    <x v="1"/>
    <n v="5"/>
    <s v="Remote"/>
    <x v="1"/>
  </r>
  <r>
    <s v="VR86281"/>
    <x v="0"/>
    <n v="29"/>
    <s v="Operations"/>
    <s v="Operations Executive"/>
    <s v="i5"/>
    <s v="Degree"/>
    <s v="LinkedIn"/>
    <d v="2023-10-25T00:00:00"/>
    <d v="2023-11-11T00:00:00"/>
    <d v="2023-11-21T00:00:00"/>
    <s v="Rejected"/>
    <n v="58773"/>
    <m/>
    <x v="1"/>
    <n v="4"/>
    <s v="Branch Office"/>
    <x v="1"/>
  </r>
  <r>
    <s v="KA96204"/>
    <x v="0"/>
    <n v="25"/>
    <s v="Operations"/>
    <s v="Operations Executive"/>
    <s v="i7"/>
    <s v="Bachelor"/>
    <s v="LinkedIn"/>
    <d v="2023-10-25T00:00:00"/>
    <d v="2023-11-13T00:00:00"/>
    <d v="2023-11-19T00:00:00"/>
    <s v="Rejected"/>
    <n v="74046"/>
    <m/>
    <x v="1"/>
    <n v="4"/>
    <s v="Branch Office"/>
    <x v="0"/>
  </r>
  <r>
    <s v="DF03829"/>
    <x v="2"/>
    <n v="27"/>
    <s v="Sales"/>
    <s v="Sales Manager"/>
    <s v="i5"/>
    <s v="Bachelor"/>
    <s v="Recruitment agencies"/>
    <d v="2023-10-26T00:00:00"/>
    <d v="2023-11-07T00:00:00"/>
    <d v="2023-11-17T00:00:00"/>
    <s v="Hired"/>
    <n v="57298"/>
    <n v="4.5999999999999996"/>
    <x v="0"/>
    <n v="4"/>
    <s v="Branch Office"/>
    <x v="0"/>
  </r>
  <r>
    <s v="FE48544"/>
    <x v="2"/>
    <n v="29"/>
    <s v="Human Resource"/>
    <s v="HR Specialist"/>
    <s v="i4"/>
    <s v="Bachelor"/>
    <s v="Own website"/>
    <d v="2023-10-26T00:00:00"/>
    <d v="2023-11-13T00:00:00"/>
    <d v="2023-11-25T00:00:00"/>
    <s v="Hired"/>
    <n v="44538"/>
    <m/>
    <x v="0"/>
    <n v="5"/>
    <s v="Head Office"/>
    <x v="1"/>
  </r>
  <r>
    <s v="XA82226"/>
    <x v="0"/>
    <n v="35"/>
    <s v="Service"/>
    <s v="Service Manager"/>
    <s v="i6"/>
    <s v="Associate"/>
    <s v="Job portal"/>
    <d v="2023-10-26T00:00:00"/>
    <d v="2023-11-16T00:00:00"/>
    <d v="2023-11-20T00:00:00"/>
    <s v="Hired"/>
    <n v="50541"/>
    <n v="3.6"/>
    <x v="0"/>
    <n v="5"/>
    <s v="Branch Office"/>
    <x v="2"/>
  </r>
  <r>
    <s v="BH40335"/>
    <x v="0"/>
    <n v="38"/>
    <s v="Production"/>
    <s v="Production Engineer"/>
    <s v="i7"/>
    <s v="Master"/>
    <s v="Others"/>
    <d v="2023-10-27T00:00:00"/>
    <d v="2023-11-11T00:00:00"/>
    <d v="2023-11-19T00:00:00"/>
    <s v="Candidate in process"/>
    <n v="79408"/>
    <m/>
    <x v="1"/>
    <n v="4"/>
    <s v="Branch Office"/>
    <x v="2"/>
  </r>
  <r>
    <s v="LZ84612"/>
    <x v="1"/>
    <n v="32"/>
    <s v="Operations"/>
    <s v="Operations Executive"/>
    <s v="m6"/>
    <s v="Degree"/>
    <s v="LinkedIn"/>
    <d v="2023-10-27T00:00:00"/>
    <d v="2023-11-07T00:00:00"/>
    <d v="2023-11-11T00:00:00"/>
    <s v="Candidate refused"/>
    <n v="99893"/>
    <m/>
    <x v="1"/>
    <n v="4"/>
    <s v="Branch Office"/>
    <x v="1"/>
  </r>
  <r>
    <s v="EW22370"/>
    <x v="2"/>
    <n v="29"/>
    <s v="Service"/>
    <s v="Service Manager"/>
    <s v="c9"/>
    <s v="Bachelor"/>
    <s v="LinkedIn"/>
    <d v="2023-10-27T00:00:00"/>
    <d v="2023-11-12T00:00:00"/>
    <d v="2023-11-24T00:00:00"/>
    <s v="Hired"/>
    <n v="70689"/>
    <m/>
    <x v="0"/>
    <n v="5"/>
    <s v="Branch Office"/>
    <x v="1"/>
  </r>
  <r>
    <s v="MF37753"/>
    <x v="1"/>
    <n v="25"/>
    <s v="Production"/>
    <s v="Production Manager"/>
    <s v="m6"/>
    <s v="Bachelor"/>
    <s v="Own website"/>
    <d v="2023-10-27T00:00:00"/>
    <d v="2023-11-10T00:00:00"/>
    <d v="2023-11-19T00:00:00"/>
    <s v="Candidate in process"/>
    <n v="102655"/>
    <m/>
    <x v="1"/>
    <n v="2"/>
    <s v="Branch Office"/>
    <x v="0"/>
  </r>
  <r>
    <s v="GO91873"/>
    <x v="2"/>
    <n v="29"/>
    <s v="Service"/>
    <s v="Service Engineer"/>
    <s v="i1"/>
    <s v="Degree"/>
    <s v="LinkedIn"/>
    <d v="2023-10-27T00:00:00"/>
    <d v="2023-11-08T00:00:00"/>
    <d v="2023-11-12T00:00:00"/>
    <s v="Rejected"/>
    <n v="47461"/>
    <m/>
    <x v="1"/>
    <m/>
    <s v="Branch Office"/>
    <x v="1"/>
  </r>
  <r>
    <s v="FV15061"/>
    <x v="0"/>
    <n v="25"/>
    <s v="Purchase"/>
    <s v="Purchase Manager"/>
    <s v="i4"/>
    <s v="Bachelor"/>
    <s v="Own website"/>
    <d v="2023-10-28T00:00:00"/>
    <d v="2023-11-18T00:00:00"/>
    <d v="2023-11-27T00:00:00"/>
    <s v="Hired"/>
    <n v="44112"/>
    <n v="4.7"/>
    <x v="0"/>
    <n v="4"/>
    <s v="Branch Office"/>
    <x v="0"/>
  </r>
  <r>
    <s v="NT26903"/>
    <x v="2"/>
    <n v="34"/>
    <s v="Service"/>
    <s v="Service Engineer"/>
    <s v="i6"/>
    <s v="Bachelor"/>
    <s v="LinkedIn"/>
    <d v="2023-10-28T00:00:00"/>
    <d v="2023-11-11T00:00:00"/>
    <d v="2023-11-19T00:00:00"/>
    <s v="Rejected"/>
    <n v="66108"/>
    <m/>
    <x v="1"/>
    <n v="4"/>
    <s v="Branch Office"/>
    <x v="2"/>
  </r>
  <r>
    <s v="NI84913"/>
    <x v="2"/>
    <n v="32"/>
    <s v="Service"/>
    <s v="Service Engineer"/>
    <s v="c5"/>
    <s v="Bachelor"/>
    <s v="Job portal"/>
    <d v="2023-10-28T00:00:00"/>
    <d v="2023-11-08T00:00:00"/>
    <d v="2023-11-15T00:00:00"/>
    <s v="Candidate in process"/>
    <n v="40993"/>
    <m/>
    <x v="1"/>
    <n v="4"/>
    <s v="Remote"/>
    <x v="1"/>
  </r>
  <r>
    <s v="HI50752"/>
    <x v="0"/>
    <n v="25"/>
    <s v="Service"/>
    <s v="Service Engineer"/>
    <s v="i1"/>
    <s v="Bachelor"/>
    <s v="LinkedIn"/>
    <d v="2023-10-28T00:00:00"/>
    <d v="2023-11-18T00:00:00"/>
    <d v="2023-11-22T00:00:00"/>
    <s v="Hired"/>
    <n v="48108"/>
    <n v="4.3"/>
    <x v="0"/>
    <m/>
    <s v="Head Office"/>
    <x v="0"/>
  </r>
  <r>
    <s v="NG43867"/>
    <x v="0"/>
    <n v="26"/>
    <s v="Human Resource"/>
    <s v="HR Specialist"/>
    <s v="i7"/>
    <s v="Bachelor"/>
    <s v="Job portal"/>
    <d v="2023-10-28T00:00:00"/>
    <d v="2023-11-06T00:00:00"/>
    <d v="2023-11-15T00:00:00"/>
    <s v="Rejected"/>
    <n v="67162"/>
    <m/>
    <x v="1"/>
    <n v="5"/>
    <s v="Branch Office"/>
    <x v="0"/>
  </r>
  <r>
    <s v="HL95243"/>
    <x v="2"/>
    <n v="38"/>
    <s v="Human Resource"/>
    <s v="HR Manager"/>
    <s v="n10"/>
    <s v="Bachelor"/>
    <s v="LinkedIn"/>
    <d v="2023-10-28T00:00:00"/>
    <d v="2023-11-19T00:00:00"/>
    <d v="2023-11-29T00:00:00"/>
    <s v="Hired"/>
    <n v="181996"/>
    <n v="3.9"/>
    <x v="0"/>
    <n v="3"/>
    <s v="Head Office"/>
    <x v="2"/>
  </r>
  <r>
    <s v="JO46882"/>
    <x v="0"/>
    <n v="25"/>
    <s v="Service"/>
    <s v="Service Engineer"/>
    <s v="i7"/>
    <s v="Master"/>
    <s v="Job portal"/>
    <d v="2023-10-29T00:00:00"/>
    <d v="2023-11-19T00:00:00"/>
    <d v="2023-11-29T00:00:00"/>
    <s v="Hired"/>
    <n v="77072"/>
    <n v="4.2"/>
    <x v="0"/>
    <n v="4"/>
    <s v="Branch Office"/>
    <x v="0"/>
  </r>
  <r>
    <s v="KM63258"/>
    <x v="2"/>
    <n v="33"/>
    <s v="Operations"/>
    <s v="Operations Executive"/>
    <s v="i4"/>
    <s v="Master"/>
    <s v="Job portal"/>
    <d v="2023-10-29T00:00:00"/>
    <d v="2023-11-18T00:00:00"/>
    <d v="2023-11-22T00:00:00"/>
    <s v="Hired"/>
    <n v="58343"/>
    <n v="4.5999999999999996"/>
    <x v="0"/>
    <m/>
    <s v="Branch Office"/>
    <x v="1"/>
  </r>
  <r>
    <s v="ZB68035"/>
    <x v="2"/>
    <n v="25"/>
    <s v="Sales"/>
    <s v="Sales Manager"/>
    <s v="c8"/>
    <s v="Master"/>
    <s v="Own website"/>
    <d v="2023-10-30T00:00:00"/>
    <d v="2023-11-14T00:00:00"/>
    <d v="2023-11-19T00:00:00"/>
    <s v="Hired"/>
    <n v="54728"/>
    <n v="4.5999999999999996"/>
    <x v="0"/>
    <n v="4"/>
    <s v="Head Office"/>
    <x v="0"/>
  </r>
  <r>
    <s v="PA04918"/>
    <x v="1"/>
    <n v="23"/>
    <s v="Sales"/>
    <s v="Sales Executive"/>
    <s v="i5"/>
    <s v="Bachelor"/>
    <s v="LinkedIn"/>
    <d v="2023-10-30T00:00:00"/>
    <d v="2023-11-17T00:00:00"/>
    <d v="2023-11-29T00:00:00"/>
    <s v="Hired"/>
    <n v="51829"/>
    <n v="3.7"/>
    <x v="0"/>
    <n v="4"/>
    <s v="Branch Office"/>
    <x v="0"/>
  </r>
  <r>
    <s v="AN36683"/>
    <x v="0"/>
    <n v="32"/>
    <s v="Service"/>
    <s v="Service Engineer"/>
    <s v="i6"/>
    <s v="Master"/>
    <s v="LinkedIn"/>
    <d v="2023-10-30T00:00:00"/>
    <d v="2023-11-12T00:00:00"/>
    <d v="2023-11-22T00:00:00"/>
    <s v="Hired"/>
    <n v="65473"/>
    <n v="4.9000000000000004"/>
    <x v="0"/>
    <n v="4"/>
    <s v="Branch Office"/>
    <x v="1"/>
  </r>
  <r>
    <s v="HG48082"/>
    <x v="0"/>
    <n v="34"/>
    <s v="Marketing"/>
    <s v="Marketing Executive"/>
    <s v="b9"/>
    <s v="Bachelor"/>
    <s v="LinkedIn"/>
    <d v="2023-10-31T00:00:00"/>
    <d v="2023-11-10T00:00:00"/>
    <d v="2023-11-18T00:00:00"/>
    <s v="Rejected"/>
    <n v="49196"/>
    <m/>
    <x v="1"/>
    <n v="4"/>
    <s v="Branch Office"/>
    <x v="2"/>
  </r>
  <r>
    <s v="GG45236"/>
    <x v="2"/>
    <n v="26"/>
    <s v="Marketing"/>
    <s v="Marketing Executive"/>
    <s v="b9"/>
    <s v="Degree"/>
    <s v="Job portal"/>
    <d v="2023-10-31T00:00:00"/>
    <d v="2023-11-08T00:00:00"/>
    <d v="2023-11-20T00:00:00"/>
    <s v="Candidate in process"/>
    <n v="50928"/>
    <m/>
    <x v="1"/>
    <n v="2"/>
    <s v="Branch Office"/>
    <x v="0"/>
  </r>
  <r>
    <s v="RA47819"/>
    <x v="0"/>
    <n v="23"/>
    <s v="Service"/>
    <s v="Service Manager"/>
    <s v="i1"/>
    <s v="Master"/>
    <s v="LinkedIn"/>
    <d v="2023-10-31T00:00:00"/>
    <d v="2023-11-18T00:00:00"/>
    <d v="2023-11-29T00:00:00"/>
    <s v="Hired"/>
    <n v="45847"/>
    <n v="4.7"/>
    <x v="0"/>
    <n v="5"/>
    <s v="Branch Office"/>
    <x v="0"/>
  </r>
  <r>
    <s v="EE48967"/>
    <x v="2"/>
    <n v="26"/>
    <s v="Service"/>
    <s v="Service Engineer"/>
    <s v="m7"/>
    <s v="Master"/>
    <s v="Own website"/>
    <d v="2023-11-01T00:00:00"/>
    <d v="2023-11-16T00:00:00"/>
    <d v="2023-11-26T00:00:00"/>
    <s v="Candidate refused"/>
    <n v="150740"/>
    <m/>
    <x v="1"/>
    <n v="4"/>
    <s v="Remote"/>
    <x v="0"/>
  </r>
  <r>
    <s v="PU46427"/>
    <x v="2"/>
    <n v="38"/>
    <s v="Service"/>
    <s v="Service Engineer"/>
    <s v="i6"/>
    <s v="Master"/>
    <s v="Job portal"/>
    <d v="2023-11-01T00:00:00"/>
    <d v="2023-11-19T00:00:00"/>
    <d v="2023-12-01T00:00:00"/>
    <s v="Hired"/>
    <n v="72595"/>
    <n v="4.5"/>
    <x v="0"/>
    <n v="5"/>
    <s v="Branch Office"/>
    <x v="2"/>
  </r>
  <r>
    <s v="RV04243"/>
    <x v="0"/>
    <n v="27"/>
    <s v="Finance"/>
    <s v="Finance Manager"/>
    <s v="i6"/>
    <s v="Bachelor"/>
    <s v="LinkedIn"/>
    <d v="2023-11-01T00:00:00"/>
    <d v="2023-11-10T00:00:00"/>
    <d v="2023-11-18T00:00:00"/>
    <s v="Hired"/>
    <n v="54508"/>
    <n v="3.7"/>
    <x v="0"/>
    <n v="4"/>
    <s v="Branch Office"/>
    <x v="0"/>
  </r>
  <r>
    <s v="VS68543"/>
    <x v="0"/>
    <n v="22"/>
    <s v="Operations"/>
    <s v="Operations Executive"/>
    <s v="c9"/>
    <s v="Master"/>
    <s v="Job portal"/>
    <d v="2023-11-02T00:00:00"/>
    <d v="2023-11-16T00:00:00"/>
    <d v="2023-11-22T00:00:00"/>
    <s v="Hired"/>
    <n v="68216"/>
    <n v="3.6"/>
    <x v="0"/>
    <n v="1"/>
    <s v="Branch Office"/>
    <x v="0"/>
  </r>
  <r>
    <s v="TI93063"/>
    <x v="0"/>
    <n v="22"/>
    <s v="Service"/>
    <s v="Service Engineer"/>
    <s v="c9"/>
    <s v="Master"/>
    <s v="Job portal"/>
    <d v="2023-11-02T00:00:00"/>
    <d v="2023-11-17T00:00:00"/>
    <d v="2023-11-27T00:00:00"/>
    <s v="Rejected"/>
    <n v="76480"/>
    <m/>
    <x v="1"/>
    <m/>
    <s v="Branch Office"/>
    <x v="0"/>
  </r>
  <r>
    <s v="DV60657"/>
    <x v="0"/>
    <n v="27"/>
    <s v="Operations"/>
    <s v="Operations Manager"/>
    <s v="c5"/>
    <s v="Master"/>
    <s v="Recruitment agencies"/>
    <d v="2023-11-02T00:00:00"/>
    <d v="2023-11-18T00:00:00"/>
    <d v="2023-11-29T00:00:00"/>
    <s v="Rejected"/>
    <n v="49654"/>
    <m/>
    <x v="1"/>
    <n v="2"/>
    <s v="Branch Office"/>
    <x v="0"/>
  </r>
  <r>
    <s v="TO47031"/>
    <x v="1"/>
    <n v="27"/>
    <s v="Service"/>
    <s v="Service Engineer"/>
    <s v="i1"/>
    <s v="Master"/>
    <s v="Own website"/>
    <d v="2023-11-02T00:00:00"/>
    <d v="2023-11-20T00:00:00"/>
    <d v="2023-11-27T00:00:00"/>
    <s v="Hired"/>
    <n v="42400"/>
    <n v="4"/>
    <x v="0"/>
    <n v="4"/>
    <s v="Branch Office"/>
    <x v="0"/>
  </r>
  <r>
    <s v="BB75980"/>
    <x v="2"/>
    <n v="33"/>
    <s v="Marketing"/>
    <s v="Marketing Executive"/>
    <s v="c8"/>
    <s v="Bachelor"/>
    <s v="Job portal"/>
    <d v="2023-11-03T00:00:00"/>
    <d v="2023-11-21T00:00:00"/>
    <d v="2023-11-27T00:00:00"/>
    <s v="Rejected"/>
    <n v="73948"/>
    <m/>
    <x v="1"/>
    <n v="4"/>
    <s v="Head Office"/>
    <x v="1"/>
  </r>
  <r>
    <s v="EV57566"/>
    <x v="2"/>
    <n v="23"/>
    <s v="Operations"/>
    <s v="Operations Executive"/>
    <s v="c9"/>
    <s v="Bachelor"/>
    <s v="Job portal"/>
    <d v="2023-11-03T00:00:00"/>
    <d v="2023-11-12T00:00:00"/>
    <d v="2023-11-16T00:00:00"/>
    <s v="Hired"/>
    <n v="59447"/>
    <n v="4.9000000000000004"/>
    <x v="0"/>
    <n v="4"/>
    <s v="Branch Office"/>
    <x v="0"/>
  </r>
  <r>
    <s v="ON11179"/>
    <x v="2"/>
    <n v="25"/>
    <s v="Purchase"/>
    <s v="Purchase Officer"/>
    <s v="i7"/>
    <s v="Master"/>
    <s v="LinkedIn"/>
    <d v="2023-11-03T00:00:00"/>
    <d v="2023-11-12T00:00:00"/>
    <d v="2023-11-20T00:00:00"/>
    <s v="Candidate in process"/>
    <n v="60330"/>
    <m/>
    <x v="1"/>
    <n v="5"/>
    <s v="Branch Office"/>
    <x v="0"/>
  </r>
  <r>
    <s v="UU20795"/>
    <x v="0"/>
    <n v="39"/>
    <s v="Operations"/>
    <s v="Operations Executive"/>
    <s v="i4"/>
    <s v="Bachelor"/>
    <s v="Own website"/>
    <d v="2023-11-03T00:00:00"/>
    <d v="2023-11-13T00:00:00"/>
    <d v="2023-11-21T00:00:00"/>
    <s v="Hired"/>
    <n v="59280"/>
    <n v="4.5999999999999996"/>
    <x v="2"/>
    <n v="5"/>
    <s v="Head Office"/>
    <x v="2"/>
  </r>
  <r>
    <s v="VI24207"/>
    <x v="1"/>
    <n v="25"/>
    <s v="Operations"/>
    <s v="Operations Executive"/>
    <s v="c8"/>
    <s v="Bachelor"/>
    <s v="Job portal"/>
    <d v="2023-11-03T00:00:00"/>
    <d v="2023-11-17T00:00:00"/>
    <d v="2023-11-22T00:00:00"/>
    <s v="Hired"/>
    <n v="51254"/>
    <n v="3.7"/>
    <x v="0"/>
    <m/>
    <s v="Branch Office"/>
    <x v="0"/>
  </r>
  <r>
    <s v="PR69079"/>
    <x v="2"/>
    <n v="28"/>
    <s v="Service"/>
    <s v="Service Manager"/>
    <s v="c10"/>
    <s v="Associate"/>
    <s v="Own website"/>
    <d v="2023-11-03T00:00:00"/>
    <d v="2023-11-17T00:00:00"/>
    <d v="2023-11-24T00:00:00"/>
    <s v="Hired"/>
    <n v="70204"/>
    <n v="3.8"/>
    <x v="0"/>
    <n v="2"/>
    <s v="Branch Office"/>
    <x v="1"/>
  </r>
  <r>
    <s v="HZ60276"/>
    <x v="2"/>
    <n v="22"/>
    <s v="Service"/>
    <s v="Service Engineer"/>
    <s v="i6"/>
    <s v="Bachelor"/>
    <s v="LinkedIn"/>
    <d v="2023-11-03T00:00:00"/>
    <d v="2023-11-22T00:00:00"/>
    <d v="2023-12-04T00:00:00"/>
    <s v="Hired"/>
    <n v="61776"/>
    <n v="3.7"/>
    <x v="0"/>
    <m/>
    <s v="Head Office"/>
    <x v="0"/>
  </r>
  <r>
    <s v="KA31684"/>
    <x v="2"/>
    <n v="31"/>
    <s v="Marketing"/>
    <s v="Marketing Executive"/>
    <s v="i7"/>
    <s v="Master"/>
    <s v="Job portal"/>
    <d v="2023-11-04T00:00:00"/>
    <d v="2023-11-21T00:00:00"/>
    <d v="2023-11-29T00:00:00"/>
    <s v="Candidate refused"/>
    <n v="72856"/>
    <m/>
    <x v="1"/>
    <n v="4"/>
    <s v="Branch Office"/>
    <x v="1"/>
  </r>
  <r>
    <s v="AG61929"/>
    <x v="0"/>
    <n v="35"/>
    <s v="Service"/>
    <s v="Service Manager"/>
    <s v="i1"/>
    <s v="Degree"/>
    <s v="LinkedIn"/>
    <d v="2023-11-04T00:00:00"/>
    <d v="2023-11-13T00:00:00"/>
    <d v="2023-11-22T00:00:00"/>
    <s v="Hired"/>
    <n v="53542"/>
    <n v="3.9"/>
    <x v="0"/>
    <n v="4"/>
    <s v="Branch Office"/>
    <x v="2"/>
  </r>
  <r>
    <s v="TH78676"/>
    <x v="2"/>
    <n v="32"/>
    <s v="Sales"/>
    <s v="Sales Executive"/>
    <s v="m6"/>
    <s v="Bachelor"/>
    <s v="Job portal"/>
    <d v="2023-11-04T00:00:00"/>
    <d v="2023-11-23T00:00:00"/>
    <d v="2023-12-03T00:00:00"/>
    <s v="Hired"/>
    <n v="143237"/>
    <n v="3.8"/>
    <x v="0"/>
    <m/>
    <s v="Head Office"/>
    <x v="1"/>
  </r>
  <r>
    <s v="VB71480"/>
    <x v="0"/>
    <n v="30"/>
    <s v="Production"/>
    <s v="Production Manager"/>
    <s v="i5"/>
    <s v="Associate"/>
    <s v="Job portal"/>
    <d v="2023-11-04T00:00:00"/>
    <d v="2023-11-26T00:00:00"/>
    <d v="2023-11-30T00:00:00"/>
    <s v="Candidate refused"/>
    <n v="58618"/>
    <m/>
    <x v="1"/>
    <n v="5"/>
    <s v="Branch Office"/>
    <x v="1"/>
  </r>
  <r>
    <s v="QY22185"/>
    <x v="0"/>
    <n v="33"/>
    <s v="Operations"/>
    <s v="Operations Executive"/>
    <s v="c10"/>
    <s v="Bachelor"/>
    <s v="Job portal"/>
    <d v="2023-11-04T00:00:00"/>
    <d v="2023-11-26T00:00:00"/>
    <d v="2023-12-04T00:00:00"/>
    <s v="Hired"/>
    <n v="67178"/>
    <n v="4.3"/>
    <x v="0"/>
    <n v="5"/>
    <s v="Branch Office"/>
    <x v="1"/>
  </r>
  <r>
    <s v="WT91627"/>
    <x v="0"/>
    <n v="33"/>
    <s v="Operations"/>
    <s v="Operations Executive"/>
    <s v="i5"/>
    <s v="Bachelor"/>
    <s v="Job portal"/>
    <d v="2023-11-05T00:00:00"/>
    <d v="2023-11-15T00:00:00"/>
    <d v="2023-11-24T00:00:00"/>
    <s v="Hired"/>
    <n v="68196"/>
    <n v="4.5999999999999996"/>
    <x v="0"/>
    <n v="2"/>
    <s v="Head Office"/>
    <x v="1"/>
  </r>
  <r>
    <s v="XR96009"/>
    <x v="1"/>
    <n v="29"/>
    <s v="Operations"/>
    <s v="Operations Manager"/>
    <s v="i4"/>
    <s v="Bachelor"/>
    <s v="Own website"/>
    <d v="2023-11-06T00:00:00"/>
    <d v="2023-11-15T00:00:00"/>
    <d v="2023-11-23T00:00:00"/>
    <s v="Hired"/>
    <n v="58065"/>
    <n v="4.2"/>
    <x v="0"/>
    <m/>
    <s v="Branch Office"/>
    <x v="1"/>
  </r>
  <r>
    <s v="UC05160"/>
    <x v="2"/>
    <n v="26"/>
    <s v="Operations"/>
    <s v="Operations Executive"/>
    <s v="c9"/>
    <s v="Master"/>
    <s v="Own website"/>
    <d v="2023-11-07T00:00:00"/>
    <d v="2023-11-20T00:00:00"/>
    <d v="2023-11-28T00:00:00"/>
    <s v="Hired"/>
    <n v="78201"/>
    <n v="4.5"/>
    <x v="2"/>
    <n v="4"/>
    <s v="Branch Office"/>
    <x v="0"/>
  </r>
  <r>
    <s v="WF55589"/>
    <x v="2"/>
    <n v="32"/>
    <s v="Service"/>
    <s v="Service Manager"/>
    <s v="c5"/>
    <s v="Associate"/>
    <s v="Others"/>
    <d v="2023-11-07T00:00:00"/>
    <d v="2023-11-18T00:00:00"/>
    <d v="2023-11-22T00:00:00"/>
    <s v="Rejected"/>
    <n v="67489"/>
    <m/>
    <x v="1"/>
    <n v="5"/>
    <s v="Branch Office"/>
    <x v="1"/>
  </r>
  <r>
    <s v="BE11956"/>
    <x v="2"/>
    <n v="24"/>
    <s v="Operations"/>
    <s v="Operations Executive"/>
    <s v="n10"/>
    <s v="Degree"/>
    <s v="LinkedIn"/>
    <d v="2023-11-07T00:00:00"/>
    <d v="2023-11-20T00:00:00"/>
    <d v="2023-11-25T00:00:00"/>
    <s v="Hired"/>
    <n v="229041"/>
    <n v="3.9"/>
    <x v="0"/>
    <n v="4"/>
    <s v="Branch Office"/>
    <x v="0"/>
  </r>
  <r>
    <s v="UV83960"/>
    <x v="0"/>
    <n v="31"/>
    <s v="Operations"/>
    <s v="Operations Executive"/>
    <s v="i4"/>
    <s v="Master"/>
    <s v="Job portal"/>
    <d v="2023-11-07T00:00:00"/>
    <d v="2023-11-18T00:00:00"/>
    <d v="2023-11-26T00:00:00"/>
    <s v="Candidate refused"/>
    <n v="51923"/>
    <m/>
    <x v="1"/>
    <n v="3"/>
    <s v="Remote"/>
    <x v="1"/>
  </r>
  <r>
    <s v="DN53564"/>
    <x v="1"/>
    <n v="30"/>
    <s v="Sales"/>
    <s v="Sales Executive"/>
    <s v="i5"/>
    <s v="Bachelor"/>
    <s v="Job portal"/>
    <d v="2023-11-07T00:00:00"/>
    <d v="2023-11-24T00:00:00"/>
    <d v="2023-12-03T00:00:00"/>
    <s v="Hired"/>
    <n v="49520"/>
    <n v="4.7"/>
    <x v="0"/>
    <n v="4"/>
    <s v="Branch Office"/>
    <x v="1"/>
  </r>
  <r>
    <s v="HB54515"/>
    <x v="0"/>
    <n v="36"/>
    <s v="Service"/>
    <s v="Service Engineer"/>
    <s v="c10"/>
    <s v="Associate"/>
    <s v="Own website"/>
    <d v="2023-11-08T00:00:00"/>
    <d v="2023-11-29T00:00:00"/>
    <d v="2023-12-07T00:00:00"/>
    <s v="Hired"/>
    <n v="69506"/>
    <n v="3.9"/>
    <x v="0"/>
    <n v="5"/>
    <s v="Head Office"/>
    <x v="2"/>
  </r>
  <r>
    <s v="XW14300"/>
    <x v="0"/>
    <n v="26"/>
    <s v="Sales"/>
    <s v="Sales Manager"/>
    <s v="i7"/>
    <s v="Degree"/>
    <s v="Job portal"/>
    <d v="2023-11-08T00:00:00"/>
    <d v="2023-11-22T00:00:00"/>
    <d v="2023-11-28T00:00:00"/>
    <s v="Hired"/>
    <n v="56573"/>
    <n v="3.8"/>
    <x v="2"/>
    <m/>
    <s v="Branch Office"/>
    <x v="0"/>
  </r>
  <r>
    <s v="DA64689"/>
    <x v="0"/>
    <n v="32"/>
    <s v="Operations"/>
    <s v="Operations Executive"/>
    <s v="i1"/>
    <s v="Bachelor"/>
    <s v="LinkedIn"/>
    <d v="2023-11-08T00:00:00"/>
    <d v="2023-11-17T00:00:00"/>
    <d v="2023-11-28T00:00:00"/>
    <s v="Hired"/>
    <n v="46126"/>
    <n v="4.2"/>
    <x v="0"/>
    <n v="5"/>
    <s v="Head Office"/>
    <x v="1"/>
  </r>
  <r>
    <s v="KR82283"/>
    <x v="2"/>
    <n v="39"/>
    <s v="Operations"/>
    <s v="Operations Manager"/>
    <s v="b9"/>
    <s v="Degree"/>
    <s v="LinkedIn"/>
    <d v="2023-11-08T00:00:00"/>
    <d v="2023-11-19T00:00:00"/>
    <d v="2023-11-30T00:00:00"/>
    <s v="Hired"/>
    <n v="59344"/>
    <n v="3.7"/>
    <x v="2"/>
    <n v="4"/>
    <s v="Branch Office"/>
    <x v="2"/>
  </r>
  <r>
    <s v="QQ35840"/>
    <x v="2"/>
    <n v="26"/>
    <s v="Operations"/>
    <s v="Operations Executive"/>
    <s v="i6"/>
    <s v="Associate"/>
    <s v="Job portal"/>
    <d v="2023-11-08T00:00:00"/>
    <d v="2023-11-29T00:00:00"/>
    <d v="2023-12-03T00:00:00"/>
    <s v="Rejected"/>
    <n v="51281"/>
    <m/>
    <x v="1"/>
    <m/>
    <s v="Head Office"/>
    <x v="0"/>
  </r>
  <r>
    <s v="ET26626"/>
    <x v="0"/>
    <n v="28"/>
    <s v="General Management"/>
    <s v="General Manager"/>
    <s v="c8"/>
    <s v="Master"/>
    <s v="Job portal"/>
    <d v="2023-11-08T00:00:00"/>
    <d v="2023-11-22T00:00:00"/>
    <d v="2023-12-03T00:00:00"/>
    <s v="Hired"/>
    <n v="53746"/>
    <m/>
    <x v="2"/>
    <n v="3"/>
    <s v="Head Office"/>
    <x v="1"/>
  </r>
  <r>
    <s v="JK00994"/>
    <x v="0"/>
    <n v="31"/>
    <s v="Sales"/>
    <s v="Sales Executive"/>
    <s v="c9"/>
    <s v="Bachelor"/>
    <s v="Job portal"/>
    <d v="2023-11-08T00:00:00"/>
    <d v="2023-11-27T00:00:00"/>
    <d v="2023-12-01T00:00:00"/>
    <s v="Hired"/>
    <n v="73189"/>
    <n v="4.7"/>
    <x v="2"/>
    <m/>
    <s v="Head Office"/>
    <x v="1"/>
  </r>
  <r>
    <s v="GE95487"/>
    <x v="2"/>
    <n v="26"/>
    <s v="Operations"/>
    <s v="Operations Executive"/>
    <s v="n9"/>
    <s v="Doctoral"/>
    <s v="Job portal"/>
    <d v="2023-11-09T00:00:00"/>
    <d v="2023-11-24T00:00:00"/>
    <d v="2023-12-05T00:00:00"/>
    <s v="Rejected"/>
    <n v="181420"/>
    <m/>
    <x v="1"/>
    <n v="4"/>
    <s v="Branch Office"/>
    <x v="0"/>
  </r>
  <r>
    <s v="GJ70923"/>
    <x v="0"/>
    <n v="25"/>
    <s v="Operations"/>
    <s v="Operations Executive"/>
    <s v="i4"/>
    <s v="Bachelor"/>
    <s v="Job portal"/>
    <d v="2023-11-09T00:00:00"/>
    <d v="2023-11-21T00:00:00"/>
    <d v="2023-11-25T00:00:00"/>
    <s v="Hired"/>
    <n v="42872"/>
    <n v="4.7"/>
    <x v="2"/>
    <n v="4"/>
    <s v="Branch Office"/>
    <x v="0"/>
  </r>
  <r>
    <s v="DT60364"/>
    <x v="2"/>
    <n v="32"/>
    <s v="Service"/>
    <s v="Service Engineer"/>
    <s v="c8"/>
    <s v="Master"/>
    <s v="LinkedIn"/>
    <d v="2023-11-09T00:00:00"/>
    <d v="2023-11-29T00:00:00"/>
    <d v="2023-12-08T00:00:00"/>
    <s v="Hired"/>
    <n v="51436"/>
    <n v="4.0999999999999996"/>
    <x v="0"/>
    <n v="4"/>
    <s v="Branch Office"/>
    <x v="1"/>
  </r>
  <r>
    <s v="NC54396"/>
    <x v="1"/>
    <n v="47"/>
    <s v="General Management"/>
    <s v="General Manager"/>
    <s v="n6"/>
    <s v="Bachelor"/>
    <s v="LinkedIn"/>
    <d v="2023-11-09T00:00:00"/>
    <d v="2023-11-28T00:00:00"/>
    <d v="2023-12-09T00:00:00"/>
    <s v="Hired"/>
    <n v="172318"/>
    <n v="4.3"/>
    <x v="0"/>
    <n v="4"/>
    <s v="Branch Office"/>
    <x v="5"/>
  </r>
  <r>
    <s v="ZW82851"/>
    <x v="0"/>
    <n v="23"/>
    <s v="Service"/>
    <s v="Service Engineer"/>
    <s v="i6"/>
    <s v="Associate"/>
    <s v="LinkedIn"/>
    <d v="2023-11-09T00:00:00"/>
    <d v="2023-11-29T00:00:00"/>
    <d v="2023-12-11T00:00:00"/>
    <s v="Hired"/>
    <n v="71057"/>
    <n v="3.8"/>
    <x v="0"/>
    <n v="5"/>
    <s v="Branch Office"/>
    <x v="0"/>
  </r>
  <r>
    <s v="JS44527"/>
    <x v="0"/>
    <n v="39"/>
    <s v="Operations"/>
    <s v="Operations Executive"/>
    <s v="c9"/>
    <s v="Bachelor"/>
    <s v="Job portal"/>
    <d v="2023-11-09T00:00:00"/>
    <d v="2023-11-26T00:00:00"/>
    <d v="2023-12-03T00:00:00"/>
    <s v="Hired"/>
    <n v="79985"/>
    <n v="5"/>
    <x v="0"/>
    <m/>
    <s v="Head Office"/>
    <x v="2"/>
  </r>
  <r>
    <s v="KZ92044"/>
    <x v="2"/>
    <n v="31"/>
    <s v="Operations"/>
    <s v="Operations Manager"/>
    <s v="c8"/>
    <s v="Master"/>
    <s v="LinkedIn"/>
    <d v="2023-11-09T00:00:00"/>
    <d v="2023-11-26T00:00:00"/>
    <d v="2023-12-06T00:00:00"/>
    <s v="Candidate refused"/>
    <n v="76701"/>
    <m/>
    <x v="1"/>
    <n v="4"/>
    <s v="Branch Office"/>
    <x v="1"/>
  </r>
  <r>
    <s v="UZ45155"/>
    <x v="2"/>
    <n v="35"/>
    <s v="Operations"/>
    <s v="Operations Manager"/>
    <s v="b9"/>
    <s v="Bachelor"/>
    <s v="Job portal"/>
    <d v="2023-11-10T00:00:00"/>
    <d v="2023-11-22T00:00:00"/>
    <d v="2023-11-26T00:00:00"/>
    <s v="Hired"/>
    <n v="31915"/>
    <n v="4.2"/>
    <x v="0"/>
    <n v="5"/>
    <s v="Branch Office"/>
    <x v="2"/>
  </r>
  <r>
    <s v="MX89102"/>
    <x v="0"/>
    <n v="39"/>
    <s v="Operations"/>
    <s v="Operations Executive"/>
    <s v="i5"/>
    <s v="Master"/>
    <s v="Recruitment agencies"/>
    <d v="2023-11-10T00:00:00"/>
    <d v="2023-11-30T00:00:00"/>
    <d v="2023-12-05T00:00:00"/>
    <s v="Candidate refused"/>
    <n v="57235"/>
    <m/>
    <x v="1"/>
    <n v="5"/>
    <s v="Branch Office"/>
    <x v="2"/>
  </r>
  <r>
    <s v="PK14604"/>
    <x v="1"/>
    <n v="25"/>
    <s v="Service"/>
    <s v="Service Engineer"/>
    <s v="b9"/>
    <s v="Associate"/>
    <s v="LinkedIn"/>
    <d v="2023-11-10T00:00:00"/>
    <d v="2023-11-30T00:00:00"/>
    <d v="2023-12-08T00:00:00"/>
    <s v="Rejected"/>
    <n v="49724"/>
    <m/>
    <x v="1"/>
    <n v="4"/>
    <s v="Head Office"/>
    <x v="0"/>
  </r>
  <r>
    <s v="BL95183"/>
    <x v="0"/>
    <n v="24"/>
    <s v="Operations"/>
    <s v="Operations Executive"/>
    <s v="n10"/>
    <s v="Associate"/>
    <s v="Job portal"/>
    <d v="2023-11-10T00:00:00"/>
    <d v="2023-11-30T00:00:00"/>
    <d v="2023-12-12T00:00:00"/>
    <s v="Hired"/>
    <n v="217306"/>
    <m/>
    <x v="0"/>
    <n v="5"/>
    <s v="Head Office"/>
    <x v="0"/>
  </r>
  <r>
    <s v="ZX96196"/>
    <x v="0"/>
    <n v="26"/>
    <s v="Service"/>
    <s v="Service Engineer"/>
    <s v="c8"/>
    <s v="Bachelor"/>
    <s v="Job portal"/>
    <d v="2023-11-10T00:00:00"/>
    <d v="2023-11-28T00:00:00"/>
    <d v="2023-12-07T00:00:00"/>
    <s v="Hired"/>
    <n v="52901"/>
    <m/>
    <x v="2"/>
    <n v="5"/>
    <s v="Branch Office"/>
    <x v="0"/>
  </r>
  <r>
    <s v="YO27783"/>
    <x v="2"/>
    <n v="27"/>
    <s v="Operations"/>
    <s v="Operations Executive"/>
    <s v="c10"/>
    <s v="Bachelor"/>
    <s v="Own website"/>
    <d v="2023-11-10T00:00:00"/>
    <d v="2023-11-24T00:00:00"/>
    <d v="2023-11-29T00:00:00"/>
    <s v="Hired"/>
    <n v="78961"/>
    <m/>
    <x v="0"/>
    <n v="4"/>
    <s v="Head Office"/>
    <x v="0"/>
  </r>
  <r>
    <s v="NS41943"/>
    <x v="2"/>
    <n v="22"/>
    <s v="Operations"/>
    <s v="Operations Executive"/>
    <s v="i5"/>
    <s v="Bachelor"/>
    <s v="LinkedIn"/>
    <d v="2023-11-10T00:00:00"/>
    <d v="2023-11-23T00:00:00"/>
    <d v="2023-12-04T00:00:00"/>
    <s v="Rejected"/>
    <n v="55345"/>
    <m/>
    <x v="1"/>
    <n v="5"/>
    <s v="Branch Office"/>
    <x v="0"/>
  </r>
  <r>
    <s v="GN09888"/>
    <x v="0"/>
    <n v="33"/>
    <s v="Operations"/>
    <s v="Operations Manager"/>
    <s v="i1"/>
    <s v="Master"/>
    <s v="Job portal"/>
    <d v="2023-11-10T00:00:00"/>
    <d v="2023-11-25T00:00:00"/>
    <d v="2023-12-01T00:00:00"/>
    <s v="Hired"/>
    <n v="53637"/>
    <n v="3.8"/>
    <x v="0"/>
    <n v="4"/>
    <s v="Branch Office"/>
    <x v="1"/>
  </r>
  <r>
    <s v="CF51709"/>
    <x v="2"/>
    <n v="31"/>
    <s v="Sales"/>
    <s v="Sales Executive"/>
    <s v="c5"/>
    <s v="Degree"/>
    <s v="LinkedIn"/>
    <d v="2023-11-11T00:00:00"/>
    <d v="2023-11-29T00:00:00"/>
    <d v="2023-12-07T00:00:00"/>
    <s v="Hired"/>
    <n v="45124"/>
    <n v="4.2"/>
    <x v="0"/>
    <n v="3"/>
    <s v="Branch Office"/>
    <x v="1"/>
  </r>
  <r>
    <s v="KA82096"/>
    <x v="0"/>
    <n v="27"/>
    <s v="Operations"/>
    <s v="Operations Executive"/>
    <s v="n9"/>
    <s v="Degree"/>
    <s v="Job portal"/>
    <d v="2023-11-11T00:00:00"/>
    <d v="2023-11-28T00:00:00"/>
    <d v="2023-12-06T00:00:00"/>
    <s v="Candidate refused"/>
    <n v="174214"/>
    <m/>
    <x v="1"/>
    <n v="4"/>
    <s v="Branch Office"/>
    <x v="0"/>
  </r>
  <r>
    <s v="YD67077"/>
    <x v="0"/>
    <n v="28"/>
    <s v="Marketing"/>
    <s v="Marketing Executive"/>
    <s v="i1"/>
    <s v="Bachelor"/>
    <s v="Job portal"/>
    <d v="2023-11-11T00:00:00"/>
    <d v="2023-11-25T00:00:00"/>
    <d v="2023-12-03T00:00:00"/>
    <s v="Rejected"/>
    <n v="41918"/>
    <m/>
    <x v="1"/>
    <n v="4"/>
    <s v="Head Office"/>
    <x v="1"/>
  </r>
  <r>
    <s v="RW87521"/>
    <x v="0"/>
    <n v="22"/>
    <s v="Operations"/>
    <s v="Operations Manager"/>
    <s v="i1"/>
    <s v="Bachelor"/>
    <s v="Job portal"/>
    <d v="2023-11-11T00:00:00"/>
    <d v="2023-11-26T00:00:00"/>
    <d v="2023-12-07T00:00:00"/>
    <s v="Rejected"/>
    <n v="53978"/>
    <m/>
    <x v="1"/>
    <n v="5"/>
    <s v="Branch Office"/>
    <x v="0"/>
  </r>
  <r>
    <s v="FV41651"/>
    <x v="2"/>
    <n v="24"/>
    <s v="Service"/>
    <s v="Service Engineer"/>
    <s v="i6"/>
    <s v="Master"/>
    <s v="Own website"/>
    <d v="2023-11-11T00:00:00"/>
    <d v="2023-11-27T00:00:00"/>
    <d v="2023-12-03T00:00:00"/>
    <s v="Hired"/>
    <n v="70961"/>
    <n v="4"/>
    <x v="0"/>
    <n v="4"/>
    <s v="Branch Office"/>
    <x v="0"/>
  </r>
  <r>
    <s v="PO68317"/>
    <x v="0"/>
    <n v="35"/>
    <s v="Sales"/>
    <s v="Sales Manager"/>
    <s v="i7"/>
    <s v="Bachelor"/>
    <s v="Job portal"/>
    <d v="2023-11-11T00:00:00"/>
    <d v="2023-11-23T00:00:00"/>
    <d v="2023-11-30T00:00:00"/>
    <s v="Hired"/>
    <n v="76395"/>
    <n v="3.7"/>
    <x v="0"/>
    <n v="4"/>
    <s v="Head Office"/>
    <x v="2"/>
  </r>
  <r>
    <s v="YD93960"/>
    <x v="0"/>
    <n v="27"/>
    <s v="Sales"/>
    <s v="Sales Manager"/>
    <s v="i7"/>
    <s v="Bachelor"/>
    <s v="Own website"/>
    <d v="2023-11-11T00:00:00"/>
    <d v="2023-11-21T00:00:00"/>
    <d v="2023-11-27T00:00:00"/>
    <s v="Candidate in process"/>
    <n v="71511"/>
    <m/>
    <x v="1"/>
    <m/>
    <s v="Branch Office"/>
    <x v="0"/>
  </r>
  <r>
    <s v="EI25446"/>
    <x v="0"/>
    <n v="23"/>
    <s v="Operations"/>
    <s v="Operations Manager"/>
    <s v="b9"/>
    <s v="Bachelor"/>
    <s v="LinkedIn"/>
    <d v="2023-11-11T00:00:00"/>
    <d v="2023-12-01T00:00:00"/>
    <d v="2023-12-07T00:00:00"/>
    <s v="Hired"/>
    <n v="34292"/>
    <n v="4.8"/>
    <x v="0"/>
    <n v="1"/>
    <s v="Branch Office"/>
    <x v="0"/>
  </r>
  <r>
    <s v="UQ29495"/>
    <x v="2"/>
    <n v="35"/>
    <s v="Operations"/>
    <s v="Operations Manager"/>
    <s v="c8"/>
    <s v="Bachelor"/>
    <s v="Job portal"/>
    <d v="2023-11-11T00:00:00"/>
    <d v="2023-11-26T00:00:00"/>
    <d v="2023-11-30T00:00:00"/>
    <s v="Hired"/>
    <n v="72077"/>
    <m/>
    <x v="2"/>
    <n v="4"/>
    <s v="Branch Office"/>
    <x v="2"/>
  </r>
  <r>
    <s v="ZU99093"/>
    <x v="2"/>
    <n v="50"/>
    <s v="General Management"/>
    <s v="General Manager"/>
    <s v="m7"/>
    <s v="Bachelor"/>
    <s v="Others"/>
    <d v="2023-11-11T00:00:00"/>
    <d v="2023-11-20T00:00:00"/>
    <d v="2023-11-27T00:00:00"/>
    <s v="Rejected"/>
    <n v="169013"/>
    <m/>
    <x v="1"/>
    <n v="5"/>
    <s v="Head Office"/>
    <x v="5"/>
  </r>
  <r>
    <s v="NW06294"/>
    <x v="2"/>
    <n v="31"/>
    <s v="Purchase"/>
    <s v="Purchase Officer"/>
    <s v="c8"/>
    <s v="Associate"/>
    <s v="Own website"/>
    <d v="2023-11-12T00:00:00"/>
    <d v="2023-11-21T00:00:00"/>
    <d v="2023-11-26T00:00:00"/>
    <s v="Hired"/>
    <n v="83513"/>
    <n v="5"/>
    <x v="0"/>
    <n v="5"/>
    <s v="Branch Office"/>
    <x v="1"/>
  </r>
  <r>
    <s v="KC55917"/>
    <x v="0"/>
    <n v="34"/>
    <s v="Service"/>
    <s v="Service Engineer"/>
    <s v="i7"/>
    <s v="Bachelor"/>
    <s v="Job portal"/>
    <d v="2023-11-12T00:00:00"/>
    <d v="2023-11-24T00:00:00"/>
    <d v="2023-11-28T00:00:00"/>
    <s v="Hired"/>
    <n v="63066"/>
    <n v="4.2"/>
    <x v="0"/>
    <n v="5"/>
    <s v="Remote"/>
    <x v="2"/>
  </r>
  <r>
    <s v="XQ78029"/>
    <x v="2"/>
    <n v="24"/>
    <s v="Operations"/>
    <s v="Operations Executive"/>
    <s v="b9"/>
    <s v="Degree"/>
    <s v="LinkedIn"/>
    <d v="2023-11-12T00:00:00"/>
    <d v="2023-11-27T00:00:00"/>
    <d v="2023-12-03T00:00:00"/>
    <s v="Hired"/>
    <n v="36843"/>
    <n v="4.2"/>
    <x v="0"/>
    <n v="4"/>
    <s v="Branch Office"/>
    <x v="0"/>
  </r>
  <r>
    <s v="MD12016"/>
    <x v="0"/>
    <n v="34"/>
    <s v="Operations"/>
    <s v="Operations Executive"/>
    <s v="i5"/>
    <s v="Master"/>
    <s v="Recruitment agencies"/>
    <d v="2023-11-12T00:00:00"/>
    <d v="2023-11-27T00:00:00"/>
    <d v="2023-12-09T00:00:00"/>
    <s v="Hired"/>
    <n v="50087"/>
    <n v="4.9000000000000004"/>
    <x v="2"/>
    <n v="4"/>
    <s v="Head Office"/>
    <x v="2"/>
  </r>
  <r>
    <s v="IK04460"/>
    <x v="2"/>
    <n v="25"/>
    <s v="Marketing"/>
    <s v="Marketing Executive"/>
    <s v="c5"/>
    <s v="Master"/>
    <s v="Recruitment agencies"/>
    <d v="2023-11-13T00:00:00"/>
    <d v="2023-11-24T00:00:00"/>
    <d v="2023-12-05T00:00:00"/>
    <s v="Hired"/>
    <n v="52276"/>
    <n v="4.5999999999999996"/>
    <x v="0"/>
    <n v="4"/>
    <s v="Head Office"/>
    <x v="0"/>
  </r>
  <r>
    <s v="ZJ20569"/>
    <x v="1"/>
    <n v="28"/>
    <s v="Operations"/>
    <s v="Operations Executive"/>
    <s v="i5"/>
    <s v="Bachelor"/>
    <s v="Own website"/>
    <d v="2023-11-13T00:00:00"/>
    <d v="2023-12-01T00:00:00"/>
    <d v="2023-12-10T00:00:00"/>
    <s v="Rejected"/>
    <n v="61027"/>
    <m/>
    <x v="1"/>
    <n v="4"/>
    <s v="Branch Office"/>
    <x v="1"/>
  </r>
  <r>
    <s v="DI68501"/>
    <x v="0"/>
    <n v="23"/>
    <s v="Purchase"/>
    <s v="Purchase Officer"/>
    <s v="n9"/>
    <s v="Bachelor"/>
    <s v="Own website"/>
    <d v="2023-11-14T00:00:00"/>
    <d v="2023-11-24T00:00:00"/>
    <d v="2023-11-28T00:00:00"/>
    <s v="Hired"/>
    <n v="147350"/>
    <n v="4.4000000000000004"/>
    <x v="0"/>
    <n v="4"/>
    <s v="Branch Office"/>
    <x v="0"/>
  </r>
  <r>
    <s v="MF02129"/>
    <x v="2"/>
    <n v="35"/>
    <s v="Operations"/>
    <s v="Operations Manager"/>
    <s v="i6"/>
    <s v="Bachelor"/>
    <s v="Job portal"/>
    <d v="2023-11-14T00:00:00"/>
    <d v="2023-11-22T00:00:00"/>
    <d v="2023-12-04T00:00:00"/>
    <s v="Hired"/>
    <n v="55523"/>
    <n v="3.8"/>
    <x v="0"/>
    <n v="4"/>
    <s v="Remote"/>
    <x v="2"/>
  </r>
  <r>
    <s v="HL50244"/>
    <x v="0"/>
    <n v="35"/>
    <s v="Operations"/>
    <s v="Operations Executive"/>
    <s v="m7"/>
    <s v="Master"/>
    <s v="Others"/>
    <d v="2023-11-14T00:00:00"/>
    <d v="2023-11-23T00:00:00"/>
    <d v="2023-11-30T00:00:00"/>
    <s v="Hired"/>
    <n v="114514"/>
    <n v="4.8"/>
    <x v="0"/>
    <m/>
    <s v="Remote"/>
    <x v="2"/>
  </r>
  <r>
    <s v="YK12998"/>
    <x v="0"/>
    <n v="28"/>
    <s v="Finance"/>
    <s v="Financial Analyst"/>
    <s v="c10"/>
    <s v="Degree"/>
    <s v="Job portal"/>
    <d v="2023-11-14T00:00:00"/>
    <d v="2023-12-03T00:00:00"/>
    <d v="2023-12-07T00:00:00"/>
    <s v="Hired"/>
    <n v="63516"/>
    <n v="4.5"/>
    <x v="0"/>
    <n v="5"/>
    <s v="Head Office"/>
    <x v="1"/>
  </r>
  <r>
    <s v="RM37676"/>
    <x v="0"/>
    <n v="29"/>
    <s v="Service"/>
    <s v="Service Manager"/>
    <s v="i6"/>
    <s v="Associate"/>
    <s v="Job portal"/>
    <d v="2023-11-15T00:00:00"/>
    <d v="2023-11-23T00:00:00"/>
    <d v="2023-12-01T00:00:00"/>
    <s v="Candidate refused"/>
    <n v="63490"/>
    <m/>
    <x v="1"/>
    <n v="5"/>
    <s v="Branch Office"/>
    <x v="1"/>
  </r>
  <r>
    <s v="ZR89069"/>
    <x v="0"/>
    <n v="22"/>
    <s v="Service"/>
    <s v="Service Engineer"/>
    <s v="i6"/>
    <s v="Bachelor"/>
    <s v="Others"/>
    <d v="2023-11-15T00:00:00"/>
    <d v="2023-12-06T00:00:00"/>
    <d v="2023-12-14T00:00:00"/>
    <s v="Candidate in process"/>
    <n v="67789"/>
    <m/>
    <x v="1"/>
    <n v="4"/>
    <s v="Branch Office"/>
    <x v="0"/>
  </r>
  <r>
    <s v="EN32390"/>
    <x v="0"/>
    <n v="38"/>
    <s v="Sales"/>
    <s v="Sales Manager"/>
    <s v="m7"/>
    <s v="Master"/>
    <s v="Job portal"/>
    <d v="2023-11-17T00:00:00"/>
    <d v="2023-11-26T00:00:00"/>
    <d v="2023-11-30T00:00:00"/>
    <s v="Rejected"/>
    <n v="151181"/>
    <m/>
    <x v="1"/>
    <n v="5"/>
    <s v="Branch Office"/>
    <x v="2"/>
  </r>
  <r>
    <s v="VO30377"/>
    <x v="2"/>
    <n v="38"/>
    <s v="Operations"/>
    <s v="Operations Manager"/>
    <s v="c5"/>
    <s v="Master"/>
    <s v="LinkedIn"/>
    <d v="2023-11-17T00:00:00"/>
    <d v="2023-12-02T00:00:00"/>
    <d v="2023-12-11T00:00:00"/>
    <s v="Hired"/>
    <n v="53185"/>
    <n v="4.4000000000000004"/>
    <x v="2"/>
    <n v="5"/>
    <s v="Branch Office"/>
    <x v="2"/>
  </r>
  <r>
    <s v="VI82766"/>
    <x v="0"/>
    <n v="26"/>
    <s v="Service"/>
    <s v="Service Engineer"/>
    <s v="c10"/>
    <s v="Bachelor"/>
    <s v="LinkedIn"/>
    <d v="2023-11-17T00:00:00"/>
    <d v="2023-12-05T00:00:00"/>
    <d v="2023-12-17T00:00:00"/>
    <s v="Hired"/>
    <n v="81769"/>
    <n v="3.5"/>
    <x v="0"/>
    <n v="2"/>
    <s v="Branch Office"/>
    <x v="0"/>
  </r>
  <r>
    <s v="GR90440"/>
    <x v="2"/>
    <n v="25"/>
    <s v="Service"/>
    <s v="Service Engineer"/>
    <s v="c9"/>
    <s v="Bachelor"/>
    <s v="Own website"/>
    <d v="2023-11-18T00:00:00"/>
    <d v="2023-11-26T00:00:00"/>
    <d v="2023-11-30T00:00:00"/>
    <s v="Hired"/>
    <n v="57839"/>
    <n v="3.6"/>
    <x v="0"/>
    <n v="4"/>
    <s v="Head Office"/>
    <x v="0"/>
  </r>
  <r>
    <s v="AG80381"/>
    <x v="0"/>
    <n v="26"/>
    <s v="Service"/>
    <s v="Service Engineer"/>
    <s v="c8"/>
    <s v="Degree"/>
    <s v="Job portal"/>
    <d v="2023-11-18T00:00:00"/>
    <d v="2023-11-28T00:00:00"/>
    <d v="2023-12-05T00:00:00"/>
    <s v="Hired"/>
    <n v="60532"/>
    <m/>
    <x v="2"/>
    <n v="4"/>
    <s v="Branch Office"/>
    <x v="0"/>
  </r>
  <r>
    <s v="HA76751"/>
    <x v="0"/>
    <n v="32"/>
    <s v="Operations"/>
    <s v="Operations Manager"/>
    <s v="i7"/>
    <s v="Bachelor"/>
    <s v="LinkedIn"/>
    <d v="2023-11-18T00:00:00"/>
    <d v="2023-12-02T00:00:00"/>
    <d v="2023-12-11T00:00:00"/>
    <s v="Hired"/>
    <n v="72660"/>
    <n v="3.9"/>
    <x v="0"/>
    <n v="4"/>
    <s v="Head Office"/>
    <x v="1"/>
  </r>
  <r>
    <s v="UA23777"/>
    <x v="2"/>
    <n v="33"/>
    <s v="Purchase"/>
    <s v="Purchase Officer"/>
    <s v="i1"/>
    <s v="Associate"/>
    <s v="Job portal"/>
    <d v="2023-11-18T00:00:00"/>
    <d v="2023-12-05T00:00:00"/>
    <d v="2023-12-10T00:00:00"/>
    <s v="Hired"/>
    <n v="54964"/>
    <n v="4.0999999999999996"/>
    <x v="0"/>
    <n v="4"/>
    <s v="Branch Office"/>
    <x v="1"/>
  </r>
  <r>
    <s v="BN95396"/>
    <x v="0"/>
    <n v="37"/>
    <s v="Operations"/>
    <s v="Operations Executive"/>
    <s v="c5"/>
    <s v="Bachelor"/>
    <s v="Job portal"/>
    <d v="2023-11-18T00:00:00"/>
    <d v="2023-12-06T00:00:00"/>
    <d v="2023-12-11T00:00:00"/>
    <s v="Hired"/>
    <n v="61861"/>
    <n v="4.3"/>
    <x v="0"/>
    <n v="5"/>
    <s v="Branch Office"/>
    <x v="2"/>
  </r>
  <r>
    <s v="SA45136"/>
    <x v="0"/>
    <n v="23"/>
    <s v="Sales"/>
    <s v="Sales Manager"/>
    <s v="b9"/>
    <s v="Bachelor"/>
    <s v="Own website"/>
    <d v="2023-11-19T00:00:00"/>
    <d v="2023-12-02T00:00:00"/>
    <d v="2023-12-14T00:00:00"/>
    <s v="Hired"/>
    <n v="54455"/>
    <n v="4.5"/>
    <x v="0"/>
    <n v="5"/>
    <s v="Remote"/>
    <x v="0"/>
  </r>
  <r>
    <s v="IZ36722"/>
    <x v="2"/>
    <n v="31"/>
    <s v="Service"/>
    <s v="Service Engineer"/>
    <s v="n9"/>
    <s v="Master"/>
    <s v="LinkedIn"/>
    <d v="2023-11-19T00:00:00"/>
    <d v="2023-11-29T00:00:00"/>
    <d v="2023-12-10T00:00:00"/>
    <s v="Hired"/>
    <n v="163847"/>
    <m/>
    <x v="0"/>
    <n v="3"/>
    <s v="Branch Office"/>
    <x v="1"/>
  </r>
  <r>
    <s v="GS10192"/>
    <x v="0"/>
    <n v="25"/>
    <s v="Finance"/>
    <s v="Finance Manager"/>
    <s v="b9"/>
    <s v="Bachelor"/>
    <s v="Job portal"/>
    <d v="2023-11-19T00:00:00"/>
    <d v="2023-12-01T00:00:00"/>
    <d v="2023-12-06T00:00:00"/>
    <s v="Candidate refused"/>
    <n v="48692"/>
    <m/>
    <x v="1"/>
    <n v="2"/>
    <s v="Branch Office"/>
    <x v="0"/>
  </r>
  <r>
    <s v="WN50740"/>
    <x v="0"/>
    <n v="31"/>
    <s v="Service"/>
    <s v="Service Manager"/>
    <s v="n9"/>
    <s v="Associate"/>
    <s v="Job portal"/>
    <d v="2023-11-20T00:00:00"/>
    <d v="2023-12-07T00:00:00"/>
    <d v="2023-12-19T00:00:00"/>
    <s v="Hired"/>
    <n v="152283"/>
    <n v="4.5999999999999996"/>
    <x v="0"/>
    <m/>
    <s v="Branch Office"/>
    <x v="1"/>
  </r>
  <r>
    <s v="SP49506"/>
    <x v="0"/>
    <n v="28"/>
    <s v="Service"/>
    <s v="Service Manager"/>
    <s v="i4"/>
    <s v="Degree"/>
    <s v="Job portal"/>
    <d v="2023-11-20T00:00:00"/>
    <d v="2023-12-07T00:00:00"/>
    <d v="2023-12-12T00:00:00"/>
    <s v="Hired"/>
    <n v="48431"/>
    <n v="4"/>
    <x v="0"/>
    <n v="4"/>
    <s v="Branch Office"/>
    <x v="1"/>
  </r>
  <r>
    <s v="DS08869"/>
    <x v="1"/>
    <n v="31"/>
    <s v="Sales"/>
    <s v="Sales Manager"/>
    <s v="b9"/>
    <s v="Master"/>
    <s v="LinkedIn"/>
    <d v="2023-11-20T00:00:00"/>
    <d v="2023-11-29T00:00:00"/>
    <d v="2023-12-06T00:00:00"/>
    <s v="Hired"/>
    <n v="51637"/>
    <n v="3.9"/>
    <x v="0"/>
    <n v="3"/>
    <s v="Branch Office"/>
    <x v="1"/>
  </r>
  <r>
    <s v="WC18131"/>
    <x v="2"/>
    <n v="37"/>
    <s v="Operations"/>
    <s v="Operations Executive"/>
    <s v="c5"/>
    <s v="Doctoral"/>
    <s v="Job portal"/>
    <d v="2023-11-20T00:00:00"/>
    <d v="2023-12-10T00:00:00"/>
    <d v="2023-12-17T00:00:00"/>
    <s v="Hired"/>
    <n v="56577"/>
    <n v="4.7"/>
    <x v="0"/>
    <n v="2"/>
    <s v="Head Office"/>
    <x v="2"/>
  </r>
  <r>
    <s v="IH30131"/>
    <x v="2"/>
    <n v="29"/>
    <s v="Operations"/>
    <s v="Operations Manager"/>
    <s v="c9"/>
    <s v="Bachelor"/>
    <s v="Job portal"/>
    <d v="2023-11-21T00:00:00"/>
    <d v="2023-11-30T00:00:00"/>
    <d v="2023-12-09T00:00:00"/>
    <s v="Hired"/>
    <n v="80811"/>
    <n v="3.7"/>
    <x v="0"/>
    <m/>
    <s v="Head Office"/>
    <x v="1"/>
  </r>
  <r>
    <s v="DP42469"/>
    <x v="2"/>
    <n v="24"/>
    <s v="Service"/>
    <s v="Service Engineer"/>
    <s v="i5"/>
    <s v="Master"/>
    <s v="Job portal"/>
    <d v="2023-11-21T00:00:00"/>
    <d v="2023-12-09T00:00:00"/>
    <d v="2023-12-18T00:00:00"/>
    <s v="Hired"/>
    <n v="56464"/>
    <n v="3.8"/>
    <x v="2"/>
    <n v="1"/>
    <s v="Remote"/>
    <x v="0"/>
  </r>
  <r>
    <s v="DI64042"/>
    <x v="0"/>
    <n v="22"/>
    <s v="Sales"/>
    <s v="Sales Executive"/>
    <s v="c5"/>
    <s v="Associate"/>
    <s v="Recruitment agencies"/>
    <d v="2023-11-21T00:00:00"/>
    <d v="2023-12-11T00:00:00"/>
    <d v="2023-12-21T00:00:00"/>
    <s v="Rejected"/>
    <n v="69117"/>
    <m/>
    <x v="1"/>
    <n v="4"/>
    <s v="Head Office"/>
    <x v="0"/>
  </r>
  <r>
    <s v="SH79058"/>
    <x v="0"/>
    <n v="36"/>
    <s v="General Management"/>
    <s v="General Manager"/>
    <s v="b9"/>
    <s v="Master"/>
    <s v="LinkedIn"/>
    <d v="2023-11-22T00:00:00"/>
    <d v="2023-12-08T00:00:00"/>
    <d v="2023-12-13T00:00:00"/>
    <s v="Rejected"/>
    <n v="45737"/>
    <m/>
    <x v="1"/>
    <n v="5"/>
    <s v="Branch Office"/>
    <x v="2"/>
  </r>
  <r>
    <s v="UX80727"/>
    <x v="2"/>
    <n v="25"/>
    <s v="Operations"/>
    <s v="Operations Executive"/>
    <s v="i6"/>
    <s v="Bachelor"/>
    <s v="LinkedIn"/>
    <d v="2023-11-22T00:00:00"/>
    <d v="2023-12-12T00:00:00"/>
    <d v="2023-12-22T00:00:00"/>
    <s v="Candidate in process"/>
    <n v="71532"/>
    <m/>
    <x v="1"/>
    <n v="5"/>
    <s v="Branch Office"/>
    <x v="0"/>
  </r>
  <r>
    <s v="VO75478"/>
    <x v="0"/>
    <n v="23"/>
    <s v="Purchase"/>
    <s v="Purchase Manager"/>
    <s v="i5"/>
    <s v="Bachelor"/>
    <s v="Job portal"/>
    <d v="2023-11-23T00:00:00"/>
    <d v="2023-12-08T00:00:00"/>
    <d v="2023-12-16T00:00:00"/>
    <s v="Hired"/>
    <n v="64315"/>
    <n v="3.9"/>
    <x v="0"/>
    <n v="4"/>
    <s v="Branch Office"/>
    <x v="0"/>
  </r>
  <r>
    <s v="ZD42759"/>
    <x v="0"/>
    <n v="31"/>
    <s v="Operations"/>
    <s v="Operations Manager"/>
    <s v="c9"/>
    <s v="Master"/>
    <s v="LinkedIn"/>
    <d v="2023-11-23T00:00:00"/>
    <d v="2023-12-13T00:00:00"/>
    <d v="2023-12-19T00:00:00"/>
    <s v="Hired"/>
    <n v="61192"/>
    <n v="4.5"/>
    <x v="0"/>
    <n v="4"/>
    <s v="Branch Office"/>
    <x v="1"/>
  </r>
  <r>
    <s v="JZ13731"/>
    <x v="0"/>
    <n v="40"/>
    <s v="Operations"/>
    <s v="Operations Manager"/>
    <s v="i1"/>
    <s v="Master"/>
    <s v="Recruitment agencies"/>
    <d v="2023-11-23T00:00:00"/>
    <d v="2023-12-08T00:00:00"/>
    <d v="2023-12-12T00:00:00"/>
    <s v="Hired"/>
    <n v="58387"/>
    <n v="4.2"/>
    <x v="0"/>
    <m/>
    <s v="Remote"/>
    <x v="3"/>
  </r>
  <r>
    <s v="MO42343"/>
    <x v="0"/>
    <n v="25"/>
    <s v="Operations"/>
    <s v="Operations Executive"/>
    <s v="i6"/>
    <s v="Bachelor"/>
    <s v="LinkedIn"/>
    <d v="2023-11-23T00:00:00"/>
    <d v="2023-12-04T00:00:00"/>
    <d v="2023-12-13T00:00:00"/>
    <s v="Hired"/>
    <n v="65801"/>
    <m/>
    <x v="0"/>
    <n v="4"/>
    <s v="Branch Office"/>
    <x v="0"/>
  </r>
  <r>
    <s v="VK03400"/>
    <x v="1"/>
    <n v="31"/>
    <s v="Production"/>
    <s v="Production Manager"/>
    <s v="i4"/>
    <s v="Master"/>
    <s v="Job portal"/>
    <d v="2023-11-23T00:00:00"/>
    <d v="2023-12-05T00:00:00"/>
    <d v="2023-12-14T00:00:00"/>
    <s v="Hired"/>
    <n v="58085"/>
    <n v="4.5"/>
    <x v="0"/>
    <n v="4"/>
    <s v="Branch Office"/>
    <x v="1"/>
  </r>
  <r>
    <s v="TX06205"/>
    <x v="0"/>
    <n v="31"/>
    <s v="Purchase"/>
    <s v="Purchase Manager"/>
    <s v="i5"/>
    <s v="Bachelor"/>
    <s v="Others"/>
    <d v="2023-11-23T00:00:00"/>
    <d v="2023-12-11T00:00:00"/>
    <d v="2023-12-20T00:00:00"/>
    <s v="Rejected"/>
    <n v="48617"/>
    <m/>
    <x v="1"/>
    <m/>
    <s v="Branch Office"/>
    <x v="1"/>
  </r>
  <r>
    <s v="DW55907"/>
    <x v="0"/>
    <n v="38"/>
    <s v="Sales"/>
    <s v="Sales Executive"/>
    <s v="c10"/>
    <s v="Master"/>
    <s v="LinkedIn"/>
    <d v="2023-11-23T00:00:00"/>
    <d v="2023-12-08T00:00:00"/>
    <d v="2023-12-18T00:00:00"/>
    <s v="Candidate refused"/>
    <n v="85080"/>
    <m/>
    <x v="1"/>
    <n v="2"/>
    <s v="Branch Office"/>
    <x v="2"/>
  </r>
  <r>
    <s v="QD16367"/>
    <x v="0"/>
    <n v="23"/>
    <s v="Marketing"/>
    <s v="Marketing Executive"/>
    <s v="i1"/>
    <s v="Associate"/>
    <s v="Job portal"/>
    <d v="2023-11-24T00:00:00"/>
    <d v="2023-12-09T00:00:00"/>
    <d v="2023-12-18T00:00:00"/>
    <s v="Rejected"/>
    <n v="46987"/>
    <m/>
    <x v="1"/>
    <n v="3"/>
    <s v="Branch Office"/>
    <x v="0"/>
  </r>
  <r>
    <s v="LJ45216"/>
    <x v="1"/>
    <n v="36"/>
    <s v="Operations"/>
    <s v="Operations Executive"/>
    <s v="b9"/>
    <s v="Master"/>
    <s v="LinkedIn"/>
    <d v="2023-11-24T00:00:00"/>
    <d v="2023-12-10T00:00:00"/>
    <d v="2023-12-21T00:00:00"/>
    <s v="Rejected"/>
    <n v="39959"/>
    <m/>
    <x v="1"/>
    <n v="5"/>
    <s v="Branch Office"/>
    <x v="2"/>
  </r>
  <r>
    <s v="EK07419"/>
    <x v="0"/>
    <n v="35"/>
    <s v="Service"/>
    <s v="Service Engineer"/>
    <s v="i4"/>
    <s v="Master"/>
    <s v="Job portal"/>
    <d v="2023-11-24T00:00:00"/>
    <d v="2023-12-06T00:00:00"/>
    <d v="2023-12-14T00:00:00"/>
    <s v="Rejected"/>
    <n v="62142"/>
    <m/>
    <x v="1"/>
    <m/>
    <s v="Remote"/>
    <x v="2"/>
  </r>
  <r>
    <s v="JV42389"/>
    <x v="0"/>
    <n v="23"/>
    <s v="Operations"/>
    <s v="Operations Executive"/>
    <s v="b9"/>
    <s v="Bachelor"/>
    <s v="Job portal"/>
    <d v="2023-11-24T00:00:00"/>
    <d v="2023-12-10T00:00:00"/>
    <d v="2023-12-14T00:00:00"/>
    <s v="Hired"/>
    <n v="56076"/>
    <n v="4.9000000000000004"/>
    <x v="0"/>
    <m/>
    <s v="Branch Office"/>
    <x v="0"/>
  </r>
  <r>
    <s v="PD37922"/>
    <x v="2"/>
    <n v="31"/>
    <s v="Operations"/>
    <s v="Operations Executive"/>
    <s v="n6"/>
    <s v="Bachelor"/>
    <s v="Recruitment agencies"/>
    <d v="2023-11-24T00:00:00"/>
    <d v="2023-12-07T00:00:00"/>
    <d v="2023-12-13T00:00:00"/>
    <s v="Candidate refused"/>
    <n v="192400"/>
    <m/>
    <x v="1"/>
    <n v="4"/>
    <s v="Branch Office"/>
    <x v="1"/>
  </r>
  <r>
    <s v="IN10575"/>
    <x v="2"/>
    <n v="29"/>
    <s v="General Management"/>
    <s v="General Manager"/>
    <s v="n6"/>
    <s v="Bachelor"/>
    <s v="LinkedIn"/>
    <d v="2023-11-25T00:00:00"/>
    <d v="2023-12-15T00:00:00"/>
    <d v="2023-12-24T00:00:00"/>
    <s v="Candidate in process"/>
    <n v="144646"/>
    <m/>
    <x v="1"/>
    <n v="4"/>
    <s v="Branch Office"/>
    <x v="1"/>
  </r>
  <r>
    <s v="JJ28873"/>
    <x v="0"/>
    <n v="40"/>
    <s v="Operations"/>
    <s v="Operations Executive"/>
    <s v="c9"/>
    <s v="Degree"/>
    <s v="Own website"/>
    <d v="2023-11-25T00:00:00"/>
    <d v="2023-12-16T00:00:00"/>
    <d v="2023-12-20T00:00:00"/>
    <s v="Hired"/>
    <n v="80160"/>
    <n v="3.9"/>
    <x v="2"/>
    <m/>
    <s v="Branch Office"/>
    <x v="3"/>
  </r>
  <r>
    <s v="KW56144"/>
    <x v="0"/>
    <n v="36"/>
    <s v="Human Resource"/>
    <s v="HR Specialist"/>
    <s v="i1"/>
    <s v="Bachelor"/>
    <s v="Others"/>
    <d v="2023-11-25T00:00:00"/>
    <d v="2023-12-11T00:00:00"/>
    <d v="2023-12-19T00:00:00"/>
    <s v="Hired"/>
    <n v="37841"/>
    <n v="3.7"/>
    <x v="2"/>
    <m/>
    <s v="Branch Office"/>
    <x v="2"/>
  </r>
  <r>
    <s v="IK09488"/>
    <x v="0"/>
    <n v="23"/>
    <s v="Service"/>
    <s v="Service Engineer"/>
    <s v="c8"/>
    <s v="Bachelor"/>
    <s v="LinkedIn"/>
    <d v="2023-11-25T00:00:00"/>
    <d v="2023-12-11T00:00:00"/>
    <d v="2023-12-17T00:00:00"/>
    <s v="Hired"/>
    <n v="54518"/>
    <n v="4.7"/>
    <x v="0"/>
    <n v="4"/>
    <s v="Branch Office"/>
    <x v="0"/>
  </r>
  <r>
    <s v="IK42814"/>
    <x v="0"/>
    <n v="22"/>
    <s v="Operations"/>
    <s v="Operations Executive"/>
    <s v="c9"/>
    <s v="Degree"/>
    <s v="LinkedIn"/>
    <d v="2023-11-25T00:00:00"/>
    <d v="2023-12-03T00:00:00"/>
    <d v="2023-12-07T00:00:00"/>
    <s v="Hired"/>
    <n v="75704"/>
    <n v="4"/>
    <x v="0"/>
    <m/>
    <s v="Branch Office"/>
    <x v="0"/>
  </r>
  <r>
    <s v="XA17050"/>
    <x v="0"/>
    <n v="32"/>
    <s v="Operations"/>
    <s v="Operations Manager"/>
    <s v="c5"/>
    <s v="Degree"/>
    <s v="Recruitment agencies"/>
    <d v="2023-11-26T00:00:00"/>
    <d v="2023-12-16T00:00:00"/>
    <d v="2023-12-21T00:00:00"/>
    <s v="Hired"/>
    <n v="47906"/>
    <n v="4.9000000000000004"/>
    <x v="0"/>
    <n v="4"/>
    <s v="Branch Office"/>
    <x v="1"/>
  </r>
  <r>
    <s v="JF04660"/>
    <x v="0"/>
    <n v="25"/>
    <s v="Service"/>
    <s v="Service Engineer"/>
    <s v="c10"/>
    <s v="Master"/>
    <s v="LinkedIn"/>
    <d v="2023-11-26T00:00:00"/>
    <d v="2023-12-04T00:00:00"/>
    <d v="2023-12-11T00:00:00"/>
    <s v="Hired"/>
    <n v="78275"/>
    <n v="4.3"/>
    <x v="0"/>
    <n v="3"/>
    <s v="Head Office"/>
    <x v="0"/>
  </r>
  <r>
    <s v="MC43401"/>
    <x v="0"/>
    <n v="22"/>
    <s v="Sales"/>
    <s v="Sales Executive"/>
    <s v="c10"/>
    <s v="Master"/>
    <s v="Job portal"/>
    <d v="2023-11-26T00:00:00"/>
    <d v="2023-12-10T00:00:00"/>
    <d v="2023-12-19T00:00:00"/>
    <s v="Hired"/>
    <n v="67222"/>
    <n v="4.0999999999999996"/>
    <x v="0"/>
    <n v="5"/>
    <s v="Branch Office"/>
    <x v="0"/>
  </r>
  <r>
    <s v="GB23427"/>
    <x v="0"/>
    <n v="25"/>
    <s v="General Management"/>
    <s v="General Manager"/>
    <s v="i5"/>
    <s v="Bachelor"/>
    <s v="Recruitment agencies"/>
    <d v="2023-11-26T00:00:00"/>
    <d v="2023-12-18T00:00:00"/>
    <d v="2023-12-30T00:00:00"/>
    <s v="Hired"/>
    <n v="52292"/>
    <n v="3.8"/>
    <x v="0"/>
    <n v="3"/>
    <s v="Branch Office"/>
    <x v="0"/>
  </r>
  <r>
    <s v="ZT30869"/>
    <x v="2"/>
    <n v="26"/>
    <s v="Service"/>
    <s v="Service Engineer"/>
    <s v="n9"/>
    <s v="Bachelor"/>
    <s v="Job portal"/>
    <d v="2023-11-27T00:00:00"/>
    <d v="2023-12-19T00:00:00"/>
    <d v="2023-12-31T00:00:00"/>
    <s v="Hired"/>
    <n v="189525"/>
    <n v="3.9"/>
    <x v="0"/>
    <n v="4"/>
    <s v="Branch Office"/>
    <x v="0"/>
  </r>
  <r>
    <s v="MB71906"/>
    <x v="1"/>
    <n v="35"/>
    <s v="Operations"/>
    <s v="Operations Executive"/>
    <s v="c8"/>
    <s v="Master"/>
    <s v="Job portal"/>
    <d v="2023-11-27T00:00:00"/>
    <d v="2023-12-06T00:00:00"/>
    <d v="2023-12-15T00:00:00"/>
    <s v="Hired"/>
    <n v="75468"/>
    <n v="3.7"/>
    <x v="2"/>
    <m/>
    <s v="Branch Office"/>
    <x v="2"/>
  </r>
  <r>
    <s v="NO39984"/>
    <x v="2"/>
    <n v="28"/>
    <s v="Sales"/>
    <s v="Sales Manager"/>
    <s v="i7"/>
    <s v="Bachelor"/>
    <s v="Job portal"/>
    <d v="2023-11-27T00:00:00"/>
    <d v="2023-12-11T00:00:00"/>
    <d v="2023-12-18T00:00:00"/>
    <s v="Hired"/>
    <n v="79963"/>
    <n v="4.0999999999999996"/>
    <x v="0"/>
    <n v="4"/>
    <s v="Branch Office"/>
    <x v="1"/>
  </r>
  <r>
    <s v="FI85136"/>
    <x v="0"/>
    <n v="33"/>
    <s v="Sales"/>
    <s v="Sales Executive"/>
    <s v="i1"/>
    <s v="Bachelor"/>
    <s v="Own website"/>
    <d v="2023-11-28T00:00:00"/>
    <d v="2023-12-13T00:00:00"/>
    <d v="2023-12-23T00:00:00"/>
    <s v="Rejected"/>
    <n v="55949"/>
    <m/>
    <x v="1"/>
    <n v="4"/>
    <s v="Branch Office"/>
    <x v="1"/>
  </r>
  <r>
    <s v="GR45060"/>
    <x v="0"/>
    <n v="25"/>
    <s v="Production"/>
    <s v="Production Engineer"/>
    <s v="i1"/>
    <s v="Degree"/>
    <s v="Recruitment agencies"/>
    <d v="2023-11-28T00:00:00"/>
    <d v="2023-12-11T00:00:00"/>
    <d v="2023-12-15T00:00:00"/>
    <s v="Rejected"/>
    <n v="45014"/>
    <m/>
    <x v="1"/>
    <n v="4"/>
    <s v="Branch Office"/>
    <x v="0"/>
  </r>
  <r>
    <s v="EG74475"/>
    <x v="1"/>
    <n v="52"/>
    <s v="Service"/>
    <s v="Service Manager"/>
    <s v="i7"/>
    <s v="Master"/>
    <s v="LinkedIn"/>
    <d v="2023-11-28T00:00:00"/>
    <d v="2023-12-19T00:00:00"/>
    <d v="2023-12-25T00:00:00"/>
    <s v="Hired"/>
    <n v="64335"/>
    <m/>
    <x v="2"/>
    <n v="4"/>
    <s v="Branch Office"/>
    <x v="4"/>
  </r>
  <r>
    <s v="GA65164"/>
    <x v="0"/>
    <n v="35"/>
    <s v="Operations"/>
    <s v="Operations Executive"/>
    <s v="i1"/>
    <s v="Bachelor"/>
    <s v="Job portal"/>
    <d v="2023-11-28T00:00:00"/>
    <d v="2023-12-12T00:00:00"/>
    <d v="2023-12-22T00:00:00"/>
    <s v="Hired"/>
    <n v="54343"/>
    <m/>
    <x v="0"/>
    <n v="5"/>
    <s v="Branch Office"/>
    <x v="2"/>
  </r>
  <r>
    <s v="GE86647"/>
    <x v="0"/>
    <n v="27"/>
    <s v="Operations"/>
    <s v="Operations Executive"/>
    <s v="i4"/>
    <s v="Bachelor"/>
    <s v="Job portal"/>
    <d v="2023-11-28T00:00:00"/>
    <d v="2023-12-13T00:00:00"/>
    <d v="2023-12-18T00:00:00"/>
    <s v="Rejected"/>
    <n v="46446"/>
    <m/>
    <x v="1"/>
    <n v="4"/>
    <s v="Branch Office"/>
    <x v="0"/>
  </r>
  <r>
    <s v="DO82089"/>
    <x v="2"/>
    <n v="27"/>
    <s v="Sales"/>
    <s v="Sales Executive"/>
    <s v="c10"/>
    <s v="Master"/>
    <s v="LinkedIn"/>
    <d v="2023-11-29T00:00:00"/>
    <d v="2023-12-14T00:00:00"/>
    <d v="2023-12-19T00:00:00"/>
    <s v="Candidate refused"/>
    <n v="69264"/>
    <m/>
    <x v="1"/>
    <n v="4"/>
    <s v="Branch Office"/>
    <x v="0"/>
  </r>
  <r>
    <s v="IT89846"/>
    <x v="2"/>
    <n v="26"/>
    <s v="Service"/>
    <s v="Service Engineer"/>
    <s v="i6"/>
    <s v="Bachelor"/>
    <s v="Job portal"/>
    <d v="2023-11-29T00:00:00"/>
    <d v="2023-12-07T00:00:00"/>
    <d v="2023-12-14T00:00:00"/>
    <s v="Hired"/>
    <n v="65280"/>
    <n v="4.5999999999999996"/>
    <x v="0"/>
    <n v="5"/>
    <s v="Branch Office"/>
    <x v="0"/>
  </r>
  <r>
    <s v="PE14291"/>
    <x v="2"/>
    <n v="30"/>
    <s v="Service"/>
    <s v="Service Manager"/>
    <s v="c8"/>
    <s v="Bachelor"/>
    <s v="LinkedIn"/>
    <d v="2023-11-29T00:00:00"/>
    <d v="2023-12-07T00:00:00"/>
    <d v="2023-12-19T00:00:00"/>
    <s v="Hired"/>
    <n v="68479"/>
    <n v="4.9000000000000004"/>
    <x v="2"/>
    <n v="4"/>
    <s v="Remote"/>
    <x v="1"/>
  </r>
  <r>
    <s v="SW60215"/>
    <x v="0"/>
    <n v="32"/>
    <s v="Service"/>
    <s v="Service Engineer"/>
    <s v="c8"/>
    <s v="Degree"/>
    <s v="LinkedIn"/>
    <d v="2023-11-29T00:00:00"/>
    <d v="2023-12-09T00:00:00"/>
    <d v="2023-12-21T00:00:00"/>
    <s v="Hired"/>
    <n v="64988"/>
    <n v="3.5"/>
    <x v="0"/>
    <n v="4"/>
    <s v="Branch Office"/>
    <x v="1"/>
  </r>
  <r>
    <s v="GZ06275"/>
    <x v="0"/>
    <n v="23"/>
    <s v="Operations"/>
    <s v="Operations Manager"/>
    <s v="n9"/>
    <s v="Bachelor"/>
    <s v="Own website"/>
    <d v="2023-11-30T00:00:00"/>
    <d v="2023-12-16T00:00:00"/>
    <d v="2023-12-26T00:00:00"/>
    <s v="Candidate in process"/>
    <n v="146874"/>
    <m/>
    <x v="1"/>
    <m/>
    <s v="Branch Office"/>
    <x v="0"/>
  </r>
  <r>
    <s v="HF26658"/>
    <x v="1"/>
    <n v="29"/>
    <s v="Purchase"/>
    <s v="Purchase Manager"/>
    <s v="c5"/>
    <s v="Bachelor"/>
    <s v="LinkedIn"/>
    <d v="2023-11-30T00:00:00"/>
    <d v="2023-12-18T00:00:00"/>
    <d v="2023-12-30T00:00:00"/>
    <s v="Hired"/>
    <n v="47627"/>
    <m/>
    <x v="0"/>
    <n v="3"/>
    <s v="Branch Office"/>
    <x v="1"/>
  </r>
  <r>
    <s v="AR33086"/>
    <x v="0"/>
    <n v="27"/>
    <s v="Sales"/>
    <s v="Sales Executive"/>
    <s v="n6"/>
    <s v="Master"/>
    <s v="Job portal"/>
    <d v="2023-11-30T00:00:00"/>
    <d v="2023-12-21T00:00:00"/>
    <d v="2023-12-26T00:00:00"/>
    <s v="Hired"/>
    <n v="158594"/>
    <n v="3.9"/>
    <x v="0"/>
    <n v="3"/>
    <s v="Branch Office"/>
    <x v="0"/>
  </r>
  <r>
    <s v="DK94466"/>
    <x v="2"/>
    <n v="25"/>
    <s v="Production"/>
    <s v="Production Engineer"/>
    <s v="i1"/>
    <s v="Degree"/>
    <s v="LinkedIn"/>
    <d v="2023-12-01T00:00:00"/>
    <d v="2023-12-21T00:00:00"/>
    <d v="2024-01-02T00:00:00"/>
    <s v="Hired"/>
    <n v="56068"/>
    <m/>
    <x v="2"/>
    <n v="5"/>
    <s v="Head Office"/>
    <x v="0"/>
  </r>
  <r>
    <s v="FY10879"/>
    <x v="2"/>
    <n v="29"/>
    <s v="Sales"/>
    <s v="Sales Executive"/>
    <s v="m6"/>
    <s v="Degree"/>
    <s v="Job portal"/>
    <d v="2023-12-01T00:00:00"/>
    <d v="2023-12-13T00:00:00"/>
    <d v="2023-12-17T00:00:00"/>
    <s v="Hired"/>
    <n v="99286"/>
    <n v="4.8"/>
    <x v="0"/>
    <n v="4"/>
    <s v="Branch Office"/>
    <x v="1"/>
  </r>
  <r>
    <s v="FE74679"/>
    <x v="2"/>
    <n v="51"/>
    <s v="Service"/>
    <s v="Service Engineer"/>
    <s v="i5"/>
    <s v="Degree"/>
    <s v="Job portal"/>
    <d v="2023-12-02T00:00:00"/>
    <d v="2023-12-24T00:00:00"/>
    <d v="2024-01-04T00:00:00"/>
    <s v="Rejected"/>
    <n v="59097"/>
    <m/>
    <x v="1"/>
    <n v="5"/>
    <s v="Branch Office"/>
    <x v="5"/>
  </r>
  <r>
    <s v="MM29476"/>
    <x v="0"/>
    <n v="37"/>
    <s v="Service"/>
    <s v="Service Engineer"/>
    <s v="i7"/>
    <s v="Master"/>
    <s v="LinkedIn"/>
    <d v="2023-12-02T00:00:00"/>
    <d v="2023-12-21T00:00:00"/>
    <d v="2024-01-02T00:00:00"/>
    <s v="Rejected"/>
    <n v="70259"/>
    <m/>
    <x v="1"/>
    <n v="4"/>
    <s v="Branch Office"/>
    <x v="2"/>
  </r>
  <r>
    <s v="AK97080"/>
    <x v="0"/>
    <n v="23"/>
    <s v="Operations"/>
    <s v="Operations Executive"/>
    <s v="m7"/>
    <s v="Degree"/>
    <s v="Job portal"/>
    <d v="2023-12-02T00:00:00"/>
    <d v="2023-12-12T00:00:00"/>
    <d v="2023-12-24T00:00:00"/>
    <s v="Rejected"/>
    <n v="135159"/>
    <m/>
    <x v="1"/>
    <n v="4"/>
    <s v="Head Office"/>
    <x v="0"/>
  </r>
  <r>
    <s v="OB30615"/>
    <x v="2"/>
    <n v="32"/>
    <s v="Marketing"/>
    <s v="Marketing Executive"/>
    <s v="i6"/>
    <s v="Associate"/>
    <s v="Job portal"/>
    <d v="2023-12-03T00:00:00"/>
    <d v="2023-12-18T00:00:00"/>
    <d v="2023-12-29T00:00:00"/>
    <s v="Hired"/>
    <n v="61179"/>
    <m/>
    <x v="2"/>
    <n v="4"/>
    <s v="Branch Office"/>
    <x v="1"/>
  </r>
  <r>
    <s v="HQ08672"/>
    <x v="2"/>
    <n v="26"/>
    <s v="Operations"/>
    <s v="Operations Manager"/>
    <s v="b9"/>
    <s v="Master"/>
    <s v="Job portal"/>
    <d v="2023-12-03T00:00:00"/>
    <d v="2023-12-17T00:00:00"/>
    <d v="2023-12-26T00:00:00"/>
    <s v="Hired"/>
    <n v="57757"/>
    <n v="4.2"/>
    <x v="0"/>
    <n v="4"/>
    <s v="Branch Office"/>
    <x v="0"/>
  </r>
  <r>
    <s v="BX26847"/>
    <x v="1"/>
    <n v="34"/>
    <s v="Service"/>
    <s v="Service Engineer"/>
    <s v="n10"/>
    <s v="Bachelor"/>
    <s v="LinkedIn"/>
    <d v="2023-12-03T00:00:00"/>
    <d v="2023-12-13T00:00:00"/>
    <d v="2023-12-21T00:00:00"/>
    <s v="Rejected"/>
    <n v="201869"/>
    <m/>
    <x v="1"/>
    <n v="4"/>
    <s v="Branch Office"/>
    <x v="2"/>
  </r>
  <r>
    <s v="NL43984"/>
    <x v="0"/>
    <n v="27"/>
    <s v="Service"/>
    <s v="Service Engineer"/>
    <s v="i4"/>
    <s v="Degree"/>
    <s v="Job portal"/>
    <d v="2023-12-03T00:00:00"/>
    <d v="2023-12-15T00:00:00"/>
    <d v="2023-12-22T00:00:00"/>
    <s v="Hired"/>
    <n v="54229"/>
    <m/>
    <x v="0"/>
    <n v="5"/>
    <s v="Head Office"/>
    <x v="0"/>
  </r>
  <r>
    <s v="EV24863"/>
    <x v="0"/>
    <n v="53"/>
    <s v="Operations"/>
    <s v="Operations Manager"/>
    <s v="c8"/>
    <s v="Associate"/>
    <s v="Job portal"/>
    <d v="2023-12-03T00:00:00"/>
    <d v="2023-12-22T00:00:00"/>
    <d v="2023-12-30T00:00:00"/>
    <s v="Hired"/>
    <n v="54228"/>
    <m/>
    <x v="0"/>
    <n v="5"/>
    <s v="Branch Office"/>
    <x v="4"/>
  </r>
  <r>
    <s v="WV49240"/>
    <x v="1"/>
    <n v="35"/>
    <s v="Operations"/>
    <s v="Operations Executive"/>
    <s v="i5"/>
    <s v="Doctoral"/>
    <s v="Job portal"/>
    <d v="2023-12-04T00:00:00"/>
    <d v="2023-12-18T00:00:00"/>
    <d v="2023-12-25T00:00:00"/>
    <s v="Candidate in process"/>
    <n v="48569"/>
    <m/>
    <x v="1"/>
    <n v="5"/>
    <s v="Branch Office"/>
    <x v="2"/>
  </r>
  <r>
    <s v="OG56252"/>
    <x v="2"/>
    <n v="28"/>
    <s v="Human Resource"/>
    <s v="HR Specialist"/>
    <s v="i1"/>
    <s v="Bachelor"/>
    <s v="LinkedIn"/>
    <d v="2023-12-04T00:00:00"/>
    <d v="2023-12-19T00:00:00"/>
    <d v="2023-12-28T00:00:00"/>
    <s v="Rejected"/>
    <n v="45783"/>
    <m/>
    <x v="1"/>
    <n v="3"/>
    <s v="Head Office"/>
    <x v="1"/>
  </r>
  <r>
    <s v="PU67878"/>
    <x v="2"/>
    <n v="25"/>
    <s v="Service"/>
    <s v="Service Engineer"/>
    <s v="n6"/>
    <s v="Doctoral"/>
    <s v="Own website"/>
    <d v="2023-12-04T00:00:00"/>
    <d v="2023-12-24T00:00:00"/>
    <d v="2023-12-31T00:00:00"/>
    <s v="Hired"/>
    <n v="165891"/>
    <n v="4"/>
    <x v="0"/>
    <n v="4"/>
    <s v="Branch Office"/>
    <x v="0"/>
  </r>
  <r>
    <s v="PC57456"/>
    <x v="0"/>
    <n v="37"/>
    <s v="Sales"/>
    <s v="Sales Executive"/>
    <s v="c5"/>
    <s v="Master"/>
    <s v="LinkedIn"/>
    <d v="2023-12-04T00:00:00"/>
    <d v="2023-12-13T00:00:00"/>
    <d v="2023-12-22T00:00:00"/>
    <s v="Rejected"/>
    <n v="53072"/>
    <m/>
    <x v="1"/>
    <m/>
    <s v="Branch Office"/>
    <x v="2"/>
  </r>
  <r>
    <s v="II85828"/>
    <x v="2"/>
    <n v="39"/>
    <s v="Operations"/>
    <s v="Operations Executive"/>
    <s v="n10"/>
    <s v="Bachelor"/>
    <s v="LinkedIn"/>
    <d v="2023-12-04T00:00:00"/>
    <d v="2023-12-21T00:00:00"/>
    <d v="2023-12-28T00:00:00"/>
    <s v="Hired"/>
    <n v="223697"/>
    <n v="4"/>
    <x v="2"/>
    <m/>
    <s v="Branch Office"/>
    <x v="2"/>
  </r>
  <r>
    <s v="UL21258"/>
    <x v="2"/>
    <n v="29"/>
    <s v="Operations"/>
    <s v="Operations Executive"/>
    <s v="n6"/>
    <s v="Doctoral"/>
    <s v="LinkedIn"/>
    <d v="2023-12-04T00:00:00"/>
    <d v="2023-12-22T00:00:00"/>
    <d v="2024-01-02T00:00:00"/>
    <s v="Hired"/>
    <n v="130108"/>
    <n v="3.9"/>
    <x v="2"/>
    <m/>
    <s v="Head Office"/>
    <x v="1"/>
  </r>
  <r>
    <s v="CC75956"/>
    <x v="2"/>
    <n v="40"/>
    <s v="Operations"/>
    <s v="Operations Executive"/>
    <s v="i7"/>
    <s v="Associate"/>
    <s v="Recruitment agencies"/>
    <d v="2023-12-05T00:00:00"/>
    <d v="2023-12-20T00:00:00"/>
    <d v="2023-12-29T00:00:00"/>
    <s v="Rejected"/>
    <n v="68404"/>
    <m/>
    <x v="1"/>
    <n v="4"/>
    <s v="Branch Office"/>
    <x v="3"/>
  </r>
  <r>
    <s v="RX32920"/>
    <x v="0"/>
    <n v="35"/>
    <s v="Operations"/>
    <s v="Operations Manager"/>
    <s v="i1"/>
    <s v="Master"/>
    <s v="Job portal"/>
    <d v="2023-12-05T00:00:00"/>
    <d v="2023-12-23T00:00:00"/>
    <d v="2023-12-28T00:00:00"/>
    <s v="Rejected"/>
    <n v="35109"/>
    <m/>
    <x v="1"/>
    <n v="5"/>
    <s v="Branch Office"/>
    <x v="2"/>
  </r>
  <r>
    <s v="SE47981"/>
    <x v="0"/>
    <n v="33"/>
    <s v="Marketing"/>
    <s v="Marketing Executive"/>
    <s v="c10"/>
    <s v="Associate"/>
    <s v="LinkedIn"/>
    <d v="2023-12-05T00:00:00"/>
    <d v="2023-12-21T00:00:00"/>
    <d v="2023-12-28T00:00:00"/>
    <s v="Hired"/>
    <n v="79538"/>
    <m/>
    <x v="0"/>
    <n v="4"/>
    <s v="Branch Office"/>
    <x v="1"/>
  </r>
  <r>
    <s v="FP59938"/>
    <x v="2"/>
    <n v="28"/>
    <s v="Finance"/>
    <s v="Financial Analyst"/>
    <s v="n10"/>
    <s v="Master"/>
    <s v="LinkedIn"/>
    <d v="2023-12-05T00:00:00"/>
    <d v="2023-12-23T00:00:00"/>
    <d v="2024-01-03T00:00:00"/>
    <s v="Rejected"/>
    <n v="200186"/>
    <m/>
    <x v="1"/>
    <n v="5"/>
    <s v="Branch Office"/>
    <x v="1"/>
  </r>
  <r>
    <s v="YE34548"/>
    <x v="0"/>
    <n v="28"/>
    <s v="Operations"/>
    <s v="Operations Executive"/>
    <s v="i1"/>
    <s v="Master"/>
    <s v="LinkedIn"/>
    <d v="2023-12-06T00:00:00"/>
    <d v="2023-12-22T00:00:00"/>
    <d v="2024-01-01T00:00:00"/>
    <s v="Hired"/>
    <n v="45071"/>
    <n v="5"/>
    <x v="2"/>
    <n v="5"/>
    <s v="Branch Office"/>
    <x v="1"/>
  </r>
  <r>
    <s v="UN91466"/>
    <x v="0"/>
    <n v="24"/>
    <s v="Marketing"/>
    <s v="Marketing Executive"/>
    <s v="c10"/>
    <s v="Associate"/>
    <s v="LinkedIn"/>
    <d v="2023-12-06T00:00:00"/>
    <d v="2023-12-23T00:00:00"/>
    <d v="2024-01-01T00:00:00"/>
    <s v="Hired"/>
    <n v="82012"/>
    <n v="3.9"/>
    <x v="0"/>
    <n v="4"/>
    <s v="Branch Office"/>
    <x v="0"/>
  </r>
  <r>
    <s v="BR92306"/>
    <x v="1"/>
    <n v="23"/>
    <s v="Operations"/>
    <s v="Operations Executive"/>
    <s v="i6"/>
    <s v="Doctoral"/>
    <s v="Others"/>
    <d v="2023-12-06T00:00:00"/>
    <d v="2023-12-21T00:00:00"/>
    <d v="2023-12-26T00:00:00"/>
    <s v="Hired"/>
    <n v="51885"/>
    <n v="4.8"/>
    <x v="0"/>
    <n v="5"/>
    <s v="Branch Office"/>
    <x v="0"/>
  </r>
  <r>
    <s v="ZF75337"/>
    <x v="0"/>
    <n v="32"/>
    <s v="Service"/>
    <s v="Service Manager"/>
    <s v="i7"/>
    <s v="Bachelor"/>
    <s v="Recruitment agencies"/>
    <d v="2023-12-06T00:00:00"/>
    <d v="2023-12-21T00:00:00"/>
    <d v="2023-12-30T00:00:00"/>
    <s v="Hired"/>
    <n v="67126"/>
    <n v="3.9"/>
    <x v="0"/>
    <n v="2"/>
    <s v="Branch Office"/>
    <x v="1"/>
  </r>
  <r>
    <s v="ON82065"/>
    <x v="2"/>
    <n v="40"/>
    <s v="Service"/>
    <s v="Service Engineer"/>
    <s v="c5"/>
    <s v="Bachelor"/>
    <s v="LinkedIn"/>
    <d v="2023-12-06T00:00:00"/>
    <d v="2023-12-22T00:00:00"/>
    <d v="2024-01-03T00:00:00"/>
    <s v="Hired"/>
    <n v="54376"/>
    <n v="3.6"/>
    <x v="0"/>
    <n v="3"/>
    <s v="Branch Office"/>
    <x v="3"/>
  </r>
  <r>
    <s v="RQ57162"/>
    <x v="0"/>
    <n v="24"/>
    <s v="Operations"/>
    <s v="Operations Executive"/>
    <s v="b9"/>
    <s v="Bachelor"/>
    <s v="LinkedIn"/>
    <d v="2023-12-06T00:00:00"/>
    <d v="2023-12-27T00:00:00"/>
    <d v="2024-01-08T00:00:00"/>
    <s v="Hired"/>
    <n v="48257"/>
    <n v="3.5"/>
    <x v="0"/>
    <n v="5"/>
    <s v="Branch Office"/>
    <x v="0"/>
  </r>
  <r>
    <s v="AQ91318"/>
    <x v="2"/>
    <n v="22"/>
    <s v="Production"/>
    <s v="Production Engineer"/>
    <s v="c10"/>
    <s v="Degree"/>
    <s v="Own website"/>
    <d v="2023-12-06T00:00:00"/>
    <d v="2023-12-16T00:00:00"/>
    <d v="2023-12-21T00:00:00"/>
    <s v="Hired"/>
    <n v="76167"/>
    <n v="4.9000000000000004"/>
    <x v="0"/>
    <m/>
    <s v="Branch Office"/>
    <x v="0"/>
  </r>
  <r>
    <s v="BW43103"/>
    <x v="1"/>
    <n v="33"/>
    <s v="Operations"/>
    <s v="Operations Executive"/>
    <s v="c10"/>
    <s v="Degree"/>
    <s v="LinkedIn"/>
    <d v="2023-12-06T00:00:00"/>
    <d v="2023-12-22T00:00:00"/>
    <d v="2023-12-31T00:00:00"/>
    <s v="Rejected"/>
    <n v="87830"/>
    <m/>
    <x v="1"/>
    <n v="5"/>
    <s v="Branch Office"/>
    <x v="1"/>
  </r>
  <r>
    <s v="XT64249"/>
    <x v="0"/>
    <n v="40"/>
    <s v="Service"/>
    <s v="Service Engineer"/>
    <s v="c5"/>
    <s v="Doctoral"/>
    <s v="Others"/>
    <d v="2023-12-07T00:00:00"/>
    <d v="2023-12-15T00:00:00"/>
    <d v="2023-12-26T00:00:00"/>
    <s v="Hired"/>
    <n v="54018"/>
    <n v="4.5"/>
    <x v="0"/>
    <n v="5"/>
    <s v="Branch Office"/>
    <x v="3"/>
  </r>
  <r>
    <s v="YI73409"/>
    <x v="0"/>
    <n v="35"/>
    <s v="Service"/>
    <s v="Service Engineer"/>
    <s v="c8"/>
    <s v="Master"/>
    <s v="LinkedIn"/>
    <d v="2023-12-07T00:00:00"/>
    <d v="2023-12-21T00:00:00"/>
    <d v="2023-12-28T00:00:00"/>
    <s v="Rejected"/>
    <n v="77362"/>
    <m/>
    <x v="1"/>
    <n v="5"/>
    <s v="Head Office"/>
    <x v="2"/>
  </r>
  <r>
    <s v="GL00537"/>
    <x v="0"/>
    <n v="30"/>
    <s v="Operations"/>
    <s v="Operations Executive"/>
    <s v="c9"/>
    <s v="Degree"/>
    <s v="Job portal"/>
    <d v="2023-12-07T00:00:00"/>
    <d v="2023-12-19T00:00:00"/>
    <d v="2023-12-30T00:00:00"/>
    <s v="Rejected"/>
    <n v="56799"/>
    <m/>
    <x v="1"/>
    <m/>
    <s v="Branch Office"/>
    <x v="1"/>
  </r>
  <r>
    <s v="KN16343"/>
    <x v="0"/>
    <n v="23"/>
    <s v="Sales"/>
    <s v="Sales Executive"/>
    <s v="i5"/>
    <s v="Associate"/>
    <s v="LinkedIn"/>
    <d v="2023-12-07T00:00:00"/>
    <d v="2023-12-22T00:00:00"/>
    <d v="2024-01-01T00:00:00"/>
    <s v="Hired"/>
    <n v="69983"/>
    <n v="4.4000000000000004"/>
    <x v="2"/>
    <n v="4"/>
    <s v="Branch Office"/>
    <x v="0"/>
  </r>
  <r>
    <s v="IE88275"/>
    <x v="2"/>
    <n v="35"/>
    <s v="Service"/>
    <s v="Service Engineer"/>
    <s v="c8"/>
    <s v="Bachelor"/>
    <s v="Own website"/>
    <d v="2023-12-07T00:00:00"/>
    <d v="2023-12-24T00:00:00"/>
    <d v="2023-12-31T00:00:00"/>
    <s v="Rejected"/>
    <n v="54989"/>
    <m/>
    <x v="1"/>
    <n v="4"/>
    <s v="Branch Office"/>
    <x v="2"/>
  </r>
  <r>
    <s v="MH18259"/>
    <x v="1"/>
    <n v="40"/>
    <s v="Service"/>
    <s v="Service Engineer"/>
    <s v="c8"/>
    <s v="Master"/>
    <s v="Own website"/>
    <d v="2023-12-07T00:00:00"/>
    <d v="2023-12-21T00:00:00"/>
    <d v="2023-12-27T00:00:00"/>
    <s v="Hired"/>
    <n v="80867"/>
    <n v="4.4000000000000004"/>
    <x v="0"/>
    <m/>
    <s v="Head Office"/>
    <x v="3"/>
  </r>
  <r>
    <s v="ZA78887"/>
    <x v="0"/>
    <n v="26"/>
    <s v="Operations"/>
    <s v="Operations Executive"/>
    <s v="i5"/>
    <s v="Master"/>
    <s v="Own website"/>
    <d v="2023-12-08T00:00:00"/>
    <d v="2023-12-25T00:00:00"/>
    <d v="2024-01-06T00:00:00"/>
    <s v="Rejected"/>
    <n v="62854"/>
    <m/>
    <x v="1"/>
    <m/>
    <s v="Branch Office"/>
    <x v="0"/>
  </r>
  <r>
    <s v="LY40682"/>
    <x v="0"/>
    <n v="24"/>
    <s v="Service"/>
    <s v="Service Manager"/>
    <s v="b9"/>
    <s v="Degree"/>
    <s v="Others"/>
    <d v="2023-12-08T00:00:00"/>
    <d v="2023-12-26T00:00:00"/>
    <d v="2024-01-02T00:00:00"/>
    <s v="Hired"/>
    <n v="36663"/>
    <m/>
    <x v="0"/>
    <n v="5"/>
    <s v="Branch Office"/>
    <x v="0"/>
  </r>
  <r>
    <s v="XN41730"/>
    <x v="0"/>
    <n v="39"/>
    <s v="Operations"/>
    <s v="Operations Executive"/>
    <s v="b9"/>
    <s v="Master"/>
    <s v="LinkedIn"/>
    <d v="2023-12-08T00:00:00"/>
    <d v="2023-12-21T00:00:00"/>
    <d v="2023-12-31T00:00:00"/>
    <s v="Hired"/>
    <n v="53653"/>
    <n v="4.3"/>
    <x v="0"/>
    <n v="4"/>
    <s v="Branch Office"/>
    <x v="2"/>
  </r>
  <r>
    <s v="PN06872"/>
    <x v="2"/>
    <n v="28"/>
    <s v="Production"/>
    <s v="Production Manager"/>
    <s v="i6"/>
    <s v="Degree"/>
    <s v="Job portal"/>
    <d v="2023-12-08T00:00:00"/>
    <d v="2023-12-28T00:00:00"/>
    <d v="2024-01-03T00:00:00"/>
    <s v="Hired"/>
    <n v="70406"/>
    <n v="4"/>
    <x v="0"/>
    <n v="4"/>
    <s v="Branch Office"/>
    <x v="1"/>
  </r>
  <r>
    <s v="RA76844"/>
    <x v="0"/>
    <n v="37"/>
    <s v="Operations"/>
    <s v="Operations Executive"/>
    <s v="i6"/>
    <s v="Bachelor"/>
    <s v="LinkedIn"/>
    <d v="2023-12-08T00:00:00"/>
    <d v="2023-12-20T00:00:00"/>
    <d v="2023-12-28T00:00:00"/>
    <s v="Candidate refused"/>
    <n v="62480"/>
    <m/>
    <x v="1"/>
    <n v="4"/>
    <s v="Branch Office"/>
    <x v="2"/>
  </r>
  <r>
    <s v="VV54831"/>
    <x v="2"/>
    <n v="24"/>
    <s v="Production"/>
    <s v="Production Engineer"/>
    <s v="b9"/>
    <s v="Bachelor"/>
    <s v="Job portal"/>
    <d v="2023-12-08T00:00:00"/>
    <d v="2023-12-21T00:00:00"/>
    <d v="2023-12-29T00:00:00"/>
    <s v="Rejected"/>
    <n v="59458"/>
    <m/>
    <x v="1"/>
    <n v="4"/>
    <s v="Branch Office"/>
    <x v="0"/>
  </r>
  <r>
    <s v="GF32030"/>
    <x v="2"/>
    <n v="33"/>
    <s v="Service"/>
    <s v="Service Engineer"/>
    <s v="c5"/>
    <s v="Degree"/>
    <s v="Others"/>
    <d v="2023-12-09T00:00:00"/>
    <d v="2023-12-17T00:00:00"/>
    <d v="2023-12-26T00:00:00"/>
    <s v="Hired"/>
    <n v="43143"/>
    <n v="4.0999999999999996"/>
    <x v="0"/>
    <n v="4"/>
    <s v="Branch Office"/>
    <x v="1"/>
  </r>
  <r>
    <s v="FT36259"/>
    <x v="2"/>
    <n v="25"/>
    <s v="Service"/>
    <s v="Service Engineer"/>
    <s v="i7"/>
    <s v="Bachelor"/>
    <s v="Own website"/>
    <d v="2023-12-09T00:00:00"/>
    <d v="2023-12-17T00:00:00"/>
    <d v="2023-12-26T00:00:00"/>
    <s v="Hired"/>
    <n v="64314"/>
    <n v="3.5"/>
    <x v="0"/>
    <n v="4"/>
    <s v="Branch Office"/>
    <x v="0"/>
  </r>
  <r>
    <s v="OM62203"/>
    <x v="0"/>
    <n v="33"/>
    <s v="Sales"/>
    <s v="Sales Executive"/>
    <s v="i1"/>
    <s v="Bachelor"/>
    <s v="Others"/>
    <d v="2023-12-09T00:00:00"/>
    <d v="2023-12-26T00:00:00"/>
    <d v="2023-12-31T00:00:00"/>
    <s v="Candidate in process"/>
    <n v="59543"/>
    <m/>
    <x v="1"/>
    <n v="4"/>
    <s v="Head Office"/>
    <x v="1"/>
  </r>
  <r>
    <s v="VT06416"/>
    <x v="2"/>
    <n v="26"/>
    <s v="Operations"/>
    <s v="Operations Executive"/>
    <s v="c8"/>
    <s v="Bachelor"/>
    <s v="Job portal"/>
    <d v="2023-12-09T00:00:00"/>
    <d v="2023-12-17T00:00:00"/>
    <d v="2023-12-22T00:00:00"/>
    <s v="Hired"/>
    <n v="80872"/>
    <n v="4.5"/>
    <x v="0"/>
    <m/>
    <s v="Branch Office"/>
    <x v="0"/>
  </r>
  <r>
    <s v="HQ80209"/>
    <x v="0"/>
    <n v="30"/>
    <s v="Service"/>
    <s v="Service Manager"/>
    <s v="c9"/>
    <s v="Bachelor"/>
    <s v="Job portal"/>
    <d v="2023-12-10T00:00:00"/>
    <d v="2023-12-20T00:00:00"/>
    <d v="2023-12-30T00:00:00"/>
    <s v="Hired"/>
    <n v="69910"/>
    <n v="4.0999999999999996"/>
    <x v="0"/>
    <n v="4"/>
    <s v="Branch Office"/>
    <x v="1"/>
  </r>
  <r>
    <s v="PT32801"/>
    <x v="0"/>
    <n v="35"/>
    <s v="Purchase"/>
    <s v="Purchase Officer"/>
    <s v="i5"/>
    <s v="Degree"/>
    <s v="LinkedIn"/>
    <d v="2023-12-10T00:00:00"/>
    <d v="2023-12-31T00:00:00"/>
    <d v="2024-01-10T00:00:00"/>
    <s v="Candidate refused"/>
    <n v="45558"/>
    <m/>
    <x v="1"/>
    <n v="4"/>
    <s v="Branch Office"/>
    <x v="2"/>
  </r>
  <r>
    <s v="IB07645"/>
    <x v="2"/>
    <n v="35"/>
    <s v="Operations"/>
    <s v="Operations Executive"/>
    <s v="c8"/>
    <s v="Degree"/>
    <s v="Job portal"/>
    <d v="2023-12-10T00:00:00"/>
    <d v="2023-12-23T00:00:00"/>
    <d v="2024-01-04T00:00:00"/>
    <s v="Hired"/>
    <n v="79653"/>
    <n v="4.0999999999999996"/>
    <x v="2"/>
    <n v="5"/>
    <s v="Branch Office"/>
    <x v="2"/>
  </r>
  <r>
    <s v="LP91354"/>
    <x v="2"/>
    <n v="33"/>
    <s v="Service"/>
    <s v="Service Engineer"/>
    <s v="i4"/>
    <s v="Master"/>
    <s v="LinkedIn"/>
    <d v="2023-12-10T00:00:00"/>
    <d v="2023-12-23T00:00:00"/>
    <d v="2023-12-29T00:00:00"/>
    <s v="Rejected"/>
    <n v="49580"/>
    <m/>
    <x v="1"/>
    <n v="4"/>
    <s v="Branch Office"/>
    <x v="1"/>
  </r>
  <r>
    <s v="GX51057"/>
    <x v="0"/>
    <n v="35"/>
    <s v="Service"/>
    <s v="Service Manager"/>
    <s v="i4"/>
    <s v="Degree"/>
    <s v="LinkedIn"/>
    <d v="2023-12-10T00:00:00"/>
    <d v="2023-12-30T00:00:00"/>
    <d v="2024-01-10T00:00:00"/>
    <s v="Hired"/>
    <n v="57734"/>
    <n v="4.5"/>
    <x v="0"/>
    <n v="5"/>
    <s v="Branch Office"/>
    <x v="2"/>
  </r>
  <r>
    <s v="VI68682"/>
    <x v="0"/>
    <n v="30"/>
    <s v="Operations"/>
    <s v="Operations Manager"/>
    <s v="c10"/>
    <s v="Bachelor"/>
    <s v="Own website"/>
    <d v="2023-12-11T00:00:00"/>
    <d v="2023-12-30T00:00:00"/>
    <d v="2024-01-06T00:00:00"/>
    <s v="Rejected"/>
    <n v="83573"/>
    <m/>
    <x v="1"/>
    <n v="5"/>
    <s v="Branch Office"/>
    <x v="1"/>
  </r>
  <r>
    <s v="OE62947"/>
    <x v="0"/>
    <n v="37"/>
    <s v="Marketing"/>
    <s v="Marketing Executive"/>
    <s v="i4"/>
    <s v="Bachelor"/>
    <s v="Job portal"/>
    <d v="2023-12-11T00:00:00"/>
    <d v="2023-12-28T00:00:00"/>
    <d v="2024-01-03T00:00:00"/>
    <s v="Hired"/>
    <n v="40933"/>
    <n v="4.0999999999999996"/>
    <x v="0"/>
    <m/>
    <s v="Head Office"/>
    <x v="2"/>
  </r>
  <r>
    <s v="JO77144"/>
    <x v="0"/>
    <n v="22"/>
    <s v="Service"/>
    <s v="Service Manager"/>
    <s v="b9"/>
    <s v="Associate"/>
    <s v="Own website"/>
    <d v="2023-12-12T00:00:00"/>
    <d v="2023-12-20T00:00:00"/>
    <d v="2023-12-31T00:00:00"/>
    <s v="Hired"/>
    <n v="36396"/>
    <n v="4.2"/>
    <x v="0"/>
    <m/>
    <s v="Branch Office"/>
    <x v="0"/>
  </r>
  <r>
    <s v="YF84631"/>
    <x v="0"/>
    <n v="33"/>
    <s v="Service"/>
    <s v="Service Engineer"/>
    <s v="n10"/>
    <s v="Master"/>
    <s v="LinkedIn"/>
    <d v="2023-12-12T00:00:00"/>
    <d v="2024-01-01T00:00:00"/>
    <d v="2024-01-05T00:00:00"/>
    <s v="Hired"/>
    <n v="209820"/>
    <n v="3.8"/>
    <x v="2"/>
    <n v="4"/>
    <s v="Branch Office"/>
    <x v="1"/>
  </r>
  <r>
    <s v="PR66395"/>
    <x v="0"/>
    <n v="27"/>
    <s v="Marketing"/>
    <s v="Marketing Executive"/>
    <s v="c10"/>
    <s v="Bachelor"/>
    <s v="Others"/>
    <d v="2023-12-13T00:00:00"/>
    <d v="2024-01-04T00:00:00"/>
    <d v="2024-01-10T00:00:00"/>
    <s v="Hired"/>
    <n v="79613"/>
    <n v="4.4000000000000004"/>
    <x v="0"/>
    <n v="4"/>
    <s v="Branch Office"/>
    <x v="0"/>
  </r>
  <r>
    <s v="XT45213"/>
    <x v="0"/>
    <n v="29"/>
    <s v="Sales"/>
    <s v="Sales Executive"/>
    <s v="c9"/>
    <s v="Degree"/>
    <s v="Job portal"/>
    <d v="2023-12-13T00:00:00"/>
    <d v="2023-12-31T00:00:00"/>
    <d v="2024-01-05T00:00:00"/>
    <s v="Candidate refused"/>
    <n v="87638"/>
    <m/>
    <x v="1"/>
    <n v="5"/>
    <s v="Branch Office"/>
    <x v="1"/>
  </r>
  <r>
    <s v="JI36504"/>
    <x v="2"/>
    <n v="31"/>
    <s v="General Management"/>
    <s v="General Manager"/>
    <s v="b9"/>
    <s v="Bachelor"/>
    <s v="Job portal"/>
    <d v="2023-12-13T00:00:00"/>
    <d v="2023-12-26T00:00:00"/>
    <d v="2024-01-05T00:00:00"/>
    <s v="No decision"/>
    <n v="55443"/>
    <m/>
    <x v="1"/>
    <m/>
    <s v="Remote"/>
    <x v="1"/>
  </r>
  <r>
    <s v="DD72445"/>
    <x v="2"/>
    <n v="35"/>
    <s v="Sales"/>
    <s v="Sales Manager"/>
    <s v="i4"/>
    <s v="Bachelor"/>
    <s v="Recruitment agencies"/>
    <d v="2023-12-13T00:00:00"/>
    <d v="2023-12-27T00:00:00"/>
    <d v="2024-01-04T00:00:00"/>
    <s v="Hired"/>
    <n v="63351"/>
    <n v="4.5999999999999996"/>
    <x v="2"/>
    <n v="4"/>
    <s v="Head Office"/>
    <x v="2"/>
  </r>
  <r>
    <s v="PZ82650"/>
    <x v="2"/>
    <n v="32"/>
    <s v="Operations"/>
    <s v="Operations Manager"/>
    <s v="m6"/>
    <s v="Bachelor"/>
    <s v="Job portal"/>
    <d v="2023-12-13T00:00:00"/>
    <d v="2023-12-22T00:00:00"/>
    <d v="2024-01-03T00:00:00"/>
    <s v="Hired"/>
    <n v="135866"/>
    <n v="4.2"/>
    <x v="2"/>
    <n v="4"/>
    <s v="Branch Office"/>
    <x v="1"/>
  </r>
  <r>
    <s v="VT48876"/>
    <x v="0"/>
    <n v="39"/>
    <s v="Service"/>
    <s v="Service Manager"/>
    <s v="m6"/>
    <s v="Doctoral"/>
    <s v="LinkedIn"/>
    <d v="2023-12-13T00:00:00"/>
    <d v="2023-12-27T00:00:00"/>
    <d v="2024-01-07T00:00:00"/>
    <s v="Hired"/>
    <n v="98771"/>
    <n v="4.3"/>
    <x v="0"/>
    <n v="4"/>
    <s v="Head Office"/>
    <x v="2"/>
  </r>
  <r>
    <s v="LR58957"/>
    <x v="1"/>
    <n v="34"/>
    <s v="Marketing"/>
    <s v="Marketing Executive"/>
    <s v="c5"/>
    <s v="Master"/>
    <s v="Recruitment agencies"/>
    <d v="2023-12-14T00:00:00"/>
    <d v="2023-12-27T00:00:00"/>
    <d v="2024-01-01T00:00:00"/>
    <s v="Hired"/>
    <n v="69573"/>
    <n v="4.9000000000000004"/>
    <x v="0"/>
    <n v="4"/>
    <s v="Branch Office"/>
    <x v="2"/>
  </r>
  <r>
    <s v="BU43259"/>
    <x v="2"/>
    <n v="31"/>
    <s v="Service"/>
    <s v="Service Manager"/>
    <s v="c9"/>
    <s v="Bachelor"/>
    <s v="LinkedIn"/>
    <d v="2023-12-14T00:00:00"/>
    <d v="2023-12-27T00:00:00"/>
    <d v="2024-01-02T00:00:00"/>
    <s v="Rejected"/>
    <n v="87520"/>
    <m/>
    <x v="1"/>
    <n v="4"/>
    <s v="Branch Office"/>
    <x v="1"/>
  </r>
  <r>
    <s v="WO60425"/>
    <x v="2"/>
    <n v="28"/>
    <s v="Operations"/>
    <s v="Operations Executive"/>
    <s v="c8"/>
    <s v="Degree"/>
    <s v="Job portal"/>
    <d v="2023-12-14T00:00:00"/>
    <d v="2023-12-28T00:00:00"/>
    <d v="2024-01-01T00:00:00"/>
    <s v="Hired"/>
    <n v="63258"/>
    <m/>
    <x v="2"/>
    <n v="3"/>
    <s v="Branch Office"/>
    <x v="1"/>
  </r>
  <r>
    <s v="JB40539"/>
    <x v="2"/>
    <n v="28"/>
    <s v="Sales"/>
    <s v="Sales Executive"/>
    <s v="c5"/>
    <s v="Associate"/>
    <s v="Job portal"/>
    <d v="2023-12-14T00:00:00"/>
    <d v="2023-12-27T00:00:00"/>
    <d v="2024-01-06T00:00:00"/>
    <s v="Rejected"/>
    <n v="40410"/>
    <m/>
    <x v="1"/>
    <n v="5"/>
    <s v="Branch Office"/>
    <x v="1"/>
  </r>
  <r>
    <s v="TQ18225"/>
    <x v="1"/>
    <n v="35"/>
    <s v="Service"/>
    <s v="Service Engineer"/>
    <s v="c9"/>
    <s v="Master"/>
    <s v="LinkedIn"/>
    <d v="2023-12-14T00:00:00"/>
    <d v="2023-12-22T00:00:00"/>
    <d v="2023-12-26T00:00:00"/>
    <s v="Hired"/>
    <n v="62328"/>
    <n v="4.0999999999999996"/>
    <x v="2"/>
    <n v="5"/>
    <s v="Branch Office"/>
    <x v="2"/>
  </r>
  <r>
    <s v="KN89631"/>
    <x v="0"/>
    <n v="30"/>
    <s v="Operations"/>
    <s v="Operations Executive"/>
    <s v="c10"/>
    <s v="Bachelor"/>
    <s v="LinkedIn"/>
    <d v="2023-12-15T00:00:00"/>
    <d v="2024-01-02T00:00:00"/>
    <d v="2024-01-08T00:00:00"/>
    <s v="Hired"/>
    <n v="86993"/>
    <n v="4.5999999999999996"/>
    <x v="0"/>
    <m/>
    <s v="Remote"/>
    <x v="1"/>
  </r>
  <r>
    <s v="PR19766"/>
    <x v="0"/>
    <n v="23"/>
    <s v="Finance"/>
    <s v="Financial Analyst"/>
    <s v="c8"/>
    <s v="Bachelor"/>
    <s v="Job portal"/>
    <d v="2023-12-15T00:00:00"/>
    <d v="2023-12-26T00:00:00"/>
    <d v="2023-12-31T00:00:00"/>
    <s v="Hired"/>
    <n v="78006"/>
    <n v="4.8"/>
    <x v="0"/>
    <n v="4"/>
    <s v="Branch Office"/>
    <x v="0"/>
  </r>
  <r>
    <s v="IC85157"/>
    <x v="2"/>
    <n v="29"/>
    <s v="Marketing"/>
    <s v="Marketing Executive"/>
    <s v="c10"/>
    <s v="Bachelor"/>
    <s v="Own website"/>
    <d v="2023-12-15T00:00:00"/>
    <d v="2023-12-26T00:00:00"/>
    <d v="2024-01-01T00:00:00"/>
    <s v="Hired"/>
    <n v="80478"/>
    <n v="4.5999999999999996"/>
    <x v="0"/>
    <n v="5"/>
    <s v="Branch Office"/>
    <x v="1"/>
  </r>
  <r>
    <s v="NK67518"/>
    <x v="2"/>
    <n v="32"/>
    <s v="Purchase"/>
    <s v="Purchase Manager"/>
    <s v="i7"/>
    <s v="Master"/>
    <s v="LinkedIn"/>
    <d v="2023-12-16T00:00:00"/>
    <d v="2023-12-27T00:00:00"/>
    <d v="2024-01-08T00:00:00"/>
    <s v="Hired"/>
    <n v="74158"/>
    <n v="4.8"/>
    <x v="2"/>
    <n v="5"/>
    <s v="Branch Office"/>
    <x v="1"/>
  </r>
  <r>
    <s v="QM93790"/>
    <x v="2"/>
    <n v="33"/>
    <s v="Operations"/>
    <s v="Operations Executive"/>
    <s v="i7"/>
    <s v="Master"/>
    <s v="Recruitment agencies"/>
    <d v="2023-12-16T00:00:00"/>
    <d v="2024-01-03T00:00:00"/>
    <d v="2024-01-15T00:00:00"/>
    <s v="Hired"/>
    <n v="64987"/>
    <n v="4.4000000000000004"/>
    <x v="0"/>
    <n v="5"/>
    <s v="Head Office"/>
    <x v="1"/>
  </r>
  <r>
    <s v="DL14153"/>
    <x v="0"/>
    <n v="22"/>
    <s v="Production"/>
    <s v="Production Engineer"/>
    <s v="c10"/>
    <s v="Bachelor"/>
    <s v="Job portal"/>
    <d v="2023-12-16T00:00:00"/>
    <d v="2023-12-28T00:00:00"/>
    <d v="2024-01-07T00:00:00"/>
    <s v="Hired"/>
    <n v="72952"/>
    <n v="4.4000000000000004"/>
    <x v="0"/>
    <m/>
    <s v="Branch Office"/>
    <x v="0"/>
  </r>
  <r>
    <s v="PG27686"/>
    <x v="0"/>
    <n v="37"/>
    <s v="General Management"/>
    <s v="General Manager"/>
    <s v="i7"/>
    <s v="Master"/>
    <s v="Own website"/>
    <d v="2023-12-17T00:00:00"/>
    <d v="2024-01-03T00:00:00"/>
    <d v="2024-01-13T00:00:00"/>
    <s v="Rejected"/>
    <n v="67221"/>
    <m/>
    <x v="1"/>
    <n v="4"/>
    <s v="Head Office"/>
    <x v="2"/>
  </r>
  <r>
    <s v="PL07044"/>
    <x v="0"/>
    <n v="28"/>
    <s v="Marketing"/>
    <s v="Marketing Manager"/>
    <s v="c10"/>
    <s v="Master"/>
    <s v="Recruitment agencies"/>
    <d v="2023-12-17T00:00:00"/>
    <d v="2023-12-26T00:00:00"/>
    <d v="2024-01-04T00:00:00"/>
    <s v="Hired"/>
    <n v="86054"/>
    <n v="4.5999999999999996"/>
    <x v="0"/>
    <n v="4"/>
    <s v="Head Office"/>
    <x v="1"/>
  </r>
  <r>
    <s v="PW78913"/>
    <x v="1"/>
    <n v="44"/>
    <s v="Service"/>
    <s v="Service Engineer"/>
    <s v="m7"/>
    <s v="Associate"/>
    <s v="Own website"/>
    <d v="2023-12-17T00:00:00"/>
    <d v="2024-01-08T00:00:00"/>
    <d v="2024-01-14T00:00:00"/>
    <s v="Candidate in process"/>
    <n v="119988"/>
    <m/>
    <x v="1"/>
    <n v="2"/>
    <s v="Branch Office"/>
    <x v="3"/>
  </r>
  <r>
    <s v="LU47786"/>
    <x v="2"/>
    <n v="23"/>
    <s v="Operations"/>
    <s v="Operations Executive"/>
    <s v="i5"/>
    <s v="Master"/>
    <s v="LinkedIn"/>
    <d v="2023-12-18T00:00:00"/>
    <d v="2024-01-06T00:00:00"/>
    <d v="2024-01-16T00:00:00"/>
    <s v="Rejected"/>
    <n v="48463"/>
    <m/>
    <x v="1"/>
    <n v="5"/>
    <s v="Head Office"/>
    <x v="0"/>
  </r>
  <r>
    <s v="WC36674"/>
    <x v="0"/>
    <n v="26"/>
    <s v="Operations"/>
    <s v="Operations Executive"/>
    <s v="i1"/>
    <s v="Master"/>
    <s v="Job portal"/>
    <d v="2023-12-18T00:00:00"/>
    <d v="2023-12-27T00:00:00"/>
    <d v="2024-01-08T00:00:00"/>
    <s v="Rejected"/>
    <n v="50571"/>
    <m/>
    <x v="1"/>
    <m/>
    <s v="Branch Office"/>
    <x v="0"/>
  </r>
  <r>
    <s v="XJ65667"/>
    <x v="0"/>
    <n v="43"/>
    <s v="Service"/>
    <s v="Service Engineer"/>
    <s v="i1"/>
    <s v="Degree"/>
    <s v="Job portal"/>
    <d v="2023-12-18T00:00:00"/>
    <d v="2024-01-08T00:00:00"/>
    <d v="2024-01-15T00:00:00"/>
    <s v="Hired"/>
    <n v="44573"/>
    <n v="4.4000000000000004"/>
    <x v="0"/>
    <n v="5"/>
    <s v="Head Office"/>
    <x v="3"/>
  </r>
  <r>
    <s v="NS20352"/>
    <x v="0"/>
    <n v="35"/>
    <s v="Operations"/>
    <s v="Operations Executive"/>
    <s v="c8"/>
    <s v="Bachelor"/>
    <s v="LinkedIn"/>
    <d v="2023-12-18T00:00:00"/>
    <d v="2023-12-30T00:00:00"/>
    <d v="2024-01-07T00:00:00"/>
    <s v="Hired"/>
    <n v="74371"/>
    <n v="4.5999999999999996"/>
    <x v="2"/>
    <n v="4"/>
    <s v="Branch Office"/>
    <x v="2"/>
  </r>
  <r>
    <s v="ZI34091"/>
    <x v="2"/>
    <n v="22"/>
    <s v="Sales"/>
    <s v="Sales Executive"/>
    <s v="c10"/>
    <s v="Bachelor"/>
    <s v="Job portal"/>
    <d v="2023-12-19T00:00:00"/>
    <d v="2023-12-28T00:00:00"/>
    <d v="2024-01-02T00:00:00"/>
    <s v="Candidate in process"/>
    <n v="81377"/>
    <m/>
    <x v="1"/>
    <m/>
    <s v="Branch Office"/>
    <x v="0"/>
  </r>
  <r>
    <s v="DF63049"/>
    <x v="2"/>
    <n v="26"/>
    <s v="Operations"/>
    <s v="Operations Manager"/>
    <s v="i4"/>
    <s v="Degree"/>
    <s v="Own website"/>
    <d v="2023-12-19T00:00:00"/>
    <d v="2024-01-01T00:00:00"/>
    <d v="2024-01-10T00:00:00"/>
    <s v="Hired"/>
    <n v="52830"/>
    <n v="4.9000000000000004"/>
    <x v="0"/>
    <n v="4"/>
    <s v="Branch Office"/>
    <x v="0"/>
  </r>
  <r>
    <s v="CQ39500"/>
    <x v="2"/>
    <n v="40"/>
    <s v="Service"/>
    <s v="Service Engineer"/>
    <s v="i1"/>
    <s v="Master"/>
    <s v="Others"/>
    <d v="2023-12-19T00:00:00"/>
    <d v="2023-12-29T00:00:00"/>
    <d v="2024-01-07T00:00:00"/>
    <s v="Hired"/>
    <n v="45299"/>
    <n v="4.9000000000000004"/>
    <x v="0"/>
    <n v="3"/>
    <s v="Branch Office"/>
    <x v="3"/>
  </r>
  <r>
    <s v="QW44082"/>
    <x v="0"/>
    <n v="28"/>
    <s v="Sales"/>
    <s v="Sales Executive"/>
    <s v="i1"/>
    <s v="Master"/>
    <s v="Job portal"/>
    <d v="2023-12-20T00:00:00"/>
    <d v="2023-12-28T00:00:00"/>
    <d v="2024-01-02T00:00:00"/>
    <s v="Hired"/>
    <n v="53215"/>
    <n v="4.4000000000000004"/>
    <x v="0"/>
    <m/>
    <s v="Remote"/>
    <x v="1"/>
  </r>
  <r>
    <s v="ZU63529"/>
    <x v="2"/>
    <n v="37"/>
    <s v="Purchase"/>
    <s v="Purchase Officer"/>
    <s v="b9"/>
    <s v="Associate"/>
    <s v="Job portal"/>
    <d v="2023-12-20T00:00:00"/>
    <d v="2024-01-05T00:00:00"/>
    <d v="2024-01-09T00:00:00"/>
    <s v="Hired"/>
    <n v="50571"/>
    <n v="4.7"/>
    <x v="2"/>
    <n v="5"/>
    <s v="Head Office"/>
    <x v="2"/>
  </r>
  <r>
    <s v="OH99848"/>
    <x v="0"/>
    <n v="22"/>
    <s v="Operations"/>
    <s v="Operations Executive"/>
    <s v="c10"/>
    <s v="Master"/>
    <s v="Recruitment agencies"/>
    <d v="2023-12-20T00:00:00"/>
    <d v="2024-01-02T00:00:00"/>
    <d v="2024-01-07T00:00:00"/>
    <s v="Hired"/>
    <n v="89842"/>
    <n v="4.2"/>
    <x v="0"/>
    <n v="5"/>
    <s v="Remote"/>
    <x v="0"/>
  </r>
  <r>
    <s v="YV02132"/>
    <x v="2"/>
    <n v="26"/>
    <s v="Operations"/>
    <s v="Operations Executive"/>
    <s v="b9"/>
    <s v="Degree"/>
    <s v="LinkedIn"/>
    <d v="2023-12-21T00:00:00"/>
    <d v="2023-12-29T00:00:00"/>
    <d v="2024-01-07T00:00:00"/>
    <s v="No decision"/>
    <n v="54198"/>
    <m/>
    <x v="1"/>
    <n v="5"/>
    <s v="Branch Office"/>
    <x v="0"/>
  </r>
  <r>
    <s v="MR83937"/>
    <x v="0"/>
    <n v="30"/>
    <s v="General Management"/>
    <s v="General Manager"/>
    <s v="c10"/>
    <s v="Degree"/>
    <s v="LinkedIn"/>
    <d v="2023-12-21T00:00:00"/>
    <d v="2024-01-05T00:00:00"/>
    <d v="2024-01-16T00:00:00"/>
    <s v="Candidate refused"/>
    <n v="77894"/>
    <m/>
    <x v="1"/>
    <n v="4"/>
    <s v="Head Office"/>
    <x v="1"/>
  </r>
  <r>
    <s v="EX66259"/>
    <x v="0"/>
    <n v="36"/>
    <s v="Purchase"/>
    <s v="Purchase Manager"/>
    <s v="i4"/>
    <s v="Bachelor"/>
    <s v="Own website"/>
    <d v="2023-12-21T00:00:00"/>
    <d v="2024-01-08T00:00:00"/>
    <d v="2024-01-18T00:00:00"/>
    <s v="Hired"/>
    <n v="57550"/>
    <n v="4.9000000000000004"/>
    <x v="0"/>
    <n v="5"/>
    <s v="Branch Office"/>
    <x v="2"/>
  </r>
  <r>
    <s v="UF05059"/>
    <x v="2"/>
    <n v="28"/>
    <s v="Sales"/>
    <s v="Sales Manager"/>
    <s v="c8"/>
    <s v="Master"/>
    <s v="Job portal"/>
    <d v="2023-12-21T00:00:00"/>
    <d v="2024-01-11T00:00:00"/>
    <d v="2024-01-22T00:00:00"/>
    <s v="Hired"/>
    <n v="67459"/>
    <n v="4.4000000000000004"/>
    <x v="0"/>
    <n v="3"/>
    <s v="Head Office"/>
    <x v="1"/>
  </r>
  <r>
    <s v="RQ92108"/>
    <x v="1"/>
    <n v="40"/>
    <s v="Operations"/>
    <s v="Operations Executive"/>
    <s v="c9"/>
    <s v="Doctoral"/>
    <s v="Others"/>
    <d v="2023-12-21T00:00:00"/>
    <d v="2024-01-04T00:00:00"/>
    <d v="2024-01-14T00:00:00"/>
    <s v="Hired"/>
    <n v="67801"/>
    <m/>
    <x v="0"/>
    <n v="5"/>
    <s v="Remote"/>
    <x v="3"/>
  </r>
  <r>
    <s v="TB37557"/>
    <x v="0"/>
    <n v="34"/>
    <s v="Operations"/>
    <s v="Operations Manager"/>
    <s v="i1"/>
    <s v="Master"/>
    <s v="Own website"/>
    <d v="2023-12-21T00:00:00"/>
    <d v="2024-01-07T00:00:00"/>
    <d v="2024-01-15T00:00:00"/>
    <s v="Hired"/>
    <n v="53120"/>
    <n v="5"/>
    <x v="2"/>
    <n v="5"/>
    <s v="Head Office"/>
    <x v="2"/>
  </r>
  <r>
    <s v="AM22342"/>
    <x v="2"/>
    <n v="32"/>
    <s v="Production"/>
    <s v="Production Engineer"/>
    <s v="i4"/>
    <s v="Degree"/>
    <s v="Job portal"/>
    <d v="2023-12-21T00:00:00"/>
    <d v="2024-01-06T00:00:00"/>
    <d v="2024-01-17T00:00:00"/>
    <s v="Rejected"/>
    <n v="53884"/>
    <m/>
    <x v="1"/>
    <n v="5"/>
    <s v="Branch Office"/>
    <x v="1"/>
  </r>
  <r>
    <s v="ED75569"/>
    <x v="0"/>
    <n v="30"/>
    <s v="Service"/>
    <s v="Service Engineer"/>
    <s v="c10"/>
    <s v="Master"/>
    <s v="Job portal"/>
    <d v="2023-12-22T00:00:00"/>
    <d v="2024-01-13T00:00:00"/>
    <d v="2024-01-19T00:00:00"/>
    <s v="Candidate refused"/>
    <n v="78416"/>
    <m/>
    <x v="1"/>
    <n v="5"/>
    <s v="Remote"/>
    <x v="1"/>
  </r>
  <r>
    <s v="MT96443"/>
    <x v="0"/>
    <n v="24"/>
    <s v="Finance"/>
    <s v="Financial Analyst"/>
    <s v="i5"/>
    <s v="Bachelor"/>
    <s v="Recruitment agencies"/>
    <d v="2023-12-22T00:00:00"/>
    <d v="2024-01-05T00:00:00"/>
    <d v="2024-01-11T00:00:00"/>
    <s v="Hired"/>
    <n v="54694"/>
    <n v="4.9000000000000004"/>
    <x v="2"/>
    <n v="3"/>
    <s v="Remote"/>
    <x v="0"/>
  </r>
  <r>
    <s v="YX06456"/>
    <x v="0"/>
    <n v="26"/>
    <s v="Service"/>
    <s v="Service Engineer"/>
    <s v="n9"/>
    <s v="Bachelor"/>
    <s v="LinkedIn"/>
    <d v="2023-12-22T00:00:00"/>
    <d v="2024-01-03T00:00:00"/>
    <d v="2024-01-15T00:00:00"/>
    <s v="Hired"/>
    <n v="179757"/>
    <n v="4.5"/>
    <x v="2"/>
    <n v="4"/>
    <s v="Branch Office"/>
    <x v="0"/>
  </r>
  <r>
    <s v="YX07224"/>
    <x v="0"/>
    <n v="31"/>
    <s v="Operations"/>
    <s v="Operations Manager"/>
    <s v="i1"/>
    <s v="Master"/>
    <s v="Job portal"/>
    <d v="2023-12-22T00:00:00"/>
    <d v="2023-12-30T00:00:00"/>
    <d v="2024-01-04T00:00:00"/>
    <s v="Hired"/>
    <n v="42416"/>
    <n v="4.3"/>
    <x v="0"/>
    <n v="4"/>
    <s v="Branch Office"/>
    <x v="1"/>
  </r>
  <r>
    <s v="SB58244"/>
    <x v="0"/>
    <n v="36"/>
    <s v="Operations"/>
    <s v="Operations Executive"/>
    <s v="i6"/>
    <s v="Master"/>
    <s v="Job portal"/>
    <d v="2023-12-22T00:00:00"/>
    <d v="2024-01-10T00:00:00"/>
    <d v="2024-01-16T00:00:00"/>
    <s v="Rejected"/>
    <n v="72564"/>
    <m/>
    <x v="1"/>
    <n v="5"/>
    <s v="Branch Office"/>
    <x v="2"/>
  </r>
  <r>
    <s v="AZ57146"/>
    <x v="0"/>
    <n v="27"/>
    <s v="Operations"/>
    <s v="Operations Executive"/>
    <s v="c5"/>
    <s v="Master"/>
    <s v="Job portal"/>
    <d v="2023-12-22T00:00:00"/>
    <d v="2024-01-06T00:00:00"/>
    <d v="2024-01-10T00:00:00"/>
    <s v="Candidate refused"/>
    <n v="58266"/>
    <m/>
    <x v="1"/>
    <n v="5"/>
    <s v="Branch Office"/>
    <x v="0"/>
  </r>
  <r>
    <s v="ZZ70196"/>
    <x v="0"/>
    <n v="25"/>
    <s v="Operations"/>
    <s v="Operations Manager"/>
    <s v="i4"/>
    <s v="Doctoral"/>
    <s v="Others"/>
    <d v="2023-12-23T00:00:00"/>
    <d v="2024-01-09T00:00:00"/>
    <d v="2024-01-18T00:00:00"/>
    <s v="Hired"/>
    <n v="40738"/>
    <n v="4.8"/>
    <x v="2"/>
    <n v="4"/>
    <s v="Branch Office"/>
    <x v="0"/>
  </r>
  <r>
    <s v="ZT56381"/>
    <x v="1"/>
    <n v="24"/>
    <s v="Service"/>
    <s v="Service Manager"/>
    <s v="c9"/>
    <s v="Bachelor"/>
    <s v="LinkedIn"/>
    <d v="2023-12-23T00:00:00"/>
    <d v="2023-12-31T00:00:00"/>
    <d v="2024-01-11T00:00:00"/>
    <s v="Hired"/>
    <n v="80674"/>
    <n v="3.7"/>
    <x v="0"/>
    <n v="4"/>
    <s v="Head Office"/>
    <x v="0"/>
  </r>
  <r>
    <s v="XK41794"/>
    <x v="0"/>
    <n v="26"/>
    <s v="Operations"/>
    <s v="Operations Manager"/>
    <s v="b9"/>
    <s v="Bachelor"/>
    <s v="LinkedIn"/>
    <d v="2023-12-23T00:00:00"/>
    <d v="2024-01-05T00:00:00"/>
    <d v="2024-01-15T00:00:00"/>
    <s v="Hired"/>
    <n v="48621"/>
    <n v="4.5999999999999996"/>
    <x v="0"/>
    <n v="4"/>
    <s v="Branch Office"/>
    <x v="0"/>
  </r>
  <r>
    <s v="YA97928"/>
    <x v="2"/>
    <n v="37"/>
    <s v="Operations"/>
    <s v="Operations Executive"/>
    <s v="c8"/>
    <s v="Master"/>
    <s v="Others"/>
    <d v="2023-12-23T00:00:00"/>
    <d v="2024-01-06T00:00:00"/>
    <d v="2024-01-15T00:00:00"/>
    <s v="Hired"/>
    <n v="67932"/>
    <m/>
    <x v="0"/>
    <n v="4"/>
    <s v="Branch Office"/>
    <x v="2"/>
  </r>
  <r>
    <s v="XD81692"/>
    <x v="0"/>
    <n v="35"/>
    <s v="Service"/>
    <s v="Service Engineer"/>
    <s v="n10"/>
    <s v="Doctoral"/>
    <s v="LinkedIn"/>
    <d v="2023-12-24T00:00:00"/>
    <d v="2024-01-10T00:00:00"/>
    <d v="2024-01-21T00:00:00"/>
    <s v="Hired"/>
    <n v="163939"/>
    <n v="4.0999999999999996"/>
    <x v="0"/>
    <n v="4"/>
    <s v="Branch Office"/>
    <x v="2"/>
  </r>
  <r>
    <s v="PB82442"/>
    <x v="2"/>
    <n v="34"/>
    <s v="Operations"/>
    <s v="Operations Executive"/>
    <s v="i5"/>
    <s v="Master"/>
    <s v="LinkedIn"/>
    <d v="2023-12-24T00:00:00"/>
    <d v="2024-01-07T00:00:00"/>
    <d v="2024-01-13T00:00:00"/>
    <s v="Hired"/>
    <n v="54950"/>
    <n v="3.7"/>
    <x v="0"/>
    <n v="4"/>
    <s v="Branch Office"/>
    <x v="2"/>
  </r>
  <r>
    <s v="KJ70863"/>
    <x v="0"/>
    <n v="28"/>
    <s v="Service"/>
    <s v="Service Engineer"/>
    <s v="m7"/>
    <s v="Degree"/>
    <s v="Others"/>
    <d v="2023-12-24T00:00:00"/>
    <d v="2024-01-06T00:00:00"/>
    <d v="2024-01-18T00:00:00"/>
    <s v="Hired"/>
    <n v="149002"/>
    <m/>
    <x v="2"/>
    <n v="5"/>
    <s v="Branch Office"/>
    <x v="1"/>
  </r>
  <r>
    <s v="QH42012"/>
    <x v="0"/>
    <n v="34"/>
    <s v="Operations"/>
    <s v="Operations Manager"/>
    <s v="b9"/>
    <s v="Degree"/>
    <s v="Job portal"/>
    <d v="2023-12-24T00:00:00"/>
    <d v="2024-01-10T00:00:00"/>
    <d v="2024-01-18T00:00:00"/>
    <s v="Hired"/>
    <n v="46778"/>
    <m/>
    <x v="2"/>
    <n v="4"/>
    <s v="Branch Office"/>
    <x v="2"/>
  </r>
  <r>
    <s v="WB33381"/>
    <x v="0"/>
    <n v="26"/>
    <s v="Production"/>
    <s v="Production Manager"/>
    <s v="i4"/>
    <s v="Master"/>
    <s v="Others"/>
    <d v="2023-12-25T00:00:00"/>
    <d v="2024-01-03T00:00:00"/>
    <d v="2024-01-08T00:00:00"/>
    <s v="Rejected"/>
    <n v="58858"/>
    <m/>
    <x v="1"/>
    <n v="3"/>
    <s v="Head Office"/>
    <x v="0"/>
  </r>
  <r>
    <s v="VV13412"/>
    <x v="0"/>
    <n v="25"/>
    <s v="Operations"/>
    <s v="Operations Manager"/>
    <s v="c9"/>
    <s v="Bachelor"/>
    <s v="Job portal"/>
    <d v="2023-12-25T00:00:00"/>
    <d v="2024-01-14T00:00:00"/>
    <d v="2024-01-21T00:00:00"/>
    <s v="Hired"/>
    <n v="78179"/>
    <n v="3.5"/>
    <x v="0"/>
    <n v="3"/>
    <s v="Branch Office"/>
    <x v="0"/>
  </r>
  <r>
    <s v="OU39363"/>
    <x v="0"/>
    <n v="39"/>
    <s v="Sales"/>
    <s v="Sales Executive"/>
    <s v="c9"/>
    <s v="Bachelor"/>
    <s v="LinkedIn"/>
    <d v="2023-12-26T00:00:00"/>
    <d v="2024-01-10T00:00:00"/>
    <d v="2024-01-18T00:00:00"/>
    <s v="Candidate refused"/>
    <n v="77758"/>
    <m/>
    <x v="1"/>
    <n v="5"/>
    <s v="Branch Office"/>
    <x v="2"/>
  </r>
  <r>
    <s v="PE16388"/>
    <x v="2"/>
    <n v="25"/>
    <s v="Purchase"/>
    <s v="Purchase Manager"/>
    <s v="c9"/>
    <s v="Bachelor"/>
    <s v="Job portal"/>
    <d v="2023-12-26T00:00:00"/>
    <d v="2024-01-04T00:00:00"/>
    <d v="2024-01-15T00:00:00"/>
    <s v="Hired"/>
    <n v="84785"/>
    <n v="4.5999999999999996"/>
    <x v="0"/>
    <n v="4"/>
    <s v="Branch Office"/>
    <x v="0"/>
  </r>
  <r>
    <s v="HB28783"/>
    <x v="2"/>
    <n v="29"/>
    <s v="General Management"/>
    <s v="General Manager"/>
    <s v="c9"/>
    <s v="Bachelor"/>
    <s v="Others"/>
    <d v="2023-12-26T00:00:00"/>
    <d v="2024-01-14T00:00:00"/>
    <d v="2024-01-23T00:00:00"/>
    <s v="Rejected"/>
    <n v="67910"/>
    <m/>
    <x v="1"/>
    <m/>
    <s v="Branch Office"/>
    <x v="1"/>
  </r>
  <r>
    <s v="ZT30729"/>
    <x v="2"/>
    <n v="47"/>
    <s v="Operations"/>
    <s v="Operations Manager"/>
    <s v="i7"/>
    <s v="Bachelor"/>
    <s v="LinkedIn"/>
    <d v="2023-12-26T00:00:00"/>
    <d v="2024-01-13T00:00:00"/>
    <d v="2024-01-17T00:00:00"/>
    <s v="Hired"/>
    <n v="73118"/>
    <n v="3.6"/>
    <x v="2"/>
    <n v="4"/>
    <s v="Branch Office"/>
    <x v="5"/>
  </r>
  <r>
    <s v="ZU92541"/>
    <x v="2"/>
    <n v="27"/>
    <s v="Service"/>
    <s v="Service Engineer"/>
    <s v="c9"/>
    <s v="Master"/>
    <s v="Job portal"/>
    <d v="2023-12-26T00:00:00"/>
    <d v="2024-01-06T00:00:00"/>
    <d v="2024-01-18T00:00:00"/>
    <s v="Hired"/>
    <n v="59300"/>
    <n v="4"/>
    <x v="0"/>
    <n v="5"/>
    <s v="Branch Office"/>
    <x v="0"/>
  </r>
  <r>
    <s v="XF04222"/>
    <x v="0"/>
    <n v="50"/>
    <s v="Service"/>
    <s v="Service Engineer"/>
    <s v="i1"/>
    <s v="Bachelor"/>
    <s v="Job portal"/>
    <d v="2023-12-27T00:00:00"/>
    <d v="2024-01-09T00:00:00"/>
    <d v="2024-01-21T00:00:00"/>
    <s v="Hired"/>
    <n v="46217"/>
    <n v="4.5"/>
    <x v="2"/>
    <n v="5"/>
    <s v="Branch Office"/>
    <x v="5"/>
  </r>
  <r>
    <s v="JJ70628"/>
    <x v="0"/>
    <n v="25"/>
    <s v="Service"/>
    <s v="Service Manager"/>
    <s v="c8"/>
    <s v="Bachelor"/>
    <s v="LinkedIn"/>
    <d v="2023-12-27T00:00:00"/>
    <d v="2024-01-11T00:00:00"/>
    <d v="2024-01-23T00:00:00"/>
    <s v="Hired"/>
    <n v="77796"/>
    <m/>
    <x v="2"/>
    <m/>
    <s v="Branch Office"/>
    <x v="0"/>
  </r>
  <r>
    <s v="DC27455"/>
    <x v="0"/>
    <n v="23"/>
    <s v="Operations"/>
    <s v="Operations Executive"/>
    <s v="b9"/>
    <s v="Degree"/>
    <s v="LinkedIn"/>
    <d v="2023-12-27T00:00:00"/>
    <d v="2024-01-12T00:00:00"/>
    <d v="2024-01-22T00:00:00"/>
    <s v="Hired"/>
    <n v="54997"/>
    <n v="4.5999999999999996"/>
    <x v="2"/>
    <n v="3"/>
    <s v="Branch Office"/>
    <x v="0"/>
  </r>
  <r>
    <s v="IB80032"/>
    <x v="0"/>
    <n v="30"/>
    <s v="Operations"/>
    <s v="Operations Manager"/>
    <s v="i1"/>
    <s v="Bachelor"/>
    <s v="LinkedIn"/>
    <d v="2023-12-27T00:00:00"/>
    <d v="2024-01-16T00:00:00"/>
    <d v="2024-01-24T00:00:00"/>
    <s v="Candidate in process"/>
    <n v="49810"/>
    <m/>
    <x v="1"/>
    <m/>
    <s v="Branch Office"/>
    <x v="1"/>
  </r>
  <r>
    <s v="ML01685"/>
    <x v="0"/>
    <n v="36"/>
    <s v="Operations"/>
    <s v="Operations Executive"/>
    <s v="c9"/>
    <s v="Bachelor"/>
    <s v="Own website"/>
    <d v="2023-12-28T00:00:00"/>
    <d v="2024-01-17T00:00:00"/>
    <d v="2024-01-26T00:00:00"/>
    <s v="Hired"/>
    <n v="85724"/>
    <n v="4.5999999999999996"/>
    <x v="2"/>
    <m/>
    <s v="Branch Office"/>
    <x v="2"/>
  </r>
  <r>
    <s v="BS59020"/>
    <x v="0"/>
    <n v="25"/>
    <s v="Finance"/>
    <s v="Finance Manager"/>
    <s v="i7"/>
    <s v="Doctoral"/>
    <s v="Own website"/>
    <d v="2023-12-28T00:00:00"/>
    <d v="2024-01-15T00:00:00"/>
    <d v="2024-01-25T00:00:00"/>
    <s v="Candidate refused"/>
    <n v="76075"/>
    <m/>
    <x v="1"/>
    <n v="4"/>
    <s v="Branch Office"/>
    <x v="0"/>
  </r>
  <r>
    <s v="CB24469"/>
    <x v="0"/>
    <n v="38"/>
    <s v="Operations"/>
    <s v="Operations Manager"/>
    <s v="c8"/>
    <s v="Bachelor"/>
    <s v="LinkedIn"/>
    <d v="2023-12-29T00:00:00"/>
    <d v="2024-01-11T00:00:00"/>
    <d v="2024-01-20T00:00:00"/>
    <s v="Rejected"/>
    <n v="58587"/>
    <m/>
    <x v="1"/>
    <m/>
    <s v="Branch Office"/>
    <x v="2"/>
  </r>
  <r>
    <s v="AU04066"/>
    <x v="0"/>
    <n v="31"/>
    <s v="Purchase"/>
    <s v="Purchase Officer"/>
    <s v="i4"/>
    <s v="Bachelor"/>
    <s v="LinkedIn"/>
    <d v="2023-12-29T00:00:00"/>
    <d v="2024-01-08T00:00:00"/>
    <d v="2024-01-14T00:00:00"/>
    <s v="Candidate in process"/>
    <n v="57347"/>
    <m/>
    <x v="1"/>
    <m/>
    <s v="Branch Office"/>
    <x v="1"/>
  </r>
  <r>
    <s v="IH34066"/>
    <x v="2"/>
    <n v="35"/>
    <s v="Service"/>
    <s v="Service Manager"/>
    <s v="m6"/>
    <s v="Bachelor"/>
    <s v="Job portal"/>
    <d v="2023-12-29T00:00:00"/>
    <d v="2024-01-15T00:00:00"/>
    <d v="2024-01-21T00:00:00"/>
    <s v="Rejected"/>
    <n v="95270"/>
    <m/>
    <x v="1"/>
    <n v="4"/>
    <s v="Branch Office"/>
    <x v="2"/>
  </r>
  <r>
    <s v="AW86280"/>
    <x v="2"/>
    <n v="34"/>
    <s v="Operations"/>
    <s v="Operations Executive"/>
    <s v="c9"/>
    <s v="Degree"/>
    <s v="Others"/>
    <d v="2023-12-29T00:00:00"/>
    <d v="2024-01-10T00:00:00"/>
    <d v="2024-01-14T00:00:00"/>
    <s v="Hired"/>
    <n v="77529"/>
    <n v="3.9"/>
    <x v="2"/>
    <m/>
    <s v="Branch Office"/>
    <x v="2"/>
  </r>
  <r>
    <s v="YE70010"/>
    <x v="0"/>
    <n v="35"/>
    <s v="Marketing"/>
    <s v="Marketing Executive"/>
    <s v="i5"/>
    <s v="Master"/>
    <s v="Job portal"/>
    <d v="2023-12-29T00:00:00"/>
    <d v="2024-01-11T00:00:00"/>
    <d v="2024-01-18T00:00:00"/>
    <s v="Hired"/>
    <n v="58906"/>
    <n v="4.0999999999999996"/>
    <x v="2"/>
    <n v="2"/>
    <s v="Remote"/>
    <x v="2"/>
  </r>
  <r>
    <s v="YL36990"/>
    <x v="1"/>
    <n v="23"/>
    <s v="Operations"/>
    <s v="Operations Executive"/>
    <s v="i5"/>
    <s v="Bachelor"/>
    <s v="Job portal"/>
    <d v="2023-12-30T00:00:00"/>
    <d v="2024-01-13T00:00:00"/>
    <d v="2024-01-23T00:00:00"/>
    <s v="Hired"/>
    <n v="47748"/>
    <n v="3.9"/>
    <x v="2"/>
    <n v="4"/>
    <s v="Branch Office"/>
    <x v="0"/>
  </r>
  <r>
    <s v="IV17070"/>
    <x v="1"/>
    <n v="24"/>
    <s v="Operations"/>
    <s v="Operations Executive"/>
    <s v="c5"/>
    <s v="Master"/>
    <s v="LinkedIn"/>
    <d v="2023-12-30T00:00:00"/>
    <d v="2024-01-10T00:00:00"/>
    <d v="2024-01-22T00:00:00"/>
    <s v="Hired"/>
    <n v="46163"/>
    <m/>
    <x v="0"/>
    <n v="4"/>
    <s v="Branch Office"/>
    <x v="0"/>
  </r>
  <r>
    <s v="KA32750"/>
    <x v="0"/>
    <n v="24"/>
    <s v="Operations"/>
    <s v="Operations Manager"/>
    <s v="i4"/>
    <s v="Bachelor"/>
    <s v="Recruitment agencies"/>
    <d v="2023-12-30T00:00:00"/>
    <d v="2024-01-14T00:00:00"/>
    <d v="2024-01-22T00:00:00"/>
    <s v="Hired"/>
    <n v="61263"/>
    <m/>
    <x v="0"/>
    <n v="5"/>
    <s v="Branch Office"/>
    <x v="0"/>
  </r>
  <r>
    <s v="ZK82711"/>
    <x v="0"/>
    <n v="30"/>
    <s v="Marketing"/>
    <s v="Marketing Manager"/>
    <s v="c10"/>
    <s v="Master"/>
    <s v="LinkedIn"/>
    <d v="2023-12-31T00:00:00"/>
    <d v="2024-01-18T00:00:00"/>
    <d v="2024-01-27T00:00:00"/>
    <s v="Rejected"/>
    <n v="60699"/>
    <m/>
    <x v="1"/>
    <m/>
    <s v="Branch Office"/>
    <x v="1"/>
  </r>
  <r>
    <s v="DA92916"/>
    <x v="0"/>
    <n v="28"/>
    <s v="Purchase"/>
    <s v="Purchase Officer"/>
    <s v="c5"/>
    <s v="Master"/>
    <s v="Recruitment agencies"/>
    <d v="2024-01-01T00:00:00"/>
    <d v="2024-01-22T00:00:00"/>
    <d v="2024-01-27T00:00:00"/>
    <s v="Hired"/>
    <n v="44099"/>
    <n v="3.9"/>
    <x v="0"/>
    <n v="5"/>
    <s v="Branch Office"/>
    <x v="1"/>
  </r>
  <r>
    <s v="BJ60660"/>
    <x v="1"/>
    <n v="36"/>
    <s v="Service"/>
    <s v="Service Engineer"/>
    <s v="c5"/>
    <s v="Bachelor"/>
    <s v="Job portal"/>
    <d v="2024-01-01T00:00:00"/>
    <d v="2024-01-21T00:00:00"/>
    <d v="2024-01-30T00:00:00"/>
    <s v="Hired"/>
    <n v="65878"/>
    <n v="4"/>
    <x v="2"/>
    <n v="4"/>
    <s v="Branch Office"/>
    <x v="2"/>
  </r>
  <r>
    <s v="BT23212"/>
    <x v="2"/>
    <n v="38"/>
    <s v="General Management"/>
    <s v="General Manager"/>
    <s v="c8"/>
    <s v="Master"/>
    <s v="LinkedIn"/>
    <d v="2024-01-02T00:00:00"/>
    <d v="2024-01-11T00:00:00"/>
    <d v="2024-01-19T00:00:00"/>
    <s v="Hired"/>
    <n v="64855"/>
    <n v="4.5"/>
    <x v="2"/>
    <n v="4"/>
    <s v="Branch Office"/>
    <x v="2"/>
  </r>
  <r>
    <s v="EE39717"/>
    <x v="0"/>
    <n v="29"/>
    <s v="Operations"/>
    <s v="Operations Executive"/>
    <s v="m6"/>
    <s v="Master"/>
    <s v="Job portal"/>
    <d v="2024-01-02T00:00:00"/>
    <d v="2024-01-23T00:00:00"/>
    <d v="2024-01-29T00:00:00"/>
    <s v="Hired"/>
    <n v="146143"/>
    <m/>
    <x v="0"/>
    <n v="5"/>
    <s v="Branch Office"/>
    <x v="1"/>
  </r>
  <r>
    <s v="GV42135"/>
    <x v="0"/>
    <n v="38"/>
    <s v="Service"/>
    <s v="Service Engineer"/>
    <s v="i5"/>
    <s v="Associate"/>
    <s v="Own website"/>
    <d v="2024-01-02T00:00:00"/>
    <d v="2024-01-23T00:00:00"/>
    <d v="2024-01-28T00:00:00"/>
    <s v="Hired"/>
    <n v="50280"/>
    <n v="3.8"/>
    <x v="0"/>
    <n v="3"/>
    <s v="Branch Office"/>
    <x v="2"/>
  </r>
  <r>
    <s v="HU64025"/>
    <x v="0"/>
    <n v="39"/>
    <s v="Production"/>
    <s v="Production Manager"/>
    <s v="c5"/>
    <s v="Doctoral"/>
    <s v="LinkedIn"/>
    <d v="2024-01-03T00:00:00"/>
    <d v="2024-01-19T00:00:00"/>
    <d v="2024-01-27T00:00:00"/>
    <s v="Hired"/>
    <n v="65663"/>
    <n v="4.5999999999999996"/>
    <x v="2"/>
    <m/>
    <s v="Branch Office"/>
    <x v="2"/>
  </r>
  <r>
    <s v="LG77534"/>
    <x v="0"/>
    <n v="23"/>
    <s v="Purchase"/>
    <s v="Purchase Officer"/>
    <s v="i4"/>
    <s v="Master"/>
    <s v="LinkedIn"/>
    <d v="2024-01-03T00:00:00"/>
    <d v="2024-01-14T00:00:00"/>
    <d v="2024-01-22T00:00:00"/>
    <s v="Hired"/>
    <n v="55763"/>
    <n v="3.8"/>
    <x v="0"/>
    <n v="4"/>
    <s v="Branch Office"/>
    <x v="0"/>
  </r>
  <r>
    <s v="LR68265"/>
    <x v="0"/>
    <n v="35"/>
    <s v="Service"/>
    <s v="Service Engineer"/>
    <s v="i1"/>
    <s v="Associate"/>
    <s v="Job portal"/>
    <d v="2024-01-03T00:00:00"/>
    <d v="2024-01-15T00:00:00"/>
    <d v="2024-01-26T00:00:00"/>
    <s v="Rejected"/>
    <n v="48195"/>
    <m/>
    <x v="1"/>
    <n v="5"/>
    <s v="Branch Office"/>
    <x v="2"/>
  </r>
  <r>
    <s v="QE42473"/>
    <x v="2"/>
    <n v="33"/>
    <s v="Marketing"/>
    <s v="Marketing Executive"/>
    <s v="b9"/>
    <s v="Master"/>
    <s v="LinkedIn"/>
    <d v="2024-01-03T00:00:00"/>
    <d v="2024-01-15T00:00:00"/>
    <d v="2024-01-26T00:00:00"/>
    <s v="Hired"/>
    <n v="38565"/>
    <n v="4.9000000000000004"/>
    <x v="0"/>
    <m/>
    <s v="Remote"/>
    <x v="1"/>
  </r>
  <r>
    <s v="EJ93382"/>
    <x v="2"/>
    <n v="32"/>
    <s v="Purchase"/>
    <s v="Purchase Officer"/>
    <s v="i7"/>
    <s v="Associate"/>
    <s v="Job portal"/>
    <d v="2024-01-04T00:00:00"/>
    <d v="2024-01-12T00:00:00"/>
    <d v="2024-01-19T00:00:00"/>
    <s v="Hired"/>
    <n v="74491"/>
    <n v="4.9000000000000004"/>
    <x v="0"/>
    <n v="3"/>
    <s v="Branch Office"/>
    <x v="1"/>
  </r>
  <r>
    <s v="TK17856"/>
    <x v="2"/>
    <n v="35"/>
    <s v="Operations"/>
    <s v="Operations Manager"/>
    <s v="c8"/>
    <s v="Master"/>
    <s v="Job portal"/>
    <d v="2024-01-04T00:00:00"/>
    <d v="2024-01-16T00:00:00"/>
    <d v="2024-01-22T00:00:00"/>
    <s v="No decision"/>
    <n v="55916"/>
    <m/>
    <x v="1"/>
    <n v="4"/>
    <s v="Branch Office"/>
    <x v="2"/>
  </r>
  <r>
    <s v="KH27328"/>
    <x v="2"/>
    <n v="26"/>
    <s v="Service"/>
    <s v="Service Engineer"/>
    <s v="c9"/>
    <s v="Master"/>
    <s v="Job portal"/>
    <d v="2024-01-04T00:00:00"/>
    <d v="2024-01-21T00:00:00"/>
    <d v="2024-01-29T00:00:00"/>
    <s v="Candidate in process"/>
    <n v="80840"/>
    <m/>
    <x v="1"/>
    <m/>
    <s v="Branch Office"/>
    <x v="0"/>
  </r>
  <r>
    <s v="SE87993"/>
    <x v="2"/>
    <n v="31"/>
    <s v="Operations"/>
    <s v="Operations Executive"/>
    <s v="c5"/>
    <s v="Degree"/>
    <s v="Job portal"/>
    <d v="2024-01-04T00:00:00"/>
    <d v="2024-01-18T00:00:00"/>
    <d v="2024-01-26T00:00:00"/>
    <s v="Rejected"/>
    <n v="63305"/>
    <m/>
    <x v="1"/>
    <m/>
    <s v="Branch Office"/>
    <x v="1"/>
  </r>
  <r>
    <s v="SR35664"/>
    <x v="0"/>
    <n v="31"/>
    <s v="Sales"/>
    <s v="Sales Manager"/>
    <s v="i5"/>
    <s v="Associate"/>
    <s v="Job portal"/>
    <d v="2024-01-04T00:00:00"/>
    <d v="2024-01-24T00:00:00"/>
    <d v="2024-01-29T00:00:00"/>
    <s v="Candidate refused"/>
    <n v="65699"/>
    <m/>
    <x v="1"/>
    <m/>
    <s v="Branch Office"/>
    <x v="1"/>
  </r>
  <r>
    <s v="TW58712"/>
    <x v="2"/>
    <n v="35"/>
    <s v="Operations"/>
    <s v="Operations Manager"/>
    <s v="c9"/>
    <s v="Bachelor"/>
    <s v="Job portal"/>
    <d v="2024-01-04T00:00:00"/>
    <d v="2024-01-15T00:00:00"/>
    <d v="2024-01-22T00:00:00"/>
    <s v="Hired"/>
    <n v="73616"/>
    <n v="4"/>
    <x v="2"/>
    <n v="5"/>
    <s v="Branch Office"/>
    <x v="2"/>
  </r>
  <r>
    <s v="XT39114"/>
    <x v="0"/>
    <n v="38"/>
    <s v="Operations"/>
    <s v="Operations Manager"/>
    <s v="n10"/>
    <s v="Bachelor"/>
    <s v="Job portal"/>
    <d v="2024-01-04T00:00:00"/>
    <d v="2024-01-21T00:00:00"/>
    <d v="2024-01-29T00:00:00"/>
    <s v="Hired"/>
    <n v="228928"/>
    <n v="4"/>
    <x v="0"/>
    <n v="2"/>
    <s v="Branch Office"/>
    <x v="2"/>
  </r>
  <r>
    <s v="EL69975"/>
    <x v="2"/>
    <n v="32"/>
    <s v="Operations"/>
    <s v="Operations Manager"/>
    <s v="n10"/>
    <s v="Associate"/>
    <s v="LinkedIn"/>
    <d v="2024-01-05T00:00:00"/>
    <d v="2024-01-24T00:00:00"/>
    <d v="2024-01-30T00:00:00"/>
    <s v="Hired"/>
    <n v="215451"/>
    <m/>
    <x v="0"/>
    <n v="5"/>
    <s v="Branch Office"/>
    <x v="1"/>
  </r>
  <r>
    <s v="FH92554"/>
    <x v="0"/>
    <n v="25"/>
    <s v="Sales"/>
    <s v="Sales Manager"/>
    <s v="c10"/>
    <s v="Master"/>
    <s v="LinkedIn"/>
    <d v="2024-01-05T00:00:00"/>
    <d v="2024-01-14T00:00:00"/>
    <d v="2024-01-19T00:00:00"/>
    <s v="Hired"/>
    <n v="66754"/>
    <n v="4.5"/>
    <x v="0"/>
    <n v="4"/>
    <s v="Branch Office"/>
    <x v="0"/>
  </r>
  <r>
    <s v="RA73524"/>
    <x v="2"/>
    <n v="27"/>
    <s v="Service"/>
    <s v="Service Engineer"/>
    <s v="i7"/>
    <s v="Doctoral"/>
    <s v="Own website"/>
    <d v="2024-01-05T00:00:00"/>
    <d v="2024-01-24T00:00:00"/>
    <d v="2024-01-31T00:00:00"/>
    <s v="Hired"/>
    <n v="73934"/>
    <n v="4.2"/>
    <x v="0"/>
    <n v="3"/>
    <s v="Head Office"/>
    <x v="0"/>
  </r>
  <r>
    <s v="QQ77700"/>
    <x v="0"/>
    <n v="31"/>
    <s v="Sales"/>
    <s v="Sales Executive"/>
    <s v="c8"/>
    <s v="Degree"/>
    <s v="LinkedIn"/>
    <d v="2024-01-05T00:00:00"/>
    <d v="2024-01-26T00:00:00"/>
    <d v="2024-02-07T00:00:00"/>
    <s v="Hired"/>
    <n v="79546"/>
    <n v="4.3"/>
    <x v="0"/>
    <n v="4"/>
    <s v="Branch Office"/>
    <x v="1"/>
  </r>
  <r>
    <s v="WR51851"/>
    <x v="0"/>
    <n v="31"/>
    <s v="Service"/>
    <s v="Service Engineer"/>
    <s v="i7"/>
    <s v="Degree"/>
    <s v="Job portal"/>
    <d v="2024-01-05T00:00:00"/>
    <d v="2024-01-22T00:00:00"/>
    <d v="2024-02-03T00:00:00"/>
    <s v="Rejected"/>
    <n v="67886"/>
    <m/>
    <x v="1"/>
    <m/>
    <s v="Branch Office"/>
    <x v="1"/>
  </r>
  <r>
    <s v="MA08434"/>
    <x v="0"/>
    <n v="23"/>
    <s v="Operations"/>
    <s v="Operations Manager"/>
    <s v="i7"/>
    <s v="Bachelor"/>
    <s v="Own website"/>
    <d v="2024-01-05T00:00:00"/>
    <d v="2024-01-14T00:00:00"/>
    <d v="2024-01-20T00:00:00"/>
    <s v="Hired"/>
    <n v="72151"/>
    <n v="4.3"/>
    <x v="0"/>
    <n v="3"/>
    <s v="Branch Office"/>
    <x v="0"/>
  </r>
  <r>
    <s v="EV00544"/>
    <x v="0"/>
    <n v="27"/>
    <s v="Operations"/>
    <s v="Operations Executive"/>
    <s v="m6"/>
    <s v="Bachelor"/>
    <s v="Job portal"/>
    <d v="2024-01-05T00:00:00"/>
    <d v="2024-01-22T00:00:00"/>
    <d v="2024-01-26T00:00:00"/>
    <s v="Hired"/>
    <n v="120397"/>
    <m/>
    <x v="0"/>
    <n v="3"/>
    <s v="Branch Office"/>
    <x v="0"/>
  </r>
  <r>
    <s v="OS51751"/>
    <x v="2"/>
    <n v="36"/>
    <s v="Operations"/>
    <s v="Operations Executive"/>
    <s v="i6"/>
    <s v="Master"/>
    <s v="Own website"/>
    <d v="2024-01-05T00:00:00"/>
    <d v="2024-01-18T00:00:00"/>
    <d v="2024-01-22T00:00:00"/>
    <s v="Hired"/>
    <n v="72275"/>
    <n v="4.5"/>
    <x v="0"/>
    <n v="2"/>
    <s v="Head Office"/>
    <x v="2"/>
  </r>
  <r>
    <s v="ZZ31774"/>
    <x v="2"/>
    <n v="32"/>
    <s v="Operations"/>
    <s v="Operations Executive"/>
    <s v="i1"/>
    <s v="Associate"/>
    <s v="Job portal"/>
    <d v="2024-01-06T00:00:00"/>
    <d v="2024-01-18T00:00:00"/>
    <d v="2024-01-30T00:00:00"/>
    <s v="Hired"/>
    <n v="57752"/>
    <n v="4.3"/>
    <x v="0"/>
    <n v="4"/>
    <s v="Branch Office"/>
    <x v="1"/>
  </r>
  <r>
    <s v="EQ87963"/>
    <x v="0"/>
    <n v="29"/>
    <s v="Service"/>
    <s v="Service Manager"/>
    <s v="c5"/>
    <s v="Degree"/>
    <s v="LinkedIn"/>
    <d v="2024-01-06T00:00:00"/>
    <d v="2024-01-15T00:00:00"/>
    <d v="2024-01-27T00:00:00"/>
    <s v="Hired"/>
    <n v="52562"/>
    <n v="4.3"/>
    <x v="0"/>
    <n v="1"/>
    <s v="Branch Office"/>
    <x v="1"/>
  </r>
  <r>
    <s v="SI49111"/>
    <x v="0"/>
    <n v="25"/>
    <s v="Service"/>
    <s v="Service Engineer"/>
    <s v="n10"/>
    <s v="Master"/>
    <s v="LinkedIn"/>
    <d v="2024-01-06T00:00:00"/>
    <d v="2024-01-23T00:00:00"/>
    <d v="2024-01-30T00:00:00"/>
    <s v="Hired"/>
    <n v="198035"/>
    <n v="4.8"/>
    <x v="2"/>
    <n v="4"/>
    <s v="Branch Office"/>
    <x v="0"/>
  </r>
  <r>
    <s v="YW58035"/>
    <x v="0"/>
    <n v="39"/>
    <s v="Service"/>
    <s v="Service Engineer"/>
    <s v="n9"/>
    <s v="Degree"/>
    <s v="Others"/>
    <d v="2024-01-06T00:00:00"/>
    <d v="2024-01-26T00:00:00"/>
    <d v="2024-01-30T00:00:00"/>
    <s v="Candidate refused"/>
    <n v="216457"/>
    <m/>
    <x v="1"/>
    <m/>
    <s v="Branch Office"/>
    <x v="2"/>
  </r>
  <r>
    <s v="NR91673"/>
    <x v="0"/>
    <n v="31"/>
    <s v="Operations"/>
    <s v="Operations Executive"/>
    <s v="i5"/>
    <s v="Master"/>
    <s v="Job portal"/>
    <d v="2024-01-06T00:00:00"/>
    <d v="2024-01-22T00:00:00"/>
    <d v="2024-02-02T00:00:00"/>
    <s v="Hired"/>
    <n v="58386"/>
    <n v="3.5"/>
    <x v="0"/>
    <n v="5"/>
    <s v="Branch Office"/>
    <x v="1"/>
  </r>
  <r>
    <s v="HL64648"/>
    <x v="0"/>
    <n v="29"/>
    <s v="Operations"/>
    <s v="Operations Manager"/>
    <s v="c5"/>
    <s v="Associate"/>
    <s v="Recruitment agencies"/>
    <d v="2024-01-06T00:00:00"/>
    <d v="2024-01-21T00:00:00"/>
    <d v="2024-01-25T00:00:00"/>
    <s v="Hired"/>
    <n v="49682"/>
    <n v="4.7"/>
    <x v="0"/>
    <n v="5"/>
    <s v="Branch Office"/>
    <x v="1"/>
  </r>
  <r>
    <s v="FI60913"/>
    <x v="2"/>
    <n v="25"/>
    <s v="Service"/>
    <s v="Service Engineer"/>
    <s v="i5"/>
    <s v="Bachelor"/>
    <s v="LinkedIn"/>
    <d v="2024-01-07T00:00:00"/>
    <d v="2024-01-21T00:00:00"/>
    <d v="2024-01-30T00:00:00"/>
    <s v="Hired"/>
    <n v="61368"/>
    <m/>
    <x v="0"/>
    <m/>
    <s v="Head Office"/>
    <x v="0"/>
  </r>
  <r>
    <s v="UA47525"/>
    <x v="0"/>
    <n v="32"/>
    <s v="Service"/>
    <s v="Service Engineer"/>
    <s v="c9"/>
    <s v="Bachelor"/>
    <s v="Others"/>
    <d v="2024-01-07T00:00:00"/>
    <d v="2024-01-18T00:00:00"/>
    <d v="2024-01-25T00:00:00"/>
    <s v="Hired"/>
    <n v="62167"/>
    <n v="4.0999999999999996"/>
    <x v="0"/>
    <n v="4"/>
    <s v="Branch Office"/>
    <x v="1"/>
  </r>
  <r>
    <s v="TC22246"/>
    <x v="0"/>
    <n v="25"/>
    <s v="Operations"/>
    <s v="Operations Executive"/>
    <s v="i7"/>
    <s v="Master"/>
    <s v="LinkedIn"/>
    <d v="2024-01-07T00:00:00"/>
    <d v="2024-01-20T00:00:00"/>
    <d v="2024-01-28T00:00:00"/>
    <s v="Hired"/>
    <n v="72472"/>
    <n v="4"/>
    <x v="0"/>
    <n v="5"/>
    <s v="Branch Office"/>
    <x v="0"/>
  </r>
  <r>
    <s v="VR26510"/>
    <x v="0"/>
    <n v="33"/>
    <s v="Operations"/>
    <s v="Operations Executive"/>
    <s v="m7"/>
    <s v="Bachelor"/>
    <s v="LinkedIn"/>
    <d v="2024-01-07T00:00:00"/>
    <d v="2024-01-27T00:00:00"/>
    <d v="2024-02-06T00:00:00"/>
    <s v="Hired"/>
    <n v="110510"/>
    <n v="4.2"/>
    <x v="0"/>
    <n v="4"/>
    <s v="Branch Office"/>
    <x v="1"/>
  </r>
  <r>
    <s v="OU27984"/>
    <x v="0"/>
    <n v="35"/>
    <s v="Operations"/>
    <s v="Operations Executive"/>
    <s v="c10"/>
    <s v="Doctoral"/>
    <s v="Own website"/>
    <d v="2024-01-07T00:00:00"/>
    <d v="2024-01-16T00:00:00"/>
    <d v="2024-01-27T00:00:00"/>
    <s v="Rejected"/>
    <n v="82093"/>
    <m/>
    <x v="1"/>
    <n v="5"/>
    <s v="Head Office"/>
    <x v="2"/>
  </r>
  <r>
    <s v="FB25102"/>
    <x v="0"/>
    <n v="31"/>
    <s v="Purchase"/>
    <s v="Purchase Officer"/>
    <s v="n6"/>
    <s v="Bachelor"/>
    <s v="Own website"/>
    <d v="2024-01-08T00:00:00"/>
    <d v="2024-01-26T00:00:00"/>
    <d v="2024-02-07T00:00:00"/>
    <s v="Hired"/>
    <n v="183222"/>
    <n v="3.8"/>
    <x v="0"/>
    <n v="4"/>
    <s v="Branch Office"/>
    <x v="1"/>
  </r>
  <r>
    <s v="RP67038"/>
    <x v="2"/>
    <n v="25"/>
    <s v="Service"/>
    <s v="Service Engineer"/>
    <s v="c8"/>
    <s v="Associate"/>
    <s v="LinkedIn"/>
    <d v="2024-01-08T00:00:00"/>
    <d v="2024-01-29T00:00:00"/>
    <d v="2024-02-04T00:00:00"/>
    <s v="Rejected"/>
    <n v="73356"/>
    <m/>
    <x v="1"/>
    <n v="3"/>
    <s v="Remote"/>
    <x v="0"/>
  </r>
  <r>
    <s v="EX15889"/>
    <x v="0"/>
    <n v="32"/>
    <s v="General Management"/>
    <s v="General Manager"/>
    <s v="i7"/>
    <s v="Doctoral"/>
    <s v="LinkedIn"/>
    <d v="2024-01-08T00:00:00"/>
    <d v="2024-01-20T00:00:00"/>
    <d v="2024-01-31T00:00:00"/>
    <s v="Rejected"/>
    <n v="62437"/>
    <m/>
    <x v="1"/>
    <m/>
    <s v="Branch Office"/>
    <x v="1"/>
  </r>
  <r>
    <s v="KO09862"/>
    <x v="0"/>
    <n v="34"/>
    <s v="Operations"/>
    <s v="Operations Manager"/>
    <s v="n10"/>
    <s v="Bachelor"/>
    <s v="LinkedIn"/>
    <d v="2024-01-08T00:00:00"/>
    <d v="2024-01-24T00:00:00"/>
    <d v="2024-02-01T00:00:00"/>
    <s v="Hired"/>
    <n v="184892"/>
    <m/>
    <x v="0"/>
    <n v="5"/>
    <s v="Branch Office"/>
    <x v="2"/>
  </r>
  <r>
    <s v="DY72893"/>
    <x v="0"/>
    <n v="36"/>
    <s v="Service"/>
    <s v="Service Engineer"/>
    <s v="c9"/>
    <s v="Associate"/>
    <s v="LinkedIn"/>
    <d v="2024-01-09T00:00:00"/>
    <d v="2024-01-29T00:00:00"/>
    <d v="2024-02-03T00:00:00"/>
    <s v="Rejected"/>
    <n v="57553"/>
    <m/>
    <x v="1"/>
    <n v="4"/>
    <s v="Branch Office"/>
    <x v="2"/>
  </r>
  <r>
    <s v="GE03004"/>
    <x v="0"/>
    <n v="34"/>
    <s v="Operations"/>
    <s v="Operations Executive"/>
    <s v="c5"/>
    <s v="Master"/>
    <s v="Own website"/>
    <d v="2024-01-09T00:00:00"/>
    <d v="2024-01-21T00:00:00"/>
    <d v="2024-01-26T00:00:00"/>
    <s v="Rejected"/>
    <n v="59036"/>
    <m/>
    <x v="1"/>
    <n v="5"/>
    <s v="Branch Office"/>
    <x v="2"/>
  </r>
  <r>
    <s v="ZC89093"/>
    <x v="0"/>
    <n v="27"/>
    <s v="Operations"/>
    <s v="Operations Manager"/>
    <s v="c9"/>
    <s v="Degree"/>
    <s v="Job portal"/>
    <d v="2024-01-09T00:00:00"/>
    <d v="2024-01-23T00:00:00"/>
    <d v="2024-02-03T00:00:00"/>
    <s v="Rejected"/>
    <n v="83328"/>
    <m/>
    <x v="1"/>
    <n v="4"/>
    <s v="Branch Office"/>
    <x v="0"/>
  </r>
  <r>
    <s v="CU07042"/>
    <x v="1"/>
    <n v="34"/>
    <s v="Service"/>
    <s v="Service Manager"/>
    <s v="i7"/>
    <s v="Bachelor"/>
    <s v="Job portal"/>
    <d v="2024-01-09T00:00:00"/>
    <d v="2024-01-27T00:00:00"/>
    <d v="2024-02-06T00:00:00"/>
    <s v="Hired"/>
    <n v="58529"/>
    <n v="3.5"/>
    <x v="2"/>
    <n v="3"/>
    <s v="Branch Office"/>
    <x v="2"/>
  </r>
  <r>
    <s v="DS53801"/>
    <x v="2"/>
    <n v="39"/>
    <s v="Purchase"/>
    <s v="Purchase Officer"/>
    <s v="b9"/>
    <s v="Doctoral"/>
    <s v="Own website"/>
    <d v="2024-01-09T00:00:00"/>
    <d v="2024-01-25T00:00:00"/>
    <d v="2024-02-05T00:00:00"/>
    <s v="Candidate refused"/>
    <n v="52261"/>
    <m/>
    <x v="1"/>
    <n v="5"/>
    <s v="Branch Office"/>
    <x v="2"/>
  </r>
  <r>
    <s v="XR09580"/>
    <x v="0"/>
    <n v="37"/>
    <s v="Service"/>
    <s v="Service Engineer"/>
    <s v="c5"/>
    <s v="Master"/>
    <s v="LinkedIn"/>
    <d v="2024-01-09T00:00:00"/>
    <d v="2024-01-22T00:00:00"/>
    <d v="2024-01-30T00:00:00"/>
    <s v="Rejected"/>
    <n v="58817"/>
    <m/>
    <x v="1"/>
    <n v="5"/>
    <s v="Head Office"/>
    <x v="2"/>
  </r>
  <r>
    <s v="CD58214"/>
    <x v="0"/>
    <n v="34"/>
    <s v="Service"/>
    <s v="Service Manager"/>
    <s v="i5"/>
    <s v="Associate"/>
    <s v="Job portal"/>
    <d v="2024-01-09T00:00:00"/>
    <d v="2024-01-20T00:00:00"/>
    <d v="2024-01-25T00:00:00"/>
    <s v="Hired"/>
    <n v="65932"/>
    <n v="4.3"/>
    <x v="0"/>
    <n v="4"/>
    <s v="Branch Office"/>
    <x v="2"/>
  </r>
  <r>
    <s v="SU69454"/>
    <x v="0"/>
    <n v="29"/>
    <s v="Operations"/>
    <s v="Operations Manager"/>
    <s v="c10"/>
    <s v="Master"/>
    <s v="LinkedIn"/>
    <d v="2024-01-10T00:00:00"/>
    <d v="2024-01-24T00:00:00"/>
    <d v="2024-01-30T00:00:00"/>
    <s v="Hired"/>
    <n v="80238"/>
    <n v="4.4000000000000004"/>
    <x v="2"/>
    <n v="4"/>
    <s v="Branch Office"/>
    <x v="1"/>
  </r>
  <r>
    <s v="HL62709"/>
    <x v="0"/>
    <n v="25"/>
    <s v="Service"/>
    <s v="Service Engineer"/>
    <s v="i1"/>
    <s v="Master"/>
    <s v="Own website"/>
    <d v="2024-01-10T00:00:00"/>
    <d v="2024-01-24T00:00:00"/>
    <d v="2024-02-01T00:00:00"/>
    <s v="Candidate in process"/>
    <n v="49456"/>
    <m/>
    <x v="1"/>
    <n v="4"/>
    <s v="Branch Office"/>
    <x v="0"/>
  </r>
  <r>
    <s v="MP19152"/>
    <x v="2"/>
    <n v="27"/>
    <s v="Operations"/>
    <s v="Operations Executive"/>
    <s v="n9"/>
    <s v="Bachelor"/>
    <s v="Job portal"/>
    <d v="2024-01-10T00:00:00"/>
    <d v="2024-01-22T00:00:00"/>
    <d v="2024-01-27T00:00:00"/>
    <s v="Hired"/>
    <n v="185116"/>
    <n v="3.7"/>
    <x v="0"/>
    <n v="5"/>
    <s v="Branch Office"/>
    <x v="0"/>
  </r>
  <r>
    <s v="GD38029"/>
    <x v="2"/>
    <n v="23"/>
    <s v="Human Resource"/>
    <s v="HR Specialist"/>
    <s v="b9"/>
    <s v="Bachelor"/>
    <s v="LinkedIn"/>
    <d v="2024-01-10T00:00:00"/>
    <d v="2024-01-27T00:00:00"/>
    <d v="2024-02-05T00:00:00"/>
    <s v="Hired"/>
    <n v="35218"/>
    <n v="4"/>
    <x v="0"/>
    <m/>
    <s v="Branch Office"/>
    <x v="0"/>
  </r>
  <r>
    <s v="FB54634"/>
    <x v="0"/>
    <n v="34"/>
    <s v="Sales"/>
    <s v="Sales Executive"/>
    <s v="c10"/>
    <s v="Master"/>
    <s v="Own website"/>
    <d v="2024-01-10T00:00:00"/>
    <d v="2024-01-26T00:00:00"/>
    <d v="2024-01-31T00:00:00"/>
    <s v="Hired"/>
    <n v="62852"/>
    <n v="5"/>
    <x v="0"/>
    <n v="5"/>
    <s v="Branch Office"/>
    <x v="2"/>
  </r>
  <r>
    <s v="GI13743"/>
    <x v="0"/>
    <n v="31"/>
    <s v="Production"/>
    <s v="Production Engineer"/>
    <s v="b9"/>
    <s v="Associate"/>
    <s v="LinkedIn"/>
    <d v="2024-01-10T00:00:00"/>
    <d v="2024-01-25T00:00:00"/>
    <d v="2024-02-01T00:00:00"/>
    <s v="Hired"/>
    <n v="57825"/>
    <n v="4.5"/>
    <x v="0"/>
    <m/>
    <s v="Head Office"/>
    <x v="1"/>
  </r>
  <r>
    <s v="BD34894"/>
    <x v="0"/>
    <n v="27"/>
    <s v="Operations"/>
    <s v="Operations Executive"/>
    <s v="c5"/>
    <s v="Bachelor"/>
    <s v="LinkedIn"/>
    <d v="2024-01-10T00:00:00"/>
    <d v="2024-01-28T00:00:00"/>
    <d v="2024-02-02T00:00:00"/>
    <s v="Hired"/>
    <n v="55906"/>
    <n v="4.8"/>
    <x v="2"/>
    <n v="4"/>
    <s v="Head Office"/>
    <x v="0"/>
  </r>
  <r>
    <s v="OS25946"/>
    <x v="2"/>
    <n v="34"/>
    <s v="Operations"/>
    <s v="Operations Executive"/>
    <s v="i6"/>
    <s v="Doctoral"/>
    <s v="Job portal"/>
    <d v="2024-01-11T00:00:00"/>
    <d v="2024-01-31T00:00:00"/>
    <d v="2024-02-09T00:00:00"/>
    <s v="Hired"/>
    <n v="60356"/>
    <n v="3.6"/>
    <x v="2"/>
    <n v="4"/>
    <s v="Head Office"/>
    <x v="2"/>
  </r>
  <r>
    <s v="NZ59019"/>
    <x v="2"/>
    <n v="24"/>
    <s v="Operations"/>
    <s v="Operations Executive"/>
    <s v="i7"/>
    <s v="Associate"/>
    <s v="Own website"/>
    <d v="2024-01-11T00:00:00"/>
    <d v="2024-01-27T00:00:00"/>
    <d v="2024-02-02T00:00:00"/>
    <s v="Rejected"/>
    <n v="68735"/>
    <m/>
    <x v="1"/>
    <m/>
    <s v="Remote"/>
    <x v="0"/>
  </r>
  <r>
    <s v="SI49923"/>
    <x v="0"/>
    <n v="28"/>
    <s v="Service"/>
    <s v="Service Engineer"/>
    <s v="i1"/>
    <s v="Bachelor"/>
    <s v="Own website"/>
    <d v="2024-01-11T00:00:00"/>
    <d v="2024-01-21T00:00:00"/>
    <d v="2024-02-02T00:00:00"/>
    <s v="Candidate in process"/>
    <n v="42148"/>
    <m/>
    <x v="1"/>
    <n v="5"/>
    <s v="Remote"/>
    <x v="1"/>
  </r>
  <r>
    <s v="NX81601"/>
    <x v="0"/>
    <n v="35"/>
    <s v="Production"/>
    <s v="Production Engineer"/>
    <s v="c10"/>
    <s v="Bachelor"/>
    <s v="LinkedIn"/>
    <d v="2024-01-11T00:00:00"/>
    <d v="2024-02-02T00:00:00"/>
    <d v="2024-02-11T00:00:00"/>
    <s v="Hired"/>
    <n v="86927"/>
    <n v="3.9"/>
    <x v="0"/>
    <n v="3"/>
    <s v="Branch Office"/>
    <x v="2"/>
  </r>
  <r>
    <s v="KT33284"/>
    <x v="2"/>
    <n v="24"/>
    <s v="Operations"/>
    <s v="Operations Executive"/>
    <s v="m7"/>
    <s v="Associate"/>
    <s v="Job portal"/>
    <d v="2024-01-11T00:00:00"/>
    <d v="2024-01-19T00:00:00"/>
    <d v="2024-01-27T00:00:00"/>
    <s v="Hired"/>
    <n v="137112"/>
    <n v="3.8"/>
    <x v="2"/>
    <n v="4"/>
    <s v="Branch Office"/>
    <x v="0"/>
  </r>
  <r>
    <s v="RC86280"/>
    <x v="0"/>
    <n v="32"/>
    <s v="General Management"/>
    <s v="General Manager"/>
    <s v="n9"/>
    <s v="Bachelor"/>
    <s v="LinkedIn"/>
    <d v="2024-01-12T00:00:00"/>
    <d v="2024-01-30T00:00:00"/>
    <d v="2024-02-10T00:00:00"/>
    <s v="Rejected"/>
    <n v="176613"/>
    <m/>
    <x v="1"/>
    <n v="5"/>
    <s v="Head Office"/>
    <x v="1"/>
  </r>
  <r>
    <s v="VN94107"/>
    <x v="0"/>
    <n v="30"/>
    <s v="Service"/>
    <s v="Service Engineer"/>
    <s v="c5"/>
    <s v="Bachelor"/>
    <s v="LinkedIn"/>
    <d v="2024-01-12T00:00:00"/>
    <d v="2024-01-31T00:00:00"/>
    <d v="2024-02-12T00:00:00"/>
    <s v="Hired"/>
    <n v="41915"/>
    <n v="4.5999999999999996"/>
    <x v="0"/>
    <n v="4"/>
    <s v="Branch Office"/>
    <x v="1"/>
  </r>
  <r>
    <s v="LV80684"/>
    <x v="0"/>
    <n v="35"/>
    <s v="Marketing"/>
    <s v="Marketing Manager"/>
    <s v="c10"/>
    <s v="Bachelor"/>
    <s v="Recruitment agencies"/>
    <d v="2024-01-12T00:00:00"/>
    <d v="2024-01-28T00:00:00"/>
    <d v="2024-02-02T00:00:00"/>
    <s v="Hired"/>
    <n v="73515"/>
    <n v="3.8"/>
    <x v="0"/>
    <n v="5"/>
    <s v="Branch Office"/>
    <x v="2"/>
  </r>
  <r>
    <s v="PR98111"/>
    <x v="2"/>
    <n v="39"/>
    <s v="Service"/>
    <s v="Service Engineer"/>
    <s v="i1"/>
    <s v="Doctoral"/>
    <s v="Job portal"/>
    <d v="2024-01-12T00:00:00"/>
    <d v="2024-02-02T00:00:00"/>
    <d v="2024-02-11T00:00:00"/>
    <s v="Candidate refused"/>
    <n v="36633"/>
    <m/>
    <x v="1"/>
    <n v="4"/>
    <s v="Branch Office"/>
    <x v="2"/>
  </r>
  <r>
    <s v="ME51371"/>
    <x v="0"/>
    <n v="31"/>
    <s v="General Management"/>
    <s v="General Manager"/>
    <s v="i1"/>
    <s v="Master"/>
    <s v="Job portal"/>
    <d v="2024-01-12T00:00:00"/>
    <d v="2024-01-22T00:00:00"/>
    <d v="2024-01-26T00:00:00"/>
    <s v="Hired"/>
    <n v="39992"/>
    <n v="4.3"/>
    <x v="0"/>
    <n v="4"/>
    <s v="Branch Office"/>
    <x v="1"/>
  </r>
  <r>
    <s v="FO15254"/>
    <x v="0"/>
    <n v="34"/>
    <s v="Operations"/>
    <s v="Operations Manager"/>
    <s v="c5"/>
    <s v="Bachelor"/>
    <s v="Job portal"/>
    <d v="2024-01-12T00:00:00"/>
    <d v="2024-01-29T00:00:00"/>
    <d v="2024-02-08T00:00:00"/>
    <s v="Hired"/>
    <n v="43863"/>
    <n v="4.3"/>
    <x v="0"/>
    <n v="5"/>
    <s v="Branch Office"/>
    <x v="2"/>
  </r>
  <r>
    <s v="WN36502"/>
    <x v="2"/>
    <n v="25"/>
    <s v="Production"/>
    <s v="Production Engineer"/>
    <s v="m6"/>
    <s v="Bachelor"/>
    <s v="LinkedIn"/>
    <d v="2024-01-12T00:00:00"/>
    <d v="2024-01-27T00:00:00"/>
    <d v="2024-02-01T00:00:00"/>
    <s v="Hired"/>
    <n v="92283"/>
    <n v="4.7"/>
    <x v="0"/>
    <n v="5"/>
    <s v="Head Office"/>
    <x v="0"/>
  </r>
  <r>
    <s v="BT26137"/>
    <x v="0"/>
    <n v="26"/>
    <s v="Operations"/>
    <s v="Operations Executive"/>
    <s v="b9"/>
    <s v="Master"/>
    <s v="Job portal"/>
    <d v="2024-01-12T00:00:00"/>
    <d v="2024-01-23T00:00:00"/>
    <d v="2024-02-04T00:00:00"/>
    <s v="Rejected"/>
    <n v="50778"/>
    <m/>
    <x v="1"/>
    <n v="5"/>
    <s v="Head Office"/>
    <x v="0"/>
  </r>
  <r>
    <s v="SY30871"/>
    <x v="0"/>
    <n v="28"/>
    <s v="Service"/>
    <s v="Service Engineer"/>
    <s v="i5"/>
    <s v="Bachelor"/>
    <s v="Others"/>
    <d v="2024-01-13T00:00:00"/>
    <d v="2024-01-31T00:00:00"/>
    <d v="2024-02-09T00:00:00"/>
    <s v="Hired"/>
    <n v="48319"/>
    <n v="3.9"/>
    <x v="0"/>
    <n v="5"/>
    <s v="Branch Office"/>
    <x v="1"/>
  </r>
  <r>
    <s v="ZY91659"/>
    <x v="0"/>
    <n v="36"/>
    <s v="Service"/>
    <s v="Service Manager"/>
    <s v="c8"/>
    <s v="Associate"/>
    <s v="Job portal"/>
    <d v="2024-01-13T00:00:00"/>
    <d v="2024-02-03T00:00:00"/>
    <d v="2024-02-10T00:00:00"/>
    <s v="Hired"/>
    <n v="75090"/>
    <m/>
    <x v="0"/>
    <n v="4"/>
    <s v="Branch Office"/>
    <x v="2"/>
  </r>
  <r>
    <s v="AY26934"/>
    <x v="0"/>
    <n v="35"/>
    <s v="Service"/>
    <s v="Service Engineer"/>
    <s v="i4"/>
    <s v="Master"/>
    <s v="LinkedIn"/>
    <d v="2024-01-13T00:00:00"/>
    <d v="2024-02-01T00:00:00"/>
    <d v="2024-02-13T00:00:00"/>
    <s v="Hired"/>
    <n v="45983"/>
    <n v="4.5999999999999996"/>
    <x v="0"/>
    <n v="4"/>
    <s v="Branch Office"/>
    <x v="2"/>
  </r>
  <r>
    <s v="ZP42158"/>
    <x v="2"/>
    <n v="25"/>
    <s v="Service"/>
    <s v="Service Engineer"/>
    <s v="c5"/>
    <s v="Degree"/>
    <s v="LinkedIn"/>
    <d v="2024-01-14T00:00:00"/>
    <d v="2024-01-29T00:00:00"/>
    <d v="2024-02-02T00:00:00"/>
    <s v="Hired"/>
    <n v="54198"/>
    <m/>
    <x v="0"/>
    <n v="4"/>
    <s v="Branch Office"/>
    <x v="0"/>
  </r>
  <r>
    <s v="AH69733"/>
    <x v="0"/>
    <n v="31"/>
    <s v="Service"/>
    <s v="Service Engineer"/>
    <s v="c9"/>
    <s v="Bachelor"/>
    <s v="LinkedIn"/>
    <d v="2024-01-14T00:00:00"/>
    <d v="2024-01-26T00:00:00"/>
    <d v="2024-01-30T00:00:00"/>
    <s v="Rejected"/>
    <n v="82218"/>
    <m/>
    <x v="1"/>
    <n v="4"/>
    <s v="Branch Office"/>
    <x v="1"/>
  </r>
  <r>
    <s v="PW17706"/>
    <x v="0"/>
    <n v="26"/>
    <s v="Operations"/>
    <s v="Operations Manager"/>
    <s v="i6"/>
    <s v="Master"/>
    <s v="Recruitment agencies"/>
    <d v="2024-01-15T00:00:00"/>
    <d v="2024-02-06T00:00:00"/>
    <d v="2024-02-13T00:00:00"/>
    <s v="No decision"/>
    <n v="70337"/>
    <m/>
    <x v="1"/>
    <n v="5"/>
    <s v="Branch Office"/>
    <x v="0"/>
  </r>
  <r>
    <s v="HO72810"/>
    <x v="0"/>
    <n v="25"/>
    <s v="Operations"/>
    <s v="Operations Manager"/>
    <s v="i7"/>
    <s v="Bachelor"/>
    <s v="LinkedIn"/>
    <d v="2024-01-15T00:00:00"/>
    <d v="2024-02-02T00:00:00"/>
    <d v="2024-02-08T00:00:00"/>
    <s v="Rejected"/>
    <n v="68752"/>
    <m/>
    <x v="1"/>
    <n v="4"/>
    <s v="Branch Office"/>
    <x v="0"/>
  </r>
  <r>
    <s v="CN56023"/>
    <x v="2"/>
    <n v="34"/>
    <s v="Service"/>
    <s v="Service Engineer"/>
    <s v="m6"/>
    <s v="Degree"/>
    <s v="Job portal"/>
    <d v="2024-01-15T00:00:00"/>
    <d v="2024-01-31T00:00:00"/>
    <d v="2024-02-10T00:00:00"/>
    <s v="Hired"/>
    <n v="121484"/>
    <n v="4.8"/>
    <x v="2"/>
    <n v="5"/>
    <s v="Remote"/>
    <x v="2"/>
  </r>
  <r>
    <s v="ZO70945"/>
    <x v="2"/>
    <n v="33"/>
    <s v="Operations"/>
    <s v="Operations Executive"/>
    <s v="i1"/>
    <s v="Degree"/>
    <s v="Job portal"/>
    <d v="2024-01-16T00:00:00"/>
    <d v="2024-02-05T00:00:00"/>
    <d v="2024-02-12T00:00:00"/>
    <s v="Hired"/>
    <n v="40326"/>
    <n v="3.8"/>
    <x v="0"/>
    <n v="4"/>
    <s v="Branch Office"/>
    <x v="1"/>
  </r>
  <r>
    <s v="DD26772"/>
    <x v="0"/>
    <n v="23"/>
    <s v="Operations"/>
    <s v="Operations Executive"/>
    <s v="i4"/>
    <s v="Bachelor"/>
    <s v="Recruitment agencies"/>
    <d v="2024-01-16T00:00:00"/>
    <d v="2024-02-02T00:00:00"/>
    <d v="2024-02-09T00:00:00"/>
    <s v="Rejected"/>
    <n v="54907"/>
    <m/>
    <x v="1"/>
    <n v="4"/>
    <s v="Branch Office"/>
    <x v="0"/>
  </r>
  <r>
    <s v="XG75085"/>
    <x v="0"/>
    <n v="33"/>
    <s v="Marketing"/>
    <s v="Marketing Executive"/>
    <s v="i4"/>
    <s v="Bachelor"/>
    <s v="Others"/>
    <d v="2024-01-16T00:00:00"/>
    <d v="2024-02-06T00:00:00"/>
    <d v="2024-02-14T00:00:00"/>
    <s v="Candidate in process"/>
    <n v="56525"/>
    <m/>
    <x v="1"/>
    <n v="4"/>
    <s v="Branch Office"/>
    <x v="1"/>
  </r>
  <r>
    <s v="YX75375"/>
    <x v="2"/>
    <n v="30"/>
    <s v="Operations"/>
    <s v="Operations Executive"/>
    <s v="n10"/>
    <s v="Degree"/>
    <s v="Job portal"/>
    <d v="2024-01-16T00:00:00"/>
    <d v="2024-02-05T00:00:00"/>
    <d v="2024-02-16T00:00:00"/>
    <s v="Hired"/>
    <n v="181313"/>
    <n v="3.9"/>
    <x v="0"/>
    <n v="5"/>
    <s v="Remote"/>
    <x v="1"/>
  </r>
  <r>
    <s v="HO78646"/>
    <x v="0"/>
    <n v="33"/>
    <s v="Service"/>
    <s v="Service Manager"/>
    <s v="i7"/>
    <s v="Bachelor"/>
    <s v="Own website"/>
    <d v="2024-01-16T00:00:00"/>
    <d v="2024-02-07T00:00:00"/>
    <d v="2024-02-13T00:00:00"/>
    <s v="Hired"/>
    <n v="62034"/>
    <m/>
    <x v="0"/>
    <m/>
    <s v="Branch Office"/>
    <x v="1"/>
  </r>
  <r>
    <s v="RJ16500"/>
    <x v="2"/>
    <n v="33"/>
    <s v="Production"/>
    <s v="Production Manager"/>
    <s v="i4"/>
    <s v="Master"/>
    <s v="LinkedIn"/>
    <d v="2024-01-17T00:00:00"/>
    <d v="2024-01-31T00:00:00"/>
    <d v="2024-02-11T00:00:00"/>
    <s v="Hired"/>
    <n v="45737"/>
    <n v="3.7"/>
    <x v="0"/>
    <n v="5"/>
    <s v="Branch Office"/>
    <x v="1"/>
  </r>
  <r>
    <s v="BI42738"/>
    <x v="2"/>
    <n v="22"/>
    <s v="Operations"/>
    <s v="Operations Executive"/>
    <s v="i4"/>
    <s v="Master"/>
    <s v="LinkedIn"/>
    <d v="2024-01-17T00:00:00"/>
    <d v="2024-02-08T00:00:00"/>
    <d v="2024-02-14T00:00:00"/>
    <s v="Candidate in process"/>
    <n v="45824"/>
    <m/>
    <x v="1"/>
    <n v="5"/>
    <s v="Branch Office"/>
    <x v="0"/>
  </r>
  <r>
    <s v="CI40260"/>
    <x v="2"/>
    <n v="32"/>
    <s v="Sales"/>
    <s v="Sales Executive"/>
    <s v="c9"/>
    <s v="Bachelor"/>
    <s v="Others"/>
    <d v="2024-01-17T00:00:00"/>
    <d v="2024-02-03T00:00:00"/>
    <d v="2024-02-14T00:00:00"/>
    <s v="Rejected"/>
    <n v="79856"/>
    <m/>
    <x v="1"/>
    <n v="4"/>
    <s v="Branch Office"/>
    <x v="1"/>
  </r>
  <r>
    <s v="PO12024"/>
    <x v="0"/>
    <n v="32"/>
    <s v="Sales"/>
    <s v="Sales Executive"/>
    <s v="c8"/>
    <s v="Master"/>
    <s v="Job portal"/>
    <d v="2024-01-18T00:00:00"/>
    <d v="2024-02-06T00:00:00"/>
    <d v="2024-02-14T00:00:00"/>
    <s v="Hired"/>
    <n v="63629"/>
    <m/>
    <x v="0"/>
    <n v="3"/>
    <s v="Head Office"/>
    <x v="1"/>
  </r>
  <r>
    <s v="KP68237"/>
    <x v="0"/>
    <n v="29"/>
    <s v="Service"/>
    <s v="Service Engineer"/>
    <s v="i6"/>
    <s v="Master"/>
    <s v="Own website"/>
    <d v="2024-01-18T00:00:00"/>
    <d v="2024-02-05T00:00:00"/>
    <d v="2024-02-11T00:00:00"/>
    <s v="Hired"/>
    <n v="66126"/>
    <n v="4.3"/>
    <x v="0"/>
    <n v="3"/>
    <s v="Branch Office"/>
    <x v="1"/>
  </r>
  <r>
    <s v="MX38021"/>
    <x v="2"/>
    <n v="40"/>
    <s v="Service"/>
    <s v="Service Engineer"/>
    <s v="i1"/>
    <s v="Master"/>
    <s v="LinkedIn"/>
    <d v="2024-01-18T00:00:00"/>
    <d v="2024-01-26T00:00:00"/>
    <d v="2024-02-02T00:00:00"/>
    <s v="Hired"/>
    <n v="41535"/>
    <n v="3.9"/>
    <x v="2"/>
    <n v="1"/>
    <s v="Branch Office"/>
    <x v="3"/>
  </r>
  <r>
    <s v="TX13000"/>
    <x v="0"/>
    <n v="29"/>
    <s v="Purchase"/>
    <s v="Purchase Officer"/>
    <s v="c8"/>
    <s v="Bachelor"/>
    <s v="LinkedIn"/>
    <d v="2024-01-18T00:00:00"/>
    <d v="2024-02-03T00:00:00"/>
    <d v="2024-02-08T00:00:00"/>
    <s v="Rejected"/>
    <n v="54268"/>
    <m/>
    <x v="1"/>
    <m/>
    <s v="Head Office"/>
    <x v="1"/>
  </r>
  <r>
    <s v="SI73931"/>
    <x v="0"/>
    <n v="26"/>
    <s v="Production"/>
    <s v="Production Engineer"/>
    <s v="i4"/>
    <s v="Degree"/>
    <s v="LinkedIn"/>
    <d v="2024-01-18T00:00:00"/>
    <d v="2024-01-29T00:00:00"/>
    <d v="2024-02-10T00:00:00"/>
    <s v="Candidate refused"/>
    <n v="58497"/>
    <m/>
    <x v="1"/>
    <n v="4"/>
    <s v="Branch Office"/>
    <x v="0"/>
  </r>
  <r>
    <s v="NI29938"/>
    <x v="2"/>
    <n v="29"/>
    <s v="Service"/>
    <s v="Service Engineer"/>
    <s v="i4"/>
    <s v="Bachelor"/>
    <s v="Own website"/>
    <d v="2024-01-19T00:00:00"/>
    <d v="2024-02-01T00:00:00"/>
    <d v="2024-02-08T00:00:00"/>
    <s v="Hired"/>
    <n v="53534"/>
    <n v="3.5"/>
    <x v="0"/>
    <m/>
    <s v="Branch Office"/>
    <x v="1"/>
  </r>
  <r>
    <s v="OJ11427"/>
    <x v="2"/>
    <n v="42"/>
    <s v="Operations"/>
    <s v="Operations Manager"/>
    <s v="i4"/>
    <s v="Master"/>
    <s v="Job portal"/>
    <d v="2024-01-19T00:00:00"/>
    <d v="2024-02-03T00:00:00"/>
    <d v="2024-02-07T00:00:00"/>
    <s v="Hired"/>
    <n v="56928"/>
    <n v="4.5999999999999996"/>
    <x v="0"/>
    <n v="4"/>
    <s v="Head Office"/>
    <x v="3"/>
  </r>
  <r>
    <s v="FD76212"/>
    <x v="0"/>
    <n v="38"/>
    <s v="Operations"/>
    <s v="Operations Executive"/>
    <s v="i4"/>
    <s v="Bachelor"/>
    <s v="LinkedIn"/>
    <d v="2024-01-19T00:00:00"/>
    <d v="2024-01-29T00:00:00"/>
    <d v="2024-02-08T00:00:00"/>
    <s v="Hired"/>
    <n v="45712"/>
    <n v="4.4000000000000004"/>
    <x v="0"/>
    <n v="4"/>
    <s v="Branch Office"/>
    <x v="2"/>
  </r>
  <r>
    <s v="CQ91300"/>
    <x v="0"/>
    <n v="26"/>
    <s v="Service"/>
    <s v="Service Engineer"/>
    <s v="n9"/>
    <s v="Degree"/>
    <s v="Own website"/>
    <d v="2024-01-19T00:00:00"/>
    <d v="2024-01-30T00:00:00"/>
    <d v="2024-02-04T00:00:00"/>
    <s v="Hired"/>
    <n v="179922"/>
    <n v="4.4000000000000004"/>
    <x v="0"/>
    <n v="4"/>
    <s v="Remote"/>
    <x v="0"/>
  </r>
  <r>
    <s v="VP39664"/>
    <x v="0"/>
    <n v="37"/>
    <s v="Sales"/>
    <s v="Sales Executive"/>
    <s v="n9"/>
    <s v="Bachelor"/>
    <s v="Job portal"/>
    <d v="2024-01-20T00:00:00"/>
    <d v="2024-01-30T00:00:00"/>
    <d v="2024-02-10T00:00:00"/>
    <s v="Hired"/>
    <n v="165357"/>
    <n v="4.0999999999999996"/>
    <x v="0"/>
    <n v="5"/>
    <s v="Branch Office"/>
    <x v="2"/>
  </r>
  <r>
    <s v="CH11134"/>
    <x v="2"/>
    <n v="25"/>
    <s v="Sales"/>
    <s v="Sales Executive"/>
    <s v="i7"/>
    <s v="Degree"/>
    <s v="Job portal"/>
    <d v="2024-01-20T00:00:00"/>
    <d v="2024-02-08T00:00:00"/>
    <d v="2024-02-20T00:00:00"/>
    <s v="Hired"/>
    <n v="68776"/>
    <m/>
    <x v="0"/>
    <n v="5"/>
    <s v="Branch Office"/>
    <x v="0"/>
  </r>
  <r>
    <s v="OT93214"/>
    <x v="1"/>
    <n v="23"/>
    <s v="Purchase"/>
    <s v="Purchase Manager"/>
    <s v="c8"/>
    <s v="Master"/>
    <s v="LinkedIn"/>
    <d v="2024-01-20T00:00:00"/>
    <d v="2024-02-07T00:00:00"/>
    <d v="2024-02-14T00:00:00"/>
    <s v="Hired"/>
    <n v="82776"/>
    <n v="4.2"/>
    <x v="0"/>
    <m/>
    <s v="Branch Office"/>
    <x v="0"/>
  </r>
  <r>
    <s v="PM90213"/>
    <x v="0"/>
    <n v="40"/>
    <s v="Service"/>
    <s v="Service Manager"/>
    <s v="i6"/>
    <s v="Associate"/>
    <s v="Job portal"/>
    <d v="2024-01-20T00:00:00"/>
    <d v="2024-02-09T00:00:00"/>
    <d v="2024-02-15T00:00:00"/>
    <s v="Hired"/>
    <n v="52336"/>
    <n v="4.3"/>
    <x v="0"/>
    <n v="5"/>
    <s v="Branch Office"/>
    <x v="3"/>
  </r>
  <r>
    <s v="AF85537"/>
    <x v="0"/>
    <n v="50"/>
    <s v="Service"/>
    <s v="Service Engineer"/>
    <s v="i1"/>
    <s v="Master"/>
    <s v="Own website"/>
    <d v="2024-01-20T00:00:00"/>
    <d v="2024-02-01T00:00:00"/>
    <d v="2024-02-05T00:00:00"/>
    <s v="Hired"/>
    <n v="59719"/>
    <n v="4.8"/>
    <x v="0"/>
    <n v="4"/>
    <s v="Branch Office"/>
    <x v="5"/>
  </r>
  <r>
    <s v="VA14605"/>
    <x v="2"/>
    <n v="25"/>
    <s v="Operations"/>
    <s v="Operations Manager"/>
    <s v="c10"/>
    <s v="Master"/>
    <s v="Own website"/>
    <d v="2024-01-20T00:00:00"/>
    <d v="2024-02-10T00:00:00"/>
    <d v="2024-02-20T00:00:00"/>
    <s v="Rejected"/>
    <n v="64139"/>
    <m/>
    <x v="1"/>
    <n v="5"/>
    <s v="Branch Office"/>
    <x v="0"/>
  </r>
  <r>
    <s v="QF64460"/>
    <x v="0"/>
    <n v="35"/>
    <s v="Operations"/>
    <s v="Operations Executive"/>
    <s v="i1"/>
    <s v="Degree"/>
    <s v="Job portal"/>
    <d v="2024-01-20T00:00:00"/>
    <d v="2024-02-03T00:00:00"/>
    <d v="2024-02-11T00:00:00"/>
    <s v="Hired"/>
    <n v="36512"/>
    <n v="3.9"/>
    <x v="0"/>
    <n v="4"/>
    <s v="Branch Office"/>
    <x v="2"/>
  </r>
  <r>
    <s v="QE53018"/>
    <x v="0"/>
    <n v="25"/>
    <s v="Service"/>
    <s v="Service Manager"/>
    <s v="m6"/>
    <s v="Master"/>
    <s v="Own website"/>
    <d v="2024-01-20T00:00:00"/>
    <d v="2024-02-03T00:00:00"/>
    <d v="2024-02-13T00:00:00"/>
    <s v="Hired"/>
    <n v="92928"/>
    <n v="4.2"/>
    <x v="0"/>
    <n v="5"/>
    <s v="Branch Office"/>
    <x v="0"/>
  </r>
  <r>
    <s v="JS24539"/>
    <x v="1"/>
    <n v="39"/>
    <s v="Service"/>
    <s v="Service Engineer"/>
    <s v="i5"/>
    <s v="Degree"/>
    <s v="LinkedIn"/>
    <d v="2024-01-21T00:00:00"/>
    <d v="2024-02-03T00:00:00"/>
    <d v="2024-02-10T00:00:00"/>
    <s v="Hired"/>
    <n v="59107"/>
    <n v="4.8"/>
    <x v="2"/>
    <n v="5"/>
    <s v="Branch Office"/>
    <x v="2"/>
  </r>
  <r>
    <s v="IS56822"/>
    <x v="0"/>
    <n v="31"/>
    <s v="Operations"/>
    <s v="Operations Executive"/>
    <s v="b9"/>
    <s v="Bachelor"/>
    <s v="LinkedIn"/>
    <d v="2024-01-21T00:00:00"/>
    <d v="2024-02-11T00:00:00"/>
    <d v="2024-02-20T00:00:00"/>
    <s v="Hired"/>
    <n v="46990"/>
    <n v="3.7"/>
    <x v="0"/>
    <n v="4"/>
    <s v="Branch Office"/>
    <x v="1"/>
  </r>
  <r>
    <s v="US91296"/>
    <x v="2"/>
    <n v="35"/>
    <s v="Operations"/>
    <s v="Operations Executive"/>
    <s v="i1"/>
    <s v="Master"/>
    <s v="Job portal"/>
    <d v="2024-01-21T00:00:00"/>
    <d v="2024-02-11T00:00:00"/>
    <d v="2024-02-22T00:00:00"/>
    <s v="Hired"/>
    <n v="53229"/>
    <n v="4.9000000000000004"/>
    <x v="2"/>
    <n v="5"/>
    <s v="Branch Office"/>
    <x v="2"/>
  </r>
  <r>
    <s v="MX50327"/>
    <x v="0"/>
    <n v="37"/>
    <s v="Operations"/>
    <s v="Operations Manager"/>
    <s v="i7"/>
    <s v="Degree"/>
    <s v="Others"/>
    <d v="2024-01-22T00:00:00"/>
    <d v="2024-02-13T00:00:00"/>
    <d v="2024-02-25T00:00:00"/>
    <s v="Hired"/>
    <n v="77556"/>
    <n v="3.5"/>
    <x v="0"/>
    <n v="4"/>
    <s v="Branch Office"/>
    <x v="2"/>
  </r>
  <r>
    <s v="VL71271"/>
    <x v="0"/>
    <n v="31"/>
    <s v="Operations"/>
    <s v="Operations Executive"/>
    <s v="m6"/>
    <s v="Degree"/>
    <s v="LinkedIn"/>
    <d v="2024-01-22T00:00:00"/>
    <d v="2024-01-31T00:00:00"/>
    <d v="2024-02-06T00:00:00"/>
    <s v="Hired"/>
    <n v="130314"/>
    <n v="3.7"/>
    <x v="0"/>
    <n v="4"/>
    <s v="Head Office"/>
    <x v="1"/>
  </r>
  <r>
    <s v="PX96944"/>
    <x v="2"/>
    <n v="31"/>
    <s v="Service"/>
    <s v="Service Manager"/>
    <s v="i7"/>
    <s v="Degree"/>
    <s v="Job portal"/>
    <d v="2024-01-22T00:00:00"/>
    <d v="2024-02-09T00:00:00"/>
    <d v="2024-02-17T00:00:00"/>
    <s v="Hired"/>
    <n v="69704"/>
    <m/>
    <x v="2"/>
    <n v="5"/>
    <s v="Branch Office"/>
    <x v="1"/>
  </r>
  <r>
    <s v="LB14841"/>
    <x v="0"/>
    <n v="34"/>
    <s v="Service"/>
    <s v="Service Engineer"/>
    <s v="c8"/>
    <s v="Master"/>
    <s v="Own website"/>
    <d v="2024-01-23T00:00:00"/>
    <d v="2024-02-03T00:00:00"/>
    <d v="2024-02-10T00:00:00"/>
    <s v="Hired"/>
    <n v="60351"/>
    <m/>
    <x v="0"/>
    <n v="4"/>
    <s v="Branch Office"/>
    <x v="2"/>
  </r>
  <r>
    <s v="UE07354"/>
    <x v="1"/>
    <n v="39"/>
    <s v="Operations"/>
    <s v="Operations Manager"/>
    <s v="c9"/>
    <s v="Doctoral"/>
    <s v="LinkedIn"/>
    <d v="2024-01-23T00:00:00"/>
    <d v="2024-02-13T00:00:00"/>
    <d v="2024-02-21T00:00:00"/>
    <s v="Hired"/>
    <n v="82662"/>
    <n v="4.7"/>
    <x v="0"/>
    <n v="5"/>
    <s v="Branch Office"/>
    <x v="2"/>
  </r>
  <r>
    <s v="BS01014"/>
    <x v="0"/>
    <n v="22"/>
    <s v="Sales"/>
    <s v="Sales Executive"/>
    <s v="n6"/>
    <s v="Bachelor"/>
    <s v="Own website"/>
    <d v="2024-01-23T00:00:00"/>
    <d v="2024-02-06T00:00:00"/>
    <d v="2024-02-17T00:00:00"/>
    <s v="Hired"/>
    <n v="180118"/>
    <m/>
    <x v="0"/>
    <n v="3"/>
    <s v="Branch Office"/>
    <x v="0"/>
  </r>
  <r>
    <s v="OY06443"/>
    <x v="0"/>
    <n v="32"/>
    <s v="General Management"/>
    <s v="General Manager"/>
    <s v="c10"/>
    <s v="Bachelor"/>
    <s v="Others"/>
    <d v="2024-01-23T00:00:00"/>
    <d v="2024-02-04T00:00:00"/>
    <d v="2024-02-15T00:00:00"/>
    <s v="Hired"/>
    <n v="63951"/>
    <n v="4"/>
    <x v="0"/>
    <m/>
    <s v="Head Office"/>
    <x v="1"/>
  </r>
  <r>
    <s v="DF45501"/>
    <x v="0"/>
    <n v="34"/>
    <s v="Operations"/>
    <s v="Operations Manager"/>
    <s v="n9"/>
    <s v="Bachelor"/>
    <s v="Job portal"/>
    <d v="2024-01-23T00:00:00"/>
    <d v="2024-02-13T00:00:00"/>
    <d v="2024-02-23T00:00:00"/>
    <s v="Hired"/>
    <n v="188557"/>
    <n v="4.4000000000000004"/>
    <x v="0"/>
    <n v="2"/>
    <s v="Branch Office"/>
    <x v="2"/>
  </r>
  <r>
    <s v="VN25490"/>
    <x v="0"/>
    <n v="33"/>
    <s v="Operations"/>
    <s v="Operations Executive"/>
    <s v="n9"/>
    <s v="Doctoral"/>
    <s v="Own website"/>
    <d v="2024-01-24T00:00:00"/>
    <d v="2024-02-05T00:00:00"/>
    <d v="2024-02-14T00:00:00"/>
    <s v="Rejected"/>
    <n v="195311"/>
    <m/>
    <x v="1"/>
    <n v="4"/>
    <s v="Head Office"/>
    <x v="1"/>
  </r>
  <r>
    <s v="HD30074"/>
    <x v="0"/>
    <n v="31"/>
    <s v="Sales"/>
    <s v="Sales Executive"/>
    <s v="m6"/>
    <s v="Bachelor"/>
    <s v="Others"/>
    <d v="2024-01-24T00:00:00"/>
    <d v="2024-02-11T00:00:00"/>
    <d v="2024-02-23T00:00:00"/>
    <s v="Rejected"/>
    <n v="128330"/>
    <m/>
    <x v="1"/>
    <n v="4"/>
    <s v="Branch Office"/>
    <x v="1"/>
  </r>
  <r>
    <s v="IX55912"/>
    <x v="0"/>
    <n v="25"/>
    <s v="Operations"/>
    <s v="Operations Manager"/>
    <s v="i7"/>
    <s v="Degree"/>
    <s v="LinkedIn"/>
    <d v="2024-01-24T00:00:00"/>
    <d v="2024-02-03T00:00:00"/>
    <d v="2024-02-14T00:00:00"/>
    <s v="Hired"/>
    <n v="57827"/>
    <m/>
    <x v="0"/>
    <n v="4"/>
    <s v="Branch Office"/>
    <x v="0"/>
  </r>
  <r>
    <s v="SF23653"/>
    <x v="0"/>
    <n v="35"/>
    <s v="Production"/>
    <s v="Production Manager"/>
    <s v="i7"/>
    <s v="Bachelor"/>
    <s v="Own website"/>
    <d v="2024-01-24T00:00:00"/>
    <d v="2024-02-05T00:00:00"/>
    <d v="2024-02-13T00:00:00"/>
    <s v="Rejected"/>
    <n v="75918"/>
    <m/>
    <x v="1"/>
    <n v="4"/>
    <s v="Head Office"/>
    <x v="2"/>
  </r>
  <r>
    <s v="PD49716"/>
    <x v="0"/>
    <n v="32"/>
    <s v="Service"/>
    <s v="Service Engineer"/>
    <s v="i7"/>
    <s v="Bachelor"/>
    <s v="LinkedIn"/>
    <d v="2024-01-25T00:00:00"/>
    <d v="2024-02-12T00:00:00"/>
    <d v="2024-02-17T00:00:00"/>
    <s v="Hired"/>
    <n v="64886"/>
    <n v="4.3"/>
    <x v="0"/>
    <n v="1"/>
    <s v="Branch Office"/>
    <x v="1"/>
  </r>
  <r>
    <s v="FR45832"/>
    <x v="2"/>
    <n v="38"/>
    <s v="Service"/>
    <s v="Service Engineer"/>
    <s v="n10"/>
    <s v="Master"/>
    <s v="Job portal"/>
    <d v="2024-01-25T00:00:00"/>
    <d v="2024-02-11T00:00:00"/>
    <d v="2024-02-18T00:00:00"/>
    <s v="Hired"/>
    <n v="211431"/>
    <n v="4.9000000000000004"/>
    <x v="0"/>
    <n v="4"/>
    <s v="Branch Office"/>
    <x v="2"/>
  </r>
  <r>
    <s v="NB02888"/>
    <x v="2"/>
    <n v="34"/>
    <s v="Operations"/>
    <s v="Operations Executive"/>
    <s v="c9"/>
    <s v="Master"/>
    <s v="LinkedIn"/>
    <d v="2024-01-25T00:00:00"/>
    <d v="2024-02-05T00:00:00"/>
    <d v="2024-02-10T00:00:00"/>
    <s v="Candidate refused"/>
    <n v="55974"/>
    <m/>
    <x v="1"/>
    <n v="3"/>
    <s v="Branch Office"/>
    <x v="2"/>
  </r>
  <r>
    <s v="EL24888"/>
    <x v="2"/>
    <n v="35"/>
    <s v="Operations"/>
    <s v="Operations Executive"/>
    <s v="n10"/>
    <s v="Bachelor"/>
    <s v="Others"/>
    <d v="2024-01-25T00:00:00"/>
    <d v="2024-02-08T00:00:00"/>
    <d v="2024-02-16T00:00:00"/>
    <s v="Candidate in process"/>
    <n v="159555"/>
    <m/>
    <x v="1"/>
    <m/>
    <s v="Branch Office"/>
    <x v="2"/>
  </r>
  <r>
    <s v="JU49339"/>
    <x v="0"/>
    <n v="22"/>
    <s v="Purchase"/>
    <s v="Purchase Officer"/>
    <s v="i7"/>
    <s v="Master"/>
    <s v="Job portal"/>
    <d v="2024-01-26T00:00:00"/>
    <d v="2024-02-06T00:00:00"/>
    <d v="2024-02-16T00:00:00"/>
    <s v="Hired"/>
    <n v="60166"/>
    <m/>
    <x v="0"/>
    <m/>
    <s v="Branch Office"/>
    <x v="0"/>
  </r>
  <r>
    <s v="XM86376"/>
    <x v="0"/>
    <n v="23"/>
    <s v="Sales"/>
    <s v="Sales Executive"/>
    <s v="c5"/>
    <s v="Bachelor"/>
    <s v="LinkedIn"/>
    <d v="2024-01-26T00:00:00"/>
    <d v="2024-02-04T00:00:00"/>
    <d v="2024-02-15T00:00:00"/>
    <s v="Rejected"/>
    <n v="60272"/>
    <m/>
    <x v="1"/>
    <m/>
    <s v="Branch Office"/>
    <x v="0"/>
  </r>
  <r>
    <s v="ZG42418"/>
    <x v="2"/>
    <n v="31"/>
    <s v="Operations"/>
    <s v="Operations Executive"/>
    <s v="c8"/>
    <s v="Master"/>
    <s v="Recruitment agencies"/>
    <d v="2024-01-26T00:00:00"/>
    <d v="2024-02-05T00:00:00"/>
    <d v="2024-02-14T00:00:00"/>
    <s v="Rejected"/>
    <n v="63853"/>
    <m/>
    <x v="1"/>
    <n v="5"/>
    <s v="Branch Office"/>
    <x v="1"/>
  </r>
  <r>
    <s v="PS80410"/>
    <x v="0"/>
    <n v="39"/>
    <s v="Operations"/>
    <s v="Operations Manager"/>
    <s v="n6"/>
    <s v="Bachelor"/>
    <s v="Job portal"/>
    <d v="2024-01-26T00:00:00"/>
    <d v="2024-02-06T00:00:00"/>
    <d v="2024-02-13T00:00:00"/>
    <s v="Rejected"/>
    <n v="196942"/>
    <m/>
    <x v="1"/>
    <n v="5"/>
    <s v="Branch Office"/>
    <x v="2"/>
  </r>
  <r>
    <s v="KD53531"/>
    <x v="0"/>
    <n v="22"/>
    <s v="Operations"/>
    <s v="Operations Manager"/>
    <s v="i6"/>
    <s v="Master"/>
    <s v="LinkedIn"/>
    <d v="2024-01-26T00:00:00"/>
    <d v="2024-02-03T00:00:00"/>
    <d v="2024-02-13T00:00:00"/>
    <s v="Hired"/>
    <n v="74517"/>
    <n v="4"/>
    <x v="0"/>
    <n v="2"/>
    <s v="Branch Office"/>
    <x v="0"/>
  </r>
  <r>
    <s v="VB41444"/>
    <x v="2"/>
    <n v="27"/>
    <s v="Finance"/>
    <s v="Financial Analyst"/>
    <s v="i6"/>
    <s v="Bachelor"/>
    <s v="LinkedIn"/>
    <d v="2024-01-26T00:00:00"/>
    <d v="2024-02-06T00:00:00"/>
    <d v="2024-02-11T00:00:00"/>
    <s v="Rejected"/>
    <n v="58373"/>
    <m/>
    <x v="1"/>
    <m/>
    <s v="Branch Office"/>
    <x v="0"/>
  </r>
  <r>
    <s v="PG30472"/>
    <x v="2"/>
    <n v="35"/>
    <s v="Purchase"/>
    <s v="Purchase Officer"/>
    <s v="i7"/>
    <s v="Master"/>
    <s v="Job portal"/>
    <d v="2024-01-26T00:00:00"/>
    <d v="2024-02-15T00:00:00"/>
    <d v="2024-02-21T00:00:00"/>
    <s v="Hired"/>
    <n v="77470"/>
    <n v="3.5"/>
    <x v="2"/>
    <n v="3"/>
    <s v="Branch Office"/>
    <x v="2"/>
  </r>
  <r>
    <s v="WW05386"/>
    <x v="0"/>
    <n v="25"/>
    <s v="Operations"/>
    <s v="Operations Executive"/>
    <s v="i1"/>
    <s v="Bachelor"/>
    <s v="Job portal"/>
    <d v="2024-01-27T00:00:00"/>
    <d v="2024-02-17T00:00:00"/>
    <d v="2024-02-28T00:00:00"/>
    <s v="Rejected"/>
    <n v="46690"/>
    <m/>
    <x v="1"/>
    <n v="4"/>
    <s v="Remote"/>
    <x v="0"/>
  </r>
  <r>
    <s v="XE72458"/>
    <x v="0"/>
    <n v="49"/>
    <s v="Service"/>
    <s v="Service Engineer"/>
    <s v="c10"/>
    <s v="Master"/>
    <s v="Job portal"/>
    <d v="2024-01-27T00:00:00"/>
    <d v="2024-02-08T00:00:00"/>
    <d v="2024-02-17T00:00:00"/>
    <s v="Hired"/>
    <n v="69590"/>
    <n v="4.9000000000000004"/>
    <x v="0"/>
    <n v="5"/>
    <s v="Branch Office"/>
    <x v="5"/>
  </r>
  <r>
    <s v="YS70997"/>
    <x v="2"/>
    <n v="29"/>
    <s v="Marketing"/>
    <s v="Marketing Executive"/>
    <s v="n10"/>
    <s v="Bachelor"/>
    <s v="LinkedIn"/>
    <d v="2024-01-27T00:00:00"/>
    <d v="2024-02-11T00:00:00"/>
    <d v="2024-02-16T00:00:00"/>
    <s v="Hired"/>
    <n v="160300"/>
    <m/>
    <x v="0"/>
    <m/>
    <s v="Branch Office"/>
    <x v="1"/>
  </r>
  <r>
    <s v="MW38264"/>
    <x v="2"/>
    <n v="34"/>
    <s v="Operations"/>
    <s v="Operations Executive"/>
    <s v="n6"/>
    <s v="Degree"/>
    <s v="Job portal"/>
    <d v="2024-01-27T00:00:00"/>
    <d v="2024-02-11T00:00:00"/>
    <d v="2024-02-20T00:00:00"/>
    <s v="Hired"/>
    <n v="170051"/>
    <m/>
    <x v="0"/>
    <m/>
    <s v="Branch Office"/>
    <x v="2"/>
  </r>
  <r>
    <s v="FQ50469"/>
    <x v="2"/>
    <n v="39"/>
    <s v="Service"/>
    <s v="Service Engineer"/>
    <s v="c9"/>
    <s v="Master"/>
    <s v="LinkedIn"/>
    <d v="2024-01-28T00:00:00"/>
    <d v="2024-02-13T00:00:00"/>
    <d v="2024-02-23T00:00:00"/>
    <s v="Hired"/>
    <n v="73067"/>
    <n v="3.7"/>
    <x v="0"/>
    <n v="4"/>
    <s v="Branch Office"/>
    <x v="2"/>
  </r>
  <r>
    <s v="ZD24710"/>
    <x v="2"/>
    <n v="37"/>
    <s v="Production"/>
    <s v="Production Engineer"/>
    <s v="i4"/>
    <s v="Associate"/>
    <s v="Job portal"/>
    <d v="2024-01-29T00:00:00"/>
    <d v="2024-02-12T00:00:00"/>
    <d v="2024-02-18T00:00:00"/>
    <s v="Candidate in process"/>
    <n v="52668"/>
    <m/>
    <x v="1"/>
    <n v="4"/>
    <s v="Branch Office"/>
    <x v="2"/>
  </r>
  <r>
    <s v="OS37347"/>
    <x v="2"/>
    <n v="33"/>
    <s v="Operations"/>
    <s v="Operations Manager"/>
    <s v="i6"/>
    <s v="Associate"/>
    <s v="Job portal"/>
    <d v="2024-01-29T00:00:00"/>
    <d v="2024-02-12T00:00:00"/>
    <d v="2024-02-23T00:00:00"/>
    <s v="Hired"/>
    <n v="50893"/>
    <m/>
    <x v="0"/>
    <n v="4"/>
    <s v="Branch Office"/>
    <x v="1"/>
  </r>
  <r>
    <s v="AF66878"/>
    <x v="0"/>
    <n v="24"/>
    <s v="Service"/>
    <s v="Service Manager"/>
    <s v="b9"/>
    <s v="Degree"/>
    <s v="Others"/>
    <d v="2024-01-29T00:00:00"/>
    <d v="2024-02-16T00:00:00"/>
    <d v="2024-02-27T00:00:00"/>
    <s v="Hired"/>
    <n v="47473"/>
    <n v="4.2"/>
    <x v="0"/>
    <n v="4"/>
    <s v="Remote"/>
    <x v="0"/>
  </r>
  <r>
    <s v="LA01718"/>
    <x v="0"/>
    <n v="30"/>
    <s v="Service"/>
    <s v="Service Engineer"/>
    <s v="n6"/>
    <s v="Degree"/>
    <s v="Job portal"/>
    <d v="2024-01-29T00:00:00"/>
    <d v="2024-02-20T00:00:00"/>
    <d v="2024-03-01T00:00:00"/>
    <s v="Rejected"/>
    <n v="134091"/>
    <m/>
    <x v="1"/>
    <n v="5"/>
    <s v="Branch Office"/>
    <x v="1"/>
  </r>
  <r>
    <s v="VX75523"/>
    <x v="2"/>
    <n v="38"/>
    <s v="Operations"/>
    <s v="Operations Executive"/>
    <s v="i4"/>
    <s v="Master"/>
    <s v="LinkedIn"/>
    <d v="2024-01-29T00:00:00"/>
    <d v="2024-02-06T00:00:00"/>
    <d v="2024-02-13T00:00:00"/>
    <s v="Candidate in process"/>
    <n v="51507"/>
    <m/>
    <x v="1"/>
    <n v="5"/>
    <s v="Branch Office"/>
    <x v="2"/>
  </r>
  <r>
    <s v="GZ52744"/>
    <x v="2"/>
    <n v="27"/>
    <s v="Service"/>
    <s v="Service Manager"/>
    <s v="b9"/>
    <s v="Master"/>
    <s v="Job portal"/>
    <d v="2024-01-29T00:00:00"/>
    <d v="2024-02-09T00:00:00"/>
    <d v="2024-02-13T00:00:00"/>
    <s v="Hired"/>
    <n v="32881"/>
    <n v="3.6"/>
    <x v="0"/>
    <n v="4"/>
    <s v="Branch Office"/>
    <x v="0"/>
  </r>
  <r>
    <s v="OA71954"/>
    <x v="2"/>
    <n v="29"/>
    <s v="Operations"/>
    <s v="Operations Executive"/>
    <s v="m7"/>
    <s v="Master"/>
    <s v="Job portal"/>
    <d v="2024-01-30T00:00:00"/>
    <d v="2024-02-09T00:00:00"/>
    <d v="2024-02-17T00:00:00"/>
    <s v="Hired"/>
    <n v="100151"/>
    <n v="3.8"/>
    <x v="0"/>
    <n v="5"/>
    <s v="Branch Office"/>
    <x v="1"/>
  </r>
  <r>
    <s v="SQ63862"/>
    <x v="0"/>
    <n v="38"/>
    <s v="Service"/>
    <s v="Service Manager"/>
    <s v="c8"/>
    <s v="Bachelor"/>
    <s v="Own website"/>
    <d v="2024-01-30T00:00:00"/>
    <d v="2024-02-11T00:00:00"/>
    <d v="2024-02-19T00:00:00"/>
    <s v="Rejected"/>
    <n v="78280"/>
    <m/>
    <x v="1"/>
    <n v="4"/>
    <s v="Head Office"/>
    <x v="2"/>
  </r>
  <r>
    <s v="XX85099"/>
    <x v="0"/>
    <n v="22"/>
    <s v="Operations"/>
    <s v="Operations Manager"/>
    <s v="c9"/>
    <s v="Bachelor"/>
    <s v="LinkedIn"/>
    <d v="2024-01-30T00:00:00"/>
    <d v="2024-02-09T00:00:00"/>
    <d v="2024-02-21T00:00:00"/>
    <s v="Rejected"/>
    <n v="80776"/>
    <m/>
    <x v="1"/>
    <n v="4"/>
    <s v="Branch Office"/>
    <x v="0"/>
  </r>
  <r>
    <s v="HS08167"/>
    <x v="2"/>
    <n v="33"/>
    <s v="Sales"/>
    <s v="Sales Manager"/>
    <s v="c9"/>
    <s v="Master"/>
    <s v="LinkedIn"/>
    <d v="2024-01-30T00:00:00"/>
    <d v="2024-02-07T00:00:00"/>
    <d v="2024-02-14T00:00:00"/>
    <s v="Hired"/>
    <n v="77757"/>
    <n v="4.9000000000000004"/>
    <x v="0"/>
    <n v="4"/>
    <s v="Branch Office"/>
    <x v="1"/>
  </r>
  <r>
    <s v="CO20680"/>
    <x v="2"/>
    <n v="23"/>
    <s v="Sales"/>
    <s v="Sales Executive"/>
    <s v="c5"/>
    <s v="Degree"/>
    <s v="LinkedIn"/>
    <d v="2024-01-30T00:00:00"/>
    <d v="2024-02-11T00:00:00"/>
    <d v="2024-02-21T00:00:00"/>
    <s v="Candidate refused"/>
    <n v="69933"/>
    <m/>
    <x v="1"/>
    <n v="4"/>
    <s v="Branch Office"/>
    <x v="0"/>
  </r>
  <r>
    <s v="CI34756"/>
    <x v="1"/>
    <n v="38"/>
    <s v="Operations"/>
    <s v="Operations Executive"/>
    <s v="c9"/>
    <s v="Master"/>
    <s v="Job portal"/>
    <d v="2024-01-30T00:00:00"/>
    <d v="2024-02-19T00:00:00"/>
    <d v="2024-02-23T00:00:00"/>
    <s v="Hired"/>
    <n v="65869"/>
    <n v="4.5"/>
    <x v="0"/>
    <n v="4"/>
    <s v="Branch Office"/>
    <x v="2"/>
  </r>
  <r>
    <s v="SB82556"/>
    <x v="2"/>
    <n v="29"/>
    <s v="Operations"/>
    <s v="Operations Manager"/>
    <s v="i5"/>
    <s v="Bachelor"/>
    <s v="Job portal"/>
    <d v="2024-01-31T00:00:00"/>
    <d v="2024-02-20T00:00:00"/>
    <d v="2024-03-03T00:00:00"/>
    <s v="Hired"/>
    <n v="62978"/>
    <n v="3.9"/>
    <x v="2"/>
    <n v="1"/>
    <s v="Branch Office"/>
    <x v="1"/>
  </r>
  <r>
    <s v="SA20220"/>
    <x v="2"/>
    <n v="26"/>
    <s v="Service"/>
    <s v="Service Engineer"/>
    <s v="c9"/>
    <s v="Master"/>
    <s v="LinkedIn"/>
    <d v="2024-01-31T00:00:00"/>
    <d v="2024-02-12T00:00:00"/>
    <d v="2024-02-21T00:00:00"/>
    <s v="Hired"/>
    <n v="76733"/>
    <n v="4.8"/>
    <x v="0"/>
    <n v="5"/>
    <s v="Branch Office"/>
    <x v="0"/>
  </r>
  <r>
    <s v="KX36816"/>
    <x v="2"/>
    <n v="23"/>
    <s v="Service"/>
    <s v="Service Engineer"/>
    <s v="c9"/>
    <s v="Doctoral"/>
    <s v="LinkedIn"/>
    <d v="2024-01-31T00:00:00"/>
    <d v="2024-02-18T00:00:00"/>
    <d v="2024-02-26T00:00:00"/>
    <s v="Hired"/>
    <n v="68120"/>
    <m/>
    <x v="0"/>
    <m/>
    <s v="Branch Office"/>
    <x v="0"/>
  </r>
  <r>
    <s v="CN23351"/>
    <x v="2"/>
    <n v="34"/>
    <s v="Operations"/>
    <s v="Operations Executive"/>
    <s v="c9"/>
    <s v="Bachelor"/>
    <s v="LinkedIn"/>
    <d v="2024-01-31T00:00:00"/>
    <d v="2024-02-16T00:00:00"/>
    <d v="2024-02-25T00:00:00"/>
    <s v="Hired"/>
    <n v="58281"/>
    <n v="4.8"/>
    <x v="0"/>
    <n v="2"/>
    <s v="Branch Office"/>
    <x v="2"/>
  </r>
  <r>
    <s v="QA95321"/>
    <x v="0"/>
    <n v="44"/>
    <s v="Finance"/>
    <s v="Financial Analyst"/>
    <s v="n10"/>
    <s v="Master"/>
    <s v="Job portal"/>
    <d v="2024-01-31T00:00:00"/>
    <d v="2024-02-10T00:00:00"/>
    <d v="2024-02-20T00:00:00"/>
    <s v="Hired"/>
    <n v="154136"/>
    <n v="4.2"/>
    <x v="0"/>
    <m/>
    <s v="Branch Office"/>
    <x v="3"/>
  </r>
  <r>
    <s v="VL20908"/>
    <x v="2"/>
    <n v="28"/>
    <s v="Human Resource"/>
    <s v="HR Manager"/>
    <s v="i6"/>
    <s v="Doctoral"/>
    <s v="Job portal"/>
    <d v="2024-02-01T00:00:00"/>
    <d v="2024-02-19T00:00:00"/>
    <d v="2024-02-29T00:00:00"/>
    <s v="Hired"/>
    <n v="58531"/>
    <n v="4.8"/>
    <x v="0"/>
    <n v="4"/>
    <s v="Branch Office"/>
    <x v="1"/>
  </r>
  <r>
    <s v="UR46662"/>
    <x v="0"/>
    <n v="29"/>
    <s v="General Management"/>
    <s v="General Manager"/>
    <s v="n6"/>
    <s v="Bachelor"/>
    <s v="Own website"/>
    <d v="2024-02-01T00:00:00"/>
    <d v="2024-02-22T00:00:00"/>
    <d v="2024-03-04T00:00:00"/>
    <s v="Hired"/>
    <n v="162963"/>
    <n v="3.5"/>
    <x v="2"/>
    <n v="4"/>
    <s v="Branch Office"/>
    <x v="1"/>
  </r>
  <r>
    <s v="SL15395"/>
    <x v="0"/>
    <n v="23"/>
    <s v="Operations"/>
    <s v="Operations Executive"/>
    <s v="c5"/>
    <s v="Associate"/>
    <s v="Job portal"/>
    <d v="2024-02-01T00:00:00"/>
    <d v="2024-02-09T00:00:00"/>
    <d v="2024-02-19T00:00:00"/>
    <s v="Hired"/>
    <n v="52271"/>
    <m/>
    <x v="0"/>
    <n v="4"/>
    <s v="Branch Office"/>
    <x v="0"/>
  </r>
  <r>
    <s v="KC58337"/>
    <x v="2"/>
    <n v="26"/>
    <s v="Production"/>
    <s v="Production Manager"/>
    <s v="n10"/>
    <s v="Associate"/>
    <s v="LinkedIn"/>
    <d v="2024-02-01T00:00:00"/>
    <d v="2024-02-20T00:00:00"/>
    <d v="2024-03-01T00:00:00"/>
    <s v="Candidate refused"/>
    <n v="211530"/>
    <m/>
    <x v="1"/>
    <n v="4"/>
    <s v="Branch Office"/>
    <x v="0"/>
  </r>
  <r>
    <s v="NR10878"/>
    <x v="0"/>
    <n v="39"/>
    <s v="Finance"/>
    <s v="Finance Manager"/>
    <s v="i1"/>
    <s v="Bachelor"/>
    <s v="Job portal"/>
    <d v="2024-02-02T00:00:00"/>
    <d v="2024-02-17T00:00:00"/>
    <d v="2024-02-25T00:00:00"/>
    <s v="Rejected"/>
    <n v="57771"/>
    <m/>
    <x v="1"/>
    <n v="4"/>
    <s v="Head Office"/>
    <x v="2"/>
  </r>
  <r>
    <s v="IZ21355"/>
    <x v="0"/>
    <n v="30"/>
    <s v="Operations"/>
    <s v="Operations Executive"/>
    <s v="i6"/>
    <s v="Bachelor"/>
    <s v="Recruitment agencies"/>
    <d v="2024-02-02T00:00:00"/>
    <d v="2024-02-22T00:00:00"/>
    <d v="2024-02-26T00:00:00"/>
    <s v="Rejected"/>
    <n v="71416"/>
    <m/>
    <x v="1"/>
    <n v="4"/>
    <s v="Branch Office"/>
    <x v="1"/>
  </r>
  <r>
    <s v="KL13322"/>
    <x v="0"/>
    <n v="26"/>
    <s v="Service"/>
    <s v="Service Engineer"/>
    <s v="c9"/>
    <s v="Bachelor"/>
    <s v="Others"/>
    <d v="2024-02-02T00:00:00"/>
    <d v="2024-02-10T00:00:00"/>
    <d v="2024-02-18T00:00:00"/>
    <s v="Hired"/>
    <n v="88371"/>
    <n v="4.0999999999999996"/>
    <x v="0"/>
    <n v="4"/>
    <s v="Branch Office"/>
    <x v="0"/>
  </r>
  <r>
    <s v="RU52360"/>
    <x v="0"/>
    <n v="25"/>
    <s v="Service"/>
    <s v="Service Manager"/>
    <s v="i7"/>
    <s v="Bachelor"/>
    <s v="LinkedIn"/>
    <d v="2024-02-02T00:00:00"/>
    <d v="2024-02-10T00:00:00"/>
    <d v="2024-02-21T00:00:00"/>
    <s v="Hired"/>
    <n v="68109"/>
    <m/>
    <x v="2"/>
    <n v="5"/>
    <s v="Branch Office"/>
    <x v="0"/>
  </r>
  <r>
    <s v="XS30652"/>
    <x v="0"/>
    <n v="26"/>
    <s v="Sales"/>
    <s v="Sales Executive"/>
    <s v="i1"/>
    <s v="Doctoral"/>
    <s v="LinkedIn"/>
    <d v="2024-02-02T00:00:00"/>
    <d v="2024-02-23T00:00:00"/>
    <d v="2024-03-01T00:00:00"/>
    <s v="Rejected"/>
    <n v="52497"/>
    <m/>
    <x v="1"/>
    <n v="3"/>
    <s v="Branch Office"/>
    <x v="0"/>
  </r>
  <r>
    <s v="LO62870"/>
    <x v="0"/>
    <n v="24"/>
    <s v="Sales"/>
    <s v="Sales Manager"/>
    <s v="i6"/>
    <s v="Bachelor"/>
    <s v="Own website"/>
    <d v="2024-02-03T00:00:00"/>
    <d v="2024-02-25T00:00:00"/>
    <d v="2024-03-05T00:00:00"/>
    <s v="No decision"/>
    <n v="60996"/>
    <m/>
    <x v="1"/>
    <n v="1"/>
    <s v="Head Office"/>
    <x v="0"/>
  </r>
  <r>
    <s v="UI18174"/>
    <x v="1"/>
    <n v="24"/>
    <s v="Service"/>
    <s v="Service Manager"/>
    <s v="i5"/>
    <s v="Associate"/>
    <s v="LinkedIn"/>
    <d v="2024-02-03T00:00:00"/>
    <d v="2024-02-12T00:00:00"/>
    <d v="2024-02-16T00:00:00"/>
    <s v="Candidate refused"/>
    <n v="65268"/>
    <m/>
    <x v="1"/>
    <n v="5"/>
    <s v="Branch Office"/>
    <x v="0"/>
  </r>
  <r>
    <s v="OQ20370"/>
    <x v="0"/>
    <n v="24"/>
    <s v="Production"/>
    <s v="Production Engineer"/>
    <s v="n9"/>
    <s v="Bachelor"/>
    <s v="Recruitment agencies"/>
    <d v="2024-02-03T00:00:00"/>
    <d v="2024-02-16T00:00:00"/>
    <d v="2024-02-24T00:00:00"/>
    <s v="Hired"/>
    <n v="163900"/>
    <m/>
    <x v="0"/>
    <n v="5"/>
    <s v="Branch Office"/>
    <x v="0"/>
  </r>
  <r>
    <s v="IW32128"/>
    <x v="0"/>
    <n v="25"/>
    <s v="Operations"/>
    <s v="Operations Manager"/>
    <s v="c5"/>
    <s v="Doctoral"/>
    <s v="LinkedIn"/>
    <d v="2024-02-03T00:00:00"/>
    <d v="2024-02-20T00:00:00"/>
    <d v="2024-03-02T00:00:00"/>
    <s v="Hired"/>
    <n v="44916"/>
    <n v="4"/>
    <x v="0"/>
    <n v="4"/>
    <s v="Branch Office"/>
    <x v="0"/>
  </r>
  <r>
    <s v="ME95548"/>
    <x v="0"/>
    <n v="32"/>
    <s v="Production"/>
    <s v="Production Engineer"/>
    <s v="i4"/>
    <s v="Bachelor"/>
    <s v="Job portal"/>
    <d v="2024-02-04T00:00:00"/>
    <d v="2024-02-16T00:00:00"/>
    <d v="2024-02-26T00:00:00"/>
    <s v="Hired"/>
    <n v="44964"/>
    <n v="4.4000000000000004"/>
    <x v="2"/>
    <n v="4"/>
    <s v="Branch Office"/>
    <x v="1"/>
  </r>
  <r>
    <s v="VQ72889"/>
    <x v="2"/>
    <n v="44"/>
    <s v="Service"/>
    <s v="Service Engineer"/>
    <s v="n6"/>
    <s v="Master"/>
    <s v="Recruitment agencies"/>
    <d v="2024-02-04T00:00:00"/>
    <d v="2024-02-25T00:00:00"/>
    <d v="2024-03-03T00:00:00"/>
    <s v="Hired"/>
    <n v="136514"/>
    <m/>
    <x v="0"/>
    <n v="4"/>
    <s v="Head Office"/>
    <x v="3"/>
  </r>
  <r>
    <s v="UM99185"/>
    <x v="0"/>
    <n v="32"/>
    <s v="Sales"/>
    <s v="Sales Manager"/>
    <s v="b9"/>
    <s v="Bachelor"/>
    <s v="Own website"/>
    <d v="2024-02-04T00:00:00"/>
    <d v="2024-02-13T00:00:00"/>
    <d v="2024-02-19T00:00:00"/>
    <s v="Candidate refused"/>
    <n v="59867"/>
    <m/>
    <x v="1"/>
    <n v="4"/>
    <s v="Branch Office"/>
    <x v="1"/>
  </r>
  <r>
    <s v="DD76917"/>
    <x v="2"/>
    <n v="25"/>
    <s v="Operations"/>
    <s v="Operations Manager"/>
    <s v="c5"/>
    <s v="Bachelor"/>
    <s v="LinkedIn"/>
    <d v="2024-02-04T00:00:00"/>
    <d v="2024-02-26T00:00:00"/>
    <d v="2024-03-09T00:00:00"/>
    <s v="Hired"/>
    <n v="64219"/>
    <n v="4.0999999999999996"/>
    <x v="0"/>
    <n v="3"/>
    <s v="Branch Office"/>
    <x v="0"/>
  </r>
  <r>
    <s v="BL00872"/>
    <x v="2"/>
    <n v="25"/>
    <s v="Service"/>
    <s v="Service Engineer"/>
    <s v="i6"/>
    <s v="Bachelor"/>
    <s v="Recruitment agencies"/>
    <d v="2024-02-04T00:00:00"/>
    <d v="2024-02-18T00:00:00"/>
    <d v="2024-02-25T00:00:00"/>
    <s v="Hired"/>
    <n v="51712"/>
    <m/>
    <x v="0"/>
    <n v="3"/>
    <s v="Head Office"/>
    <x v="0"/>
  </r>
  <r>
    <s v="FR48936"/>
    <x v="2"/>
    <n v="22"/>
    <s v="Operations"/>
    <s v="Operations Executive"/>
    <s v="c8"/>
    <s v="Bachelor"/>
    <s v="Recruitment agencies"/>
    <d v="2024-02-04T00:00:00"/>
    <d v="2024-02-26T00:00:00"/>
    <d v="2024-03-02T00:00:00"/>
    <s v="Hired"/>
    <n v="51208"/>
    <n v="5"/>
    <x v="0"/>
    <m/>
    <s v="Branch Office"/>
    <x v="0"/>
  </r>
  <r>
    <s v="WR44787"/>
    <x v="0"/>
    <n v="37"/>
    <s v="General Management"/>
    <s v="General Manager"/>
    <s v="i7"/>
    <s v="Bachelor"/>
    <s v="Job portal"/>
    <d v="2024-02-04T00:00:00"/>
    <d v="2024-02-17T00:00:00"/>
    <d v="2024-02-26T00:00:00"/>
    <s v="Hired"/>
    <n v="67611"/>
    <n v="3.7"/>
    <x v="2"/>
    <m/>
    <s v="Head Office"/>
    <x v="2"/>
  </r>
  <r>
    <s v="XY65437"/>
    <x v="2"/>
    <n v="24"/>
    <s v="Service"/>
    <s v="Service Engineer"/>
    <s v="b9"/>
    <s v="Master"/>
    <s v="LinkedIn"/>
    <d v="2024-02-04T00:00:00"/>
    <d v="2024-02-22T00:00:00"/>
    <d v="2024-02-28T00:00:00"/>
    <s v="Candidate in process"/>
    <n v="57530"/>
    <m/>
    <x v="1"/>
    <m/>
    <s v="Branch Office"/>
    <x v="0"/>
  </r>
  <r>
    <s v="LU44267"/>
    <x v="0"/>
    <n v="34"/>
    <s v="Service"/>
    <s v="Service Engineer"/>
    <s v="c8"/>
    <s v="Bachelor"/>
    <s v="LinkedIn"/>
    <d v="2024-02-05T00:00:00"/>
    <d v="2024-02-23T00:00:00"/>
    <d v="2024-03-06T00:00:00"/>
    <s v="Rejected"/>
    <n v="72705"/>
    <m/>
    <x v="1"/>
    <n v="3"/>
    <s v="Branch Office"/>
    <x v="2"/>
  </r>
  <r>
    <s v="JW17063"/>
    <x v="1"/>
    <n v="33"/>
    <s v="Production"/>
    <s v="Production Engineer"/>
    <s v="i4"/>
    <s v="Degree"/>
    <s v="Own website"/>
    <d v="2024-02-05T00:00:00"/>
    <d v="2024-02-27T00:00:00"/>
    <d v="2024-03-02T00:00:00"/>
    <s v="Hired"/>
    <n v="63627"/>
    <n v="4.7"/>
    <x v="0"/>
    <n v="5"/>
    <s v="Branch Office"/>
    <x v="1"/>
  </r>
  <r>
    <s v="EV21663"/>
    <x v="2"/>
    <n v="36"/>
    <s v="Marketing"/>
    <s v="Marketing Executive"/>
    <s v="c8"/>
    <s v="Master"/>
    <s v="Job portal"/>
    <d v="2024-02-05T00:00:00"/>
    <d v="2024-02-14T00:00:00"/>
    <d v="2024-02-18T00:00:00"/>
    <s v="Hired"/>
    <n v="81347"/>
    <n v="4.3"/>
    <x v="0"/>
    <n v="4"/>
    <s v="Branch Office"/>
    <x v="2"/>
  </r>
  <r>
    <s v="UQ91857"/>
    <x v="0"/>
    <n v="25"/>
    <s v="Operations"/>
    <s v="Operations Executive"/>
    <s v="i7"/>
    <s v="Degree"/>
    <s v="Job portal"/>
    <d v="2024-02-05T00:00:00"/>
    <d v="2024-02-19T00:00:00"/>
    <d v="2024-02-29T00:00:00"/>
    <s v="Hired"/>
    <n v="76191"/>
    <n v="4.8"/>
    <x v="2"/>
    <n v="2"/>
    <s v="Branch Office"/>
    <x v="0"/>
  </r>
  <r>
    <s v="GQ00642"/>
    <x v="0"/>
    <n v="25"/>
    <s v="Operations"/>
    <s v="Operations Manager"/>
    <s v="i1"/>
    <s v="Associate"/>
    <s v="Job portal"/>
    <d v="2024-02-05T00:00:00"/>
    <d v="2024-02-26T00:00:00"/>
    <d v="2024-03-02T00:00:00"/>
    <s v="Hired"/>
    <n v="49803"/>
    <n v="4"/>
    <x v="0"/>
    <m/>
    <s v="Head Office"/>
    <x v="0"/>
  </r>
  <r>
    <s v="BC46193"/>
    <x v="0"/>
    <n v="33"/>
    <s v="Service"/>
    <s v="Service Engineer"/>
    <s v="c8"/>
    <s v="Degree"/>
    <s v="Job portal"/>
    <d v="2024-02-05T00:00:00"/>
    <d v="2024-02-24T00:00:00"/>
    <d v="2024-03-04T00:00:00"/>
    <s v="Hired"/>
    <n v="70040"/>
    <n v="3.6"/>
    <x v="0"/>
    <n v="4"/>
    <s v="Branch Office"/>
    <x v="1"/>
  </r>
  <r>
    <s v="TC07940"/>
    <x v="2"/>
    <n v="34"/>
    <s v="Human Resource"/>
    <s v="HR Specialist"/>
    <s v="m7"/>
    <s v="Master"/>
    <s v="Job portal"/>
    <d v="2024-02-05T00:00:00"/>
    <d v="2024-02-26T00:00:00"/>
    <d v="2024-03-06T00:00:00"/>
    <s v="Hired"/>
    <n v="115118"/>
    <n v="4.4000000000000004"/>
    <x v="0"/>
    <n v="3"/>
    <s v="Remote"/>
    <x v="2"/>
  </r>
  <r>
    <s v="AK57689"/>
    <x v="0"/>
    <n v="30"/>
    <s v="Service"/>
    <s v="Service Manager"/>
    <s v="n9"/>
    <s v="Bachelor"/>
    <s v="Job portal"/>
    <d v="2024-02-06T00:00:00"/>
    <d v="2024-02-16T00:00:00"/>
    <d v="2024-02-28T00:00:00"/>
    <s v="Hired"/>
    <n v="178915"/>
    <n v="3.8"/>
    <x v="0"/>
    <n v="4"/>
    <s v="Head Office"/>
    <x v="1"/>
  </r>
  <r>
    <s v="PW92357"/>
    <x v="2"/>
    <n v="39"/>
    <s v="Sales"/>
    <s v="Sales Manager"/>
    <s v="c5"/>
    <s v="Master"/>
    <s v="Own website"/>
    <d v="2024-02-06T00:00:00"/>
    <d v="2024-02-17T00:00:00"/>
    <d v="2024-02-22T00:00:00"/>
    <s v="Rejected"/>
    <n v="48917"/>
    <m/>
    <x v="1"/>
    <n v="4"/>
    <s v="Branch Office"/>
    <x v="2"/>
  </r>
  <r>
    <s v="JX61540"/>
    <x v="0"/>
    <n v="31"/>
    <s v="Operations"/>
    <s v="Operations Manager"/>
    <s v="n6"/>
    <s v="Master"/>
    <s v="Job portal"/>
    <d v="2024-02-06T00:00:00"/>
    <d v="2024-02-15T00:00:00"/>
    <d v="2024-02-19T00:00:00"/>
    <s v="Hired"/>
    <n v="137763"/>
    <n v="4.7"/>
    <x v="0"/>
    <n v="4"/>
    <s v="Head Office"/>
    <x v="1"/>
  </r>
  <r>
    <s v="GG85468"/>
    <x v="2"/>
    <n v="34"/>
    <s v="Marketing"/>
    <s v="Marketing Executive"/>
    <s v="c9"/>
    <s v="Bachelor"/>
    <s v="LinkedIn"/>
    <d v="2024-02-06T00:00:00"/>
    <d v="2024-02-23T00:00:00"/>
    <d v="2024-03-06T00:00:00"/>
    <s v="Hired"/>
    <n v="58683"/>
    <n v="4.8"/>
    <x v="0"/>
    <n v="4"/>
    <s v="Branch Office"/>
    <x v="2"/>
  </r>
  <r>
    <s v="RG18094"/>
    <x v="2"/>
    <n v="33"/>
    <s v="Sales"/>
    <s v="Sales Executive"/>
    <s v="b9"/>
    <s v="Master"/>
    <s v="LinkedIn"/>
    <d v="2024-02-07T00:00:00"/>
    <d v="2024-02-26T00:00:00"/>
    <d v="2024-03-04T00:00:00"/>
    <s v="Candidate refused"/>
    <n v="34218"/>
    <m/>
    <x v="1"/>
    <n v="5"/>
    <s v="Branch Office"/>
    <x v="1"/>
  </r>
  <r>
    <s v="DR41535"/>
    <x v="2"/>
    <n v="32"/>
    <s v="Service"/>
    <s v="Service Engineer"/>
    <s v="c8"/>
    <s v="Bachelor"/>
    <s v="LinkedIn"/>
    <d v="2024-02-07T00:00:00"/>
    <d v="2024-02-23T00:00:00"/>
    <d v="2024-03-03T00:00:00"/>
    <s v="Candidate refused"/>
    <n v="83266"/>
    <m/>
    <x v="1"/>
    <m/>
    <s v="Branch Office"/>
    <x v="1"/>
  </r>
  <r>
    <s v="GX99410"/>
    <x v="2"/>
    <n v="36"/>
    <s v="Sales"/>
    <s v="Sales Executive"/>
    <s v="n6"/>
    <s v="Bachelor"/>
    <s v="Job portal"/>
    <d v="2024-02-07T00:00:00"/>
    <d v="2024-02-29T00:00:00"/>
    <d v="2024-03-12T00:00:00"/>
    <s v="Rejected"/>
    <n v="120328"/>
    <m/>
    <x v="1"/>
    <n v="4"/>
    <s v="Head Office"/>
    <x v="2"/>
  </r>
  <r>
    <s v="VR76030"/>
    <x v="0"/>
    <n v="38"/>
    <s v="Service"/>
    <s v="Service Engineer"/>
    <s v="i4"/>
    <s v="Degree"/>
    <s v="Job portal"/>
    <d v="2024-02-08T00:00:00"/>
    <d v="2024-02-17T00:00:00"/>
    <d v="2024-02-24T00:00:00"/>
    <s v="Hired"/>
    <n v="46910"/>
    <n v="3.5"/>
    <x v="0"/>
    <n v="4"/>
    <s v="Remote"/>
    <x v="2"/>
  </r>
  <r>
    <s v="HT73553"/>
    <x v="0"/>
    <n v="22"/>
    <s v="Service"/>
    <s v="Service Engineer"/>
    <s v="b9"/>
    <s v="Bachelor"/>
    <s v="LinkedIn"/>
    <d v="2024-02-08T00:00:00"/>
    <d v="2024-02-24T00:00:00"/>
    <d v="2024-03-01T00:00:00"/>
    <s v="Rejected"/>
    <n v="40846"/>
    <m/>
    <x v="1"/>
    <m/>
    <s v="Head Office"/>
    <x v="0"/>
  </r>
  <r>
    <s v="FD84678"/>
    <x v="2"/>
    <n v="29"/>
    <s v="General Management"/>
    <s v="General Manager"/>
    <s v="n9"/>
    <s v="Bachelor"/>
    <s v="LinkedIn"/>
    <d v="2024-02-08T00:00:00"/>
    <d v="2024-02-26T00:00:00"/>
    <d v="2024-03-09T00:00:00"/>
    <s v="Hired"/>
    <n v="158864"/>
    <n v="4.5"/>
    <x v="2"/>
    <n v="5"/>
    <s v="Branch Office"/>
    <x v="1"/>
  </r>
  <r>
    <s v="SF28893"/>
    <x v="0"/>
    <n v="27"/>
    <s v="Operations"/>
    <s v="Operations Executive"/>
    <s v="m6"/>
    <s v="Bachelor"/>
    <s v="Job portal"/>
    <d v="2024-02-08T00:00:00"/>
    <d v="2024-02-29T00:00:00"/>
    <d v="2024-03-10T00:00:00"/>
    <s v="Hired"/>
    <n v="90083"/>
    <n v="4.5999999999999996"/>
    <x v="0"/>
    <n v="3"/>
    <s v="Branch Office"/>
    <x v="0"/>
  </r>
  <r>
    <s v="SV20900"/>
    <x v="0"/>
    <n v="38"/>
    <s v="Operations"/>
    <s v="Operations Executive"/>
    <s v="n10"/>
    <s v="Bachelor"/>
    <s v="Job portal"/>
    <d v="2024-02-08T00:00:00"/>
    <d v="2024-02-25T00:00:00"/>
    <d v="2024-03-03T00:00:00"/>
    <s v="Candidate refused"/>
    <n v="199619"/>
    <m/>
    <x v="1"/>
    <m/>
    <s v="Branch Office"/>
    <x v="2"/>
  </r>
  <r>
    <s v="BV50410"/>
    <x v="0"/>
    <n v="35"/>
    <s v="Operations"/>
    <s v="Operations Executive"/>
    <s v="i5"/>
    <s v="Bachelor"/>
    <s v="Own website"/>
    <d v="2024-02-08T00:00:00"/>
    <d v="2024-02-28T00:00:00"/>
    <d v="2024-03-07T00:00:00"/>
    <s v="Hired"/>
    <n v="69035"/>
    <n v="3.7"/>
    <x v="0"/>
    <n v="5"/>
    <s v="Branch Office"/>
    <x v="2"/>
  </r>
  <r>
    <s v="YW50592"/>
    <x v="0"/>
    <n v="22"/>
    <s v="Operations"/>
    <s v="Operations Executive"/>
    <s v="c5"/>
    <s v="Bachelor"/>
    <s v="LinkedIn"/>
    <d v="2024-02-08T00:00:00"/>
    <d v="2024-03-01T00:00:00"/>
    <d v="2024-03-07T00:00:00"/>
    <s v="Rejected"/>
    <n v="58004"/>
    <m/>
    <x v="1"/>
    <m/>
    <s v="Branch Office"/>
    <x v="0"/>
  </r>
  <r>
    <s v="SH38616"/>
    <x v="0"/>
    <n v="35"/>
    <s v="Operations"/>
    <s v="Operations Executive"/>
    <s v="c8"/>
    <s v="Bachelor"/>
    <s v="Others"/>
    <d v="2024-02-09T00:00:00"/>
    <d v="2024-02-25T00:00:00"/>
    <d v="2024-03-05T00:00:00"/>
    <s v="Hired"/>
    <n v="80619"/>
    <m/>
    <x v="0"/>
    <n v="1"/>
    <s v="Branch Office"/>
    <x v="2"/>
  </r>
  <r>
    <s v="QF97640"/>
    <x v="2"/>
    <n v="37"/>
    <s v="Operations"/>
    <s v="Operations Executive"/>
    <s v="i6"/>
    <s v="Bachelor"/>
    <s v="Recruitment agencies"/>
    <d v="2024-02-10T00:00:00"/>
    <d v="2024-02-22T00:00:00"/>
    <d v="2024-03-02T00:00:00"/>
    <s v="Hired"/>
    <n v="55668"/>
    <m/>
    <x v="0"/>
    <n v="5"/>
    <s v="Head Office"/>
    <x v="2"/>
  </r>
  <r>
    <s v="UK56581"/>
    <x v="0"/>
    <n v="26"/>
    <s v="Service"/>
    <s v="Service Engineer"/>
    <s v="i5"/>
    <s v="Bachelor"/>
    <s v="Job portal"/>
    <d v="2024-02-10T00:00:00"/>
    <d v="2024-02-25T00:00:00"/>
    <d v="2024-03-06T00:00:00"/>
    <s v="Hired"/>
    <n v="47217"/>
    <m/>
    <x v="0"/>
    <m/>
    <s v="Remote"/>
    <x v="0"/>
  </r>
  <r>
    <s v="DQ53973"/>
    <x v="0"/>
    <n v="38"/>
    <s v="Operations"/>
    <s v="Operations Executive"/>
    <s v="c5"/>
    <s v="Master"/>
    <s v="Own website"/>
    <d v="2024-02-10T00:00:00"/>
    <d v="2024-03-03T00:00:00"/>
    <d v="2024-03-10T00:00:00"/>
    <s v="Candidate refused"/>
    <n v="56370"/>
    <m/>
    <x v="1"/>
    <n v="4"/>
    <s v="Branch Office"/>
    <x v="2"/>
  </r>
  <r>
    <s v="LS24037"/>
    <x v="0"/>
    <n v="25"/>
    <s v="Operations"/>
    <s v="Operations Executive"/>
    <s v="c8"/>
    <s v="Bachelor"/>
    <s v="Job portal"/>
    <d v="2024-02-10T00:00:00"/>
    <d v="2024-02-19T00:00:00"/>
    <d v="2024-03-02T00:00:00"/>
    <s v="Hired"/>
    <n v="51798"/>
    <n v="3.7"/>
    <x v="2"/>
    <n v="4"/>
    <s v="Branch Office"/>
    <x v="0"/>
  </r>
  <r>
    <s v="BV90352"/>
    <x v="2"/>
    <n v="25"/>
    <s v="Operations"/>
    <s v="Operations Executive"/>
    <s v="i6"/>
    <s v="Degree"/>
    <s v="Job portal"/>
    <d v="2024-02-10T00:00:00"/>
    <d v="2024-02-21T00:00:00"/>
    <d v="2024-02-28T00:00:00"/>
    <s v="Hired"/>
    <n v="59194"/>
    <n v="4.8"/>
    <x v="0"/>
    <n v="4"/>
    <s v="Branch Office"/>
    <x v="0"/>
  </r>
  <r>
    <s v="UG84966"/>
    <x v="0"/>
    <n v="33"/>
    <s v="General Management"/>
    <s v="General Manager"/>
    <s v="i5"/>
    <s v="Master"/>
    <s v="Recruitment agencies"/>
    <d v="2024-02-11T00:00:00"/>
    <d v="2024-02-28T00:00:00"/>
    <d v="2024-03-03T00:00:00"/>
    <s v="Hired"/>
    <n v="68738"/>
    <n v="3.9"/>
    <x v="0"/>
    <n v="3"/>
    <s v="Head Office"/>
    <x v="1"/>
  </r>
  <r>
    <s v="HD59714"/>
    <x v="2"/>
    <n v="24"/>
    <s v="Purchase"/>
    <s v="Purchase Officer"/>
    <s v="c5"/>
    <s v="Master"/>
    <s v="Job portal"/>
    <d v="2024-02-11T00:00:00"/>
    <d v="2024-02-20T00:00:00"/>
    <d v="2024-02-24T00:00:00"/>
    <s v="Rejected"/>
    <n v="54059"/>
    <m/>
    <x v="1"/>
    <n v="5"/>
    <s v="Branch Office"/>
    <x v="0"/>
  </r>
  <r>
    <s v="GZ73074"/>
    <x v="2"/>
    <n v="28"/>
    <s v="Operations"/>
    <s v="Operations Manager"/>
    <s v="c10"/>
    <s v="Master"/>
    <s v="Job portal"/>
    <d v="2024-02-11T00:00:00"/>
    <d v="2024-03-02T00:00:00"/>
    <d v="2024-03-06T00:00:00"/>
    <s v="Rejected"/>
    <n v="73689"/>
    <m/>
    <x v="1"/>
    <n v="4"/>
    <s v="Branch Office"/>
    <x v="1"/>
  </r>
  <r>
    <s v="MM85481"/>
    <x v="0"/>
    <n v="22"/>
    <s v="Sales"/>
    <s v="Sales Executive"/>
    <s v="i7"/>
    <s v="Bachelor"/>
    <s v="Others"/>
    <d v="2024-02-11T00:00:00"/>
    <d v="2024-03-02T00:00:00"/>
    <d v="2024-03-14T00:00:00"/>
    <s v="Hired"/>
    <n v="72200"/>
    <m/>
    <x v="0"/>
    <n v="2"/>
    <s v="Remote"/>
    <x v="0"/>
  </r>
  <r>
    <s v="NV29456"/>
    <x v="1"/>
    <n v="34"/>
    <s v="Operations"/>
    <s v="Operations Executive"/>
    <s v="c8"/>
    <s v="Doctoral"/>
    <s v="Job portal"/>
    <d v="2024-02-11T00:00:00"/>
    <d v="2024-02-24T00:00:00"/>
    <d v="2024-02-29T00:00:00"/>
    <s v="Hired"/>
    <n v="80972"/>
    <n v="4.7"/>
    <x v="0"/>
    <n v="5"/>
    <s v="Branch Office"/>
    <x v="2"/>
  </r>
  <r>
    <s v="JC68719"/>
    <x v="1"/>
    <n v="28"/>
    <s v="Service"/>
    <s v="Service Manager"/>
    <s v="b9"/>
    <s v="Bachelor"/>
    <s v="Job portal"/>
    <d v="2024-02-12T00:00:00"/>
    <d v="2024-02-25T00:00:00"/>
    <d v="2024-03-08T00:00:00"/>
    <s v="Hired"/>
    <n v="52537"/>
    <n v="4.4000000000000004"/>
    <x v="0"/>
    <n v="3"/>
    <s v="Branch Office"/>
    <x v="1"/>
  </r>
  <r>
    <s v="EE44560"/>
    <x v="2"/>
    <n v="54"/>
    <s v="Sales"/>
    <s v="Sales Executive"/>
    <s v="c10"/>
    <s v="Bachelor"/>
    <s v="Job portal"/>
    <d v="2024-02-12T00:00:00"/>
    <d v="2024-03-04T00:00:00"/>
    <d v="2024-03-14T00:00:00"/>
    <s v="Candidate refused"/>
    <n v="85926"/>
    <m/>
    <x v="1"/>
    <n v="4"/>
    <s v="Branch Office"/>
    <x v="4"/>
  </r>
  <r>
    <s v="SF60381"/>
    <x v="2"/>
    <n v="37"/>
    <s v="Service"/>
    <s v="Service Engineer"/>
    <s v="c9"/>
    <s v="Bachelor"/>
    <s v="LinkedIn"/>
    <d v="2024-02-12T00:00:00"/>
    <d v="2024-02-29T00:00:00"/>
    <d v="2024-03-11T00:00:00"/>
    <s v="Rejected"/>
    <n v="56803"/>
    <m/>
    <x v="1"/>
    <n v="4"/>
    <s v="Head Office"/>
    <x v="2"/>
  </r>
  <r>
    <s v="OQ67902"/>
    <x v="0"/>
    <n v="32"/>
    <s v="Operations"/>
    <s v="Operations Executive"/>
    <s v="i4"/>
    <s v="Associate"/>
    <s v="LinkedIn"/>
    <d v="2024-02-12T00:00:00"/>
    <d v="2024-03-02T00:00:00"/>
    <d v="2024-03-06T00:00:00"/>
    <s v="Rejected"/>
    <n v="61690"/>
    <m/>
    <x v="1"/>
    <n v="3"/>
    <s v="Branch Office"/>
    <x v="1"/>
  </r>
  <r>
    <s v="PV51364"/>
    <x v="0"/>
    <n v="25"/>
    <s v="Service"/>
    <s v="Service Manager"/>
    <s v="i4"/>
    <s v="Associate"/>
    <s v="Own website"/>
    <d v="2024-02-12T00:00:00"/>
    <d v="2024-02-26T00:00:00"/>
    <d v="2024-03-03T00:00:00"/>
    <s v="Hired"/>
    <n v="63511"/>
    <n v="3.8"/>
    <x v="0"/>
    <n v="4"/>
    <s v="Branch Office"/>
    <x v="0"/>
  </r>
  <r>
    <s v="DI64251"/>
    <x v="0"/>
    <n v="25"/>
    <s v="Marketing"/>
    <s v="Marketing Executive"/>
    <s v="c10"/>
    <s v="Degree"/>
    <s v="Others"/>
    <d v="2024-02-12T00:00:00"/>
    <d v="2024-03-03T00:00:00"/>
    <d v="2024-03-11T00:00:00"/>
    <s v="Rejected"/>
    <n v="89208"/>
    <m/>
    <x v="1"/>
    <n v="5"/>
    <s v="Branch Office"/>
    <x v="0"/>
  </r>
  <r>
    <s v="OY53999"/>
    <x v="0"/>
    <n v="28"/>
    <s v="Sales"/>
    <s v="Sales Executive"/>
    <s v="c10"/>
    <s v="Master"/>
    <s v="LinkedIn"/>
    <d v="2024-02-13T00:00:00"/>
    <d v="2024-03-03T00:00:00"/>
    <d v="2024-03-11T00:00:00"/>
    <s v="Hired"/>
    <n v="81972"/>
    <n v="4.4000000000000004"/>
    <x v="2"/>
    <n v="4"/>
    <s v="Branch Office"/>
    <x v="1"/>
  </r>
  <r>
    <s v="HU19345"/>
    <x v="1"/>
    <n v="29"/>
    <s v="Marketing"/>
    <s v="Marketing Executive"/>
    <s v="c8"/>
    <s v="Associate"/>
    <s v="Job portal"/>
    <d v="2024-02-13T00:00:00"/>
    <d v="2024-03-03T00:00:00"/>
    <d v="2024-03-07T00:00:00"/>
    <s v="Hired"/>
    <n v="57920"/>
    <n v="4.8"/>
    <x v="0"/>
    <n v="5"/>
    <s v="Branch Office"/>
    <x v="1"/>
  </r>
  <r>
    <s v="OY19883"/>
    <x v="0"/>
    <n v="49"/>
    <s v="Operations"/>
    <s v="Operations Executive"/>
    <s v="i7"/>
    <s v="Bachelor"/>
    <s v="Recruitment agencies"/>
    <d v="2024-02-14T00:00:00"/>
    <d v="2024-02-25T00:00:00"/>
    <d v="2024-03-03T00:00:00"/>
    <s v="Hired"/>
    <n v="71021"/>
    <n v="3.5"/>
    <x v="0"/>
    <n v="3"/>
    <s v="Branch Office"/>
    <x v="5"/>
  </r>
  <r>
    <s v="CN01950"/>
    <x v="2"/>
    <n v="34"/>
    <s v="Service"/>
    <s v="Service Engineer"/>
    <s v="m6"/>
    <s v="Master"/>
    <s v="LinkedIn"/>
    <d v="2024-02-14T00:00:00"/>
    <d v="2024-03-07T00:00:00"/>
    <d v="2024-03-14T00:00:00"/>
    <s v="Hired"/>
    <n v="130016"/>
    <n v="4.0999999999999996"/>
    <x v="0"/>
    <n v="4"/>
    <s v="Head Office"/>
    <x v="2"/>
  </r>
  <r>
    <s v="WJ07127"/>
    <x v="2"/>
    <n v="25"/>
    <s v="Purchase"/>
    <s v="Purchase Manager"/>
    <s v="n9"/>
    <s v="Associate"/>
    <s v="LinkedIn"/>
    <d v="2024-02-14T00:00:00"/>
    <d v="2024-02-28T00:00:00"/>
    <d v="2024-03-03T00:00:00"/>
    <s v="Hired"/>
    <n v="190828"/>
    <n v="4.5"/>
    <x v="0"/>
    <m/>
    <s v="Branch Office"/>
    <x v="0"/>
  </r>
  <r>
    <s v="EY58340"/>
    <x v="2"/>
    <n v="40"/>
    <s v="Operations"/>
    <s v="Operations Executive"/>
    <s v="c5"/>
    <s v="Degree"/>
    <s v="Job portal"/>
    <d v="2024-02-15T00:00:00"/>
    <d v="2024-02-26T00:00:00"/>
    <d v="2024-03-05T00:00:00"/>
    <s v="Hired"/>
    <n v="44641"/>
    <n v="4.2"/>
    <x v="0"/>
    <n v="4"/>
    <s v="Branch Office"/>
    <x v="3"/>
  </r>
  <r>
    <s v="GA11171"/>
    <x v="1"/>
    <n v="35"/>
    <s v="Operations"/>
    <s v="Operations Executive"/>
    <s v="i7"/>
    <s v="Bachelor"/>
    <s v="Job portal"/>
    <d v="2024-02-15T00:00:00"/>
    <d v="2024-02-25T00:00:00"/>
    <d v="2024-03-01T00:00:00"/>
    <s v="Hired"/>
    <n v="59075"/>
    <n v="3.9"/>
    <x v="0"/>
    <n v="5"/>
    <s v="Branch Office"/>
    <x v="2"/>
  </r>
  <r>
    <s v="QB58025"/>
    <x v="0"/>
    <n v="25"/>
    <s v="Operations"/>
    <s v="Operations Executive"/>
    <s v="i5"/>
    <s v="Degree"/>
    <s v="LinkedIn"/>
    <d v="2024-02-15T00:00:00"/>
    <d v="2024-02-24T00:00:00"/>
    <d v="2024-03-05T00:00:00"/>
    <s v="Hired"/>
    <n v="47640"/>
    <n v="4.4000000000000004"/>
    <x v="0"/>
    <m/>
    <s v="Head Office"/>
    <x v="0"/>
  </r>
  <r>
    <s v="ZK63918"/>
    <x v="0"/>
    <n v="29"/>
    <s v="Service"/>
    <s v="Service Engineer"/>
    <s v="i4"/>
    <s v="Bachelor"/>
    <s v="LinkedIn"/>
    <d v="2024-02-15T00:00:00"/>
    <d v="2024-02-25T00:00:00"/>
    <d v="2024-03-06T00:00:00"/>
    <s v="Hired"/>
    <n v="54213"/>
    <n v="4.0999999999999996"/>
    <x v="2"/>
    <n v="4"/>
    <s v="Branch Office"/>
    <x v="1"/>
  </r>
  <r>
    <s v="KF15380"/>
    <x v="0"/>
    <n v="49"/>
    <s v="Production"/>
    <s v="Production Manager"/>
    <s v="i5"/>
    <s v="Bachelor"/>
    <s v="Job portal"/>
    <d v="2024-02-16T00:00:00"/>
    <d v="2024-02-27T00:00:00"/>
    <d v="2024-03-04T00:00:00"/>
    <s v="Hired"/>
    <n v="60840"/>
    <m/>
    <x v="0"/>
    <n v="4"/>
    <s v="Branch Office"/>
    <x v="5"/>
  </r>
  <r>
    <s v="YQ01213"/>
    <x v="0"/>
    <n v="33"/>
    <s v="General Management"/>
    <s v="General Manager"/>
    <s v="c10"/>
    <s v="Degree"/>
    <s v="Job portal"/>
    <d v="2024-02-16T00:00:00"/>
    <d v="2024-02-28T00:00:00"/>
    <d v="2024-03-07T00:00:00"/>
    <s v="Rejected"/>
    <n v="63561"/>
    <m/>
    <x v="1"/>
    <m/>
    <s v="Branch Office"/>
    <x v="1"/>
  </r>
  <r>
    <s v="SD75347"/>
    <x v="0"/>
    <n v="33"/>
    <s v="Service"/>
    <s v="Service Engineer"/>
    <s v="c8"/>
    <s v="Bachelor"/>
    <s v="Job portal"/>
    <d v="2024-02-16T00:00:00"/>
    <d v="2024-03-02T00:00:00"/>
    <d v="2024-03-07T00:00:00"/>
    <s v="Hired"/>
    <n v="59623"/>
    <n v="3.5"/>
    <x v="2"/>
    <m/>
    <s v="Branch Office"/>
    <x v="1"/>
  </r>
  <r>
    <s v="QZ63868"/>
    <x v="0"/>
    <n v="27"/>
    <s v="Purchase"/>
    <s v="Purchase Officer"/>
    <s v="c5"/>
    <s v="Bachelor"/>
    <s v="Job portal"/>
    <d v="2024-02-16T00:00:00"/>
    <d v="2024-03-01T00:00:00"/>
    <d v="2024-03-06T00:00:00"/>
    <s v="Rejected"/>
    <n v="47707"/>
    <m/>
    <x v="1"/>
    <n v="5"/>
    <s v="Head Office"/>
    <x v="0"/>
  </r>
  <r>
    <s v="TH99347"/>
    <x v="2"/>
    <n v="37"/>
    <s v="Service"/>
    <s v="Service Engineer"/>
    <s v="i1"/>
    <s v="Master"/>
    <s v="Job portal"/>
    <d v="2024-02-16T00:00:00"/>
    <d v="2024-02-28T00:00:00"/>
    <d v="2024-03-04T00:00:00"/>
    <s v="Hired"/>
    <n v="36334"/>
    <m/>
    <x v="0"/>
    <n v="2"/>
    <s v="Head Office"/>
    <x v="2"/>
  </r>
  <r>
    <s v="MB39733"/>
    <x v="0"/>
    <n v="30"/>
    <s v="Operations"/>
    <s v="Operations Executive"/>
    <s v="i6"/>
    <s v="Master"/>
    <s v="LinkedIn"/>
    <d v="2024-02-16T00:00:00"/>
    <d v="2024-03-08T00:00:00"/>
    <d v="2024-03-20T00:00:00"/>
    <s v="Hired"/>
    <n v="58690"/>
    <n v="4.5999999999999996"/>
    <x v="0"/>
    <n v="4"/>
    <s v="Branch Office"/>
    <x v="1"/>
  </r>
  <r>
    <s v="YF30345"/>
    <x v="0"/>
    <n v="34"/>
    <s v="Operations"/>
    <s v="Operations Executive"/>
    <s v="m6"/>
    <s v="Bachelor"/>
    <s v="Own website"/>
    <d v="2024-02-16T00:00:00"/>
    <d v="2024-03-04T00:00:00"/>
    <d v="2024-03-14T00:00:00"/>
    <s v="Hired"/>
    <n v="115531"/>
    <m/>
    <x v="0"/>
    <n v="5"/>
    <s v="Branch Office"/>
    <x v="2"/>
  </r>
  <r>
    <s v="NV38172"/>
    <x v="2"/>
    <n v="23"/>
    <s v="Service"/>
    <s v="Service Manager"/>
    <s v="c9"/>
    <s v="Bachelor"/>
    <s v="LinkedIn"/>
    <d v="2024-02-16T00:00:00"/>
    <d v="2024-02-24T00:00:00"/>
    <d v="2024-02-28T00:00:00"/>
    <s v="Hired"/>
    <n v="77476"/>
    <n v="4.0999999999999996"/>
    <x v="0"/>
    <n v="4"/>
    <s v="Branch Office"/>
    <x v="0"/>
  </r>
  <r>
    <s v="FH72935"/>
    <x v="0"/>
    <n v="36"/>
    <s v="Sales"/>
    <s v="Sales Executive"/>
    <s v="c9"/>
    <s v="Associate"/>
    <s v="LinkedIn"/>
    <d v="2024-02-17T00:00:00"/>
    <d v="2024-03-03T00:00:00"/>
    <d v="2024-03-07T00:00:00"/>
    <s v="Hired"/>
    <n v="88255"/>
    <n v="5"/>
    <x v="0"/>
    <n v="4"/>
    <s v="Branch Office"/>
    <x v="2"/>
  </r>
  <r>
    <s v="LE44432"/>
    <x v="0"/>
    <n v="34"/>
    <s v="Sales"/>
    <s v="Sales Manager"/>
    <s v="c9"/>
    <s v="Bachelor"/>
    <s v="Job portal"/>
    <d v="2024-02-17T00:00:00"/>
    <d v="2024-03-04T00:00:00"/>
    <d v="2024-03-16T00:00:00"/>
    <s v="Rejected"/>
    <n v="69808"/>
    <m/>
    <x v="1"/>
    <n v="4"/>
    <s v="Branch Office"/>
    <x v="2"/>
  </r>
  <r>
    <s v="IE88450"/>
    <x v="2"/>
    <n v="23"/>
    <s v="Purchase"/>
    <s v="Purchase Manager"/>
    <s v="b9"/>
    <s v="Master"/>
    <s v="Job portal"/>
    <d v="2024-02-17T00:00:00"/>
    <d v="2024-03-01T00:00:00"/>
    <d v="2024-03-07T00:00:00"/>
    <s v="Hired"/>
    <n v="44516"/>
    <n v="4.0999999999999996"/>
    <x v="0"/>
    <n v="2"/>
    <s v="Branch Office"/>
    <x v="0"/>
  </r>
  <r>
    <s v="NP27676"/>
    <x v="2"/>
    <n v="39"/>
    <s v="Purchase"/>
    <s v="Purchase Manager"/>
    <s v="i4"/>
    <s v="Doctoral"/>
    <s v="LinkedIn"/>
    <d v="2024-02-17T00:00:00"/>
    <d v="2024-03-07T00:00:00"/>
    <d v="2024-03-12T00:00:00"/>
    <s v="Hired"/>
    <n v="51953"/>
    <n v="3.7"/>
    <x v="0"/>
    <n v="2"/>
    <s v="Branch Office"/>
    <x v="2"/>
  </r>
  <r>
    <s v="FV22945"/>
    <x v="2"/>
    <n v="51"/>
    <s v="General Management"/>
    <s v="General Manager"/>
    <s v="i4"/>
    <s v="Master"/>
    <s v="Job portal"/>
    <d v="2024-02-17T00:00:00"/>
    <d v="2024-02-26T00:00:00"/>
    <d v="2024-03-07T00:00:00"/>
    <s v="Hired"/>
    <n v="59787"/>
    <n v="4.8"/>
    <x v="0"/>
    <n v="4"/>
    <s v="Branch Office"/>
    <x v="5"/>
  </r>
  <r>
    <s v="IN37730"/>
    <x v="0"/>
    <n v="27"/>
    <s v="Production"/>
    <s v="Production Engineer"/>
    <s v="i5"/>
    <s v="Bachelor"/>
    <s v="Recruitment agencies"/>
    <d v="2024-02-18T00:00:00"/>
    <d v="2024-03-02T00:00:00"/>
    <d v="2024-03-09T00:00:00"/>
    <s v="Hired"/>
    <n v="64962"/>
    <n v="4.3"/>
    <x v="0"/>
    <n v="5"/>
    <s v="Branch Office"/>
    <x v="0"/>
  </r>
  <r>
    <s v="ZA12470"/>
    <x v="2"/>
    <n v="25"/>
    <s v="Service"/>
    <s v="Service Engineer"/>
    <s v="i6"/>
    <s v="Bachelor"/>
    <s v="Job portal"/>
    <d v="2024-02-18T00:00:00"/>
    <d v="2024-03-05T00:00:00"/>
    <d v="2024-03-13T00:00:00"/>
    <s v="Hired"/>
    <n v="67674"/>
    <n v="3.8"/>
    <x v="0"/>
    <n v="4"/>
    <s v="Branch Office"/>
    <x v="0"/>
  </r>
  <r>
    <s v="LH97756"/>
    <x v="2"/>
    <n v="30"/>
    <s v="Operations"/>
    <s v="Operations Manager"/>
    <s v="i5"/>
    <s v="Master"/>
    <s v="Own website"/>
    <d v="2024-02-18T00:00:00"/>
    <d v="2024-03-03T00:00:00"/>
    <d v="2024-03-12T00:00:00"/>
    <s v="Hired"/>
    <n v="45074"/>
    <n v="3.9"/>
    <x v="2"/>
    <m/>
    <s v="Branch Office"/>
    <x v="1"/>
  </r>
  <r>
    <s v="LX41936"/>
    <x v="0"/>
    <n v="25"/>
    <s v="Finance"/>
    <s v="Finance Manager"/>
    <s v="m7"/>
    <s v="Degree"/>
    <s v="Job portal"/>
    <d v="2024-02-18T00:00:00"/>
    <d v="2024-03-04T00:00:00"/>
    <d v="2024-03-14T00:00:00"/>
    <s v="Hired"/>
    <n v="112589"/>
    <n v="3.8"/>
    <x v="0"/>
    <n v="4"/>
    <s v="Branch Office"/>
    <x v="0"/>
  </r>
  <r>
    <s v="XR90504"/>
    <x v="2"/>
    <n v="23"/>
    <s v="Operations"/>
    <s v="Operations Manager"/>
    <s v="c8"/>
    <s v="Master"/>
    <s v="Own website"/>
    <d v="2024-02-18T00:00:00"/>
    <d v="2024-03-07T00:00:00"/>
    <d v="2024-03-19T00:00:00"/>
    <s v="Rejected"/>
    <n v="76631"/>
    <m/>
    <x v="1"/>
    <n v="2"/>
    <s v="Branch Office"/>
    <x v="0"/>
  </r>
  <r>
    <s v="IZ10160"/>
    <x v="2"/>
    <n v="38"/>
    <s v="Sales"/>
    <s v="Sales Executive"/>
    <s v="m7"/>
    <s v="Bachelor"/>
    <s v="LinkedIn"/>
    <d v="2024-02-18T00:00:00"/>
    <d v="2024-02-29T00:00:00"/>
    <d v="2024-03-04T00:00:00"/>
    <s v="Candidate in process"/>
    <n v="154411"/>
    <m/>
    <x v="1"/>
    <n v="4"/>
    <s v="Branch Office"/>
    <x v="2"/>
  </r>
  <r>
    <s v="ZA15338"/>
    <x v="2"/>
    <n v="29"/>
    <s v="Service"/>
    <s v="Service Engineer"/>
    <s v="m6"/>
    <s v="Bachelor"/>
    <s v="Own website"/>
    <d v="2024-02-18T00:00:00"/>
    <d v="2024-03-01T00:00:00"/>
    <d v="2024-03-09T00:00:00"/>
    <s v="Hired"/>
    <n v="113459"/>
    <m/>
    <x v="0"/>
    <n v="4"/>
    <s v="Branch Office"/>
    <x v="1"/>
  </r>
  <r>
    <s v="DM26622"/>
    <x v="2"/>
    <n v="25"/>
    <s v="Marketing"/>
    <s v="Marketing Manager"/>
    <s v="i7"/>
    <s v="Bachelor"/>
    <s v="LinkedIn"/>
    <d v="2024-02-18T00:00:00"/>
    <d v="2024-03-11T00:00:00"/>
    <d v="2024-03-19T00:00:00"/>
    <s v="Hired"/>
    <n v="72885"/>
    <m/>
    <x v="2"/>
    <n v="4"/>
    <s v="Branch Office"/>
    <x v="0"/>
  </r>
  <r>
    <s v="MW71771"/>
    <x v="1"/>
    <n v="22"/>
    <s v="Operations"/>
    <s v="Operations Executive"/>
    <s v="b9"/>
    <s v="Degree"/>
    <s v="LinkedIn"/>
    <d v="2024-02-18T00:00:00"/>
    <d v="2024-03-09T00:00:00"/>
    <d v="2024-03-20T00:00:00"/>
    <s v="Hired"/>
    <n v="58251"/>
    <n v="4.5999999999999996"/>
    <x v="0"/>
    <n v="5"/>
    <s v="Head Office"/>
    <x v="0"/>
  </r>
  <r>
    <s v="DR52841"/>
    <x v="2"/>
    <n v="46"/>
    <s v="Service"/>
    <s v="Service Engineer"/>
    <s v="c5"/>
    <s v="Master"/>
    <s v="Others"/>
    <d v="2024-02-19T00:00:00"/>
    <d v="2024-03-12T00:00:00"/>
    <d v="2024-03-19T00:00:00"/>
    <s v="Candidate refused"/>
    <n v="62407"/>
    <m/>
    <x v="1"/>
    <n v="3"/>
    <s v="Branch Office"/>
    <x v="5"/>
  </r>
  <r>
    <s v="LG58316"/>
    <x v="0"/>
    <n v="35"/>
    <s v="Operations"/>
    <s v="Operations Executive"/>
    <s v="m7"/>
    <s v="Bachelor"/>
    <s v="Job portal"/>
    <d v="2024-02-19T00:00:00"/>
    <d v="2024-02-29T00:00:00"/>
    <d v="2024-03-05T00:00:00"/>
    <s v="Rejected"/>
    <n v="113339"/>
    <m/>
    <x v="1"/>
    <n v="5"/>
    <s v="Branch Office"/>
    <x v="2"/>
  </r>
  <r>
    <s v="CB32173"/>
    <x v="2"/>
    <n v="27"/>
    <s v="Operations"/>
    <s v="Operations Executive"/>
    <s v="i6"/>
    <s v="Degree"/>
    <s v="Own website"/>
    <d v="2024-02-19T00:00:00"/>
    <d v="2024-03-03T00:00:00"/>
    <d v="2024-03-11T00:00:00"/>
    <s v="Candidate in process"/>
    <n v="57361"/>
    <m/>
    <x v="1"/>
    <n v="5"/>
    <s v="Branch Office"/>
    <x v="0"/>
  </r>
  <r>
    <s v="HY27978"/>
    <x v="0"/>
    <n v="35"/>
    <s v="Service"/>
    <s v="Service Engineer"/>
    <s v="m7"/>
    <s v="Master"/>
    <s v="Job portal"/>
    <d v="2024-02-19T00:00:00"/>
    <d v="2024-03-05T00:00:00"/>
    <d v="2024-03-16T00:00:00"/>
    <s v="Hired"/>
    <n v="155302"/>
    <n v="3.7"/>
    <x v="0"/>
    <m/>
    <s v="Head Office"/>
    <x v="2"/>
  </r>
  <r>
    <s v="QP30693"/>
    <x v="0"/>
    <n v="47"/>
    <s v="Finance"/>
    <s v="Financial Analyst"/>
    <s v="i5"/>
    <s v="Associate"/>
    <s v="Job portal"/>
    <d v="2024-02-20T00:00:00"/>
    <d v="2024-03-10T00:00:00"/>
    <d v="2024-03-20T00:00:00"/>
    <s v="Candidate refused"/>
    <n v="58359"/>
    <m/>
    <x v="1"/>
    <n v="1"/>
    <s v="Branch Office"/>
    <x v="5"/>
  </r>
  <r>
    <s v="JT24071"/>
    <x v="2"/>
    <n v="29"/>
    <s v="Marketing"/>
    <s v="Marketing Executive"/>
    <s v="m6"/>
    <s v="Master"/>
    <s v="LinkedIn"/>
    <d v="2024-02-20T00:00:00"/>
    <d v="2024-03-04T00:00:00"/>
    <d v="2024-03-12T00:00:00"/>
    <s v="Hired"/>
    <n v="136039"/>
    <n v="4.5999999999999996"/>
    <x v="2"/>
    <n v="4"/>
    <s v="Remote"/>
    <x v="1"/>
  </r>
  <r>
    <s v="EV41439"/>
    <x v="1"/>
    <n v="28"/>
    <s v="Service"/>
    <s v="Service Engineer"/>
    <s v="i5"/>
    <s v="Master"/>
    <s v="LinkedIn"/>
    <d v="2024-02-20T00:00:00"/>
    <d v="2024-03-12T00:00:00"/>
    <d v="2024-03-22T00:00:00"/>
    <s v="Hired"/>
    <n v="50363"/>
    <n v="4.0999999999999996"/>
    <x v="0"/>
    <n v="3"/>
    <s v="Branch Office"/>
    <x v="1"/>
  </r>
  <r>
    <s v="DC34977"/>
    <x v="1"/>
    <n v="31"/>
    <s v="Operations"/>
    <s v="Operations Executive"/>
    <s v="c8"/>
    <s v="Master"/>
    <s v="LinkedIn"/>
    <d v="2024-02-20T00:00:00"/>
    <d v="2024-03-03T00:00:00"/>
    <d v="2024-03-08T00:00:00"/>
    <s v="Hired"/>
    <n v="60950"/>
    <n v="3.6"/>
    <x v="0"/>
    <m/>
    <s v="Branch Office"/>
    <x v="1"/>
  </r>
  <r>
    <s v="TT21702"/>
    <x v="0"/>
    <n v="26"/>
    <s v="Operations"/>
    <s v="Operations Executive"/>
    <s v="i4"/>
    <s v="Degree"/>
    <s v="Job portal"/>
    <d v="2024-02-20T00:00:00"/>
    <d v="2024-02-28T00:00:00"/>
    <d v="2024-03-06T00:00:00"/>
    <s v="Hired"/>
    <n v="64952"/>
    <m/>
    <x v="0"/>
    <m/>
    <s v="Branch Office"/>
    <x v="0"/>
  </r>
  <r>
    <s v="DZ63060"/>
    <x v="0"/>
    <n v="31"/>
    <s v="Operations"/>
    <s v="Operations Manager"/>
    <s v="i6"/>
    <s v="Degree"/>
    <s v="LinkedIn"/>
    <d v="2024-02-20T00:00:00"/>
    <d v="2024-03-09T00:00:00"/>
    <d v="2024-03-19T00:00:00"/>
    <s v="Rejected"/>
    <n v="55017"/>
    <m/>
    <x v="1"/>
    <n v="4"/>
    <s v="Branch Office"/>
    <x v="1"/>
  </r>
  <r>
    <s v="OC82726"/>
    <x v="0"/>
    <n v="35"/>
    <s v="Service"/>
    <s v="Service Engineer"/>
    <s v="i5"/>
    <s v="Degree"/>
    <s v="Job portal"/>
    <d v="2024-02-20T00:00:00"/>
    <d v="2024-03-13T00:00:00"/>
    <d v="2024-03-25T00:00:00"/>
    <s v="Rejected"/>
    <n v="46262"/>
    <m/>
    <x v="1"/>
    <n v="5"/>
    <s v="Branch Office"/>
    <x v="2"/>
  </r>
  <r>
    <s v="IB79303"/>
    <x v="1"/>
    <n v="27"/>
    <s v="Service"/>
    <s v="Service Engineer"/>
    <s v="i1"/>
    <s v="Bachelor"/>
    <s v="Others"/>
    <d v="2024-02-20T00:00:00"/>
    <d v="2024-03-08T00:00:00"/>
    <d v="2024-03-16T00:00:00"/>
    <s v="Hired"/>
    <n v="52798"/>
    <m/>
    <x v="0"/>
    <n v="5"/>
    <s v="Branch Office"/>
    <x v="0"/>
  </r>
  <r>
    <s v="QP18974"/>
    <x v="1"/>
    <n v="27"/>
    <s v="Operations"/>
    <s v="Operations Manager"/>
    <s v="i7"/>
    <s v="Master"/>
    <s v="Job portal"/>
    <d v="2024-02-21T00:00:00"/>
    <d v="2024-02-29T00:00:00"/>
    <d v="2024-03-11T00:00:00"/>
    <s v="Candidate in process"/>
    <n v="67325"/>
    <m/>
    <x v="1"/>
    <n v="4"/>
    <s v="Branch Office"/>
    <x v="0"/>
  </r>
  <r>
    <s v="FU99278"/>
    <x v="2"/>
    <n v="39"/>
    <s v="Service"/>
    <s v="Service Manager"/>
    <s v="c5"/>
    <s v="Bachelor"/>
    <s v="Job portal"/>
    <d v="2024-02-21T00:00:00"/>
    <d v="2024-03-13T00:00:00"/>
    <d v="2024-03-21T00:00:00"/>
    <s v="Hired"/>
    <n v="68299"/>
    <n v="3.7"/>
    <x v="0"/>
    <n v="4"/>
    <s v="Branch Office"/>
    <x v="2"/>
  </r>
  <r>
    <s v="NO93396"/>
    <x v="2"/>
    <n v="25"/>
    <s v="Purchase"/>
    <s v="Purchase Officer"/>
    <s v="i7"/>
    <s v="Degree"/>
    <s v="Job portal"/>
    <d v="2024-02-21T00:00:00"/>
    <d v="2024-03-11T00:00:00"/>
    <d v="2024-03-23T00:00:00"/>
    <s v="Rejected"/>
    <n v="57063"/>
    <m/>
    <x v="1"/>
    <m/>
    <s v="Branch Office"/>
    <x v="0"/>
  </r>
  <r>
    <s v="QB38438"/>
    <x v="2"/>
    <n v="43"/>
    <s v="Service"/>
    <s v="Service Engineer"/>
    <s v="c8"/>
    <s v="Bachelor"/>
    <s v="Recruitment agencies"/>
    <d v="2024-02-21T00:00:00"/>
    <d v="2024-03-10T00:00:00"/>
    <d v="2024-03-22T00:00:00"/>
    <s v="Rejected"/>
    <n v="51807"/>
    <m/>
    <x v="1"/>
    <n v="4"/>
    <s v="Branch Office"/>
    <x v="3"/>
  </r>
  <r>
    <s v="DE71247"/>
    <x v="2"/>
    <n v="25"/>
    <s v="Sales"/>
    <s v="Sales Executive"/>
    <s v="i6"/>
    <s v="Bachelor"/>
    <s v="LinkedIn"/>
    <d v="2024-02-21T00:00:00"/>
    <d v="2024-03-12T00:00:00"/>
    <d v="2024-03-19T00:00:00"/>
    <s v="Hired"/>
    <n v="54567"/>
    <n v="3.8"/>
    <x v="0"/>
    <n v="4"/>
    <s v="Branch Office"/>
    <x v="0"/>
  </r>
  <r>
    <s v="LM60720"/>
    <x v="0"/>
    <n v="52"/>
    <s v="General Management"/>
    <s v="General Manager"/>
    <s v="c10"/>
    <s v="Bachelor"/>
    <s v="LinkedIn"/>
    <d v="2024-02-21T00:00:00"/>
    <d v="2024-02-29T00:00:00"/>
    <d v="2024-03-10T00:00:00"/>
    <s v="Rejected"/>
    <n v="63292"/>
    <m/>
    <x v="1"/>
    <n v="1"/>
    <s v="Branch Office"/>
    <x v="4"/>
  </r>
  <r>
    <s v="HG85762"/>
    <x v="0"/>
    <n v="37"/>
    <s v="Purchase"/>
    <s v="Purchase Officer"/>
    <s v="i4"/>
    <s v="Bachelor"/>
    <s v="LinkedIn"/>
    <d v="2024-02-21T00:00:00"/>
    <d v="2024-03-11T00:00:00"/>
    <d v="2024-03-15T00:00:00"/>
    <s v="Hired"/>
    <n v="47786"/>
    <n v="4.8"/>
    <x v="0"/>
    <n v="4"/>
    <s v="Branch Office"/>
    <x v="2"/>
  </r>
  <r>
    <s v="WJ90061"/>
    <x v="2"/>
    <n v="33"/>
    <s v="Marketing"/>
    <s v="Marketing Manager"/>
    <s v="c8"/>
    <s v="Bachelor"/>
    <s v="Recruitment agencies"/>
    <d v="2024-02-21T00:00:00"/>
    <d v="2024-03-14T00:00:00"/>
    <d v="2024-03-25T00:00:00"/>
    <s v="Hired"/>
    <n v="51370"/>
    <n v="3.7"/>
    <x v="0"/>
    <n v="4"/>
    <s v="Branch Office"/>
    <x v="1"/>
  </r>
  <r>
    <s v="ZM16346"/>
    <x v="2"/>
    <n v="40"/>
    <s v="Service"/>
    <s v="Service Manager"/>
    <s v="c10"/>
    <s v="Bachelor"/>
    <s v="Job portal"/>
    <d v="2024-02-22T00:00:00"/>
    <d v="2024-03-13T00:00:00"/>
    <d v="2024-03-23T00:00:00"/>
    <s v="Hired"/>
    <n v="83235"/>
    <n v="5"/>
    <x v="2"/>
    <n v="2"/>
    <s v="Head Office"/>
    <x v="3"/>
  </r>
  <r>
    <s v="CR41998"/>
    <x v="0"/>
    <n v="39"/>
    <s v="Operations"/>
    <s v="Operations Manager"/>
    <s v="i4"/>
    <s v="Bachelor"/>
    <s v="Job portal"/>
    <d v="2024-02-23T00:00:00"/>
    <d v="2024-03-12T00:00:00"/>
    <d v="2024-03-21T00:00:00"/>
    <s v="Hired"/>
    <n v="62876"/>
    <n v="4.7"/>
    <x v="0"/>
    <m/>
    <s v="Branch Office"/>
    <x v="2"/>
  </r>
  <r>
    <s v="XF11460"/>
    <x v="1"/>
    <n v="26"/>
    <s v="Service"/>
    <s v="Service Engineer"/>
    <s v="c5"/>
    <s v="Bachelor"/>
    <s v="LinkedIn"/>
    <d v="2024-02-23T00:00:00"/>
    <d v="2024-03-05T00:00:00"/>
    <d v="2024-03-17T00:00:00"/>
    <s v="Hired"/>
    <n v="51911"/>
    <n v="3.8"/>
    <x v="2"/>
    <m/>
    <s v="Branch Office"/>
    <x v="0"/>
  </r>
  <r>
    <s v="BN26152"/>
    <x v="0"/>
    <n v="36"/>
    <s v="Operations"/>
    <s v="Operations Executive"/>
    <s v="i1"/>
    <s v="Degree"/>
    <s v="LinkedIn"/>
    <d v="2024-02-23T00:00:00"/>
    <d v="2024-03-06T00:00:00"/>
    <d v="2024-03-11T00:00:00"/>
    <s v="Hired"/>
    <n v="35802"/>
    <m/>
    <x v="0"/>
    <n v="4"/>
    <s v="Head Office"/>
    <x v="2"/>
  </r>
  <r>
    <s v="OB32471"/>
    <x v="0"/>
    <n v="26"/>
    <s v="Operations"/>
    <s v="Operations Manager"/>
    <s v="i1"/>
    <s v="Bachelor"/>
    <s v="Job portal"/>
    <d v="2024-02-23T00:00:00"/>
    <d v="2024-03-10T00:00:00"/>
    <d v="2024-03-21T00:00:00"/>
    <s v="Hired"/>
    <n v="53706"/>
    <n v="4.4000000000000004"/>
    <x v="2"/>
    <n v="5"/>
    <s v="Head Office"/>
    <x v="0"/>
  </r>
  <r>
    <s v="AD54063"/>
    <x v="2"/>
    <n v="35"/>
    <s v="Service"/>
    <s v="Service Engineer"/>
    <s v="b9"/>
    <s v="Associate"/>
    <s v="LinkedIn"/>
    <d v="2024-02-23T00:00:00"/>
    <d v="2024-03-08T00:00:00"/>
    <d v="2024-03-15T00:00:00"/>
    <s v="Candidate in process"/>
    <n v="43983"/>
    <m/>
    <x v="1"/>
    <n v="5"/>
    <s v="Branch Office"/>
    <x v="2"/>
  </r>
  <r>
    <s v="PQ73123"/>
    <x v="2"/>
    <n v="25"/>
    <s v="Operations"/>
    <s v="Operations Executive"/>
    <s v="b9"/>
    <s v="Associate"/>
    <s v="LinkedIn"/>
    <d v="2024-02-23T00:00:00"/>
    <d v="2024-03-06T00:00:00"/>
    <d v="2024-03-10T00:00:00"/>
    <s v="Hired"/>
    <n v="58708"/>
    <m/>
    <x v="0"/>
    <n v="4"/>
    <s v="Branch Office"/>
    <x v="0"/>
  </r>
  <r>
    <s v="AZ07382"/>
    <x v="2"/>
    <n v="24"/>
    <s v="Service"/>
    <s v="Service Manager"/>
    <s v="c9"/>
    <s v="Bachelor"/>
    <s v="LinkedIn"/>
    <d v="2024-02-23T00:00:00"/>
    <d v="2024-03-12T00:00:00"/>
    <d v="2024-03-22T00:00:00"/>
    <s v="Hired"/>
    <n v="70481"/>
    <n v="4.5"/>
    <x v="0"/>
    <n v="5"/>
    <s v="Branch Office"/>
    <x v="0"/>
  </r>
  <r>
    <s v="MP87330"/>
    <x v="0"/>
    <n v="34"/>
    <s v="Operations"/>
    <s v="Operations Executive"/>
    <s v="c8"/>
    <s v="Bachelor"/>
    <s v="Others"/>
    <d v="2024-02-24T00:00:00"/>
    <d v="2024-03-14T00:00:00"/>
    <d v="2024-03-21T00:00:00"/>
    <s v="Hired"/>
    <n v="67054"/>
    <n v="4.9000000000000004"/>
    <x v="0"/>
    <n v="4"/>
    <s v="Branch Office"/>
    <x v="2"/>
  </r>
  <r>
    <s v="PN43272"/>
    <x v="0"/>
    <n v="33"/>
    <s v="General Management"/>
    <s v="General Manager"/>
    <s v="c8"/>
    <s v="Bachelor"/>
    <s v="LinkedIn"/>
    <d v="2024-02-24T00:00:00"/>
    <d v="2024-03-08T00:00:00"/>
    <d v="2024-03-19T00:00:00"/>
    <s v="Hired"/>
    <n v="81776"/>
    <n v="4.3"/>
    <x v="0"/>
    <n v="5"/>
    <s v="Branch Office"/>
    <x v="1"/>
  </r>
  <r>
    <s v="PS24662"/>
    <x v="2"/>
    <n v="28"/>
    <s v="Operations"/>
    <s v="Operations Executive"/>
    <s v="i6"/>
    <s v="Master"/>
    <s v="LinkedIn"/>
    <d v="2024-02-24T00:00:00"/>
    <d v="2024-03-17T00:00:00"/>
    <d v="2024-03-26T00:00:00"/>
    <s v="Rejected"/>
    <n v="68043"/>
    <m/>
    <x v="1"/>
    <m/>
    <s v="Branch Office"/>
    <x v="1"/>
  </r>
  <r>
    <s v="BS17500"/>
    <x v="2"/>
    <n v="27"/>
    <s v="Marketing"/>
    <s v="Marketing Manager"/>
    <s v="i6"/>
    <s v="Master"/>
    <s v="Job portal"/>
    <d v="2024-02-24T00:00:00"/>
    <d v="2024-03-15T00:00:00"/>
    <d v="2024-03-26T00:00:00"/>
    <s v="Hired"/>
    <n v="56362"/>
    <n v="4.9000000000000004"/>
    <x v="2"/>
    <n v="4"/>
    <s v="Branch Office"/>
    <x v="0"/>
  </r>
  <r>
    <s v="GO11071"/>
    <x v="0"/>
    <n v="36"/>
    <s v="Service"/>
    <s v="Service Engineer"/>
    <s v="i4"/>
    <s v="Bachelor"/>
    <s v="Own website"/>
    <d v="2024-02-24T00:00:00"/>
    <d v="2024-03-13T00:00:00"/>
    <d v="2024-03-18T00:00:00"/>
    <s v="Hired"/>
    <n v="49655"/>
    <n v="4.8"/>
    <x v="2"/>
    <n v="4"/>
    <s v="Head Office"/>
    <x v="2"/>
  </r>
  <r>
    <s v="GJ13105"/>
    <x v="2"/>
    <n v="34"/>
    <s v="Service"/>
    <s v="Service Engineer"/>
    <s v="i6"/>
    <s v="Bachelor"/>
    <s v="Job portal"/>
    <d v="2024-02-24T00:00:00"/>
    <d v="2024-03-04T00:00:00"/>
    <d v="2024-03-12T00:00:00"/>
    <s v="Hired"/>
    <n v="67356"/>
    <m/>
    <x v="0"/>
    <n v="1"/>
    <s v="Branch Office"/>
    <x v="2"/>
  </r>
  <r>
    <s v="OJ20517"/>
    <x v="0"/>
    <n v="37"/>
    <s v="Service"/>
    <s v="Service Engineer"/>
    <s v="b9"/>
    <s v="Master"/>
    <s v="Recruitment agencies"/>
    <d v="2024-02-24T00:00:00"/>
    <d v="2024-03-11T00:00:00"/>
    <d v="2024-03-20T00:00:00"/>
    <s v="Hired"/>
    <n v="49426"/>
    <n v="4.8"/>
    <x v="0"/>
    <n v="4"/>
    <s v="Head Office"/>
    <x v="2"/>
  </r>
  <r>
    <s v="WR57628"/>
    <x v="2"/>
    <n v="22"/>
    <s v="Finance"/>
    <s v="Financial Analyst"/>
    <s v="c5"/>
    <s v="Bachelor"/>
    <s v="Job portal"/>
    <d v="2024-02-25T00:00:00"/>
    <d v="2024-03-17T00:00:00"/>
    <d v="2024-03-23T00:00:00"/>
    <s v="Hired"/>
    <n v="42353"/>
    <n v="3.9"/>
    <x v="2"/>
    <n v="4"/>
    <s v="Branch Office"/>
    <x v="0"/>
  </r>
  <r>
    <s v="GO60942"/>
    <x v="2"/>
    <n v="22"/>
    <s v="Operations"/>
    <s v="Operations Executive"/>
    <s v="i4"/>
    <s v="Associate"/>
    <s v="Job portal"/>
    <d v="2024-02-25T00:00:00"/>
    <d v="2024-03-07T00:00:00"/>
    <d v="2024-03-12T00:00:00"/>
    <s v="Hired"/>
    <n v="62775"/>
    <n v="3.8"/>
    <x v="0"/>
    <n v="4"/>
    <s v="Branch Office"/>
    <x v="0"/>
  </r>
  <r>
    <s v="JA75344"/>
    <x v="0"/>
    <n v="23"/>
    <s v="Service"/>
    <s v="Service Engineer"/>
    <s v="i4"/>
    <s v="Bachelor"/>
    <s v="Job portal"/>
    <d v="2024-02-25T00:00:00"/>
    <d v="2024-03-17T00:00:00"/>
    <d v="2024-03-22T00:00:00"/>
    <s v="Hired"/>
    <n v="48719"/>
    <n v="3.9"/>
    <x v="0"/>
    <n v="4"/>
    <s v="Branch Office"/>
    <x v="0"/>
  </r>
  <r>
    <s v="BA12779"/>
    <x v="0"/>
    <n v="32"/>
    <s v="Operations"/>
    <s v="Operations Executive"/>
    <s v="i5"/>
    <s v="Bachelor"/>
    <s v="Others"/>
    <d v="2024-02-25T00:00:00"/>
    <d v="2024-03-11T00:00:00"/>
    <d v="2024-03-23T00:00:00"/>
    <s v="Candidate in process"/>
    <n v="57993"/>
    <m/>
    <x v="1"/>
    <n v="2"/>
    <s v="Branch Office"/>
    <x v="1"/>
  </r>
  <r>
    <s v="XL42377"/>
    <x v="2"/>
    <n v="29"/>
    <s v="Service"/>
    <s v="Service Manager"/>
    <s v="n6"/>
    <s v="Bachelor"/>
    <s v="Others"/>
    <d v="2024-02-25T00:00:00"/>
    <d v="2024-03-10T00:00:00"/>
    <d v="2024-03-16T00:00:00"/>
    <s v="Hired"/>
    <n v="120826"/>
    <n v="3.6"/>
    <x v="0"/>
    <n v="3"/>
    <s v="Branch Office"/>
    <x v="1"/>
  </r>
  <r>
    <s v="RV31450"/>
    <x v="2"/>
    <n v="33"/>
    <s v="Service"/>
    <s v="Service Engineer"/>
    <s v="b9"/>
    <s v="Master"/>
    <s v="Others"/>
    <d v="2024-02-26T00:00:00"/>
    <d v="2024-03-05T00:00:00"/>
    <d v="2024-03-12T00:00:00"/>
    <s v="Hired"/>
    <n v="56312"/>
    <n v="3.7"/>
    <x v="0"/>
    <n v="4"/>
    <s v="Branch Office"/>
    <x v="1"/>
  </r>
  <r>
    <s v="CU76732"/>
    <x v="2"/>
    <n v="38"/>
    <s v="Operations"/>
    <s v="Operations Manager"/>
    <s v="c8"/>
    <s v="Bachelor"/>
    <s v="Own website"/>
    <d v="2024-02-26T00:00:00"/>
    <d v="2024-03-19T00:00:00"/>
    <d v="2024-03-30T00:00:00"/>
    <s v="Hired"/>
    <n v="59532"/>
    <n v="4.5999999999999996"/>
    <x v="0"/>
    <n v="5"/>
    <s v="Head Office"/>
    <x v="2"/>
  </r>
  <r>
    <s v="JP13386"/>
    <x v="2"/>
    <n v="25"/>
    <s v="Production"/>
    <s v="Production Engineer"/>
    <s v="i1"/>
    <s v="Bachelor"/>
    <s v="Job portal"/>
    <d v="2024-02-26T00:00:00"/>
    <d v="2024-03-11T00:00:00"/>
    <d v="2024-03-18T00:00:00"/>
    <s v="Hired"/>
    <n v="43521"/>
    <n v="4.7"/>
    <x v="0"/>
    <n v="4"/>
    <s v="Remote"/>
    <x v="0"/>
  </r>
  <r>
    <s v="LM24617"/>
    <x v="2"/>
    <n v="23"/>
    <s v="Operations"/>
    <s v="Operations Executive"/>
    <s v="i4"/>
    <s v="Bachelor"/>
    <s v="Job portal"/>
    <d v="2024-02-26T00:00:00"/>
    <d v="2024-03-19T00:00:00"/>
    <d v="2024-03-24T00:00:00"/>
    <s v="Candidate in process"/>
    <n v="62814"/>
    <m/>
    <x v="1"/>
    <n v="4"/>
    <s v="Branch Office"/>
    <x v="0"/>
  </r>
  <r>
    <s v="NK14541"/>
    <x v="1"/>
    <n v="26"/>
    <s v="Service"/>
    <s v="Service Engineer"/>
    <s v="c5"/>
    <s v="Bachelor"/>
    <s v="Job portal"/>
    <d v="2024-02-26T00:00:00"/>
    <d v="2024-03-19T00:00:00"/>
    <d v="2024-03-25T00:00:00"/>
    <s v="Rejected"/>
    <n v="54546"/>
    <m/>
    <x v="1"/>
    <m/>
    <s v="Head Office"/>
    <x v="0"/>
  </r>
  <r>
    <s v="KV94203"/>
    <x v="0"/>
    <n v="33"/>
    <s v="Operations"/>
    <s v="Operations Executive"/>
    <s v="i5"/>
    <s v="Master"/>
    <s v="Own website"/>
    <d v="2024-02-27T00:00:00"/>
    <d v="2024-03-10T00:00:00"/>
    <d v="2024-03-20T00:00:00"/>
    <s v="Hired"/>
    <n v="54895"/>
    <n v="4.7"/>
    <x v="0"/>
    <n v="5"/>
    <s v="Branch Office"/>
    <x v="1"/>
  </r>
  <r>
    <s v="FC58429"/>
    <x v="0"/>
    <n v="40"/>
    <s v="Sales"/>
    <s v="Sales Manager"/>
    <s v="c5"/>
    <s v="Bachelor"/>
    <s v="LinkedIn"/>
    <d v="2024-02-27T00:00:00"/>
    <d v="2024-03-10T00:00:00"/>
    <d v="2024-03-21T00:00:00"/>
    <s v="Rejected"/>
    <n v="40507"/>
    <m/>
    <x v="1"/>
    <m/>
    <s v="Branch Office"/>
    <x v="3"/>
  </r>
  <r>
    <s v="ED69723"/>
    <x v="0"/>
    <n v="25"/>
    <s v="Service"/>
    <s v="Service Engineer"/>
    <s v="c9"/>
    <s v="Degree"/>
    <s v="LinkedIn"/>
    <d v="2024-02-27T00:00:00"/>
    <d v="2024-03-07T00:00:00"/>
    <d v="2024-03-19T00:00:00"/>
    <s v="Hired"/>
    <n v="85698"/>
    <n v="3.6"/>
    <x v="0"/>
    <n v="5"/>
    <s v="Branch Office"/>
    <x v="0"/>
  </r>
  <r>
    <s v="BH33422"/>
    <x v="0"/>
    <n v="40"/>
    <s v="Operations"/>
    <s v="Operations Executive"/>
    <s v="n9"/>
    <s v="Bachelor"/>
    <s v="Job portal"/>
    <d v="2024-02-27T00:00:00"/>
    <d v="2024-03-20T00:00:00"/>
    <d v="2024-03-27T00:00:00"/>
    <s v="Hired"/>
    <n v="214241"/>
    <n v="4.8"/>
    <x v="2"/>
    <n v="4"/>
    <s v="Head Office"/>
    <x v="3"/>
  </r>
  <r>
    <s v="HR04761"/>
    <x v="0"/>
    <n v="29"/>
    <s v="Operations"/>
    <s v="Operations Executive"/>
    <s v="i6"/>
    <s v="Master"/>
    <s v="Own website"/>
    <d v="2024-02-28T00:00:00"/>
    <d v="2024-03-20T00:00:00"/>
    <d v="2024-03-24T00:00:00"/>
    <s v="Hired"/>
    <n v="72625"/>
    <n v="3.6"/>
    <x v="0"/>
    <n v="3"/>
    <s v="Head Office"/>
    <x v="1"/>
  </r>
  <r>
    <s v="RJ22697"/>
    <x v="0"/>
    <n v="25"/>
    <s v="Service"/>
    <s v="Service Engineer"/>
    <s v="c8"/>
    <s v="Master"/>
    <s v="Others"/>
    <d v="2024-02-28T00:00:00"/>
    <d v="2024-03-19T00:00:00"/>
    <d v="2024-03-30T00:00:00"/>
    <s v="Hired"/>
    <n v="69824"/>
    <n v="4.5999999999999996"/>
    <x v="2"/>
    <n v="4"/>
    <s v="Branch Office"/>
    <x v="0"/>
  </r>
  <r>
    <s v="FY20235"/>
    <x v="1"/>
    <n v="27"/>
    <s v="Service"/>
    <s v="Service Engineer"/>
    <s v="i5"/>
    <s v="Master"/>
    <s v="LinkedIn"/>
    <d v="2024-02-28T00:00:00"/>
    <d v="2024-03-10T00:00:00"/>
    <d v="2024-03-18T00:00:00"/>
    <s v="Rejected"/>
    <n v="51803"/>
    <m/>
    <x v="1"/>
    <m/>
    <s v="Branch Office"/>
    <x v="0"/>
  </r>
  <r>
    <s v="OP99257"/>
    <x v="2"/>
    <n v="25"/>
    <s v="Operations"/>
    <s v="Operations Executive"/>
    <s v="i1"/>
    <s v="Master"/>
    <s v="Recruitment agencies"/>
    <d v="2024-02-28T00:00:00"/>
    <d v="2024-03-11T00:00:00"/>
    <d v="2024-03-21T00:00:00"/>
    <s v="Hired"/>
    <n v="45182"/>
    <n v="4.4000000000000004"/>
    <x v="2"/>
    <n v="4"/>
    <s v="Branch Office"/>
    <x v="0"/>
  </r>
  <r>
    <s v="GA54664"/>
    <x v="2"/>
    <n v="35"/>
    <s v="Service"/>
    <s v="Service Engineer"/>
    <s v="i1"/>
    <s v="Bachelor"/>
    <s v="LinkedIn"/>
    <d v="2024-02-28T00:00:00"/>
    <d v="2024-03-10T00:00:00"/>
    <d v="2024-03-18T00:00:00"/>
    <s v="Hired"/>
    <n v="45212"/>
    <n v="4.8"/>
    <x v="2"/>
    <n v="3"/>
    <s v="Head Office"/>
    <x v="2"/>
  </r>
  <r>
    <s v="FV75197"/>
    <x v="0"/>
    <n v="40"/>
    <s v="Operations"/>
    <s v="Operations Executive"/>
    <s v="i7"/>
    <s v="Doctoral"/>
    <s v="Job portal"/>
    <d v="2024-02-29T00:00:00"/>
    <d v="2024-03-21T00:00:00"/>
    <d v="2024-03-30T00:00:00"/>
    <s v="Hired"/>
    <n v="64342"/>
    <n v="4"/>
    <x v="0"/>
    <n v="5"/>
    <s v="Branch Office"/>
    <x v="3"/>
  </r>
  <r>
    <s v="SY16403"/>
    <x v="0"/>
    <n v="35"/>
    <s v="Operations"/>
    <s v="Operations Executive"/>
    <s v="i1"/>
    <s v="Master"/>
    <s v="Others"/>
    <d v="2024-02-29T00:00:00"/>
    <d v="2024-03-22T00:00:00"/>
    <d v="2024-03-28T00:00:00"/>
    <s v="Hired"/>
    <n v="38699"/>
    <n v="4.5"/>
    <x v="0"/>
    <m/>
    <s v="Branch Office"/>
    <x v="2"/>
  </r>
  <r>
    <s v="FB90765"/>
    <x v="0"/>
    <n v="26"/>
    <s v="Service"/>
    <s v="Service Engineer"/>
    <s v="c5"/>
    <s v="Bachelor"/>
    <s v="Job portal"/>
    <d v="2024-02-29T00:00:00"/>
    <d v="2024-03-10T00:00:00"/>
    <d v="2024-03-14T00:00:00"/>
    <s v="Rejected"/>
    <n v="61975"/>
    <m/>
    <x v="1"/>
    <n v="3"/>
    <s v="Branch Office"/>
    <x v="0"/>
  </r>
  <r>
    <s v="CL11450"/>
    <x v="0"/>
    <n v="33"/>
    <s v="Production"/>
    <s v="Production Engineer"/>
    <s v="m6"/>
    <s v="Bachelor"/>
    <s v="Job portal"/>
    <d v="2024-03-01T00:00:00"/>
    <d v="2024-03-23T00:00:00"/>
    <d v="2024-04-01T00:00:00"/>
    <s v="Rejected"/>
    <n v="120611"/>
    <m/>
    <x v="1"/>
    <n v="4"/>
    <s v="Branch Office"/>
    <x v="1"/>
  </r>
  <r>
    <s v="NL59408"/>
    <x v="0"/>
    <n v="40"/>
    <s v="Operations"/>
    <s v="Operations Executive"/>
    <s v="i4"/>
    <s v="Bachelor"/>
    <s v="Job portal"/>
    <d v="2024-03-01T00:00:00"/>
    <d v="2024-03-16T00:00:00"/>
    <d v="2024-03-26T00:00:00"/>
    <s v="Hired"/>
    <n v="52090"/>
    <n v="4.9000000000000004"/>
    <x v="0"/>
    <n v="4"/>
    <s v="Branch Office"/>
    <x v="3"/>
  </r>
  <r>
    <s v="IL67768"/>
    <x v="2"/>
    <n v="30"/>
    <s v="Service"/>
    <s v="Service Manager"/>
    <s v="b9"/>
    <s v="Master"/>
    <s v="LinkedIn"/>
    <d v="2024-03-01T00:00:00"/>
    <d v="2024-03-19T00:00:00"/>
    <d v="2024-03-23T00:00:00"/>
    <s v="Hired"/>
    <n v="43841"/>
    <n v="3.5"/>
    <x v="0"/>
    <n v="2"/>
    <s v="Branch Office"/>
    <x v="1"/>
  </r>
  <r>
    <s v="MH66018"/>
    <x v="2"/>
    <n v="34"/>
    <s v="Operations"/>
    <s v="Operations Manager"/>
    <s v="n6"/>
    <s v="Bachelor"/>
    <s v="LinkedIn"/>
    <d v="2024-03-01T00:00:00"/>
    <d v="2024-03-14T00:00:00"/>
    <d v="2024-03-22T00:00:00"/>
    <s v="Hired"/>
    <n v="176261"/>
    <n v="4.4000000000000004"/>
    <x v="0"/>
    <m/>
    <s v="Branch Office"/>
    <x v="2"/>
  </r>
  <r>
    <s v="CD28793"/>
    <x v="2"/>
    <n v="35"/>
    <s v="Sales"/>
    <s v="Sales Manager"/>
    <s v="i7"/>
    <s v="Doctoral"/>
    <s v="Job portal"/>
    <d v="2024-03-01T00:00:00"/>
    <d v="2024-03-23T00:00:00"/>
    <d v="2024-03-30T00:00:00"/>
    <s v="Rejected"/>
    <n v="67632"/>
    <m/>
    <x v="1"/>
    <n v="4"/>
    <s v="Branch Office"/>
    <x v="2"/>
  </r>
  <r>
    <s v="TO51994"/>
    <x v="2"/>
    <n v="31"/>
    <s v="Operations"/>
    <s v="Operations Executive"/>
    <s v="i6"/>
    <s v="Bachelor"/>
    <s v="Others"/>
    <d v="2024-03-02T00:00:00"/>
    <d v="2024-03-22T00:00:00"/>
    <d v="2024-04-03T00:00:00"/>
    <s v="Hired"/>
    <n v="52927"/>
    <n v="4.3"/>
    <x v="0"/>
    <m/>
    <s v="Branch Office"/>
    <x v="1"/>
  </r>
  <r>
    <s v="MQ69742"/>
    <x v="0"/>
    <n v="40"/>
    <s v="Service"/>
    <s v="Service Manager"/>
    <s v="i6"/>
    <s v="Master"/>
    <s v="Recruitment agencies"/>
    <d v="2024-03-02T00:00:00"/>
    <d v="2024-03-22T00:00:00"/>
    <d v="2024-04-02T00:00:00"/>
    <s v="Rejected"/>
    <n v="69674"/>
    <m/>
    <x v="1"/>
    <n v="4"/>
    <s v="Head Office"/>
    <x v="3"/>
  </r>
  <r>
    <s v="ZF05933"/>
    <x v="2"/>
    <n v="24"/>
    <s v="Operations"/>
    <s v="Operations Executive"/>
    <s v="i4"/>
    <s v="Degree"/>
    <s v="Job portal"/>
    <d v="2024-03-02T00:00:00"/>
    <d v="2024-03-20T00:00:00"/>
    <d v="2024-04-01T00:00:00"/>
    <s v="Hired"/>
    <n v="53055"/>
    <n v="3.9"/>
    <x v="0"/>
    <n v="4"/>
    <s v="Head Office"/>
    <x v="0"/>
  </r>
  <r>
    <s v="VT71562"/>
    <x v="2"/>
    <n v="34"/>
    <s v="Service"/>
    <s v="Service Manager"/>
    <s v="n9"/>
    <s v="Associate"/>
    <s v="LinkedIn"/>
    <d v="2024-03-02T00:00:00"/>
    <d v="2024-03-16T00:00:00"/>
    <d v="2024-03-27T00:00:00"/>
    <s v="Hired"/>
    <n v="164356"/>
    <n v="4.5"/>
    <x v="0"/>
    <n v="4"/>
    <s v="Remote"/>
    <x v="2"/>
  </r>
  <r>
    <s v="XN08287"/>
    <x v="0"/>
    <n v="38"/>
    <s v="Service"/>
    <s v="Service Engineer"/>
    <s v="i7"/>
    <s v="Bachelor"/>
    <s v="Recruitment agencies"/>
    <d v="2024-03-03T00:00:00"/>
    <d v="2024-03-23T00:00:00"/>
    <d v="2024-04-01T00:00:00"/>
    <s v="Rejected"/>
    <n v="57869"/>
    <m/>
    <x v="1"/>
    <n v="4"/>
    <s v="Branch Office"/>
    <x v="2"/>
  </r>
  <r>
    <s v="QX05961"/>
    <x v="2"/>
    <n v="27"/>
    <s v="Operations"/>
    <s v="Operations Executive"/>
    <s v="i4"/>
    <s v="Doctoral"/>
    <s v="Job portal"/>
    <d v="2024-03-03T00:00:00"/>
    <d v="2024-03-11T00:00:00"/>
    <d v="2024-03-18T00:00:00"/>
    <s v="Rejected"/>
    <n v="47291"/>
    <m/>
    <x v="1"/>
    <n v="5"/>
    <s v="Branch Office"/>
    <x v="0"/>
  </r>
  <r>
    <s v="FV44416"/>
    <x v="0"/>
    <n v="22"/>
    <s v="Sales"/>
    <s v="Sales Executive"/>
    <s v="m7"/>
    <s v="Associate"/>
    <s v="Job portal"/>
    <d v="2024-03-03T00:00:00"/>
    <d v="2024-03-15T00:00:00"/>
    <d v="2024-03-24T00:00:00"/>
    <s v="Hired"/>
    <n v="122314"/>
    <n v="3.8"/>
    <x v="0"/>
    <n v="4"/>
    <s v="Branch Office"/>
    <x v="0"/>
  </r>
  <r>
    <s v="EK86418"/>
    <x v="2"/>
    <n v="26"/>
    <s v="Purchase"/>
    <s v="Purchase Officer"/>
    <s v="i7"/>
    <s v="Doctoral"/>
    <s v="Job portal"/>
    <d v="2024-03-03T00:00:00"/>
    <d v="2024-03-24T00:00:00"/>
    <d v="2024-04-04T00:00:00"/>
    <s v="Hired"/>
    <n v="62727"/>
    <n v="4.8"/>
    <x v="2"/>
    <n v="4"/>
    <s v="Remote"/>
    <x v="0"/>
  </r>
  <r>
    <s v="BP52083"/>
    <x v="1"/>
    <n v="32"/>
    <s v="Service"/>
    <s v="Service Manager"/>
    <s v="b9"/>
    <s v="Associate"/>
    <s v="Own website"/>
    <d v="2024-03-04T00:00:00"/>
    <d v="2024-03-13T00:00:00"/>
    <d v="2024-03-24T00:00:00"/>
    <s v="Candidate in process"/>
    <n v="50626"/>
    <m/>
    <x v="1"/>
    <n v="4"/>
    <s v="Remote"/>
    <x v="1"/>
  </r>
  <r>
    <s v="PB41325"/>
    <x v="0"/>
    <n v="30"/>
    <s v="Service"/>
    <s v="Service Manager"/>
    <s v="c8"/>
    <s v="Associate"/>
    <s v="LinkedIn"/>
    <d v="2024-03-04T00:00:00"/>
    <d v="2024-03-25T00:00:00"/>
    <d v="2024-04-06T00:00:00"/>
    <s v="Candidate in process"/>
    <n v="61834"/>
    <m/>
    <x v="1"/>
    <n v="4"/>
    <s v="Head Office"/>
    <x v="1"/>
  </r>
  <r>
    <s v="IF69825"/>
    <x v="2"/>
    <n v="23"/>
    <s v="Operations"/>
    <s v="Operations Manager"/>
    <s v="c8"/>
    <s v="Master"/>
    <s v="Own website"/>
    <d v="2024-03-04T00:00:00"/>
    <d v="2024-03-24T00:00:00"/>
    <d v="2024-04-05T00:00:00"/>
    <s v="Hired"/>
    <n v="74477"/>
    <n v="4.9000000000000004"/>
    <x v="2"/>
    <n v="2"/>
    <s v="Branch Office"/>
    <x v="0"/>
  </r>
  <r>
    <s v="PT14276"/>
    <x v="2"/>
    <n v="38"/>
    <s v="Operations"/>
    <s v="Operations Executive"/>
    <s v="c5"/>
    <s v="Degree"/>
    <s v="LinkedIn"/>
    <d v="2024-03-04T00:00:00"/>
    <d v="2024-03-19T00:00:00"/>
    <d v="2024-03-24T00:00:00"/>
    <s v="Rejected"/>
    <n v="40324"/>
    <m/>
    <x v="1"/>
    <m/>
    <s v="Branch Office"/>
    <x v="2"/>
  </r>
  <r>
    <s v="EX78180"/>
    <x v="1"/>
    <n v="35"/>
    <s v="Sales"/>
    <s v="Sales Executive"/>
    <s v="i4"/>
    <s v="Master"/>
    <s v="Job portal"/>
    <d v="2024-03-04T00:00:00"/>
    <d v="2024-03-19T00:00:00"/>
    <d v="2024-03-24T00:00:00"/>
    <s v="Hired"/>
    <n v="43753"/>
    <n v="4.3"/>
    <x v="0"/>
    <n v="5"/>
    <s v="Branch Office"/>
    <x v="2"/>
  </r>
  <r>
    <s v="PT38079"/>
    <x v="0"/>
    <n v="38"/>
    <s v="Operations"/>
    <s v="Operations Executive"/>
    <s v="i1"/>
    <s v="Master"/>
    <s v="Job portal"/>
    <d v="2024-03-05T00:00:00"/>
    <d v="2024-03-24T00:00:00"/>
    <d v="2024-04-03T00:00:00"/>
    <s v="Hired"/>
    <n v="57141"/>
    <m/>
    <x v="0"/>
    <n v="4"/>
    <s v="Branch Office"/>
    <x v="2"/>
  </r>
  <r>
    <s v="YG44198"/>
    <x v="2"/>
    <n v="25"/>
    <s v="Finance"/>
    <s v="Finance Manager"/>
    <s v="c5"/>
    <s v="Master"/>
    <s v="Job portal"/>
    <d v="2024-03-05T00:00:00"/>
    <d v="2024-03-19T00:00:00"/>
    <d v="2024-03-24T00:00:00"/>
    <s v="Hired"/>
    <n v="67866"/>
    <n v="4.7"/>
    <x v="0"/>
    <n v="4"/>
    <s v="Head Office"/>
    <x v="0"/>
  </r>
  <r>
    <s v="ZS40635"/>
    <x v="0"/>
    <n v="25"/>
    <s v="Operations"/>
    <s v="Operations Executive"/>
    <s v="i7"/>
    <s v="Doctoral"/>
    <s v="Job portal"/>
    <d v="2024-03-05T00:00:00"/>
    <d v="2024-03-27T00:00:00"/>
    <d v="2024-04-06T00:00:00"/>
    <s v="Hired"/>
    <n v="74243"/>
    <n v="4.9000000000000004"/>
    <x v="0"/>
    <m/>
    <s v="Branch Office"/>
    <x v="0"/>
  </r>
  <r>
    <s v="GG87530"/>
    <x v="0"/>
    <n v="24"/>
    <s v="Service"/>
    <s v="Service Manager"/>
    <s v="i7"/>
    <s v="Bachelor"/>
    <s v="Job portal"/>
    <d v="2024-03-05T00:00:00"/>
    <d v="2024-03-26T00:00:00"/>
    <d v="2024-04-01T00:00:00"/>
    <s v="Hired"/>
    <n v="70836"/>
    <n v="4.8"/>
    <x v="0"/>
    <n v="4"/>
    <s v="Branch Office"/>
    <x v="0"/>
  </r>
  <r>
    <s v="KU60743"/>
    <x v="0"/>
    <n v="32"/>
    <s v="Operations"/>
    <s v="Operations Executive"/>
    <s v="i7"/>
    <s v="Degree"/>
    <s v="Job portal"/>
    <d v="2024-03-06T00:00:00"/>
    <d v="2024-03-19T00:00:00"/>
    <d v="2024-03-23T00:00:00"/>
    <s v="Hired"/>
    <n v="67601"/>
    <m/>
    <x v="0"/>
    <n v="4"/>
    <s v="Head Office"/>
    <x v="1"/>
  </r>
  <r>
    <s v="RI90563"/>
    <x v="1"/>
    <n v="27"/>
    <s v="Finance"/>
    <s v="Financial Analyst"/>
    <s v="i5"/>
    <s v="Bachelor"/>
    <s v="Own website"/>
    <d v="2024-03-06T00:00:00"/>
    <d v="2024-03-25T00:00:00"/>
    <d v="2024-03-31T00:00:00"/>
    <s v="Hired"/>
    <n v="47690"/>
    <m/>
    <x v="0"/>
    <n v="4"/>
    <s v="Branch Office"/>
    <x v="0"/>
  </r>
  <r>
    <s v="WP46909"/>
    <x v="2"/>
    <n v="24"/>
    <s v="Production"/>
    <s v="Production Manager"/>
    <s v="c10"/>
    <s v="Bachelor"/>
    <s v="Job portal"/>
    <d v="2024-03-06T00:00:00"/>
    <d v="2024-03-20T00:00:00"/>
    <d v="2024-04-01T00:00:00"/>
    <s v="Hired"/>
    <n v="61306"/>
    <n v="4.5"/>
    <x v="2"/>
    <n v="4"/>
    <s v="Branch Office"/>
    <x v="0"/>
  </r>
  <r>
    <s v="PW74683"/>
    <x v="2"/>
    <n v="28"/>
    <s v="Production"/>
    <s v="Production Engineer"/>
    <s v="i5"/>
    <s v="Bachelor"/>
    <s v="LinkedIn"/>
    <d v="2024-03-06T00:00:00"/>
    <d v="2024-03-28T00:00:00"/>
    <d v="2024-04-02T00:00:00"/>
    <s v="Hired"/>
    <n v="51367"/>
    <n v="4.8"/>
    <x v="0"/>
    <n v="5"/>
    <s v="Branch Office"/>
    <x v="1"/>
  </r>
  <r>
    <s v="YY45029"/>
    <x v="1"/>
    <n v="40"/>
    <s v="Service"/>
    <s v="Service Engineer"/>
    <s v="b9"/>
    <s v="Bachelor"/>
    <s v="Job portal"/>
    <d v="2024-03-06T00:00:00"/>
    <d v="2024-03-28T00:00:00"/>
    <d v="2024-04-03T00:00:00"/>
    <s v="Rejected"/>
    <n v="35911"/>
    <m/>
    <x v="1"/>
    <n v="4"/>
    <s v="Branch Office"/>
    <x v="3"/>
  </r>
  <r>
    <s v="MY44142"/>
    <x v="0"/>
    <n v="27"/>
    <s v="Operations"/>
    <s v="Operations Executive"/>
    <s v="i4"/>
    <s v="Doctoral"/>
    <s v="LinkedIn"/>
    <d v="2024-03-06T00:00:00"/>
    <d v="2024-03-27T00:00:00"/>
    <d v="2024-04-03T00:00:00"/>
    <s v="Rejected"/>
    <n v="43353"/>
    <m/>
    <x v="1"/>
    <n v="4"/>
    <s v="Head Office"/>
    <x v="0"/>
  </r>
  <r>
    <s v="HA93667"/>
    <x v="0"/>
    <n v="39"/>
    <s v="Production"/>
    <s v="Production Manager"/>
    <s v="i6"/>
    <s v="Bachelor"/>
    <s v="Own website"/>
    <d v="2024-03-06T00:00:00"/>
    <d v="2024-03-15T00:00:00"/>
    <d v="2024-03-26T00:00:00"/>
    <s v="Candidate refused"/>
    <n v="62847"/>
    <m/>
    <x v="1"/>
    <n v="5"/>
    <s v="Branch Office"/>
    <x v="2"/>
  </r>
  <r>
    <s v="YC68828"/>
    <x v="0"/>
    <n v="28"/>
    <s v="Marketing"/>
    <s v="Marketing Executive"/>
    <s v="c10"/>
    <s v="Master"/>
    <s v="Job portal"/>
    <d v="2024-03-06T00:00:00"/>
    <d v="2024-03-27T00:00:00"/>
    <d v="2024-04-01T00:00:00"/>
    <s v="Candidate in process"/>
    <n v="71130"/>
    <m/>
    <x v="1"/>
    <n v="5"/>
    <s v="Branch Office"/>
    <x v="1"/>
  </r>
  <r>
    <s v="KX12390"/>
    <x v="0"/>
    <n v="32"/>
    <s v="Service"/>
    <s v="Service Engineer"/>
    <s v="n6"/>
    <s v="Bachelor"/>
    <s v="Job portal"/>
    <d v="2024-03-07T00:00:00"/>
    <d v="2024-03-17T00:00:00"/>
    <d v="2024-03-21T00:00:00"/>
    <s v="Hired"/>
    <n v="185835"/>
    <n v="4.5999999999999996"/>
    <x v="0"/>
    <n v="4"/>
    <s v="Branch Office"/>
    <x v="1"/>
  </r>
  <r>
    <s v="OQ32298"/>
    <x v="0"/>
    <n v="31"/>
    <s v="Operations"/>
    <s v="Operations Executive"/>
    <s v="n6"/>
    <s v="Associate"/>
    <s v="Own website"/>
    <d v="2024-03-07T00:00:00"/>
    <d v="2024-03-26T00:00:00"/>
    <d v="2024-04-05T00:00:00"/>
    <s v="Rejected"/>
    <n v="120601"/>
    <m/>
    <x v="1"/>
    <m/>
    <s v="Branch Office"/>
    <x v="1"/>
  </r>
  <r>
    <s v="HR61287"/>
    <x v="0"/>
    <n v="43"/>
    <s v="Marketing"/>
    <s v="Marketing Executive"/>
    <s v="m7"/>
    <s v="Degree"/>
    <s v="LinkedIn"/>
    <d v="2024-03-07T00:00:00"/>
    <d v="2024-03-19T00:00:00"/>
    <d v="2024-03-30T00:00:00"/>
    <s v="Hired"/>
    <n v="160232"/>
    <n v="4.4000000000000004"/>
    <x v="0"/>
    <n v="5"/>
    <s v="Branch Office"/>
    <x v="3"/>
  </r>
  <r>
    <s v="AP43806"/>
    <x v="0"/>
    <n v="35"/>
    <s v="Operations"/>
    <s v="Operations Executive"/>
    <s v="c8"/>
    <s v="Bachelor"/>
    <s v="Job portal"/>
    <d v="2024-03-07T00:00:00"/>
    <d v="2024-03-23T00:00:00"/>
    <d v="2024-03-29T00:00:00"/>
    <s v="Candidate refused"/>
    <n v="59832"/>
    <m/>
    <x v="1"/>
    <n v="5"/>
    <s v="Branch Office"/>
    <x v="2"/>
  </r>
  <r>
    <s v="NR94265"/>
    <x v="0"/>
    <n v="34"/>
    <s v="Operations"/>
    <s v="Operations Executive"/>
    <s v="n10"/>
    <s v="Bachelor"/>
    <s v="Own website"/>
    <d v="2024-03-07T00:00:00"/>
    <d v="2024-03-16T00:00:00"/>
    <d v="2024-03-28T00:00:00"/>
    <s v="Hired"/>
    <n v="199609"/>
    <n v="4"/>
    <x v="0"/>
    <n v="4"/>
    <s v="Branch Office"/>
    <x v="2"/>
  </r>
  <r>
    <s v="CM15784"/>
    <x v="0"/>
    <n v="35"/>
    <s v="Operations"/>
    <s v="Operations Manager"/>
    <s v="c10"/>
    <s v="Master"/>
    <s v="Job portal"/>
    <d v="2024-03-07T00:00:00"/>
    <d v="2024-03-20T00:00:00"/>
    <d v="2024-03-31T00:00:00"/>
    <s v="Hired"/>
    <n v="81919"/>
    <m/>
    <x v="2"/>
    <n v="5"/>
    <s v="Branch Office"/>
    <x v="2"/>
  </r>
  <r>
    <s v="IV18966"/>
    <x v="0"/>
    <n v="37"/>
    <s v="Service"/>
    <s v="Service Manager"/>
    <s v="c5"/>
    <s v="Master"/>
    <s v="Job portal"/>
    <d v="2024-03-08T00:00:00"/>
    <d v="2024-03-22T00:00:00"/>
    <d v="2024-03-28T00:00:00"/>
    <s v="Rejected"/>
    <n v="55596"/>
    <m/>
    <x v="1"/>
    <n v="4"/>
    <s v="Branch Office"/>
    <x v="2"/>
  </r>
  <r>
    <s v="NV30970"/>
    <x v="1"/>
    <n v="30"/>
    <s v="Operations"/>
    <s v="Operations Executive"/>
    <s v="c5"/>
    <s v="Bachelor"/>
    <s v="Job portal"/>
    <d v="2024-03-08T00:00:00"/>
    <d v="2024-03-25T00:00:00"/>
    <d v="2024-04-06T00:00:00"/>
    <s v="Hired"/>
    <n v="62238"/>
    <n v="4.5999999999999996"/>
    <x v="0"/>
    <n v="2"/>
    <s v="Head Office"/>
    <x v="1"/>
  </r>
  <r>
    <s v="FJ61590"/>
    <x v="2"/>
    <n v="34"/>
    <s v="Service"/>
    <s v="Service Manager"/>
    <s v="c10"/>
    <s v="Doctoral"/>
    <s v="LinkedIn"/>
    <d v="2024-03-08T00:00:00"/>
    <d v="2024-03-27T00:00:00"/>
    <d v="2024-04-06T00:00:00"/>
    <s v="Candidate refused"/>
    <n v="61110"/>
    <m/>
    <x v="1"/>
    <m/>
    <s v="Branch Office"/>
    <x v="2"/>
  </r>
  <r>
    <s v="YG33594"/>
    <x v="1"/>
    <n v="28"/>
    <s v="Operations"/>
    <s v="Operations Executive"/>
    <s v="c5"/>
    <s v="Degree"/>
    <s v="Own website"/>
    <d v="2024-03-09T00:00:00"/>
    <d v="2024-03-30T00:00:00"/>
    <d v="2024-04-09T00:00:00"/>
    <s v="Hired"/>
    <n v="68595"/>
    <m/>
    <x v="0"/>
    <n v="4"/>
    <s v="Branch Office"/>
    <x v="1"/>
  </r>
  <r>
    <s v="EE32350"/>
    <x v="0"/>
    <n v="32"/>
    <s v="Service"/>
    <s v="Service Engineer"/>
    <s v="m7"/>
    <s v="Bachelor"/>
    <s v="Own website"/>
    <d v="2024-03-09T00:00:00"/>
    <d v="2024-03-25T00:00:00"/>
    <d v="2024-03-29T00:00:00"/>
    <s v="Hired"/>
    <n v="143514"/>
    <m/>
    <x v="0"/>
    <n v="5"/>
    <s v="Branch Office"/>
    <x v="1"/>
  </r>
  <r>
    <s v="BV71687"/>
    <x v="0"/>
    <n v="28"/>
    <s v="Operations"/>
    <s v="Operations Executive"/>
    <s v="n9"/>
    <s v="Doctoral"/>
    <s v="Recruitment agencies"/>
    <d v="2024-03-09T00:00:00"/>
    <d v="2024-03-28T00:00:00"/>
    <d v="2024-04-05T00:00:00"/>
    <s v="Hired"/>
    <n v="149921"/>
    <n v="4.4000000000000004"/>
    <x v="0"/>
    <n v="4"/>
    <s v="Branch Office"/>
    <x v="1"/>
  </r>
  <r>
    <s v="UH26104"/>
    <x v="2"/>
    <n v="44"/>
    <s v="Finance"/>
    <s v="Financial Analyst"/>
    <s v="i4"/>
    <s v="Bachelor"/>
    <s v="Job portal"/>
    <d v="2024-03-10T00:00:00"/>
    <d v="2024-03-23T00:00:00"/>
    <d v="2024-03-28T00:00:00"/>
    <s v="Rejected"/>
    <n v="63900"/>
    <m/>
    <x v="1"/>
    <n v="5"/>
    <s v="Branch Office"/>
    <x v="3"/>
  </r>
  <r>
    <s v="ET21865"/>
    <x v="0"/>
    <n v="26"/>
    <s v="Purchase"/>
    <s v="Purchase Officer"/>
    <s v="i5"/>
    <s v="Master"/>
    <s v="Recruitment agencies"/>
    <d v="2024-03-10T00:00:00"/>
    <d v="2024-03-25T00:00:00"/>
    <d v="2024-04-04T00:00:00"/>
    <s v="Hired"/>
    <n v="48751"/>
    <n v="4.4000000000000004"/>
    <x v="0"/>
    <n v="2"/>
    <s v="Head Office"/>
    <x v="0"/>
  </r>
  <r>
    <s v="FG23973"/>
    <x v="0"/>
    <n v="23"/>
    <s v="Service"/>
    <s v="Service Engineer"/>
    <s v="i4"/>
    <s v="Master"/>
    <s v="LinkedIn"/>
    <d v="2024-03-11T00:00:00"/>
    <d v="2024-03-30T00:00:00"/>
    <d v="2024-04-07T00:00:00"/>
    <s v="Rejected"/>
    <n v="60315"/>
    <m/>
    <x v="1"/>
    <n v="5"/>
    <s v="Head Office"/>
    <x v="0"/>
  </r>
  <r>
    <s v="XG04881"/>
    <x v="0"/>
    <n v="25"/>
    <s v="Human Resource"/>
    <s v="HR Manager"/>
    <s v="c9"/>
    <s v="Bachelor"/>
    <s v="Job portal"/>
    <d v="2024-03-11T00:00:00"/>
    <d v="2024-03-19T00:00:00"/>
    <d v="2024-03-27T00:00:00"/>
    <s v="Hired"/>
    <n v="69704"/>
    <n v="4.9000000000000004"/>
    <x v="0"/>
    <n v="4"/>
    <s v="Branch Office"/>
    <x v="0"/>
  </r>
  <r>
    <s v="GO36130"/>
    <x v="0"/>
    <n v="29"/>
    <s v="Sales"/>
    <s v="Sales Executive"/>
    <s v="n10"/>
    <s v="Bachelor"/>
    <s v="Recruitment agencies"/>
    <d v="2024-03-12T00:00:00"/>
    <d v="2024-04-01T00:00:00"/>
    <d v="2024-04-13T00:00:00"/>
    <s v="Hired"/>
    <n v="218703"/>
    <n v="4.7"/>
    <x v="0"/>
    <n v="5"/>
    <s v="Branch Office"/>
    <x v="1"/>
  </r>
  <r>
    <s v="GI85398"/>
    <x v="0"/>
    <n v="29"/>
    <s v="Sales"/>
    <s v="Sales Executive"/>
    <s v="c8"/>
    <s v="Bachelor"/>
    <s v="LinkedIn"/>
    <d v="2024-03-12T00:00:00"/>
    <d v="2024-03-20T00:00:00"/>
    <d v="2024-03-29T00:00:00"/>
    <s v="Hired"/>
    <n v="64022"/>
    <n v="4.8"/>
    <x v="2"/>
    <n v="2"/>
    <s v="Branch Office"/>
    <x v="1"/>
  </r>
  <r>
    <s v="QY89689"/>
    <x v="0"/>
    <n v="40"/>
    <s v="Service"/>
    <s v="Service Engineer"/>
    <s v="i1"/>
    <s v="Degree"/>
    <s v="LinkedIn"/>
    <d v="2024-03-13T00:00:00"/>
    <d v="2024-03-31T00:00:00"/>
    <d v="2024-04-09T00:00:00"/>
    <s v="Hired"/>
    <n v="57266"/>
    <n v="4.2"/>
    <x v="0"/>
    <n v="3"/>
    <s v="Branch Office"/>
    <x v="3"/>
  </r>
  <r>
    <s v="VW24984"/>
    <x v="2"/>
    <n v="29"/>
    <s v="General Management"/>
    <s v="General Manager"/>
    <s v="c10"/>
    <s v="Associate"/>
    <s v="Job portal"/>
    <d v="2024-03-13T00:00:00"/>
    <d v="2024-03-31T00:00:00"/>
    <d v="2024-04-06T00:00:00"/>
    <s v="Hired"/>
    <n v="62025"/>
    <n v="3.9"/>
    <x v="0"/>
    <m/>
    <s v="Branch Office"/>
    <x v="1"/>
  </r>
  <r>
    <s v="II08404"/>
    <x v="0"/>
    <n v="37"/>
    <s v="General Management"/>
    <s v="General Manager"/>
    <s v="n6"/>
    <s v="Master"/>
    <s v="Own website"/>
    <d v="2024-03-14T00:00:00"/>
    <d v="2024-03-24T00:00:00"/>
    <d v="2024-03-30T00:00:00"/>
    <s v="Rejected"/>
    <n v="198997"/>
    <m/>
    <x v="1"/>
    <n v="4"/>
    <s v="Branch Office"/>
    <x v="2"/>
  </r>
  <r>
    <s v="UN07731"/>
    <x v="0"/>
    <n v="34"/>
    <s v="Operations"/>
    <s v="Operations Executive"/>
    <s v="i4"/>
    <s v="Master"/>
    <s v="Job portal"/>
    <d v="2024-03-14T00:00:00"/>
    <d v="2024-04-01T00:00:00"/>
    <d v="2024-04-09T00:00:00"/>
    <s v="Hired"/>
    <n v="40607"/>
    <n v="4.5"/>
    <x v="0"/>
    <n v="4"/>
    <s v="Branch Office"/>
    <x v="2"/>
  </r>
  <r>
    <s v="NL99764"/>
    <x v="2"/>
    <n v="26"/>
    <s v="Operations"/>
    <s v="Operations Executive"/>
    <s v="b9"/>
    <s v="Master"/>
    <s v="Job portal"/>
    <d v="2024-03-14T00:00:00"/>
    <d v="2024-03-29T00:00:00"/>
    <d v="2024-04-10T00:00:00"/>
    <s v="Hired"/>
    <n v="40366"/>
    <n v="4.4000000000000004"/>
    <x v="0"/>
    <n v="4"/>
    <s v="Branch Office"/>
    <x v="0"/>
  </r>
  <r>
    <s v="JZ45620"/>
    <x v="0"/>
    <n v="34"/>
    <s v="Service"/>
    <s v="Service Engineer"/>
    <s v="c5"/>
    <s v="Bachelor"/>
    <s v="Others"/>
    <d v="2024-03-15T00:00:00"/>
    <d v="2024-04-04T00:00:00"/>
    <d v="2024-04-11T00:00:00"/>
    <s v="Hired"/>
    <n v="51194"/>
    <n v="4.5"/>
    <x v="0"/>
    <n v="2"/>
    <s v="Branch Office"/>
    <x v="2"/>
  </r>
  <r>
    <s v="SL86884"/>
    <x v="0"/>
    <n v="25"/>
    <s v="General Management"/>
    <s v="General Manager"/>
    <s v="b9"/>
    <s v="Degree"/>
    <s v="Job portal"/>
    <d v="2024-03-15T00:00:00"/>
    <d v="2024-04-02T00:00:00"/>
    <d v="2024-04-11T00:00:00"/>
    <s v="Rejected"/>
    <n v="52035"/>
    <m/>
    <x v="1"/>
    <m/>
    <s v="Branch Office"/>
    <x v="0"/>
  </r>
  <r>
    <s v="BW69092"/>
    <x v="2"/>
    <n v="35"/>
    <s v="Service"/>
    <s v="Service Manager"/>
    <s v="c8"/>
    <s v="Master"/>
    <s v="Job portal"/>
    <d v="2024-03-15T00:00:00"/>
    <d v="2024-03-25T00:00:00"/>
    <d v="2024-04-06T00:00:00"/>
    <s v="Hired"/>
    <n v="83461"/>
    <n v="4.8"/>
    <x v="0"/>
    <n v="5"/>
    <s v="Branch Office"/>
    <x v="2"/>
  </r>
  <r>
    <s v="NU99434"/>
    <x v="0"/>
    <n v="32"/>
    <s v="Service"/>
    <s v="Service Manager"/>
    <s v="i6"/>
    <s v="Bachelor"/>
    <s v="Recruitment agencies"/>
    <d v="2024-03-15T00:00:00"/>
    <d v="2024-03-23T00:00:00"/>
    <d v="2024-03-31T00:00:00"/>
    <s v="Candidate refused"/>
    <n v="52867"/>
    <m/>
    <x v="1"/>
    <n v="2"/>
    <s v="Branch Office"/>
    <x v="1"/>
  </r>
  <r>
    <s v="JL36074"/>
    <x v="0"/>
    <n v="29"/>
    <s v="Service"/>
    <s v="Service Engineer"/>
    <s v="i7"/>
    <s v="Bachelor"/>
    <s v="Job portal"/>
    <d v="2024-03-15T00:00:00"/>
    <d v="2024-03-29T00:00:00"/>
    <d v="2024-04-09T00:00:00"/>
    <s v="Hired"/>
    <n v="67932"/>
    <n v="4.5999999999999996"/>
    <x v="0"/>
    <n v="5"/>
    <s v="Branch Office"/>
    <x v="1"/>
  </r>
  <r>
    <s v="AC42571"/>
    <x v="0"/>
    <n v="35"/>
    <s v="Operations"/>
    <s v="Operations Executive"/>
    <s v="c10"/>
    <s v="Doctoral"/>
    <s v="Job portal"/>
    <d v="2024-03-15T00:00:00"/>
    <d v="2024-03-26T00:00:00"/>
    <d v="2024-04-06T00:00:00"/>
    <s v="Candidate in process"/>
    <n v="81803"/>
    <m/>
    <x v="1"/>
    <n v="3"/>
    <s v="Branch Office"/>
    <x v="2"/>
  </r>
  <r>
    <s v="HF96645"/>
    <x v="0"/>
    <n v="37"/>
    <s v="Operations"/>
    <s v="Operations Manager"/>
    <s v="i6"/>
    <s v="Bachelor"/>
    <s v="LinkedIn"/>
    <d v="2024-03-15T00:00:00"/>
    <d v="2024-04-02T00:00:00"/>
    <d v="2024-04-09T00:00:00"/>
    <s v="Rejected"/>
    <n v="65404"/>
    <m/>
    <x v="1"/>
    <n v="4"/>
    <s v="Head Office"/>
    <x v="2"/>
  </r>
  <r>
    <s v="AZ93967"/>
    <x v="0"/>
    <n v="28"/>
    <s v="Service"/>
    <s v="Service Engineer"/>
    <s v="i6"/>
    <s v="Associate"/>
    <s v="Job portal"/>
    <d v="2024-03-16T00:00:00"/>
    <d v="2024-03-28T00:00:00"/>
    <d v="2024-04-06T00:00:00"/>
    <s v="Rejected"/>
    <n v="56115"/>
    <m/>
    <x v="1"/>
    <n v="4"/>
    <s v="Branch Office"/>
    <x v="1"/>
  </r>
  <r>
    <s v="KS72308"/>
    <x v="2"/>
    <n v="33"/>
    <s v="General Management"/>
    <s v="General Manager"/>
    <s v="b9"/>
    <s v="Bachelor"/>
    <s v="Others"/>
    <d v="2024-03-17T00:00:00"/>
    <d v="2024-03-30T00:00:00"/>
    <d v="2024-04-05T00:00:00"/>
    <s v="Hired"/>
    <n v="51192"/>
    <n v="3.7"/>
    <x v="0"/>
    <m/>
    <s v="Branch Office"/>
    <x v="1"/>
  </r>
  <r>
    <s v="TG15085"/>
    <x v="0"/>
    <n v="28"/>
    <s v="Purchase"/>
    <s v="Purchase Officer"/>
    <s v="i6"/>
    <s v="Master"/>
    <s v="Job portal"/>
    <d v="2024-03-17T00:00:00"/>
    <d v="2024-04-03T00:00:00"/>
    <d v="2024-04-09T00:00:00"/>
    <s v="Hired"/>
    <n v="52701"/>
    <m/>
    <x v="2"/>
    <n v="4"/>
    <s v="Branch Office"/>
    <x v="1"/>
  </r>
  <r>
    <s v="EI43010"/>
    <x v="2"/>
    <n v="24"/>
    <s v="Service"/>
    <s v="Service Engineer"/>
    <s v="c9"/>
    <s v="Bachelor"/>
    <s v="Own website"/>
    <d v="2024-03-17T00:00:00"/>
    <d v="2024-03-26T00:00:00"/>
    <d v="2024-04-07T00:00:00"/>
    <s v="Candidate refused"/>
    <n v="70930"/>
    <m/>
    <x v="1"/>
    <n v="4"/>
    <s v="Branch Office"/>
    <x v="0"/>
  </r>
  <r>
    <s v="WW58941"/>
    <x v="0"/>
    <n v="36"/>
    <s v="Production"/>
    <s v="Production Engineer"/>
    <s v="i1"/>
    <s v="Associate"/>
    <s v="Job portal"/>
    <d v="2024-03-18T00:00:00"/>
    <d v="2024-03-27T00:00:00"/>
    <d v="2024-04-07T00:00:00"/>
    <s v="Rejected"/>
    <n v="35321"/>
    <m/>
    <x v="1"/>
    <n v="4"/>
    <s v="Branch Office"/>
    <x v="2"/>
  </r>
  <r>
    <s v="JV57672"/>
    <x v="0"/>
    <n v="26"/>
    <s v="Operations"/>
    <s v="Operations Manager"/>
    <s v="i6"/>
    <s v="Master"/>
    <s v="Job portal"/>
    <d v="2024-03-18T00:00:00"/>
    <d v="2024-03-28T00:00:00"/>
    <d v="2024-04-01T00:00:00"/>
    <s v="Hired"/>
    <n v="58882"/>
    <n v="3.9"/>
    <x v="2"/>
    <n v="4"/>
    <s v="Branch Office"/>
    <x v="0"/>
  </r>
  <r>
    <s v="QO74503"/>
    <x v="2"/>
    <n v="27"/>
    <s v="Operations"/>
    <s v="Operations Executive"/>
    <s v="i5"/>
    <s v="Bachelor"/>
    <s v="Job portal"/>
    <d v="2024-03-19T00:00:00"/>
    <d v="2024-03-30T00:00:00"/>
    <d v="2024-04-08T00:00:00"/>
    <s v="Hired"/>
    <n v="49230"/>
    <n v="4.9000000000000004"/>
    <x v="0"/>
    <m/>
    <s v="Head Office"/>
    <x v="0"/>
  </r>
  <r>
    <s v="IJ08007"/>
    <x v="0"/>
    <n v="24"/>
    <s v="Production"/>
    <s v="Production Engineer"/>
    <s v="i1"/>
    <s v="Bachelor"/>
    <s v="Job portal"/>
    <d v="2024-03-19T00:00:00"/>
    <d v="2024-04-04T00:00:00"/>
    <d v="2024-04-14T00:00:00"/>
    <s v="Hired"/>
    <n v="36084"/>
    <n v="4.5999999999999996"/>
    <x v="0"/>
    <m/>
    <s v="Branch Office"/>
    <x v="0"/>
  </r>
  <r>
    <s v="LP60860"/>
    <x v="0"/>
    <n v="28"/>
    <s v="Operations"/>
    <s v="Operations Executive"/>
    <s v="c8"/>
    <s v="Bachelor"/>
    <s v="LinkedIn"/>
    <d v="2024-03-19T00:00:00"/>
    <d v="2024-04-07T00:00:00"/>
    <d v="2024-04-13T00:00:00"/>
    <s v="Hired"/>
    <n v="55736"/>
    <n v="4.7"/>
    <x v="0"/>
    <n v="4"/>
    <s v="Branch Office"/>
    <x v="1"/>
  </r>
  <r>
    <s v="HX81874"/>
    <x v="0"/>
    <n v="34"/>
    <s v="Service"/>
    <s v="Service Engineer"/>
    <s v="c8"/>
    <s v="Associate"/>
    <s v="LinkedIn"/>
    <d v="2024-03-19T00:00:00"/>
    <d v="2024-04-08T00:00:00"/>
    <d v="2024-04-14T00:00:00"/>
    <s v="Hired"/>
    <n v="73962"/>
    <n v="4.5"/>
    <x v="0"/>
    <n v="4"/>
    <s v="Branch Office"/>
    <x v="2"/>
  </r>
  <r>
    <s v="NT02319"/>
    <x v="0"/>
    <n v="24"/>
    <s v="Operations"/>
    <s v="Operations Manager"/>
    <s v="c10"/>
    <s v="Degree"/>
    <s v="Own website"/>
    <d v="2024-03-19T00:00:00"/>
    <d v="2024-04-09T00:00:00"/>
    <d v="2024-04-20T00:00:00"/>
    <s v="Hired"/>
    <n v="79192"/>
    <n v="5"/>
    <x v="0"/>
    <n v="4"/>
    <s v="Branch Office"/>
    <x v="0"/>
  </r>
  <r>
    <s v="TF32625"/>
    <x v="0"/>
    <n v="31"/>
    <s v="General Management"/>
    <s v="General Manager"/>
    <s v="n6"/>
    <s v="Degree"/>
    <s v="Job portal"/>
    <d v="2024-03-20T00:00:00"/>
    <d v="2024-04-07T00:00:00"/>
    <d v="2024-04-12T00:00:00"/>
    <s v="Rejected"/>
    <n v="128050"/>
    <m/>
    <x v="1"/>
    <n v="5"/>
    <s v="Head Office"/>
    <x v="1"/>
  </r>
  <r>
    <s v="PT72561"/>
    <x v="2"/>
    <n v="23"/>
    <s v="Sales"/>
    <s v="Sales Executive"/>
    <s v="c10"/>
    <s v="Bachelor"/>
    <s v="Job portal"/>
    <d v="2024-03-20T00:00:00"/>
    <d v="2024-04-09T00:00:00"/>
    <d v="2024-04-13T00:00:00"/>
    <s v="Hired"/>
    <n v="85291"/>
    <n v="3.6"/>
    <x v="2"/>
    <n v="5"/>
    <s v="Remote"/>
    <x v="0"/>
  </r>
  <r>
    <s v="FL44894"/>
    <x v="0"/>
    <n v="26"/>
    <s v="Operations"/>
    <s v="Operations Executive"/>
    <s v="i4"/>
    <s v="Master"/>
    <s v="Job portal"/>
    <d v="2024-03-20T00:00:00"/>
    <d v="2024-03-30T00:00:00"/>
    <d v="2024-04-07T00:00:00"/>
    <s v="Hired"/>
    <n v="51462"/>
    <n v="3.9"/>
    <x v="2"/>
    <n v="4"/>
    <s v="Branch Office"/>
    <x v="0"/>
  </r>
  <r>
    <s v="FD42344"/>
    <x v="0"/>
    <n v="24"/>
    <s v="Operations"/>
    <s v="Operations Manager"/>
    <s v="n6"/>
    <s v="Doctoral"/>
    <s v="Job portal"/>
    <d v="2024-03-20T00:00:00"/>
    <d v="2024-04-10T00:00:00"/>
    <d v="2024-04-17T00:00:00"/>
    <s v="Hired"/>
    <n v="140981"/>
    <n v="4.9000000000000004"/>
    <x v="0"/>
    <m/>
    <s v="Branch Office"/>
    <x v="0"/>
  </r>
  <r>
    <s v="RX39430"/>
    <x v="0"/>
    <n v="44"/>
    <s v="Service"/>
    <s v="Service Engineer"/>
    <s v="c10"/>
    <s v="Degree"/>
    <s v="Job portal"/>
    <d v="2024-03-21T00:00:00"/>
    <d v="2024-04-07T00:00:00"/>
    <d v="2024-04-14T00:00:00"/>
    <s v="Hired"/>
    <n v="75667"/>
    <n v="3.5"/>
    <x v="0"/>
    <n v="3"/>
    <s v="Head Office"/>
    <x v="3"/>
  </r>
  <r>
    <s v="PX96824"/>
    <x v="2"/>
    <n v="25"/>
    <s v="Marketing"/>
    <s v="Marketing Executive"/>
    <s v="i4"/>
    <s v="Bachelor"/>
    <s v="Job portal"/>
    <d v="2024-03-21T00:00:00"/>
    <d v="2024-04-08T00:00:00"/>
    <d v="2024-04-13T00:00:00"/>
    <s v="Hired"/>
    <n v="47447"/>
    <n v="4.9000000000000004"/>
    <x v="0"/>
    <n v="4"/>
    <s v="Head Office"/>
    <x v="0"/>
  </r>
  <r>
    <s v="UJ22225"/>
    <x v="0"/>
    <n v="36"/>
    <s v="Production"/>
    <s v="Production Engineer"/>
    <s v="i4"/>
    <s v="Master"/>
    <s v="Job portal"/>
    <d v="2024-03-21T00:00:00"/>
    <d v="2024-04-04T00:00:00"/>
    <d v="2024-04-16T00:00:00"/>
    <s v="Hired"/>
    <n v="43639"/>
    <m/>
    <x v="0"/>
    <m/>
    <s v="Branch Office"/>
    <x v="2"/>
  </r>
  <r>
    <s v="IP84428"/>
    <x v="2"/>
    <n v="29"/>
    <s v="Service"/>
    <s v="Service Engineer"/>
    <s v="i7"/>
    <s v="Degree"/>
    <s v="Own website"/>
    <d v="2024-03-21T00:00:00"/>
    <d v="2024-04-10T00:00:00"/>
    <d v="2024-04-21T00:00:00"/>
    <s v="Hired"/>
    <n v="57562"/>
    <n v="4"/>
    <x v="0"/>
    <m/>
    <s v="Branch Office"/>
    <x v="1"/>
  </r>
  <r>
    <s v="AT23440"/>
    <x v="2"/>
    <n v="24"/>
    <s v="Service"/>
    <s v="Service Engineer"/>
    <s v="c9"/>
    <s v="Master"/>
    <s v="LinkedIn"/>
    <d v="2024-03-21T00:00:00"/>
    <d v="2024-04-03T00:00:00"/>
    <d v="2024-04-12T00:00:00"/>
    <s v="Hired"/>
    <n v="83738"/>
    <n v="5"/>
    <x v="0"/>
    <n v="5"/>
    <s v="Branch Office"/>
    <x v="0"/>
  </r>
  <r>
    <s v="WA84334"/>
    <x v="2"/>
    <n v="22"/>
    <s v="Service"/>
    <s v="Service Engineer"/>
    <s v="c5"/>
    <s v="Bachelor"/>
    <s v="Job portal"/>
    <d v="2024-03-21T00:00:00"/>
    <d v="2024-04-05T00:00:00"/>
    <d v="2024-04-10T00:00:00"/>
    <s v="Candidate refused"/>
    <n v="68746"/>
    <m/>
    <x v="1"/>
    <n v="5"/>
    <s v="Branch Office"/>
    <x v="0"/>
  </r>
  <r>
    <s v="FC34270"/>
    <x v="0"/>
    <n v="28"/>
    <s v="Operations"/>
    <s v="Operations Executive"/>
    <s v="c9"/>
    <s v="Bachelor"/>
    <s v="Job portal"/>
    <d v="2024-03-21T00:00:00"/>
    <d v="2024-04-05T00:00:00"/>
    <d v="2024-04-09T00:00:00"/>
    <s v="Hired"/>
    <n v="80792"/>
    <n v="4.7"/>
    <x v="0"/>
    <n v="4"/>
    <s v="Head Office"/>
    <x v="1"/>
  </r>
  <r>
    <s v="PU60877"/>
    <x v="0"/>
    <n v="37"/>
    <s v="Operations"/>
    <s v="Operations Manager"/>
    <s v="c10"/>
    <s v="Associate"/>
    <s v="LinkedIn"/>
    <d v="2024-03-21T00:00:00"/>
    <d v="2024-04-11T00:00:00"/>
    <d v="2024-04-22T00:00:00"/>
    <s v="Candidate refused"/>
    <n v="71504"/>
    <m/>
    <x v="1"/>
    <n v="4"/>
    <s v="Head Office"/>
    <x v="2"/>
  </r>
  <r>
    <s v="JJ52222"/>
    <x v="2"/>
    <n v="23"/>
    <s v="Operations"/>
    <s v="Operations Executive"/>
    <s v="i6"/>
    <s v="Bachelor"/>
    <s v="Recruitment agencies"/>
    <d v="2024-03-21T00:00:00"/>
    <d v="2024-04-09T00:00:00"/>
    <d v="2024-04-15T00:00:00"/>
    <s v="Hired"/>
    <n v="63471"/>
    <n v="4.3"/>
    <x v="0"/>
    <n v="4"/>
    <s v="Head Office"/>
    <x v="0"/>
  </r>
  <r>
    <s v="ZU64299"/>
    <x v="1"/>
    <n v="26"/>
    <s v="Service"/>
    <s v="Service Engineer"/>
    <s v="c9"/>
    <s v="Bachelor"/>
    <s v="Job portal"/>
    <d v="2024-03-21T00:00:00"/>
    <d v="2024-03-31T00:00:00"/>
    <d v="2024-04-05T00:00:00"/>
    <s v="Rejected"/>
    <n v="87196"/>
    <m/>
    <x v="1"/>
    <m/>
    <s v="Branch Office"/>
    <x v="0"/>
  </r>
  <r>
    <s v="WD49696"/>
    <x v="2"/>
    <n v="34"/>
    <s v="Service"/>
    <s v="Service Engineer"/>
    <s v="i6"/>
    <s v="Degree"/>
    <s v="Own website"/>
    <d v="2024-03-22T00:00:00"/>
    <d v="2024-04-03T00:00:00"/>
    <d v="2024-04-12T00:00:00"/>
    <s v="Hired"/>
    <n v="56084"/>
    <n v="4.7"/>
    <x v="0"/>
    <n v="4"/>
    <s v="Head Office"/>
    <x v="2"/>
  </r>
  <r>
    <s v="AY20970"/>
    <x v="0"/>
    <n v="23"/>
    <s v="Sales"/>
    <s v="Sales Manager"/>
    <s v="i7"/>
    <s v="Master"/>
    <s v="LinkedIn"/>
    <d v="2024-03-22T00:00:00"/>
    <d v="2024-04-01T00:00:00"/>
    <d v="2024-04-13T00:00:00"/>
    <s v="Hired"/>
    <n v="61087"/>
    <n v="4.0999999999999996"/>
    <x v="0"/>
    <n v="3"/>
    <s v="Branch Office"/>
    <x v="0"/>
  </r>
  <r>
    <s v="TV57340"/>
    <x v="0"/>
    <n v="33"/>
    <s v="Finance"/>
    <s v="Financial Analyst"/>
    <s v="n6"/>
    <s v="Doctoral"/>
    <s v="LinkedIn"/>
    <d v="2024-03-22T00:00:00"/>
    <d v="2024-04-09T00:00:00"/>
    <d v="2024-04-16T00:00:00"/>
    <s v="Rejected"/>
    <n v="155993"/>
    <m/>
    <x v="1"/>
    <n v="4"/>
    <s v="Branch Office"/>
    <x v="1"/>
  </r>
  <r>
    <s v="RP57890"/>
    <x v="0"/>
    <n v="28"/>
    <s v="Human Resource"/>
    <s v="HR Manager"/>
    <s v="n6"/>
    <s v="Bachelor"/>
    <s v="Recruitment agencies"/>
    <d v="2024-03-23T00:00:00"/>
    <d v="2024-04-09T00:00:00"/>
    <d v="2024-04-18T00:00:00"/>
    <s v="Hired"/>
    <n v="134086"/>
    <n v="4.5"/>
    <x v="0"/>
    <n v="5"/>
    <s v="Branch Office"/>
    <x v="1"/>
  </r>
  <r>
    <s v="CX57494"/>
    <x v="2"/>
    <n v="22"/>
    <s v="Operations"/>
    <s v="Operations Executive"/>
    <s v="i5"/>
    <s v="Degree"/>
    <s v="Others"/>
    <d v="2024-03-23T00:00:00"/>
    <d v="2024-04-13T00:00:00"/>
    <d v="2024-04-17T00:00:00"/>
    <s v="Hired"/>
    <n v="50131"/>
    <n v="4.0999999999999996"/>
    <x v="2"/>
    <n v="4"/>
    <s v="Branch Office"/>
    <x v="0"/>
  </r>
  <r>
    <s v="BS44066"/>
    <x v="0"/>
    <n v="29"/>
    <s v="Service"/>
    <s v="Service Manager"/>
    <s v="n9"/>
    <s v="Bachelor"/>
    <s v="Job portal"/>
    <d v="2024-03-23T00:00:00"/>
    <d v="2024-04-05T00:00:00"/>
    <d v="2024-04-12T00:00:00"/>
    <s v="Candidate in process"/>
    <n v="206928"/>
    <m/>
    <x v="1"/>
    <n v="5"/>
    <s v="Branch Office"/>
    <x v="1"/>
  </r>
  <r>
    <s v="NR24536"/>
    <x v="0"/>
    <n v="37"/>
    <s v="Operations"/>
    <s v="Operations Executive"/>
    <s v="b9"/>
    <s v="Bachelor"/>
    <s v="Own website"/>
    <d v="2024-03-23T00:00:00"/>
    <d v="2024-04-12T00:00:00"/>
    <d v="2024-04-20T00:00:00"/>
    <s v="Hired"/>
    <n v="44265"/>
    <n v="3.7"/>
    <x v="0"/>
    <n v="4"/>
    <s v="Branch Office"/>
    <x v="2"/>
  </r>
  <r>
    <s v="UJ87031"/>
    <x v="2"/>
    <n v="40"/>
    <s v="Operations"/>
    <s v="Operations Executive"/>
    <s v="i5"/>
    <s v="Bachelor"/>
    <s v="LinkedIn"/>
    <d v="2024-03-23T00:00:00"/>
    <d v="2024-04-04T00:00:00"/>
    <d v="2024-04-12T00:00:00"/>
    <s v="Hired"/>
    <n v="55988"/>
    <n v="4.4000000000000004"/>
    <x v="0"/>
    <n v="4"/>
    <s v="Branch Office"/>
    <x v="3"/>
  </r>
  <r>
    <s v="KZ50607"/>
    <x v="0"/>
    <n v="34"/>
    <s v="Sales"/>
    <s v="Sales Executive"/>
    <s v="c8"/>
    <s v="Master"/>
    <s v="LinkedIn"/>
    <d v="2024-03-23T00:00:00"/>
    <d v="2024-04-03T00:00:00"/>
    <d v="2024-04-13T00:00:00"/>
    <s v="Hired"/>
    <n v="51550"/>
    <n v="4.4000000000000004"/>
    <x v="0"/>
    <n v="1"/>
    <s v="Head Office"/>
    <x v="2"/>
  </r>
  <r>
    <s v="SR01749"/>
    <x v="2"/>
    <n v="29"/>
    <s v="Operations"/>
    <s v="Operations Manager"/>
    <s v="i6"/>
    <s v="Master"/>
    <s v="LinkedIn"/>
    <d v="2024-03-24T00:00:00"/>
    <d v="2024-04-02T00:00:00"/>
    <d v="2024-04-10T00:00:00"/>
    <s v="Rejected"/>
    <n v="72920"/>
    <m/>
    <x v="1"/>
    <n v="4"/>
    <s v="Head Office"/>
    <x v="1"/>
  </r>
  <r>
    <s v="WI86649"/>
    <x v="0"/>
    <n v="37"/>
    <s v="Service"/>
    <s v="Service Engineer"/>
    <s v="i4"/>
    <s v="Master"/>
    <s v="Others"/>
    <d v="2024-03-24T00:00:00"/>
    <d v="2024-04-07T00:00:00"/>
    <d v="2024-04-16T00:00:00"/>
    <s v="Hired"/>
    <n v="48138"/>
    <n v="4.4000000000000004"/>
    <x v="0"/>
    <n v="5"/>
    <s v="Head Office"/>
    <x v="2"/>
  </r>
  <r>
    <s v="BB08533"/>
    <x v="0"/>
    <n v="35"/>
    <s v="Service"/>
    <s v="Service Engineer"/>
    <s v="c5"/>
    <s v="Bachelor"/>
    <s v="LinkedIn"/>
    <d v="2024-03-24T00:00:00"/>
    <d v="2024-04-06T00:00:00"/>
    <d v="2024-04-16T00:00:00"/>
    <s v="Hired"/>
    <n v="67730"/>
    <n v="3.8"/>
    <x v="0"/>
    <n v="5"/>
    <s v="Head Office"/>
    <x v="2"/>
  </r>
  <r>
    <s v="HW25047"/>
    <x v="0"/>
    <n v="34"/>
    <s v="Service"/>
    <s v="Service Engineer"/>
    <s v="b9"/>
    <s v="Master"/>
    <s v="Recruitment agencies"/>
    <d v="2024-03-24T00:00:00"/>
    <d v="2024-04-03T00:00:00"/>
    <d v="2024-04-11T00:00:00"/>
    <s v="Hired"/>
    <n v="48418"/>
    <n v="3.8"/>
    <x v="0"/>
    <n v="4"/>
    <s v="Head Office"/>
    <x v="2"/>
  </r>
  <r>
    <s v="IG23116"/>
    <x v="2"/>
    <n v="27"/>
    <s v="Production"/>
    <s v="Production Manager"/>
    <s v="c9"/>
    <s v="Bachelor"/>
    <s v="LinkedIn"/>
    <d v="2024-03-24T00:00:00"/>
    <d v="2024-04-07T00:00:00"/>
    <d v="2024-04-19T00:00:00"/>
    <s v="Hired"/>
    <n v="75463"/>
    <m/>
    <x v="0"/>
    <n v="4"/>
    <s v="Head Office"/>
    <x v="0"/>
  </r>
  <r>
    <s v="HA88177"/>
    <x v="0"/>
    <n v="38"/>
    <s v="Purchase"/>
    <s v="Purchase Manager"/>
    <s v="i1"/>
    <s v="Bachelor"/>
    <s v="LinkedIn"/>
    <d v="2024-03-24T00:00:00"/>
    <d v="2024-04-15T00:00:00"/>
    <d v="2024-04-27T00:00:00"/>
    <s v="Hired"/>
    <n v="39091"/>
    <n v="4.2"/>
    <x v="2"/>
    <n v="5"/>
    <s v="Head Office"/>
    <x v="2"/>
  </r>
  <r>
    <s v="MF30967"/>
    <x v="0"/>
    <n v="33"/>
    <s v="Service"/>
    <s v="Service Engineer"/>
    <s v="c10"/>
    <s v="Master"/>
    <s v="LinkedIn"/>
    <d v="2024-03-24T00:00:00"/>
    <d v="2024-04-07T00:00:00"/>
    <d v="2024-04-14T00:00:00"/>
    <s v="Hired"/>
    <n v="61789"/>
    <n v="4.2"/>
    <x v="0"/>
    <n v="4"/>
    <s v="Branch Office"/>
    <x v="1"/>
  </r>
  <r>
    <s v="KI84329"/>
    <x v="1"/>
    <n v="23"/>
    <s v="Service"/>
    <s v="Service Engineer"/>
    <s v="c9"/>
    <s v="Bachelor"/>
    <s v="LinkedIn"/>
    <d v="2024-03-24T00:00:00"/>
    <d v="2024-04-14T00:00:00"/>
    <d v="2024-04-19T00:00:00"/>
    <s v="Rejected"/>
    <n v="61287"/>
    <m/>
    <x v="1"/>
    <n v="4"/>
    <s v="Branch Office"/>
    <x v="0"/>
  </r>
  <r>
    <s v="XB60332"/>
    <x v="0"/>
    <n v="39"/>
    <s v="Operations"/>
    <s v="Operations Executive"/>
    <s v="i5"/>
    <s v="Master"/>
    <s v="LinkedIn"/>
    <d v="2024-03-25T00:00:00"/>
    <d v="2024-04-16T00:00:00"/>
    <d v="2024-04-22T00:00:00"/>
    <s v="Hired"/>
    <n v="67174"/>
    <n v="4.0999999999999996"/>
    <x v="0"/>
    <m/>
    <s v="Branch Office"/>
    <x v="2"/>
  </r>
  <r>
    <s v="YK38399"/>
    <x v="0"/>
    <n v="30"/>
    <s v="Human Resource"/>
    <s v="HR Manager"/>
    <s v="i1"/>
    <s v="Master"/>
    <s v="LinkedIn"/>
    <d v="2024-03-25T00:00:00"/>
    <d v="2024-04-11T00:00:00"/>
    <d v="2024-04-16T00:00:00"/>
    <s v="Hired"/>
    <n v="53578"/>
    <n v="4.5"/>
    <x v="0"/>
    <n v="5"/>
    <s v="Branch Office"/>
    <x v="1"/>
  </r>
  <r>
    <s v="UJ11538"/>
    <x v="0"/>
    <n v="26"/>
    <s v="Operations"/>
    <s v="Operations Manager"/>
    <s v="i4"/>
    <s v="Bachelor"/>
    <s v="Own website"/>
    <d v="2024-03-25T00:00:00"/>
    <d v="2024-04-05T00:00:00"/>
    <d v="2024-04-12T00:00:00"/>
    <s v="Candidate in process"/>
    <n v="51597"/>
    <m/>
    <x v="1"/>
    <n v="4"/>
    <s v="Branch Office"/>
    <x v="0"/>
  </r>
  <r>
    <s v="UB53870"/>
    <x v="0"/>
    <n v="29"/>
    <s v="Service"/>
    <s v="Service Engineer"/>
    <s v="i4"/>
    <s v="Associate"/>
    <s v="Own website"/>
    <d v="2024-03-25T00:00:00"/>
    <d v="2024-04-02T00:00:00"/>
    <d v="2024-04-10T00:00:00"/>
    <s v="Hired"/>
    <n v="59037"/>
    <n v="4.5"/>
    <x v="0"/>
    <n v="4"/>
    <s v="Head Office"/>
    <x v="1"/>
  </r>
  <r>
    <s v="EZ93889"/>
    <x v="2"/>
    <n v="33"/>
    <s v="Service"/>
    <s v="Service Engineer"/>
    <s v="i7"/>
    <s v="Master"/>
    <s v="Job portal"/>
    <d v="2024-03-25T00:00:00"/>
    <d v="2024-04-02T00:00:00"/>
    <d v="2024-04-08T00:00:00"/>
    <s v="Hired"/>
    <n v="74806"/>
    <n v="5"/>
    <x v="0"/>
    <n v="5"/>
    <s v="Head Office"/>
    <x v="1"/>
  </r>
  <r>
    <s v="CL71590"/>
    <x v="0"/>
    <n v="24"/>
    <s v="Service"/>
    <s v="Service Manager"/>
    <s v="i7"/>
    <s v="Bachelor"/>
    <s v="Job portal"/>
    <d v="2024-03-26T00:00:00"/>
    <d v="2024-04-17T00:00:00"/>
    <d v="2024-04-25T00:00:00"/>
    <s v="Hired"/>
    <n v="75591"/>
    <n v="4.4000000000000004"/>
    <x v="0"/>
    <n v="5"/>
    <s v="Branch Office"/>
    <x v="0"/>
  </r>
  <r>
    <s v="FN90877"/>
    <x v="0"/>
    <n v="25"/>
    <s v="Service"/>
    <s v="Service Manager"/>
    <s v="i6"/>
    <s v="Master"/>
    <s v="LinkedIn"/>
    <d v="2024-03-26T00:00:00"/>
    <d v="2024-04-11T00:00:00"/>
    <d v="2024-04-16T00:00:00"/>
    <s v="Candidate refused"/>
    <n v="73312"/>
    <m/>
    <x v="1"/>
    <n v="4"/>
    <s v="Branch Office"/>
    <x v="0"/>
  </r>
  <r>
    <s v="ZY02327"/>
    <x v="0"/>
    <n v="33"/>
    <s v="Operations"/>
    <s v="Operations Executive"/>
    <s v="n9"/>
    <s v="Master"/>
    <s v="LinkedIn"/>
    <d v="2024-03-26T00:00:00"/>
    <d v="2024-04-13T00:00:00"/>
    <d v="2024-04-19T00:00:00"/>
    <s v="Rejected"/>
    <n v="164479"/>
    <m/>
    <x v="1"/>
    <n v="4"/>
    <s v="Branch Office"/>
    <x v="1"/>
  </r>
  <r>
    <s v="ZE91634"/>
    <x v="2"/>
    <n v="33"/>
    <s v="Operations"/>
    <s v="Operations Executive"/>
    <s v="c5"/>
    <s v="Degree"/>
    <s v="Job portal"/>
    <d v="2024-03-26T00:00:00"/>
    <d v="2024-04-12T00:00:00"/>
    <d v="2024-04-24T00:00:00"/>
    <s v="Hired"/>
    <n v="45230"/>
    <n v="3.7"/>
    <x v="0"/>
    <n v="5"/>
    <s v="Branch Office"/>
    <x v="1"/>
  </r>
  <r>
    <s v="VZ88710"/>
    <x v="0"/>
    <n v="29"/>
    <s v="Operations"/>
    <s v="Operations Executive"/>
    <s v="c5"/>
    <s v="Degree"/>
    <s v="LinkedIn"/>
    <d v="2024-03-26T00:00:00"/>
    <d v="2024-04-13T00:00:00"/>
    <d v="2024-04-23T00:00:00"/>
    <s v="Rejected"/>
    <n v="45941"/>
    <m/>
    <x v="1"/>
    <n v="3"/>
    <s v="Branch Office"/>
    <x v="1"/>
  </r>
  <r>
    <s v="IM10070"/>
    <x v="0"/>
    <n v="25"/>
    <s v="Operations"/>
    <s v="Operations Executive"/>
    <s v="c9"/>
    <s v="Associate"/>
    <s v="Recruitment agencies"/>
    <d v="2024-03-26T00:00:00"/>
    <d v="2024-04-06T00:00:00"/>
    <d v="2024-04-15T00:00:00"/>
    <s v="No decision"/>
    <n v="72340"/>
    <m/>
    <x v="1"/>
    <n v="4"/>
    <s v="Branch Office"/>
    <x v="0"/>
  </r>
  <r>
    <s v="GI63893"/>
    <x v="0"/>
    <n v="28"/>
    <s v="Service"/>
    <s v="Service Engineer"/>
    <s v="c10"/>
    <s v="Doctoral"/>
    <s v="LinkedIn"/>
    <d v="2024-03-26T00:00:00"/>
    <d v="2024-04-17T00:00:00"/>
    <d v="2024-04-25T00:00:00"/>
    <s v="Hired"/>
    <n v="79179"/>
    <n v="5"/>
    <x v="0"/>
    <n v="4"/>
    <s v="Branch Office"/>
    <x v="1"/>
  </r>
  <r>
    <s v="BB30407"/>
    <x v="0"/>
    <n v="23"/>
    <s v="Service"/>
    <s v="Service Engineer"/>
    <s v="i6"/>
    <s v="Master"/>
    <s v="Recruitment agencies"/>
    <d v="2024-03-26T00:00:00"/>
    <d v="2024-04-04T00:00:00"/>
    <d v="2024-04-15T00:00:00"/>
    <s v="Hired"/>
    <n v="55837"/>
    <n v="4.5999999999999996"/>
    <x v="0"/>
    <n v="4"/>
    <s v="Branch Office"/>
    <x v="0"/>
  </r>
  <r>
    <s v="XQ84637"/>
    <x v="0"/>
    <n v="29"/>
    <s v="Operations"/>
    <s v="Operations Executive"/>
    <s v="i7"/>
    <s v="Master"/>
    <s v="Own website"/>
    <d v="2024-03-26T00:00:00"/>
    <d v="2024-04-10T00:00:00"/>
    <d v="2024-04-17T00:00:00"/>
    <s v="Hired"/>
    <n v="77628"/>
    <n v="3.7"/>
    <x v="2"/>
    <n v="3"/>
    <s v="Branch Office"/>
    <x v="1"/>
  </r>
  <r>
    <s v="IK84739"/>
    <x v="0"/>
    <n v="35"/>
    <s v="Service"/>
    <s v="Service Engineer"/>
    <s v="i4"/>
    <s v="Bachelor"/>
    <s v="Job portal"/>
    <d v="2024-03-27T00:00:00"/>
    <d v="2024-04-07T00:00:00"/>
    <d v="2024-04-13T00:00:00"/>
    <s v="Hired"/>
    <n v="48891"/>
    <n v="4.5999999999999996"/>
    <x v="0"/>
    <n v="4"/>
    <s v="Head Office"/>
    <x v="2"/>
  </r>
  <r>
    <s v="HU71519"/>
    <x v="2"/>
    <n v="35"/>
    <s v="Service"/>
    <s v="Service Engineer"/>
    <s v="i6"/>
    <s v="Associate"/>
    <s v="Own website"/>
    <d v="2024-03-27T00:00:00"/>
    <d v="2024-04-08T00:00:00"/>
    <d v="2024-04-12T00:00:00"/>
    <s v="Rejected"/>
    <n v="58349"/>
    <m/>
    <x v="1"/>
    <n v="2"/>
    <s v="Branch Office"/>
    <x v="2"/>
  </r>
  <r>
    <s v="WP30306"/>
    <x v="0"/>
    <n v="39"/>
    <s v="Service"/>
    <s v="Service Engineer"/>
    <s v="c10"/>
    <s v="Bachelor"/>
    <s v="LinkedIn"/>
    <d v="2024-03-27T00:00:00"/>
    <d v="2024-04-15T00:00:00"/>
    <d v="2024-04-22T00:00:00"/>
    <s v="Hired"/>
    <n v="85937"/>
    <n v="4.5"/>
    <x v="0"/>
    <n v="4"/>
    <s v="Branch Office"/>
    <x v="2"/>
  </r>
  <r>
    <s v="TC41636"/>
    <x v="1"/>
    <n v="25"/>
    <s v="Service"/>
    <s v="Service Manager"/>
    <s v="b9"/>
    <s v="Master"/>
    <s v="Recruitment agencies"/>
    <d v="2024-03-28T00:00:00"/>
    <d v="2024-04-18T00:00:00"/>
    <d v="2024-04-25T00:00:00"/>
    <s v="Hired"/>
    <n v="59580"/>
    <n v="4.0999999999999996"/>
    <x v="0"/>
    <n v="5"/>
    <s v="Branch Office"/>
    <x v="0"/>
  </r>
  <r>
    <s v="RC07875"/>
    <x v="1"/>
    <n v="30"/>
    <s v="Sales"/>
    <s v="Sales Executive"/>
    <s v="c5"/>
    <s v="Bachelor"/>
    <s v="Job portal"/>
    <d v="2024-03-28T00:00:00"/>
    <d v="2024-04-07T00:00:00"/>
    <d v="2024-04-12T00:00:00"/>
    <s v="Hired"/>
    <n v="48639"/>
    <n v="4.0999999999999996"/>
    <x v="0"/>
    <n v="5"/>
    <s v="Head Office"/>
    <x v="1"/>
  </r>
  <r>
    <s v="DR17418"/>
    <x v="0"/>
    <n v="39"/>
    <s v="Operations"/>
    <s v="Operations Executive"/>
    <s v="i5"/>
    <s v="Bachelor"/>
    <s v="Job portal"/>
    <d v="2024-03-28T00:00:00"/>
    <d v="2024-04-05T00:00:00"/>
    <d v="2024-04-11T00:00:00"/>
    <s v="Rejected"/>
    <n v="45897"/>
    <m/>
    <x v="1"/>
    <m/>
    <s v="Branch Office"/>
    <x v="2"/>
  </r>
  <r>
    <s v="YD08361"/>
    <x v="0"/>
    <n v="32"/>
    <s v="Operations"/>
    <s v="Operations Executive"/>
    <s v="c10"/>
    <s v="Bachelor"/>
    <s v="Job portal"/>
    <d v="2024-03-29T00:00:00"/>
    <d v="2024-04-12T00:00:00"/>
    <d v="2024-04-18T00:00:00"/>
    <s v="Hired"/>
    <n v="83496"/>
    <n v="4.5999999999999996"/>
    <x v="0"/>
    <m/>
    <s v="Branch Office"/>
    <x v="1"/>
  </r>
  <r>
    <s v="UV53156"/>
    <x v="0"/>
    <n v="22"/>
    <s v="Service"/>
    <s v="Service Manager"/>
    <s v="i6"/>
    <s v="Bachelor"/>
    <s v="Job portal"/>
    <d v="2024-03-29T00:00:00"/>
    <d v="2024-04-15T00:00:00"/>
    <d v="2024-04-21T00:00:00"/>
    <s v="Hired"/>
    <n v="74324"/>
    <n v="4.4000000000000004"/>
    <x v="0"/>
    <n v="4"/>
    <s v="Branch Office"/>
    <x v="0"/>
  </r>
  <r>
    <s v="MU77051"/>
    <x v="2"/>
    <n v="48"/>
    <s v="Sales"/>
    <s v="Sales Manager"/>
    <s v="i7"/>
    <s v="Bachelor"/>
    <s v="Job portal"/>
    <d v="2024-03-29T00:00:00"/>
    <d v="2024-04-12T00:00:00"/>
    <d v="2024-04-23T00:00:00"/>
    <s v="Hired"/>
    <n v="68106"/>
    <n v="3.6"/>
    <x v="0"/>
    <n v="4"/>
    <s v="Remote"/>
    <x v="5"/>
  </r>
  <r>
    <s v="UQ96475"/>
    <x v="0"/>
    <n v="39"/>
    <s v="Operations"/>
    <s v="Operations Executive"/>
    <s v="b9"/>
    <s v="Bachelor"/>
    <s v="Job portal"/>
    <d v="2024-03-29T00:00:00"/>
    <d v="2024-04-15T00:00:00"/>
    <d v="2024-04-19T00:00:00"/>
    <s v="Candidate in process"/>
    <n v="45659"/>
    <m/>
    <x v="1"/>
    <m/>
    <s v="Branch Office"/>
    <x v="2"/>
  </r>
  <r>
    <s v="LS10969"/>
    <x v="0"/>
    <n v="26"/>
    <s v="Service"/>
    <s v="Service Manager"/>
    <s v="i4"/>
    <s v="Master"/>
    <s v="LinkedIn"/>
    <d v="2024-03-30T00:00:00"/>
    <d v="2024-04-11T00:00:00"/>
    <d v="2024-04-20T00:00:00"/>
    <s v="Candidate in process"/>
    <n v="42809"/>
    <m/>
    <x v="1"/>
    <n v="4"/>
    <s v="Head Office"/>
    <x v="0"/>
  </r>
  <r>
    <s v="GI41859"/>
    <x v="0"/>
    <n v="31"/>
    <s v="Purchase"/>
    <s v="Purchase Officer"/>
    <s v="c10"/>
    <s v="Master"/>
    <s v="LinkedIn"/>
    <d v="2024-03-30T00:00:00"/>
    <d v="2024-04-09T00:00:00"/>
    <d v="2024-04-14T00:00:00"/>
    <s v="Hired"/>
    <n v="87920"/>
    <n v="4.5999999999999996"/>
    <x v="0"/>
    <n v="3"/>
    <s v="Branch Office"/>
    <x v="1"/>
  </r>
  <r>
    <s v="DJ21706"/>
    <x v="2"/>
    <n v="28"/>
    <s v="Sales"/>
    <s v="Sales Manager"/>
    <s v="c8"/>
    <s v="Master"/>
    <s v="Job portal"/>
    <d v="2024-03-31T00:00:00"/>
    <d v="2024-04-09T00:00:00"/>
    <d v="2024-04-13T00:00:00"/>
    <s v="Hired"/>
    <n v="72649"/>
    <n v="4.2"/>
    <x v="0"/>
    <n v="4"/>
    <s v="Head Office"/>
    <x v="1"/>
  </r>
  <r>
    <s v="NY67165"/>
    <x v="2"/>
    <n v="34"/>
    <s v="Service"/>
    <s v="Service Engineer"/>
    <s v="c10"/>
    <s v="Master"/>
    <s v="LinkedIn"/>
    <d v="2024-03-31T00:00:00"/>
    <d v="2024-04-13T00:00:00"/>
    <d v="2024-04-19T00:00:00"/>
    <s v="Rejected"/>
    <n v="78797"/>
    <m/>
    <x v="1"/>
    <n v="5"/>
    <s v="Branch Office"/>
    <x v="2"/>
  </r>
  <r>
    <s v="AJ20782"/>
    <x v="0"/>
    <n v="24"/>
    <s v="Operations"/>
    <s v="Operations Executive"/>
    <s v="c8"/>
    <s v="Associate"/>
    <s v="Job portal"/>
    <d v="2024-03-31T00:00:00"/>
    <d v="2024-04-10T00:00:00"/>
    <d v="2024-04-22T00:00:00"/>
    <s v="Hired"/>
    <n v="61585"/>
    <n v="4.8"/>
    <x v="0"/>
    <n v="4"/>
    <s v="Branch Office"/>
    <x v="0"/>
  </r>
  <r>
    <s v="KJ34486"/>
    <x v="2"/>
    <n v="33"/>
    <s v="Operations"/>
    <s v="Operations Executive"/>
    <s v="i5"/>
    <s v="Master"/>
    <s v="Job portal"/>
    <d v="2024-03-31T00:00:00"/>
    <d v="2024-04-17T00:00:00"/>
    <d v="2024-04-28T00:00:00"/>
    <s v="Hired"/>
    <n v="67722"/>
    <n v="4.8"/>
    <x v="0"/>
    <n v="4"/>
    <s v="Branch Office"/>
    <x v="1"/>
  </r>
  <r>
    <s v="PI70869"/>
    <x v="0"/>
    <n v="22"/>
    <s v="Service"/>
    <s v="Service Engineer"/>
    <s v="i4"/>
    <s v="Bachelor"/>
    <s v="Own website"/>
    <d v="2024-03-31T00:00:00"/>
    <d v="2024-04-09T00:00:00"/>
    <d v="2024-04-19T00:00:00"/>
    <s v="Candidate in process"/>
    <n v="44192"/>
    <m/>
    <x v="1"/>
    <n v="5"/>
    <s v="Branch Office"/>
    <x v="0"/>
  </r>
  <r>
    <s v="PI36203"/>
    <x v="0"/>
    <n v="31"/>
    <s v="Service"/>
    <s v="Service Engineer"/>
    <s v="i5"/>
    <s v="Bachelor"/>
    <s v="Job portal"/>
    <d v="2024-03-31T00:00:00"/>
    <d v="2024-04-08T00:00:00"/>
    <d v="2024-04-19T00:00:00"/>
    <s v="Hired"/>
    <n v="49399"/>
    <n v="3.7"/>
    <x v="0"/>
    <n v="4"/>
    <s v="Branch Office"/>
    <x v="1"/>
  </r>
  <r>
    <s v="QJ82559"/>
    <x v="2"/>
    <n v="34"/>
    <s v="Service"/>
    <s v="Service Manager"/>
    <s v="n9"/>
    <s v="Bachelor"/>
    <s v="Job portal"/>
    <d v="2024-03-31T00:00:00"/>
    <d v="2024-04-19T00:00:00"/>
    <d v="2024-04-28T00:00:00"/>
    <s v="Hired"/>
    <n v="146904"/>
    <n v="4.7"/>
    <x v="2"/>
    <n v="4"/>
    <s v="Branch Office"/>
    <x v="2"/>
  </r>
  <r>
    <s v="LW36968"/>
    <x v="0"/>
    <n v="22"/>
    <s v="Sales"/>
    <s v="Sales Manager"/>
    <s v="b9"/>
    <s v="Associate"/>
    <s v="Job portal"/>
    <d v="2024-03-31T00:00:00"/>
    <d v="2024-04-16T00:00:00"/>
    <d v="2024-04-24T00:00:00"/>
    <s v="Hired"/>
    <n v="50863"/>
    <n v="4.9000000000000004"/>
    <x v="0"/>
    <n v="3"/>
    <s v="Branch Office"/>
    <x v="0"/>
  </r>
  <r>
    <s v="BK94198"/>
    <x v="0"/>
    <n v="23"/>
    <s v="Human Resource"/>
    <s v="HR Specialist"/>
    <s v="c5"/>
    <s v="Bachelor"/>
    <s v="Recruitment agencies"/>
    <d v="2024-03-31T00:00:00"/>
    <d v="2024-04-14T00:00:00"/>
    <d v="2024-04-26T00:00:00"/>
    <s v="Hired"/>
    <n v="56078"/>
    <n v="4.4000000000000004"/>
    <x v="0"/>
    <n v="4"/>
    <s v="Branch Office"/>
    <x v="0"/>
  </r>
  <r>
    <s v="AC07139"/>
    <x v="0"/>
    <n v="29"/>
    <s v="Operations"/>
    <s v="Operations Executive"/>
    <s v="i5"/>
    <s v="Degree"/>
    <s v="Own website"/>
    <d v="2024-03-31T00:00:00"/>
    <d v="2024-04-20T00:00:00"/>
    <d v="2024-04-25T00:00:00"/>
    <s v="Hired"/>
    <n v="57614"/>
    <n v="4.7"/>
    <x v="2"/>
    <n v="4"/>
    <s v="Head Office"/>
    <x v="1"/>
  </r>
  <r>
    <s v="MP64876"/>
    <x v="2"/>
    <n v="33"/>
    <s v="Operations"/>
    <s v="Operations Executive"/>
    <s v="b9"/>
    <s v="Bachelor"/>
    <s v="Job portal"/>
    <d v="2024-03-31T00:00:00"/>
    <d v="2024-04-22T00:00:00"/>
    <d v="2024-04-29T00:00:00"/>
    <s v="Hired"/>
    <n v="54469"/>
    <m/>
    <x v="2"/>
    <n v="5"/>
    <s v="Branch Office"/>
    <x v="1"/>
  </r>
  <r>
    <s v="FA37785"/>
    <x v="2"/>
    <n v="24"/>
    <s v="Operations"/>
    <s v="Operations Executive"/>
    <s v="c9"/>
    <s v="Bachelor"/>
    <s v="LinkedIn"/>
    <d v="2024-03-31T00:00:00"/>
    <d v="2024-04-22T00:00:00"/>
    <d v="2024-05-04T00:00:00"/>
    <s v="Hired"/>
    <n v="73182"/>
    <n v="4.5999999999999996"/>
    <x v="0"/>
    <m/>
    <s v="Branch Office"/>
    <x v="0"/>
  </r>
  <r>
    <s v="UT75953"/>
    <x v="2"/>
    <n v="28"/>
    <s v="Operations"/>
    <s v="Operations Executive"/>
    <s v="i5"/>
    <s v="Degree"/>
    <s v="Job portal"/>
    <d v="2024-04-01T00:00:00"/>
    <d v="2024-04-16T00:00:00"/>
    <d v="2024-04-26T00:00:00"/>
    <s v="Rejected"/>
    <n v="62707"/>
    <m/>
    <x v="1"/>
    <m/>
    <s v="Branch Office"/>
    <x v="1"/>
  </r>
  <r>
    <s v="PT28792"/>
    <x v="2"/>
    <n v="36"/>
    <s v="Operations"/>
    <s v="Operations Executive"/>
    <s v="i6"/>
    <s v="Bachelor"/>
    <s v="Job portal"/>
    <d v="2024-04-01T00:00:00"/>
    <d v="2024-04-22T00:00:00"/>
    <d v="2024-05-02T00:00:00"/>
    <s v="Hired"/>
    <n v="62669"/>
    <n v="3.6"/>
    <x v="2"/>
    <n v="4"/>
    <s v="Branch Office"/>
    <x v="2"/>
  </r>
  <r>
    <s v="LO58942"/>
    <x v="0"/>
    <n v="22"/>
    <s v="Sales"/>
    <s v="Sales Manager"/>
    <s v="n10"/>
    <s v="Master"/>
    <s v="Job portal"/>
    <d v="2024-04-01T00:00:00"/>
    <d v="2024-04-19T00:00:00"/>
    <d v="2024-04-29T00:00:00"/>
    <s v="Hired"/>
    <n v="158633"/>
    <n v="3.5"/>
    <x v="2"/>
    <n v="4"/>
    <s v="Head Office"/>
    <x v="0"/>
  </r>
  <r>
    <s v="BO71748"/>
    <x v="0"/>
    <n v="32"/>
    <s v="Service"/>
    <s v="Service Engineer"/>
    <s v="c9"/>
    <s v="Associate"/>
    <s v="Own website"/>
    <d v="2024-04-02T00:00:00"/>
    <d v="2024-04-17T00:00:00"/>
    <d v="2024-04-28T00:00:00"/>
    <s v="Hired"/>
    <n v="67328"/>
    <n v="5"/>
    <x v="0"/>
    <n v="4"/>
    <s v="Branch Office"/>
    <x v="1"/>
  </r>
  <r>
    <s v="GN58578"/>
    <x v="0"/>
    <n v="55"/>
    <s v="Operations"/>
    <s v="Operations Executive"/>
    <s v="n10"/>
    <s v="Bachelor"/>
    <s v="Job portal"/>
    <d v="2024-04-02T00:00:00"/>
    <d v="2024-04-11T00:00:00"/>
    <d v="2024-04-20T00:00:00"/>
    <s v="Candidate refused"/>
    <n v="223506"/>
    <m/>
    <x v="1"/>
    <n v="4"/>
    <s v="Branch Office"/>
    <x v="4"/>
  </r>
  <r>
    <s v="IR18366"/>
    <x v="0"/>
    <n v="32"/>
    <s v="Service"/>
    <s v="Service Engineer"/>
    <s v="b9"/>
    <s v="Master"/>
    <s v="LinkedIn"/>
    <d v="2024-04-02T00:00:00"/>
    <d v="2024-04-13T00:00:00"/>
    <d v="2024-04-21T00:00:00"/>
    <s v="Hired"/>
    <n v="37005"/>
    <m/>
    <x v="0"/>
    <n v="4"/>
    <s v="Branch Office"/>
    <x v="1"/>
  </r>
  <r>
    <s v="RW19797"/>
    <x v="0"/>
    <n v="25"/>
    <s v="General Management"/>
    <s v="General Manager"/>
    <s v="c9"/>
    <s v="Bachelor"/>
    <s v="Recruitment agencies"/>
    <d v="2024-04-02T00:00:00"/>
    <d v="2024-04-21T00:00:00"/>
    <d v="2024-05-03T00:00:00"/>
    <s v="Hired"/>
    <n v="77837"/>
    <n v="4.2"/>
    <x v="0"/>
    <n v="4"/>
    <s v="Head Office"/>
    <x v="0"/>
  </r>
  <r>
    <s v="CF22453"/>
    <x v="1"/>
    <n v="32"/>
    <s v="Operations"/>
    <s v="Operations Executive"/>
    <s v="i4"/>
    <s v="Doctoral"/>
    <s v="LinkedIn"/>
    <d v="2024-04-03T00:00:00"/>
    <d v="2024-04-14T00:00:00"/>
    <d v="2024-04-23T00:00:00"/>
    <s v="Hired"/>
    <n v="51057"/>
    <n v="4"/>
    <x v="0"/>
    <n v="4"/>
    <s v="Branch Office"/>
    <x v="1"/>
  </r>
  <r>
    <s v="NH94965"/>
    <x v="0"/>
    <n v="33"/>
    <s v="Marketing"/>
    <s v="Marketing Executive"/>
    <s v="n10"/>
    <s v="Degree"/>
    <s v="Recruitment agencies"/>
    <d v="2024-04-03T00:00:00"/>
    <d v="2024-04-14T00:00:00"/>
    <d v="2024-04-26T00:00:00"/>
    <s v="Hired"/>
    <n v="227070"/>
    <n v="3.8"/>
    <x v="0"/>
    <m/>
    <s v="Branch Office"/>
    <x v="1"/>
  </r>
  <r>
    <s v="PK35422"/>
    <x v="0"/>
    <n v="29"/>
    <s v="Service"/>
    <s v="Service Manager"/>
    <s v="i7"/>
    <s v="Bachelor"/>
    <s v="Recruitment agencies"/>
    <d v="2024-04-04T00:00:00"/>
    <d v="2024-04-25T00:00:00"/>
    <d v="2024-04-30T00:00:00"/>
    <s v="Rejected"/>
    <n v="58893"/>
    <m/>
    <x v="1"/>
    <n v="4"/>
    <s v="Head Office"/>
    <x v="1"/>
  </r>
  <r>
    <s v="IO30329"/>
    <x v="0"/>
    <n v="36"/>
    <s v="Operations"/>
    <s v="Operations Executive"/>
    <s v="b9"/>
    <s v="Associate"/>
    <s v="LinkedIn"/>
    <d v="2024-04-04T00:00:00"/>
    <d v="2024-04-25T00:00:00"/>
    <d v="2024-05-02T00:00:00"/>
    <s v="Hired"/>
    <n v="41154"/>
    <n v="4.5"/>
    <x v="0"/>
    <n v="5"/>
    <s v="Remote"/>
    <x v="2"/>
  </r>
  <r>
    <s v="II73697"/>
    <x v="0"/>
    <n v="31"/>
    <s v="Service"/>
    <s v="Service Engineer"/>
    <s v="c9"/>
    <s v="Bachelor"/>
    <s v="LinkedIn"/>
    <d v="2024-04-04T00:00:00"/>
    <d v="2024-04-24T00:00:00"/>
    <d v="2024-04-30T00:00:00"/>
    <s v="Hired"/>
    <n v="69377"/>
    <n v="3.7"/>
    <x v="0"/>
    <n v="4"/>
    <s v="Head Office"/>
    <x v="1"/>
  </r>
  <r>
    <s v="MN42906"/>
    <x v="1"/>
    <n v="22"/>
    <s v="General Management"/>
    <s v="General Manager"/>
    <s v="c9"/>
    <s v="Bachelor"/>
    <s v="Own website"/>
    <d v="2024-04-05T00:00:00"/>
    <d v="2024-04-17T00:00:00"/>
    <d v="2024-04-25T00:00:00"/>
    <s v="Hired"/>
    <n v="66568"/>
    <n v="4.7"/>
    <x v="0"/>
    <n v="4"/>
    <s v="Branch Office"/>
    <x v="0"/>
  </r>
  <r>
    <s v="ZK89431"/>
    <x v="0"/>
    <n v="38"/>
    <s v="Service"/>
    <s v="Service Manager"/>
    <s v="c8"/>
    <s v="Master"/>
    <s v="Recruitment agencies"/>
    <d v="2024-04-05T00:00:00"/>
    <d v="2024-04-17T00:00:00"/>
    <d v="2024-04-23T00:00:00"/>
    <s v="Hired"/>
    <n v="54873"/>
    <n v="4.4000000000000004"/>
    <x v="2"/>
    <n v="5"/>
    <s v="Branch Office"/>
    <x v="2"/>
  </r>
  <r>
    <s v="TD64226"/>
    <x v="0"/>
    <n v="27"/>
    <s v="Finance"/>
    <s v="Financial Analyst"/>
    <s v="i4"/>
    <s v="Degree"/>
    <s v="LinkedIn"/>
    <d v="2024-04-05T00:00:00"/>
    <d v="2024-04-24T00:00:00"/>
    <d v="2024-05-04T00:00:00"/>
    <s v="Candidate refused"/>
    <n v="43747"/>
    <m/>
    <x v="1"/>
    <n v="4"/>
    <s v="Head Office"/>
    <x v="0"/>
  </r>
  <r>
    <s v="JI77486"/>
    <x v="2"/>
    <n v="27"/>
    <s v="Operations"/>
    <s v="Operations Manager"/>
    <s v="c9"/>
    <s v="Degree"/>
    <s v="Job portal"/>
    <d v="2024-04-05T00:00:00"/>
    <d v="2024-04-20T00:00:00"/>
    <d v="2024-05-02T00:00:00"/>
    <s v="Candidate refused"/>
    <n v="86630"/>
    <m/>
    <x v="1"/>
    <n v="5"/>
    <s v="Head Office"/>
    <x v="0"/>
  </r>
  <r>
    <s v="LP27909"/>
    <x v="0"/>
    <n v="49"/>
    <s v="Purchase"/>
    <s v="Purchase Officer"/>
    <s v="i1"/>
    <s v="Master"/>
    <s v="Own website"/>
    <d v="2024-04-06T00:00:00"/>
    <d v="2024-04-20T00:00:00"/>
    <d v="2024-05-01T00:00:00"/>
    <s v="Rejected"/>
    <n v="40585"/>
    <m/>
    <x v="1"/>
    <n v="5"/>
    <s v="Branch Office"/>
    <x v="5"/>
  </r>
  <r>
    <s v="JN18310"/>
    <x v="0"/>
    <n v="25"/>
    <s v="Production"/>
    <s v="Production Engineer"/>
    <s v="c8"/>
    <s v="Master"/>
    <s v="Others"/>
    <d v="2024-04-06T00:00:00"/>
    <d v="2024-04-16T00:00:00"/>
    <d v="2024-04-27T00:00:00"/>
    <s v="Candidate in process"/>
    <n v="68306"/>
    <m/>
    <x v="1"/>
    <n v="4"/>
    <s v="Branch Office"/>
    <x v="0"/>
  </r>
  <r>
    <s v="TI46121"/>
    <x v="0"/>
    <n v="31"/>
    <s v="General Management"/>
    <s v="General Manager"/>
    <s v="n10"/>
    <s v="Doctoral"/>
    <s v="LinkedIn"/>
    <d v="2024-04-06T00:00:00"/>
    <d v="2024-04-20T00:00:00"/>
    <d v="2024-04-28T00:00:00"/>
    <s v="Rejected"/>
    <n v="195881"/>
    <m/>
    <x v="1"/>
    <n v="4"/>
    <s v="Branch Office"/>
    <x v="1"/>
  </r>
  <r>
    <s v="HO73613"/>
    <x v="2"/>
    <n v="27"/>
    <s v="Purchase"/>
    <s v="Purchase Manager"/>
    <s v="i7"/>
    <s v="Degree"/>
    <s v="LinkedIn"/>
    <d v="2024-04-06T00:00:00"/>
    <d v="2024-04-27T00:00:00"/>
    <d v="2024-05-02T00:00:00"/>
    <s v="Rejected"/>
    <n v="67368"/>
    <m/>
    <x v="1"/>
    <n v="4"/>
    <s v="Branch Office"/>
    <x v="0"/>
  </r>
  <r>
    <s v="OO52600"/>
    <x v="1"/>
    <n v="36"/>
    <s v="Operations"/>
    <s v="Operations Manager"/>
    <s v="n6"/>
    <s v="Master"/>
    <s v="LinkedIn"/>
    <d v="2024-04-06T00:00:00"/>
    <d v="2024-04-17T00:00:00"/>
    <d v="2024-04-29T00:00:00"/>
    <s v="Rejected"/>
    <n v="127944"/>
    <m/>
    <x v="1"/>
    <n v="5"/>
    <s v="Branch Office"/>
    <x v="2"/>
  </r>
  <r>
    <s v="QN00295"/>
    <x v="2"/>
    <n v="30"/>
    <s v="Sales"/>
    <s v="Sales Executive"/>
    <s v="c8"/>
    <s v="Bachelor"/>
    <s v="Job portal"/>
    <d v="2024-04-06T00:00:00"/>
    <d v="2024-04-23T00:00:00"/>
    <d v="2024-05-03T00:00:00"/>
    <s v="Candidate refused"/>
    <n v="72548"/>
    <m/>
    <x v="1"/>
    <n v="2"/>
    <s v="Branch Office"/>
    <x v="1"/>
  </r>
  <r>
    <s v="BW84275"/>
    <x v="0"/>
    <n v="34"/>
    <s v="Operations"/>
    <s v="Operations Executive"/>
    <s v="c10"/>
    <s v="Degree"/>
    <s v="Job portal"/>
    <d v="2024-04-07T00:00:00"/>
    <d v="2024-04-18T00:00:00"/>
    <d v="2024-04-27T00:00:00"/>
    <s v="Hired"/>
    <n v="62525"/>
    <m/>
    <x v="2"/>
    <n v="5"/>
    <s v="Head Office"/>
    <x v="2"/>
  </r>
  <r>
    <s v="KT13240"/>
    <x v="2"/>
    <n v="30"/>
    <s v="Operations"/>
    <s v="Operations Manager"/>
    <s v="i4"/>
    <s v="Degree"/>
    <s v="Job portal"/>
    <d v="2024-04-07T00:00:00"/>
    <d v="2024-04-28T00:00:00"/>
    <d v="2024-05-04T00:00:00"/>
    <s v="Candidate in process"/>
    <n v="56768"/>
    <m/>
    <x v="1"/>
    <n v="4"/>
    <s v="Branch Office"/>
    <x v="1"/>
  </r>
  <r>
    <s v="GE36489"/>
    <x v="0"/>
    <n v="35"/>
    <s v="Purchase"/>
    <s v="Purchase Officer"/>
    <s v="i5"/>
    <s v="Doctoral"/>
    <s v="LinkedIn"/>
    <d v="2024-04-07T00:00:00"/>
    <d v="2024-04-19T00:00:00"/>
    <d v="2024-04-23T00:00:00"/>
    <s v="Hired"/>
    <n v="50730"/>
    <m/>
    <x v="0"/>
    <n v="4"/>
    <s v="Head Office"/>
    <x v="2"/>
  </r>
  <r>
    <s v="VK74032"/>
    <x v="0"/>
    <n v="32"/>
    <s v="Sales"/>
    <s v="Sales Executive"/>
    <s v="c8"/>
    <s v="Bachelor"/>
    <s v="LinkedIn"/>
    <d v="2024-04-08T00:00:00"/>
    <d v="2024-04-27T00:00:00"/>
    <d v="2024-05-06T00:00:00"/>
    <s v="Rejected"/>
    <n v="53634"/>
    <m/>
    <x v="1"/>
    <n v="4"/>
    <s v="Branch Office"/>
    <x v="1"/>
  </r>
  <r>
    <s v="YW25167"/>
    <x v="0"/>
    <n v="32"/>
    <s v="Operations"/>
    <s v="Operations Manager"/>
    <s v="m7"/>
    <s v="Degree"/>
    <s v="Job portal"/>
    <d v="2024-04-08T00:00:00"/>
    <d v="2024-04-26T00:00:00"/>
    <d v="2024-05-07T00:00:00"/>
    <s v="Hired"/>
    <n v="169097"/>
    <n v="4.7"/>
    <x v="0"/>
    <n v="4"/>
    <s v="Branch Office"/>
    <x v="1"/>
  </r>
  <r>
    <s v="VJ46683"/>
    <x v="0"/>
    <n v="33"/>
    <s v="Sales"/>
    <s v="Sales Executive"/>
    <s v="c9"/>
    <s v="Doctoral"/>
    <s v="Job portal"/>
    <d v="2024-04-08T00:00:00"/>
    <d v="2024-04-19T00:00:00"/>
    <d v="2024-04-28T00:00:00"/>
    <s v="Hired"/>
    <n v="57507"/>
    <n v="4.2"/>
    <x v="0"/>
    <n v="5"/>
    <s v="Branch Office"/>
    <x v="1"/>
  </r>
  <r>
    <s v="BZ89978"/>
    <x v="0"/>
    <n v="34"/>
    <s v="Sales"/>
    <s v="Sales Manager"/>
    <s v="c10"/>
    <s v="Master"/>
    <s v="Job portal"/>
    <d v="2024-04-08T00:00:00"/>
    <d v="2024-04-22T00:00:00"/>
    <d v="2024-05-02T00:00:00"/>
    <s v="Hired"/>
    <n v="78101"/>
    <m/>
    <x v="0"/>
    <n v="5"/>
    <s v="Head Office"/>
    <x v="2"/>
  </r>
  <r>
    <s v="QR58648"/>
    <x v="2"/>
    <n v="33"/>
    <s v="Operations"/>
    <s v="Operations Manager"/>
    <s v="i1"/>
    <s v="Degree"/>
    <s v="Own website"/>
    <d v="2024-04-08T00:00:00"/>
    <d v="2024-04-18T00:00:00"/>
    <d v="2024-04-25T00:00:00"/>
    <s v="Hired"/>
    <n v="48563"/>
    <n v="3.8"/>
    <x v="2"/>
    <n v="3"/>
    <s v="Branch Office"/>
    <x v="1"/>
  </r>
  <r>
    <s v="OC11293"/>
    <x v="1"/>
    <n v="25"/>
    <s v="Service"/>
    <s v="Service Engineer"/>
    <s v="m7"/>
    <s v="Doctoral"/>
    <s v="Job portal"/>
    <d v="2024-04-08T00:00:00"/>
    <d v="2024-04-22T00:00:00"/>
    <d v="2024-05-04T00:00:00"/>
    <s v="Candidate in process"/>
    <n v="114924"/>
    <m/>
    <x v="1"/>
    <n v="5"/>
    <s v="Branch Office"/>
    <x v="0"/>
  </r>
  <r>
    <s v="MN23468"/>
    <x v="0"/>
    <n v="49"/>
    <s v="Service"/>
    <s v="Service Manager"/>
    <s v="c8"/>
    <s v="Master"/>
    <s v="Job portal"/>
    <d v="2024-04-08T00:00:00"/>
    <d v="2024-04-28T00:00:00"/>
    <d v="2024-05-05T00:00:00"/>
    <s v="Hired"/>
    <n v="79614"/>
    <n v="4.0999999999999996"/>
    <x v="0"/>
    <n v="5"/>
    <s v="Branch Office"/>
    <x v="5"/>
  </r>
  <r>
    <s v="VV07551"/>
    <x v="0"/>
    <n v="32"/>
    <s v="Operations"/>
    <s v="Operations Executive"/>
    <s v="c10"/>
    <s v="Master"/>
    <s v="Recruitment agencies"/>
    <d v="2024-04-09T00:00:00"/>
    <d v="2024-04-19T00:00:00"/>
    <d v="2024-04-29T00:00:00"/>
    <s v="Hired"/>
    <n v="76820"/>
    <n v="4.0999999999999996"/>
    <x v="0"/>
    <n v="4"/>
    <s v="Branch Office"/>
    <x v="1"/>
  </r>
  <r>
    <s v="NL30562"/>
    <x v="0"/>
    <n v="31"/>
    <s v="Sales"/>
    <s v="Sales Executive"/>
    <s v="i1"/>
    <s v="Bachelor"/>
    <s v="LinkedIn"/>
    <d v="2024-04-09T00:00:00"/>
    <d v="2024-04-17T00:00:00"/>
    <d v="2024-04-26T00:00:00"/>
    <s v="Rejected"/>
    <n v="35068"/>
    <m/>
    <x v="1"/>
    <n v="4"/>
    <s v="Branch Office"/>
    <x v="1"/>
  </r>
  <r>
    <s v="UP12196"/>
    <x v="0"/>
    <n v="31"/>
    <s v="Service"/>
    <s v="Service Engineer"/>
    <s v="i4"/>
    <s v="Master"/>
    <s v="LinkedIn"/>
    <d v="2024-04-09T00:00:00"/>
    <d v="2024-04-21T00:00:00"/>
    <d v="2024-04-27T00:00:00"/>
    <s v="Candidate refused"/>
    <n v="57245"/>
    <m/>
    <x v="1"/>
    <n v="4"/>
    <s v="Branch Office"/>
    <x v="1"/>
  </r>
  <r>
    <s v="ET75664"/>
    <x v="0"/>
    <n v="29"/>
    <s v="Service"/>
    <s v="Service Manager"/>
    <s v="i1"/>
    <s v="Bachelor"/>
    <s v="LinkedIn"/>
    <d v="2024-04-10T00:00:00"/>
    <d v="2024-04-22T00:00:00"/>
    <d v="2024-04-26T00:00:00"/>
    <s v="Hired"/>
    <n v="51201"/>
    <n v="4.3"/>
    <x v="0"/>
    <m/>
    <s v="Branch Office"/>
    <x v="1"/>
  </r>
  <r>
    <s v="LL33843"/>
    <x v="0"/>
    <n v="23"/>
    <s v="Operations"/>
    <s v="Operations Manager"/>
    <s v="i4"/>
    <s v="Bachelor"/>
    <s v="Job portal"/>
    <d v="2024-04-10T00:00:00"/>
    <d v="2024-04-21T00:00:00"/>
    <d v="2024-04-28T00:00:00"/>
    <s v="Hired"/>
    <n v="43636"/>
    <m/>
    <x v="0"/>
    <n v="2"/>
    <s v="Remote"/>
    <x v="0"/>
  </r>
  <r>
    <s v="HP67639"/>
    <x v="2"/>
    <n v="36"/>
    <s v="Operations"/>
    <s v="Operations Executive"/>
    <s v="i4"/>
    <s v="Degree"/>
    <s v="Job portal"/>
    <d v="2024-04-10T00:00:00"/>
    <d v="2024-04-27T00:00:00"/>
    <d v="2024-05-08T00:00:00"/>
    <s v="Rejected"/>
    <n v="46544"/>
    <m/>
    <x v="1"/>
    <n v="5"/>
    <s v="Head Office"/>
    <x v="2"/>
  </r>
  <r>
    <s v="LM43459"/>
    <x v="0"/>
    <n v="32"/>
    <s v="Operations"/>
    <s v="Operations Executive"/>
    <s v="b9"/>
    <s v="Bachelor"/>
    <s v="LinkedIn"/>
    <d v="2024-04-10T00:00:00"/>
    <d v="2024-04-25T00:00:00"/>
    <d v="2024-05-04T00:00:00"/>
    <s v="Rejected"/>
    <n v="42645"/>
    <m/>
    <x v="1"/>
    <n v="4"/>
    <s v="Head Office"/>
    <x v="1"/>
  </r>
  <r>
    <s v="SV26849"/>
    <x v="0"/>
    <n v="34"/>
    <s v="Service"/>
    <s v="Service Manager"/>
    <s v="i6"/>
    <s v="Associate"/>
    <s v="LinkedIn"/>
    <d v="2024-04-10T00:00:00"/>
    <d v="2024-05-02T00:00:00"/>
    <d v="2024-05-14T00:00:00"/>
    <s v="Hired"/>
    <n v="57338"/>
    <m/>
    <x v="0"/>
    <n v="4"/>
    <s v="Branch Office"/>
    <x v="2"/>
  </r>
  <r>
    <s v="SH12549"/>
    <x v="0"/>
    <n v="33"/>
    <s v="Sales"/>
    <s v="Sales Executive"/>
    <s v="c8"/>
    <s v="Master"/>
    <s v="LinkedIn"/>
    <d v="2024-04-11T00:00:00"/>
    <d v="2024-04-22T00:00:00"/>
    <d v="2024-04-29T00:00:00"/>
    <s v="Hired"/>
    <n v="83965"/>
    <m/>
    <x v="2"/>
    <n v="3"/>
    <s v="Branch Office"/>
    <x v="1"/>
  </r>
  <r>
    <s v="RC96487"/>
    <x v="0"/>
    <n v="28"/>
    <s v="Sales"/>
    <s v="Sales Executive"/>
    <s v="c8"/>
    <s v="Master"/>
    <s v="LinkedIn"/>
    <d v="2024-04-11T00:00:00"/>
    <d v="2024-04-24T00:00:00"/>
    <d v="2024-04-28T00:00:00"/>
    <s v="Hired"/>
    <n v="70114"/>
    <n v="4.2"/>
    <x v="0"/>
    <m/>
    <s v="Branch Office"/>
    <x v="1"/>
  </r>
  <r>
    <s v="PG68664"/>
    <x v="0"/>
    <n v="26"/>
    <s v="Purchase"/>
    <s v="Purchase Officer"/>
    <s v="n6"/>
    <s v="Bachelor"/>
    <s v="LinkedIn"/>
    <d v="2024-04-11T00:00:00"/>
    <d v="2024-04-28T00:00:00"/>
    <d v="2024-05-06T00:00:00"/>
    <s v="Hired"/>
    <n v="177978"/>
    <n v="4.3"/>
    <x v="0"/>
    <n v="4"/>
    <s v="Branch Office"/>
    <x v="0"/>
  </r>
  <r>
    <s v="EY45413"/>
    <x v="2"/>
    <n v="50"/>
    <s v="Marketing"/>
    <s v="Marketing Manager"/>
    <s v="c8"/>
    <s v="Bachelor"/>
    <s v="Job portal"/>
    <d v="2024-04-11T00:00:00"/>
    <d v="2024-04-29T00:00:00"/>
    <d v="2024-05-08T00:00:00"/>
    <s v="Rejected"/>
    <n v="62861"/>
    <m/>
    <x v="1"/>
    <n v="2"/>
    <s v="Branch Office"/>
    <x v="5"/>
  </r>
  <r>
    <s v="QT40583"/>
    <x v="0"/>
    <n v="29"/>
    <s v="Service"/>
    <s v="Service Manager"/>
    <s v="i4"/>
    <s v="Bachelor"/>
    <s v="Own website"/>
    <d v="2024-04-11T00:00:00"/>
    <d v="2024-04-29T00:00:00"/>
    <d v="2024-05-04T00:00:00"/>
    <s v="Hired"/>
    <n v="44900"/>
    <n v="4.2"/>
    <x v="0"/>
    <m/>
    <s v="Branch Office"/>
    <x v="1"/>
  </r>
  <r>
    <s v="FR18593"/>
    <x v="2"/>
    <n v="28"/>
    <s v="Service"/>
    <s v="Service Manager"/>
    <s v="c10"/>
    <s v="Bachelor"/>
    <s v="Job portal"/>
    <d v="2024-04-12T00:00:00"/>
    <d v="2024-04-27T00:00:00"/>
    <d v="2024-05-06T00:00:00"/>
    <s v="Hired"/>
    <n v="68688"/>
    <n v="3.7"/>
    <x v="0"/>
    <n v="4"/>
    <s v="Head Office"/>
    <x v="1"/>
  </r>
  <r>
    <s v="AU77845"/>
    <x v="0"/>
    <n v="32"/>
    <s v="Service"/>
    <s v="Service Engineer"/>
    <s v="c10"/>
    <s v="Associate"/>
    <s v="Recruitment agencies"/>
    <d v="2024-04-12T00:00:00"/>
    <d v="2024-04-21T00:00:00"/>
    <d v="2024-04-29T00:00:00"/>
    <s v="Hired"/>
    <n v="65078"/>
    <n v="3.8"/>
    <x v="0"/>
    <n v="4"/>
    <s v="Branch Office"/>
    <x v="1"/>
  </r>
  <r>
    <s v="VJ56418"/>
    <x v="0"/>
    <n v="24"/>
    <s v="Operations"/>
    <s v="Operations Manager"/>
    <s v="m6"/>
    <s v="Degree"/>
    <s v="Recruitment agencies"/>
    <d v="2024-04-12T00:00:00"/>
    <d v="2024-04-20T00:00:00"/>
    <d v="2024-05-02T00:00:00"/>
    <s v="Hired"/>
    <n v="149389"/>
    <m/>
    <x v="0"/>
    <n v="4"/>
    <s v="Remote"/>
    <x v="0"/>
  </r>
  <r>
    <s v="NX61112"/>
    <x v="0"/>
    <n v="37"/>
    <s v="Operations"/>
    <s v="Operations Executive"/>
    <s v="i1"/>
    <s v="Associate"/>
    <s v="Job portal"/>
    <d v="2024-04-12T00:00:00"/>
    <d v="2024-04-27T00:00:00"/>
    <d v="2024-05-01T00:00:00"/>
    <s v="Hired"/>
    <n v="36949"/>
    <m/>
    <x v="2"/>
    <n v="4"/>
    <s v="Head Office"/>
    <x v="2"/>
  </r>
  <r>
    <s v="TU64342"/>
    <x v="2"/>
    <n v="29"/>
    <s v="Operations"/>
    <s v="Operations Manager"/>
    <s v="c8"/>
    <s v="Degree"/>
    <s v="Others"/>
    <d v="2024-04-13T00:00:00"/>
    <d v="2024-04-23T00:00:00"/>
    <d v="2024-05-01T00:00:00"/>
    <s v="Hired"/>
    <n v="73460"/>
    <n v="4.9000000000000004"/>
    <x v="0"/>
    <m/>
    <s v="Branch Office"/>
    <x v="1"/>
  </r>
  <r>
    <s v="UZ47296"/>
    <x v="0"/>
    <n v="24"/>
    <s v="Operations"/>
    <s v="Operations Executive"/>
    <s v="i6"/>
    <s v="Master"/>
    <s v="Recruitment agencies"/>
    <d v="2024-04-13T00:00:00"/>
    <d v="2024-05-04T00:00:00"/>
    <d v="2024-05-08T00:00:00"/>
    <s v="Hired"/>
    <n v="65213"/>
    <n v="3.6"/>
    <x v="0"/>
    <n v="4"/>
    <s v="Branch Office"/>
    <x v="0"/>
  </r>
  <r>
    <s v="MV82257"/>
    <x v="2"/>
    <n v="30"/>
    <s v="Production"/>
    <s v="Production Engineer"/>
    <s v="c5"/>
    <s v="Master"/>
    <s v="Others"/>
    <d v="2024-04-13T00:00:00"/>
    <d v="2024-04-26T00:00:00"/>
    <d v="2024-05-04T00:00:00"/>
    <s v="Hired"/>
    <n v="41939"/>
    <m/>
    <x v="0"/>
    <m/>
    <s v="Branch Office"/>
    <x v="1"/>
  </r>
  <r>
    <s v="OZ52937"/>
    <x v="0"/>
    <n v="39"/>
    <s v="Service"/>
    <s v="Service Engineer"/>
    <s v="c10"/>
    <s v="Bachelor"/>
    <s v="LinkedIn"/>
    <d v="2024-04-13T00:00:00"/>
    <d v="2024-05-02T00:00:00"/>
    <d v="2024-05-13T00:00:00"/>
    <s v="Rejected"/>
    <n v="84471"/>
    <m/>
    <x v="1"/>
    <n v="3"/>
    <s v="Branch Office"/>
    <x v="2"/>
  </r>
  <r>
    <s v="AL18103"/>
    <x v="2"/>
    <n v="25"/>
    <s v="Service"/>
    <s v="Service Engineer"/>
    <s v="c5"/>
    <s v="Degree"/>
    <s v="Recruitment agencies"/>
    <d v="2024-04-14T00:00:00"/>
    <d v="2024-04-28T00:00:00"/>
    <d v="2024-05-08T00:00:00"/>
    <s v="Hired"/>
    <n v="47316"/>
    <n v="4.5"/>
    <x v="0"/>
    <n v="4"/>
    <s v="Branch Office"/>
    <x v="0"/>
  </r>
  <r>
    <s v="RR01794"/>
    <x v="0"/>
    <n v="23"/>
    <s v="Operations"/>
    <s v="Operations Manager"/>
    <s v="i4"/>
    <s v="Bachelor"/>
    <s v="LinkedIn"/>
    <d v="2024-04-14T00:00:00"/>
    <d v="2024-05-02T00:00:00"/>
    <d v="2024-05-06T00:00:00"/>
    <s v="Hired"/>
    <n v="54116"/>
    <n v="4.8"/>
    <x v="0"/>
    <n v="3"/>
    <s v="Head Office"/>
    <x v="0"/>
  </r>
  <r>
    <s v="UH05715"/>
    <x v="2"/>
    <n v="25"/>
    <s v="Operations"/>
    <s v="Operations Manager"/>
    <s v="i7"/>
    <s v="Master"/>
    <s v="Recruitment agencies"/>
    <d v="2024-04-15T00:00:00"/>
    <d v="2024-04-26T00:00:00"/>
    <d v="2024-05-04T00:00:00"/>
    <s v="Hired"/>
    <n v="66921"/>
    <n v="4.7"/>
    <x v="0"/>
    <n v="4"/>
    <s v="Head Office"/>
    <x v="0"/>
  </r>
  <r>
    <s v="IC91738"/>
    <x v="0"/>
    <n v="35"/>
    <s v="Operations"/>
    <s v="Operations Executive"/>
    <s v="n10"/>
    <s v="Bachelor"/>
    <s v="LinkedIn"/>
    <d v="2024-04-15T00:00:00"/>
    <d v="2024-05-04T00:00:00"/>
    <d v="2024-05-12T00:00:00"/>
    <s v="Hired"/>
    <n v="224542"/>
    <n v="3.7"/>
    <x v="0"/>
    <n v="4"/>
    <s v="Branch Office"/>
    <x v="2"/>
  </r>
  <r>
    <s v="GO75463"/>
    <x v="1"/>
    <n v="26"/>
    <s v="Operations"/>
    <s v="Operations Manager"/>
    <s v="b9"/>
    <s v="Master"/>
    <s v="Recruitment agencies"/>
    <d v="2024-04-15T00:00:00"/>
    <d v="2024-04-29T00:00:00"/>
    <d v="2024-05-03T00:00:00"/>
    <s v="Hired"/>
    <n v="56614"/>
    <n v="4.5999999999999996"/>
    <x v="2"/>
    <m/>
    <s v="Branch Office"/>
    <x v="0"/>
  </r>
  <r>
    <s v="FL93635"/>
    <x v="0"/>
    <n v="34"/>
    <s v="Operations"/>
    <s v="Operations Executive"/>
    <s v="i7"/>
    <s v="Bachelor"/>
    <s v="LinkedIn"/>
    <d v="2024-04-16T00:00:00"/>
    <d v="2024-05-05T00:00:00"/>
    <d v="2024-05-09T00:00:00"/>
    <s v="Hired"/>
    <n v="67256"/>
    <n v="3.9"/>
    <x v="0"/>
    <n v="4"/>
    <s v="Branch Office"/>
    <x v="2"/>
  </r>
  <r>
    <s v="KM41520"/>
    <x v="0"/>
    <n v="31"/>
    <s v="Operations"/>
    <s v="Operations Manager"/>
    <s v="i6"/>
    <s v="Bachelor"/>
    <s v="Own website"/>
    <d v="2024-04-16T00:00:00"/>
    <d v="2024-04-30T00:00:00"/>
    <d v="2024-05-11T00:00:00"/>
    <s v="Candidate refused"/>
    <n v="69020"/>
    <m/>
    <x v="1"/>
    <n v="2"/>
    <s v="Branch Office"/>
    <x v="1"/>
  </r>
  <r>
    <s v="FU87601"/>
    <x v="0"/>
    <n v="22"/>
    <s v="Operations"/>
    <s v="Operations Manager"/>
    <s v="c10"/>
    <s v="Master"/>
    <s v="Recruitment agencies"/>
    <d v="2024-04-16T00:00:00"/>
    <d v="2024-05-05T00:00:00"/>
    <d v="2024-05-16T00:00:00"/>
    <s v="Hired"/>
    <n v="66121"/>
    <n v="3.9"/>
    <x v="0"/>
    <m/>
    <s v="Head Office"/>
    <x v="0"/>
  </r>
  <r>
    <s v="PX34364"/>
    <x v="2"/>
    <n v="36"/>
    <s v="Operations"/>
    <s v="Operations Manager"/>
    <s v="i4"/>
    <s v="Bachelor"/>
    <s v="LinkedIn"/>
    <d v="2024-04-16T00:00:00"/>
    <d v="2024-05-03T00:00:00"/>
    <d v="2024-05-14T00:00:00"/>
    <s v="Rejected"/>
    <n v="50352"/>
    <m/>
    <x v="1"/>
    <n v="3"/>
    <s v="Branch Office"/>
    <x v="2"/>
  </r>
  <r>
    <s v="WX37747"/>
    <x v="0"/>
    <n v="25"/>
    <s v="Service"/>
    <s v="Service Engineer"/>
    <s v="c10"/>
    <s v="Bachelor"/>
    <s v="Job portal"/>
    <d v="2024-04-16T00:00:00"/>
    <d v="2024-04-28T00:00:00"/>
    <d v="2024-05-04T00:00:00"/>
    <s v="Hired"/>
    <n v="75668"/>
    <n v="3.7"/>
    <x v="0"/>
    <n v="4"/>
    <s v="Branch Office"/>
    <x v="0"/>
  </r>
  <r>
    <s v="WY29179"/>
    <x v="2"/>
    <n v="23"/>
    <s v="Operations"/>
    <s v="Operations Executive"/>
    <s v="c5"/>
    <s v="Bachelor"/>
    <s v="Job portal"/>
    <d v="2024-04-16T00:00:00"/>
    <d v="2024-04-25T00:00:00"/>
    <d v="2024-05-06T00:00:00"/>
    <s v="Hired"/>
    <n v="40843"/>
    <m/>
    <x v="0"/>
    <n v="4"/>
    <s v="Branch Office"/>
    <x v="0"/>
  </r>
  <r>
    <s v="RR96236"/>
    <x v="0"/>
    <n v="24"/>
    <s v="Operations"/>
    <s v="Operations Manager"/>
    <s v="i6"/>
    <s v="Bachelor"/>
    <s v="Others"/>
    <d v="2024-04-17T00:00:00"/>
    <d v="2024-04-26T00:00:00"/>
    <d v="2024-05-08T00:00:00"/>
    <s v="Hired"/>
    <n v="66138"/>
    <m/>
    <x v="0"/>
    <m/>
    <s v="Branch Office"/>
    <x v="0"/>
  </r>
  <r>
    <s v="VO18593"/>
    <x v="0"/>
    <n v="23"/>
    <s v="Service"/>
    <s v="Service Engineer"/>
    <s v="c9"/>
    <s v="Associate"/>
    <s v="Recruitment agencies"/>
    <d v="2024-04-17T00:00:00"/>
    <d v="2024-05-03T00:00:00"/>
    <d v="2024-05-08T00:00:00"/>
    <s v="Rejected"/>
    <n v="67246"/>
    <m/>
    <x v="1"/>
    <n v="5"/>
    <s v="Remote"/>
    <x v="0"/>
  </r>
  <r>
    <s v="YR27897"/>
    <x v="0"/>
    <n v="25"/>
    <s v="Operations"/>
    <s v="Operations Manager"/>
    <s v="c8"/>
    <s v="Master"/>
    <s v="LinkedIn"/>
    <d v="2024-04-17T00:00:00"/>
    <d v="2024-04-25T00:00:00"/>
    <d v="2024-04-29T00:00:00"/>
    <s v="Hired"/>
    <n v="81423"/>
    <m/>
    <x v="0"/>
    <n v="4"/>
    <s v="Head Office"/>
    <x v="0"/>
  </r>
  <r>
    <s v="UD57391"/>
    <x v="1"/>
    <n v="34"/>
    <s v="Operations"/>
    <s v="Operations Manager"/>
    <s v="i5"/>
    <s v="Associate"/>
    <s v="Others"/>
    <d v="2024-04-17T00:00:00"/>
    <d v="2024-04-25T00:00:00"/>
    <d v="2024-05-04T00:00:00"/>
    <s v="Candidate refused"/>
    <n v="66434"/>
    <m/>
    <x v="1"/>
    <n v="5"/>
    <s v="Head Office"/>
    <x v="2"/>
  </r>
  <r>
    <s v="VR97126"/>
    <x v="2"/>
    <n v="25"/>
    <s v="Sales"/>
    <s v="Sales Executive"/>
    <s v="i6"/>
    <s v="Bachelor"/>
    <s v="Job portal"/>
    <d v="2024-04-17T00:00:00"/>
    <d v="2024-04-30T00:00:00"/>
    <d v="2024-05-04T00:00:00"/>
    <s v="Hired"/>
    <n v="74334"/>
    <n v="4.5999999999999996"/>
    <x v="0"/>
    <n v="5"/>
    <s v="Head Office"/>
    <x v="0"/>
  </r>
  <r>
    <s v="IE39575"/>
    <x v="1"/>
    <n v="25"/>
    <s v="Operations"/>
    <s v="Operations Manager"/>
    <s v="c10"/>
    <s v="Bachelor"/>
    <s v="Job portal"/>
    <d v="2024-04-18T00:00:00"/>
    <d v="2024-05-10T00:00:00"/>
    <d v="2024-05-16T00:00:00"/>
    <s v="Candidate refused"/>
    <n v="78850"/>
    <m/>
    <x v="1"/>
    <m/>
    <s v="Branch Office"/>
    <x v="0"/>
  </r>
  <r>
    <s v="UD36397"/>
    <x v="0"/>
    <n v="24"/>
    <s v="Service"/>
    <s v="Service Manager"/>
    <s v="m6"/>
    <s v="Master"/>
    <s v="LinkedIn"/>
    <d v="2024-04-18T00:00:00"/>
    <d v="2024-04-29T00:00:00"/>
    <d v="2024-05-05T00:00:00"/>
    <s v="Hired"/>
    <n v="100297"/>
    <n v="4.0999999999999996"/>
    <x v="0"/>
    <n v="1"/>
    <s v="Branch Office"/>
    <x v="0"/>
  </r>
  <r>
    <s v="LG63323"/>
    <x v="2"/>
    <n v="30"/>
    <s v="Marketing"/>
    <s v="Marketing Executive"/>
    <s v="n10"/>
    <s v="Bachelor"/>
    <s v="Job portal"/>
    <d v="2024-04-18T00:00:00"/>
    <d v="2024-05-03T00:00:00"/>
    <d v="2024-05-09T00:00:00"/>
    <s v="No decision"/>
    <n v="228820"/>
    <m/>
    <x v="1"/>
    <n v="4"/>
    <s v="Head Office"/>
    <x v="1"/>
  </r>
  <r>
    <s v="VH91075"/>
    <x v="2"/>
    <n v="32"/>
    <s v="Operations"/>
    <s v="Operations Executive"/>
    <s v="c9"/>
    <s v="Bachelor"/>
    <s v="Job portal"/>
    <d v="2024-04-18T00:00:00"/>
    <d v="2024-05-10T00:00:00"/>
    <d v="2024-05-15T00:00:00"/>
    <s v="Hired"/>
    <n v="55120"/>
    <n v="4.0999999999999996"/>
    <x v="0"/>
    <n v="5"/>
    <s v="Branch Office"/>
    <x v="1"/>
  </r>
  <r>
    <s v="WX32919"/>
    <x v="0"/>
    <n v="33"/>
    <s v="Service"/>
    <s v="Service Manager"/>
    <s v="i7"/>
    <s v="Master"/>
    <s v="Own website"/>
    <d v="2024-04-18T00:00:00"/>
    <d v="2024-05-01T00:00:00"/>
    <d v="2024-05-11T00:00:00"/>
    <s v="Hired"/>
    <n v="77928"/>
    <n v="5"/>
    <x v="0"/>
    <n v="2"/>
    <s v="Branch Office"/>
    <x v="1"/>
  </r>
  <r>
    <s v="RD28615"/>
    <x v="2"/>
    <n v="25"/>
    <s v="Service"/>
    <s v="Service Engineer"/>
    <s v="i5"/>
    <s v="Master"/>
    <s v="Job portal"/>
    <d v="2024-04-19T00:00:00"/>
    <d v="2024-05-06T00:00:00"/>
    <d v="2024-05-11T00:00:00"/>
    <s v="Hired"/>
    <n v="53578"/>
    <m/>
    <x v="0"/>
    <n v="4"/>
    <s v="Branch Office"/>
    <x v="0"/>
  </r>
  <r>
    <s v="LY43072"/>
    <x v="1"/>
    <n v="41"/>
    <s v="Operations"/>
    <s v="Operations Executive"/>
    <s v="n9"/>
    <s v="Bachelor"/>
    <s v="Own website"/>
    <d v="2024-04-19T00:00:00"/>
    <d v="2024-05-07T00:00:00"/>
    <d v="2024-05-11T00:00:00"/>
    <s v="Hired"/>
    <n v="196421"/>
    <n v="4.5"/>
    <x v="0"/>
    <n v="4"/>
    <s v="Branch Office"/>
    <x v="3"/>
  </r>
  <r>
    <s v="MC31006"/>
    <x v="2"/>
    <n v="29"/>
    <s v="Service"/>
    <s v="Service Manager"/>
    <s v="c10"/>
    <s v="Bachelor"/>
    <s v="Job portal"/>
    <d v="2024-04-19T00:00:00"/>
    <d v="2024-05-09T00:00:00"/>
    <d v="2024-05-20T00:00:00"/>
    <s v="Hired"/>
    <n v="84441"/>
    <n v="4"/>
    <x v="0"/>
    <n v="5"/>
    <s v="Head Office"/>
    <x v="1"/>
  </r>
  <r>
    <s v="GG20011"/>
    <x v="2"/>
    <n v="25"/>
    <s v="Sales"/>
    <s v="Sales Executive"/>
    <s v="i4"/>
    <s v="Degree"/>
    <s v="Others"/>
    <d v="2024-04-19T00:00:00"/>
    <d v="2024-05-06T00:00:00"/>
    <d v="2024-05-10T00:00:00"/>
    <s v="Rejected"/>
    <n v="58877"/>
    <m/>
    <x v="1"/>
    <n v="5"/>
    <s v="Branch Office"/>
    <x v="0"/>
  </r>
  <r>
    <s v="FK15832"/>
    <x v="0"/>
    <n v="29"/>
    <s v="Operations"/>
    <s v="Operations Manager"/>
    <s v="n10"/>
    <s v="Bachelor"/>
    <s v="Own website"/>
    <d v="2024-04-20T00:00:00"/>
    <d v="2024-05-09T00:00:00"/>
    <d v="2024-05-18T00:00:00"/>
    <s v="Hired"/>
    <n v="220525"/>
    <n v="3.6"/>
    <x v="2"/>
    <n v="5"/>
    <s v="Head Office"/>
    <x v="1"/>
  </r>
  <r>
    <s v="XB59641"/>
    <x v="0"/>
    <n v="31"/>
    <s v="Service"/>
    <s v="Service Engineer"/>
    <s v="i4"/>
    <s v="Associate"/>
    <s v="LinkedIn"/>
    <d v="2024-04-21T00:00:00"/>
    <d v="2024-05-10T00:00:00"/>
    <d v="2024-05-15T00:00:00"/>
    <s v="Hired"/>
    <n v="64782"/>
    <n v="4"/>
    <x v="0"/>
    <n v="4"/>
    <s v="Head Office"/>
    <x v="1"/>
  </r>
  <r>
    <s v="OU37346"/>
    <x v="1"/>
    <n v="25"/>
    <s v="Service"/>
    <s v="Service Engineer"/>
    <s v="b9"/>
    <s v="Associate"/>
    <s v="Job portal"/>
    <d v="2024-04-21T00:00:00"/>
    <d v="2024-05-11T00:00:00"/>
    <d v="2024-05-23T00:00:00"/>
    <s v="Hired"/>
    <n v="58011"/>
    <n v="4.0999999999999996"/>
    <x v="0"/>
    <m/>
    <s v="Branch Office"/>
    <x v="0"/>
  </r>
  <r>
    <s v="RB49405"/>
    <x v="0"/>
    <n v="29"/>
    <s v="Operations"/>
    <s v="Operations Manager"/>
    <s v="i7"/>
    <s v="Associate"/>
    <s v="Others"/>
    <d v="2024-04-21T00:00:00"/>
    <d v="2024-04-29T00:00:00"/>
    <d v="2024-05-07T00:00:00"/>
    <s v="Hired"/>
    <n v="57357"/>
    <n v="4.5"/>
    <x v="0"/>
    <n v="5"/>
    <s v="Branch Office"/>
    <x v="1"/>
  </r>
  <r>
    <s v="VK02582"/>
    <x v="2"/>
    <n v="33"/>
    <s v="Operations"/>
    <s v="Operations Executive"/>
    <s v="c10"/>
    <s v="Bachelor"/>
    <s v="Job portal"/>
    <d v="2024-04-21T00:00:00"/>
    <d v="2024-04-29T00:00:00"/>
    <d v="2024-05-06T00:00:00"/>
    <s v="Hired"/>
    <n v="89383"/>
    <n v="3.7"/>
    <x v="0"/>
    <n v="4"/>
    <s v="Head Office"/>
    <x v="1"/>
  </r>
  <r>
    <s v="FV18672"/>
    <x v="2"/>
    <n v="40"/>
    <s v="Operations"/>
    <s v="Operations Manager"/>
    <s v="c9"/>
    <s v="Bachelor"/>
    <s v="Job portal"/>
    <d v="2024-04-21T00:00:00"/>
    <d v="2024-05-03T00:00:00"/>
    <d v="2024-05-07T00:00:00"/>
    <s v="Hired"/>
    <n v="59555"/>
    <n v="4.7"/>
    <x v="0"/>
    <n v="4"/>
    <s v="Branch Office"/>
    <x v="3"/>
  </r>
  <r>
    <s v="LH50076"/>
    <x v="2"/>
    <n v="29"/>
    <s v="Operations"/>
    <s v="Operations Manager"/>
    <s v="c5"/>
    <s v="Associate"/>
    <s v="Job portal"/>
    <d v="2024-04-21T00:00:00"/>
    <d v="2024-05-07T00:00:00"/>
    <d v="2024-05-16T00:00:00"/>
    <s v="Candidate refused"/>
    <n v="63871"/>
    <m/>
    <x v="1"/>
    <n v="3"/>
    <s v="Branch Office"/>
    <x v="1"/>
  </r>
  <r>
    <s v="FR39759"/>
    <x v="1"/>
    <n v="26"/>
    <s v="Service"/>
    <s v="Service Manager"/>
    <s v="c10"/>
    <s v="Bachelor"/>
    <s v="Others"/>
    <d v="2024-04-21T00:00:00"/>
    <d v="2024-05-08T00:00:00"/>
    <d v="2024-05-17T00:00:00"/>
    <s v="Hired"/>
    <n v="74336"/>
    <n v="3.9"/>
    <x v="0"/>
    <n v="4"/>
    <s v="Branch Office"/>
    <x v="0"/>
  </r>
  <r>
    <s v="ST62189"/>
    <x v="0"/>
    <n v="28"/>
    <s v="Service"/>
    <s v="Service Engineer"/>
    <s v="c8"/>
    <s v="Bachelor"/>
    <s v="Recruitment agencies"/>
    <d v="2024-04-21T00:00:00"/>
    <d v="2024-05-05T00:00:00"/>
    <d v="2024-05-11T00:00:00"/>
    <s v="Candidate refused"/>
    <n v="59397"/>
    <m/>
    <x v="1"/>
    <n v="4"/>
    <s v="Branch Office"/>
    <x v="1"/>
  </r>
  <r>
    <s v="SP61085"/>
    <x v="0"/>
    <n v="34"/>
    <s v="Service"/>
    <s v="Service Engineer"/>
    <s v="c8"/>
    <s v="Bachelor"/>
    <s v="Others"/>
    <d v="2024-04-22T00:00:00"/>
    <d v="2024-05-04T00:00:00"/>
    <d v="2024-05-13T00:00:00"/>
    <s v="Hired"/>
    <n v="55630"/>
    <n v="3.7"/>
    <x v="0"/>
    <n v="4"/>
    <s v="Branch Office"/>
    <x v="2"/>
  </r>
  <r>
    <s v="CK55402"/>
    <x v="0"/>
    <n v="29"/>
    <s v="Operations"/>
    <s v="Operations Manager"/>
    <s v="n6"/>
    <s v="Bachelor"/>
    <s v="Own website"/>
    <d v="2024-04-22T00:00:00"/>
    <d v="2024-05-06T00:00:00"/>
    <d v="2024-05-18T00:00:00"/>
    <s v="Hired"/>
    <n v="149872"/>
    <n v="4.5999999999999996"/>
    <x v="0"/>
    <n v="3"/>
    <s v="Branch Office"/>
    <x v="1"/>
  </r>
  <r>
    <s v="DI25631"/>
    <x v="0"/>
    <n v="33"/>
    <s v="Marketing"/>
    <s v="Marketing Executive"/>
    <s v="n10"/>
    <s v="Degree"/>
    <s v="Job portal"/>
    <d v="2024-04-22T00:00:00"/>
    <d v="2024-05-10T00:00:00"/>
    <d v="2024-05-14T00:00:00"/>
    <s v="Rejected"/>
    <n v="212930"/>
    <m/>
    <x v="1"/>
    <n v="4"/>
    <s v="Head Office"/>
    <x v="1"/>
  </r>
  <r>
    <s v="WY40147"/>
    <x v="0"/>
    <n v="26"/>
    <s v="Operations"/>
    <s v="Operations Executive"/>
    <s v="i6"/>
    <s v="Associate"/>
    <s v="Recruitment agencies"/>
    <d v="2024-04-23T00:00:00"/>
    <d v="2024-05-06T00:00:00"/>
    <d v="2024-05-16T00:00:00"/>
    <s v="Hired"/>
    <n v="51677"/>
    <n v="4.0999999999999996"/>
    <x v="0"/>
    <n v="4"/>
    <s v="Branch Office"/>
    <x v="0"/>
  </r>
  <r>
    <s v="TO53208"/>
    <x v="0"/>
    <n v="27"/>
    <s v="Operations"/>
    <s v="Operations Executive"/>
    <s v="c10"/>
    <s v="Degree"/>
    <s v="LinkedIn"/>
    <d v="2024-04-23T00:00:00"/>
    <d v="2024-05-03T00:00:00"/>
    <d v="2024-05-13T00:00:00"/>
    <s v="Candidate refused"/>
    <n v="65933"/>
    <m/>
    <x v="1"/>
    <n v="4"/>
    <s v="Head Office"/>
    <x v="0"/>
  </r>
  <r>
    <s v="YG73252"/>
    <x v="2"/>
    <n v="27"/>
    <s v="Operations"/>
    <s v="Operations Executive"/>
    <s v="i7"/>
    <s v="Master"/>
    <s v="Job portal"/>
    <d v="2024-04-23T00:00:00"/>
    <d v="2024-05-15T00:00:00"/>
    <d v="2024-05-19T00:00:00"/>
    <s v="Hired"/>
    <n v="78012"/>
    <m/>
    <x v="0"/>
    <n v="2"/>
    <s v="Branch Office"/>
    <x v="0"/>
  </r>
  <r>
    <s v="RQ04483"/>
    <x v="1"/>
    <n v="39"/>
    <s v="Service"/>
    <s v="Service Manager"/>
    <s v="c5"/>
    <s v="Bachelor"/>
    <s v="Job portal"/>
    <d v="2024-04-23T00:00:00"/>
    <d v="2024-05-09T00:00:00"/>
    <d v="2024-05-14T00:00:00"/>
    <s v="Hired"/>
    <n v="54127"/>
    <n v="3.9"/>
    <x v="0"/>
    <n v="4"/>
    <s v="Branch Office"/>
    <x v="2"/>
  </r>
  <r>
    <s v="CI93263"/>
    <x v="0"/>
    <n v="28"/>
    <s v="Purchase"/>
    <s v="Purchase Manager"/>
    <s v="i1"/>
    <s v="Master"/>
    <s v="Job portal"/>
    <d v="2024-04-23T00:00:00"/>
    <d v="2024-05-01T00:00:00"/>
    <d v="2024-05-08T00:00:00"/>
    <s v="Candidate refused"/>
    <n v="58723"/>
    <m/>
    <x v="1"/>
    <n v="4"/>
    <s v="Branch Office"/>
    <x v="1"/>
  </r>
  <r>
    <s v="AE00809"/>
    <x v="0"/>
    <n v="49"/>
    <s v="Sales"/>
    <s v="Sales Manager"/>
    <s v="b9"/>
    <s v="Bachelor"/>
    <s v="Own website"/>
    <d v="2024-04-23T00:00:00"/>
    <d v="2024-05-10T00:00:00"/>
    <d v="2024-05-22T00:00:00"/>
    <s v="Hired"/>
    <n v="33837"/>
    <n v="4.7"/>
    <x v="0"/>
    <n v="5"/>
    <s v="Head Office"/>
    <x v="5"/>
  </r>
  <r>
    <s v="GC35675"/>
    <x v="1"/>
    <n v="36"/>
    <s v="Sales"/>
    <s v="Sales Executive"/>
    <s v="n9"/>
    <s v="Bachelor"/>
    <s v="Job portal"/>
    <d v="2024-04-23T00:00:00"/>
    <d v="2024-05-03T00:00:00"/>
    <d v="2024-05-09T00:00:00"/>
    <s v="Rejected"/>
    <n v="190189"/>
    <m/>
    <x v="1"/>
    <n v="5"/>
    <s v="Branch Office"/>
    <x v="2"/>
  </r>
  <r>
    <s v="AF88444"/>
    <x v="0"/>
    <n v="34"/>
    <s v="Operations"/>
    <s v="Operations Manager"/>
    <s v="i1"/>
    <s v="Bachelor"/>
    <s v="Job portal"/>
    <d v="2024-04-24T00:00:00"/>
    <d v="2024-05-06T00:00:00"/>
    <d v="2024-05-14T00:00:00"/>
    <s v="Hired"/>
    <n v="51028"/>
    <n v="4.5999999999999996"/>
    <x v="2"/>
    <n v="2"/>
    <s v="Branch Office"/>
    <x v="2"/>
  </r>
  <r>
    <s v="WS13598"/>
    <x v="0"/>
    <n v="29"/>
    <s v="Purchase"/>
    <s v="Purchase Officer"/>
    <s v="c8"/>
    <s v="Master"/>
    <s v="LinkedIn"/>
    <d v="2024-04-24T00:00:00"/>
    <d v="2024-05-04T00:00:00"/>
    <d v="2024-05-09T00:00:00"/>
    <s v="Rejected"/>
    <n v="56052"/>
    <m/>
    <x v="1"/>
    <n v="4"/>
    <s v="Head Office"/>
    <x v="1"/>
  </r>
  <r>
    <s v="HD96003"/>
    <x v="0"/>
    <n v="29"/>
    <s v="Operations"/>
    <s v="Operations Executive"/>
    <s v="i1"/>
    <s v="Bachelor"/>
    <s v="Job portal"/>
    <d v="2024-04-24T00:00:00"/>
    <d v="2024-05-10T00:00:00"/>
    <d v="2024-05-16T00:00:00"/>
    <s v="Hired"/>
    <n v="47656"/>
    <n v="4.3"/>
    <x v="0"/>
    <n v="4"/>
    <s v="Branch Office"/>
    <x v="1"/>
  </r>
  <r>
    <s v="OG65323"/>
    <x v="2"/>
    <n v="39"/>
    <s v="Operations"/>
    <s v="Operations Executive"/>
    <s v="c9"/>
    <s v="Doctoral"/>
    <s v="Job portal"/>
    <d v="2024-04-24T00:00:00"/>
    <d v="2024-05-09T00:00:00"/>
    <d v="2024-05-20T00:00:00"/>
    <s v="Hired"/>
    <n v="86132"/>
    <n v="4.5999999999999996"/>
    <x v="0"/>
    <n v="4"/>
    <s v="Branch Office"/>
    <x v="2"/>
  </r>
  <r>
    <s v="GT48484"/>
    <x v="0"/>
    <n v="37"/>
    <s v="Service"/>
    <s v="Service Manager"/>
    <s v="i6"/>
    <s v="Doctoral"/>
    <s v="Recruitment agencies"/>
    <d v="2024-04-24T00:00:00"/>
    <d v="2024-05-16T00:00:00"/>
    <d v="2024-05-20T00:00:00"/>
    <s v="Hired"/>
    <n v="55927"/>
    <n v="4.3"/>
    <x v="0"/>
    <n v="5"/>
    <s v="Head Office"/>
    <x v="2"/>
  </r>
  <r>
    <s v="BK23989"/>
    <x v="1"/>
    <n v="37"/>
    <s v="Production"/>
    <s v="Production Manager"/>
    <s v="i1"/>
    <s v="Bachelor"/>
    <s v="Job portal"/>
    <d v="2024-04-25T00:00:00"/>
    <d v="2024-05-08T00:00:00"/>
    <d v="2024-05-16T00:00:00"/>
    <s v="Hired"/>
    <n v="51303"/>
    <n v="3.9"/>
    <x v="0"/>
    <n v="4"/>
    <s v="Branch Office"/>
    <x v="2"/>
  </r>
  <r>
    <s v="UL68864"/>
    <x v="0"/>
    <n v="24"/>
    <s v="Production"/>
    <s v="Production Manager"/>
    <s v="c9"/>
    <s v="Master"/>
    <s v="Own website"/>
    <d v="2024-04-25T00:00:00"/>
    <d v="2024-05-17T00:00:00"/>
    <d v="2024-05-24T00:00:00"/>
    <s v="Hired"/>
    <n v="58505"/>
    <n v="4.2"/>
    <x v="0"/>
    <n v="5"/>
    <s v="Branch Office"/>
    <x v="0"/>
  </r>
  <r>
    <s v="GF15487"/>
    <x v="0"/>
    <n v="29"/>
    <s v="Service"/>
    <s v="Service Manager"/>
    <s v="c8"/>
    <s v="Degree"/>
    <s v="LinkedIn"/>
    <d v="2024-04-25T00:00:00"/>
    <d v="2024-05-10T00:00:00"/>
    <d v="2024-05-22T00:00:00"/>
    <s v="Hired"/>
    <n v="59900"/>
    <n v="3.6"/>
    <x v="0"/>
    <n v="5"/>
    <s v="Branch Office"/>
    <x v="1"/>
  </r>
  <r>
    <s v="IT49937"/>
    <x v="0"/>
    <n v="33"/>
    <s v="Operations"/>
    <s v="Operations Manager"/>
    <s v="c8"/>
    <s v="Doctoral"/>
    <s v="Job portal"/>
    <d v="2024-04-25T00:00:00"/>
    <d v="2024-05-05T00:00:00"/>
    <d v="2024-05-15T00:00:00"/>
    <s v="Rejected"/>
    <n v="59499"/>
    <m/>
    <x v="1"/>
    <n v="5"/>
    <s v="Branch Office"/>
    <x v="1"/>
  </r>
  <r>
    <s v="HH50384"/>
    <x v="0"/>
    <n v="24"/>
    <s v="Production"/>
    <s v="Production Engineer"/>
    <s v="i4"/>
    <s v="Associate"/>
    <s v="LinkedIn"/>
    <d v="2024-04-25T00:00:00"/>
    <d v="2024-05-04T00:00:00"/>
    <d v="2024-05-10T00:00:00"/>
    <s v="Rejected"/>
    <n v="63940"/>
    <m/>
    <x v="1"/>
    <n v="3"/>
    <s v="Head Office"/>
    <x v="0"/>
  </r>
  <r>
    <s v="UV59388"/>
    <x v="2"/>
    <n v="24"/>
    <s v="Operations"/>
    <s v="Operations Manager"/>
    <s v="i1"/>
    <s v="Bachelor"/>
    <s v="Job portal"/>
    <d v="2024-04-25T00:00:00"/>
    <d v="2024-05-08T00:00:00"/>
    <d v="2024-05-12T00:00:00"/>
    <s v="Hired"/>
    <n v="44583"/>
    <n v="4.5"/>
    <x v="0"/>
    <n v="4"/>
    <s v="Head Office"/>
    <x v="0"/>
  </r>
  <r>
    <s v="EB58835"/>
    <x v="2"/>
    <n v="35"/>
    <s v="Operations"/>
    <s v="Operations Executive"/>
    <s v="i4"/>
    <s v="Bachelor"/>
    <s v="Job portal"/>
    <d v="2024-04-26T00:00:00"/>
    <d v="2024-05-15T00:00:00"/>
    <d v="2024-05-23T00:00:00"/>
    <s v="Hired"/>
    <n v="42597"/>
    <n v="4.2"/>
    <x v="0"/>
    <n v="4"/>
    <s v="Branch Office"/>
    <x v="2"/>
  </r>
  <r>
    <s v="XU41149"/>
    <x v="2"/>
    <n v="36"/>
    <s v="Operations"/>
    <s v="Operations Executive"/>
    <s v="i6"/>
    <s v="Bachelor"/>
    <s v="Job portal"/>
    <d v="2024-04-26T00:00:00"/>
    <d v="2024-05-12T00:00:00"/>
    <d v="2024-05-20T00:00:00"/>
    <s v="Candidate in process"/>
    <n v="51240"/>
    <m/>
    <x v="1"/>
    <n v="5"/>
    <s v="Branch Office"/>
    <x v="2"/>
  </r>
  <r>
    <s v="MH42744"/>
    <x v="0"/>
    <n v="24"/>
    <s v="Operations"/>
    <s v="Operations Executive"/>
    <s v="c9"/>
    <s v="Master"/>
    <s v="Job portal"/>
    <d v="2024-04-26T00:00:00"/>
    <d v="2024-05-10T00:00:00"/>
    <d v="2024-05-22T00:00:00"/>
    <s v="Candidate in process"/>
    <n v="65854"/>
    <m/>
    <x v="1"/>
    <n v="4"/>
    <s v="Head Office"/>
    <x v="0"/>
  </r>
  <r>
    <s v="NU13523"/>
    <x v="1"/>
    <n v="40"/>
    <s v="Service"/>
    <s v="Service Engineer"/>
    <s v="c10"/>
    <s v="Bachelor"/>
    <s v="LinkedIn"/>
    <d v="2024-04-26T00:00:00"/>
    <d v="2024-05-06T00:00:00"/>
    <d v="2024-05-15T00:00:00"/>
    <s v="Rejected"/>
    <n v="73691"/>
    <m/>
    <x v="1"/>
    <n v="5"/>
    <s v="Branch Office"/>
    <x v="3"/>
  </r>
  <r>
    <s v="YR75626"/>
    <x v="2"/>
    <n v="45"/>
    <s v="Sales"/>
    <s v="Sales Executive"/>
    <s v="c5"/>
    <s v="Degree"/>
    <s v="Job portal"/>
    <d v="2024-04-26T00:00:00"/>
    <d v="2024-05-08T00:00:00"/>
    <d v="2024-05-13T00:00:00"/>
    <s v="Rejected"/>
    <n v="45309"/>
    <m/>
    <x v="1"/>
    <n v="4"/>
    <s v="Branch Office"/>
    <x v="3"/>
  </r>
  <r>
    <s v="NJ48355"/>
    <x v="2"/>
    <n v="30"/>
    <s v="Service"/>
    <s v="Service Engineer"/>
    <s v="i4"/>
    <s v="Bachelor"/>
    <s v="Job portal"/>
    <d v="2024-04-27T00:00:00"/>
    <d v="2024-05-06T00:00:00"/>
    <d v="2024-05-15T00:00:00"/>
    <s v="Hired"/>
    <n v="43195"/>
    <n v="4.4000000000000004"/>
    <x v="0"/>
    <n v="3"/>
    <s v="Branch Office"/>
    <x v="1"/>
  </r>
  <r>
    <s v="XY74214"/>
    <x v="0"/>
    <n v="27"/>
    <s v="Service"/>
    <s v="Service Engineer"/>
    <s v="i5"/>
    <s v="Associate"/>
    <s v="Recruitment agencies"/>
    <d v="2024-04-27T00:00:00"/>
    <d v="2024-05-10T00:00:00"/>
    <d v="2024-05-21T00:00:00"/>
    <s v="Hired"/>
    <n v="45542"/>
    <n v="4.2"/>
    <x v="0"/>
    <m/>
    <s v="Branch Office"/>
    <x v="0"/>
  </r>
  <r>
    <s v="OA74445"/>
    <x v="0"/>
    <n v="40"/>
    <s v="Operations"/>
    <s v="Operations Manager"/>
    <s v="i4"/>
    <s v="Bachelor"/>
    <s v="Job portal"/>
    <d v="2024-04-27T00:00:00"/>
    <d v="2024-05-05T00:00:00"/>
    <d v="2024-05-10T00:00:00"/>
    <s v="Hired"/>
    <n v="57514"/>
    <n v="3.6"/>
    <x v="0"/>
    <m/>
    <s v="Branch Office"/>
    <x v="3"/>
  </r>
  <r>
    <s v="MT25812"/>
    <x v="0"/>
    <n v="34"/>
    <s v="Operations"/>
    <s v="Operations Manager"/>
    <s v="b9"/>
    <s v="Bachelor"/>
    <s v="Job portal"/>
    <d v="2024-04-27T00:00:00"/>
    <d v="2024-05-07T00:00:00"/>
    <d v="2024-05-18T00:00:00"/>
    <s v="Rejected"/>
    <n v="38265"/>
    <m/>
    <x v="1"/>
    <m/>
    <s v="Branch Office"/>
    <x v="2"/>
  </r>
  <r>
    <s v="ME77460"/>
    <x v="2"/>
    <n v="34"/>
    <s v="Sales"/>
    <s v="Sales Executive"/>
    <s v="i4"/>
    <s v="Master"/>
    <s v="Own website"/>
    <d v="2024-04-27T00:00:00"/>
    <d v="2024-05-12T00:00:00"/>
    <d v="2024-05-17T00:00:00"/>
    <s v="Hired"/>
    <n v="40434"/>
    <n v="4.2"/>
    <x v="0"/>
    <n v="4"/>
    <s v="Head Office"/>
    <x v="2"/>
  </r>
  <r>
    <s v="YT91541"/>
    <x v="0"/>
    <n v="36"/>
    <s v="Service"/>
    <s v="Service Engineer"/>
    <s v="b9"/>
    <s v="Bachelor"/>
    <s v="Recruitment agencies"/>
    <d v="2024-04-27T00:00:00"/>
    <d v="2024-05-18T00:00:00"/>
    <d v="2024-05-23T00:00:00"/>
    <s v="Hired"/>
    <n v="49509"/>
    <n v="4.4000000000000004"/>
    <x v="0"/>
    <n v="5"/>
    <s v="Branch Office"/>
    <x v="2"/>
  </r>
  <r>
    <s v="UK96122"/>
    <x v="0"/>
    <n v="33"/>
    <s v="Service"/>
    <s v="Service Engineer"/>
    <s v="i7"/>
    <s v="Degree"/>
    <s v="Job portal"/>
    <d v="2024-04-28T00:00:00"/>
    <d v="2024-05-19T00:00:00"/>
    <d v="2024-05-24T00:00:00"/>
    <s v="Hired"/>
    <n v="61766"/>
    <n v="3.8"/>
    <x v="0"/>
    <m/>
    <s v="Branch Office"/>
    <x v="1"/>
  </r>
  <r>
    <s v="RU01692"/>
    <x v="2"/>
    <n v="32"/>
    <s v="Operations"/>
    <s v="Operations Executive"/>
    <s v="b9"/>
    <s v="Master"/>
    <s v="Job portal"/>
    <d v="2024-04-28T00:00:00"/>
    <d v="2024-05-10T00:00:00"/>
    <d v="2024-05-16T00:00:00"/>
    <s v="Hired"/>
    <n v="58841"/>
    <n v="4.3"/>
    <x v="2"/>
    <n v="4"/>
    <s v="Branch Office"/>
    <x v="1"/>
  </r>
  <r>
    <s v="JU88893"/>
    <x v="2"/>
    <n v="42"/>
    <s v="Operations"/>
    <s v="Operations Executive"/>
    <s v="c10"/>
    <s v="Associate"/>
    <s v="Job portal"/>
    <d v="2024-04-28T00:00:00"/>
    <d v="2024-05-17T00:00:00"/>
    <d v="2024-05-22T00:00:00"/>
    <s v="Hired"/>
    <n v="66115"/>
    <n v="3.6"/>
    <x v="0"/>
    <n v="5"/>
    <s v="Branch Office"/>
    <x v="3"/>
  </r>
  <r>
    <s v="ZG29331"/>
    <x v="1"/>
    <n v="23"/>
    <s v="Operations"/>
    <s v="Operations Manager"/>
    <s v="i7"/>
    <s v="Doctoral"/>
    <s v="Job portal"/>
    <d v="2024-04-28T00:00:00"/>
    <d v="2024-05-11T00:00:00"/>
    <d v="2024-05-17T00:00:00"/>
    <s v="Hired"/>
    <n v="55612"/>
    <n v="4.7"/>
    <x v="0"/>
    <n v="4"/>
    <s v="Branch Office"/>
    <x v="0"/>
  </r>
  <r>
    <s v="IN37505"/>
    <x v="0"/>
    <n v="44"/>
    <s v="Marketing"/>
    <s v="Marketing Executive"/>
    <s v="c5"/>
    <s v="Associate"/>
    <s v="Job portal"/>
    <d v="2024-04-28T00:00:00"/>
    <d v="2024-05-20T00:00:00"/>
    <d v="2024-05-29T00:00:00"/>
    <s v="Rejected"/>
    <n v="65042"/>
    <m/>
    <x v="1"/>
    <m/>
    <s v="Branch Office"/>
    <x v="3"/>
  </r>
  <r>
    <s v="GS07825"/>
    <x v="2"/>
    <n v="23"/>
    <s v="Service"/>
    <s v="Service Engineer"/>
    <s v="i6"/>
    <s v="Master"/>
    <s v="Job portal"/>
    <d v="2024-04-29T00:00:00"/>
    <d v="2024-05-13T00:00:00"/>
    <d v="2024-05-17T00:00:00"/>
    <s v="Hired"/>
    <n v="68962"/>
    <n v="3.8"/>
    <x v="0"/>
    <m/>
    <s v="Branch Office"/>
    <x v="0"/>
  </r>
  <r>
    <s v="VI57319"/>
    <x v="0"/>
    <n v="24"/>
    <s v="Service"/>
    <s v="Service Engineer"/>
    <s v="c8"/>
    <s v="Master"/>
    <s v="Job portal"/>
    <d v="2024-04-29T00:00:00"/>
    <d v="2024-05-11T00:00:00"/>
    <d v="2024-05-17T00:00:00"/>
    <s v="No decision"/>
    <n v="55679"/>
    <m/>
    <x v="1"/>
    <n v="5"/>
    <s v="Branch Office"/>
    <x v="0"/>
  </r>
  <r>
    <s v="QT50133"/>
    <x v="0"/>
    <n v="26"/>
    <s v="Service"/>
    <s v="Service Engineer"/>
    <s v="c8"/>
    <s v="Bachelor"/>
    <s v="Job portal"/>
    <d v="2024-04-29T00:00:00"/>
    <d v="2024-05-21T00:00:00"/>
    <d v="2024-05-25T00:00:00"/>
    <s v="Hired"/>
    <n v="69912"/>
    <m/>
    <x v="2"/>
    <n v="5"/>
    <s v="Branch Office"/>
    <x v="0"/>
  </r>
  <r>
    <s v="DU39499"/>
    <x v="0"/>
    <n v="25"/>
    <s v="Service"/>
    <s v="Service Engineer"/>
    <s v="n9"/>
    <s v="Master"/>
    <s v="Job portal"/>
    <d v="2024-04-29T00:00:00"/>
    <d v="2024-05-21T00:00:00"/>
    <d v="2024-05-28T00:00:00"/>
    <s v="Rejected"/>
    <n v="169670"/>
    <m/>
    <x v="1"/>
    <m/>
    <s v="Head Office"/>
    <x v="0"/>
  </r>
  <r>
    <s v="JU48956"/>
    <x v="0"/>
    <n v="27"/>
    <s v="Operations"/>
    <s v="Operations Executive"/>
    <s v="n6"/>
    <s v="Doctoral"/>
    <s v="LinkedIn"/>
    <d v="2024-04-29T00:00:00"/>
    <d v="2024-05-11T00:00:00"/>
    <d v="2024-05-20T00:00:00"/>
    <s v="Rejected"/>
    <n v="136004"/>
    <m/>
    <x v="1"/>
    <m/>
    <s v="Branch Office"/>
    <x v="0"/>
  </r>
  <r>
    <s v="LK60791"/>
    <x v="0"/>
    <n v="33"/>
    <s v="Operations"/>
    <s v="Operations Manager"/>
    <s v="c9"/>
    <s v="Bachelor"/>
    <s v="Job portal"/>
    <d v="2024-04-30T00:00:00"/>
    <d v="2024-05-17T00:00:00"/>
    <d v="2024-05-28T00:00:00"/>
    <s v="Hired"/>
    <n v="70582"/>
    <m/>
    <x v="0"/>
    <n v="4"/>
    <s v="Head Office"/>
    <x v="1"/>
  </r>
  <r>
    <s v="GB49099"/>
    <x v="2"/>
    <n v="31"/>
    <s v="Operations"/>
    <s v="Operations Executive"/>
    <s v="c8"/>
    <s v="Degree"/>
    <s v="Job portal"/>
    <d v="2024-04-30T00:00:00"/>
    <d v="2024-05-21T00:00:00"/>
    <d v="2024-05-26T00:00:00"/>
    <s v="Candidate in process"/>
    <n v="66725"/>
    <m/>
    <x v="1"/>
    <n v="4"/>
    <s v="Branch Office"/>
    <x v="1"/>
  </r>
  <r>
    <s v="OZ99765"/>
    <x v="0"/>
    <n v="38"/>
    <s v="Finance"/>
    <s v="Financial Analyst"/>
    <s v="i6"/>
    <s v="Associate"/>
    <s v="LinkedIn"/>
    <d v="2024-04-30T00:00:00"/>
    <d v="2024-05-20T00:00:00"/>
    <d v="2024-05-27T00:00:00"/>
    <s v="Hired"/>
    <n v="52178"/>
    <n v="4.9000000000000004"/>
    <x v="0"/>
    <n v="5"/>
    <s v="Branch Office"/>
    <x v="2"/>
  </r>
  <r>
    <s v="MN49527"/>
    <x v="2"/>
    <n v="32"/>
    <s v="Sales"/>
    <s v="Sales Executive"/>
    <s v="c10"/>
    <s v="Doctoral"/>
    <s v="Job portal"/>
    <d v="2024-04-30T00:00:00"/>
    <d v="2024-05-22T00:00:00"/>
    <d v="2024-05-30T00:00:00"/>
    <s v="Hired"/>
    <n v="85626"/>
    <n v="4"/>
    <x v="0"/>
    <n v="3"/>
    <s v="Branch Office"/>
    <x v="1"/>
  </r>
  <r>
    <s v="BU85718"/>
    <x v="0"/>
    <n v="22"/>
    <s v="Sales"/>
    <s v="Sales Executive"/>
    <s v="i1"/>
    <s v="Bachelor"/>
    <s v="Own website"/>
    <d v="2024-04-30T00:00:00"/>
    <d v="2024-05-12T00:00:00"/>
    <d v="2024-05-19T00:00:00"/>
    <s v="Rejected"/>
    <n v="45797"/>
    <m/>
    <x v="1"/>
    <n v="5"/>
    <s v="Branch Office"/>
    <x v="0"/>
  </r>
  <r>
    <s v="MR33427"/>
    <x v="0"/>
    <n v="29"/>
    <s v="Operations"/>
    <s v="Operations Executive"/>
    <s v="n10"/>
    <s v="Bachelor"/>
    <s v="Others"/>
    <d v="2024-05-01T00:00:00"/>
    <d v="2024-05-17T00:00:00"/>
    <d v="2024-05-23T00:00:00"/>
    <s v="Rejected"/>
    <n v="182494"/>
    <m/>
    <x v="1"/>
    <n v="4"/>
    <s v="Branch Office"/>
    <x v="1"/>
  </r>
  <r>
    <s v="ON40005"/>
    <x v="0"/>
    <n v="27"/>
    <s v="Operations"/>
    <s v="Operations Executive"/>
    <s v="i7"/>
    <s v="Bachelor"/>
    <s v="Job portal"/>
    <d v="2024-05-01T00:00:00"/>
    <d v="2024-05-14T00:00:00"/>
    <d v="2024-05-22T00:00:00"/>
    <s v="Hired"/>
    <n v="57961"/>
    <n v="3.8"/>
    <x v="0"/>
    <m/>
    <s v="Branch Office"/>
    <x v="0"/>
  </r>
  <r>
    <s v="IR10676"/>
    <x v="0"/>
    <n v="25"/>
    <s v="Service"/>
    <s v="Service Engineer"/>
    <s v="i6"/>
    <s v="Degree"/>
    <s v="Job portal"/>
    <d v="2024-05-01T00:00:00"/>
    <d v="2024-05-15T00:00:00"/>
    <d v="2024-05-19T00:00:00"/>
    <s v="Candidate refused"/>
    <n v="72194"/>
    <m/>
    <x v="1"/>
    <n v="4"/>
    <s v="Head Office"/>
    <x v="0"/>
  </r>
  <r>
    <s v="AS42902"/>
    <x v="2"/>
    <n v="31"/>
    <s v="Operations"/>
    <s v="Operations Executive"/>
    <s v="i7"/>
    <s v="Bachelor"/>
    <s v="LinkedIn"/>
    <d v="2024-05-01T00:00:00"/>
    <d v="2024-05-23T00:00:00"/>
    <d v="2024-06-02T00:00:00"/>
    <s v="Hired"/>
    <n v="57245"/>
    <n v="3.9"/>
    <x v="0"/>
    <n v="4"/>
    <s v="Branch Office"/>
    <x v="1"/>
  </r>
  <r>
    <s v="MD80824"/>
    <x v="0"/>
    <n v="25"/>
    <s v="Operations"/>
    <s v="Operations Executive"/>
    <s v="b9"/>
    <s v="Bachelor"/>
    <s v="Job portal"/>
    <d v="2024-05-01T00:00:00"/>
    <d v="2024-05-11T00:00:00"/>
    <d v="2024-05-19T00:00:00"/>
    <s v="Hired"/>
    <n v="54660"/>
    <n v="3.8"/>
    <x v="0"/>
    <n v="4"/>
    <s v="Remote"/>
    <x v="0"/>
  </r>
  <r>
    <s v="WI77346"/>
    <x v="0"/>
    <n v="31"/>
    <s v="Purchase"/>
    <s v="Purchase Officer"/>
    <s v="i7"/>
    <s v="Bachelor"/>
    <s v="Recruitment agencies"/>
    <d v="2024-05-01T00:00:00"/>
    <d v="2024-05-14T00:00:00"/>
    <d v="2024-05-20T00:00:00"/>
    <s v="Hired"/>
    <n v="71912"/>
    <n v="4.4000000000000004"/>
    <x v="0"/>
    <n v="5"/>
    <s v="Branch Office"/>
    <x v="1"/>
  </r>
  <r>
    <s v="LH82705"/>
    <x v="0"/>
    <n v="40"/>
    <s v="Operations"/>
    <s v="Operations Executive"/>
    <s v="i6"/>
    <s v="Bachelor"/>
    <s v="Job portal"/>
    <d v="2024-05-01T00:00:00"/>
    <d v="2024-05-20T00:00:00"/>
    <d v="2024-05-28T00:00:00"/>
    <s v="Hired"/>
    <n v="69467"/>
    <m/>
    <x v="0"/>
    <n v="4"/>
    <s v="Remote"/>
    <x v="3"/>
  </r>
  <r>
    <s v="TH59109"/>
    <x v="0"/>
    <n v="39"/>
    <s v="Purchase"/>
    <s v="Purchase Officer"/>
    <s v="i1"/>
    <s v="Master"/>
    <s v="Own website"/>
    <d v="2024-05-01T00:00:00"/>
    <d v="2024-05-16T00:00:00"/>
    <d v="2024-05-22T00:00:00"/>
    <s v="Hired"/>
    <n v="40488"/>
    <n v="3.7"/>
    <x v="0"/>
    <n v="5"/>
    <s v="Branch Office"/>
    <x v="2"/>
  </r>
  <r>
    <s v="NM96256"/>
    <x v="1"/>
    <n v="27"/>
    <s v="Operations"/>
    <s v="Operations Executive"/>
    <s v="i5"/>
    <s v="Master"/>
    <s v="Job portal"/>
    <d v="2024-05-02T00:00:00"/>
    <d v="2024-05-22T00:00:00"/>
    <d v="2024-05-31T00:00:00"/>
    <s v="Rejected"/>
    <n v="52529"/>
    <m/>
    <x v="1"/>
    <n v="5"/>
    <s v="Branch Office"/>
    <x v="0"/>
  </r>
  <r>
    <s v="LU83911"/>
    <x v="0"/>
    <n v="26"/>
    <s v="Operations"/>
    <s v="Operations Executive"/>
    <s v="n9"/>
    <s v="Associate"/>
    <s v="Job portal"/>
    <d v="2024-05-02T00:00:00"/>
    <d v="2024-05-12T00:00:00"/>
    <d v="2024-05-22T00:00:00"/>
    <s v="Hired"/>
    <n v="147039"/>
    <n v="4.4000000000000004"/>
    <x v="0"/>
    <n v="5"/>
    <s v="Branch Office"/>
    <x v="0"/>
  </r>
  <r>
    <s v="MG63764"/>
    <x v="2"/>
    <n v="28"/>
    <s v="Human Resource"/>
    <s v="HR Specialist"/>
    <s v="b9"/>
    <s v="Bachelor"/>
    <s v="Job portal"/>
    <d v="2024-05-02T00:00:00"/>
    <d v="2024-05-18T00:00:00"/>
    <d v="2024-05-25T00:00:00"/>
    <s v="Hired"/>
    <n v="47286"/>
    <n v="4.3"/>
    <x v="0"/>
    <n v="5"/>
    <s v="Branch Office"/>
    <x v="1"/>
  </r>
  <r>
    <s v="CB14684"/>
    <x v="2"/>
    <n v="33"/>
    <s v="Service"/>
    <s v="Service Engineer"/>
    <s v="c8"/>
    <s v="Degree"/>
    <s v="LinkedIn"/>
    <d v="2024-05-02T00:00:00"/>
    <d v="2024-05-23T00:00:00"/>
    <d v="2024-05-30T00:00:00"/>
    <s v="Hired"/>
    <n v="65152"/>
    <n v="4.5"/>
    <x v="0"/>
    <n v="4"/>
    <s v="Branch Office"/>
    <x v="1"/>
  </r>
  <r>
    <s v="DQ35081"/>
    <x v="1"/>
    <n v="23"/>
    <s v="Purchase"/>
    <s v="Purchase Officer"/>
    <s v="b9"/>
    <s v="Master"/>
    <s v="Own website"/>
    <d v="2024-05-03T00:00:00"/>
    <d v="2024-05-25T00:00:00"/>
    <d v="2024-06-02T00:00:00"/>
    <s v="Hired"/>
    <n v="34110"/>
    <n v="3.8"/>
    <x v="0"/>
    <n v="1"/>
    <s v="Branch Office"/>
    <x v="0"/>
  </r>
  <r>
    <s v="SJ27940"/>
    <x v="2"/>
    <n v="22"/>
    <s v="Service"/>
    <s v="Service Engineer"/>
    <s v="c9"/>
    <s v="Bachelor"/>
    <s v="Others"/>
    <d v="2024-05-03T00:00:00"/>
    <d v="2024-05-21T00:00:00"/>
    <d v="2024-05-28T00:00:00"/>
    <s v="Hired"/>
    <n v="70096"/>
    <n v="3.6"/>
    <x v="0"/>
    <n v="4"/>
    <s v="Branch Office"/>
    <x v="0"/>
  </r>
  <r>
    <s v="GQ14319"/>
    <x v="0"/>
    <n v="33"/>
    <s v="Service"/>
    <s v="Service Engineer"/>
    <s v="c10"/>
    <s v="Degree"/>
    <s v="Job portal"/>
    <d v="2024-05-03T00:00:00"/>
    <d v="2024-05-21T00:00:00"/>
    <d v="2024-05-27T00:00:00"/>
    <s v="Hired"/>
    <n v="79271"/>
    <n v="4.5999999999999996"/>
    <x v="2"/>
    <n v="2"/>
    <s v="Branch Office"/>
    <x v="1"/>
  </r>
  <r>
    <s v="IZ63314"/>
    <x v="2"/>
    <n v="28"/>
    <s v="Operations"/>
    <s v="Operations Manager"/>
    <s v="i1"/>
    <s v="Bachelor"/>
    <s v="LinkedIn"/>
    <d v="2024-05-03T00:00:00"/>
    <d v="2024-05-23T00:00:00"/>
    <d v="2024-05-31T00:00:00"/>
    <s v="Hired"/>
    <n v="50160"/>
    <m/>
    <x v="2"/>
    <m/>
    <s v="Branch Office"/>
    <x v="1"/>
  </r>
  <r>
    <s v="FP42107"/>
    <x v="2"/>
    <n v="30"/>
    <s v="Operations"/>
    <s v="Operations Manager"/>
    <s v="i4"/>
    <s v="Degree"/>
    <s v="LinkedIn"/>
    <d v="2024-05-03T00:00:00"/>
    <d v="2024-05-18T00:00:00"/>
    <d v="2024-05-26T00:00:00"/>
    <s v="Hired"/>
    <n v="44674"/>
    <n v="4.9000000000000004"/>
    <x v="0"/>
    <n v="4"/>
    <s v="Branch Office"/>
    <x v="1"/>
  </r>
  <r>
    <s v="IY38999"/>
    <x v="0"/>
    <n v="32"/>
    <s v="Purchase"/>
    <s v="Purchase Manager"/>
    <s v="i6"/>
    <s v="Degree"/>
    <s v="LinkedIn"/>
    <d v="2024-05-03T00:00:00"/>
    <d v="2024-05-11T00:00:00"/>
    <d v="2024-05-22T00:00:00"/>
    <s v="Hired"/>
    <n v="68606"/>
    <n v="4.9000000000000004"/>
    <x v="0"/>
    <m/>
    <s v="Branch Office"/>
    <x v="1"/>
  </r>
  <r>
    <s v="HV85116"/>
    <x v="0"/>
    <n v="29"/>
    <s v="Service"/>
    <s v="Service Manager"/>
    <s v="c10"/>
    <s v="Master"/>
    <s v="Job portal"/>
    <d v="2024-05-03T00:00:00"/>
    <d v="2024-05-14T00:00:00"/>
    <d v="2024-05-22T00:00:00"/>
    <s v="Hired"/>
    <n v="77726"/>
    <n v="4.3"/>
    <x v="2"/>
    <n v="3"/>
    <s v="Branch Office"/>
    <x v="1"/>
  </r>
  <r>
    <s v="NO61699"/>
    <x v="0"/>
    <n v="34"/>
    <s v="Service"/>
    <s v="Service Manager"/>
    <s v="i7"/>
    <s v="Bachelor"/>
    <s v="LinkedIn"/>
    <d v="2024-05-04T00:00:00"/>
    <d v="2024-05-14T00:00:00"/>
    <d v="2024-05-19T00:00:00"/>
    <s v="Hired"/>
    <n v="72022"/>
    <n v="4.5"/>
    <x v="0"/>
    <n v="4"/>
    <s v="Head Office"/>
    <x v="2"/>
  </r>
  <r>
    <s v="XS29474"/>
    <x v="2"/>
    <n v="35"/>
    <s v="Production"/>
    <s v="Production Manager"/>
    <s v="c5"/>
    <s v="Master"/>
    <s v="Own website"/>
    <d v="2024-05-05T00:00:00"/>
    <d v="2024-05-13T00:00:00"/>
    <d v="2024-05-24T00:00:00"/>
    <s v="Hired"/>
    <n v="55462"/>
    <m/>
    <x v="0"/>
    <n v="4"/>
    <s v="Branch Office"/>
    <x v="2"/>
  </r>
  <r>
    <s v="WG13633"/>
    <x v="2"/>
    <n v="35"/>
    <s v="Service"/>
    <s v="Service Engineer"/>
    <s v="c5"/>
    <s v="Degree"/>
    <s v="Recruitment agencies"/>
    <d v="2024-05-05T00:00:00"/>
    <d v="2024-05-16T00:00:00"/>
    <d v="2024-05-25T00:00:00"/>
    <s v="Hired"/>
    <n v="66753"/>
    <n v="3.6"/>
    <x v="0"/>
    <n v="5"/>
    <s v="Branch Office"/>
    <x v="2"/>
  </r>
  <r>
    <s v="XN19343"/>
    <x v="0"/>
    <n v="30"/>
    <s v="Service"/>
    <s v="Service Engineer"/>
    <s v="n10"/>
    <s v="Master"/>
    <s v="LinkedIn"/>
    <d v="2024-05-05T00:00:00"/>
    <d v="2024-05-15T00:00:00"/>
    <d v="2024-05-24T00:00:00"/>
    <s v="Hired"/>
    <n v="173538"/>
    <n v="4"/>
    <x v="0"/>
    <n v="3"/>
    <s v="Branch Office"/>
    <x v="1"/>
  </r>
  <r>
    <s v="KS38868"/>
    <x v="0"/>
    <n v="31"/>
    <s v="Operations"/>
    <s v="Operations Executive"/>
    <s v="i4"/>
    <s v="Degree"/>
    <s v="Job portal"/>
    <d v="2024-05-06T00:00:00"/>
    <d v="2024-05-14T00:00:00"/>
    <d v="2024-05-23T00:00:00"/>
    <s v="Rejected"/>
    <n v="57338"/>
    <m/>
    <x v="1"/>
    <n v="5"/>
    <s v="Remote"/>
    <x v="1"/>
  </r>
  <r>
    <s v="PO72966"/>
    <x v="0"/>
    <n v="29"/>
    <s v="Sales"/>
    <s v="Sales Executive"/>
    <s v="i7"/>
    <s v="Master"/>
    <s v="Own website"/>
    <d v="2024-05-06T00:00:00"/>
    <d v="2024-05-21T00:00:00"/>
    <d v="2024-06-02T00:00:00"/>
    <s v="Hired"/>
    <n v="69759"/>
    <n v="3.9"/>
    <x v="2"/>
    <n v="4"/>
    <s v="Branch Office"/>
    <x v="1"/>
  </r>
  <r>
    <s v="DM89675"/>
    <x v="0"/>
    <n v="25"/>
    <s v="Operations"/>
    <s v="Operations Manager"/>
    <s v="i6"/>
    <s v="Bachelor"/>
    <s v="Others"/>
    <d v="2024-05-06T00:00:00"/>
    <d v="2024-05-18T00:00:00"/>
    <d v="2024-05-29T00:00:00"/>
    <s v="Hired"/>
    <n v="65116"/>
    <m/>
    <x v="0"/>
    <n v="2"/>
    <s v="Branch Office"/>
    <x v="0"/>
  </r>
  <r>
    <s v="AB64418"/>
    <x v="1"/>
    <n v="28"/>
    <s v="Operations"/>
    <s v="Operations Executive"/>
    <s v="c5"/>
    <s v="Bachelor"/>
    <s v="Job portal"/>
    <d v="2024-05-07T00:00:00"/>
    <d v="2024-05-17T00:00:00"/>
    <d v="2024-05-23T00:00:00"/>
    <s v="Rejected"/>
    <n v="42387"/>
    <m/>
    <x v="1"/>
    <n v="5"/>
    <s v="Branch Office"/>
    <x v="1"/>
  </r>
  <r>
    <s v="KS98121"/>
    <x v="0"/>
    <n v="26"/>
    <s v="Service"/>
    <s v="Service Manager"/>
    <s v="n9"/>
    <s v="Master"/>
    <s v="Recruitment agencies"/>
    <d v="2024-05-07T00:00:00"/>
    <d v="2024-05-26T00:00:00"/>
    <d v="2024-05-30T00:00:00"/>
    <s v="Hired"/>
    <n v="167574"/>
    <n v="4.4000000000000004"/>
    <x v="0"/>
    <m/>
    <s v="Branch Office"/>
    <x v="0"/>
  </r>
  <r>
    <s v="AK50772"/>
    <x v="0"/>
    <n v="25"/>
    <s v="Operations"/>
    <s v="Operations Executive"/>
    <s v="i5"/>
    <s v="Degree"/>
    <s v="Others"/>
    <d v="2024-05-07T00:00:00"/>
    <d v="2024-05-22T00:00:00"/>
    <d v="2024-06-01T00:00:00"/>
    <s v="Hired"/>
    <n v="69516"/>
    <n v="3.5"/>
    <x v="0"/>
    <n v="4"/>
    <s v="Head Office"/>
    <x v="0"/>
  </r>
  <r>
    <s v="VZ96129"/>
    <x v="2"/>
    <n v="26"/>
    <s v="Operations"/>
    <s v="Operations Executive"/>
    <s v="i1"/>
    <s v="Bachelor"/>
    <s v="Job portal"/>
    <d v="2024-05-07T00:00:00"/>
    <d v="2024-05-21T00:00:00"/>
    <d v="2024-05-27T00:00:00"/>
    <s v="Rejected"/>
    <n v="36338"/>
    <m/>
    <x v="1"/>
    <m/>
    <s v="Branch Office"/>
    <x v="0"/>
  </r>
  <r>
    <s v="CL83929"/>
    <x v="2"/>
    <n v="24"/>
    <s v="Operations"/>
    <s v="Operations Executive"/>
    <s v="b9"/>
    <s v="Bachelor"/>
    <s v="Own website"/>
    <d v="2024-05-07T00:00:00"/>
    <d v="2024-05-16T00:00:00"/>
    <d v="2024-05-28T00:00:00"/>
    <s v="Rejected"/>
    <n v="41417"/>
    <m/>
    <x v="1"/>
    <n v="3"/>
    <s v="Head Office"/>
    <x v="0"/>
  </r>
  <r>
    <s v="IO78651"/>
    <x v="0"/>
    <n v="35"/>
    <s v="Production"/>
    <s v="Production Engineer"/>
    <s v="i5"/>
    <s v="Bachelor"/>
    <s v="LinkedIn"/>
    <d v="2024-05-07T00:00:00"/>
    <d v="2024-05-29T00:00:00"/>
    <d v="2024-06-05T00:00:00"/>
    <s v="Candidate refused"/>
    <n v="49610"/>
    <m/>
    <x v="1"/>
    <n v="4"/>
    <s v="Head Office"/>
    <x v="2"/>
  </r>
  <r>
    <s v="PF96928"/>
    <x v="2"/>
    <n v="31"/>
    <s v="Service"/>
    <s v="Service Engineer"/>
    <s v="n9"/>
    <s v="Master"/>
    <s v="Own website"/>
    <d v="2024-05-08T00:00:00"/>
    <d v="2024-05-30T00:00:00"/>
    <d v="2024-06-09T00:00:00"/>
    <s v="Hired"/>
    <n v="170462"/>
    <n v="3.8"/>
    <x v="0"/>
    <n v="3"/>
    <s v="Branch Office"/>
    <x v="1"/>
  </r>
  <r>
    <s v="EO68963"/>
    <x v="0"/>
    <n v="36"/>
    <s v="Operations"/>
    <s v="Operations Manager"/>
    <s v="i5"/>
    <s v="Master"/>
    <s v="Job portal"/>
    <d v="2024-05-08T00:00:00"/>
    <d v="2024-05-23T00:00:00"/>
    <d v="2024-06-01T00:00:00"/>
    <s v="Hired"/>
    <n v="61628"/>
    <n v="3.9"/>
    <x v="0"/>
    <n v="4"/>
    <s v="Branch Office"/>
    <x v="2"/>
  </r>
  <r>
    <s v="KK67703"/>
    <x v="0"/>
    <n v="33"/>
    <s v="Operations"/>
    <s v="Operations Manager"/>
    <s v="c8"/>
    <s v="Master"/>
    <s v="Job portal"/>
    <d v="2024-05-08T00:00:00"/>
    <d v="2024-05-16T00:00:00"/>
    <d v="2024-05-24T00:00:00"/>
    <s v="Rejected"/>
    <n v="80738"/>
    <m/>
    <x v="1"/>
    <n v="4"/>
    <s v="Branch Office"/>
    <x v="1"/>
  </r>
  <r>
    <s v="WA14974"/>
    <x v="0"/>
    <n v="28"/>
    <s v="Service"/>
    <s v="Service Manager"/>
    <s v="n10"/>
    <s v="Bachelor"/>
    <s v="Job portal"/>
    <d v="2024-05-08T00:00:00"/>
    <d v="2024-05-23T00:00:00"/>
    <d v="2024-05-30T00:00:00"/>
    <s v="Hired"/>
    <n v="202313"/>
    <n v="4"/>
    <x v="0"/>
    <n v="5"/>
    <s v="Head Office"/>
    <x v="1"/>
  </r>
  <r>
    <s v="UK07155"/>
    <x v="0"/>
    <n v="22"/>
    <s v="Service"/>
    <s v="Service Engineer"/>
    <s v="i1"/>
    <s v="Master"/>
    <s v="LinkedIn"/>
    <d v="2024-05-08T00:00:00"/>
    <d v="2024-05-21T00:00:00"/>
    <d v="2024-05-30T00:00:00"/>
    <s v="Rejected"/>
    <n v="51525"/>
    <m/>
    <x v="1"/>
    <n v="5"/>
    <s v="Branch Office"/>
    <x v="0"/>
  </r>
  <r>
    <s v="SQ48486"/>
    <x v="0"/>
    <n v="36"/>
    <s v="Sales"/>
    <s v="Sales Manager"/>
    <s v="c5"/>
    <s v="Degree"/>
    <s v="Recruitment agencies"/>
    <d v="2024-05-08T00:00:00"/>
    <d v="2024-05-27T00:00:00"/>
    <d v="2024-06-08T00:00:00"/>
    <s v="Hired"/>
    <n v="69377"/>
    <n v="4.7"/>
    <x v="0"/>
    <n v="2"/>
    <s v="Head Office"/>
    <x v="2"/>
  </r>
  <r>
    <s v="HL48736"/>
    <x v="1"/>
    <n v="28"/>
    <s v="Sales"/>
    <s v="Sales Executive"/>
    <s v="i5"/>
    <s v="Bachelor"/>
    <s v="LinkedIn"/>
    <d v="2024-05-08T00:00:00"/>
    <d v="2024-05-24T00:00:00"/>
    <d v="2024-06-05T00:00:00"/>
    <s v="Hired"/>
    <n v="45737"/>
    <n v="4.2"/>
    <x v="2"/>
    <m/>
    <s v="Branch Office"/>
    <x v="1"/>
  </r>
  <r>
    <s v="BX12441"/>
    <x v="2"/>
    <n v="42"/>
    <s v="Operations"/>
    <s v="Operations Executive"/>
    <s v="c9"/>
    <s v="Bachelor"/>
    <s v="Job portal"/>
    <d v="2024-05-09T00:00:00"/>
    <d v="2024-05-24T00:00:00"/>
    <d v="2024-06-01T00:00:00"/>
    <s v="Hired"/>
    <n v="55450"/>
    <n v="4.5999999999999996"/>
    <x v="0"/>
    <n v="4"/>
    <s v="Branch Office"/>
    <x v="3"/>
  </r>
  <r>
    <s v="SB49825"/>
    <x v="1"/>
    <n v="28"/>
    <s v="Sales"/>
    <s v="Sales Manager"/>
    <s v="c9"/>
    <s v="Master"/>
    <s v="Recruitment agencies"/>
    <d v="2024-05-09T00:00:00"/>
    <d v="2024-05-24T00:00:00"/>
    <d v="2024-05-29T00:00:00"/>
    <s v="Hired"/>
    <n v="55920"/>
    <m/>
    <x v="0"/>
    <n v="3"/>
    <s v="Remote"/>
    <x v="1"/>
  </r>
  <r>
    <s v="QH25528"/>
    <x v="0"/>
    <n v="25"/>
    <s v="Service"/>
    <s v="Service Engineer"/>
    <s v="i7"/>
    <s v="Associate"/>
    <s v="Job portal"/>
    <d v="2024-05-09T00:00:00"/>
    <d v="2024-05-24T00:00:00"/>
    <d v="2024-06-05T00:00:00"/>
    <s v="Hired"/>
    <n v="79288"/>
    <n v="4.7"/>
    <x v="0"/>
    <n v="4"/>
    <s v="Branch Office"/>
    <x v="0"/>
  </r>
  <r>
    <s v="TR87614"/>
    <x v="1"/>
    <n v="38"/>
    <s v="Operations"/>
    <s v="Operations Executive"/>
    <s v="i5"/>
    <s v="Bachelor"/>
    <s v="Recruitment agencies"/>
    <d v="2024-05-09T00:00:00"/>
    <d v="2024-05-18T00:00:00"/>
    <d v="2024-05-25T00:00:00"/>
    <s v="Hired"/>
    <n v="60864"/>
    <m/>
    <x v="0"/>
    <n v="2"/>
    <s v="Branch Office"/>
    <x v="2"/>
  </r>
  <r>
    <s v="SI18802"/>
    <x v="0"/>
    <n v="35"/>
    <s v="Service"/>
    <s v="Service Engineer"/>
    <s v="c10"/>
    <s v="Associate"/>
    <s v="Own website"/>
    <d v="2024-05-09T00:00:00"/>
    <d v="2024-05-30T00:00:00"/>
    <d v="2024-06-07T00:00:00"/>
    <s v="Hired"/>
    <n v="86653"/>
    <m/>
    <x v="0"/>
    <n v="5"/>
    <s v="Branch Office"/>
    <x v="2"/>
  </r>
  <r>
    <s v="AM22860"/>
    <x v="0"/>
    <n v="28"/>
    <s v="Operations"/>
    <s v="Operations Manager"/>
    <s v="i6"/>
    <s v="Bachelor"/>
    <s v="LinkedIn"/>
    <d v="2024-05-09T00:00:00"/>
    <d v="2024-05-28T00:00:00"/>
    <d v="2024-06-04T00:00:00"/>
    <s v="Hired"/>
    <n v="72087"/>
    <n v="3.6"/>
    <x v="2"/>
    <n v="3"/>
    <s v="Head Office"/>
    <x v="1"/>
  </r>
  <r>
    <s v="ZL11242"/>
    <x v="0"/>
    <n v="46"/>
    <s v="Operations"/>
    <s v="Operations Executive"/>
    <s v="i5"/>
    <s v="Bachelor"/>
    <s v="LinkedIn"/>
    <d v="2024-05-09T00:00:00"/>
    <d v="2024-05-30T00:00:00"/>
    <d v="2024-06-10T00:00:00"/>
    <s v="Hired"/>
    <n v="69193"/>
    <n v="4.7"/>
    <x v="2"/>
    <m/>
    <s v="Branch Office"/>
    <x v="5"/>
  </r>
  <r>
    <s v="QO18123"/>
    <x v="0"/>
    <n v="34"/>
    <s v="Service"/>
    <s v="Service Engineer"/>
    <s v="c9"/>
    <s v="Master"/>
    <s v="Job portal"/>
    <d v="2024-05-10T00:00:00"/>
    <d v="2024-05-20T00:00:00"/>
    <d v="2024-05-28T00:00:00"/>
    <s v="Hired"/>
    <n v="85074"/>
    <n v="4.5999999999999996"/>
    <x v="0"/>
    <m/>
    <s v="Head Office"/>
    <x v="2"/>
  </r>
  <r>
    <s v="IB02100"/>
    <x v="2"/>
    <n v="33"/>
    <s v="Operations"/>
    <s v="Operations Executive"/>
    <s v="i6"/>
    <s v="Degree"/>
    <s v="LinkedIn"/>
    <d v="2024-05-10T00:00:00"/>
    <d v="2024-05-19T00:00:00"/>
    <d v="2024-05-23T00:00:00"/>
    <s v="Hired"/>
    <n v="70205"/>
    <n v="4.5"/>
    <x v="0"/>
    <n v="2"/>
    <s v="Head Office"/>
    <x v="1"/>
  </r>
  <r>
    <s v="SJ35489"/>
    <x v="0"/>
    <n v="34"/>
    <s v="Operations"/>
    <s v="Operations Manager"/>
    <s v="c10"/>
    <s v="Bachelor"/>
    <s v="Job portal"/>
    <d v="2024-05-10T00:00:00"/>
    <d v="2024-05-23T00:00:00"/>
    <d v="2024-05-28T00:00:00"/>
    <s v="Rejected"/>
    <n v="73988"/>
    <m/>
    <x v="1"/>
    <n v="4"/>
    <s v="Branch Office"/>
    <x v="2"/>
  </r>
  <r>
    <s v="GZ01886"/>
    <x v="0"/>
    <n v="31"/>
    <s v="Purchase"/>
    <s v="Purchase Manager"/>
    <s v="i4"/>
    <s v="Master"/>
    <s v="LinkedIn"/>
    <d v="2024-05-10T00:00:00"/>
    <d v="2024-05-19T00:00:00"/>
    <d v="2024-05-31T00:00:00"/>
    <s v="Hired"/>
    <n v="49231"/>
    <n v="4.7"/>
    <x v="2"/>
    <m/>
    <s v="Branch Office"/>
    <x v="1"/>
  </r>
  <r>
    <s v="YK05188"/>
    <x v="2"/>
    <n v="25"/>
    <s v="Service"/>
    <s v="Service Engineer"/>
    <s v="n6"/>
    <s v="Bachelor"/>
    <s v="LinkedIn"/>
    <d v="2024-05-11T00:00:00"/>
    <d v="2024-05-22T00:00:00"/>
    <d v="2024-05-28T00:00:00"/>
    <s v="Rejected"/>
    <n v="140614"/>
    <m/>
    <x v="1"/>
    <n v="4"/>
    <s v="Branch Office"/>
    <x v="0"/>
  </r>
  <r>
    <s v="DG80455"/>
    <x v="0"/>
    <n v="35"/>
    <s v="Finance"/>
    <s v="Financial Analyst"/>
    <s v="c9"/>
    <s v="Master"/>
    <s v="LinkedIn"/>
    <d v="2024-05-11T00:00:00"/>
    <d v="2024-06-01T00:00:00"/>
    <d v="2024-06-12T00:00:00"/>
    <s v="Hired"/>
    <n v="85184"/>
    <n v="4.7"/>
    <x v="0"/>
    <n v="2"/>
    <s v="Branch Office"/>
    <x v="2"/>
  </r>
  <r>
    <s v="VV78937"/>
    <x v="0"/>
    <n v="22"/>
    <s v="Marketing"/>
    <s v="Marketing Executive"/>
    <s v="i4"/>
    <s v="Bachelor"/>
    <s v="Others"/>
    <d v="2024-05-11T00:00:00"/>
    <d v="2024-05-23T00:00:00"/>
    <d v="2024-05-29T00:00:00"/>
    <s v="Hired"/>
    <n v="54966"/>
    <n v="4.9000000000000004"/>
    <x v="0"/>
    <n v="1"/>
    <s v="Branch Office"/>
    <x v="0"/>
  </r>
  <r>
    <s v="SI99968"/>
    <x v="0"/>
    <n v="25"/>
    <s v="Operations"/>
    <s v="Operations Executive"/>
    <s v="i7"/>
    <s v="Master"/>
    <s v="Job portal"/>
    <d v="2024-05-11T00:00:00"/>
    <d v="2024-05-21T00:00:00"/>
    <d v="2024-06-01T00:00:00"/>
    <s v="Rejected"/>
    <n v="79154"/>
    <m/>
    <x v="1"/>
    <n v="5"/>
    <s v="Branch Office"/>
    <x v="0"/>
  </r>
  <r>
    <s v="CR83419"/>
    <x v="2"/>
    <n v="32"/>
    <s v="Service"/>
    <s v="Service Manager"/>
    <s v="i6"/>
    <s v="Master"/>
    <s v="LinkedIn"/>
    <d v="2024-05-11T00:00:00"/>
    <d v="2024-06-01T00:00:00"/>
    <d v="2024-06-10T00:00:00"/>
    <s v="Hired"/>
    <n v="51128"/>
    <n v="3.9"/>
    <x v="0"/>
    <n v="4"/>
    <s v="Branch Office"/>
    <x v="1"/>
  </r>
  <r>
    <s v="LF96122"/>
    <x v="2"/>
    <n v="35"/>
    <s v="Operations"/>
    <s v="Operations Executive"/>
    <s v="n9"/>
    <s v="Degree"/>
    <s v="Recruitment agencies"/>
    <d v="2024-05-12T00:00:00"/>
    <d v="2024-05-22T00:00:00"/>
    <d v="2024-05-31T00:00:00"/>
    <s v="Hired"/>
    <n v="219471"/>
    <n v="4.8"/>
    <x v="0"/>
    <n v="4"/>
    <s v="Head Office"/>
    <x v="2"/>
  </r>
  <r>
    <s v="VL71868"/>
    <x v="0"/>
    <n v="24"/>
    <s v="Purchase"/>
    <s v="Purchase Officer"/>
    <s v="m6"/>
    <s v="Master"/>
    <s v="Job portal"/>
    <d v="2024-05-12T00:00:00"/>
    <d v="2024-05-31T00:00:00"/>
    <d v="2024-06-10T00:00:00"/>
    <s v="Hired"/>
    <n v="147945"/>
    <n v="4.5999999999999996"/>
    <x v="0"/>
    <n v="3"/>
    <s v="Branch Office"/>
    <x v="0"/>
  </r>
  <r>
    <s v="RX72180"/>
    <x v="0"/>
    <n v="22"/>
    <s v="Operations"/>
    <s v="Operations Manager"/>
    <s v="i7"/>
    <s v="Master"/>
    <s v="Own website"/>
    <d v="2024-05-13T00:00:00"/>
    <d v="2024-05-29T00:00:00"/>
    <d v="2024-06-02T00:00:00"/>
    <s v="Hired"/>
    <n v="70155"/>
    <n v="5"/>
    <x v="0"/>
    <n v="5"/>
    <s v="Branch Office"/>
    <x v="0"/>
  </r>
  <r>
    <s v="LB01353"/>
    <x v="0"/>
    <n v="26"/>
    <s v="Operations"/>
    <s v="Operations Executive"/>
    <s v="c5"/>
    <s v="Master"/>
    <s v="Job portal"/>
    <d v="2024-05-13T00:00:00"/>
    <d v="2024-06-03T00:00:00"/>
    <d v="2024-06-12T00:00:00"/>
    <s v="Rejected"/>
    <n v="57362"/>
    <m/>
    <x v="1"/>
    <n v="3"/>
    <s v="Branch Office"/>
    <x v="0"/>
  </r>
  <r>
    <s v="VR44836"/>
    <x v="2"/>
    <n v="26"/>
    <s v="Finance"/>
    <s v="Finance Manager"/>
    <s v="n9"/>
    <s v="Doctoral"/>
    <s v="LinkedIn"/>
    <d v="2024-05-13T00:00:00"/>
    <d v="2024-05-25T00:00:00"/>
    <d v="2024-05-30T00:00:00"/>
    <s v="Rejected"/>
    <n v="188267"/>
    <m/>
    <x v="1"/>
    <n v="4"/>
    <s v="Branch Office"/>
    <x v="0"/>
  </r>
  <r>
    <s v="SK95751"/>
    <x v="0"/>
    <n v="26"/>
    <s v="Operations"/>
    <s v="Operations Manager"/>
    <s v="c5"/>
    <s v="Degree"/>
    <s v="Others"/>
    <d v="2024-05-13T00:00:00"/>
    <d v="2024-05-30T00:00:00"/>
    <d v="2024-06-08T00:00:00"/>
    <s v="Candidate refused"/>
    <n v="44888"/>
    <m/>
    <x v="1"/>
    <m/>
    <s v="Branch Office"/>
    <x v="0"/>
  </r>
  <r>
    <s v="CH77875"/>
    <x v="0"/>
    <n v="31"/>
    <s v="Operations"/>
    <s v="Operations Manager"/>
    <s v="c9"/>
    <s v="Degree"/>
    <s v="Others"/>
    <d v="2024-05-14T00:00:00"/>
    <d v="2024-06-05T00:00:00"/>
    <d v="2024-06-09T00:00:00"/>
    <s v="Candidate in process"/>
    <n v="79451"/>
    <m/>
    <x v="1"/>
    <n v="4"/>
    <s v="Head Office"/>
    <x v="1"/>
  </r>
  <r>
    <s v="MN50507"/>
    <x v="0"/>
    <n v="32"/>
    <s v="Operations"/>
    <s v="Operations Executive"/>
    <s v="c10"/>
    <s v="Master"/>
    <s v="Job portal"/>
    <d v="2024-05-14T00:00:00"/>
    <d v="2024-06-01T00:00:00"/>
    <d v="2024-06-07T00:00:00"/>
    <s v="Candidate refused"/>
    <n v="68056"/>
    <m/>
    <x v="1"/>
    <n v="5"/>
    <s v="Branch Office"/>
    <x v="1"/>
  </r>
  <r>
    <s v="XR32545"/>
    <x v="0"/>
    <n v="38"/>
    <s v="Service"/>
    <s v="Service Engineer"/>
    <s v="c9"/>
    <s v="Master"/>
    <s v="Job portal"/>
    <d v="2024-05-14T00:00:00"/>
    <d v="2024-05-31T00:00:00"/>
    <d v="2024-06-10T00:00:00"/>
    <s v="Hired"/>
    <n v="59301"/>
    <n v="4.5"/>
    <x v="2"/>
    <n v="5"/>
    <s v="Branch Office"/>
    <x v="2"/>
  </r>
  <r>
    <s v="ST08345"/>
    <x v="0"/>
    <n v="30"/>
    <s v="Operations"/>
    <s v="Operations Manager"/>
    <s v="i6"/>
    <s v="Bachelor"/>
    <s v="Recruitment agencies"/>
    <d v="2024-05-14T00:00:00"/>
    <d v="2024-05-25T00:00:00"/>
    <d v="2024-06-05T00:00:00"/>
    <s v="Hired"/>
    <n v="56167"/>
    <n v="4"/>
    <x v="0"/>
    <m/>
    <s v="Head Office"/>
    <x v="1"/>
  </r>
  <r>
    <s v="ZQ63975"/>
    <x v="2"/>
    <n v="30"/>
    <s v="Marketing"/>
    <s v="Marketing Executive"/>
    <s v="i6"/>
    <s v="Degree"/>
    <s v="Recruitment agencies"/>
    <d v="2024-05-14T00:00:00"/>
    <d v="2024-05-31T00:00:00"/>
    <d v="2024-06-09T00:00:00"/>
    <s v="Hired"/>
    <n v="67153"/>
    <n v="4.8"/>
    <x v="2"/>
    <n v="4"/>
    <s v="Branch Office"/>
    <x v="1"/>
  </r>
  <r>
    <s v="EM50971"/>
    <x v="0"/>
    <n v="27"/>
    <s v="Service"/>
    <s v="Service Engineer"/>
    <s v="i7"/>
    <s v="Bachelor"/>
    <s v="LinkedIn"/>
    <d v="2024-05-15T00:00:00"/>
    <d v="2024-05-23T00:00:00"/>
    <d v="2024-06-01T00:00:00"/>
    <s v="Hired"/>
    <n v="65572"/>
    <n v="5"/>
    <x v="2"/>
    <n v="4"/>
    <s v="Head Office"/>
    <x v="0"/>
  </r>
  <r>
    <s v="AQ56921"/>
    <x v="0"/>
    <n v="29"/>
    <s v="Production"/>
    <s v="Production Engineer"/>
    <s v="c8"/>
    <s v="Bachelor"/>
    <s v="Job portal"/>
    <d v="2024-05-15T00:00:00"/>
    <d v="2024-05-31T00:00:00"/>
    <d v="2024-06-05T00:00:00"/>
    <s v="Rejected"/>
    <n v="70208"/>
    <m/>
    <x v="1"/>
    <n v="4"/>
    <s v="Remote"/>
    <x v="1"/>
  </r>
  <r>
    <s v="FF40577"/>
    <x v="2"/>
    <n v="32"/>
    <s v="Service"/>
    <s v="Service Engineer"/>
    <s v="i5"/>
    <s v="Master"/>
    <s v="Own website"/>
    <d v="2024-05-16T00:00:00"/>
    <d v="2024-06-05T00:00:00"/>
    <d v="2024-06-11T00:00:00"/>
    <s v="Hired"/>
    <n v="47231"/>
    <n v="4.3"/>
    <x v="0"/>
    <n v="4"/>
    <s v="Branch Office"/>
    <x v="1"/>
  </r>
  <r>
    <s v="AN04487"/>
    <x v="2"/>
    <n v="34"/>
    <s v="Operations"/>
    <s v="Operations Manager"/>
    <s v="i1"/>
    <s v="Bachelor"/>
    <s v="Job portal"/>
    <d v="2024-05-16T00:00:00"/>
    <d v="2024-06-02T00:00:00"/>
    <d v="2024-06-11T00:00:00"/>
    <s v="Hired"/>
    <n v="42398"/>
    <n v="4.8"/>
    <x v="2"/>
    <n v="4"/>
    <s v="Branch Office"/>
    <x v="2"/>
  </r>
  <r>
    <s v="PZ36325"/>
    <x v="0"/>
    <n v="23"/>
    <s v="Operations"/>
    <s v="Operations Executive"/>
    <s v="c8"/>
    <s v="Associate"/>
    <s v="Recruitment agencies"/>
    <d v="2024-05-16T00:00:00"/>
    <d v="2024-05-26T00:00:00"/>
    <d v="2024-06-03T00:00:00"/>
    <s v="Candidate refused"/>
    <n v="58030"/>
    <m/>
    <x v="1"/>
    <m/>
    <s v="Branch Office"/>
    <x v="0"/>
  </r>
  <r>
    <s v="KX24593"/>
    <x v="0"/>
    <n v="35"/>
    <s v="Service"/>
    <s v="Service Engineer"/>
    <s v="c9"/>
    <s v="Degree"/>
    <s v="LinkedIn"/>
    <d v="2024-05-16T00:00:00"/>
    <d v="2024-05-30T00:00:00"/>
    <d v="2024-06-05T00:00:00"/>
    <s v="Rejected"/>
    <n v="85182"/>
    <m/>
    <x v="1"/>
    <m/>
    <s v="Branch Office"/>
    <x v="2"/>
  </r>
  <r>
    <s v="NK38341"/>
    <x v="0"/>
    <n v="32"/>
    <s v="Operations"/>
    <s v="Operations Manager"/>
    <s v="i7"/>
    <s v="Master"/>
    <s v="LinkedIn"/>
    <d v="2024-05-16T00:00:00"/>
    <d v="2024-06-07T00:00:00"/>
    <d v="2024-06-18T00:00:00"/>
    <s v="Candidate in process"/>
    <n v="75548"/>
    <m/>
    <x v="1"/>
    <n v="4"/>
    <s v="Branch Office"/>
    <x v="1"/>
  </r>
  <r>
    <s v="LJ06782"/>
    <x v="1"/>
    <n v="34"/>
    <s v="Service"/>
    <s v="Service Manager"/>
    <s v="i4"/>
    <s v="Bachelor"/>
    <s v="Job portal"/>
    <d v="2024-05-16T00:00:00"/>
    <d v="2024-05-25T00:00:00"/>
    <d v="2024-06-06T00:00:00"/>
    <s v="Hired"/>
    <n v="61255"/>
    <n v="3.7"/>
    <x v="0"/>
    <n v="3"/>
    <s v="Head Office"/>
    <x v="2"/>
  </r>
  <r>
    <s v="HY00645"/>
    <x v="0"/>
    <n v="30"/>
    <s v="Operations"/>
    <s v="Operations Executive"/>
    <s v="i1"/>
    <s v="Master"/>
    <s v="LinkedIn"/>
    <d v="2024-05-16T00:00:00"/>
    <d v="2024-05-27T00:00:00"/>
    <d v="2024-06-02T00:00:00"/>
    <s v="Hired"/>
    <n v="43557"/>
    <n v="4.5"/>
    <x v="0"/>
    <m/>
    <s v="Head Office"/>
    <x v="1"/>
  </r>
  <r>
    <s v="DS15947"/>
    <x v="1"/>
    <n v="22"/>
    <s v="Production"/>
    <s v="Production Engineer"/>
    <s v="n6"/>
    <s v="Master"/>
    <s v="Own website"/>
    <d v="2024-05-17T00:00:00"/>
    <d v="2024-06-06T00:00:00"/>
    <d v="2024-06-10T00:00:00"/>
    <s v="Hired"/>
    <n v="152802"/>
    <n v="4.4000000000000004"/>
    <x v="0"/>
    <n v="4"/>
    <s v="Branch Office"/>
    <x v="0"/>
  </r>
  <r>
    <s v="FU74260"/>
    <x v="2"/>
    <n v="30"/>
    <s v="Service"/>
    <s v="Service Engineer"/>
    <s v="i6"/>
    <s v="Bachelor"/>
    <s v="LinkedIn"/>
    <d v="2024-05-17T00:00:00"/>
    <d v="2024-06-01T00:00:00"/>
    <d v="2024-06-12T00:00:00"/>
    <s v="Hired"/>
    <n v="67601"/>
    <n v="3.9"/>
    <x v="0"/>
    <n v="3"/>
    <s v="Branch Office"/>
    <x v="1"/>
  </r>
  <r>
    <s v="MO17812"/>
    <x v="0"/>
    <n v="34"/>
    <s v="Service"/>
    <s v="Service Engineer"/>
    <s v="n9"/>
    <s v="Associate"/>
    <s v="Own website"/>
    <d v="2024-05-17T00:00:00"/>
    <d v="2024-06-04T00:00:00"/>
    <d v="2024-06-15T00:00:00"/>
    <s v="Hired"/>
    <n v="183925"/>
    <n v="4"/>
    <x v="0"/>
    <n v="4"/>
    <s v="Remote"/>
    <x v="2"/>
  </r>
  <r>
    <s v="MD81613"/>
    <x v="0"/>
    <n v="30"/>
    <s v="Service"/>
    <s v="Service Manager"/>
    <s v="c9"/>
    <s v="Bachelor"/>
    <s v="Own website"/>
    <d v="2024-05-17T00:00:00"/>
    <d v="2024-05-26T00:00:00"/>
    <d v="2024-06-05T00:00:00"/>
    <s v="Hired"/>
    <n v="62959"/>
    <n v="4.9000000000000004"/>
    <x v="2"/>
    <n v="5"/>
    <s v="Branch Office"/>
    <x v="1"/>
  </r>
  <r>
    <s v="VI00350"/>
    <x v="0"/>
    <n v="30"/>
    <s v="Operations"/>
    <s v="Operations Executive"/>
    <s v="c10"/>
    <s v="Degree"/>
    <s v="Job portal"/>
    <d v="2024-05-17T00:00:00"/>
    <d v="2024-06-08T00:00:00"/>
    <d v="2024-06-18T00:00:00"/>
    <s v="Hired"/>
    <n v="86055"/>
    <n v="3.6"/>
    <x v="0"/>
    <n v="3"/>
    <s v="Branch Office"/>
    <x v="1"/>
  </r>
  <r>
    <s v="ZS65528"/>
    <x v="0"/>
    <n v="23"/>
    <s v="Operations"/>
    <s v="Operations Executive"/>
    <s v="c8"/>
    <s v="Degree"/>
    <s v="LinkedIn"/>
    <d v="2024-05-17T00:00:00"/>
    <d v="2024-05-30T00:00:00"/>
    <d v="2024-06-10T00:00:00"/>
    <s v="Hired"/>
    <n v="73503"/>
    <n v="4.5999999999999996"/>
    <x v="0"/>
    <n v="3"/>
    <s v="Head Office"/>
    <x v="0"/>
  </r>
  <r>
    <s v="KL54302"/>
    <x v="0"/>
    <n v="25"/>
    <s v="Service"/>
    <s v="Service Engineer"/>
    <s v="c9"/>
    <s v="Doctoral"/>
    <s v="LinkedIn"/>
    <d v="2024-05-17T00:00:00"/>
    <d v="2024-05-25T00:00:00"/>
    <d v="2024-06-01T00:00:00"/>
    <s v="Hired"/>
    <n v="71564"/>
    <m/>
    <x v="0"/>
    <n v="4"/>
    <s v="Branch Office"/>
    <x v="0"/>
  </r>
  <r>
    <s v="FU25700"/>
    <x v="2"/>
    <n v="30"/>
    <s v="Service"/>
    <s v="Service Engineer"/>
    <s v="i7"/>
    <s v="Master"/>
    <s v="Job portal"/>
    <d v="2024-05-17T00:00:00"/>
    <d v="2024-05-29T00:00:00"/>
    <d v="2024-06-06T00:00:00"/>
    <s v="Rejected"/>
    <n v="64214"/>
    <m/>
    <x v="1"/>
    <n v="4"/>
    <s v="Branch Office"/>
    <x v="1"/>
  </r>
  <r>
    <s v="CF13994"/>
    <x v="1"/>
    <n v="40"/>
    <s v="Sales"/>
    <s v="Sales Executive"/>
    <s v="c5"/>
    <s v="Master"/>
    <s v="Job portal"/>
    <d v="2024-05-18T00:00:00"/>
    <d v="2024-06-05T00:00:00"/>
    <d v="2024-06-14T00:00:00"/>
    <s v="Rejected"/>
    <n v="45585"/>
    <m/>
    <x v="1"/>
    <m/>
    <s v="Remote"/>
    <x v="3"/>
  </r>
  <r>
    <s v="ZH45949"/>
    <x v="0"/>
    <n v="29"/>
    <s v="Operations"/>
    <s v="Operations Executive"/>
    <s v="i7"/>
    <s v="Associate"/>
    <s v="Job portal"/>
    <d v="2024-05-18T00:00:00"/>
    <d v="2024-06-05T00:00:00"/>
    <d v="2024-06-14T00:00:00"/>
    <s v="Hired"/>
    <n v="76990"/>
    <n v="3.8"/>
    <x v="2"/>
    <n v="4"/>
    <s v="Head Office"/>
    <x v="1"/>
  </r>
  <r>
    <s v="KK54106"/>
    <x v="2"/>
    <n v="26"/>
    <s v="Operations"/>
    <s v="Operations Manager"/>
    <s v="i6"/>
    <s v="Degree"/>
    <s v="LinkedIn"/>
    <d v="2024-05-18T00:00:00"/>
    <d v="2024-05-27T00:00:00"/>
    <d v="2024-06-07T00:00:00"/>
    <s v="Candidate in process"/>
    <n v="57304"/>
    <m/>
    <x v="1"/>
    <n v="4"/>
    <s v="Branch Office"/>
    <x v="0"/>
  </r>
  <r>
    <s v="JD17601"/>
    <x v="0"/>
    <n v="29"/>
    <s v="Sales"/>
    <s v="Sales Executive"/>
    <s v="c5"/>
    <s v="Degree"/>
    <s v="Job portal"/>
    <d v="2024-05-18T00:00:00"/>
    <d v="2024-06-01T00:00:00"/>
    <d v="2024-06-11T00:00:00"/>
    <s v="Hired"/>
    <n v="46723"/>
    <n v="4.8"/>
    <x v="0"/>
    <m/>
    <s v="Branch Office"/>
    <x v="1"/>
  </r>
  <r>
    <s v="GD82374"/>
    <x v="0"/>
    <n v="54"/>
    <s v="Operations"/>
    <s v="Operations Manager"/>
    <s v="i5"/>
    <s v="Degree"/>
    <s v="Others"/>
    <d v="2024-05-18T00:00:00"/>
    <d v="2024-05-31T00:00:00"/>
    <d v="2024-06-08T00:00:00"/>
    <s v="Candidate refused"/>
    <n v="53526"/>
    <m/>
    <x v="1"/>
    <n v="4"/>
    <s v="Branch Office"/>
    <x v="4"/>
  </r>
  <r>
    <s v="WY10350"/>
    <x v="0"/>
    <n v="38"/>
    <s v="Sales"/>
    <s v="Sales Executive"/>
    <s v="c5"/>
    <s v="Master"/>
    <s v="LinkedIn"/>
    <d v="2024-05-19T00:00:00"/>
    <d v="2024-06-05T00:00:00"/>
    <d v="2024-06-09T00:00:00"/>
    <s v="Hired"/>
    <n v="48372"/>
    <n v="4.7"/>
    <x v="0"/>
    <n v="4"/>
    <s v="Branch Office"/>
    <x v="2"/>
  </r>
  <r>
    <s v="GX81880"/>
    <x v="2"/>
    <n v="28"/>
    <s v="Operations"/>
    <s v="Operations Executive"/>
    <s v="n9"/>
    <s v="Bachelor"/>
    <s v="LinkedIn"/>
    <d v="2024-05-20T00:00:00"/>
    <d v="2024-06-11T00:00:00"/>
    <d v="2024-06-18T00:00:00"/>
    <s v="Hired"/>
    <n v="145432"/>
    <n v="4.8"/>
    <x v="2"/>
    <n v="4"/>
    <s v="Branch Office"/>
    <x v="1"/>
  </r>
  <r>
    <s v="BK05115"/>
    <x v="1"/>
    <n v="23"/>
    <s v="Operations"/>
    <s v="Operations Executive"/>
    <s v="m6"/>
    <s v="Bachelor"/>
    <s v="Own website"/>
    <d v="2024-05-20T00:00:00"/>
    <d v="2024-05-29T00:00:00"/>
    <d v="2024-06-10T00:00:00"/>
    <s v="Hired"/>
    <n v="101482"/>
    <n v="4.4000000000000004"/>
    <x v="2"/>
    <n v="4"/>
    <s v="Branch Office"/>
    <x v="0"/>
  </r>
  <r>
    <s v="MO74653"/>
    <x v="2"/>
    <n v="35"/>
    <s v="Operations"/>
    <s v="Operations Executive"/>
    <s v="n9"/>
    <s v="Master"/>
    <s v="Own website"/>
    <d v="2024-05-20T00:00:00"/>
    <d v="2024-06-10T00:00:00"/>
    <d v="2024-06-15T00:00:00"/>
    <s v="Hired"/>
    <n v="188890"/>
    <n v="3.9"/>
    <x v="0"/>
    <n v="1"/>
    <s v="Branch Office"/>
    <x v="2"/>
  </r>
  <r>
    <s v="FC13358"/>
    <x v="0"/>
    <n v="26"/>
    <s v="Marketing"/>
    <s v="Marketing Executive"/>
    <s v="i7"/>
    <s v="Bachelor"/>
    <s v="LinkedIn"/>
    <d v="2024-05-21T00:00:00"/>
    <d v="2024-06-03T00:00:00"/>
    <d v="2024-06-13T00:00:00"/>
    <s v="Hired"/>
    <n v="78516"/>
    <n v="4.8"/>
    <x v="2"/>
    <n v="4"/>
    <s v="Branch Office"/>
    <x v="0"/>
  </r>
  <r>
    <s v="WH11725"/>
    <x v="0"/>
    <n v="24"/>
    <s v="Operations"/>
    <s v="Operations Executive"/>
    <s v="i1"/>
    <s v="Master"/>
    <s v="Job portal"/>
    <d v="2024-05-21T00:00:00"/>
    <d v="2024-05-31T00:00:00"/>
    <d v="2024-06-10T00:00:00"/>
    <s v="Rejected"/>
    <n v="53232"/>
    <m/>
    <x v="1"/>
    <n v="4"/>
    <s v="Head Office"/>
    <x v="0"/>
  </r>
  <r>
    <s v="GO37244"/>
    <x v="0"/>
    <n v="31"/>
    <s v="Operations"/>
    <s v="Operations Manager"/>
    <s v="i6"/>
    <s v="Master"/>
    <s v="Own website"/>
    <d v="2024-05-22T00:00:00"/>
    <d v="2024-05-30T00:00:00"/>
    <d v="2024-06-07T00:00:00"/>
    <s v="Hired"/>
    <n v="71383"/>
    <n v="3.9"/>
    <x v="0"/>
    <n v="4"/>
    <s v="Head Office"/>
    <x v="1"/>
  </r>
  <r>
    <s v="HB98890"/>
    <x v="0"/>
    <n v="35"/>
    <s v="Operations"/>
    <s v="Operations Manager"/>
    <s v="n10"/>
    <s v="Master"/>
    <s v="Job portal"/>
    <d v="2024-05-22T00:00:00"/>
    <d v="2024-05-31T00:00:00"/>
    <d v="2024-06-10T00:00:00"/>
    <s v="No decision"/>
    <n v="216357"/>
    <m/>
    <x v="1"/>
    <n v="4"/>
    <s v="Branch Office"/>
    <x v="2"/>
  </r>
  <r>
    <s v="DR68976"/>
    <x v="2"/>
    <n v="33"/>
    <s v="Service"/>
    <s v="Service Engineer"/>
    <s v="c8"/>
    <s v="Bachelor"/>
    <s v="Own website"/>
    <d v="2024-05-22T00:00:00"/>
    <d v="2024-06-06T00:00:00"/>
    <d v="2024-06-10T00:00:00"/>
    <s v="Hired"/>
    <n v="73761"/>
    <n v="3.9"/>
    <x v="0"/>
    <m/>
    <s v="Branch Office"/>
    <x v="1"/>
  </r>
  <r>
    <s v="GO00297"/>
    <x v="2"/>
    <n v="22"/>
    <s v="Service"/>
    <s v="Service Engineer"/>
    <s v="n6"/>
    <s v="Degree"/>
    <s v="Job portal"/>
    <d v="2024-05-23T00:00:00"/>
    <d v="2024-06-13T00:00:00"/>
    <d v="2024-06-19T00:00:00"/>
    <s v="Hired"/>
    <n v="163424"/>
    <n v="3.7"/>
    <x v="0"/>
    <n v="5"/>
    <s v="Head Office"/>
    <x v="0"/>
  </r>
  <r>
    <s v="WO78886"/>
    <x v="2"/>
    <n v="29"/>
    <s v="Service"/>
    <s v="Service Manager"/>
    <s v="b9"/>
    <s v="Associate"/>
    <s v="LinkedIn"/>
    <d v="2024-05-23T00:00:00"/>
    <d v="2024-06-11T00:00:00"/>
    <d v="2024-06-23T00:00:00"/>
    <s v="Rejected"/>
    <n v="33582"/>
    <m/>
    <x v="1"/>
    <n v="5"/>
    <s v="Branch Office"/>
    <x v="1"/>
  </r>
  <r>
    <s v="TW36587"/>
    <x v="0"/>
    <n v="28"/>
    <s v="Operations"/>
    <s v="Operations Executive"/>
    <s v="i7"/>
    <s v="Degree"/>
    <s v="Own website"/>
    <d v="2024-05-23T00:00:00"/>
    <d v="2024-06-10T00:00:00"/>
    <d v="2024-06-16T00:00:00"/>
    <s v="Hired"/>
    <n v="55304"/>
    <n v="4.8"/>
    <x v="0"/>
    <n v="4"/>
    <s v="Branch Office"/>
    <x v="1"/>
  </r>
  <r>
    <s v="KO72920"/>
    <x v="0"/>
    <n v="25"/>
    <s v="Service"/>
    <s v="Service Manager"/>
    <s v="i5"/>
    <s v="Bachelor"/>
    <s v="Job portal"/>
    <d v="2024-05-23T00:00:00"/>
    <d v="2024-06-07T00:00:00"/>
    <d v="2024-06-15T00:00:00"/>
    <s v="Hired"/>
    <n v="62220"/>
    <m/>
    <x v="0"/>
    <n v="4"/>
    <s v="Head Office"/>
    <x v="0"/>
  </r>
  <r>
    <s v="CT51886"/>
    <x v="0"/>
    <n v="35"/>
    <s v="Service"/>
    <s v="Service Manager"/>
    <s v="i7"/>
    <s v="Master"/>
    <s v="Job portal"/>
    <d v="2024-05-24T00:00:00"/>
    <d v="2024-06-08T00:00:00"/>
    <d v="2024-06-20T00:00:00"/>
    <s v="Hired"/>
    <n v="72202"/>
    <n v="3.9"/>
    <x v="0"/>
    <n v="4"/>
    <s v="Branch Office"/>
    <x v="2"/>
  </r>
  <r>
    <s v="IY30716"/>
    <x v="0"/>
    <n v="40"/>
    <s v="Production"/>
    <s v="Production Engineer"/>
    <s v="c5"/>
    <s v="Degree"/>
    <s v="LinkedIn"/>
    <d v="2024-05-24T00:00:00"/>
    <d v="2024-06-11T00:00:00"/>
    <d v="2024-06-18T00:00:00"/>
    <s v="Rejected"/>
    <n v="59867"/>
    <m/>
    <x v="1"/>
    <n v="4"/>
    <s v="Branch Office"/>
    <x v="3"/>
  </r>
  <r>
    <s v="LP03030"/>
    <x v="0"/>
    <n v="24"/>
    <s v="Service"/>
    <s v="Service Engineer"/>
    <s v="c9"/>
    <s v="Master"/>
    <s v="Own website"/>
    <d v="2024-05-24T00:00:00"/>
    <d v="2024-06-05T00:00:00"/>
    <d v="2024-06-11T00:00:00"/>
    <s v="Hired"/>
    <n v="64976"/>
    <n v="4.4000000000000004"/>
    <x v="2"/>
    <n v="4"/>
    <s v="Branch Office"/>
    <x v="0"/>
  </r>
  <r>
    <s v="TU89428"/>
    <x v="2"/>
    <n v="31"/>
    <s v="Operations"/>
    <s v="Operations Executive"/>
    <s v="c5"/>
    <s v="Master"/>
    <s v="Own website"/>
    <d v="2024-05-25T00:00:00"/>
    <d v="2024-06-11T00:00:00"/>
    <d v="2024-06-17T00:00:00"/>
    <s v="No decision"/>
    <n v="60755"/>
    <m/>
    <x v="1"/>
    <n v="3"/>
    <s v="Branch Office"/>
    <x v="1"/>
  </r>
  <r>
    <s v="LF01839"/>
    <x v="2"/>
    <n v="43"/>
    <s v="Marketing"/>
    <s v="Marketing Manager"/>
    <s v="c10"/>
    <s v="Bachelor"/>
    <s v="Recruitment agencies"/>
    <d v="2024-05-25T00:00:00"/>
    <d v="2024-06-12T00:00:00"/>
    <d v="2024-06-21T00:00:00"/>
    <s v="Hired"/>
    <n v="86727"/>
    <m/>
    <x v="0"/>
    <n v="5"/>
    <s v="Branch Office"/>
    <x v="3"/>
  </r>
  <r>
    <s v="HM91395"/>
    <x v="0"/>
    <n v="37"/>
    <s v="Operations"/>
    <s v="Operations Executive"/>
    <s v="i7"/>
    <s v="Bachelor"/>
    <s v="Job portal"/>
    <d v="2024-05-25T00:00:00"/>
    <d v="2024-06-02T00:00:00"/>
    <d v="2024-06-06T00:00:00"/>
    <s v="Rejected"/>
    <n v="58389"/>
    <m/>
    <x v="1"/>
    <m/>
    <s v="Branch Office"/>
    <x v="2"/>
  </r>
  <r>
    <s v="UL22892"/>
    <x v="0"/>
    <n v="24"/>
    <s v="Operations"/>
    <s v="Operations Manager"/>
    <s v="c9"/>
    <s v="Bachelor"/>
    <s v="Job portal"/>
    <d v="2024-05-26T00:00:00"/>
    <d v="2024-06-08T00:00:00"/>
    <d v="2024-06-13T00:00:00"/>
    <s v="Candidate refused"/>
    <n v="84079"/>
    <m/>
    <x v="1"/>
    <n v="4"/>
    <s v="Branch Office"/>
    <x v="0"/>
  </r>
  <r>
    <s v="QP95092"/>
    <x v="0"/>
    <n v="35"/>
    <s v="Operations"/>
    <s v="Operations Executive"/>
    <s v="i4"/>
    <s v="Bachelor"/>
    <s v="Own website"/>
    <d v="2024-05-26T00:00:00"/>
    <d v="2024-06-03T00:00:00"/>
    <d v="2024-06-11T00:00:00"/>
    <s v="Hired"/>
    <n v="43145"/>
    <m/>
    <x v="0"/>
    <n v="4"/>
    <s v="Branch Office"/>
    <x v="2"/>
  </r>
  <r>
    <s v="CF79216"/>
    <x v="0"/>
    <n v="31"/>
    <s v="Production"/>
    <s v="Production Engineer"/>
    <s v="c8"/>
    <s v="Master"/>
    <s v="Job portal"/>
    <d v="2024-05-27T00:00:00"/>
    <d v="2024-06-14T00:00:00"/>
    <d v="2024-06-20T00:00:00"/>
    <s v="Rejected"/>
    <n v="50091"/>
    <m/>
    <x v="1"/>
    <n v="4"/>
    <s v="Branch Office"/>
    <x v="1"/>
  </r>
  <r>
    <s v="ZB80174"/>
    <x v="2"/>
    <n v="23"/>
    <s v="Service"/>
    <s v="Service Engineer"/>
    <s v="i7"/>
    <s v="Master"/>
    <s v="LinkedIn"/>
    <d v="2024-05-27T00:00:00"/>
    <d v="2024-06-13T00:00:00"/>
    <d v="2024-06-22T00:00:00"/>
    <s v="Hired"/>
    <n v="72146"/>
    <n v="4.4000000000000004"/>
    <x v="0"/>
    <n v="4"/>
    <s v="Branch Office"/>
    <x v="0"/>
  </r>
  <r>
    <s v="GB60492"/>
    <x v="0"/>
    <n v="30"/>
    <s v="Operations"/>
    <s v="Operations Executive"/>
    <s v="b9"/>
    <s v="Degree"/>
    <s v="LinkedIn"/>
    <d v="2024-05-27T00:00:00"/>
    <d v="2024-06-11T00:00:00"/>
    <d v="2024-06-22T00:00:00"/>
    <s v="Hired"/>
    <n v="53271"/>
    <n v="4.5"/>
    <x v="0"/>
    <m/>
    <s v="Remote"/>
    <x v="1"/>
  </r>
  <r>
    <s v="RA05434"/>
    <x v="0"/>
    <n v="48"/>
    <s v="Service"/>
    <s v="Service Engineer"/>
    <s v="i1"/>
    <s v="Bachelor"/>
    <s v="Others"/>
    <d v="2024-05-27T00:00:00"/>
    <d v="2024-06-09T00:00:00"/>
    <d v="2024-06-19T00:00:00"/>
    <s v="Rejected"/>
    <n v="49847"/>
    <m/>
    <x v="1"/>
    <n v="4"/>
    <s v="Branch Office"/>
    <x v="5"/>
  </r>
  <r>
    <s v="CI33204"/>
    <x v="0"/>
    <n v="25"/>
    <s v="Sales"/>
    <s v="Sales Executive"/>
    <s v="i7"/>
    <s v="Master"/>
    <s v="Job portal"/>
    <d v="2024-05-27T00:00:00"/>
    <d v="2024-06-15T00:00:00"/>
    <d v="2024-06-21T00:00:00"/>
    <s v="Candidate refused"/>
    <n v="63960"/>
    <m/>
    <x v="1"/>
    <m/>
    <s v="Branch Office"/>
    <x v="0"/>
  </r>
  <r>
    <s v="YK58365"/>
    <x v="2"/>
    <n v="23"/>
    <s v="Operations"/>
    <s v="Operations Executive"/>
    <s v="c9"/>
    <s v="Master"/>
    <s v="Job portal"/>
    <d v="2024-05-28T00:00:00"/>
    <d v="2024-06-16T00:00:00"/>
    <d v="2024-06-27T00:00:00"/>
    <s v="Hired"/>
    <n v="76305"/>
    <n v="4.8"/>
    <x v="0"/>
    <n v="4"/>
    <s v="Branch Office"/>
    <x v="0"/>
  </r>
  <r>
    <s v="NH20064"/>
    <x v="0"/>
    <n v="34"/>
    <s v="Service"/>
    <s v="Service Engineer"/>
    <s v="c9"/>
    <s v="Doctoral"/>
    <s v="Own website"/>
    <d v="2024-05-28T00:00:00"/>
    <d v="2024-06-19T00:00:00"/>
    <d v="2024-06-23T00:00:00"/>
    <s v="Hired"/>
    <n v="70950"/>
    <n v="5"/>
    <x v="0"/>
    <n v="4"/>
    <s v="Head Office"/>
    <x v="2"/>
  </r>
  <r>
    <s v="CZ94474"/>
    <x v="0"/>
    <n v="27"/>
    <s v="Service"/>
    <s v="Service Engineer"/>
    <s v="i4"/>
    <s v="Bachelor"/>
    <s v="Job portal"/>
    <d v="2024-05-28T00:00:00"/>
    <d v="2024-06-17T00:00:00"/>
    <d v="2024-06-23T00:00:00"/>
    <s v="Rejected"/>
    <n v="42627"/>
    <m/>
    <x v="1"/>
    <n v="5"/>
    <s v="Branch Office"/>
    <x v="0"/>
  </r>
  <r>
    <s v="YT24531"/>
    <x v="0"/>
    <n v="30"/>
    <s v="Sales"/>
    <s v="Sales Manager"/>
    <s v="i6"/>
    <s v="Bachelor"/>
    <s v="LinkedIn"/>
    <d v="2024-05-28T00:00:00"/>
    <d v="2024-06-14T00:00:00"/>
    <d v="2024-06-21T00:00:00"/>
    <s v="Hired"/>
    <n v="61126"/>
    <n v="3.9"/>
    <x v="2"/>
    <n v="4"/>
    <s v="Head Office"/>
    <x v="1"/>
  </r>
  <r>
    <s v="FZ05184"/>
    <x v="2"/>
    <n v="25"/>
    <s v="Service"/>
    <s v="Service Engineer"/>
    <s v="c10"/>
    <s v="Master"/>
    <s v="Own website"/>
    <d v="2024-05-29T00:00:00"/>
    <d v="2024-06-08T00:00:00"/>
    <d v="2024-06-14T00:00:00"/>
    <s v="Candidate refused"/>
    <n v="79720"/>
    <m/>
    <x v="1"/>
    <m/>
    <s v="Branch Office"/>
    <x v="0"/>
  </r>
  <r>
    <s v="OT89209"/>
    <x v="1"/>
    <n v="25"/>
    <s v="Service"/>
    <s v="Service Engineer"/>
    <s v="m7"/>
    <s v="Degree"/>
    <s v="Job portal"/>
    <d v="2024-05-29T00:00:00"/>
    <d v="2024-06-09T00:00:00"/>
    <d v="2024-06-17T00:00:00"/>
    <s v="Rejected"/>
    <n v="156800"/>
    <m/>
    <x v="1"/>
    <n v="5"/>
    <s v="Branch Office"/>
    <x v="0"/>
  </r>
  <r>
    <s v="GH98354"/>
    <x v="0"/>
    <n v="39"/>
    <s v="Sales"/>
    <s v="Sales Manager"/>
    <s v="c8"/>
    <s v="Doctoral"/>
    <s v="Job portal"/>
    <d v="2024-05-29T00:00:00"/>
    <d v="2024-06-19T00:00:00"/>
    <d v="2024-06-27T00:00:00"/>
    <s v="Hired"/>
    <n v="68836"/>
    <n v="4.2"/>
    <x v="0"/>
    <n v="5"/>
    <s v="Branch Office"/>
    <x v="2"/>
  </r>
  <r>
    <s v="FG63547"/>
    <x v="2"/>
    <n v="27"/>
    <s v="Operations"/>
    <s v="Operations Manager"/>
    <s v="m7"/>
    <s v="Master"/>
    <s v="Job portal"/>
    <d v="2024-05-29T00:00:00"/>
    <d v="2024-06-06T00:00:00"/>
    <d v="2024-06-11T00:00:00"/>
    <s v="Rejected"/>
    <n v="152021"/>
    <m/>
    <x v="1"/>
    <n v="4"/>
    <s v="Branch Office"/>
    <x v="0"/>
  </r>
  <r>
    <s v="IY29468"/>
    <x v="1"/>
    <n v="39"/>
    <s v="Operations"/>
    <s v="Operations Executive"/>
    <s v="i4"/>
    <s v="Degree"/>
    <s v="Job portal"/>
    <d v="2024-05-29T00:00:00"/>
    <d v="2024-06-18T00:00:00"/>
    <d v="2024-06-24T00:00:00"/>
    <s v="Rejected"/>
    <n v="62872"/>
    <m/>
    <x v="1"/>
    <m/>
    <s v="Branch Office"/>
    <x v="2"/>
  </r>
  <r>
    <s v="SJ98736"/>
    <x v="1"/>
    <n v="35"/>
    <s v="Service"/>
    <s v="Service Engineer"/>
    <s v="c10"/>
    <s v="Master"/>
    <s v="LinkedIn"/>
    <d v="2024-05-29T00:00:00"/>
    <d v="2024-06-16T00:00:00"/>
    <d v="2024-06-23T00:00:00"/>
    <s v="Hired"/>
    <n v="60364"/>
    <n v="4.9000000000000004"/>
    <x v="0"/>
    <n v="4"/>
    <s v="Branch Office"/>
    <x v="2"/>
  </r>
  <r>
    <s v="PE69231"/>
    <x v="2"/>
    <n v="29"/>
    <s v="Operations"/>
    <s v="Operations Manager"/>
    <s v="i1"/>
    <s v="Bachelor"/>
    <s v="Job portal"/>
    <d v="2024-05-29T00:00:00"/>
    <d v="2024-06-10T00:00:00"/>
    <d v="2024-06-17T00:00:00"/>
    <s v="Hired"/>
    <n v="53321"/>
    <n v="4.9000000000000004"/>
    <x v="0"/>
    <m/>
    <s v="Remote"/>
    <x v="1"/>
  </r>
  <r>
    <s v="TM82925"/>
    <x v="2"/>
    <n v="41"/>
    <s v="Service"/>
    <s v="Service Manager"/>
    <s v="b9"/>
    <s v="Associate"/>
    <s v="Job portal"/>
    <d v="2024-05-29T00:00:00"/>
    <d v="2024-06-11T00:00:00"/>
    <d v="2024-06-21T00:00:00"/>
    <s v="Rejected"/>
    <n v="55927"/>
    <m/>
    <x v="1"/>
    <n v="4"/>
    <s v="Branch Office"/>
    <x v="3"/>
  </r>
  <r>
    <s v="HL92479"/>
    <x v="0"/>
    <n v="39"/>
    <s v="Service"/>
    <s v="Service Manager"/>
    <s v="i6"/>
    <s v="Bachelor"/>
    <s v="LinkedIn"/>
    <d v="2024-05-30T00:00:00"/>
    <d v="2024-06-19T00:00:00"/>
    <d v="2024-06-24T00:00:00"/>
    <s v="Hired"/>
    <n v="64698"/>
    <n v="4.4000000000000004"/>
    <x v="0"/>
    <n v="2"/>
    <s v="Head Office"/>
    <x v="2"/>
  </r>
  <r>
    <s v="FT53589"/>
    <x v="2"/>
    <n v="35"/>
    <s v="Service"/>
    <s v="Service Engineer"/>
    <s v="c10"/>
    <s v="Bachelor"/>
    <s v="Others"/>
    <d v="2024-05-30T00:00:00"/>
    <d v="2024-06-07T00:00:00"/>
    <d v="2024-06-14T00:00:00"/>
    <s v="Hired"/>
    <n v="82297"/>
    <n v="4.9000000000000004"/>
    <x v="0"/>
    <n v="4"/>
    <s v="Branch Office"/>
    <x v="2"/>
  </r>
  <r>
    <s v="GQ86340"/>
    <x v="0"/>
    <n v="23"/>
    <s v="Operations"/>
    <s v="Operations Executive"/>
    <s v="b9"/>
    <s v="Doctoral"/>
    <s v="Recruitment agencies"/>
    <d v="2024-05-30T00:00:00"/>
    <d v="2024-06-18T00:00:00"/>
    <d v="2024-06-24T00:00:00"/>
    <s v="Hired"/>
    <n v="35914"/>
    <n v="4.5999999999999996"/>
    <x v="2"/>
    <n v="5"/>
    <s v="Branch Office"/>
    <x v="0"/>
  </r>
  <r>
    <s v="SZ92217"/>
    <x v="2"/>
    <n v="30"/>
    <s v="Purchase"/>
    <s v="Purchase Officer"/>
    <s v="c10"/>
    <s v="Bachelor"/>
    <s v="Recruitment agencies"/>
    <d v="2024-05-30T00:00:00"/>
    <d v="2024-06-08T00:00:00"/>
    <d v="2024-06-20T00:00:00"/>
    <s v="Hired"/>
    <n v="87013"/>
    <n v="3.5"/>
    <x v="2"/>
    <m/>
    <s v="Head Office"/>
    <x v="1"/>
  </r>
  <r>
    <s v="XK94351"/>
    <x v="0"/>
    <n v="30"/>
    <s v="Operations"/>
    <s v="Operations Manager"/>
    <s v="c10"/>
    <s v="Bachelor"/>
    <s v="LinkedIn"/>
    <d v="2024-05-31T00:00:00"/>
    <d v="2024-06-16T00:00:00"/>
    <d v="2024-06-25T00:00:00"/>
    <s v="Hired"/>
    <n v="86867"/>
    <n v="3.9"/>
    <x v="0"/>
    <n v="4"/>
    <s v="Branch Office"/>
    <x v="1"/>
  </r>
  <r>
    <s v="WV41811"/>
    <x v="2"/>
    <n v="33"/>
    <s v="Operations"/>
    <s v="Operations Executive"/>
    <s v="i1"/>
    <s v="Bachelor"/>
    <s v="Job portal"/>
    <d v="2024-05-31T00:00:00"/>
    <d v="2024-06-17T00:00:00"/>
    <d v="2024-06-21T00:00:00"/>
    <s v="Hired"/>
    <n v="46098"/>
    <m/>
    <x v="0"/>
    <n v="5"/>
    <s v="Branch Office"/>
    <x v="1"/>
  </r>
  <r>
    <s v="AS56932"/>
    <x v="2"/>
    <n v="22"/>
    <s v="Operations"/>
    <s v="Operations Executive"/>
    <s v="c8"/>
    <s v="Master"/>
    <s v="Own website"/>
    <d v="2024-05-31T00:00:00"/>
    <d v="2024-06-14T00:00:00"/>
    <d v="2024-06-25T00:00:00"/>
    <s v="Hired"/>
    <n v="66442"/>
    <n v="4.8"/>
    <x v="0"/>
    <n v="5"/>
    <s v="Branch Office"/>
    <x v="0"/>
  </r>
  <r>
    <s v="HF56412"/>
    <x v="0"/>
    <n v="23"/>
    <s v="Operations"/>
    <s v="Operations Manager"/>
    <s v="c5"/>
    <s v="Bachelor"/>
    <s v="Job portal"/>
    <d v="2024-05-31T00:00:00"/>
    <d v="2024-06-09T00:00:00"/>
    <d v="2024-06-15T00:00:00"/>
    <s v="Hired"/>
    <n v="56364"/>
    <n v="4.7"/>
    <x v="0"/>
    <n v="4"/>
    <s v="Branch Office"/>
    <x v="0"/>
  </r>
  <r>
    <s v="ZQ30852"/>
    <x v="2"/>
    <n v="32"/>
    <s v="Marketing"/>
    <s v="Marketing Executive"/>
    <s v="n10"/>
    <s v="Bachelor"/>
    <s v="Own website"/>
    <d v="2024-05-31T00:00:00"/>
    <d v="2024-06-14T00:00:00"/>
    <d v="2024-06-23T00:00:00"/>
    <s v="Hired"/>
    <n v="214999"/>
    <n v="4"/>
    <x v="2"/>
    <n v="4"/>
    <s v="Remote"/>
    <x v="1"/>
  </r>
  <r>
    <s v="RM80539"/>
    <x v="0"/>
    <n v="30"/>
    <s v="Service"/>
    <s v="Service Engineer"/>
    <s v="b9"/>
    <s v="Master"/>
    <s v="Job portal"/>
    <d v="2024-05-31T00:00:00"/>
    <d v="2024-06-12T00:00:00"/>
    <d v="2024-06-17T00:00:00"/>
    <s v="Rejected"/>
    <n v="47832"/>
    <m/>
    <x v="1"/>
    <n v="4"/>
    <s v="Branch Office"/>
    <x v="1"/>
  </r>
  <r>
    <s v="PD36800"/>
    <x v="2"/>
    <n v="28"/>
    <s v="Service"/>
    <s v="Service Engineer"/>
    <s v="c9"/>
    <s v="Associate"/>
    <s v="LinkedIn"/>
    <d v="2024-05-31T00:00:00"/>
    <d v="2024-06-10T00:00:00"/>
    <d v="2024-06-21T00:00:00"/>
    <s v="Rejected"/>
    <n v="76665"/>
    <m/>
    <x v="1"/>
    <n v="5"/>
    <s v="Remote"/>
    <x v="1"/>
  </r>
  <r>
    <s v="YK00098"/>
    <x v="0"/>
    <n v="28"/>
    <s v="Operations"/>
    <s v="Operations Executive"/>
    <s v="c9"/>
    <s v="Bachelor"/>
    <s v="Job portal"/>
    <d v="2024-06-01T00:00:00"/>
    <d v="2024-06-12T00:00:00"/>
    <d v="2024-06-24T00:00:00"/>
    <s v="Hired"/>
    <n v="70478"/>
    <n v="4.4000000000000004"/>
    <x v="2"/>
    <n v="5"/>
    <s v="Head Office"/>
    <x v="1"/>
  </r>
  <r>
    <s v="RT03005"/>
    <x v="0"/>
    <n v="32"/>
    <s v="Operations"/>
    <s v="Operations Executive"/>
    <s v="i6"/>
    <s v="Master"/>
    <s v="Job portal"/>
    <d v="2024-06-01T00:00:00"/>
    <d v="2024-06-21T00:00:00"/>
    <d v="2024-07-01T00:00:00"/>
    <s v="Hired"/>
    <n v="66758"/>
    <m/>
    <x v="0"/>
    <n v="5"/>
    <s v="Branch Office"/>
    <x v="1"/>
  </r>
  <r>
    <s v="FG27651"/>
    <x v="1"/>
    <n v="33"/>
    <s v="Service"/>
    <s v="Service Engineer"/>
    <s v="i6"/>
    <s v="Master"/>
    <s v="LinkedIn"/>
    <d v="2024-06-01T00:00:00"/>
    <d v="2024-06-22T00:00:00"/>
    <d v="2024-06-29T00:00:00"/>
    <s v="Hired"/>
    <n v="74856"/>
    <n v="4.7"/>
    <x v="0"/>
    <n v="5"/>
    <s v="Head Office"/>
    <x v="1"/>
  </r>
  <r>
    <s v="CG07561"/>
    <x v="0"/>
    <n v="37"/>
    <s v="Service"/>
    <s v="Service Engineer"/>
    <s v="i1"/>
    <s v="Bachelor"/>
    <s v="LinkedIn"/>
    <d v="2024-06-01T00:00:00"/>
    <d v="2024-06-15T00:00:00"/>
    <d v="2024-06-26T00:00:00"/>
    <s v="Hired"/>
    <n v="52924"/>
    <n v="4"/>
    <x v="0"/>
    <n v="5"/>
    <s v="Branch Office"/>
    <x v="2"/>
  </r>
  <r>
    <s v="WR35069"/>
    <x v="2"/>
    <n v="36"/>
    <s v="Production"/>
    <s v="Production Engineer"/>
    <s v="c5"/>
    <s v="Bachelor"/>
    <s v="Job portal"/>
    <d v="2024-06-02T00:00:00"/>
    <d v="2024-06-11T00:00:00"/>
    <d v="2024-06-21T00:00:00"/>
    <s v="Hired"/>
    <n v="43877"/>
    <n v="4.2"/>
    <x v="0"/>
    <m/>
    <s v="Head Office"/>
    <x v="2"/>
  </r>
  <r>
    <s v="XV84190"/>
    <x v="0"/>
    <n v="37"/>
    <s v="Purchase"/>
    <s v="Purchase Officer"/>
    <s v="c5"/>
    <s v="Master"/>
    <s v="Recruitment agencies"/>
    <d v="2024-06-02T00:00:00"/>
    <d v="2024-06-10T00:00:00"/>
    <d v="2024-06-21T00:00:00"/>
    <s v="Rejected"/>
    <n v="64401"/>
    <m/>
    <x v="1"/>
    <n v="4"/>
    <s v="Head Office"/>
    <x v="2"/>
  </r>
  <r>
    <s v="GG16946"/>
    <x v="0"/>
    <n v="29"/>
    <s v="Service"/>
    <s v="Service Engineer"/>
    <s v="c9"/>
    <s v="Degree"/>
    <s v="Job portal"/>
    <d v="2024-06-02T00:00:00"/>
    <d v="2024-06-23T00:00:00"/>
    <d v="2024-06-30T00:00:00"/>
    <s v="Hired"/>
    <n v="84487"/>
    <n v="4.5"/>
    <x v="2"/>
    <m/>
    <s v="Branch Office"/>
    <x v="1"/>
  </r>
  <r>
    <s v="QK93346"/>
    <x v="0"/>
    <n v="30"/>
    <s v="Marketing"/>
    <s v="Marketing Executive"/>
    <s v="i6"/>
    <s v="Bachelor"/>
    <s v="Recruitment agencies"/>
    <d v="2024-06-03T00:00:00"/>
    <d v="2024-06-14T00:00:00"/>
    <d v="2024-06-19T00:00:00"/>
    <s v="Hired"/>
    <n v="64249"/>
    <n v="4.0999999999999996"/>
    <x v="0"/>
    <n v="4"/>
    <s v="Head Office"/>
    <x v="1"/>
  </r>
  <r>
    <s v="DB95802"/>
    <x v="0"/>
    <n v="31"/>
    <s v="Operations"/>
    <s v="Operations Executive"/>
    <s v="b9"/>
    <s v="Bachelor"/>
    <s v="LinkedIn"/>
    <d v="2024-06-03T00:00:00"/>
    <d v="2024-06-13T00:00:00"/>
    <d v="2024-06-23T00:00:00"/>
    <s v="Candidate in process"/>
    <n v="49093"/>
    <m/>
    <x v="1"/>
    <m/>
    <s v="Branch Office"/>
    <x v="1"/>
  </r>
  <r>
    <s v="CS32406"/>
    <x v="0"/>
    <n v="40"/>
    <s v="Production"/>
    <s v="Production Engineer"/>
    <s v="c10"/>
    <s v="Bachelor"/>
    <s v="LinkedIn"/>
    <d v="2024-06-03T00:00:00"/>
    <d v="2024-06-17T00:00:00"/>
    <d v="2024-06-23T00:00:00"/>
    <s v="Candidate in process"/>
    <n v="67363"/>
    <m/>
    <x v="1"/>
    <n v="3"/>
    <s v="Branch Office"/>
    <x v="3"/>
  </r>
  <r>
    <s v="ZF01216"/>
    <x v="0"/>
    <n v="26"/>
    <s v="Operations"/>
    <s v="Operations Executive"/>
    <s v="c5"/>
    <s v="Master"/>
    <s v="Others"/>
    <d v="2024-06-04T00:00:00"/>
    <d v="2024-06-24T00:00:00"/>
    <d v="2024-07-03T00:00:00"/>
    <s v="Hired"/>
    <n v="52077"/>
    <n v="3.9"/>
    <x v="2"/>
    <n v="4"/>
    <s v="Branch Office"/>
    <x v="0"/>
  </r>
  <r>
    <s v="PL19608"/>
    <x v="0"/>
    <n v="22"/>
    <s v="Operations"/>
    <s v="Operations Executive"/>
    <s v="i6"/>
    <s v="Master"/>
    <s v="Own website"/>
    <d v="2024-06-04T00:00:00"/>
    <d v="2024-06-18T00:00:00"/>
    <d v="2024-06-24T00:00:00"/>
    <s v="Rejected"/>
    <n v="56221"/>
    <m/>
    <x v="1"/>
    <n v="4"/>
    <s v="Branch Office"/>
    <x v="0"/>
  </r>
  <r>
    <s v="LA22505"/>
    <x v="0"/>
    <n v="26"/>
    <s v="Service"/>
    <s v="Service Engineer"/>
    <s v="i1"/>
    <s v="Master"/>
    <s v="Job portal"/>
    <d v="2024-06-05T00:00:00"/>
    <d v="2024-06-17T00:00:00"/>
    <d v="2024-06-27T00:00:00"/>
    <s v="Hired"/>
    <n v="39239"/>
    <m/>
    <x v="2"/>
    <n v="4"/>
    <s v="Branch Office"/>
    <x v="0"/>
  </r>
  <r>
    <s v="FE37586"/>
    <x v="1"/>
    <n v="35"/>
    <s v="Service"/>
    <s v="Service Engineer"/>
    <s v="b9"/>
    <s v="Degree"/>
    <s v="Job portal"/>
    <d v="2024-06-05T00:00:00"/>
    <d v="2024-06-23T00:00:00"/>
    <d v="2024-07-02T00:00:00"/>
    <s v="Hired"/>
    <n v="40523"/>
    <n v="4.8"/>
    <x v="0"/>
    <n v="4"/>
    <s v="Branch Office"/>
    <x v="2"/>
  </r>
  <r>
    <s v="KL13642"/>
    <x v="1"/>
    <n v="55"/>
    <s v="Operations"/>
    <s v="Operations Executive"/>
    <s v="i6"/>
    <s v="Associate"/>
    <s v="Job portal"/>
    <d v="2024-06-05T00:00:00"/>
    <d v="2024-06-25T00:00:00"/>
    <d v="2024-07-03T00:00:00"/>
    <s v="Hired"/>
    <n v="65452"/>
    <m/>
    <x v="2"/>
    <m/>
    <s v="Branch Office"/>
    <x v="4"/>
  </r>
  <r>
    <s v="VO81116"/>
    <x v="0"/>
    <n v="27"/>
    <s v="Operations"/>
    <s v="Operations Manager"/>
    <s v="i5"/>
    <s v="Doctoral"/>
    <s v="LinkedIn"/>
    <d v="2024-06-05T00:00:00"/>
    <d v="2024-06-23T00:00:00"/>
    <d v="2024-07-03T00:00:00"/>
    <s v="Hired"/>
    <n v="62171"/>
    <n v="3.8"/>
    <x v="0"/>
    <n v="4"/>
    <s v="Branch Office"/>
    <x v="0"/>
  </r>
  <r>
    <s v="TG62987"/>
    <x v="2"/>
    <n v="31"/>
    <s v="Sales"/>
    <s v="Sales Executive"/>
    <s v="c8"/>
    <s v="Degree"/>
    <s v="Own website"/>
    <d v="2024-06-06T00:00:00"/>
    <d v="2024-06-16T00:00:00"/>
    <d v="2024-06-26T00:00:00"/>
    <s v="Hired"/>
    <n v="55222"/>
    <n v="4.3"/>
    <x v="0"/>
    <n v="5"/>
    <s v="Branch Office"/>
    <x v="1"/>
  </r>
  <r>
    <s v="LS55880"/>
    <x v="0"/>
    <n v="34"/>
    <s v="General Management"/>
    <s v="General Manager"/>
    <s v="c10"/>
    <s v="Master"/>
    <s v="LinkedIn"/>
    <d v="2024-06-06T00:00:00"/>
    <d v="2024-06-15T00:00:00"/>
    <d v="2024-06-27T00:00:00"/>
    <s v="Rejected"/>
    <n v="86467"/>
    <m/>
    <x v="1"/>
    <m/>
    <s v="Head Office"/>
    <x v="2"/>
  </r>
  <r>
    <s v="UF02653"/>
    <x v="2"/>
    <n v="32"/>
    <s v="Production"/>
    <s v="Production Engineer"/>
    <s v="i6"/>
    <s v="Bachelor"/>
    <s v="Job portal"/>
    <d v="2024-06-07T00:00:00"/>
    <d v="2024-06-19T00:00:00"/>
    <d v="2024-06-24T00:00:00"/>
    <s v="Hired"/>
    <n v="73476"/>
    <n v="3.8"/>
    <x v="0"/>
    <m/>
    <s v="Branch Office"/>
    <x v="1"/>
  </r>
  <r>
    <s v="MC37566"/>
    <x v="2"/>
    <n v="35"/>
    <s v="Service"/>
    <s v="Service Engineer"/>
    <s v="i5"/>
    <s v="Bachelor"/>
    <s v="LinkedIn"/>
    <d v="2024-06-07T00:00:00"/>
    <d v="2024-06-22T00:00:00"/>
    <d v="2024-07-01T00:00:00"/>
    <s v="Hired"/>
    <n v="48669"/>
    <n v="4.5"/>
    <x v="0"/>
    <n v="3"/>
    <s v="Branch Office"/>
    <x v="2"/>
  </r>
  <r>
    <s v="UX61446"/>
    <x v="1"/>
    <n v="25"/>
    <s v="Service"/>
    <s v="Service Manager"/>
    <s v="b9"/>
    <s v="Master"/>
    <s v="LinkedIn"/>
    <d v="2024-06-07T00:00:00"/>
    <d v="2024-06-27T00:00:00"/>
    <d v="2024-07-08T00:00:00"/>
    <s v="Hired"/>
    <n v="31878"/>
    <n v="3.6"/>
    <x v="0"/>
    <n v="5"/>
    <s v="Branch Office"/>
    <x v="0"/>
  </r>
  <r>
    <s v="EJ01723"/>
    <x v="0"/>
    <n v="27"/>
    <s v="Service"/>
    <s v="Service Engineer"/>
    <s v="n10"/>
    <s v="Doctoral"/>
    <s v="LinkedIn"/>
    <d v="2024-06-07T00:00:00"/>
    <d v="2024-06-21T00:00:00"/>
    <d v="2024-06-25T00:00:00"/>
    <s v="Hired"/>
    <n v="165515"/>
    <n v="5"/>
    <x v="0"/>
    <n v="4"/>
    <s v="Head Office"/>
    <x v="0"/>
  </r>
  <r>
    <s v="GE48930"/>
    <x v="2"/>
    <n v="26"/>
    <s v="Operations"/>
    <s v="Operations Executive"/>
    <s v="c8"/>
    <s v="Bachelor"/>
    <s v="LinkedIn"/>
    <d v="2024-06-08T00:00:00"/>
    <d v="2024-06-27T00:00:00"/>
    <d v="2024-07-04T00:00:00"/>
    <s v="Rejected"/>
    <n v="77991"/>
    <m/>
    <x v="1"/>
    <n v="5"/>
    <s v="Branch Office"/>
    <x v="0"/>
  </r>
  <r>
    <s v="DI25063"/>
    <x v="0"/>
    <n v="22"/>
    <s v="Marketing"/>
    <s v="Marketing Executive"/>
    <s v="i7"/>
    <s v="Degree"/>
    <s v="LinkedIn"/>
    <d v="2024-06-08T00:00:00"/>
    <d v="2024-06-28T00:00:00"/>
    <d v="2024-07-04T00:00:00"/>
    <s v="Hired"/>
    <n v="59952"/>
    <n v="5"/>
    <x v="0"/>
    <m/>
    <s v="Branch Office"/>
    <x v="0"/>
  </r>
  <r>
    <s v="QO47797"/>
    <x v="1"/>
    <n v="36"/>
    <s v="Purchase"/>
    <s v="Purchase Officer"/>
    <s v="c10"/>
    <s v="Doctoral"/>
    <s v="LinkedIn"/>
    <d v="2024-06-08T00:00:00"/>
    <d v="2024-06-30T00:00:00"/>
    <d v="2024-07-07T00:00:00"/>
    <s v="Hired"/>
    <n v="63741"/>
    <n v="4.5999999999999996"/>
    <x v="2"/>
    <n v="4"/>
    <s v="Branch Office"/>
    <x v="2"/>
  </r>
  <r>
    <s v="FV98335"/>
    <x v="0"/>
    <n v="28"/>
    <s v="Marketing"/>
    <s v="Marketing Manager"/>
    <s v="c9"/>
    <s v="Degree"/>
    <s v="Recruitment agencies"/>
    <d v="2024-06-08T00:00:00"/>
    <d v="2024-06-20T00:00:00"/>
    <d v="2024-06-29T00:00:00"/>
    <s v="Candidate in process"/>
    <n v="89092"/>
    <m/>
    <x v="1"/>
    <n v="5"/>
    <s v="Remote"/>
    <x v="1"/>
  </r>
  <r>
    <s v="QD72006"/>
    <x v="2"/>
    <n v="33"/>
    <s v="Operations"/>
    <s v="Operations Executive"/>
    <s v="i6"/>
    <s v="Degree"/>
    <s v="Job portal"/>
    <d v="2024-06-09T00:00:00"/>
    <d v="2024-07-01T00:00:00"/>
    <d v="2024-07-10T00:00:00"/>
    <s v="Hired"/>
    <n v="68649"/>
    <m/>
    <x v="2"/>
    <n v="4"/>
    <s v="Branch Office"/>
    <x v="1"/>
  </r>
  <r>
    <s v="ZZ42513"/>
    <x v="2"/>
    <n v="26"/>
    <s v="Production"/>
    <s v="Production Manager"/>
    <s v="c8"/>
    <s v="Bachelor"/>
    <s v="Own website"/>
    <d v="2024-06-09T00:00:00"/>
    <d v="2024-06-27T00:00:00"/>
    <d v="2024-07-06T00:00:00"/>
    <s v="Rejected"/>
    <n v="81479"/>
    <m/>
    <x v="1"/>
    <n v="5"/>
    <s v="Branch Office"/>
    <x v="0"/>
  </r>
  <r>
    <s v="YM41357"/>
    <x v="2"/>
    <n v="22"/>
    <s v="Operations"/>
    <s v="Operations Executive"/>
    <s v="i5"/>
    <s v="Bachelor"/>
    <s v="Job portal"/>
    <d v="2024-06-09T00:00:00"/>
    <d v="2024-06-26T00:00:00"/>
    <d v="2024-07-08T00:00:00"/>
    <s v="Hired"/>
    <n v="53370"/>
    <n v="4.3"/>
    <x v="0"/>
    <n v="2"/>
    <s v="Remote"/>
    <x v="0"/>
  </r>
  <r>
    <s v="EF75390"/>
    <x v="0"/>
    <n v="35"/>
    <s v="Purchase"/>
    <s v="Purchase Officer"/>
    <s v="c10"/>
    <s v="Bachelor"/>
    <s v="Job portal"/>
    <d v="2024-06-09T00:00:00"/>
    <d v="2024-06-19T00:00:00"/>
    <d v="2024-06-23T00:00:00"/>
    <s v="Hired"/>
    <n v="85589"/>
    <n v="3.7"/>
    <x v="2"/>
    <n v="4"/>
    <s v="Branch Office"/>
    <x v="2"/>
  </r>
  <r>
    <s v="YS51261"/>
    <x v="1"/>
    <n v="22"/>
    <s v="Operations"/>
    <s v="Operations Executive"/>
    <s v="c5"/>
    <s v="Degree"/>
    <s v="Recruitment agencies"/>
    <d v="2024-06-09T00:00:00"/>
    <d v="2024-06-22T00:00:00"/>
    <d v="2024-07-02T00:00:00"/>
    <s v="Hired"/>
    <n v="49337"/>
    <m/>
    <x v="0"/>
    <n v="4"/>
    <s v="Branch Office"/>
    <x v="0"/>
  </r>
  <r>
    <s v="MZ81186"/>
    <x v="0"/>
    <n v="32"/>
    <s v="Sales"/>
    <s v="Sales Executive"/>
    <s v="n10"/>
    <s v="Bachelor"/>
    <s v="LinkedIn"/>
    <d v="2024-06-10T00:00:00"/>
    <d v="2024-06-28T00:00:00"/>
    <d v="2024-07-03T00:00:00"/>
    <s v="Hired"/>
    <n v="205234"/>
    <m/>
    <x v="0"/>
    <m/>
    <s v="Remote"/>
    <x v="1"/>
  </r>
  <r>
    <s v="NF14797"/>
    <x v="2"/>
    <n v="23"/>
    <s v="Operations"/>
    <s v="Operations Executive"/>
    <s v="c8"/>
    <s v="Bachelor"/>
    <s v="Recruitment agencies"/>
    <d v="2024-06-10T00:00:00"/>
    <d v="2024-06-19T00:00:00"/>
    <d v="2024-06-26T00:00:00"/>
    <s v="Hired"/>
    <n v="63207"/>
    <n v="3.7"/>
    <x v="2"/>
    <n v="5"/>
    <s v="Branch Office"/>
    <x v="0"/>
  </r>
  <r>
    <s v="HJ14068"/>
    <x v="0"/>
    <n v="34"/>
    <s v="Sales"/>
    <s v="Sales Executive"/>
    <s v="c9"/>
    <s v="Master"/>
    <s v="Others"/>
    <d v="2024-06-10T00:00:00"/>
    <d v="2024-07-01T00:00:00"/>
    <d v="2024-07-07T00:00:00"/>
    <s v="Hired"/>
    <n v="60899"/>
    <m/>
    <x v="2"/>
    <n v="4"/>
    <s v="Branch Office"/>
    <x v="2"/>
  </r>
  <r>
    <s v="OD48061"/>
    <x v="0"/>
    <n v="24"/>
    <s v="Operations"/>
    <s v="Operations Executive"/>
    <s v="i1"/>
    <s v="Master"/>
    <s v="Job portal"/>
    <d v="2024-06-10T00:00:00"/>
    <d v="2024-06-23T00:00:00"/>
    <d v="2024-07-04T00:00:00"/>
    <s v="Rejected"/>
    <n v="48730"/>
    <m/>
    <x v="1"/>
    <n v="1"/>
    <s v="Branch Office"/>
    <x v="0"/>
  </r>
  <r>
    <s v="PL86317"/>
    <x v="0"/>
    <n v="33"/>
    <s v="Operations"/>
    <s v="Operations Manager"/>
    <s v="c10"/>
    <s v="Master"/>
    <s v="Others"/>
    <d v="2024-06-11T00:00:00"/>
    <d v="2024-06-27T00:00:00"/>
    <d v="2024-07-04T00:00:00"/>
    <s v="Hired"/>
    <n v="78343"/>
    <n v="3.7"/>
    <x v="0"/>
    <n v="2"/>
    <s v="Branch Office"/>
    <x v="1"/>
  </r>
  <r>
    <s v="II60980"/>
    <x v="0"/>
    <n v="22"/>
    <s v="Service"/>
    <s v="Service Engineer"/>
    <s v="c9"/>
    <s v="Doctoral"/>
    <s v="Job portal"/>
    <d v="2024-06-11T00:00:00"/>
    <d v="2024-06-22T00:00:00"/>
    <d v="2024-06-26T00:00:00"/>
    <s v="Hired"/>
    <n v="60823"/>
    <m/>
    <x v="0"/>
    <n v="1"/>
    <s v="Branch Office"/>
    <x v="0"/>
  </r>
  <r>
    <s v="CH52141"/>
    <x v="0"/>
    <n v="41"/>
    <s v="Service"/>
    <s v="Service Engineer"/>
    <s v="i1"/>
    <s v="Bachelor"/>
    <s v="Job portal"/>
    <d v="2024-06-11T00:00:00"/>
    <d v="2024-06-26T00:00:00"/>
    <d v="2024-07-03T00:00:00"/>
    <s v="Hired"/>
    <n v="57801"/>
    <n v="4.8"/>
    <x v="0"/>
    <n v="5"/>
    <s v="Branch Office"/>
    <x v="3"/>
  </r>
  <r>
    <s v="RA49120"/>
    <x v="0"/>
    <n v="28"/>
    <s v="Production"/>
    <s v="Production Engineer"/>
    <s v="n10"/>
    <s v="Master"/>
    <s v="Own website"/>
    <d v="2024-06-11T00:00:00"/>
    <d v="2024-06-26T00:00:00"/>
    <d v="2024-07-04T00:00:00"/>
    <s v="No decision"/>
    <n v="195214"/>
    <m/>
    <x v="1"/>
    <n v="3"/>
    <s v="Branch Office"/>
    <x v="1"/>
  </r>
  <r>
    <s v="TN09668"/>
    <x v="0"/>
    <n v="25"/>
    <s v="Operations"/>
    <s v="Operations Executive"/>
    <s v="i6"/>
    <s v="Master"/>
    <s v="Job portal"/>
    <d v="2024-06-12T00:00:00"/>
    <d v="2024-07-04T00:00:00"/>
    <d v="2024-07-14T00:00:00"/>
    <s v="No decision"/>
    <n v="72212"/>
    <m/>
    <x v="1"/>
    <n v="4"/>
    <s v="Branch Office"/>
    <x v="0"/>
  </r>
  <r>
    <s v="QF48597"/>
    <x v="2"/>
    <n v="36"/>
    <s v="Service"/>
    <s v="Service Engineer"/>
    <s v="i5"/>
    <s v="Bachelor"/>
    <s v="Recruitment agencies"/>
    <d v="2024-06-12T00:00:00"/>
    <d v="2024-06-26T00:00:00"/>
    <d v="2024-07-01T00:00:00"/>
    <s v="Hired"/>
    <n v="67114"/>
    <n v="4.3"/>
    <x v="0"/>
    <n v="4"/>
    <s v="Remote"/>
    <x v="2"/>
  </r>
  <r>
    <s v="DY06872"/>
    <x v="2"/>
    <n v="36"/>
    <s v="Operations"/>
    <s v="Operations Manager"/>
    <s v="m6"/>
    <s v="Master"/>
    <s v="LinkedIn"/>
    <d v="2024-06-12T00:00:00"/>
    <d v="2024-06-27T00:00:00"/>
    <d v="2024-07-06T00:00:00"/>
    <s v="Hired"/>
    <n v="94802"/>
    <n v="4.5999999999999996"/>
    <x v="0"/>
    <n v="4"/>
    <s v="Remote"/>
    <x v="2"/>
  </r>
  <r>
    <s v="KX43573"/>
    <x v="0"/>
    <n v="35"/>
    <s v="Service"/>
    <s v="Service Manager"/>
    <s v="c9"/>
    <s v="Master"/>
    <s v="Job portal"/>
    <d v="2024-06-12T00:00:00"/>
    <d v="2024-06-24T00:00:00"/>
    <d v="2024-07-04T00:00:00"/>
    <s v="Candidate refused"/>
    <n v="80449"/>
    <m/>
    <x v="1"/>
    <n v="4"/>
    <s v="Branch Office"/>
    <x v="2"/>
  </r>
  <r>
    <s v="GW22293"/>
    <x v="0"/>
    <n v="24"/>
    <s v="Sales"/>
    <s v="Sales Executive"/>
    <s v="c8"/>
    <s v="Master"/>
    <s v="Job portal"/>
    <d v="2024-06-13T00:00:00"/>
    <d v="2024-06-30T00:00:00"/>
    <d v="2024-07-06T00:00:00"/>
    <s v="Hired"/>
    <n v="68839"/>
    <m/>
    <x v="0"/>
    <n v="4"/>
    <s v="Branch Office"/>
    <x v="0"/>
  </r>
  <r>
    <s v="LG40527"/>
    <x v="0"/>
    <n v="31"/>
    <s v="Sales"/>
    <s v="Sales Executive"/>
    <s v="c5"/>
    <s v="Bachelor"/>
    <s v="LinkedIn"/>
    <d v="2024-06-13T00:00:00"/>
    <d v="2024-06-30T00:00:00"/>
    <d v="2024-07-10T00:00:00"/>
    <s v="Hired"/>
    <n v="60181"/>
    <n v="3.9"/>
    <x v="0"/>
    <n v="3"/>
    <s v="Head Office"/>
    <x v="1"/>
  </r>
  <r>
    <s v="OC70419"/>
    <x v="0"/>
    <n v="23"/>
    <s v="Service"/>
    <s v="Service Engineer"/>
    <s v="n9"/>
    <s v="Degree"/>
    <s v="Job portal"/>
    <d v="2024-06-13T00:00:00"/>
    <d v="2024-06-27T00:00:00"/>
    <d v="2024-07-03T00:00:00"/>
    <s v="Hired"/>
    <n v="155056"/>
    <n v="3.7"/>
    <x v="0"/>
    <n v="4"/>
    <s v="Branch Office"/>
    <x v="0"/>
  </r>
  <r>
    <s v="VE01033"/>
    <x v="2"/>
    <n v="40"/>
    <s v="Operations"/>
    <s v="Operations Manager"/>
    <s v="i5"/>
    <s v="Associate"/>
    <s v="Job portal"/>
    <d v="2024-06-14T00:00:00"/>
    <d v="2024-06-23T00:00:00"/>
    <d v="2024-07-01T00:00:00"/>
    <s v="Hired"/>
    <n v="68373"/>
    <n v="5"/>
    <x v="0"/>
    <n v="3"/>
    <s v="Branch Office"/>
    <x v="3"/>
  </r>
  <r>
    <s v="AP86947"/>
    <x v="2"/>
    <n v="23"/>
    <s v="Marketing"/>
    <s v="Marketing Executive"/>
    <s v="c5"/>
    <s v="Bachelor"/>
    <s v="LinkedIn"/>
    <d v="2024-06-14T00:00:00"/>
    <d v="2024-07-04T00:00:00"/>
    <d v="2024-07-12T00:00:00"/>
    <s v="Rejected"/>
    <n v="60138"/>
    <m/>
    <x v="1"/>
    <n v="4"/>
    <s v="Head Office"/>
    <x v="0"/>
  </r>
  <r>
    <s v="UD87366"/>
    <x v="0"/>
    <n v="27"/>
    <s v="Purchase"/>
    <s v="Purchase Officer"/>
    <s v="c5"/>
    <s v="Master"/>
    <s v="Others"/>
    <d v="2024-06-14T00:00:00"/>
    <d v="2024-06-28T00:00:00"/>
    <d v="2024-07-08T00:00:00"/>
    <s v="Rejected"/>
    <n v="40619"/>
    <m/>
    <x v="1"/>
    <n v="1"/>
    <s v="Branch Office"/>
    <x v="0"/>
  </r>
  <r>
    <s v="DU50559"/>
    <x v="0"/>
    <n v="34"/>
    <s v="Finance"/>
    <s v="Finance Manager"/>
    <s v="i7"/>
    <s v="Master"/>
    <s v="Job portal"/>
    <d v="2024-06-14T00:00:00"/>
    <d v="2024-07-04T00:00:00"/>
    <d v="2024-07-15T00:00:00"/>
    <s v="Rejected"/>
    <n v="71170"/>
    <m/>
    <x v="1"/>
    <m/>
    <s v="Branch Office"/>
    <x v="2"/>
  </r>
  <r>
    <s v="QQ29798"/>
    <x v="0"/>
    <n v="31"/>
    <s v="Service"/>
    <s v="Service Manager"/>
    <s v="n9"/>
    <s v="Bachelor"/>
    <s v="Job portal"/>
    <d v="2024-06-15T00:00:00"/>
    <d v="2024-06-28T00:00:00"/>
    <d v="2024-07-02T00:00:00"/>
    <s v="Hired"/>
    <n v="146181"/>
    <n v="4.9000000000000004"/>
    <x v="2"/>
    <n v="2"/>
    <s v="Head Office"/>
    <x v="1"/>
  </r>
  <r>
    <s v="HZ13813"/>
    <x v="2"/>
    <n v="25"/>
    <s v="Operations"/>
    <s v="Operations Executive"/>
    <s v="n9"/>
    <s v="Master"/>
    <s v="Job portal"/>
    <d v="2024-06-15T00:00:00"/>
    <d v="2024-07-02T00:00:00"/>
    <d v="2024-07-10T00:00:00"/>
    <s v="Hired"/>
    <n v="175508"/>
    <n v="4.2"/>
    <x v="2"/>
    <n v="5"/>
    <s v="Head Office"/>
    <x v="0"/>
  </r>
  <r>
    <s v="UC97836"/>
    <x v="1"/>
    <n v="27"/>
    <s v="Service"/>
    <s v="Service Manager"/>
    <s v="i6"/>
    <s v="Bachelor"/>
    <s v="Job portal"/>
    <d v="2024-06-15T00:00:00"/>
    <d v="2024-06-25T00:00:00"/>
    <d v="2024-07-05T00:00:00"/>
    <s v="Hired"/>
    <n v="59114"/>
    <n v="4.8"/>
    <x v="0"/>
    <n v="4"/>
    <s v="Branch Office"/>
    <x v="0"/>
  </r>
  <r>
    <s v="VM75100"/>
    <x v="0"/>
    <n v="34"/>
    <s v="Operations"/>
    <s v="Operations Executive"/>
    <s v="c5"/>
    <s v="Associate"/>
    <s v="Job portal"/>
    <d v="2024-06-15T00:00:00"/>
    <d v="2024-06-29T00:00:00"/>
    <d v="2024-07-05T00:00:00"/>
    <s v="Rejected"/>
    <n v="51180"/>
    <m/>
    <x v="1"/>
    <n v="4"/>
    <s v="Head Office"/>
    <x v="2"/>
  </r>
  <r>
    <s v="LN02298"/>
    <x v="0"/>
    <n v="25"/>
    <s v="Marketing"/>
    <s v="Marketing Executive"/>
    <s v="i7"/>
    <s v="Master"/>
    <s v="Job portal"/>
    <d v="2024-06-15T00:00:00"/>
    <d v="2024-07-03T00:00:00"/>
    <d v="2024-07-09T00:00:00"/>
    <s v="Hired"/>
    <n v="58800"/>
    <n v="4.0999999999999996"/>
    <x v="0"/>
    <m/>
    <s v="Head Office"/>
    <x v="0"/>
  </r>
  <r>
    <s v="NU07484"/>
    <x v="2"/>
    <n v="35"/>
    <s v="Service"/>
    <s v="Service Engineer"/>
    <s v="c9"/>
    <s v="Doctoral"/>
    <s v="LinkedIn"/>
    <d v="2024-06-15T00:00:00"/>
    <d v="2024-06-29T00:00:00"/>
    <d v="2024-07-09T00:00:00"/>
    <s v="Candidate refused"/>
    <n v="79689"/>
    <m/>
    <x v="1"/>
    <n v="3"/>
    <s v="Branch Office"/>
    <x v="2"/>
  </r>
  <r>
    <s v="UW39192"/>
    <x v="1"/>
    <n v="30"/>
    <s v="Operations"/>
    <s v="Operations Manager"/>
    <s v="i6"/>
    <s v="Bachelor"/>
    <s v="Job portal"/>
    <d v="2024-06-16T00:00:00"/>
    <d v="2024-06-25T00:00:00"/>
    <d v="2024-07-07T00:00:00"/>
    <s v="Rejected"/>
    <n v="59456"/>
    <m/>
    <x v="1"/>
    <n v="4"/>
    <s v="Branch Office"/>
    <x v="1"/>
  </r>
  <r>
    <s v="YI62751"/>
    <x v="0"/>
    <n v="35"/>
    <s v="Sales"/>
    <s v="Sales Executive"/>
    <s v="i5"/>
    <s v="Bachelor"/>
    <s v="Job portal"/>
    <d v="2024-06-16T00:00:00"/>
    <d v="2024-06-24T00:00:00"/>
    <d v="2024-06-29T00:00:00"/>
    <s v="Hired"/>
    <n v="63871"/>
    <m/>
    <x v="0"/>
    <n v="4"/>
    <s v="Branch Office"/>
    <x v="2"/>
  </r>
  <r>
    <s v="IU54459"/>
    <x v="0"/>
    <n v="30"/>
    <s v="Service"/>
    <s v="Service Engineer"/>
    <s v="i6"/>
    <s v="Master"/>
    <s v="Recruitment agencies"/>
    <d v="2024-06-16T00:00:00"/>
    <d v="2024-07-02T00:00:00"/>
    <d v="2024-07-13T00:00:00"/>
    <s v="Hired"/>
    <n v="55924"/>
    <n v="4.8"/>
    <x v="0"/>
    <n v="3"/>
    <s v="Head Office"/>
    <x v="1"/>
  </r>
  <r>
    <s v="CR79727"/>
    <x v="0"/>
    <n v="31"/>
    <s v="Service"/>
    <s v="Service Manager"/>
    <s v="i5"/>
    <s v="Associate"/>
    <s v="Own website"/>
    <d v="2024-06-16T00:00:00"/>
    <d v="2024-06-29T00:00:00"/>
    <d v="2024-07-04T00:00:00"/>
    <s v="Hired"/>
    <n v="52823"/>
    <n v="4.0999999999999996"/>
    <x v="0"/>
    <n v="5"/>
    <s v="Branch Office"/>
    <x v="1"/>
  </r>
  <r>
    <s v="TM94276"/>
    <x v="0"/>
    <n v="33"/>
    <s v="Service"/>
    <s v="Service Engineer"/>
    <s v="n9"/>
    <s v="Master"/>
    <s v="Job portal"/>
    <d v="2024-06-16T00:00:00"/>
    <d v="2024-07-01T00:00:00"/>
    <d v="2024-07-10T00:00:00"/>
    <s v="Hired"/>
    <n v="143273"/>
    <n v="3.8"/>
    <x v="0"/>
    <n v="4"/>
    <s v="Branch Office"/>
    <x v="1"/>
  </r>
  <r>
    <s v="CK59895"/>
    <x v="0"/>
    <n v="28"/>
    <s v="Service"/>
    <s v="Service Manager"/>
    <s v="n10"/>
    <s v="Degree"/>
    <s v="LinkedIn"/>
    <d v="2024-06-16T00:00:00"/>
    <d v="2024-07-04T00:00:00"/>
    <d v="2024-07-09T00:00:00"/>
    <s v="Candidate refused"/>
    <n v="199859"/>
    <m/>
    <x v="1"/>
    <n v="4"/>
    <s v="Branch Office"/>
    <x v="1"/>
  </r>
  <r>
    <s v="XB78691"/>
    <x v="0"/>
    <n v="25"/>
    <s v="Service"/>
    <s v="Service Engineer"/>
    <s v="i5"/>
    <s v="Master"/>
    <s v="LinkedIn"/>
    <d v="2024-06-16T00:00:00"/>
    <d v="2024-06-27T00:00:00"/>
    <d v="2024-07-07T00:00:00"/>
    <s v="Hired"/>
    <n v="67764"/>
    <n v="4.4000000000000004"/>
    <x v="0"/>
    <n v="5"/>
    <s v="Branch Office"/>
    <x v="0"/>
  </r>
  <r>
    <s v="UF75305"/>
    <x v="2"/>
    <n v="33"/>
    <s v="Purchase"/>
    <s v="Purchase Officer"/>
    <s v="b9"/>
    <s v="Bachelor"/>
    <s v="Own website"/>
    <d v="2024-06-16T00:00:00"/>
    <d v="2024-07-04T00:00:00"/>
    <d v="2024-07-08T00:00:00"/>
    <s v="Rejected"/>
    <n v="45451"/>
    <m/>
    <x v="1"/>
    <n v="5"/>
    <s v="Remote"/>
    <x v="1"/>
  </r>
  <r>
    <s v="HL71555"/>
    <x v="0"/>
    <n v="23"/>
    <s v="Service"/>
    <s v="Service Engineer"/>
    <s v="i5"/>
    <s v="Master"/>
    <s v="Recruitment agencies"/>
    <d v="2024-06-16T00:00:00"/>
    <d v="2024-07-04T00:00:00"/>
    <d v="2024-07-10T00:00:00"/>
    <s v="Hired"/>
    <n v="47136"/>
    <n v="4.8"/>
    <x v="2"/>
    <n v="4"/>
    <s v="Head Office"/>
    <x v="0"/>
  </r>
  <r>
    <s v="QF69297"/>
    <x v="2"/>
    <n v="30"/>
    <s v="Operations"/>
    <s v="Operations Manager"/>
    <s v="m7"/>
    <s v="Master"/>
    <s v="Job portal"/>
    <d v="2024-06-17T00:00:00"/>
    <d v="2024-07-06T00:00:00"/>
    <d v="2024-07-15T00:00:00"/>
    <s v="Hired"/>
    <n v="101792"/>
    <m/>
    <x v="0"/>
    <n v="4"/>
    <s v="Branch Office"/>
    <x v="1"/>
  </r>
  <r>
    <s v="TS57488"/>
    <x v="0"/>
    <n v="23"/>
    <s v="Operations"/>
    <s v="Operations Executive"/>
    <s v="c8"/>
    <s v="Bachelor"/>
    <s v="LinkedIn"/>
    <d v="2024-06-17T00:00:00"/>
    <d v="2024-06-27T00:00:00"/>
    <d v="2024-07-03T00:00:00"/>
    <s v="Rejected"/>
    <n v="57510"/>
    <m/>
    <x v="1"/>
    <n v="5"/>
    <s v="Head Office"/>
    <x v="0"/>
  </r>
  <r>
    <s v="DC93307"/>
    <x v="0"/>
    <n v="33"/>
    <s v="Purchase"/>
    <s v="Purchase Officer"/>
    <s v="i6"/>
    <s v="Bachelor"/>
    <s v="Own website"/>
    <d v="2024-06-18T00:00:00"/>
    <d v="2024-07-10T00:00:00"/>
    <d v="2024-07-22T00:00:00"/>
    <s v="Hired"/>
    <n v="65689"/>
    <n v="3.5"/>
    <x v="0"/>
    <m/>
    <s v="Branch Office"/>
    <x v="1"/>
  </r>
  <r>
    <s v="WF67868"/>
    <x v="2"/>
    <n v="35"/>
    <s v="Service"/>
    <s v="Service Engineer"/>
    <s v="i5"/>
    <s v="Master"/>
    <s v="LinkedIn"/>
    <d v="2024-06-18T00:00:00"/>
    <d v="2024-07-03T00:00:00"/>
    <d v="2024-07-13T00:00:00"/>
    <s v="Hired"/>
    <n v="66404"/>
    <n v="4.9000000000000004"/>
    <x v="2"/>
    <m/>
    <s v="Branch Office"/>
    <x v="2"/>
  </r>
  <r>
    <s v="DJ69855"/>
    <x v="0"/>
    <n v="33"/>
    <s v="Service"/>
    <s v="Service Manager"/>
    <s v="b9"/>
    <s v="Master"/>
    <s v="Recruitment agencies"/>
    <d v="2024-06-18T00:00:00"/>
    <d v="2024-07-04T00:00:00"/>
    <d v="2024-07-15T00:00:00"/>
    <s v="Rejected"/>
    <n v="40402"/>
    <m/>
    <x v="1"/>
    <n v="4"/>
    <s v="Head Office"/>
    <x v="1"/>
  </r>
  <r>
    <s v="CU22532"/>
    <x v="1"/>
    <n v="33"/>
    <s v="Operations"/>
    <s v="Operations Executive"/>
    <s v="i5"/>
    <s v="Degree"/>
    <s v="LinkedIn"/>
    <d v="2024-06-18T00:00:00"/>
    <d v="2024-07-06T00:00:00"/>
    <d v="2024-07-10T00:00:00"/>
    <s v="Rejected"/>
    <n v="61960"/>
    <m/>
    <x v="1"/>
    <n v="4"/>
    <s v="Branch Office"/>
    <x v="1"/>
  </r>
  <r>
    <s v="SX00256"/>
    <x v="0"/>
    <n v="32"/>
    <s v="Operations"/>
    <s v="Operations Executive"/>
    <s v="b9"/>
    <s v="Bachelor"/>
    <s v="Own website"/>
    <d v="2024-06-19T00:00:00"/>
    <d v="2024-07-07T00:00:00"/>
    <d v="2024-07-18T00:00:00"/>
    <s v="Hired"/>
    <n v="59907"/>
    <m/>
    <x v="0"/>
    <n v="4"/>
    <s v="Head Office"/>
    <x v="1"/>
  </r>
  <r>
    <s v="ZW96224"/>
    <x v="0"/>
    <n v="25"/>
    <s v="Production"/>
    <s v="Production Engineer"/>
    <s v="i4"/>
    <s v="Master"/>
    <s v="Recruitment agencies"/>
    <d v="2024-06-19T00:00:00"/>
    <d v="2024-07-05T00:00:00"/>
    <d v="2024-07-15T00:00:00"/>
    <s v="Hired"/>
    <n v="49613"/>
    <n v="3.9"/>
    <x v="2"/>
    <n v="1"/>
    <s v="Branch Office"/>
    <x v="0"/>
  </r>
  <r>
    <s v="XR83194"/>
    <x v="2"/>
    <n v="39"/>
    <s v="Service"/>
    <s v="Service Manager"/>
    <s v="n9"/>
    <s v="Degree"/>
    <s v="LinkedIn"/>
    <d v="2024-06-19T00:00:00"/>
    <d v="2024-06-28T00:00:00"/>
    <d v="2024-07-08T00:00:00"/>
    <s v="Hired"/>
    <n v="161489"/>
    <m/>
    <x v="0"/>
    <n v="5"/>
    <s v="Branch Office"/>
    <x v="2"/>
  </r>
  <r>
    <s v="PV71692"/>
    <x v="0"/>
    <n v="23"/>
    <s v="Production"/>
    <s v="Production Engineer"/>
    <s v="i5"/>
    <s v="Master"/>
    <s v="Job portal"/>
    <d v="2024-06-19T00:00:00"/>
    <d v="2024-07-01T00:00:00"/>
    <d v="2024-07-05T00:00:00"/>
    <s v="Hired"/>
    <n v="55488"/>
    <n v="4.5"/>
    <x v="0"/>
    <m/>
    <s v="Branch Office"/>
    <x v="0"/>
  </r>
  <r>
    <s v="GT89139"/>
    <x v="1"/>
    <n v="27"/>
    <s v="Service"/>
    <s v="Service Engineer"/>
    <s v="i4"/>
    <s v="Master"/>
    <s v="Own website"/>
    <d v="2024-06-19T00:00:00"/>
    <d v="2024-07-04T00:00:00"/>
    <d v="2024-07-12T00:00:00"/>
    <s v="Hired"/>
    <n v="45289"/>
    <n v="3.8"/>
    <x v="0"/>
    <n v="4"/>
    <s v="Head Office"/>
    <x v="0"/>
  </r>
  <r>
    <s v="TG59263"/>
    <x v="0"/>
    <n v="39"/>
    <s v="Marketing"/>
    <s v="Marketing Manager"/>
    <s v="c9"/>
    <s v="Degree"/>
    <s v="Own website"/>
    <d v="2024-06-19T00:00:00"/>
    <d v="2024-07-03T00:00:00"/>
    <d v="2024-07-13T00:00:00"/>
    <s v="Hired"/>
    <n v="72612"/>
    <n v="4"/>
    <x v="0"/>
    <n v="1"/>
    <s v="Head Office"/>
    <x v="2"/>
  </r>
  <r>
    <s v="QS50875"/>
    <x v="0"/>
    <n v="29"/>
    <s v="Operations"/>
    <s v="Operations Manager"/>
    <s v="i1"/>
    <s v="Master"/>
    <s v="Job portal"/>
    <d v="2024-06-20T00:00:00"/>
    <d v="2024-06-29T00:00:00"/>
    <d v="2024-07-07T00:00:00"/>
    <s v="Hired"/>
    <n v="48405"/>
    <n v="4.8"/>
    <x v="2"/>
    <n v="4"/>
    <s v="Branch Office"/>
    <x v="1"/>
  </r>
  <r>
    <s v="LN35263"/>
    <x v="0"/>
    <n v="40"/>
    <s v="Sales"/>
    <s v="Sales Executive"/>
    <s v="b9"/>
    <s v="Degree"/>
    <s v="Job portal"/>
    <d v="2024-06-20T00:00:00"/>
    <d v="2024-07-12T00:00:00"/>
    <d v="2024-07-17T00:00:00"/>
    <s v="Hired"/>
    <n v="59133"/>
    <n v="3.6"/>
    <x v="2"/>
    <n v="5"/>
    <s v="Branch Office"/>
    <x v="3"/>
  </r>
  <r>
    <s v="RU04389"/>
    <x v="0"/>
    <n v="25"/>
    <s v="Finance"/>
    <s v="Finance Manager"/>
    <s v="c5"/>
    <s v="Master"/>
    <s v="Others"/>
    <d v="2024-06-20T00:00:00"/>
    <d v="2024-07-10T00:00:00"/>
    <d v="2024-07-21T00:00:00"/>
    <s v="Rejected"/>
    <n v="55205"/>
    <m/>
    <x v="1"/>
    <n v="4"/>
    <s v="Branch Office"/>
    <x v="0"/>
  </r>
  <r>
    <s v="RM92960"/>
    <x v="2"/>
    <n v="30"/>
    <s v="Service"/>
    <s v="Service Engineer"/>
    <s v="i4"/>
    <s v="Bachelor"/>
    <s v="LinkedIn"/>
    <d v="2024-06-21T00:00:00"/>
    <d v="2024-07-06T00:00:00"/>
    <d v="2024-07-18T00:00:00"/>
    <s v="Rejected"/>
    <n v="43910"/>
    <m/>
    <x v="1"/>
    <n v="2"/>
    <s v="Head Office"/>
    <x v="1"/>
  </r>
  <r>
    <s v="RM90961"/>
    <x v="2"/>
    <n v="29"/>
    <s v="Purchase"/>
    <s v="Purchase Officer"/>
    <s v="c9"/>
    <s v="Bachelor"/>
    <s v="LinkedIn"/>
    <d v="2024-06-21T00:00:00"/>
    <d v="2024-07-03T00:00:00"/>
    <d v="2024-07-12T00:00:00"/>
    <s v="Hired"/>
    <n v="69287"/>
    <m/>
    <x v="2"/>
    <n v="4"/>
    <s v="Branch Office"/>
    <x v="1"/>
  </r>
  <r>
    <s v="RQ05251"/>
    <x v="0"/>
    <n v="27"/>
    <s v="Operations"/>
    <s v="Operations Executive"/>
    <s v="c5"/>
    <s v="Bachelor"/>
    <s v="Recruitment agencies"/>
    <d v="2024-06-21T00:00:00"/>
    <d v="2024-07-01T00:00:00"/>
    <d v="2024-07-12T00:00:00"/>
    <s v="Hired"/>
    <n v="42041"/>
    <m/>
    <x v="0"/>
    <n v="5"/>
    <s v="Branch Office"/>
    <x v="0"/>
  </r>
  <r>
    <s v="FS30945"/>
    <x v="0"/>
    <n v="38"/>
    <s v="Finance"/>
    <s v="Financial Analyst"/>
    <s v="b9"/>
    <s v="Bachelor"/>
    <s v="LinkedIn"/>
    <d v="2024-06-21T00:00:00"/>
    <d v="2024-07-01T00:00:00"/>
    <d v="2024-07-10T00:00:00"/>
    <s v="Hired"/>
    <n v="44041"/>
    <m/>
    <x v="0"/>
    <m/>
    <s v="Branch Office"/>
    <x v="2"/>
  </r>
  <r>
    <s v="IY37727"/>
    <x v="2"/>
    <n v="33"/>
    <s v="Service"/>
    <s v="Service Manager"/>
    <s v="c8"/>
    <s v="Master"/>
    <s v="Own website"/>
    <d v="2024-06-22T00:00:00"/>
    <d v="2024-07-10T00:00:00"/>
    <d v="2024-07-22T00:00:00"/>
    <s v="Hired"/>
    <n v="69427"/>
    <n v="4"/>
    <x v="0"/>
    <n v="5"/>
    <s v="Branch Office"/>
    <x v="1"/>
  </r>
  <r>
    <s v="ZY63143"/>
    <x v="1"/>
    <n v="33"/>
    <s v="Service"/>
    <s v="Service Engineer"/>
    <s v="c10"/>
    <s v="Master"/>
    <s v="Own website"/>
    <d v="2024-06-22T00:00:00"/>
    <d v="2024-07-14T00:00:00"/>
    <d v="2024-07-23T00:00:00"/>
    <s v="Rejected"/>
    <n v="87034"/>
    <m/>
    <x v="1"/>
    <n v="4"/>
    <s v="Branch Office"/>
    <x v="1"/>
  </r>
  <r>
    <s v="RI16150"/>
    <x v="0"/>
    <n v="25"/>
    <s v="Operations"/>
    <s v="Operations Executive"/>
    <s v="i4"/>
    <s v="Master"/>
    <s v="Others"/>
    <d v="2024-06-22T00:00:00"/>
    <d v="2024-07-04T00:00:00"/>
    <d v="2024-07-09T00:00:00"/>
    <s v="Hired"/>
    <n v="55977"/>
    <n v="4.7"/>
    <x v="0"/>
    <n v="3"/>
    <s v="Branch Office"/>
    <x v="0"/>
  </r>
  <r>
    <s v="DD24273"/>
    <x v="0"/>
    <n v="23"/>
    <s v="Operations"/>
    <s v="Operations Executive"/>
    <s v="i7"/>
    <s v="Master"/>
    <s v="LinkedIn"/>
    <d v="2024-06-23T00:00:00"/>
    <d v="2024-07-14T00:00:00"/>
    <d v="2024-07-20T00:00:00"/>
    <s v="Hired"/>
    <n v="61513"/>
    <n v="3.5"/>
    <x v="0"/>
    <n v="5"/>
    <s v="Branch Office"/>
    <x v="0"/>
  </r>
  <r>
    <s v="AG33690"/>
    <x v="0"/>
    <n v="40"/>
    <s v="Production"/>
    <s v="Production Engineer"/>
    <s v="c10"/>
    <s v="Master"/>
    <s v="Recruitment agencies"/>
    <d v="2024-06-23T00:00:00"/>
    <d v="2024-07-04T00:00:00"/>
    <d v="2024-07-14T00:00:00"/>
    <s v="Hired"/>
    <n v="82529"/>
    <n v="4.5"/>
    <x v="0"/>
    <n v="4"/>
    <s v="Head Office"/>
    <x v="3"/>
  </r>
  <r>
    <s v="ZA44043"/>
    <x v="2"/>
    <n v="25"/>
    <s v="Service"/>
    <s v="Service Engineer"/>
    <s v="i7"/>
    <s v="Bachelor"/>
    <s v="LinkedIn"/>
    <d v="2024-06-23T00:00:00"/>
    <d v="2024-07-09T00:00:00"/>
    <d v="2024-07-21T00:00:00"/>
    <s v="Hired"/>
    <n v="74006"/>
    <n v="4.4000000000000004"/>
    <x v="0"/>
    <n v="5"/>
    <s v="Head Office"/>
    <x v="0"/>
  </r>
  <r>
    <s v="YU57711"/>
    <x v="0"/>
    <n v="29"/>
    <s v="Service"/>
    <s v="Service Engineer"/>
    <s v="i6"/>
    <s v="Bachelor"/>
    <s v="LinkedIn"/>
    <d v="2024-06-23T00:00:00"/>
    <d v="2024-07-07T00:00:00"/>
    <d v="2024-07-17T00:00:00"/>
    <s v="Hired"/>
    <n v="50801"/>
    <n v="4.8"/>
    <x v="2"/>
    <n v="1"/>
    <s v="Branch Office"/>
    <x v="1"/>
  </r>
  <r>
    <s v="OG60647"/>
    <x v="0"/>
    <n v="25"/>
    <s v="Marketing"/>
    <s v="Marketing Executive"/>
    <s v="c5"/>
    <s v="Master"/>
    <s v="Job portal"/>
    <d v="2024-06-23T00:00:00"/>
    <d v="2024-07-05T00:00:00"/>
    <d v="2024-07-10T00:00:00"/>
    <s v="Rejected"/>
    <n v="65244"/>
    <m/>
    <x v="1"/>
    <n v="5"/>
    <s v="Branch Office"/>
    <x v="0"/>
  </r>
  <r>
    <s v="UV34491"/>
    <x v="2"/>
    <n v="24"/>
    <s v="Finance"/>
    <s v="Finance Manager"/>
    <s v="i4"/>
    <s v="Bachelor"/>
    <s v="LinkedIn"/>
    <d v="2024-06-23T00:00:00"/>
    <d v="2024-07-10T00:00:00"/>
    <d v="2024-07-16T00:00:00"/>
    <s v="Hired"/>
    <n v="57335"/>
    <n v="4.5999999999999996"/>
    <x v="0"/>
    <n v="5"/>
    <s v="Head Office"/>
    <x v="0"/>
  </r>
  <r>
    <s v="DZ66632"/>
    <x v="0"/>
    <n v="27"/>
    <s v="Purchase"/>
    <s v="Purchase Officer"/>
    <s v="c8"/>
    <s v="Bachelor"/>
    <s v="LinkedIn"/>
    <d v="2024-06-24T00:00:00"/>
    <d v="2024-07-02T00:00:00"/>
    <d v="2024-07-06T00:00:00"/>
    <s v="Hired"/>
    <n v="81411"/>
    <n v="4.5999999999999996"/>
    <x v="0"/>
    <n v="5"/>
    <s v="Branch Office"/>
    <x v="0"/>
  </r>
  <r>
    <s v="KS20238"/>
    <x v="0"/>
    <n v="24"/>
    <s v="Finance"/>
    <s v="Financial Analyst"/>
    <s v="i5"/>
    <s v="Bachelor"/>
    <s v="Recruitment agencies"/>
    <d v="2024-06-24T00:00:00"/>
    <d v="2024-07-10T00:00:00"/>
    <d v="2024-07-19T00:00:00"/>
    <s v="Hired"/>
    <n v="56557"/>
    <n v="4.4000000000000004"/>
    <x v="0"/>
    <n v="5"/>
    <s v="Branch Office"/>
    <x v="0"/>
  </r>
  <r>
    <s v="II14744"/>
    <x v="0"/>
    <n v="27"/>
    <s v="Operations"/>
    <s v="Operations Executive"/>
    <s v="c5"/>
    <s v="Bachelor"/>
    <s v="Own website"/>
    <d v="2024-06-24T00:00:00"/>
    <d v="2024-07-03T00:00:00"/>
    <d v="2024-07-11T00:00:00"/>
    <s v="Hired"/>
    <n v="46311"/>
    <n v="4.8"/>
    <x v="2"/>
    <n v="2"/>
    <s v="Branch Office"/>
    <x v="0"/>
  </r>
  <r>
    <s v="MO83721"/>
    <x v="0"/>
    <n v="33"/>
    <s v="Service"/>
    <s v="Service Engineer"/>
    <s v="c5"/>
    <s v="Bachelor"/>
    <s v="Own website"/>
    <d v="2024-06-24T00:00:00"/>
    <d v="2024-07-16T00:00:00"/>
    <d v="2024-07-23T00:00:00"/>
    <s v="Hired"/>
    <n v="51147"/>
    <m/>
    <x v="2"/>
    <n v="5"/>
    <s v="Remote"/>
    <x v="1"/>
  </r>
  <r>
    <s v="KZ56280"/>
    <x v="0"/>
    <n v="32"/>
    <s v="Service"/>
    <s v="Service Manager"/>
    <s v="i4"/>
    <s v="Master"/>
    <s v="Own website"/>
    <d v="2024-06-24T00:00:00"/>
    <d v="2024-07-02T00:00:00"/>
    <d v="2024-07-14T00:00:00"/>
    <s v="Hired"/>
    <n v="57480"/>
    <n v="3.9"/>
    <x v="0"/>
    <n v="5"/>
    <s v="Branch Office"/>
    <x v="1"/>
  </r>
  <r>
    <s v="NS84368"/>
    <x v="0"/>
    <n v="23"/>
    <s v="Operations"/>
    <s v="Operations Manager"/>
    <s v="i4"/>
    <s v="Bachelor"/>
    <s v="Job portal"/>
    <d v="2024-06-24T00:00:00"/>
    <d v="2024-07-10T00:00:00"/>
    <d v="2024-07-21T00:00:00"/>
    <s v="Hired"/>
    <n v="61427"/>
    <n v="4.0999999999999996"/>
    <x v="2"/>
    <n v="5"/>
    <s v="Branch Office"/>
    <x v="0"/>
  </r>
  <r>
    <s v="DY85161"/>
    <x v="0"/>
    <n v="23"/>
    <s v="Operations"/>
    <s v="Operations Executive"/>
    <s v="i1"/>
    <s v="Bachelor"/>
    <s v="Job portal"/>
    <d v="2024-06-25T00:00:00"/>
    <d v="2024-07-04T00:00:00"/>
    <d v="2024-07-14T00:00:00"/>
    <s v="Hired"/>
    <n v="53484"/>
    <m/>
    <x v="0"/>
    <n v="4"/>
    <s v="Branch Office"/>
    <x v="0"/>
  </r>
  <r>
    <s v="OJ30170"/>
    <x v="0"/>
    <n v="25"/>
    <s v="Operations"/>
    <s v="Operations Executive"/>
    <s v="i1"/>
    <s v="Degree"/>
    <s v="Job portal"/>
    <d v="2024-06-25T00:00:00"/>
    <d v="2024-07-11T00:00:00"/>
    <d v="2024-07-15T00:00:00"/>
    <s v="Hired"/>
    <n v="53348"/>
    <n v="4.5999999999999996"/>
    <x v="2"/>
    <n v="4"/>
    <s v="Branch Office"/>
    <x v="0"/>
  </r>
  <r>
    <s v="QX07961"/>
    <x v="2"/>
    <n v="27"/>
    <s v="Operations"/>
    <s v="Operations Executive"/>
    <s v="b9"/>
    <s v="Bachelor"/>
    <s v="Job portal"/>
    <d v="2024-06-25T00:00:00"/>
    <d v="2024-07-09T00:00:00"/>
    <d v="2024-07-20T00:00:00"/>
    <s v="Hired"/>
    <n v="38177"/>
    <m/>
    <x v="0"/>
    <n v="2"/>
    <s v="Branch Office"/>
    <x v="0"/>
  </r>
  <r>
    <s v="BP23044"/>
    <x v="2"/>
    <n v="36"/>
    <s v="Service"/>
    <s v="Service Engineer"/>
    <s v="i4"/>
    <s v="Master"/>
    <s v="Job portal"/>
    <d v="2024-06-25T00:00:00"/>
    <d v="2024-07-09T00:00:00"/>
    <d v="2024-07-17T00:00:00"/>
    <s v="Hired"/>
    <n v="45304"/>
    <n v="4.2"/>
    <x v="2"/>
    <m/>
    <s v="Branch Office"/>
    <x v="2"/>
  </r>
  <r>
    <s v="EC10667"/>
    <x v="0"/>
    <n v="31"/>
    <s v="Sales"/>
    <s v="Sales Executive"/>
    <s v="c5"/>
    <s v="Bachelor"/>
    <s v="LinkedIn"/>
    <d v="2024-06-26T00:00:00"/>
    <d v="2024-07-05T00:00:00"/>
    <d v="2024-07-09T00:00:00"/>
    <s v="Hired"/>
    <n v="63785"/>
    <m/>
    <x v="0"/>
    <m/>
    <s v="Branch Office"/>
    <x v="1"/>
  </r>
  <r>
    <s v="VP68719"/>
    <x v="0"/>
    <n v="35"/>
    <s v="Marketing"/>
    <s v="Marketing Manager"/>
    <s v="i4"/>
    <s v="Associate"/>
    <s v="LinkedIn"/>
    <d v="2024-06-26T00:00:00"/>
    <d v="2024-07-11T00:00:00"/>
    <d v="2024-07-16T00:00:00"/>
    <s v="Hired"/>
    <n v="48953"/>
    <n v="3.8"/>
    <x v="0"/>
    <m/>
    <s v="Branch Office"/>
    <x v="2"/>
  </r>
  <r>
    <s v="UP18241"/>
    <x v="0"/>
    <n v="33"/>
    <s v="Purchase"/>
    <s v="Purchase Manager"/>
    <s v="c10"/>
    <s v="Degree"/>
    <s v="LinkedIn"/>
    <d v="2024-06-26T00:00:00"/>
    <d v="2024-07-14T00:00:00"/>
    <d v="2024-07-25T00:00:00"/>
    <s v="Rejected"/>
    <n v="66831"/>
    <m/>
    <x v="1"/>
    <n v="2"/>
    <s v="Branch Office"/>
    <x v="1"/>
  </r>
  <r>
    <s v="XB05856"/>
    <x v="0"/>
    <n v="34"/>
    <s v="Operations"/>
    <s v="Operations Executive"/>
    <s v="i4"/>
    <s v="Bachelor"/>
    <s v="Job portal"/>
    <d v="2024-06-26T00:00:00"/>
    <d v="2024-07-15T00:00:00"/>
    <d v="2024-07-26T00:00:00"/>
    <s v="Candidate in process"/>
    <n v="50794"/>
    <m/>
    <x v="1"/>
    <n v="5"/>
    <s v="Branch Office"/>
    <x v="2"/>
  </r>
  <r>
    <s v="LH40254"/>
    <x v="0"/>
    <n v="28"/>
    <s v="Operations"/>
    <s v="Operations Manager"/>
    <s v="n6"/>
    <s v="Bachelor"/>
    <s v="Job portal"/>
    <d v="2024-06-26T00:00:00"/>
    <d v="2024-07-13T00:00:00"/>
    <d v="2024-07-22T00:00:00"/>
    <s v="Hired"/>
    <n v="198966"/>
    <n v="4.4000000000000004"/>
    <x v="0"/>
    <n v="4"/>
    <s v="Head Office"/>
    <x v="1"/>
  </r>
  <r>
    <s v="OX78901"/>
    <x v="2"/>
    <n v="36"/>
    <s v="Operations"/>
    <s v="Operations Manager"/>
    <s v="i7"/>
    <s v="Bachelor"/>
    <s v="Job portal"/>
    <d v="2024-06-26T00:00:00"/>
    <d v="2024-07-17T00:00:00"/>
    <d v="2024-07-21T00:00:00"/>
    <s v="Hired"/>
    <n v="78699"/>
    <n v="5"/>
    <x v="0"/>
    <n v="5"/>
    <s v="Branch Office"/>
    <x v="2"/>
  </r>
  <r>
    <s v="ER87009"/>
    <x v="0"/>
    <n v="51"/>
    <s v="Service"/>
    <s v="Service Manager"/>
    <s v="i5"/>
    <s v="Degree"/>
    <s v="LinkedIn"/>
    <d v="2024-06-27T00:00:00"/>
    <d v="2024-07-09T00:00:00"/>
    <d v="2024-07-18T00:00:00"/>
    <s v="Rejected"/>
    <n v="56839"/>
    <m/>
    <x v="1"/>
    <m/>
    <s v="Head Office"/>
    <x v="5"/>
  </r>
  <r>
    <s v="KO02445"/>
    <x v="0"/>
    <n v="35"/>
    <s v="Operations"/>
    <s v="Operations Manager"/>
    <s v="c5"/>
    <s v="Master"/>
    <s v="Job portal"/>
    <d v="2024-06-27T00:00:00"/>
    <d v="2024-07-10T00:00:00"/>
    <d v="2024-07-18T00:00:00"/>
    <s v="Rejected"/>
    <n v="43717"/>
    <m/>
    <x v="1"/>
    <n v="4"/>
    <s v="Branch Office"/>
    <x v="2"/>
  </r>
  <r>
    <s v="IT24846"/>
    <x v="0"/>
    <n v="32"/>
    <s v="Operations"/>
    <s v="Operations Executive"/>
    <s v="i5"/>
    <s v="Bachelor"/>
    <s v="Job portal"/>
    <d v="2024-06-27T00:00:00"/>
    <d v="2024-07-09T00:00:00"/>
    <d v="2024-07-19T00:00:00"/>
    <s v="Hired"/>
    <n v="52724"/>
    <n v="4.5"/>
    <x v="0"/>
    <n v="4"/>
    <s v="Branch Office"/>
    <x v="1"/>
  </r>
  <r>
    <s v="AL82169"/>
    <x v="2"/>
    <n v="25"/>
    <s v="Operations"/>
    <s v="Operations Executive"/>
    <s v="n10"/>
    <s v="Associate"/>
    <s v="Job portal"/>
    <d v="2024-06-27T00:00:00"/>
    <d v="2024-07-14T00:00:00"/>
    <d v="2024-07-23T00:00:00"/>
    <s v="Rejected"/>
    <n v="175004"/>
    <m/>
    <x v="1"/>
    <n v="4"/>
    <s v="Head Office"/>
    <x v="0"/>
  </r>
  <r>
    <s v="ZE44424"/>
    <x v="0"/>
    <n v="29"/>
    <s v="Production"/>
    <s v="Production Manager"/>
    <s v="c8"/>
    <s v="Bachelor"/>
    <s v="LinkedIn"/>
    <d v="2024-06-28T00:00:00"/>
    <d v="2024-07-07T00:00:00"/>
    <d v="2024-07-15T00:00:00"/>
    <s v="Hired"/>
    <n v="64839"/>
    <n v="3.8"/>
    <x v="0"/>
    <n v="4"/>
    <s v="Branch Office"/>
    <x v="1"/>
  </r>
  <r>
    <s v="XG48623"/>
    <x v="2"/>
    <n v="34"/>
    <s v="Service"/>
    <s v="Service Manager"/>
    <s v="n6"/>
    <s v="Master"/>
    <s v="LinkedIn"/>
    <d v="2024-06-28T00:00:00"/>
    <d v="2024-07-18T00:00:00"/>
    <d v="2024-07-22T00:00:00"/>
    <s v="Rejected"/>
    <n v="129067"/>
    <m/>
    <x v="1"/>
    <n v="5"/>
    <s v="Branch Office"/>
    <x v="2"/>
  </r>
  <r>
    <s v="MU04165"/>
    <x v="0"/>
    <n v="51"/>
    <s v="Sales"/>
    <s v="Sales Manager"/>
    <s v="i1"/>
    <s v="Associate"/>
    <s v="Job portal"/>
    <d v="2024-06-28T00:00:00"/>
    <d v="2024-07-14T00:00:00"/>
    <d v="2024-07-26T00:00:00"/>
    <s v="Hired"/>
    <n v="58447"/>
    <n v="4.5"/>
    <x v="0"/>
    <n v="4"/>
    <s v="Branch Office"/>
    <x v="5"/>
  </r>
  <r>
    <s v="LX51571"/>
    <x v="2"/>
    <n v="24"/>
    <s v="Service"/>
    <s v="Service Engineer"/>
    <s v="m6"/>
    <s v="Degree"/>
    <s v="Job portal"/>
    <d v="2024-06-28T00:00:00"/>
    <d v="2024-07-06T00:00:00"/>
    <d v="2024-07-14T00:00:00"/>
    <s v="Candidate in process"/>
    <n v="116769"/>
    <m/>
    <x v="1"/>
    <n v="3"/>
    <s v="Branch Office"/>
    <x v="0"/>
  </r>
  <r>
    <s v="UD47772"/>
    <x v="2"/>
    <n v="46"/>
    <s v="Service"/>
    <s v="Service Engineer"/>
    <s v="m6"/>
    <s v="Master"/>
    <s v="Job portal"/>
    <d v="2024-06-28T00:00:00"/>
    <d v="2024-07-07T00:00:00"/>
    <d v="2024-07-13T00:00:00"/>
    <s v="Hired"/>
    <n v="138681"/>
    <n v="4.4000000000000004"/>
    <x v="0"/>
    <n v="5"/>
    <s v="Branch Office"/>
    <x v="5"/>
  </r>
  <r>
    <s v="LA14690"/>
    <x v="0"/>
    <n v="24"/>
    <s v="Marketing"/>
    <s v="Marketing Executive"/>
    <s v="b9"/>
    <s v="Associate"/>
    <s v="LinkedIn"/>
    <d v="2024-06-28T00:00:00"/>
    <d v="2024-07-17T00:00:00"/>
    <d v="2024-07-25T00:00:00"/>
    <s v="Hired"/>
    <n v="51082"/>
    <m/>
    <x v="0"/>
    <n v="4"/>
    <s v="Branch Office"/>
    <x v="0"/>
  </r>
  <r>
    <s v="KS50269"/>
    <x v="0"/>
    <n v="35"/>
    <s v="Operations"/>
    <s v="Operations Executive"/>
    <s v="c10"/>
    <s v="Doctoral"/>
    <s v="Others"/>
    <d v="2024-06-29T00:00:00"/>
    <d v="2024-07-17T00:00:00"/>
    <d v="2024-07-26T00:00:00"/>
    <s v="Rejected"/>
    <n v="72213"/>
    <m/>
    <x v="1"/>
    <n v="5"/>
    <s v="Branch Office"/>
    <x v="2"/>
  </r>
  <r>
    <s v="KH48861"/>
    <x v="0"/>
    <n v="27"/>
    <s v="Operations"/>
    <s v="Operations Executive"/>
    <s v="i1"/>
    <s v="Associate"/>
    <s v="Job portal"/>
    <d v="2024-06-29T00:00:00"/>
    <d v="2024-07-14T00:00:00"/>
    <d v="2024-07-24T00:00:00"/>
    <s v="Hired"/>
    <n v="43795"/>
    <n v="4.7"/>
    <x v="2"/>
    <n v="5"/>
    <s v="Branch Office"/>
    <x v="0"/>
  </r>
  <r>
    <s v="PE11725"/>
    <x v="0"/>
    <n v="25"/>
    <s v="Finance"/>
    <s v="Financial Analyst"/>
    <s v="c5"/>
    <s v="Bachelor"/>
    <s v="Job portal"/>
    <d v="2024-06-30T00:00:00"/>
    <d v="2024-07-10T00:00:00"/>
    <d v="2024-07-14T00:00:00"/>
    <s v="Hired"/>
    <n v="46434"/>
    <n v="4.0999999999999996"/>
    <x v="2"/>
    <n v="4"/>
    <s v="Branch Office"/>
    <x v="0"/>
  </r>
  <r>
    <s v="JZ62870"/>
    <x v="2"/>
    <n v="28"/>
    <s v="Service"/>
    <s v="Service Engineer"/>
    <s v="c10"/>
    <s v="Bachelor"/>
    <s v="Job portal"/>
    <d v="2024-06-30T00:00:00"/>
    <d v="2024-07-20T00:00:00"/>
    <d v="2024-07-31T00:00:00"/>
    <s v="Hired"/>
    <n v="64370"/>
    <n v="4.2"/>
    <x v="2"/>
    <n v="5"/>
    <s v="Branch Office"/>
    <x v="1"/>
  </r>
  <r>
    <s v="PZ52049"/>
    <x v="2"/>
    <n v="35"/>
    <s v="General Management"/>
    <s v="General Manager"/>
    <s v="b9"/>
    <s v="Bachelor"/>
    <s v="Own website"/>
    <d v="2024-06-30T00:00:00"/>
    <d v="2024-07-10T00:00:00"/>
    <d v="2024-07-19T00:00:00"/>
    <s v="Hired"/>
    <n v="39518"/>
    <n v="4.2"/>
    <x v="0"/>
    <n v="5"/>
    <s v="Head Office"/>
    <x v="2"/>
  </r>
  <r>
    <s v="DA57481"/>
    <x v="2"/>
    <n v="32"/>
    <s v="Service"/>
    <s v="Service Engineer"/>
    <s v="b9"/>
    <s v="Degree"/>
    <s v="Recruitment agencies"/>
    <d v="2024-06-30T00:00:00"/>
    <d v="2024-07-21T00:00:00"/>
    <d v="2024-07-29T00:00:00"/>
    <s v="Rejected"/>
    <n v="37509"/>
    <m/>
    <x v="1"/>
    <n v="4"/>
    <s v="Branch Office"/>
    <x v="1"/>
  </r>
  <r>
    <s v="EM67080"/>
    <x v="2"/>
    <n v="40"/>
    <s v="Service"/>
    <s v="Service Engineer"/>
    <s v="i6"/>
    <s v="Bachelor"/>
    <s v="Job portal"/>
    <d v="2024-07-01T00:00:00"/>
    <d v="2024-07-15T00:00:00"/>
    <d v="2024-07-19T00:00:00"/>
    <s v="Candidate refused"/>
    <n v="59039"/>
    <m/>
    <x v="1"/>
    <n v="4"/>
    <s v="Remote"/>
    <x v="3"/>
  </r>
  <r>
    <s v="FL53436"/>
    <x v="0"/>
    <n v="35"/>
    <s v="Finance"/>
    <s v="Financial Analyst"/>
    <s v="m6"/>
    <s v="Bachelor"/>
    <s v="Own website"/>
    <d v="2024-07-01T00:00:00"/>
    <d v="2024-07-09T00:00:00"/>
    <d v="2024-07-14T00:00:00"/>
    <s v="Hired"/>
    <n v="117216"/>
    <n v="4.5999999999999996"/>
    <x v="2"/>
    <n v="5"/>
    <s v="Branch Office"/>
    <x v="2"/>
  </r>
  <r>
    <s v="QH00909"/>
    <x v="0"/>
    <n v="32"/>
    <s v="Operations"/>
    <s v="Operations Executive"/>
    <s v="i6"/>
    <s v="Bachelor"/>
    <s v="LinkedIn"/>
    <d v="2024-07-01T00:00:00"/>
    <d v="2024-07-10T00:00:00"/>
    <d v="2024-07-19T00:00:00"/>
    <s v="Rejected"/>
    <n v="68578"/>
    <m/>
    <x v="1"/>
    <n v="4"/>
    <s v="Head Office"/>
    <x v="1"/>
  </r>
  <r>
    <s v="OA60153"/>
    <x v="2"/>
    <n v="30"/>
    <s v="Operations"/>
    <s v="Operations Executive"/>
    <s v="c8"/>
    <s v="Master"/>
    <s v="Own website"/>
    <d v="2024-07-01T00:00:00"/>
    <d v="2024-07-15T00:00:00"/>
    <d v="2024-07-19T00:00:00"/>
    <s v="Hired"/>
    <n v="64377"/>
    <n v="4.5"/>
    <x v="0"/>
    <n v="5"/>
    <s v="Branch Office"/>
    <x v="1"/>
  </r>
  <r>
    <s v="SA03246"/>
    <x v="0"/>
    <n v="33"/>
    <s v="Sales"/>
    <s v="Sales Manager"/>
    <s v="b9"/>
    <s v="Master"/>
    <s v="LinkedIn"/>
    <d v="2024-07-01T00:00:00"/>
    <d v="2024-07-23T00:00:00"/>
    <d v="2024-08-04T00:00:00"/>
    <s v="Candidate refused"/>
    <n v="42993"/>
    <m/>
    <x v="1"/>
    <m/>
    <s v="Branch Office"/>
    <x v="1"/>
  </r>
  <r>
    <s v="YF61091"/>
    <x v="2"/>
    <n v="31"/>
    <s v="Operations"/>
    <s v="Operations Executive"/>
    <s v="c5"/>
    <s v="Bachelor"/>
    <s v="Job portal"/>
    <d v="2024-07-01T00:00:00"/>
    <d v="2024-07-20T00:00:00"/>
    <d v="2024-07-30T00:00:00"/>
    <s v="Hired"/>
    <n v="51664"/>
    <n v="3.7"/>
    <x v="2"/>
    <n v="4"/>
    <s v="Head Office"/>
    <x v="1"/>
  </r>
  <r>
    <s v="XM97466"/>
    <x v="0"/>
    <n v="27"/>
    <s v="Service"/>
    <s v="Service Engineer"/>
    <s v="i1"/>
    <s v="Degree"/>
    <s v="LinkedIn"/>
    <d v="2024-07-02T00:00:00"/>
    <d v="2024-07-14T00:00:00"/>
    <d v="2024-07-21T00:00:00"/>
    <s v="Candidate refused"/>
    <n v="39040"/>
    <m/>
    <x v="1"/>
    <n v="5"/>
    <s v="Remote"/>
    <x v="0"/>
  </r>
  <r>
    <s v="RW32538"/>
    <x v="0"/>
    <n v="36"/>
    <s v="Sales"/>
    <s v="Sales Manager"/>
    <s v="n9"/>
    <s v="Bachelor"/>
    <s v="Own website"/>
    <d v="2024-07-02T00:00:00"/>
    <d v="2024-07-15T00:00:00"/>
    <d v="2024-07-21T00:00:00"/>
    <s v="Hired"/>
    <n v="194844"/>
    <n v="4.7"/>
    <x v="0"/>
    <m/>
    <s v="Head Office"/>
    <x v="2"/>
  </r>
  <r>
    <s v="ZT27336"/>
    <x v="1"/>
    <n v="26"/>
    <s v="Operations"/>
    <s v="Operations Executive"/>
    <s v="i4"/>
    <s v="Bachelor"/>
    <s v="Recruitment agencies"/>
    <d v="2024-07-02T00:00:00"/>
    <d v="2024-07-19T00:00:00"/>
    <d v="2024-07-24T00:00:00"/>
    <s v="Rejected"/>
    <n v="60222"/>
    <m/>
    <x v="1"/>
    <m/>
    <s v="Branch Office"/>
    <x v="0"/>
  </r>
  <r>
    <s v="QT61241"/>
    <x v="0"/>
    <n v="36"/>
    <s v="Operations"/>
    <s v="Operations Manager"/>
    <s v="c8"/>
    <s v="Doctoral"/>
    <s v="LinkedIn"/>
    <d v="2024-07-02T00:00:00"/>
    <d v="2024-07-21T00:00:00"/>
    <d v="2024-08-02T00:00:00"/>
    <s v="Hired"/>
    <n v="82524"/>
    <n v="4.0999999999999996"/>
    <x v="2"/>
    <n v="5"/>
    <s v="Branch Office"/>
    <x v="2"/>
  </r>
  <r>
    <s v="UF29780"/>
    <x v="1"/>
    <n v="28"/>
    <s v="Operations"/>
    <s v="Operations Executive"/>
    <s v="b9"/>
    <s v="Master"/>
    <s v="Job portal"/>
    <d v="2024-07-02T00:00:00"/>
    <d v="2024-07-17T00:00:00"/>
    <d v="2024-07-22T00:00:00"/>
    <s v="Hired"/>
    <n v="49575"/>
    <n v="4.7"/>
    <x v="0"/>
    <n v="4"/>
    <s v="Branch Office"/>
    <x v="1"/>
  </r>
  <r>
    <s v="XE47624"/>
    <x v="1"/>
    <n v="41"/>
    <s v="Operations"/>
    <s v="Operations Manager"/>
    <s v="c5"/>
    <s v="Bachelor"/>
    <s v="Job portal"/>
    <d v="2024-07-02T00:00:00"/>
    <d v="2024-07-22T00:00:00"/>
    <d v="2024-07-28T00:00:00"/>
    <s v="Rejected"/>
    <n v="56924"/>
    <m/>
    <x v="1"/>
    <n v="4"/>
    <s v="Head Office"/>
    <x v="3"/>
  </r>
  <r>
    <s v="LT77645"/>
    <x v="2"/>
    <n v="35"/>
    <s v="Operations"/>
    <s v="Operations Executive"/>
    <s v="i6"/>
    <s v="Doctoral"/>
    <s v="Own website"/>
    <d v="2024-07-03T00:00:00"/>
    <d v="2024-07-21T00:00:00"/>
    <d v="2024-07-27T00:00:00"/>
    <s v="Hired"/>
    <n v="56394"/>
    <n v="4.0999999999999996"/>
    <x v="0"/>
    <n v="5"/>
    <s v="Head Office"/>
    <x v="2"/>
  </r>
  <r>
    <s v="TX70537"/>
    <x v="2"/>
    <n v="34"/>
    <s v="Operations"/>
    <s v="Operations Manager"/>
    <s v="i7"/>
    <s v="Bachelor"/>
    <s v="LinkedIn"/>
    <d v="2024-07-03T00:00:00"/>
    <d v="2024-07-18T00:00:00"/>
    <d v="2024-07-29T00:00:00"/>
    <s v="Rejected"/>
    <n v="76526"/>
    <m/>
    <x v="1"/>
    <n v="4"/>
    <s v="Branch Office"/>
    <x v="2"/>
  </r>
  <r>
    <s v="VL50327"/>
    <x v="0"/>
    <n v="34"/>
    <s v="Operations"/>
    <s v="Operations Manager"/>
    <s v="c9"/>
    <s v="Master"/>
    <s v="LinkedIn"/>
    <d v="2024-07-03T00:00:00"/>
    <d v="2024-07-20T00:00:00"/>
    <d v="2024-07-30T00:00:00"/>
    <s v="Hired"/>
    <n v="87557"/>
    <m/>
    <x v="0"/>
    <m/>
    <s v="Branch Office"/>
    <x v="2"/>
  </r>
  <r>
    <s v="NC26528"/>
    <x v="2"/>
    <n v="28"/>
    <s v="Operations"/>
    <s v="Operations Executive"/>
    <s v="i6"/>
    <s v="Degree"/>
    <s v="Job portal"/>
    <d v="2024-07-03T00:00:00"/>
    <d v="2024-07-23T00:00:00"/>
    <d v="2024-07-31T00:00:00"/>
    <s v="Candidate refused"/>
    <n v="65517"/>
    <m/>
    <x v="1"/>
    <n v="2"/>
    <s v="Branch Office"/>
    <x v="1"/>
  </r>
  <r>
    <s v="IK20323"/>
    <x v="0"/>
    <n v="33"/>
    <s v="Marketing"/>
    <s v="Marketing Executive"/>
    <s v="i4"/>
    <s v="Master"/>
    <s v="Job portal"/>
    <d v="2024-07-03T00:00:00"/>
    <d v="2024-07-15T00:00:00"/>
    <d v="2024-07-24T00:00:00"/>
    <s v="Hired"/>
    <n v="55791"/>
    <n v="4.0999999999999996"/>
    <x v="0"/>
    <n v="4"/>
    <s v="Branch Office"/>
    <x v="1"/>
  </r>
  <r>
    <s v="OP41321"/>
    <x v="0"/>
    <n v="30"/>
    <s v="Human Resource"/>
    <s v="HR Specialist"/>
    <s v="i5"/>
    <s v="Master"/>
    <s v="LinkedIn"/>
    <d v="2024-07-03T00:00:00"/>
    <d v="2024-07-16T00:00:00"/>
    <d v="2024-07-27T00:00:00"/>
    <s v="Hired"/>
    <n v="50173"/>
    <n v="4"/>
    <x v="0"/>
    <n v="5"/>
    <s v="Branch Office"/>
    <x v="1"/>
  </r>
  <r>
    <s v="LP01607"/>
    <x v="2"/>
    <n v="27"/>
    <s v="Service"/>
    <s v="Service Engineer"/>
    <s v="i1"/>
    <s v="Bachelor"/>
    <s v="Job portal"/>
    <d v="2024-07-04T00:00:00"/>
    <d v="2024-07-26T00:00:00"/>
    <d v="2024-08-02T00:00:00"/>
    <s v="Hired"/>
    <n v="59906"/>
    <n v="4.2"/>
    <x v="0"/>
    <n v="4"/>
    <s v="Head Office"/>
    <x v="0"/>
  </r>
  <r>
    <s v="JS05445"/>
    <x v="0"/>
    <n v="24"/>
    <s v="Operations"/>
    <s v="Operations Executive"/>
    <s v="n6"/>
    <s v="Master"/>
    <s v="Job portal"/>
    <d v="2024-07-04T00:00:00"/>
    <d v="2024-07-25T00:00:00"/>
    <d v="2024-08-06T00:00:00"/>
    <s v="Rejected"/>
    <n v="127017"/>
    <m/>
    <x v="1"/>
    <n v="5"/>
    <s v="Branch Office"/>
    <x v="0"/>
  </r>
  <r>
    <s v="OZ32128"/>
    <x v="0"/>
    <n v="31"/>
    <s v="Finance"/>
    <s v="Finance Manager"/>
    <s v="i4"/>
    <s v="Bachelor"/>
    <s v="LinkedIn"/>
    <d v="2024-07-04T00:00:00"/>
    <d v="2024-07-24T00:00:00"/>
    <d v="2024-08-04T00:00:00"/>
    <s v="Candidate refused"/>
    <n v="50093"/>
    <m/>
    <x v="1"/>
    <m/>
    <s v="Head Office"/>
    <x v="1"/>
  </r>
  <r>
    <s v="KN28466"/>
    <x v="0"/>
    <n v="32"/>
    <s v="Service"/>
    <s v="Service Engineer"/>
    <s v="n9"/>
    <s v="Master"/>
    <s v="Job portal"/>
    <d v="2024-07-06T00:00:00"/>
    <d v="2024-07-16T00:00:00"/>
    <d v="2024-07-20T00:00:00"/>
    <s v="Rejected"/>
    <n v="170144"/>
    <m/>
    <x v="1"/>
    <n v="4"/>
    <s v="Branch Office"/>
    <x v="1"/>
  </r>
  <r>
    <s v="SW07818"/>
    <x v="0"/>
    <n v="27"/>
    <s v="Operations"/>
    <s v="Operations Executive"/>
    <s v="i6"/>
    <s v="Master"/>
    <s v="Own website"/>
    <d v="2024-07-06T00:00:00"/>
    <d v="2024-07-17T00:00:00"/>
    <d v="2024-07-22T00:00:00"/>
    <s v="Rejected"/>
    <n v="68436"/>
    <m/>
    <x v="1"/>
    <n v="3"/>
    <s v="Branch Office"/>
    <x v="0"/>
  </r>
  <r>
    <s v="GJ94908"/>
    <x v="2"/>
    <n v="26"/>
    <s v="Sales"/>
    <s v="Sales Manager"/>
    <s v="n9"/>
    <s v="Master"/>
    <s v="Job portal"/>
    <d v="2024-07-07T00:00:00"/>
    <d v="2024-07-17T00:00:00"/>
    <d v="2024-07-26T00:00:00"/>
    <s v="Candidate refused"/>
    <n v="205235"/>
    <m/>
    <x v="1"/>
    <n v="4"/>
    <s v="Branch Office"/>
    <x v="0"/>
  </r>
  <r>
    <s v="HV85847"/>
    <x v="0"/>
    <n v="33"/>
    <s v="Finance"/>
    <s v="Financial Analyst"/>
    <s v="b9"/>
    <s v="Degree"/>
    <s v="Own website"/>
    <d v="2024-07-07T00:00:00"/>
    <d v="2024-07-16T00:00:00"/>
    <d v="2024-07-25T00:00:00"/>
    <s v="Rejected"/>
    <n v="59554"/>
    <m/>
    <x v="1"/>
    <n v="4"/>
    <s v="Branch Office"/>
    <x v="1"/>
  </r>
  <r>
    <s v="WS10729"/>
    <x v="1"/>
    <n v="32"/>
    <s v="Operations"/>
    <s v="Operations Executive"/>
    <s v="c9"/>
    <s v="Bachelor"/>
    <s v="Job portal"/>
    <d v="2024-07-07T00:00:00"/>
    <d v="2024-07-26T00:00:00"/>
    <d v="2024-07-30T00:00:00"/>
    <s v="Rejected"/>
    <n v="62912"/>
    <m/>
    <x v="1"/>
    <n v="5"/>
    <s v="Branch Office"/>
    <x v="1"/>
  </r>
  <r>
    <s v="GS23012"/>
    <x v="2"/>
    <n v="26"/>
    <s v="Service"/>
    <s v="Service Manager"/>
    <s v="b9"/>
    <s v="Bachelor"/>
    <s v="Job portal"/>
    <d v="2024-07-07T00:00:00"/>
    <d v="2024-07-24T00:00:00"/>
    <d v="2024-07-30T00:00:00"/>
    <s v="Rejected"/>
    <n v="47950"/>
    <m/>
    <x v="1"/>
    <n v="4"/>
    <s v="Branch Office"/>
    <x v="0"/>
  </r>
  <r>
    <s v="LC79698"/>
    <x v="2"/>
    <n v="26"/>
    <s v="Purchase"/>
    <s v="Purchase Manager"/>
    <s v="i7"/>
    <s v="Bachelor"/>
    <s v="Own website"/>
    <d v="2024-07-08T00:00:00"/>
    <d v="2024-07-20T00:00:00"/>
    <d v="2024-07-25T00:00:00"/>
    <s v="Rejected"/>
    <n v="71803"/>
    <m/>
    <x v="1"/>
    <n v="4"/>
    <s v="Head Office"/>
    <x v="0"/>
  </r>
  <r>
    <s v="CL44583"/>
    <x v="0"/>
    <n v="30"/>
    <s v="Marketing"/>
    <s v="Marketing Executive"/>
    <s v="c5"/>
    <s v="Doctoral"/>
    <s v="LinkedIn"/>
    <d v="2024-07-08T00:00:00"/>
    <d v="2024-07-29T00:00:00"/>
    <d v="2024-08-08T00:00:00"/>
    <s v="Hired"/>
    <n v="57982"/>
    <m/>
    <x v="0"/>
    <n v="4"/>
    <s v="Head Office"/>
    <x v="1"/>
  </r>
  <r>
    <s v="DV14949"/>
    <x v="2"/>
    <n v="22"/>
    <s v="Purchase"/>
    <s v="Purchase Manager"/>
    <s v="i7"/>
    <s v="Degree"/>
    <s v="Job portal"/>
    <d v="2024-07-08T00:00:00"/>
    <d v="2024-07-26T00:00:00"/>
    <d v="2024-08-07T00:00:00"/>
    <s v="Hired"/>
    <n v="77250"/>
    <n v="4"/>
    <x v="0"/>
    <n v="4"/>
    <s v="Branch Office"/>
    <x v="0"/>
  </r>
  <r>
    <s v="NQ55442"/>
    <x v="0"/>
    <n v="30"/>
    <s v="Service"/>
    <s v="Service Engineer"/>
    <s v="i7"/>
    <s v="Associate"/>
    <s v="Job portal"/>
    <d v="2024-07-08T00:00:00"/>
    <d v="2024-07-17T00:00:00"/>
    <d v="2024-07-22T00:00:00"/>
    <s v="Hired"/>
    <n v="63945"/>
    <n v="4.0999999999999996"/>
    <x v="0"/>
    <n v="5"/>
    <s v="Branch Office"/>
    <x v="1"/>
  </r>
  <r>
    <s v="IG42021"/>
    <x v="2"/>
    <n v="25"/>
    <s v="Production"/>
    <s v="Production Engineer"/>
    <s v="n10"/>
    <s v="Bachelor"/>
    <s v="Others"/>
    <d v="2024-07-08T00:00:00"/>
    <d v="2024-07-22T00:00:00"/>
    <d v="2024-07-31T00:00:00"/>
    <s v="Hired"/>
    <n v="168575"/>
    <n v="3.9"/>
    <x v="0"/>
    <n v="4"/>
    <s v="Branch Office"/>
    <x v="0"/>
  </r>
  <r>
    <s v="PZ75629"/>
    <x v="0"/>
    <n v="22"/>
    <s v="Finance"/>
    <s v="Financial Analyst"/>
    <s v="i5"/>
    <s v="Master"/>
    <s v="LinkedIn"/>
    <d v="2024-07-08T00:00:00"/>
    <d v="2024-07-24T00:00:00"/>
    <d v="2024-08-01T00:00:00"/>
    <s v="Hired"/>
    <n v="60249"/>
    <n v="4"/>
    <x v="0"/>
    <n v="5"/>
    <s v="Branch Office"/>
    <x v="0"/>
  </r>
  <r>
    <s v="XR94639"/>
    <x v="2"/>
    <n v="35"/>
    <s v="Operations"/>
    <s v="Operations Executive"/>
    <s v="i1"/>
    <s v="Master"/>
    <s v="Job portal"/>
    <d v="2024-07-08T00:00:00"/>
    <d v="2024-07-16T00:00:00"/>
    <d v="2024-07-26T00:00:00"/>
    <s v="Rejected"/>
    <n v="38641"/>
    <m/>
    <x v="1"/>
    <n v="4"/>
    <s v="Head Office"/>
    <x v="2"/>
  </r>
  <r>
    <s v="ZP28501"/>
    <x v="1"/>
    <n v="27"/>
    <s v="Operations"/>
    <s v="Operations Executive"/>
    <s v="c5"/>
    <s v="Master"/>
    <s v="Job portal"/>
    <d v="2024-07-08T00:00:00"/>
    <d v="2024-07-16T00:00:00"/>
    <d v="2024-07-26T00:00:00"/>
    <s v="Hired"/>
    <n v="64160"/>
    <n v="4.3"/>
    <x v="0"/>
    <n v="4"/>
    <s v="Branch Office"/>
    <x v="0"/>
  </r>
  <r>
    <s v="HZ22647"/>
    <x v="0"/>
    <n v="33"/>
    <s v="Production"/>
    <s v="Production Engineer"/>
    <s v="i5"/>
    <s v="Degree"/>
    <s v="Recruitment agencies"/>
    <d v="2024-07-09T00:00:00"/>
    <d v="2024-07-23T00:00:00"/>
    <d v="2024-07-27T00:00:00"/>
    <s v="Hired"/>
    <n v="57318"/>
    <n v="3.7"/>
    <x v="0"/>
    <n v="4"/>
    <s v="Branch Office"/>
    <x v="1"/>
  </r>
  <r>
    <s v="JD89481"/>
    <x v="0"/>
    <n v="30"/>
    <s v="Operations"/>
    <s v="Operations Manager"/>
    <s v="i7"/>
    <s v="Bachelor"/>
    <s v="Job portal"/>
    <d v="2024-07-09T00:00:00"/>
    <d v="2024-07-18T00:00:00"/>
    <d v="2024-07-24T00:00:00"/>
    <s v="Hired"/>
    <n v="78735"/>
    <n v="3.7"/>
    <x v="0"/>
    <m/>
    <s v="Branch Office"/>
    <x v="1"/>
  </r>
  <r>
    <s v="DX80946"/>
    <x v="2"/>
    <n v="30"/>
    <s v="Operations"/>
    <s v="Operations Executive"/>
    <s v="i4"/>
    <s v="Master"/>
    <s v="Job portal"/>
    <d v="2024-07-09T00:00:00"/>
    <d v="2024-07-17T00:00:00"/>
    <d v="2024-07-25T00:00:00"/>
    <s v="Hired"/>
    <n v="60465"/>
    <n v="3.6"/>
    <x v="2"/>
    <n v="5"/>
    <s v="Branch Office"/>
    <x v="1"/>
  </r>
  <r>
    <s v="IG03231"/>
    <x v="0"/>
    <n v="28"/>
    <s v="Service"/>
    <s v="Service Manager"/>
    <s v="c5"/>
    <s v="Degree"/>
    <s v="LinkedIn"/>
    <d v="2024-07-09T00:00:00"/>
    <d v="2024-07-19T00:00:00"/>
    <d v="2024-07-24T00:00:00"/>
    <s v="Hired"/>
    <n v="53941"/>
    <n v="4.4000000000000004"/>
    <x v="0"/>
    <n v="4"/>
    <s v="Branch Office"/>
    <x v="1"/>
  </r>
  <r>
    <s v="DQ22246"/>
    <x v="2"/>
    <n v="30"/>
    <s v="Operations"/>
    <s v="Operations Executive"/>
    <s v="c9"/>
    <s v="Bachelor"/>
    <s v="Own website"/>
    <d v="2024-07-09T00:00:00"/>
    <d v="2024-07-27T00:00:00"/>
    <d v="2024-08-06T00:00:00"/>
    <s v="Hired"/>
    <n v="75731"/>
    <n v="4.0999999999999996"/>
    <x v="0"/>
    <n v="4"/>
    <s v="Branch Office"/>
    <x v="1"/>
  </r>
  <r>
    <s v="VX79046"/>
    <x v="0"/>
    <n v="48"/>
    <s v="Operations"/>
    <s v="Operations Manager"/>
    <s v="m6"/>
    <s v="Associate"/>
    <s v="Job portal"/>
    <d v="2024-07-10T00:00:00"/>
    <d v="2024-07-25T00:00:00"/>
    <d v="2024-07-30T00:00:00"/>
    <s v="Hired"/>
    <n v="117279"/>
    <n v="4.4000000000000004"/>
    <x v="0"/>
    <n v="3"/>
    <s v="Branch Office"/>
    <x v="5"/>
  </r>
  <r>
    <s v="HL84871"/>
    <x v="0"/>
    <n v="45"/>
    <s v="Operations"/>
    <s v="Operations Executive"/>
    <s v="c9"/>
    <s v="Master"/>
    <s v="LinkedIn"/>
    <d v="2024-07-10T00:00:00"/>
    <d v="2024-07-25T00:00:00"/>
    <d v="2024-08-01T00:00:00"/>
    <s v="Hired"/>
    <n v="73471"/>
    <n v="4.4000000000000004"/>
    <x v="0"/>
    <n v="4"/>
    <s v="Branch Office"/>
    <x v="3"/>
  </r>
  <r>
    <s v="QF64854"/>
    <x v="1"/>
    <n v="24"/>
    <s v="Sales"/>
    <s v="Sales Executive"/>
    <s v="i5"/>
    <s v="Degree"/>
    <s v="LinkedIn"/>
    <d v="2024-07-10T00:00:00"/>
    <d v="2024-07-29T00:00:00"/>
    <d v="2024-08-06T00:00:00"/>
    <s v="Hired"/>
    <n v="56640"/>
    <n v="4.4000000000000004"/>
    <x v="0"/>
    <n v="4"/>
    <s v="Branch Office"/>
    <x v="0"/>
  </r>
  <r>
    <s v="TB30626"/>
    <x v="2"/>
    <n v="29"/>
    <s v="Service"/>
    <s v="Service Engineer"/>
    <s v="i1"/>
    <s v="Degree"/>
    <s v="Job portal"/>
    <d v="2024-07-10T00:00:00"/>
    <d v="2024-07-24T00:00:00"/>
    <d v="2024-08-01T00:00:00"/>
    <s v="Hired"/>
    <n v="46776"/>
    <n v="5"/>
    <x v="2"/>
    <m/>
    <s v="Branch Office"/>
    <x v="1"/>
  </r>
  <r>
    <s v="NN33380"/>
    <x v="2"/>
    <n v="28"/>
    <s v="Service"/>
    <s v="Service Manager"/>
    <s v="n6"/>
    <s v="Master"/>
    <s v="Recruitment agencies"/>
    <d v="2024-07-10T00:00:00"/>
    <d v="2024-07-31T00:00:00"/>
    <d v="2024-08-12T00:00:00"/>
    <s v="Candidate in process"/>
    <n v="148568"/>
    <m/>
    <x v="1"/>
    <n v="4"/>
    <s v="Branch Office"/>
    <x v="1"/>
  </r>
  <r>
    <s v="YE86119"/>
    <x v="0"/>
    <n v="29"/>
    <s v="Service"/>
    <s v="Service Manager"/>
    <s v="n9"/>
    <s v="Bachelor"/>
    <s v="Own website"/>
    <d v="2024-07-10T00:00:00"/>
    <d v="2024-07-28T00:00:00"/>
    <d v="2024-08-09T00:00:00"/>
    <s v="Hired"/>
    <n v="218526"/>
    <m/>
    <x v="0"/>
    <m/>
    <s v="Branch Office"/>
    <x v="1"/>
  </r>
  <r>
    <s v="XN54098"/>
    <x v="2"/>
    <n v="33"/>
    <s v="Operations"/>
    <s v="Operations Executive"/>
    <s v="c10"/>
    <s v="Master"/>
    <s v="Job portal"/>
    <d v="2024-07-10T00:00:00"/>
    <d v="2024-07-29T00:00:00"/>
    <d v="2024-08-05T00:00:00"/>
    <s v="Hired"/>
    <n v="88143"/>
    <n v="3.9"/>
    <x v="2"/>
    <n v="4"/>
    <s v="Branch Office"/>
    <x v="1"/>
  </r>
  <r>
    <s v="PK96715"/>
    <x v="2"/>
    <n v="34"/>
    <s v="Sales"/>
    <s v="Sales Executive"/>
    <s v="i7"/>
    <s v="Bachelor"/>
    <s v="LinkedIn"/>
    <d v="2024-07-11T00:00:00"/>
    <d v="2024-07-28T00:00:00"/>
    <d v="2024-08-01T00:00:00"/>
    <s v="Hired"/>
    <n v="60319"/>
    <n v="4.4000000000000004"/>
    <x v="0"/>
    <m/>
    <s v="Head Office"/>
    <x v="2"/>
  </r>
  <r>
    <s v="ES52830"/>
    <x v="2"/>
    <n v="38"/>
    <s v="Operations"/>
    <s v="Operations Executive"/>
    <s v="i5"/>
    <s v="Doctoral"/>
    <s v="Own website"/>
    <d v="2024-07-11T00:00:00"/>
    <d v="2024-07-30T00:00:00"/>
    <d v="2024-08-08T00:00:00"/>
    <s v="Hired"/>
    <n v="62070"/>
    <n v="4.0999999999999996"/>
    <x v="0"/>
    <n v="4"/>
    <s v="Head Office"/>
    <x v="2"/>
  </r>
  <r>
    <s v="CF68584"/>
    <x v="2"/>
    <n v="31"/>
    <s v="Service"/>
    <s v="Service Manager"/>
    <s v="c10"/>
    <s v="Bachelor"/>
    <s v="LinkedIn"/>
    <d v="2024-07-11T00:00:00"/>
    <d v="2024-07-26T00:00:00"/>
    <d v="2024-08-06T00:00:00"/>
    <s v="Rejected"/>
    <n v="68546"/>
    <m/>
    <x v="1"/>
    <n v="5"/>
    <s v="Branch Office"/>
    <x v="1"/>
  </r>
  <r>
    <s v="UT17924"/>
    <x v="0"/>
    <n v="24"/>
    <s v="Service"/>
    <s v="Service Manager"/>
    <s v="i4"/>
    <s v="Bachelor"/>
    <s v="LinkedIn"/>
    <d v="2024-07-11T00:00:00"/>
    <d v="2024-07-23T00:00:00"/>
    <d v="2024-07-30T00:00:00"/>
    <s v="No decision"/>
    <n v="40606"/>
    <m/>
    <x v="1"/>
    <n v="4"/>
    <s v="Branch Office"/>
    <x v="0"/>
  </r>
  <r>
    <s v="JL27975"/>
    <x v="0"/>
    <n v="23"/>
    <s v="Finance"/>
    <s v="Finance Manager"/>
    <s v="b9"/>
    <s v="Doctoral"/>
    <s v="Job portal"/>
    <d v="2024-07-11T00:00:00"/>
    <d v="2024-07-28T00:00:00"/>
    <d v="2024-08-07T00:00:00"/>
    <s v="Rejected"/>
    <n v="38157"/>
    <m/>
    <x v="1"/>
    <n v="1"/>
    <s v="Branch Office"/>
    <x v="0"/>
  </r>
  <r>
    <s v="DY77114"/>
    <x v="0"/>
    <n v="24"/>
    <s v="Service"/>
    <s v="Service Manager"/>
    <s v="c5"/>
    <s v="Bachelor"/>
    <s v="Job portal"/>
    <d v="2024-07-11T00:00:00"/>
    <d v="2024-08-01T00:00:00"/>
    <d v="2024-08-09T00:00:00"/>
    <s v="Rejected"/>
    <n v="48727"/>
    <m/>
    <x v="1"/>
    <n v="5"/>
    <s v="Branch Office"/>
    <x v="0"/>
  </r>
  <r>
    <s v="JA20945"/>
    <x v="2"/>
    <n v="39"/>
    <s v="Operations"/>
    <s v="Operations Manager"/>
    <s v="i4"/>
    <s v="Bachelor"/>
    <s v="Job portal"/>
    <d v="2024-07-11T00:00:00"/>
    <d v="2024-07-28T00:00:00"/>
    <d v="2024-08-03T00:00:00"/>
    <s v="Hired"/>
    <n v="55956"/>
    <m/>
    <x v="2"/>
    <n v="4"/>
    <s v="Branch Office"/>
    <x v="2"/>
  </r>
  <r>
    <s v="VL07462"/>
    <x v="0"/>
    <n v="35"/>
    <s v="Sales"/>
    <s v="Sales Executive"/>
    <s v="n9"/>
    <s v="Degree"/>
    <s v="LinkedIn"/>
    <d v="2024-07-11T00:00:00"/>
    <d v="2024-07-24T00:00:00"/>
    <d v="2024-08-01T00:00:00"/>
    <s v="Hired"/>
    <n v="196700"/>
    <n v="3.7"/>
    <x v="0"/>
    <n v="3"/>
    <s v="Branch Office"/>
    <x v="2"/>
  </r>
  <r>
    <s v="FQ38797"/>
    <x v="2"/>
    <n v="29"/>
    <s v="Production"/>
    <s v="Production Manager"/>
    <s v="i5"/>
    <s v="Bachelor"/>
    <s v="Others"/>
    <d v="2024-07-12T00:00:00"/>
    <d v="2024-07-31T00:00:00"/>
    <d v="2024-08-12T00:00:00"/>
    <s v="Hired"/>
    <n v="64588"/>
    <n v="4"/>
    <x v="0"/>
    <n v="4"/>
    <s v="Branch Office"/>
    <x v="1"/>
  </r>
  <r>
    <s v="MI41688"/>
    <x v="0"/>
    <n v="22"/>
    <s v="Operations"/>
    <s v="Operations Manager"/>
    <s v="i7"/>
    <s v="Bachelor"/>
    <s v="Own website"/>
    <d v="2024-07-12T00:00:00"/>
    <d v="2024-07-30T00:00:00"/>
    <d v="2024-08-03T00:00:00"/>
    <s v="Rejected"/>
    <n v="68154"/>
    <m/>
    <x v="1"/>
    <n v="5"/>
    <s v="Branch Office"/>
    <x v="0"/>
  </r>
  <r>
    <s v="LQ70333"/>
    <x v="2"/>
    <n v="28"/>
    <s v="Operations"/>
    <s v="Operations Manager"/>
    <s v="m6"/>
    <s v="Bachelor"/>
    <s v="Job portal"/>
    <d v="2024-07-12T00:00:00"/>
    <d v="2024-07-31T00:00:00"/>
    <d v="2024-08-10T00:00:00"/>
    <s v="Hired"/>
    <n v="109646"/>
    <n v="3.8"/>
    <x v="2"/>
    <n v="4"/>
    <s v="Branch Office"/>
    <x v="1"/>
  </r>
  <r>
    <s v="PF97268"/>
    <x v="2"/>
    <n v="22"/>
    <s v="Service"/>
    <s v="Service Engineer"/>
    <s v="n10"/>
    <s v="Associate"/>
    <s v="Own website"/>
    <d v="2024-07-12T00:00:00"/>
    <d v="2024-07-30T00:00:00"/>
    <d v="2024-08-05T00:00:00"/>
    <s v="Hired"/>
    <n v="198623"/>
    <n v="4.4000000000000004"/>
    <x v="2"/>
    <n v="2"/>
    <s v="Branch Office"/>
    <x v="0"/>
  </r>
  <r>
    <s v="EI94931"/>
    <x v="0"/>
    <n v="38"/>
    <s v="Purchase"/>
    <s v="Purchase Officer"/>
    <s v="i6"/>
    <s v="Bachelor"/>
    <s v="Own website"/>
    <d v="2024-07-12T00:00:00"/>
    <d v="2024-07-26T00:00:00"/>
    <d v="2024-08-03T00:00:00"/>
    <s v="Candidate in process"/>
    <n v="72732"/>
    <m/>
    <x v="1"/>
    <n v="3"/>
    <s v="Branch Office"/>
    <x v="2"/>
  </r>
  <r>
    <s v="GT93395"/>
    <x v="0"/>
    <n v="32"/>
    <s v="Operations"/>
    <s v="Operations Executive"/>
    <s v="i4"/>
    <s v="Master"/>
    <s v="LinkedIn"/>
    <d v="2024-07-13T00:00:00"/>
    <d v="2024-08-02T00:00:00"/>
    <d v="2024-08-10T00:00:00"/>
    <s v="Candidate in process"/>
    <n v="48728"/>
    <m/>
    <x v="1"/>
    <n v="1"/>
    <s v="Branch Office"/>
    <x v="1"/>
  </r>
  <r>
    <s v="SS25494"/>
    <x v="0"/>
    <n v="41"/>
    <s v="General Management"/>
    <s v="General Manager"/>
    <s v="i7"/>
    <s v="Bachelor"/>
    <s v="Job portal"/>
    <d v="2024-07-13T00:00:00"/>
    <d v="2024-07-25T00:00:00"/>
    <d v="2024-07-29T00:00:00"/>
    <s v="Hired"/>
    <n v="65034"/>
    <n v="3.8"/>
    <x v="2"/>
    <m/>
    <s v="Branch Office"/>
    <x v="3"/>
  </r>
  <r>
    <s v="BC49593"/>
    <x v="2"/>
    <n v="36"/>
    <s v="Operations"/>
    <s v="Operations Executive"/>
    <s v="c8"/>
    <s v="Bachelor"/>
    <s v="LinkedIn"/>
    <d v="2024-07-13T00:00:00"/>
    <d v="2024-07-22T00:00:00"/>
    <d v="2024-08-01T00:00:00"/>
    <s v="Rejected"/>
    <n v="50029"/>
    <m/>
    <x v="1"/>
    <n v="5"/>
    <s v="Branch Office"/>
    <x v="2"/>
  </r>
  <r>
    <s v="PQ83623"/>
    <x v="2"/>
    <n v="29"/>
    <s v="Service"/>
    <s v="Service Engineer"/>
    <s v="i1"/>
    <s v="Bachelor"/>
    <s v="LinkedIn"/>
    <d v="2024-07-14T00:00:00"/>
    <d v="2024-07-24T00:00:00"/>
    <d v="2024-07-31T00:00:00"/>
    <s v="Rejected"/>
    <n v="48691"/>
    <m/>
    <x v="1"/>
    <n v="4"/>
    <s v="Branch Office"/>
    <x v="1"/>
  </r>
  <r>
    <s v="UW30926"/>
    <x v="0"/>
    <n v="23"/>
    <s v="Human Resource"/>
    <s v="HR Specialist"/>
    <s v="i4"/>
    <s v="Doctoral"/>
    <s v="Job portal"/>
    <d v="2024-07-14T00:00:00"/>
    <d v="2024-07-24T00:00:00"/>
    <d v="2024-07-28T00:00:00"/>
    <s v="Hired"/>
    <n v="52879"/>
    <n v="4.9000000000000004"/>
    <x v="0"/>
    <n v="4"/>
    <s v="Branch Office"/>
    <x v="0"/>
  </r>
  <r>
    <s v="XT47276"/>
    <x v="2"/>
    <n v="33"/>
    <s v="Sales"/>
    <s v="Sales Executive"/>
    <s v="i1"/>
    <s v="Master"/>
    <s v="Job portal"/>
    <d v="2024-07-14T00:00:00"/>
    <d v="2024-07-22T00:00:00"/>
    <d v="2024-08-01T00:00:00"/>
    <s v="Hired"/>
    <n v="51965"/>
    <n v="3.6"/>
    <x v="0"/>
    <n v="4"/>
    <s v="Branch Office"/>
    <x v="1"/>
  </r>
  <r>
    <s v="BR26346"/>
    <x v="0"/>
    <n v="24"/>
    <s v="Sales"/>
    <s v="Sales Executive"/>
    <s v="i6"/>
    <s v="Bachelor"/>
    <s v="LinkedIn"/>
    <d v="2024-07-14T00:00:00"/>
    <d v="2024-07-25T00:00:00"/>
    <d v="2024-07-31T00:00:00"/>
    <s v="Hired"/>
    <n v="69465"/>
    <n v="4.0999999999999996"/>
    <x v="0"/>
    <n v="4"/>
    <s v="Branch Office"/>
    <x v="0"/>
  </r>
  <r>
    <s v="AR41623"/>
    <x v="0"/>
    <n v="32"/>
    <s v="Operations"/>
    <s v="Operations Executive"/>
    <s v="c5"/>
    <s v="Bachelor"/>
    <s v="LinkedIn"/>
    <d v="2024-07-14T00:00:00"/>
    <d v="2024-07-23T00:00:00"/>
    <d v="2024-07-31T00:00:00"/>
    <s v="Hired"/>
    <n v="59385"/>
    <n v="4.5999999999999996"/>
    <x v="2"/>
    <n v="4"/>
    <s v="Head Office"/>
    <x v="1"/>
  </r>
  <r>
    <s v="VR21240"/>
    <x v="1"/>
    <n v="35"/>
    <s v="Service"/>
    <s v="Service Engineer"/>
    <s v="i7"/>
    <s v="Master"/>
    <s v="LinkedIn"/>
    <d v="2024-07-14T00:00:00"/>
    <d v="2024-08-04T00:00:00"/>
    <d v="2024-08-12T00:00:00"/>
    <s v="Rejected"/>
    <n v="78843"/>
    <m/>
    <x v="1"/>
    <n v="4"/>
    <s v="Branch Office"/>
    <x v="2"/>
  </r>
  <r>
    <s v="OI01729"/>
    <x v="0"/>
    <n v="27"/>
    <s v="Sales"/>
    <s v="Sales Manager"/>
    <s v="i6"/>
    <s v="Master"/>
    <s v="Own website"/>
    <d v="2024-07-15T00:00:00"/>
    <d v="2024-07-23T00:00:00"/>
    <d v="2024-08-03T00:00:00"/>
    <s v="Hired"/>
    <n v="59824"/>
    <n v="3.8"/>
    <x v="0"/>
    <n v="3"/>
    <s v="Head Office"/>
    <x v="0"/>
  </r>
  <r>
    <s v="OA17507"/>
    <x v="0"/>
    <n v="40"/>
    <s v="Service"/>
    <s v="Service Manager"/>
    <s v="c5"/>
    <s v="Bachelor"/>
    <s v="Job portal"/>
    <d v="2024-07-15T00:00:00"/>
    <d v="2024-08-03T00:00:00"/>
    <d v="2024-08-12T00:00:00"/>
    <s v="Hired"/>
    <n v="44898"/>
    <n v="4.2"/>
    <x v="2"/>
    <n v="5"/>
    <s v="Branch Office"/>
    <x v="3"/>
  </r>
  <r>
    <s v="DF35085"/>
    <x v="0"/>
    <n v="31"/>
    <s v="Purchase"/>
    <s v="Purchase Officer"/>
    <s v="i6"/>
    <s v="Bachelor"/>
    <s v="Job portal"/>
    <d v="2024-07-15T00:00:00"/>
    <d v="2024-07-26T00:00:00"/>
    <d v="2024-07-31T00:00:00"/>
    <s v="Hired"/>
    <n v="61143"/>
    <n v="4.7"/>
    <x v="0"/>
    <n v="4"/>
    <s v="Branch Office"/>
    <x v="1"/>
  </r>
  <r>
    <s v="ZA69324"/>
    <x v="0"/>
    <n v="36"/>
    <s v="Operations"/>
    <s v="Operations Manager"/>
    <s v="i4"/>
    <s v="Degree"/>
    <s v="Own website"/>
    <d v="2024-07-15T00:00:00"/>
    <d v="2024-08-05T00:00:00"/>
    <d v="2024-08-12T00:00:00"/>
    <s v="Hired"/>
    <n v="47103"/>
    <n v="4.2"/>
    <x v="0"/>
    <n v="4"/>
    <s v="Branch Office"/>
    <x v="2"/>
  </r>
  <r>
    <s v="VF40641"/>
    <x v="0"/>
    <n v="24"/>
    <s v="Operations"/>
    <s v="Operations Manager"/>
    <s v="i4"/>
    <s v="Master"/>
    <s v="LinkedIn"/>
    <d v="2024-07-16T00:00:00"/>
    <d v="2024-07-24T00:00:00"/>
    <d v="2024-07-31T00:00:00"/>
    <s v="Rejected"/>
    <n v="45292"/>
    <m/>
    <x v="1"/>
    <n v="5"/>
    <s v="Branch Office"/>
    <x v="0"/>
  </r>
  <r>
    <s v="TB33663"/>
    <x v="0"/>
    <n v="29"/>
    <s v="Service"/>
    <s v="Service Engineer"/>
    <s v="i7"/>
    <s v="Bachelor"/>
    <s v="Recruitment agencies"/>
    <d v="2024-07-16T00:00:00"/>
    <d v="2024-07-27T00:00:00"/>
    <d v="2024-07-31T00:00:00"/>
    <s v="Rejected"/>
    <n v="71882"/>
    <m/>
    <x v="1"/>
    <n v="4"/>
    <s v="Branch Office"/>
    <x v="1"/>
  </r>
  <r>
    <s v="SP83456"/>
    <x v="2"/>
    <n v="29"/>
    <s v="Finance"/>
    <s v="Financial Analyst"/>
    <s v="c9"/>
    <s v="Bachelor"/>
    <s v="LinkedIn"/>
    <d v="2024-07-16T00:00:00"/>
    <d v="2024-07-31T00:00:00"/>
    <d v="2024-08-09T00:00:00"/>
    <s v="Hired"/>
    <n v="67374"/>
    <n v="4.4000000000000004"/>
    <x v="0"/>
    <n v="2"/>
    <s v="Branch Office"/>
    <x v="1"/>
  </r>
  <r>
    <s v="JJ83663"/>
    <x v="0"/>
    <n v="29"/>
    <s v="Marketing"/>
    <s v="Marketing Executive"/>
    <s v="c5"/>
    <s v="Master"/>
    <s v="LinkedIn"/>
    <d v="2024-07-17T00:00:00"/>
    <d v="2024-08-04T00:00:00"/>
    <d v="2024-08-11T00:00:00"/>
    <s v="Rejected"/>
    <n v="53005"/>
    <m/>
    <x v="1"/>
    <m/>
    <s v="Branch Office"/>
    <x v="1"/>
  </r>
  <r>
    <s v="OQ43388"/>
    <x v="0"/>
    <n v="34"/>
    <s v="Operations"/>
    <s v="Operations Executive"/>
    <s v="i5"/>
    <s v="Bachelor"/>
    <s v="Own website"/>
    <d v="2024-07-17T00:00:00"/>
    <d v="2024-07-27T00:00:00"/>
    <d v="2024-08-01T00:00:00"/>
    <s v="Hired"/>
    <n v="64066"/>
    <m/>
    <x v="0"/>
    <n v="4"/>
    <s v="Head Office"/>
    <x v="2"/>
  </r>
  <r>
    <s v="XO69618"/>
    <x v="0"/>
    <n v="35"/>
    <s v="Service"/>
    <s v="Service Manager"/>
    <s v="c5"/>
    <s v="Bachelor"/>
    <s v="Job portal"/>
    <d v="2024-07-17T00:00:00"/>
    <d v="2024-08-04T00:00:00"/>
    <d v="2024-08-12T00:00:00"/>
    <s v="Candidate refused"/>
    <n v="47609"/>
    <m/>
    <x v="1"/>
    <n v="4"/>
    <s v="Head Office"/>
    <x v="2"/>
  </r>
  <r>
    <s v="XD99876"/>
    <x v="0"/>
    <n v="25"/>
    <s v="General Management"/>
    <s v="General Manager"/>
    <s v="i6"/>
    <s v="Degree"/>
    <s v="Own website"/>
    <d v="2024-07-17T00:00:00"/>
    <d v="2024-07-28T00:00:00"/>
    <d v="2024-08-08T00:00:00"/>
    <s v="Rejected"/>
    <n v="50178"/>
    <m/>
    <x v="1"/>
    <n v="4"/>
    <s v="Branch Office"/>
    <x v="0"/>
  </r>
  <r>
    <s v="NU06006"/>
    <x v="2"/>
    <n v="22"/>
    <s v="Operations"/>
    <s v="Operations Executive"/>
    <s v="b9"/>
    <s v="Master"/>
    <s v="Job portal"/>
    <d v="2024-07-17T00:00:00"/>
    <d v="2024-07-31T00:00:00"/>
    <d v="2024-08-10T00:00:00"/>
    <s v="Candidate refused"/>
    <n v="59954"/>
    <m/>
    <x v="1"/>
    <n v="4"/>
    <s v="Branch Office"/>
    <x v="0"/>
  </r>
  <r>
    <s v="EH94730"/>
    <x v="1"/>
    <n v="40"/>
    <s v="Sales"/>
    <s v="Sales Executive"/>
    <s v="m7"/>
    <s v="Master"/>
    <s v="LinkedIn"/>
    <d v="2024-07-17T00:00:00"/>
    <d v="2024-08-07T00:00:00"/>
    <d v="2024-08-16T00:00:00"/>
    <s v="Rejected"/>
    <n v="103944"/>
    <m/>
    <x v="1"/>
    <n v="4"/>
    <s v="Branch Office"/>
    <x v="3"/>
  </r>
  <r>
    <s v="FU64362"/>
    <x v="0"/>
    <n v="25"/>
    <s v="Sales"/>
    <s v="Sales Manager"/>
    <s v="m6"/>
    <s v="Master"/>
    <s v="Job portal"/>
    <d v="2024-07-18T00:00:00"/>
    <d v="2024-08-05T00:00:00"/>
    <d v="2024-08-17T00:00:00"/>
    <s v="Rejected"/>
    <n v="94813"/>
    <m/>
    <x v="1"/>
    <m/>
    <s v="Remote"/>
    <x v="0"/>
  </r>
  <r>
    <s v="FN71917"/>
    <x v="2"/>
    <n v="31"/>
    <s v="Service"/>
    <s v="Service Engineer"/>
    <s v="c5"/>
    <s v="Degree"/>
    <s v="Own website"/>
    <d v="2024-07-18T00:00:00"/>
    <d v="2024-08-08T00:00:00"/>
    <d v="2024-08-18T00:00:00"/>
    <s v="Hired"/>
    <n v="43212"/>
    <n v="3.6"/>
    <x v="0"/>
    <n v="4"/>
    <s v="Branch Office"/>
    <x v="1"/>
  </r>
  <r>
    <s v="RG70198"/>
    <x v="0"/>
    <n v="35"/>
    <s v="Operations"/>
    <s v="Operations Manager"/>
    <s v="c9"/>
    <s v="Bachelor"/>
    <s v="Others"/>
    <d v="2024-07-18T00:00:00"/>
    <d v="2024-08-07T00:00:00"/>
    <d v="2024-08-18T00:00:00"/>
    <s v="Candidate in process"/>
    <n v="87070"/>
    <m/>
    <x v="1"/>
    <m/>
    <s v="Head Office"/>
    <x v="2"/>
  </r>
  <r>
    <s v="HT12726"/>
    <x v="0"/>
    <n v="33"/>
    <s v="Service"/>
    <s v="Service Engineer"/>
    <s v="i4"/>
    <s v="Bachelor"/>
    <s v="Job portal"/>
    <d v="2024-07-18T00:00:00"/>
    <d v="2024-08-03T00:00:00"/>
    <d v="2024-08-15T00:00:00"/>
    <s v="Hired"/>
    <n v="45729"/>
    <n v="4.5999999999999996"/>
    <x v="0"/>
    <n v="4"/>
    <s v="Branch Office"/>
    <x v="1"/>
  </r>
  <r>
    <s v="UA21789"/>
    <x v="0"/>
    <n v="51"/>
    <s v="Finance"/>
    <s v="Financial Analyst"/>
    <s v="c8"/>
    <s v="Bachelor"/>
    <s v="LinkedIn"/>
    <d v="2024-07-18T00:00:00"/>
    <d v="2024-07-29T00:00:00"/>
    <d v="2024-08-02T00:00:00"/>
    <s v="Hired"/>
    <n v="57431"/>
    <n v="3.8"/>
    <x v="0"/>
    <n v="4"/>
    <s v="Branch Office"/>
    <x v="5"/>
  </r>
  <r>
    <s v="JV14357"/>
    <x v="0"/>
    <n v="28"/>
    <s v="Sales"/>
    <s v="Sales Executive"/>
    <s v="c9"/>
    <s v="Associate"/>
    <s v="Others"/>
    <d v="2024-07-18T00:00:00"/>
    <d v="2024-07-27T00:00:00"/>
    <d v="2024-08-05T00:00:00"/>
    <s v="Hired"/>
    <n v="67438"/>
    <n v="3.9"/>
    <x v="0"/>
    <n v="5"/>
    <s v="Branch Office"/>
    <x v="1"/>
  </r>
  <r>
    <s v="HV62192"/>
    <x v="0"/>
    <n v="23"/>
    <s v="Marketing"/>
    <s v="Marketing Executive"/>
    <s v="m7"/>
    <s v="Master"/>
    <s v="LinkedIn"/>
    <d v="2024-07-18T00:00:00"/>
    <d v="2024-07-30T00:00:00"/>
    <d v="2024-08-08T00:00:00"/>
    <s v="Candidate refused"/>
    <n v="124784"/>
    <m/>
    <x v="1"/>
    <n v="3"/>
    <s v="Branch Office"/>
    <x v="0"/>
  </r>
  <r>
    <s v="EH05597"/>
    <x v="2"/>
    <n v="25"/>
    <s v="Service"/>
    <s v="Service Engineer"/>
    <s v="c10"/>
    <s v="Bachelor"/>
    <s v="Own website"/>
    <d v="2024-07-19T00:00:00"/>
    <d v="2024-08-08T00:00:00"/>
    <d v="2024-08-17T00:00:00"/>
    <s v="Hired"/>
    <n v="83883"/>
    <m/>
    <x v="2"/>
    <n v="2"/>
    <s v="Head Office"/>
    <x v="0"/>
  </r>
  <r>
    <s v="FH99253"/>
    <x v="0"/>
    <n v="33"/>
    <s v="Operations"/>
    <s v="Operations Executive"/>
    <s v="i6"/>
    <s v="Bachelor"/>
    <s v="Job portal"/>
    <d v="2024-07-19T00:00:00"/>
    <d v="2024-08-03T00:00:00"/>
    <d v="2024-08-12T00:00:00"/>
    <s v="Hired"/>
    <n v="50559"/>
    <n v="4.5999999999999996"/>
    <x v="0"/>
    <m/>
    <s v="Branch Office"/>
    <x v="1"/>
  </r>
  <r>
    <s v="BF76684"/>
    <x v="1"/>
    <n v="26"/>
    <s v="Marketing"/>
    <s v="Marketing Executive"/>
    <s v="n6"/>
    <s v="Degree"/>
    <s v="Job portal"/>
    <d v="2024-07-20T00:00:00"/>
    <d v="2024-07-30T00:00:00"/>
    <d v="2024-08-10T00:00:00"/>
    <s v="Hired"/>
    <n v="141551"/>
    <n v="3.6"/>
    <x v="0"/>
    <n v="4"/>
    <s v="Branch Office"/>
    <x v="0"/>
  </r>
  <r>
    <s v="KE28110"/>
    <x v="0"/>
    <n v="25"/>
    <s v="Sales"/>
    <s v="Sales Executive"/>
    <s v="n9"/>
    <s v="Bachelor"/>
    <s v="Job portal"/>
    <d v="2024-07-20T00:00:00"/>
    <d v="2024-08-04T00:00:00"/>
    <d v="2024-08-10T00:00:00"/>
    <s v="Hired"/>
    <n v="144691"/>
    <n v="3.6"/>
    <x v="0"/>
    <n v="4"/>
    <s v="Head Office"/>
    <x v="0"/>
  </r>
  <r>
    <s v="EC62020"/>
    <x v="0"/>
    <n v="24"/>
    <s v="Production"/>
    <s v="Production Engineer"/>
    <s v="c9"/>
    <s v="Degree"/>
    <s v="Others"/>
    <d v="2024-07-20T00:00:00"/>
    <d v="2024-08-03T00:00:00"/>
    <d v="2024-08-14T00:00:00"/>
    <s v="Candidate in process"/>
    <n v="56912"/>
    <m/>
    <x v="1"/>
    <n v="4"/>
    <s v="Branch Office"/>
    <x v="0"/>
  </r>
  <r>
    <s v="PH06905"/>
    <x v="2"/>
    <n v="31"/>
    <s v="Sales"/>
    <s v="Sales Manager"/>
    <s v="c8"/>
    <s v="Associate"/>
    <s v="Own website"/>
    <d v="2024-07-20T00:00:00"/>
    <d v="2024-07-28T00:00:00"/>
    <d v="2024-08-08T00:00:00"/>
    <s v="Hired"/>
    <n v="73191"/>
    <n v="4.2"/>
    <x v="0"/>
    <n v="5"/>
    <s v="Branch Office"/>
    <x v="1"/>
  </r>
  <r>
    <s v="NB34811"/>
    <x v="0"/>
    <n v="55"/>
    <s v="Operations"/>
    <s v="Operations Executive"/>
    <s v="i1"/>
    <s v="Bachelor"/>
    <s v="Recruitment agencies"/>
    <d v="2024-07-20T00:00:00"/>
    <d v="2024-07-29T00:00:00"/>
    <d v="2024-08-05T00:00:00"/>
    <s v="Hired"/>
    <n v="49026"/>
    <m/>
    <x v="2"/>
    <n v="5"/>
    <s v="Branch Office"/>
    <x v="4"/>
  </r>
  <r>
    <s v="OR80161"/>
    <x v="0"/>
    <n v="25"/>
    <s v="Finance"/>
    <s v="Financial Analyst"/>
    <s v="i6"/>
    <s v="Bachelor"/>
    <s v="LinkedIn"/>
    <d v="2024-07-20T00:00:00"/>
    <d v="2024-07-30T00:00:00"/>
    <d v="2024-08-11T00:00:00"/>
    <s v="Rejected"/>
    <n v="70549"/>
    <m/>
    <x v="1"/>
    <n v="2"/>
    <s v="Branch Office"/>
    <x v="0"/>
  </r>
  <r>
    <s v="KO82417"/>
    <x v="2"/>
    <n v="30"/>
    <s v="Sales"/>
    <s v="Sales Executive"/>
    <s v="n10"/>
    <s v="Bachelor"/>
    <s v="Own website"/>
    <d v="2024-07-20T00:00:00"/>
    <d v="2024-08-11T00:00:00"/>
    <d v="2024-08-17T00:00:00"/>
    <s v="Rejected"/>
    <n v="194753"/>
    <m/>
    <x v="1"/>
    <n v="4"/>
    <s v="Head Office"/>
    <x v="1"/>
  </r>
  <r>
    <s v="WQ49976"/>
    <x v="1"/>
    <n v="33"/>
    <s v="Service"/>
    <s v="Service Engineer"/>
    <s v="c10"/>
    <s v="Bachelor"/>
    <s v="Own website"/>
    <d v="2024-07-20T00:00:00"/>
    <d v="2024-07-30T00:00:00"/>
    <d v="2024-08-09T00:00:00"/>
    <s v="Candidate refused"/>
    <n v="74661"/>
    <m/>
    <x v="1"/>
    <n v="4"/>
    <s v="Remote"/>
    <x v="1"/>
  </r>
  <r>
    <s v="BM06690"/>
    <x v="2"/>
    <n v="32"/>
    <s v="Service"/>
    <s v="Service Engineer"/>
    <s v="c10"/>
    <s v="Master"/>
    <s v="LinkedIn"/>
    <d v="2024-07-20T00:00:00"/>
    <d v="2024-08-08T00:00:00"/>
    <d v="2024-08-16T00:00:00"/>
    <s v="Hired"/>
    <n v="89038"/>
    <n v="4.3"/>
    <x v="0"/>
    <m/>
    <s v="Head Office"/>
    <x v="1"/>
  </r>
  <r>
    <s v="CN72381"/>
    <x v="2"/>
    <n v="22"/>
    <s v="Marketing"/>
    <s v="Marketing Executive"/>
    <s v="n10"/>
    <s v="Bachelor"/>
    <s v="Recruitment agencies"/>
    <d v="2024-07-21T00:00:00"/>
    <d v="2024-08-09T00:00:00"/>
    <d v="2024-08-19T00:00:00"/>
    <s v="Hired"/>
    <n v="171545"/>
    <m/>
    <x v="2"/>
    <m/>
    <s v="Branch Office"/>
    <x v="0"/>
  </r>
  <r>
    <s v="SU08292"/>
    <x v="2"/>
    <n v="28"/>
    <s v="Operations"/>
    <s v="Operations Manager"/>
    <s v="n6"/>
    <s v="Master"/>
    <s v="Job portal"/>
    <d v="2024-07-21T00:00:00"/>
    <d v="2024-08-05T00:00:00"/>
    <d v="2024-08-09T00:00:00"/>
    <s v="Rejected"/>
    <n v="146600"/>
    <m/>
    <x v="1"/>
    <n v="5"/>
    <s v="Branch Office"/>
    <x v="1"/>
  </r>
  <r>
    <s v="JA42573"/>
    <x v="1"/>
    <n v="22"/>
    <s v="Operations"/>
    <s v="Operations Executive"/>
    <s v="c8"/>
    <s v="Master"/>
    <s v="Job portal"/>
    <d v="2024-07-21T00:00:00"/>
    <d v="2024-08-05T00:00:00"/>
    <d v="2024-08-10T00:00:00"/>
    <s v="Hired"/>
    <n v="78103"/>
    <n v="4.0999999999999996"/>
    <x v="2"/>
    <n v="1"/>
    <s v="Branch Office"/>
    <x v="0"/>
  </r>
  <r>
    <s v="VM37384"/>
    <x v="0"/>
    <n v="33"/>
    <s v="Service"/>
    <s v="Service Engineer"/>
    <s v="c8"/>
    <s v="Associate"/>
    <s v="Job portal"/>
    <d v="2024-07-21T00:00:00"/>
    <d v="2024-08-05T00:00:00"/>
    <d v="2024-08-16T00:00:00"/>
    <s v="Rejected"/>
    <n v="58066"/>
    <m/>
    <x v="1"/>
    <n v="4"/>
    <s v="Branch Office"/>
    <x v="1"/>
  </r>
  <r>
    <s v="FV72386"/>
    <x v="0"/>
    <n v="25"/>
    <s v="Sales"/>
    <s v="Sales Executive"/>
    <s v="c5"/>
    <s v="Master"/>
    <s v="Job portal"/>
    <d v="2024-07-21T00:00:00"/>
    <d v="2024-07-29T00:00:00"/>
    <d v="2024-08-10T00:00:00"/>
    <s v="Candidate refused"/>
    <n v="53369"/>
    <m/>
    <x v="1"/>
    <n v="2"/>
    <s v="Branch Office"/>
    <x v="0"/>
  </r>
  <r>
    <s v="YN06877"/>
    <x v="0"/>
    <n v="35"/>
    <s v="General Management"/>
    <s v="General Manager"/>
    <s v="n9"/>
    <s v="Bachelor"/>
    <s v="Job portal"/>
    <d v="2024-07-22T00:00:00"/>
    <d v="2024-08-12T00:00:00"/>
    <d v="2024-08-21T00:00:00"/>
    <s v="Candidate refused"/>
    <n v="146248"/>
    <m/>
    <x v="1"/>
    <n v="5"/>
    <s v="Branch Office"/>
    <x v="2"/>
  </r>
  <r>
    <s v="IX79997"/>
    <x v="0"/>
    <n v="33"/>
    <s v="Sales"/>
    <s v="Sales Manager"/>
    <s v="i1"/>
    <s v="Bachelor"/>
    <s v="LinkedIn"/>
    <d v="2024-07-22T00:00:00"/>
    <d v="2024-08-06T00:00:00"/>
    <d v="2024-08-11T00:00:00"/>
    <s v="Candidate refused"/>
    <n v="37497"/>
    <m/>
    <x v="1"/>
    <m/>
    <s v="Head Office"/>
    <x v="1"/>
  </r>
  <r>
    <s v="OJ70340"/>
    <x v="2"/>
    <n v="34"/>
    <s v="Marketing"/>
    <s v="Marketing Executive"/>
    <s v="n9"/>
    <s v="Master"/>
    <s v="Job portal"/>
    <d v="2024-07-23T00:00:00"/>
    <d v="2024-08-09T00:00:00"/>
    <d v="2024-08-16T00:00:00"/>
    <s v="Hired"/>
    <n v="211443"/>
    <m/>
    <x v="0"/>
    <n v="4"/>
    <s v="Branch Office"/>
    <x v="2"/>
  </r>
  <r>
    <s v="PH98936"/>
    <x v="2"/>
    <n v="50"/>
    <s v="Service"/>
    <s v="Service Engineer"/>
    <s v="i7"/>
    <s v="Bachelor"/>
    <s v="Own website"/>
    <d v="2024-07-23T00:00:00"/>
    <d v="2024-08-03T00:00:00"/>
    <d v="2024-08-15T00:00:00"/>
    <s v="Hired"/>
    <n v="69077"/>
    <n v="4.0999999999999996"/>
    <x v="0"/>
    <n v="4"/>
    <s v="Branch Office"/>
    <x v="5"/>
  </r>
  <r>
    <s v="WD72401"/>
    <x v="2"/>
    <n v="28"/>
    <s v="Sales"/>
    <s v="Sales Executive"/>
    <s v="i6"/>
    <s v="Bachelor"/>
    <s v="LinkedIn"/>
    <d v="2024-07-23T00:00:00"/>
    <d v="2024-08-03T00:00:00"/>
    <d v="2024-08-12T00:00:00"/>
    <s v="Hired"/>
    <n v="52289"/>
    <m/>
    <x v="0"/>
    <m/>
    <s v="Branch Office"/>
    <x v="1"/>
  </r>
  <r>
    <s v="RN00492"/>
    <x v="0"/>
    <n v="34"/>
    <s v="Operations"/>
    <s v="Operations Executive"/>
    <s v="i1"/>
    <s v="Doctoral"/>
    <s v="Job portal"/>
    <d v="2024-07-23T00:00:00"/>
    <d v="2024-08-04T00:00:00"/>
    <d v="2024-08-12T00:00:00"/>
    <s v="Rejected"/>
    <n v="54057"/>
    <m/>
    <x v="1"/>
    <m/>
    <s v="Head Office"/>
    <x v="2"/>
  </r>
  <r>
    <s v="BK22207"/>
    <x v="2"/>
    <n v="39"/>
    <s v="General Management"/>
    <s v="General Manager"/>
    <s v="i6"/>
    <s v="Bachelor"/>
    <s v="Job portal"/>
    <d v="2024-07-23T00:00:00"/>
    <d v="2024-08-09T00:00:00"/>
    <d v="2024-08-17T00:00:00"/>
    <s v="Hired"/>
    <n v="53540"/>
    <n v="4.5"/>
    <x v="0"/>
    <n v="5"/>
    <s v="Branch Office"/>
    <x v="2"/>
  </r>
  <r>
    <s v="IN42665"/>
    <x v="0"/>
    <n v="39"/>
    <s v="Marketing"/>
    <s v="Marketing Executive"/>
    <s v="c9"/>
    <s v="Bachelor"/>
    <s v="LinkedIn"/>
    <d v="2024-07-24T00:00:00"/>
    <d v="2024-08-14T00:00:00"/>
    <d v="2024-08-23T00:00:00"/>
    <s v="Rejected"/>
    <n v="70984"/>
    <m/>
    <x v="1"/>
    <n v="3"/>
    <s v="Branch Office"/>
    <x v="2"/>
  </r>
  <r>
    <s v="QQ23784"/>
    <x v="2"/>
    <n v="24"/>
    <s v="Service"/>
    <s v="Service Manager"/>
    <s v="n6"/>
    <s v="Degree"/>
    <s v="LinkedIn"/>
    <d v="2024-07-24T00:00:00"/>
    <d v="2024-08-14T00:00:00"/>
    <d v="2024-08-25T00:00:00"/>
    <s v="Hired"/>
    <n v="176516"/>
    <n v="4.0999999999999996"/>
    <x v="0"/>
    <n v="5"/>
    <s v="Branch Office"/>
    <x v="0"/>
  </r>
  <r>
    <s v="DW35665"/>
    <x v="0"/>
    <n v="22"/>
    <s v="Service"/>
    <s v="Service Engineer"/>
    <s v="i5"/>
    <s v="Bachelor"/>
    <s v="Job portal"/>
    <d v="2024-07-24T00:00:00"/>
    <d v="2024-08-07T00:00:00"/>
    <d v="2024-08-18T00:00:00"/>
    <s v="Rejected"/>
    <n v="67190"/>
    <m/>
    <x v="1"/>
    <n v="4"/>
    <s v="Branch Office"/>
    <x v="0"/>
  </r>
  <r>
    <s v="IH38278"/>
    <x v="0"/>
    <n v="34"/>
    <s v="Operations"/>
    <s v="Operations Executive"/>
    <s v="i7"/>
    <s v="Bachelor"/>
    <s v="LinkedIn"/>
    <d v="2024-07-24T00:00:00"/>
    <d v="2024-08-01T00:00:00"/>
    <d v="2024-08-05T00:00:00"/>
    <s v="Hired"/>
    <n v="63870"/>
    <n v="3.9"/>
    <x v="0"/>
    <n v="5"/>
    <s v="Remote"/>
    <x v="2"/>
  </r>
  <r>
    <s v="YU99517"/>
    <x v="0"/>
    <n v="30"/>
    <s v="Operations"/>
    <s v="Operations Manager"/>
    <s v="i7"/>
    <s v="Bachelor"/>
    <s v="LinkedIn"/>
    <d v="2024-07-24T00:00:00"/>
    <d v="2024-08-06T00:00:00"/>
    <d v="2024-08-12T00:00:00"/>
    <s v="Hired"/>
    <n v="56940"/>
    <n v="5"/>
    <x v="0"/>
    <n v="5"/>
    <s v="Branch Office"/>
    <x v="1"/>
  </r>
  <r>
    <s v="LO95435"/>
    <x v="0"/>
    <n v="37"/>
    <s v="Operations"/>
    <s v="Operations Executive"/>
    <s v="i5"/>
    <s v="Master"/>
    <s v="Job portal"/>
    <d v="2024-07-24T00:00:00"/>
    <d v="2024-08-01T00:00:00"/>
    <d v="2024-08-07T00:00:00"/>
    <s v="Candidate refused"/>
    <n v="67618"/>
    <m/>
    <x v="1"/>
    <n v="4"/>
    <s v="Head Office"/>
    <x v="2"/>
  </r>
  <r>
    <s v="QD20222"/>
    <x v="2"/>
    <n v="26"/>
    <s v="Service"/>
    <s v="Service Engineer"/>
    <s v="i6"/>
    <s v="Doctoral"/>
    <s v="Job portal"/>
    <d v="2024-07-24T00:00:00"/>
    <d v="2024-08-02T00:00:00"/>
    <d v="2024-08-11T00:00:00"/>
    <s v="Candidate in process"/>
    <n v="63536"/>
    <m/>
    <x v="1"/>
    <m/>
    <s v="Head Office"/>
    <x v="0"/>
  </r>
  <r>
    <s v="JI47579"/>
    <x v="1"/>
    <n v="23"/>
    <s v="Marketing"/>
    <s v="Marketing Executive"/>
    <s v="c8"/>
    <s v="Master"/>
    <s v="LinkedIn"/>
    <d v="2024-07-24T00:00:00"/>
    <d v="2024-08-11T00:00:00"/>
    <d v="2024-08-21T00:00:00"/>
    <s v="Hired"/>
    <n v="71799"/>
    <m/>
    <x v="2"/>
    <n v="5"/>
    <s v="Branch Office"/>
    <x v="0"/>
  </r>
  <r>
    <s v="GK40024"/>
    <x v="2"/>
    <n v="29"/>
    <s v="Operations"/>
    <s v="Operations Executive"/>
    <s v="i5"/>
    <s v="Bachelor"/>
    <s v="Own website"/>
    <d v="2024-07-25T00:00:00"/>
    <d v="2024-08-15T00:00:00"/>
    <d v="2024-08-25T00:00:00"/>
    <s v="Rejected"/>
    <n v="62726"/>
    <m/>
    <x v="1"/>
    <n v="5"/>
    <s v="Branch Office"/>
    <x v="1"/>
  </r>
  <r>
    <s v="IE43133"/>
    <x v="0"/>
    <n v="35"/>
    <s v="Operations"/>
    <s v="Operations Executive"/>
    <s v="b9"/>
    <s v="Bachelor"/>
    <s v="LinkedIn"/>
    <d v="2024-07-25T00:00:00"/>
    <d v="2024-08-13T00:00:00"/>
    <d v="2024-08-17T00:00:00"/>
    <s v="Hired"/>
    <n v="32551"/>
    <n v="3.6"/>
    <x v="0"/>
    <n v="3"/>
    <s v="Branch Office"/>
    <x v="2"/>
  </r>
  <r>
    <s v="NC72045"/>
    <x v="0"/>
    <n v="26"/>
    <s v="Operations"/>
    <s v="Operations Executive"/>
    <s v="i6"/>
    <s v="Master"/>
    <s v="Own website"/>
    <d v="2024-07-25T00:00:00"/>
    <d v="2024-08-08T00:00:00"/>
    <d v="2024-08-16T00:00:00"/>
    <s v="Hired"/>
    <n v="61837"/>
    <n v="4"/>
    <x v="0"/>
    <n v="5"/>
    <s v="Branch Office"/>
    <x v="0"/>
  </r>
  <r>
    <s v="SS78051"/>
    <x v="2"/>
    <n v="27"/>
    <s v="Purchase"/>
    <s v="Purchase Manager"/>
    <s v="b9"/>
    <s v="Degree"/>
    <s v="LinkedIn"/>
    <d v="2024-07-25T00:00:00"/>
    <d v="2024-08-08T00:00:00"/>
    <d v="2024-08-20T00:00:00"/>
    <s v="Rejected"/>
    <n v="55915"/>
    <m/>
    <x v="1"/>
    <n v="4"/>
    <s v="Branch Office"/>
    <x v="0"/>
  </r>
  <r>
    <s v="HX88051"/>
    <x v="2"/>
    <n v="35"/>
    <s v="General Management"/>
    <s v="General Manager"/>
    <s v="i4"/>
    <s v="Master"/>
    <s v="Own website"/>
    <d v="2024-07-25T00:00:00"/>
    <d v="2024-08-15T00:00:00"/>
    <d v="2024-08-26T00:00:00"/>
    <s v="Rejected"/>
    <n v="42468"/>
    <m/>
    <x v="1"/>
    <m/>
    <s v="Head Office"/>
    <x v="2"/>
  </r>
  <r>
    <s v="TA33633"/>
    <x v="0"/>
    <n v="33"/>
    <s v="Operations"/>
    <s v="Operations Manager"/>
    <s v="i5"/>
    <s v="Master"/>
    <s v="Recruitment agencies"/>
    <d v="2024-07-25T00:00:00"/>
    <d v="2024-08-09T00:00:00"/>
    <d v="2024-08-16T00:00:00"/>
    <s v="Hired"/>
    <n v="61779"/>
    <n v="4.3"/>
    <x v="0"/>
    <n v="5"/>
    <s v="Branch Office"/>
    <x v="1"/>
  </r>
  <r>
    <s v="GT52528"/>
    <x v="0"/>
    <n v="28"/>
    <s v="Operations"/>
    <s v="Operations Manager"/>
    <s v="m7"/>
    <s v="Doctoral"/>
    <s v="Job portal"/>
    <d v="2024-07-25T00:00:00"/>
    <d v="2024-08-13T00:00:00"/>
    <d v="2024-08-23T00:00:00"/>
    <s v="Rejected"/>
    <n v="140687"/>
    <m/>
    <x v="1"/>
    <n v="2"/>
    <s v="Head Office"/>
    <x v="1"/>
  </r>
  <r>
    <s v="UV24981"/>
    <x v="2"/>
    <n v="29"/>
    <s v="Marketing"/>
    <s v="Marketing Executive"/>
    <s v="i1"/>
    <s v="Bachelor"/>
    <s v="Job portal"/>
    <d v="2024-07-26T00:00:00"/>
    <d v="2024-08-12T00:00:00"/>
    <d v="2024-08-24T00:00:00"/>
    <s v="Hired"/>
    <n v="36520"/>
    <n v="4.5"/>
    <x v="0"/>
    <n v="5"/>
    <s v="Branch Office"/>
    <x v="1"/>
  </r>
  <r>
    <s v="WR63983"/>
    <x v="0"/>
    <n v="27"/>
    <s v="Operations"/>
    <s v="Operations Executive"/>
    <s v="c9"/>
    <s v="Bachelor"/>
    <s v="Job portal"/>
    <d v="2024-07-26T00:00:00"/>
    <d v="2024-08-12T00:00:00"/>
    <d v="2024-08-18T00:00:00"/>
    <s v="Hired"/>
    <n v="74418"/>
    <n v="5"/>
    <x v="0"/>
    <n v="4"/>
    <s v="Branch Office"/>
    <x v="0"/>
  </r>
  <r>
    <s v="KL09809"/>
    <x v="0"/>
    <n v="35"/>
    <s v="Operations"/>
    <s v="Operations Executive"/>
    <s v="i1"/>
    <s v="Associate"/>
    <s v="Job portal"/>
    <d v="2024-07-26T00:00:00"/>
    <d v="2024-08-14T00:00:00"/>
    <d v="2024-08-24T00:00:00"/>
    <s v="Hired"/>
    <n v="56105"/>
    <n v="4.0999999999999996"/>
    <x v="2"/>
    <m/>
    <s v="Branch Office"/>
    <x v="2"/>
  </r>
  <r>
    <s v="QD41257"/>
    <x v="0"/>
    <n v="30"/>
    <s v="Sales"/>
    <s v="Sales Executive"/>
    <s v="i4"/>
    <s v="Bachelor"/>
    <s v="LinkedIn"/>
    <d v="2024-07-26T00:00:00"/>
    <d v="2024-08-11T00:00:00"/>
    <d v="2024-08-16T00:00:00"/>
    <s v="Hired"/>
    <n v="56187"/>
    <n v="4.5999999999999996"/>
    <x v="0"/>
    <n v="5"/>
    <s v="Head Office"/>
    <x v="1"/>
  </r>
  <r>
    <s v="MG10894"/>
    <x v="0"/>
    <n v="32"/>
    <s v="Sales"/>
    <s v="Sales Manager"/>
    <s v="i6"/>
    <s v="Bachelor"/>
    <s v="Own website"/>
    <d v="2024-07-26T00:00:00"/>
    <d v="2024-08-07T00:00:00"/>
    <d v="2024-08-12T00:00:00"/>
    <s v="Hired"/>
    <n v="65984"/>
    <n v="4.5"/>
    <x v="0"/>
    <n v="5"/>
    <s v="Branch Office"/>
    <x v="1"/>
  </r>
  <r>
    <s v="WF72370"/>
    <x v="2"/>
    <n v="34"/>
    <s v="Service"/>
    <s v="Service Engineer"/>
    <s v="i7"/>
    <s v="Master"/>
    <s v="Others"/>
    <d v="2024-07-27T00:00:00"/>
    <d v="2024-08-04T00:00:00"/>
    <d v="2024-08-14T00:00:00"/>
    <s v="No decision"/>
    <n v="62907"/>
    <m/>
    <x v="1"/>
    <n v="5"/>
    <s v="Branch Office"/>
    <x v="2"/>
  </r>
  <r>
    <s v="PV60710"/>
    <x v="1"/>
    <n v="28"/>
    <s v="Service"/>
    <s v="Service Manager"/>
    <s v="i6"/>
    <s v="Bachelor"/>
    <s v="LinkedIn"/>
    <d v="2024-07-27T00:00:00"/>
    <d v="2024-08-11T00:00:00"/>
    <d v="2024-08-18T00:00:00"/>
    <s v="Hired"/>
    <n v="61605"/>
    <n v="4"/>
    <x v="0"/>
    <n v="4"/>
    <s v="Branch Office"/>
    <x v="1"/>
  </r>
  <r>
    <s v="SO49350"/>
    <x v="0"/>
    <n v="25"/>
    <s v="Service"/>
    <s v="Service Engineer"/>
    <s v="i1"/>
    <s v="Bachelor"/>
    <s v="LinkedIn"/>
    <d v="2024-07-27T00:00:00"/>
    <d v="2024-08-10T00:00:00"/>
    <d v="2024-08-17T00:00:00"/>
    <s v="Rejected"/>
    <n v="36173"/>
    <m/>
    <x v="1"/>
    <m/>
    <s v="Branch Office"/>
    <x v="0"/>
  </r>
  <r>
    <s v="KS28702"/>
    <x v="0"/>
    <n v="35"/>
    <s v="Service"/>
    <s v="Service Engineer"/>
    <s v="n10"/>
    <s v="Associate"/>
    <s v="LinkedIn"/>
    <d v="2024-07-27T00:00:00"/>
    <d v="2024-08-11T00:00:00"/>
    <d v="2024-08-16T00:00:00"/>
    <s v="Hired"/>
    <n v="180874"/>
    <n v="4"/>
    <x v="0"/>
    <n v="4"/>
    <s v="Branch Office"/>
    <x v="2"/>
  </r>
  <r>
    <s v="NG28980"/>
    <x v="0"/>
    <n v="35"/>
    <s v="Service"/>
    <s v="Service Engineer"/>
    <s v="n10"/>
    <s v="Bachelor"/>
    <s v="Job portal"/>
    <d v="2024-07-27T00:00:00"/>
    <d v="2024-08-12T00:00:00"/>
    <d v="2024-08-20T00:00:00"/>
    <s v="Hired"/>
    <n v="165852"/>
    <n v="4.5999999999999996"/>
    <x v="0"/>
    <n v="5"/>
    <s v="Branch Office"/>
    <x v="2"/>
  </r>
  <r>
    <s v="RE45758"/>
    <x v="0"/>
    <n v="43"/>
    <s v="Purchase"/>
    <s v="Purchase Officer"/>
    <s v="c9"/>
    <s v="Master"/>
    <s v="Own website"/>
    <d v="2024-07-28T00:00:00"/>
    <d v="2024-08-14T00:00:00"/>
    <d v="2024-08-20T00:00:00"/>
    <s v="Hired"/>
    <n v="88593"/>
    <n v="4.3"/>
    <x v="2"/>
    <n v="4"/>
    <s v="Branch Office"/>
    <x v="3"/>
  </r>
  <r>
    <s v="DV53274"/>
    <x v="0"/>
    <n v="39"/>
    <s v="Sales"/>
    <s v="Sales Manager"/>
    <s v="m6"/>
    <s v="Bachelor"/>
    <s v="LinkedIn"/>
    <d v="2024-07-28T00:00:00"/>
    <d v="2024-08-16T00:00:00"/>
    <d v="2024-08-22T00:00:00"/>
    <s v="Candidate in process"/>
    <n v="141453"/>
    <m/>
    <x v="1"/>
    <n v="4"/>
    <s v="Branch Office"/>
    <x v="2"/>
  </r>
  <r>
    <s v="ID07686"/>
    <x v="2"/>
    <n v="32"/>
    <s v="Sales"/>
    <s v="Sales Manager"/>
    <s v="c5"/>
    <s v="Degree"/>
    <s v="Own website"/>
    <d v="2024-07-28T00:00:00"/>
    <d v="2024-08-14T00:00:00"/>
    <d v="2024-08-24T00:00:00"/>
    <s v="Rejected"/>
    <n v="57331"/>
    <m/>
    <x v="1"/>
    <n v="4"/>
    <s v="Branch Office"/>
    <x v="1"/>
  </r>
  <r>
    <s v="JL41004"/>
    <x v="0"/>
    <n v="44"/>
    <s v="Operations"/>
    <s v="Operations Executive"/>
    <s v="c10"/>
    <s v="Bachelor"/>
    <s v="Job portal"/>
    <d v="2024-07-28T00:00:00"/>
    <d v="2024-08-19T00:00:00"/>
    <d v="2024-08-31T00:00:00"/>
    <s v="Rejected"/>
    <n v="69895"/>
    <m/>
    <x v="1"/>
    <n v="4"/>
    <s v="Head Office"/>
    <x v="3"/>
  </r>
  <r>
    <s v="YX87092"/>
    <x v="0"/>
    <n v="35"/>
    <s v="Operations"/>
    <s v="Operations Executive"/>
    <s v="c8"/>
    <s v="Degree"/>
    <s v="Job portal"/>
    <d v="2024-07-29T00:00:00"/>
    <d v="2024-08-16T00:00:00"/>
    <d v="2024-08-26T00:00:00"/>
    <s v="Candidate in process"/>
    <n v="80145"/>
    <m/>
    <x v="1"/>
    <n v="4"/>
    <s v="Branch Office"/>
    <x v="2"/>
  </r>
  <r>
    <s v="HP76313"/>
    <x v="0"/>
    <n v="43"/>
    <s v="Production"/>
    <s v="Production Engineer"/>
    <s v="i1"/>
    <s v="Bachelor"/>
    <s v="LinkedIn"/>
    <d v="2024-07-29T00:00:00"/>
    <d v="2024-08-20T00:00:00"/>
    <d v="2024-08-29T00:00:00"/>
    <s v="Hired"/>
    <n v="44610"/>
    <n v="4.9000000000000004"/>
    <x v="2"/>
    <n v="5"/>
    <s v="Branch Office"/>
    <x v="3"/>
  </r>
  <r>
    <s v="DK22127"/>
    <x v="0"/>
    <n v="30"/>
    <s v="Operations"/>
    <s v="Operations Executive"/>
    <s v="c9"/>
    <s v="Master"/>
    <s v="Job portal"/>
    <d v="2024-07-29T00:00:00"/>
    <d v="2024-08-19T00:00:00"/>
    <d v="2024-08-26T00:00:00"/>
    <s v="Hired"/>
    <n v="59191"/>
    <n v="3.6"/>
    <x v="0"/>
    <n v="4"/>
    <s v="Branch Office"/>
    <x v="1"/>
  </r>
  <r>
    <s v="PS66000"/>
    <x v="0"/>
    <n v="29"/>
    <s v="Operations"/>
    <s v="Operations Executive"/>
    <s v="c8"/>
    <s v="Degree"/>
    <s v="Own website"/>
    <d v="2024-07-29T00:00:00"/>
    <d v="2024-08-19T00:00:00"/>
    <d v="2024-08-29T00:00:00"/>
    <s v="Hired"/>
    <n v="75416"/>
    <n v="4.5"/>
    <x v="0"/>
    <n v="5"/>
    <s v="Head Office"/>
    <x v="1"/>
  </r>
  <r>
    <s v="OY17264"/>
    <x v="0"/>
    <n v="25"/>
    <s v="Purchase"/>
    <s v="Purchase Manager"/>
    <s v="c10"/>
    <s v="Bachelor"/>
    <s v="Job portal"/>
    <d v="2024-07-29T00:00:00"/>
    <d v="2024-08-13T00:00:00"/>
    <d v="2024-08-21T00:00:00"/>
    <s v="Hired"/>
    <n v="67330"/>
    <n v="3.7"/>
    <x v="0"/>
    <n v="4"/>
    <s v="Branch Office"/>
    <x v="0"/>
  </r>
  <r>
    <s v="YT28879"/>
    <x v="1"/>
    <n v="27"/>
    <s v="Operations"/>
    <s v="Operations Executive"/>
    <s v="c10"/>
    <s v="Bachelor"/>
    <s v="Job portal"/>
    <d v="2024-07-30T00:00:00"/>
    <d v="2024-08-10T00:00:00"/>
    <d v="2024-08-19T00:00:00"/>
    <s v="Rejected"/>
    <n v="65981"/>
    <m/>
    <x v="1"/>
    <n v="4"/>
    <s v="Head Office"/>
    <x v="0"/>
  </r>
  <r>
    <s v="HH68176"/>
    <x v="0"/>
    <n v="25"/>
    <s v="Marketing"/>
    <s v="Marketing Executive"/>
    <s v="c5"/>
    <s v="Master"/>
    <s v="Job portal"/>
    <d v="2024-07-30T00:00:00"/>
    <d v="2024-08-18T00:00:00"/>
    <d v="2024-08-27T00:00:00"/>
    <s v="Hired"/>
    <n v="45407"/>
    <m/>
    <x v="0"/>
    <n v="3"/>
    <s v="Branch Office"/>
    <x v="0"/>
  </r>
  <r>
    <s v="XG77788"/>
    <x v="0"/>
    <n v="26"/>
    <s v="Operations"/>
    <s v="Operations Manager"/>
    <s v="n9"/>
    <s v="Bachelor"/>
    <s v="Job portal"/>
    <d v="2024-07-30T00:00:00"/>
    <d v="2024-08-07T00:00:00"/>
    <d v="2024-08-12T00:00:00"/>
    <s v="Hired"/>
    <n v="208993"/>
    <n v="4.8"/>
    <x v="0"/>
    <n v="4"/>
    <s v="Branch Office"/>
    <x v="0"/>
  </r>
  <r>
    <s v="FF15434"/>
    <x v="2"/>
    <n v="25"/>
    <s v="Purchase"/>
    <s v="Purchase Officer"/>
    <s v="c5"/>
    <s v="Doctoral"/>
    <s v="Job portal"/>
    <d v="2024-07-30T00:00:00"/>
    <d v="2024-08-15T00:00:00"/>
    <d v="2024-08-24T00:00:00"/>
    <s v="Candidate in process"/>
    <n v="50248"/>
    <m/>
    <x v="1"/>
    <n v="4"/>
    <s v="Branch Office"/>
    <x v="0"/>
  </r>
  <r>
    <s v="MZ12943"/>
    <x v="1"/>
    <n v="33"/>
    <s v="Operations"/>
    <s v="Operations Executive"/>
    <s v="c8"/>
    <s v="Bachelor"/>
    <s v="Recruitment agencies"/>
    <d v="2024-07-30T00:00:00"/>
    <d v="2024-08-07T00:00:00"/>
    <d v="2024-08-19T00:00:00"/>
    <s v="Hired"/>
    <n v="73240"/>
    <n v="4.0999999999999996"/>
    <x v="0"/>
    <n v="4"/>
    <s v="Branch Office"/>
    <x v="1"/>
  </r>
  <r>
    <s v="HL70051"/>
    <x v="2"/>
    <n v="37"/>
    <s v="Service"/>
    <s v="Service Engineer"/>
    <s v="i7"/>
    <s v="Degree"/>
    <s v="Job portal"/>
    <d v="2024-07-31T00:00:00"/>
    <d v="2024-08-14T00:00:00"/>
    <d v="2024-08-26T00:00:00"/>
    <s v="Rejected"/>
    <n v="68316"/>
    <m/>
    <x v="1"/>
    <n v="3"/>
    <s v="Branch Office"/>
    <x v="2"/>
  </r>
  <r>
    <s v="SZ88996"/>
    <x v="2"/>
    <n v="28"/>
    <s v="Operations"/>
    <s v="Operations Executive"/>
    <s v="b9"/>
    <s v="Degree"/>
    <s v="Job portal"/>
    <d v="2024-07-31T00:00:00"/>
    <d v="2024-08-17T00:00:00"/>
    <d v="2024-08-29T00:00:00"/>
    <s v="Rejected"/>
    <n v="59591"/>
    <m/>
    <x v="1"/>
    <n v="4"/>
    <s v="Head Office"/>
    <x v="1"/>
  </r>
  <r>
    <s v="NP07071"/>
    <x v="0"/>
    <n v="28"/>
    <s v="General Management"/>
    <s v="General Manager"/>
    <s v="c10"/>
    <s v="Bachelor"/>
    <s v="Own website"/>
    <d v="2024-07-31T00:00:00"/>
    <d v="2024-08-13T00:00:00"/>
    <d v="2024-08-23T00:00:00"/>
    <s v="Hired"/>
    <n v="89862"/>
    <n v="4.3"/>
    <x v="0"/>
    <n v="4"/>
    <s v="Branch Office"/>
    <x v="1"/>
  </r>
  <r>
    <s v="ZD34270"/>
    <x v="0"/>
    <n v="35"/>
    <s v="Finance"/>
    <s v="Financial Analyst"/>
    <s v="i1"/>
    <s v="Bachelor"/>
    <s v="Job portal"/>
    <d v="2024-08-01T00:00:00"/>
    <d v="2024-08-17T00:00:00"/>
    <d v="2024-08-24T00:00:00"/>
    <s v="No decision"/>
    <n v="42325"/>
    <m/>
    <x v="1"/>
    <n v="5"/>
    <s v="Branch Office"/>
    <x v="2"/>
  </r>
  <r>
    <s v="CP50533"/>
    <x v="0"/>
    <n v="32"/>
    <s v="Marketing"/>
    <s v="Marketing Executive"/>
    <s v="n9"/>
    <s v="Bachelor"/>
    <s v="Job portal"/>
    <d v="2024-08-01T00:00:00"/>
    <d v="2024-08-10T00:00:00"/>
    <d v="2024-08-20T00:00:00"/>
    <s v="Hired"/>
    <n v="170167"/>
    <m/>
    <x v="2"/>
    <n v="5"/>
    <s v="Branch Office"/>
    <x v="1"/>
  </r>
  <r>
    <s v="TH92775"/>
    <x v="2"/>
    <n v="22"/>
    <s v="Purchase"/>
    <s v="Purchase Manager"/>
    <s v="i4"/>
    <s v="Doctoral"/>
    <s v="LinkedIn"/>
    <d v="2024-08-01T00:00:00"/>
    <d v="2024-08-13T00:00:00"/>
    <d v="2024-08-24T00:00:00"/>
    <s v="Hired"/>
    <n v="53840"/>
    <n v="4.8"/>
    <x v="0"/>
    <n v="4"/>
    <s v="Head Office"/>
    <x v="0"/>
  </r>
  <r>
    <s v="OQ37296"/>
    <x v="2"/>
    <n v="26"/>
    <s v="Human Resource"/>
    <s v="HR Manager"/>
    <s v="i5"/>
    <s v="Degree"/>
    <s v="Job portal"/>
    <d v="2024-08-01T00:00:00"/>
    <d v="2024-08-23T00:00:00"/>
    <d v="2024-09-03T00:00:00"/>
    <s v="No decision"/>
    <n v="58357"/>
    <m/>
    <x v="1"/>
    <n v="4"/>
    <s v="Branch Office"/>
    <x v="0"/>
  </r>
  <r>
    <s v="ZO87405"/>
    <x v="0"/>
    <n v="28"/>
    <s v="Operations"/>
    <s v="Operations Manager"/>
    <s v="b9"/>
    <s v="Master"/>
    <s v="Job portal"/>
    <d v="2024-08-02T00:00:00"/>
    <d v="2024-08-20T00:00:00"/>
    <d v="2024-08-28T00:00:00"/>
    <s v="Hired"/>
    <n v="58551"/>
    <n v="4.0999999999999996"/>
    <x v="0"/>
    <n v="4"/>
    <s v="Branch Office"/>
    <x v="1"/>
  </r>
  <r>
    <s v="XQ31917"/>
    <x v="0"/>
    <n v="34"/>
    <s v="Sales"/>
    <s v="Sales Executive"/>
    <s v="i7"/>
    <s v="Bachelor"/>
    <s v="Own website"/>
    <d v="2024-08-02T00:00:00"/>
    <d v="2024-08-16T00:00:00"/>
    <d v="2024-08-27T00:00:00"/>
    <s v="Hired"/>
    <n v="76744"/>
    <n v="4.9000000000000004"/>
    <x v="0"/>
    <n v="4"/>
    <s v="Branch Office"/>
    <x v="2"/>
  </r>
  <r>
    <s v="SO09745"/>
    <x v="2"/>
    <n v="29"/>
    <s v="Operations"/>
    <s v="Operations Manager"/>
    <s v="c8"/>
    <s v="Bachelor"/>
    <s v="Job portal"/>
    <d v="2024-08-02T00:00:00"/>
    <d v="2024-08-24T00:00:00"/>
    <d v="2024-08-30T00:00:00"/>
    <s v="Candidate in process"/>
    <n v="50320"/>
    <m/>
    <x v="1"/>
    <n v="4"/>
    <s v="Branch Office"/>
    <x v="1"/>
  </r>
  <r>
    <s v="PP64053"/>
    <x v="0"/>
    <n v="24"/>
    <s v="Service"/>
    <s v="Service Engineer"/>
    <s v="c10"/>
    <s v="Master"/>
    <s v="Others"/>
    <d v="2024-08-03T00:00:00"/>
    <d v="2024-08-18T00:00:00"/>
    <d v="2024-08-24T00:00:00"/>
    <s v="Hired"/>
    <n v="86653"/>
    <n v="4.5"/>
    <x v="0"/>
    <m/>
    <s v="Branch Office"/>
    <x v="0"/>
  </r>
  <r>
    <s v="SF98630"/>
    <x v="0"/>
    <n v="40"/>
    <s v="Sales"/>
    <s v="Sales Executive"/>
    <s v="c8"/>
    <s v="Doctoral"/>
    <s v="Job portal"/>
    <d v="2024-08-03T00:00:00"/>
    <d v="2024-08-12T00:00:00"/>
    <d v="2024-08-22T00:00:00"/>
    <s v="Hired"/>
    <n v="62043"/>
    <n v="4.0999999999999996"/>
    <x v="0"/>
    <m/>
    <s v="Branch Office"/>
    <x v="3"/>
  </r>
  <r>
    <s v="HT61178"/>
    <x v="2"/>
    <n v="33"/>
    <s v="Operations"/>
    <s v="Operations Executive"/>
    <s v="i7"/>
    <s v="Bachelor"/>
    <s v="Own website"/>
    <d v="2024-08-03T00:00:00"/>
    <d v="2024-08-18T00:00:00"/>
    <d v="2024-08-26T00:00:00"/>
    <s v="Rejected"/>
    <n v="62309"/>
    <m/>
    <x v="1"/>
    <m/>
    <s v="Remote"/>
    <x v="1"/>
  </r>
  <r>
    <s v="EZ48780"/>
    <x v="2"/>
    <n v="54"/>
    <s v="Service"/>
    <s v="Service Engineer"/>
    <s v="i7"/>
    <s v="Degree"/>
    <s v="Own website"/>
    <d v="2024-08-03T00:00:00"/>
    <d v="2024-08-20T00:00:00"/>
    <d v="2024-08-24T00:00:00"/>
    <s v="Rejected"/>
    <n v="65997"/>
    <m/>
    <x v="1"/>
    <n v="4"/>
    <s v="Branch Office"/>
    <x v="4"/>
  </r>
  <r>
    <s v="BG50674"/>
    <x v="2"/>
    <n v="32"/>
    <s v="Operations"/>
    <s v="Operations Executive"/>
    <s v="i6"/>
    <s v="Bachelor"/>
    <s v="Job portal"/>
    <d v="2024-08-03T00:00:00"/>
    <d v="2024-08-21T00:00:00"/>
    <d v="2024-09-02T00:00:00"/>
    <s v="Rejected"/>
    <n v="54810"/>
    <m/>
    <x v="1"/>
    <n v="4"/>
    <s v="Remote"/>
    <x v="1"/>
  </r>
  <r>
    <s v="ST79208"/>
    <x v="2"/>
    <n v="31"/>
    <s v="Service"/>
    <s v="Service Engineer"/>
    <s v="i6"/>
    <s v="Degree"/>
    <s v="Job portal"/>
    <d v="2024-08-04T00:00:00"/>
    <d v="2024-08-17T00:00:00"/>
    <d v="2024-08-26T00:00:00"/>
    <s v="Candidate in process"/>
    <n v="73842"/>
    <m/>
    <x v="1"/>
    <m/>
    <s v="Branch Office"/>
    <x v="1"/>
  </r>
  <r>
    <s v="US58522"/>
    <x v="0"/>
    <n v="30"/>
    <s v="Service"/>
    <s v="Service Manager"/>
    <s v="m7"/>
    <s v="Bachelor"/>
    <s v="Recruitment agencies"/>
    <d v="2024-08-04T00:00:00"/>
    <d v="2024-08-19T00:00:00"/>
    <d v="2024-08-30T00:00:00"/>
    <s v="Hired"/>
    <n v="112156"/>
    <m/>
    <x v="2"/>
    <n v="4"/>
    <s v="Head Office"/>
    <x v="1"/>
  </r>
  <r>
    <s v="ES47589"/>
    <x v="2"/>
    <n v="25"/>
    <s v="General Management"/>
    <s v="General Manager"/>
    <s v="i5"/>
    <s v="Degree"/>
    <s v="LinkedIn"/>
    <d v="2024-08-04T00:00:00"/>
    <d v="2024-08-23T00:00:00"/>
    <d v="2024-08-29T00:00:00"/>
    <s v="Hired"/>
    <n v="61312"/>
    <n v="4.2"/>
    <x v="0"/>
    <n v="4"/>
    <s v="Branch Office"/>
    <x v="0"/>
  </r>
  <r>
    <s v="EK04288"/>
    <x v="2"/>
    <n v="26"/>
    <s v="Service"/>
    <s v="Service Engineer"/>
    <s v="m6"/>
    <s v="Associate"/>
    <s v="Job portal"/>
    <d v="2024-08-04T00:00:00"/>
    <d v="2024-08-18T00:00:00"/>
    <d v="2024-08-23T00:00:00"/>
    <s v="Rejected"/>
    <n v="131329"/>
    <m/>
    <x v="1"/>
    <n v="3"/>
    <s v="Branch Office"/>
    <x v="0"/>
  </r>
  <r>
    <s v="KL43605"/>
    <x v="0"/>
    <n v="22"/>
    <s v="Operations"/>
    <s v="Operations Manager"/>
    <s v="b9"/>
    <s v="Master"/>
    <s v="Job portal"/>
    <d v="2024-08-04T00:00:00"/>
    <d v="2024-08-12T00:00:00"/>
    <d v="2024-08-22T00:00:00"/>
    <s v="Rejected"/>
    <n v="50300"/>
    <m/>
    <x v="1"/>
    <n v="2"/>
    <s v="Branch Office"/>
    <x v="0"/>
  </r>
  <r>
    <s v="EC92438"/>
    <x v="0"/>
    <n v="35"/>
    <s v="Operations"/>
    <s v="Operations Executive"/>
    <s v="i4"/>
    <s v="Associate"/>
    <s v="Recruitment agencies"/>
    <d v="2024-08-05T00:00:00"/>
    <d v="2024-08-15T00:00:00"/>
    <d v="2024-08-25T00:00:00"/>
    <s v="Hired"/>
    <n v="61548"/>
    <n v="4.0999999999999996"/>
    <x v="0"/>
    <n v="4"/>
    <s v="Branch Office"/>
    <x v="2"/>
  </r>
  <r>
    <s v="UF31119"/>
    <x v="0"/>
    <n v="26"/>
    <s v="Operations"/>
    <s v="Operations Executive"/>
    <s v="c9"/>
    <s v="Bachelor"/>
    <s v="LinkedIn"/>
    <d v="2024-08-05T00:00:00"/>
    <d v="2024-08-17T00:00:00"/>
    <d v="2024-08-27T00:00:00"/>
    <s v="Rejected"/>
    <n v="63770"/>
    <m/>
    <x v="1"/>
    <n v="4"/>
    <s v="Branch Office"/>
    <x v="0"/>
  </r>
  <r>
    <s v="KZ22839"/>
    <x v="0"/>
    <n v="28"/>
    <s v="Operations"/>
    <s v="Operations Executive"/>
    <s v="i5"/>
    <s v="Doctoral"/>
    <s v="Job portal"/>
    <d v="2024-08-05T00:00:00"/>
    <d v="2024-08-24T00:00:00"/>
    <d v="2024-09-03T00:00:00"/>
    <s v="Hired"/>
    <n v="48460"/>
    <n v="4.0999999999999996"/>
    <x v="0"/>
    <n v="4"/>
    <s v="Branch Office"/>
    <x v="1"/>
  </r>
  <r>
    <s v="GE99209"/>
    <x v="2"/>
    <n v="37"/>
    <s v="Operations"/>
    <s v="Operations Executive"/>
    <s v="n9"/>
    <s v="Associate"/>
    <s v="Recruitment agencies"/>
    <d v="2024-08-06T00:00:00"/>
    <d v="2024-08-17T00:00:00"/>
    <d v="2024-08-24T00:00:00"/>
    <s v="Hired"/>
    <n v="155439"/>
    <m/>
    <x v="0"/>
    <n v="4"/>
    <s v="Branch Office"/>
    <x v="2"/>
  </r>
  <r>
    <s v="TZ47277"/>
    <x v="2"/>
    <n v="40"/>
    <s v="Purchase"/>
    <s v="Purchase Officer"/>
    <s v="b9"/>
    <s v="Bachelor"/>
    <s v="Job portal"/>
    <d v="2024-08-06T00:00:00"/>
    <d v="2024-08-21T00:00:00"/>
    <d v="2024-08-25T00:00:00"/>
    <s v="Hired"/>
    <n v="59455"/>
    <n v="4.8"/>
    <x v="0"/>
    <n v="4"/>
    <s v="Branch Office"/>
    <x v="3"/>
  </r>
  <r>
    <s v="FC51147"/>
    <x v="0"/>
    <n v="40"/>
    <s v="Operations"/>
    <s v="Operations Executive"/>
    <s v="b9"/>
    <s v="Master"/>
    <s v="LinkedIn"/>
    <d v="2024-08-06T00:00:00"/>
    <d v="2024-08-19T00:00:00"/>
    <d v="2024-08-26T00:00:00"/>
    <s v="Candidate refused"/>
    <n v="49788"/>
    <m/>
    <x v="1"/>
    <m/>
    <s v="Branch Office"/>
    <x v="3"/>
  </r>
  <r>
    <s v="JD72759"/>
    <x v="0"/>
    <n v="35"/>
    <s v="Service"/>
    <s v="Service Engineer"/>
    <s v="b9"/>
    <s v="Associate"/>
    <s v="LinkedIn"/>
    <d v="2024-08-06T00:00:00"/>
    <d v="2024-08-21T00:00:00"/>
    <d v="2024-08-27T00:00:00"/>
    <s v="Hired"/>
    <n v="37212"/>
    <n v="3.8"/>
    <x v="0"/>
    <n v="4"/>
    <s v="Head Office"/>
    <x v="2"/>
  </r>
  <r>
    <s v="BU88394"/>
    <x v="1"/>
    <n v="24"/>
    <s v="Operations"/>
    <s v="Operations Executive"/>
    <s v="c5"/>
    <s v="Bachelor"/>
    <s v="Own website"/>
    <d v="2024-08-07T00:00:00"/>
    <d v="2024-08-18T00:00:00"/>
    <d v="2024-08-30T00:00:00"/>
    <s v="Candidate refused"/>
    <n v="57516"/>
    <m/>
    <x v="1"/>
    <m/>
    <s v="Branch Office"/>
    <x v="0"/>
  </r>
  <r>
    <s v="YF42915"/>
    <x v="0"/>
    <n v="26"/>
    <s v="Marketing"/>
    <s v="Marketing Manager"/>
    <s v="i1"/>
    <s v="Master"/>
    <s v="Job portal"/>
    <d v="2024-08-07T00:00:00"/>
    <d v="2024-08-23T00:00:00"/>
    <d v="2024-08-28T00:00:00"/>
    <s v="Hired"/>
    <n v="53806"/>
    <n v="4.0999999999999996"/>
    <x v="0"/>
    <m/>
    <s v="Head Office"/>
    <x v="0"/>
  </r>
  <r>
    <s v="JK77217"/>
    <x v="0"/>
    <n v="29"/>
    <s v="Operations"/>
    <s v="Operations Executive"/>
    <s v="i7"/>
    <s v="Degree"/>
    <s v="Recruitment agencies"/>
    <d v="2024-08-07T00:00:00"/>
    <d v="2024-08-18T00:00:00"/>
    <d v="2024-08-28T00:00:00"/>
    <s v="Hired"/>
    <n v="57274"/>
    <n v="4.8"/>
    <x v="0"/>
    <n v="4"/>
    <s v="Branch Office"/>
    <x v="1"/>
  </r>
  <r>
    <s v="WF61720"/>
    <x v="2"/>
    <n v="31"/>
    <s v="Operations"/>
    <s v="Operations Executive"/>
    <s v="c5"/>
    <s v="Bachelor"/>
    <s v="Recruitment agencies"/>
    <d v="2024-08-08T00:00:00"/>
    <d v="2024-08-25T00:00:00"/>
    <d v="2024-08-29T00:00:00"/>
    <s v="Hired"/>
    <n v="48122"/>
    <n v="4.5"/>
    <x v="2"/>
    <n v="5"/>
    <s v="Branch Office"/>
    <x v="1"/>
  </r>
  <r>
    <s v="VS87705"/>
    <x v="0"/>
    <n v="32"/>
    <s v="Operations"/>
    <s v="Operations Manager"/>
    <s v="c10"/>
    <s v="Degree"/>
    <s v="Job portal"/>
    <d v="2024-08-08T00:00:00"/>
    <d v="2024-08-30T00:00:00"/>
    <d v="2024-09-08T00:00:00"/>
    <s v="Hired"/>
    <n v="60896"/>
    <m/>
    <x v="2"/>
    <n v="3"/>
    <s v="Head Office"/>
    <x v="1"/>
  </r>
  <r>
    <s v="PD29070"/>
    <x v="0"/>
    <n v="22"/>
    <s v="Operations"/>
    <s v="Operations Executive"/>
    <s v="c9"/>
    <s v="Bachelor"/>
    <s v="LinkedIn"/>
    <d v="2024-08-08T00:00:00"/>
    <d v="2024-08-26T00:00:00"/>
    <d v="2024-09-02T00:00:00"/>
    <s v="Hired"/>
    <n v="76137"/>
    <n v="4.8"/>
    <x v="0"/>
    <n v="4"/>
    <s v="Branch Office"/>
    <x v="0"/>
  </r>
  <r>
    <s v="FG76658"/>
    <x v="0"/>
    <n v="32"/>
    <s v="Marketing"/>
    <s v="Marketing Manager"/>
    <s v="i6"/>
    <s v="Bachelor"/>
    <s v="Recruitment agencies"/>
    <d v="2024-08-08T00:00:00"/>
    <d v="2024-08-21T00:00:00"/>
    <d v="2024-08-27T00:00:00"/>
    <s v="Candidate in process"/>
    <n v="52431"/>
    <m/>
    <x v="1"/>
    <n v="4"/>
    <s v="Branch Office"/>
    <x v="1"/>
  </r>
  <r>
    <s v="FH37034"/>
    <x v="0"/>
    <n v="25"/>
    <s v="Service"/>
    <s v="Service Manager"/>
    <s v="i5"/>
    <s v="Master"/>
    <s v="LinkedIn"/>
    <d v="2024-08-08T00:00:00"/>
    <d v="2024-08-30T00:00:00"/>
    <d v="2024-09-10T00:00:00"/>
    <s v="Hired"/>
    <n v="45664"/>
    <m/>
    <x v="0"/>
    <n v="5"/>
    <s v="Branch Office"/>
    <x v="0"/>
  </r>
  <r>
    <s v="OX22157"/>
    <x v="2"/>
    <n v="27"/>
    <s v="Service"/>
    <s v="Service Manager"/>
    <s v="c9"/>
    <s v="Master"/>
    <s v="LinkedIn"/>
    <d v="2024-08-09T00:00:00"/>
    <d v="2024-08-26T00:00:00"/>
    <d v="2024-08-31T00:00:00"/>
    <s v="Hired"/>
    <n v="65160"/>
    <n v="3.7"/>
    <x v="0"/>
    <m/>
    <s v="Branch Office"/>
    <x v="0"/>
  </r>
  <r>
    <s v="QT61953"/>
    <x v="0"/>
    <n v="27"/>
    <s v="Production"/>
    <s v="Production Engineer"/>
    <s v="i6"/>
    <s v="Associate"/>
    <s v="LinkedIn"/>
    <d v="2024-08-09T00:00:00"/>
    <d v="2024-08-30T00:00:00"/>
    <d v="2024-09-08T00:00:00"/>
    <s v="Hired"/>
    <n v="64856"/>
    <n v="4.7"/>
    <x v="0"/>
    <m/>
    <s v="Branch Office"/>
    <x v="0"/>
  </r>
  <r>
    <s v="AZ62833"/>
    <x v="0"/>
    <n v="46"/>
    <s v="Operations"/>
    <s v="Operations Executive"/>
    <s v="c8"/>
    <s v="Master"/>
    <s v="Own website"/>
    <d v="2024-08-09T00:00:00"/>
    <d v="2024-08-30T00:00:00"/>
    <d v="2024-09-03T00:00:00"/>
    <s v="Hired"/>
    <n v="55628"/>
    <n v="4.0999999999999996"/>
    <x v="0"/>
    <n v="3"/>
    <s v="Head Office"/>
    <x v="5"/>
  </r>
  <r>
    <s v="VD36526"/>
    <x v="2"/>
    <n v="40"/>
    <s v="Service"/>
    <s v="Service Engineer"/>
    <s v="c5"/>
    <s v="Master"/>
    <s v="LinkedIn"/>
    <d v="2024-08-09T00:00:00"/>
    <d v="2024-08-28T00:00:00"/>
    <d v="2024-09-07T00:00:00"/>
    <s v="Candidate in process"/>
    <n v="60002"/>
    <m/>
    <x v="1"/>
    <n v="4"/>
    <s v="Branch Office"/>
    <x v="3"/>
  </r>
  <r>
    <s v="EH37646"/>
    <x v="2"/>
    <n v="29"/>
    <s v="Sales"/>
    <s v="Sales Executive"/>
    <s v="i5"/>
    <s v="Master"/>
    <s v="LinkedIn"/>
    <d v="2024-08-09T00:00:00"/>
    <d v="2024-08-27T00:00:00"/>
    <d v="2024-09-08T00:00:00"/>
    <s v="No decision"/>
    <n v="45578"/>
    <m/>
    <x v="1"/>
    <n v="2"/>
    <s v="Head Office"/>
    <x v="1"/>
  </r>
  <r>
    <s v="ZP53271"/>
    <x v="0"/>
    <n v="31"/>
    <s v="Service"/>
    <s v="Service Engineer"/>
    <s v="i1"/>
    <s v="Degree"/>
    <s v="Job portal"/>
    <d v="2024-08-09T00:00:00"/>
    <d v="2024-08-24T00:00:00"/>
    <d v="2024-09-05T00:00:00"/>
    <s v="Rejected"/>
    <n v="46522"/>
    <m/>
    <x v="1"/>
    <n v="5"/>
    <s v="Branch Office"/>
    <x v="1"/>
  </r>
  <r>
    <s v="ZF80666"/>
    <x v="0"/>
    <n v="35"/>
    <s v="Marketing"/>
    <s v="Marketing Executive"/>
    <s v="c5"/>
    <s v="Associate"/>
    <s v="LinkedIn"/>
    <d v="2024-08-10T00:00:00"/>
    <d v="2024-08-20T00:00:00"/>
    <d v="2024-08-27T00:00:00"/>
    <s v="Hired"/>
    <n v="69503"/>
    <n v="3.7"/>
    <x v="0"/>
    <n v="4"/>
    <s v="Head Office"/>
    <x v="2"/>
  </r>
  <r>
    <s v="XR52260"/>
    <x v="2"/>
    <n v="25"/>
    <s v="Operations"/>
    <s v="Operations Manager"/>
    <s v="b9"/>
    <s v="Degree"/>
    <s v="Job portal"/>
    <d v="2024-08-10T00:00:00"/>
    <d v="2024-09-01T00:00:00"/>
    <d v="2024-09-07T00:00:00"/>
    <s v="Candidate refused"/>
    <n v="52506"/>
    <m/>
    <x v="1"/>
    <n v="4"/>
    <s v="Branch Office"/>
    <x v="0"/>
  </r>
  <r>
    <s v="EP35697"/>
    <x v="0"/>
    <n v="32"/>
    <s v="Purchase"/>
    <s v="Purchase Officer"/>
    <s v="c9"/>
    <s v="Master"/>
    <s v="LinkedIn"/>
    <d v="2024-08-10T00:00:00"/>
    <d v="2024-08-22T00:00:00"/>
    <d v="2024-09-02T00:00:00"/>
    <s v="Rejected"/>
    <n v="89140"/>
    <m/>
    <x v="1"/>
    <n v="4"/>
    <s v="Branch Office"/>
    <x v="1"/>
  </r>
  <r>
    <s v="UR71048"/>
    <x v="0"/>
    <n v="32"/>
    <s v="Service"/>
    <s v="Service Manager"/>
    <s v="c9"/>
    <s v="Bachelor"/>
    <s v="Job portal"/>
    <d v="2024-08-10T00:00:00"/>
    <d v="2024-08-29T00:00:00"/>
    <d v="2024-09-07T00:00:00"/>
    <s v="Hired"/>
    <n v="60737"/>
    <n v="3.6"/>
    <x v="0"/>
    <n v="4"/>
    <s v="Branch Office"/>
    <x v="1"/>
  </r>
  <r>
    <s v="TN67449"/>
    <x v="2"/>
    <n v="25"/>
    <s v="Service"/>
    <s v="Service Manager"/>
    <s v="c5"/>
    <s v="Associate"/>
    <s v="LinkedIn"/>
    <d v="2024-08-10T00:00:00"/>
    <d v="2024-08-29T00:00:00"/>
    <d v="2024-09-05T00:00:00"/>
    <s v="Candidate in process"/>
    <n v="48691"/>
    <m/>
    <x v="1"/>
    <m/>
    <s v="Head Office"/>
    <x v="0"/>
  </r>
  <r>
    <s v="MM88552"/>
    <x v="2"/>
    <n v="24"/>
    <s v="Service"/>
    <s v="Service Engineer"/>
    <s v="c8"/>
    <s v="Degree"/>
    <s v="Job portal"/>
    <d v="2024-08-10T00:00:00"/>
    <d v="2024-08-24T00:00:00"/>
    <d v="2024-08-30T00:00:00"/>
    <s v="Candidate refused"/>
    <n v="80130"/>
    <m/>
    <x v="1"/>
    <n v="3"/>
    <s v="Branch Office"/>
    <x v="0"/>
  </r>
  <r>
    <s v="OJ68051"/>
    <x v="2"/>
    <n v="32"/>
    <s v="Service"/>
    <s v="Service Engineer"/>
    <s v="i7"/>
    <s v="Bachelor"/>
    <s v="LinkedIn"/>
    <d v="2024-08-11T00:00:00"/>
    <d v="2024-08-25T00:00:00"/>
    <d v="2024-09-05T00:00:00"/>
    <s v="Hired"/>
    <n v="75485"/>
    <n v="4.4000000000000004"/>
    <x v="0"/>
    <n v="4"/>
    <s v="Head Office"/>
    <x v="1"/>
  </r>
  <r>
    <s v="DM11372"/>
    <x v="2"/>
    <n v="37"/>
    <s v="Operations"/>
    <s v="Operations Executive"/>
    <s v="i1"/>
    <s v="Master"/>
    <s v="Own website"/>
    <d v="2024-08-12T00:00:00"/>
    <d v="2024-09-02T00:00:00"/>
    <d v="2024-09-09T00:00:00"/>
    <s v="Hired"/>
    <n v="53838"/>
    <n v="4.4000000000000004"/>
    <x v="0"/>
    <n v="3"/>
    <s v="Branch Office"/>
    <x v="2"/>
  </r>
  <r>
    <s v="RH59266"/>
    <x v="2"/>
    <n v="27"/>
    <s v="Human Resource"/>
    <s v="HR Manager"/>
    <s v="n10"/>
    <s v="Master"/>
    <s v="LinkedIn"/>
    <d v="2024-08-12T00:00:00"/>
    <d v="2024-08-30T00:00:00"/>
    <d v="2024-09-08T00:00:00"/>
    <s v="Hired"/>
    <n v="205004"/>
    <n v="3.6"/>
    <x v="2"/>
    <m/>
    <s v="Branch Office"/>
    <x v="0"/>
  </r>
  <r>
    <s v="XH25374"/>
    <x v="0"/>
    <n v="28"/>
    <s v="Service"/>
    <s v="Service Engineer"/>
    <s v="i4"/>
    <s v="Bachelor"/>
    <s v="Job portal"/>
    <d v="2024-08-12T00:00:00"/>
    <d v="2024-08-30T00:00:00"/>
    <d v="2024-09-05T00:00:00"/>
    <s v="Hired"/>
    <n v="61880"/>
    <n v="3.8"/>
    <x v="0"/>
    <m/>
    <s v="Branch Office"/>
    <x v="1"/>
  </r>
  <r>
    <s v="LR30040"/>
    <x v="2"/>
    <n v="48"/>
    <s v="Sales"/>
    <s v="Sales Executive"/>
    <s v="c9"/>
    <s v="Master"/>
    <s v="Job portal"/>
    <d v="2024-08-12T00:00:00"/>
    <d v="2024-08-31T00:00:00"/>
    <d v="2024-09-08T00:00:00"/>
    <s v="Hired"/>
    <n v="58360"/>
    <m/>
    <x v="0"/>
    <n v="3"/>
    <s v="Branch Office"/>
    <x v="5"/>
  </r>
  <r>
    <s v="DW01842"/>
    <x v="0"/>
    <n v="26"/>
    <s v="Service"/>
    <s v="Service Engineer"/>
    <s v="m6"/>
    <s v="Bachelor"/>
    <s v="Recruitment agencies"/>
    <d v="2024-08-12T00:00:00"/>
    <d v="2024-08-25T00:00:00"/>
    <d v="2024-08-30T00:00:00"/>
    <s v="Hired"/>
    <n v="136410"/>
    <n v="4.0999999999999996"/>
    <x v="0"/>
    <m/>
    <s v="Head Office"/>
    <x v="0"/>
  </r>
  <r>
    <s v="RF71764"/>
    <x v="0"/>
    <n v="39"/>
    <s v="Production"/>
    <s v="Production Manager"/>
    <s v="i6"/>
    <s v="Degree"/>
    <s v="Own website"/>
    <d v="2024-08-13T00:00:00"/>
    <d v="2024-09-02T00:00:00"/>
    <d v="2024-09-06T00:00:00"/>
    <s v="Hired"/>
    <n v="60906"/>
    <n v="4.9000000000000004"/>
    <x v="0"/>
    <n v="4"/>
    <s v="Branch Office"/>
    <x v="2"/>
  </r>
  <r>
    <s v="SV17252"/>
    <x v="2"/>
    <n v="35"/>
    <s v="Service"/>
    <s v="Service Manager"/>
    <s v="b9"/>
    <s v="Bachelor"/>
    <s v="Job portal"/>
    <d v="2024-08-13T00:00:00"/>
    <d v="2024-08-28T00:00:00"/>
    <d v="2024-09-04T00:00:00"/>
    <s v="Hired"/>
    <n v="43853"/>
    <n v="5"/>
    <x v="0"/>
    <n v="5"/>
    <s v="Branch Office"/>
    <x v="2"/>
  </r>
  <r>
    <s v="FZ43750"/>
    <x v="0"/>
    <n v="30"/>
    <s v="Service"/>
    <s v="Service Engineer"/>
    <s v="i4"/>
    <s v="Bachelor"/>
    <s v="Recruitment agencies"/>
    <d v="2024-08-13T00:00:00"/>
    <d v="2024-09-02T00:00:00"/>
    <d v="2024-09-13T00:00:00"/>
    <s v="Hired"/>
    <n v="44606"/>
    <n v="4.0999999999999996"/>
    <x v="0"/>
    <n v="4"/>
    <s v="Branch Office"/>
    <x v="1"/>
  </r>
  <r>
    <s v="AO47772"/>
    <x v="0"/>
    <n v="25"/>
    <s v="Service"/>
    <s v="Service Engineer"/>
    <s v="i4"/>
    <s v="Bachelor"/>
    <s v="Job portal"/>
    <d v="2024-08-14T00:00:00"/>
    <d v="2024-09-04T00:00:00"/>
    <d v="2024-09-15T00:00:00"/>
    <s v="Rejected"/>
    <n v="47969"/>
    <m/>
    <x v="1"/>
    <n v="5"/>
    <s v="Head Office"/>
    <x v="0"/>
  </r>
  <r>
    <s v="WE39478"/>
    <x v="1"/>
    <n v="35"/>
    <s v="Operations"/>
    <s v="Operations Executive"/>
    <s v="i4"/>
    <s v="Master"/>
    <s v="LinkedIn"/>
    <d v="2024-08-14T00:00:00"/>
    <d v="2024-08-24T00:00:00"/>
    <d v="2024-08-31T00:00:00"/>
    <s v="No decision"/>
    <n v="47108"/>
    <m/>
    <x v="1"/>
    <n v="4"/>
    <s v="Head Office"/>
    <x v="2"/>
  </r>
  <r>
    <s v="QF43390"/>
    <x v="0"/>
    <n v="22"/>
    <s v="Operations"/>
    <s v="Operations Executive"/>
    <s v="b9"/>
    <s v="Bachelor"/>
    <s v="LinkedIn"/>
    <d v="2024-08-14T00:00:00"/>
    <d v="2024-08-31T00:00:00"/>
    <d v="2024-09-11T00:00:00"/>
    <s v="Hired"/>
    <n v="32653"/>
    <m/>
    <x v="0"/>
    <n v="4"/>
    <s v="Branch Office"/>
    <x v="0"/>
  </r>
  <r>
    <s v="ZU76010"/>
    <x v="0"/>
    <n v="30"/>
    <s v="Operations"/>
    <s v="Operations Manager"/>
    <s v="c10"/>
    <s v="Associate"/>
    <s v="Job portal"/>
    <d v="2024-08-15T00:00:00"/>
    <d v="2024-08-26T00:00:00"/>
    <d v="2024-09-02T00:00:00"/>
    <s v="Rejected"/>
    <n v="79357"/>
    <m/>
    <x v="1"/>
    <n v="4"/>
    <s v="Head Office"/>
    <x v="1"/>
  </r>
  <r>
    <s v="KX76391"/>
    <x v="0"/>
    <n v="28"/>
    <s v="Service"/>
    <s v="Service Manager"/>
    <s v="c9"/>
    <s v="Bachelor"/>
    <s v="Job portal"/>
    <d v="2024-08-15T00:00:00"/>
    <d v="2024-08-27T00:00:00"/>
    <d v="2024-09-02T00:00:00"/>
    <s v="Hired"/>
    <n v="71749"/>
    <n v="3.8"/>
    <x v="0"/>
    <n v="4"/>
    <s v="Branch Office"/>
    <x v="1"/>
  </r>
  <r>
    <s v="HT87498"/>
    <x v="2"/>
    <n v="31"/>
    <s v="Operations"/>
    <s v="Operations Manager"/>
    <s v="i4"/>
    <s v="Degree"/>
    <s v="Own website"/>
    <d v="2024-08-16T00:00:00"/>
    <d v="2024-09-04T00:00:00"/>
    <d v="2024-09-15T00:00:00"/>
    <s v="Rejected"/>
    <n v="55030"/>
    <m/>
    <x v="1"/>
    <n v="4"/>
    <s v="Branch Office"/>
    <x v="1"/>
  </r>
  <r>
    <s v="GM29245"/>
    <x v="2"/>
    <n v="32"/>
    <s v="Marketing"/>
    <s v="Marketing Executive"/>
    <s v="n9"/>
    <s v="Master"/>
    <s v="Job portal"/>
    <d v="2024-08-16T00:00:00"/>
    <d v="2024-09-04T00:00:00"/>
    <d v="2024-09-16T00:00:00"/>
    <s v="Hired"/>
    <n v="215588"/>
    <n v="4.4000000000000004"/>
    <x v="2"/>
    <n v="3"/>
    <s v="Branch Office"/>
    <x v="1"/>
  </r>
  <r>
    <s v="BU87190"/>
    <x v="0"/>
    <n v="26"/>
    <s v="Service"/>
    <s v="Service Engineer"/>
    <s v="i6"/>
    <s v="Associate"/>
    <s v="LinkedIn"/>
    <d v="2024-08-16T00:00:00"/>
    <d v="2024-08-25T00:00:00"/>
    <d v="2024-08-30T00:00:00"/>
    <s v="Rejected"/>
    <n v="74276"/>
    <m/>
    <x v="1"/>
    <n v="4"/>
    <s v="Branch Office"/>
    <x v="0"/>
  </r>
  <r>
    <s v="IL90158"/>
    <x v="2"/>
    <n v="38"/>
    <s v="Service"/>
    <s v="Service Engineer"/>
    <s v="c10"/>
    <s v="Bachelor"/>
    <s v="LinkedIn"/>
    <d v="2024-08-17T00:00:00"/>
    <d v="2024-09-04T00:00:00"/>
    <d v="2024-09-13T00:00:00"/>
    <s v="Rejected"/>
    <n v="89916"/>
    <m/>
    <x v="1"/>
    <n v="4"/>
    <s v="Branch Office"/>
    <x v="2"/>
  </r>
  <r>
    <s v="TL59524"/>
    <x v="0"/>
    <n v="35"/>
    <s v="Finance"/>
    <s v="Financial Analyst"/>
    <s v="i1"/>
    <s v="Bachelor"/>
    <s v="Job portal"/>
    <d v="2024-08-17T00:00:00"/>
    <d v="2024-09-01T00:00:00"/>
    <d v="2024-09-07T00:00:00"/>
    <s v="Rejected"/>
    <n v="58193"/>
    <m/>
    <x v="1"/>
    <n v="5"/>
    <s v="Branch Office"/>
    <x v="2"/>
  </r>
  <r>
    <s v="GG08565"/>
    <x v="2"/>
    <n v="26"/>
    <s v="Sales"/>
    <s v="Sales Executive"/>
    <s v="i4"/>
    <s v="Master"/>
    <s v="Own website"/>
    <d v="2024-08-17T00:00:00"/>
    <d v="2024-08-27T00:00:00"/>
    <d v="2024-09-03T00:00:00"/>
    <s v="Hired"/>
    <n v="54756"/>
    <n v="4.0999999999999996"/>
    <x v="0"/>
    <n v="5"/>
    <s v="Branch Office"/>
    <x v="0"/>
  </r>
  <r>
    <s v="KT02555"/>
    <x v="0"/>
    <n v="32"/>
    <s v="Purchase"/>
    <s v="Purchase Manager"/>
    <s v="i6"/>
    <s v="Degree"/>
    <s v="Job portal"/>
    <d v="2024-08-18T00:00:00"/>
    <d v="2024-08-28T00:00:00"/>
    <d v="2024-09-08T00:00:00"/>
    <s v="Rejected"/>
    <n v="63237"/>
    <m/>
    <x v="1"/>
    <n v="4"/>
    <s v="Branch Office"/>
    <x v="1"/>
  </r>
  <r>
    <s v="RH89192"/>
    <x v="0"/>
    <n v="25"/>
    <s v="Operations"/>
    <s v="Operations Executive"/>
    <s v="b9"/>
    <s v="Bachelor"/>
    <s v="Job portal"/>
    <d v="2024-08-18T00:00:00"/>
    <d v="2024-08-29T00:00:00"/>
    <d v="2024-09-03T00:00:00"/>
    <s v="Hired"/>
    <n v="48383"/>
    <n v="4.5"/>
    <x v="0"/>
    <n v="4"/>
    <s v="Branch Office"/>
    <x v="0"/>
  </r>
  <r>
    <s v="WJ55118"/>
    <x v="1"/>
    <n v="24"/>
    <s v="Finance"/>
    <s v="Finance Manager"/>
    <s v="c5"/>
    <s v="Bachelor"/>
    <s v="Own website"/>
    <d v="2024-08-18T00:00:00"/>
    <d v="2024-08-28T00:00:00"/>
    <d v="2024-09-01T00:00:00"/>
    <s v="Hired"/>
    <n v="57257"/>
    <n v="4.8"/>
    <x v="0"/>
    <n v="4"/>
    <s v="Remote"/>
    <x v="0"/>
  </r>
  <r>
    <s v="RK85050"/>
    <x v="0"/>
    <n v="26"/>
    <s v="Service"/>
    <s v="Service Engineer"/>
    <s v="i1"/>
    <s v="Master"/>
    <s v="Recruitment agencies"/>
    <d v="2024-08-18T00:00:00"/>
    <d v="2024-09-04T00:00:00"/>
    <d v="2024-09-08T00:00:00"/>
    <s v="Rejected"/>
    <n v="46034"/>
    <m/>
    <x v="1"/>
    <m/>
    <s v="Branch Office"/>
    <x v="0"/>
  </r>
  <r>
    <s v="II63028"/>
    <x v="0"/>
    <n v="28"/>
    <s v="Operations"/>
    <s v="Operations Executive"/>
    <s v="i1"/>
    <s v="Bachelor"/>
    <s v="Own website"/>
    <d v="2024-08-19T00:00:00"/>
    <d v="2024-09-03T00:00:00"/>
    <d v="2024-09-13T00:00:00"/>
    <s v="Rejected"/>
    <n v="58793"/>
    <m/>
    <x v="1"/>
    <n v="4"/>
    <s v="Branch Office"/>
    <x v="1"/>
  </r>
  <r>
    <s v="FK44756"/>
    <x v="2"/>
    <n v="32"/>
    <s v="Marketing"/>
    <s v="Marketing Executive"/>
    <s v="i4"/>
    <s v="Bachelor"/>
    <s v="Job portal"/>
    <d v="2024-08-19T00:00:00"/>
    <d v="2024-08-28T00:00:00"/>
    <d v="2024-09-09T00:00:00"/>
    <s v="Hired"/>
    <n v="48713"/>
    <n v="4.9000000000000004"/>
    <x v="0"/>
    <n v="3"/>
    <s v="Branch Office"/>
    <x v="1"/>
  </r>
  <r>
    <s v="WL11392"/>
    <x v="1"/>
    <n v="39"/>
    <s v="Service"/>
    <s v="Service Engineer"/>
    <s v="i7"/>
    <s v="Master"/>
    <s v="Others"/>
    <d v="2024-08-19T00:00:00"/>
    <d v="2024-09-08T00:00:00"/>
    <d v="2024-09-19T00:00:00"/>
    <s v="Hired"/>
    <n v="61470"/>
    <n v="4.9000000000000004"/>
    <x v="0"/>
    <n v="4"/>
    <s v="Branch Office"/>
    <x v="2"/>
  </r>
  <r>
    <s v="OR69545"/>
    <x v="0"/>
    <n v="35"/>
    <s v="Operations"/>
    <s v="Operations Executive"/>
    <s v="b9"/>
    <s v="Degree"/>
    <s v="LinkedIn"/>
    <d v="2024-08-19T00:00:00"/>
    <d v="2024-09-02T00:00:00"/>
    <d v="2024-09-12T00:00:00"/>
    <s v="Rejected"/>
    <n v="40055"/>
    <m/>
    <x v="1"/>
    <n v="1"/>
    <s v="Branch Office"/>
    <x v="2"/>
  </r>
  <r>
    <s v="YB56081"/>
    <x v="0"/>
    <n v="38"/>
    <s v="Sales"/>
    <s v="Sales Manager"/>
    <s v="m7"/>
    <s v="Doctoral"/>
    <s v="Job portal"/>
    <d v="2024-08-19T00:00:00"/>
    <d v="2024-09-03T00:00:00"/>
    <d v="2024-09-08T00:00:00"/>
    <s v="Rejected"/>
    <n v="150527"/>
    <m/>
    <x v="1"/>
    <n v="4"/>
    <s v="Branch Office"/>
    <x v="2"/>
  </r>
  <r>
    <s v="NF21576"/>
    <x v="0"/>
    <n v="23"/>
    <s v="Sales"/>
    <s v="Sales Executive"/>
    <s v="i1"/>
    <s v="Bachelor"/>
    <s v="Recruitment agencies"/>
    <d v="2024-08-20T00:00:00"/>
    <d v="2024-09-01T00:00:00"/>
    <d v="2024-09-11T00:00:00"/>
    <s v="Hired"/>
    <n v="43972"/>
    <m/>
    <x v="0"/>
    <m/>
    <s v="Branch Office"/>
    <x v="0"/>
  </r>
  <r>
    <s v="AV53081"/>
    <x v="0"/>
    <n v="29"/>
    <s v="Operations"/>
    <s v="Operations Manager"/>
    <s v="i1"/>
    <s v="Master"/>
    <s v="Job portal"/>
    <d v="2024-08-20T00:00:00"/>
    <d v="2024-08-31T00:00:00"/>
    <d v="2024-09-08T00:00:00"/>
    <s v="Rejected"/>
    <n v="45644"/>
    <m/>
    <x v="1"/>
    <n v="4"/>
    <s v="Head Office"/>
    <x v="1"/>
  </r>
  <r>
    <s v="IW15180"/>
    <x v="0"/>
    <n v="35"/>
    <s v="Service"/>
    <s v="Service Manager"/>
    <s v="b9"/>
    <s v="Bachelor"/>
    <s v="LinkedIn"/>
    <d v="2024-08-20T00:00:00"/>
    <d v="2024-08-31T00:00:00"/>
    <d v="2024-09-12T00:00:00"/>
    <s v="Candidate refused"/>
    <n v="48080"/>
    <m/>
    <x v="1"/>
    <n v="4"/>
    <s v="Head Office"/>
    <x v="2"/>
  </r>
  <r>
    <s v="EH34903"/>
    <x v="2"/>
    <n v="32"/>
    <s v="Sales"/>
    <s v="Sales Executive"/>
    <s v="i5"/>
    <s v="Bachelor"/>
    <s v="Others"/>
    <d v="2024-08-20T00:00:00"/>
    <d v="2024-09-05T00:00:00"/>
    <d v="2024-09-10T00:00:00"/>
    <s v="Candidate in process"/>
    <n v="50098"/>
    <m/>
    <x v="1"/>
    <n v="1"/>
    <s v="Branch Office"/>
    <x v="1"/>
  </r>
  <r>
    <s v="BT60255"/>
    <x v="1"/>
    <n v="29"/>
    <s v="Service"/>
    <s v="Service Manager"/>
    <s v="i7"/>
    <s v="Master"/>
    <s v="Job portal"/>
    <d v="2024-08-21T00:00:00"/>
    <d v="2024-08-29T00:00:00"/>
    <d v="2024-09-10T00:00:00"/>
    <s v="Hired"/>
    <n v="75004"/>
    <n v="4.2"/>
    <x v="0"/>
    <n v="4"/>
    <s v="Branch Office"/>
    <x v="1"/>
  </r>
  <r>
    <s v="EK73835"/>
    <x v="0"/>
    <n v="31"/>
    <s v="Operations"/>
    <s v="Operations Executive"/>
    <s v="c10"/>
    <s v="Degree"/>
    <s v="LinkedIn"/>
    <d v="2024-08-21T00:00:00"/>
    <d v="2024-08-29T00:00:00"/>
    <d v="2024-09-02T00:00:00"/>
    <s v="Rejected"/>
    <n v="70623"/>
    <m/>
    <x v="1"/>
    <n v="5"/>
    <s v="Branch Office"/>
    <x v="1"/>
  </r>
  <r>
    <s v="RT58550"/>
    <x v="0"/>
    <n v="30"/>
    <s v="Operations"/>
    <s v="Operations Manager"/>
    <s v="c10"/>
    <s v="Doctoral"/>
    <s v="Job portal"/>
    <d v="2024-08-21T00:00:00"/>
    <d v="2024-09-03T00:00:00"/>
    <d v="2024-09-14T00:00:00"/>
    <s v="Hired"/>
    <n v="68476"/>
    <n v="4.2"/>
    <x v="0"/>
    <n v="5"/>
    <s v="Branch Office"/>
    <x v="1"/>
  </r>
  <r>
    <s v="LR00039"/>
    <x v="0"/>
    <n v="31"/>
    <s v="Service"/>
    <s v="Service Engineer"/>
    <s v="b9"/>
    <s v="Degree"/>
    <s v="Recruitment agencies"/>
    <d v="2024-08-21T00:00:00"/>
    <d v="2024-09-12T00:00:00"/>
    <d v="2024-09-23T00:00:00"/>
    <s v="Hired"/>
    <n v="44702"/>
    <n v="3.7"/>
    <x v="0"/>
    <n v="3"/>
    <s v="Branch Office"/>
    <x v="1"/>
  </r>
  <r>
    <s v="PF18957"/>
    <x v="0"/>
    <n v="34"/>
    <s v="Operations"/>
    <s v="Operations Executive"/>
    <s v="i4"/>
    <s v="Bachelor"/>
    <s v="LinkedIn"/>
    <d v="2024-08-21T00:00:00"/>
    <d v="2024-09-02T00:00:00"/>
    <d v="2024-09-06T00:00:00"/>
    <s v="Hired"/>
    <n v="46743"/>
    <n v="4.7"/>
    <x v="0"/>
    <n v="5"/>
    <s v="Branch Office"/>
    <x v="2"/>
  </r>
  <r>
    <s v="UY34914"/>
    <x v="2"/>
    <n v="32"/>
    <s v="Service"/>
    <s v="Service Engineer"/>
    <s v="c8"/>
    <s v="Bachelor"/>
    <s v="Job portal"/>
    <d v="2024-08-22T00:00:00"/>
    <d v="2024-09-04T00:00:00"/>
    <d v="2024-09-12T00:00:00"/>
    <s v="Candidate refused"/>
    <n v="81250"/>
    <m/>
    <x v="1"/>
    <n v="4"/>
    <s v="Head Office"/>
    <x v="1"/>
  </r>
  <r>
    <s v="DP21723"/>
    <x v="0"/>
    <n v="25"/>
    <s v="Operations"/>
    <s v="Operations Executive"/>
    <s v="c9"/>
    <s v="Degree"/>
    <s v="Job portal"/>
    <d v="2024-08-22T00:00:00"/>
    <d v="2024-09-09T00:00:00"/>
    <d v="2024-09-19T00:00:00"/>
    <s v="Rejected"/>
    <n v="68615"/>
    <m/>
    <x v="1"/>
    <n v="4"/>
    <s v="Head Office"/>
    <x v="0"/>
  </r>
  <r>
    <s v="ZB88800"/>
    <x v="0"/>
    <n v="27"/>
    <s v="Purchase"/>
    <s v="Purchase Manager"/>
    <s v="i7"/>
    <s v="Master"/>
    <s v="LinkedIn"/>
    <d v="2024-08-22T00:00:00"/>
    <d v="2024-09-01T00:00:00"/>
    <d v="2024-09-05T00:00:00"/>
    <s v="Rejected"/>
    <n v="63136"/>
    <m/>
    <x v="1"/>
    <n v="1"/>
    <s v="Branch Office"/>
    <x v="0"/>
  </r>
  <r>
    <s v="ZF80945"/>
    <x v="2"/>
    <n v="32"/>
    <s v="Operations"/>
    <s v="Operations Manager"/>
    <s v="b9"/>
    <s v="Bachelor"/>
    <s v="Own website"/>
    <d v="2024-08-22T00:00:00"/>
    <d v="2024-09-01T00:00:00"/>
    <d v="2024-09-10T00:00:00"/>
    <s v="Hired"/>
    <n v="38696"/>
    <m/>
    <x v="0"/>
    <m/>
    <s v="Branch Office"/>
    <x v="1"/>
  </r>
  <r>
    <s v="JE45316"/>
    <x v="0"/>
    <n v="27"/>
    <s v="Human Resource"/>
    <s v="HR Manager"/>
    <s v="i7"/>
    <s v="Master"/>
    <s v="LinkedIn"/>
    <d v="2024-08-23T00:00:00"/>
    <d v="2024-09-13T00:00:00"/>
    <d v="2024-09-23T00:00:00"/>
    <s v="Hired"/>
    <n v="55323"/>
    <n v="3.8"/>
    <x v="0"/>
    <n v="5"/>
    <s v="Branch Office"/>
    <x v="0"/>
  </r>
  <r>
    <s v="XZ97776"/>
    <x v="2"/>
    <n v="34"/>
    <s v="Marketing"/>
    <s v="Marketing Executive"/>
    <s v="c9"/>
    <s v="Associate"/>
    <s v="Job portal"/>
    <d v="2024-08-23T00:00:00"/>
    <d v="2024-09-13T00:00:00"/>
    <d v="2024-09-25T00:00:00"/>
    <s v="Hired"/>
    <n v="57741"/>
    <n v="4.0999999999999996"/>
    <x v="0"/>
    <n v="5"/>
    <s v="Branch Office"/>
    <x v="2"/>
  </r>
  <r>
    <s v="XZ58944"/>
    <x v="0"/>
    <n v="27"/>
    <s v="Sales"/>
    <s v="Sales Executive"/>
    <s v="i1"/>
    <s v="Degree"/>
    <s v="Own website"/>
    <d v="2024-08-23T00:00:00"/>
    <d v="2024-09-14T00:00:00"/>
    <d v="2024-09-25T00:00:00"/>
    <s v="Hired"/>
    <n v="42298"/>
    <n v="4.2"/>
    <x v="2"/>
    <n v="5"/>
    <s v="Branch Office"/>
    <x v="0"/>
  </r>
  <r>
    <s v="CC50658"/>
    <x v="2"/>
    <n v="24"/>
    <s v="Operations"/>
    <s v="Operations Executive"/>
    <s v="i5"/>
    <s v="Master"/>
    <s v="Job portal"/>
    <d v="2024-08-23T00:00:00"/>
    <d v="2024-09-08T00:00:00"/>
    <d v="2024-09-18T00:00:00"/>
    <s v="Rejected"/>
    <n v="68872"/>
    <m/>
    <x v="1"/>
    <n v="4"/>
    <s v="Head Office"/>
    <x v="0"/>
  </r>
  <r>
    <s v="RD66268"/>
    <x v="1"/>
    <n v="35"/>
    <s v="Sales"/>
    <s v="Sales Executive"/>
    <s v="m6"/>
    <s v="Doctoral"/>
    <s v="Own website"/>
    <d v="2024-08-23T00:00:00"/>
    <d v="2024-08-31T00:00:00"/>
    <d v="2024-09-05T00:00:00"/>
    <s v="Hired"/>
    <n v="90451"/>
    <n v="3.6"/>
    <x v="0"/>
    <n v="4"/>
    <s v="Head Office"/>
    <x v="2"/>
  </r>
  <r>
    <s v="YF13854"/>
    <x v="2"/>
    <n v="32"/>
    <s v="Marketing"/>
    <s v="Marketing Executive"/>
    <s v="m6"/>
    <s v="Degree"/>
    <s v="Job portal"/>
    <d v="2024-08-24T00:00:00"/>
    <d v="2024-09-13T00:00:00"/>
    <d v="2024-09-18T00:00:00"/>
    <s v="Hired"/>
    <n v="107853"/>
    <n v="3.9"/>
    <x v="0"/>
    <n v="2"/>
    <s v="Branch Office"/>
    <x v="1"/>
  </r>
  <r>
    <s v="SD41126"/>
    <x v="1"/>
    <n v="35"/>
    <s v="Service"/>
    <s v="Service Engineer"/>
    <s v="i5"/>
    <s v="Bachelor"/>
    <s v="LinkedIn"/>
    <d v="2024-08-24T00:00:00"/>
    <d v="2024-09-02T00:00:00"/>
    <d v="2024-09-08T00:00:00"/>
    <s v="Hired"/>
    <n v="59952"/>
    <m/>
    <x v="0"/>
    <n v="4"/>
    <s v="Branch Office"/>
    <x v="2"/>
  </r>
  <r>
    <s v="PO67988"/>
    <x v="0"/>
    <n v="24"/>
    <s v="Service"/>
    <s v="Service Engineer"/>
    <s v="i6"/>
    <s v="Bachelor"/>
    <s v="Job portal"/>
    <d v="2024-08-24T00:00:00"/>
    <d v="2024-09-06T00:00:00"/>
    <d v="2024-09-14T00:00:00"/>
    <s v="Rejected"/>
    <n v="53247"/>
    <m/>
    <x v="1"/>
    <n v="5"/>
    <s v="Branch Office"/>
    <x v="0"/>
  </r>
  <r>
    <s v="WS65459"/>
    <x v="0"/>
    <n v="24"/>
    <s v="Sales"/>
    <s v="Sales Executive"/>
    <s v="i1"/>
    <s v="Master"/>
    <s v="LinkedIn"/>
    <d v="2024-08-24T00:00:00"/>
    <d v="2024-09-07T00:00:00"/>
    <d v="2024-09-12T00:00:00"/>
    <s v="Hired"/>
    <n v="47489"/>
    <n v="4.5"/>
    <x v="0"/>
    <m/>
    <s v="Branch Office"/>
    <x v="0"/>
  </r>
  <r>
    <s v="JI01024"/>
    <x v="2"/>
    <n v="28"/>
    <s v="Service"/>
    <s v="Service Engineer"/>
    <s v="i7"/>
    <s v="Bachelor"/>
    <s v="Recruitment agencies"/>
    <d v="2024-08-25T00:00:00"/>
    <d v="2024-09-03T00:00:00"/>
    <d v="2024-09-09T00:00:00"/>
    <s v="Hired"/>
    <n v="76876"/>
    <n v="4.0999999999999996"/>
    <x v="0"/>
    <n v="4"/>
    <s v="Branch Office"/>
    <x v="1"/>
  </r>
  <r>
    <s v="NK21650"/>
    <x v="2"/>
    <n v="33"/>
    <s v="Operations"/>
    <s v="Operations Executive"/>
    <s v="c8"/>
    <s v="Degree"/>
    <s v="Own website"/>
    <d v="2024-08-25T00:00:00"/>
    <d v="2024-09-11T00:00:00"/>
    <d v="2024-09-20T00:00:00"/>
    <s v="Hired"/>
    <n v="76543"/>
    <n v="4.5"/>
    <x v="0"/>
    <n v="5"/>
    <s v="Branch Office"/>
    <x v="1"/>
  </r>
  <r>
    <s v="GU40506"/>
    <x v="0"/>
    <n v="27"/>
    <s v="Marketing"/>
    <s v="Marketing Manager"/>
    <s v="i1"/>
    <s v="Associate"/>
    <s v="LinkedIn"/>
    <d v="2024-08-25T00:00:00"/>
    <d v="2024-09-05T00:00:00"/>
    <d v="2024-09-15T00:00:00"/>
    <s v="Hired"/>
    <n v="39966"/>
    <n v="4.5999999999999996"/>
    <x v="0"/>
    <n v="5"/>
    <s v="Head Office"/>
    <x v="0"/>
  </r>
  <r>
    <s v="XG85243"/>
    <x v="0"/>
    <n v="28"/>
    <s v="Operations"/>
    <s v="Operations Executive"/>
    <s v="c10"/>
    <s v="Bachelor"/>
    <s v="Own website"/>
    <d v="2024-08-25T00:00:00"/>
    <d v="2024-09-03T00:00:00"/>
    <d v="2024-09-12T00:00:00"/>
    <s v="Hired"/>
    <n v="67719"/>
    <n v="4.9000000000000004"/>
    <x v="0"/>
    <m/>
    <s v="Branch Office"/>
    <x v="1"/>
  </r>
  <r>
    <s v="HW04587"/>
    <x v="0"/>
    <n v="27"/>
    <s v="Operations"/>
    <s v="Operations Manager"/>
    <s v="m6"/>
    <s v="Degree"/>
    <s v="LinkedIn"/>
    <d v="2024-08-26T00:00:00"/>
    <d v="2024-09-11T00:00:00"/>
    <d v="2024-09-17T00:00:00"/>
    <s v="Hired"/>
    <n v="108640"/>
    <n v="4.4000000000000004"/>
    <x v="0"/>
    <n v="5"/>
    <s v="Head Office"/>
    <x v="0"/>
  </r>
  <r>
    <s v="VX08643"/>
    <x v="0"/>
    <n v="24"/>
    <s v="Operations"/>
    <s v="Operations Executive"/>
    <s v="i6"/>
    <s v="Master"/>
    <s v="Job portal"/>
    <d v="2024-08-26T00:00:00"/>
    <d v="2024-09-06T00:00:00"/>
    <d v="2024-09-13T00:00:00"/>
    <s v="Rejected"/>
    <n v="71370"/>
    <m/>
    <x v="1"/>
    <n v="4"/>
    <s v="Branch Office"/>
    <x v="0"/>
  </r>
  <r>
    <s v="LO66936"/>
    <x v="0"/>
    <n v="37"/>
    <s v="Service"/>
    <s v="Service Manager"/>
    <s v="i4"/>
    <s v="Bachelor"/>
    <s v="Own website"/>
    <d v="2024-08-26T00:00:00"/>
    <d v="2024-09-10T00:00:00"/>
    <d v="2024-09-21T00:00:00"/>
    <s v="Hired"/>
    <n v="45786"/>
    <n v="4.0999999999999996"/>
    <x v="0"/>
    <n v="5"/>
    <s v="Branch Office"/>
    <x v="2"/>
  </r>
  <r>
    <s v="MD90160"/>
    <x v="2"/>
    <n v="30"/>
    <s v="Sales"/>
    <s v="Sales Executive"/>
    <s v="c8"/>
    <s v="Degree"/>
    <s v="LinkedIn"/>
    <d v="2024-08-26T00:00:00"/>
    <d v="2024-09-07T00:00:00"/>
    <d v="2024-09-14T00:00:00"/>
    <s v="Hired"/>
    <n v="73984"/>
    <n v="3.5"/>
    <x v="0"/>
    <n v="4"/>
    <s v="Branch Office"/>
    <x v="1"/>
  </r>
  <r>
    <s v="QL86918"/>
    <x v="0"/>
    <n v="31"/>
    <s v="Sales"/>
    <s v="Sales Executive"/>
    <s v="c5"/>
    <s v="Master"/>
    <s v="Job portal"/>
    <d v="2024-08-26T00:00:00"/>
    <d v="2024-09-08T00:00:00"/>
    <d v="2024-09-16T00:00:00"/>
    <s v="Rejected"/>
    <n v="48108"/>
    <m/>
    <x v="1"/>
    <n v="1"/>
    <s v="Branch Office"/>
    <x v="1"/>
  </r>
  <r>
    <s v="RQ24306"/>
    <x v="0"/>
    <n v="23"/>
    <s v="Service"/>
    <s v="Service Engineer"/>
    <s v="n10"/>
    <s v="Master"/>
    <s v="Job portal"/>
    <d v="2024-08-26T00:00:00"/>
    <d v="2024-09-15T00:00:00"/>
    <d v="2024-09-20T00:00:00"/>
    <s v="Hired"/>
    <n v="156123"/>
    <n v="3.7"/>
    <x v="0"/>
    <n v="4"/>
    <s v="Remote"/>
    <x v="0"/>
  </r>
  <r>
    <s v="IB38219"/>
    <x v="0"/>
    <n v="22"/>
    <s v="Service"/>
    <s v="Service Manager"/>
    <s v="i5"/>
    <s v="Bachelor"/>
    <s v="LinkedIn"/>
    <d v="2024-08-26T00:00:00"/>
    <d v="2024-09-08T00:00:00"/>
    <d v="2024-09-17T00:00:00"/>
    <s v="Hired"/>
    <n v="48960"/>
    <n v="4.0999999999999996"/>
    <x v="0"/>
    <n v="5"/>
    <s v="Branch Office"/>
    <x v="0"/>
  </r>
  <r>
    <s v="KM27839"/>
    <x v="2"/>
    <n v="25"/>
    <s v="Sales"/>
    <s v="Sales Executive"/>
    <s v="c5"/>
    <s v="Master"/>
    <s v="Job portal"/>
    <d v="2024-08-27T00:00:00"/>
    <d v="2024-09-16T00:00:00"/>
    <d v="2024-09-21T00:00:00"/>
    <s v="Hired"/>
    <n v="69780"/>
    <n v="4.9000000000000004"/>
    <x v="0"/>
    <m/>
    <s v="Branch Office"/>
    <x v="0"/>
  </r>
  <r>
    <s v="DU61890"/>
    <x v="2"/>
    <n v="26"/>
    <s v="Service"/>
    <s v="Service Engineer"/>
    <s v="c5"/>
    <s v="Bachelor"/>
    <s v="Recruitment agencies"/>
    <d v="2024-08-27T00:00:00"/>
    <d v="2024-09-04T00:00:00"/>
    <d v="2024-09-15T00:00:00"/>
    <s v="Hired"/>
    <n v="44120"/>
    <n v="4.5"/>
    <x v="0"/>
    <n v="4"/>
    <s v="Head Office"/>
    <x v="0"/>
  </r>
  <r>
    <s v="TK75473"/>
    <x v="0"/>
    <n v="31"/>
    <s v="Service"/>
    <s v="Service Manager"/>
    <s v="c8"/>
    <s v="Master"/>
    <s v="Own website"/>
    <d v="2024-08-27T00:00:00"/>
    <d v="2024-09-16T00:00:00"/>
    <d v="2024-09-27T00:00:00"/>
    <s v="Hired"/>
    <n v="84492"/>
    <n v="4.9000000000000004"/>
    <x v="0"/>
    <m/>
    <s v="Remote"/>
    <x v="1"/>
  </r>
  <r>
    <s v="NH98567"/>
    <x v="0"/>
    <n v="26"/>
    <s v="Operations"/>
    <s v="Operations Executive"/>
    <s v="c10"/>
    <s v="Bachelor"/>
    <s v="Job portal"/>
    <d v="2024-08-27T00:00:00"/>
    <d v="2024-09-18T00:00:00"/>
    <d v="2024-09-25T00:00:00"/>
    <s v="Hired"/>
    <n v="86458"/>
    <n v="4.7"/>
    <x v="0"/>
    <n v="4"/>
    <s v="Branch Office"/>
    <x v="0"/>
  </r>
  <r>
    <s v="KQ13144"/>
    <x v="2"/>
    <n v="33"/>
    <s v="Service"/>
    <s v="Service Engineer"/>
    <s v="n6"/>
    <s v="Master"/>
    <s v="Job portal"/>
    <d v="2024-08-27T00:00:00"/>
    <d v="2024-09-12T00:00:00"/>
    <d v="2024-09-20T00:00:00"/>
    <s v="Candidate in process"/>
    <n v="131686"/>
    <m/>
    <x v="1"/>
    <m/>
    <s v="Head Office"/>
    <x v="1"/>
  </r>
  <r>
    <s v="RB03992"/>
    <x v="0"/>
    <n v="37"/>
    <s v="Operations"/>
    <s v="Operations Executive"/>
    <s v="i7"/>
    <s v="Bachelor"/>
    <s v="Job portal"/>
    <d v="2024-08-27T00:00:00"/>
    <d v="2024-09-08T00:00:00"/>
    <d v="2024-09-17T00:00:00"/>
    <s v="Hired"/>
    <n v="74430"/>
    <n v="3.9"/>
    <x v="0"/>
    <n v="4"/>
    <s v="Remote"/>
    <x v="2"/>
  </r>
  <r>
    <s v="SD11218"/>
    <x v="0"/>
    <n v="32"/>
    <s v="Operations"/>
    <s v="Operations Executive"/>
    <s v="n9"/>
    <s v="Bachelor"/>
    <s v="Job portal"/>
    <d v="2024-08-27T00:00:00"/>
    <d v="2024-09-18T00:00:00"/>
    <d v="2024-09-26T00:00:00"/>
    <s v="Rejected"/>
    <n v="177765"/>
    <m/>
    <x v="1"/>
    <n v="4"/>
    <s v="Branch Office"/>
    <x v="1"/>
  </r>
  <r>
    <s v="KA57566"/>
    <x v="0"/>
    <n v="41"/>
    <s v="Operations"/>
    <s v="Operations Executive"/>
    <s v="b9"/>
    <s v="Bachelor"/>
    <s v="Job portal"/>
    <d v="2024-08-28T00:00:00"/>
    <d v="2024-09-07T00:00:00"/>
    <d v="2024-09-18T00:00:00"/>
    <s v="Hired"/>
    <n v="31891"/>
    <n v="4.9000000000000004"/>
    <x v="0"/>
    <n v="4"/>
    <s v="Branch Office"/>
    <x v="3"/>
  </r>
  <r>
    <s v="WL19070"/>
    <x v="1"/>
    <n v="30"/>
    <s v="Sales"/>
    <s v="Sales Executive"/>
    <s v="i7"/>
    <s v="Degree"/>
    <s v="Recruitment agencies"/>
    <d v="2024-08-28T00:00:00"/>
    <d v="2024-09-18T00:00:00"/>
    <d v="2024-09-27T00:00:00"/>
    <s v="Rejected"/>
    <n v="79642"/>
    <m/>
    <x v="1"/>
    <n v="4"/>
    <s v="Branch Office"/>
    <x v="1"/>
  </r>
  <r>
    <s v="JT21075"/>
    <x v="0"/>
    <n v="36"/>
    <s v="Service"/>
    <s v="Service Manager"/>
    <s v="c10"/>
    <s v="Bachelor"/>
    <s v="LinkedIn"/>
    <d v="2024-08-28T00:00:00"/>
    <d v="2024-09-16T00:00:00"/>
    <d v="2024-09-27T00:00:00"/>
    <s v="Hired"/>
    <n v="60127"/>
    <n v="4.5999999999999996"/>
    <x v="0"/>
    <n v="4"/>
    <s v="Remote"/>
    <x v="2"/>
  </r>
  <r>
    <s v="JK39621"/>
    <x v="0"/>
    <n v="29"/>
    <s v="Sales"/>
    <s v="Sales Manager"/>
    <s v="i7"/>
    <s v="Degree"/>
    <s v="Job portal"/>
    <d v="2024-08-29T00:00:00"/>
    <d v="2024-09-19T00:00:00"/>
    <d v="2024-09-27T00:00:00"/>
    <s v="Hired"/>
    <n v="58558"/>
    <n v="4.7"/>
    <x v="0"/>
    <n v="5"/>
    <s v="Branch Office"/>
    <x v="1"/>
  </r>
  <r>
    <s v="DS70018"/>
    <x v="0"/>
    <n v="23"/>
    <s v="Purchase"/>
    <s v="Purchase Officer"/>
    <s v="b9"/>
    <s v="Bachelor"/>
    <s v="Job portal"/>
    <d v="2024-08-29T00:00:00"/>
    <d v="2024-09-14T00:00:00"/>
    <d v="2024-09-22T00:00:00"/>
    <s v="Rejected"/>
    <n v="34441"/>
    <m/>
    <x v="1"/>
    <n v="4"/>
    <s v="Branch Office"/>
    <x v="0"/>
  </r>
  <r>
    <s v="HG77726"/>
    <x v="0"/>
    <n v="30"/>
    <s v="Service"/>
    <s v="Service Engineer"/>
    <s v="b9"/>
    <s v="Master"/>
    <s v="Own website"/>
    <d v="2024-08-29T00:00:00"/>
    <d v="2024-09-15T00:00:00"/>
    <d v="2024-09-19T00:00:00"/>
    <s v="Rejected"/>
    <n v="35958"/>
    <m/>
    <x v="1"/>
    <n v="1"/>
    <s v="Branch Office"/>
    <x v="1"/>
  </r>
  <r>
    <s v="UH09942"/>
    <x v="0"/>
    <n v="34"/>
    <s v="Operations"/>
    <s v="Operations Manager"/>
    <s v="c5"/>
    <s v="Degree"/>
    <s v="Own website"/>
    <d v="2024-08-29T00:00:00"/>
    <d v="2024-09-16T00:00:00"/>
    <d v="2024-09-22T00:00:00"/>
    <s v="Candidate refused"/>
    <n v="59256"/>
    <m/>
    <x v="1"/>
    <m/>
    <s v="Head Office"/>
    <x v="2"/>
  </r>
  <r>
    <s v="SU18485"/>
    <x v="2"/>
    <n v="22"/>
    <s v="Operations"/>
    <s v="Operations Manager"/>
    <s v="n9"/>
    <s v="Bachelor"/>
    <s v="Job portal"/>
    <d v="2024-08-30T00:00:00"/>
    <d v="2024-09-08T00:00:00"/>
    <d v="2024-09-14T00:00:00"/>
    <s v="Hired"/>
    <n v="185083"/>
    <n v="4"/>
    <x v="0"/>
    <n v="3"/>
    <s v="Branch Office"/>
    <x v="0"/>
  </r>
  <r>
    <s v="OR37019"/>
    <x v="0"/>
    <n v="23"/>
    <s v="Operations"/>
    <s v="Operations Manager"/>
    <s v="b9"/>
    <s v="Bachelor"/>
    <s v="Job portal"/>
    <d v="2024-08-30T00:00:00"/>
    <d v="2024-09-18T00:00:00"/>
    <d v="2024-09-30T00:00:00"/>
    <s v="Hired"/>
    <n v="35897"/>
    <n v="4.2"/>
    <x v="0"/>
    <n v="5"/>
    <s v="Branch Office"/>
    <x v="0"/>
  </r>
  <r>
    <s v="DC49895"/>
    <x v="1"/>
    <n v="34"/>
    <s v="Purchase"/>
    <s v="Purchase Officer"/>
    <s v="i5"/>
    <s v="Bachelor"/>
    <s v="Others"/>
    <d v="2024-08-30T00:00:00"/>
    <d v="2024-09-07T00:00:00"/>
    <d v="2024-09-15T00:00:00"/>
    <s v="Hired"/>
    <n v="46689"/>
    <n v="3.9"/>
    <x v="0"/>
    <n v="5"/>
    <s v="Branch Office"/>
    <x v="2"/>
  </r>
  <r>
    <s v="NQ98513"/>
    <x v="2"/>
    <n v="52"/>
    <s v="Service"/>
    <s v="Service Manager"/>
    <s v="n6"/>
    <s v="Master"/>
    <s v="Job portal"/>
    <d v="2024-08-30T00:00:00"/>
    <d v="2024-09-21T00:00:00"/>
    <d v="2024-09-25T00:00:00"/>
    <s v="No decision"/>
    <n v="183976"/>
    <m/>
    <x v="1"/>
    <n v="5"/>
    <s v="Branch Office"/>
    <x v="4"/>
  </r>
  <r>
    <s v="ZI47742"/>
    <x v="2"/>
    <n v="30"/>
    <s v="Operations"/>
    <s v="Operations Manager"/>
    <s v="c10"/>
    <s v="Bachelor"/>
    <s v="Own website"/>
    <d v="2024-08-31T00:00:00"/>
    <d v="2024-09-15T00:00:00"/>
    <d v="2024-09-22T00:00:00"/>
    <s v="Hired"/>
    <n v="81750"/>
    <n v="3.9"/>
    <x v="0"/>
    <n v="4"/>
    <s v="Branch Office"/>
    <x v="1"/>
  </r>
  <r>
    <s v="IN42931"/>
    <x v="2"/>
    <n v="32"/>
    <s v="Service"/>
    <s v="Service Engineer"/>
    <s v="i1"/>
    <s v="Master"/>
    <s v="LinkedIn"/>
    <d v="2024-08-31T00:00:00"/>
    <d v="2024-09-20T00:00:00"/>
    <d v="2024-09-29T00:00:00"/>
    <s v="Candidate refused"/>
    <n v="58674"/>
    <m/>
    <x v="1"/>
    <n v="4"/>
    <s v="Branch Office"/>
    <x v="1"/>
  </r>
  <r>
    <s v="FS59179"/>
    <x v="0"/>
    <n v="40"/>
    <s v="Operations"/>
    <s v="Operations Executive"/>
    <s v="i4"/>
    <s v="Bachelor"/>
    <s v="Own website"/>
    <d v="2024-08-31T00:00:00"/>
    <d v="2024-09-15T00:00:00"/>
    <d v="2024-09-24T00:00:00"/>
    <s v="Hired"/>
    <n v="56471"/>
    <n v="5"/>
    <x v="0"/>
    <m/>
    <s v="Branch Office"/>
    <x v="3"/>
  </r>
  <r>
    <s v="VD37133"/>
    <x v="0"/>
    <n v="24"/>
    <s v="Operations"/>
    <s v="Operations Executive"/>
    <s v="c10"/>
    <s v="Master"/>
    <s v="LinkedIn"/>
    <d v="2024-08-31T00:00:00"/>
    <d v="2024-09-21T00:00:00"/>
    <d v="2024-09-29T00:00:00"/>
    <s v="Rejected"/>
    <n v="63345"/>
    <m/>
    <x v="1"/>
    <n v="2"/>
    <s v="Branch Office"/>
    <x v="0"/>
  </r>
  <r>
    <s v="BM55100"/>
    <x v="2"/>
    <n v="28"/>
    <s v="Purchase"/>
    <s v="Purchase Officer"/>
    <s v="c8"/>
    <s v="Master"/>
    <s v="Recruitment agencies"/>
    <d v="2024-08-31T00:00:00"/>
    <d v="2024-09-20T00:00:00"/>
    <d v="2024-09-28T00:00:00"/>
    <s v="Hired"/>
    <n v="82443"/>
    <n v="4.2"/>
    <x v="0"/>
    <n v="4"/>
    <s v="Remote"/>
    <x v="1"/>
  </r>
  <r>
    <s v="GI27191"/>
    <x v="2"/>
    <n v="24"/>
    <s v="Service"/>
    <s v="Service Manager"/>
    <s v="c8"/>
    <s v="Bachelor"/>
    <s v="Own website"/>
    <d v="2024-09-01T00:00:00"/>
    <d v="2024-09-10T00:00:00"/>
    <d v="2024-09-16T00:00:00"/>
    <s v="Hired"/>
    <n v="69139"/>
    <n v="3.9"/>
    <x v="0"/>
    <n v="3"/>
    <s v="Branch Office"/>
    <x v="0"/>
  </r>
  <r>
    <s v="ZL43301"/>
    <x v="2"/>
    <n v="25"/>
    <s v="Production"/>
    <s v="Production Manager"/>
    <s v="b9"/>
    <s v="Degree"/>
    <s v="Job portal"/>
    <d v="2024-09-01T00:00:00"/>
    <d v="2024-09-10T00:00:00"/>
    <d v="2024-09-18T00:00:00"/>
    <s v="Hired"/>
    <n v="34702"/>
    <m/>
    <x v="2"/>
    <m/>
    <s v="Head Office"/>
    <x v="0"/>
  </r>
  <r>
    <s v="OM36506"/>
    <x v="0"/>
    <n v="27"/>
    <s v="Sales"/>
    <s v="Sales Manager"/>
    <s v="i7"/>
    <s v="Associate"/>
    <s v="LinkedIn"/>
    <d v="2024-09-01T00:00:00"/>
    <d v="2024-09-21T00:00:00"/>
    <d v="2024-10-02T00:00:00"/>
    <s v="Hired"/>
    <n v="64940"/>
    <n v="4.5999999999999996"/>
    <x v="2"/>
    <n v="4"/>
    <s v="Head Office"/>
    <x v="0"/>
  </r>
  <r>
    <s v="BM26873"/>
    <x v="1"/>
    <n v="30"/>
    <s v="Sales"/>
    <s v="Sales Manager"/>
    <s v="b9"/>
    <s v="Bachelor"/>
    <s v="Job portal"/>
    <d v="2024-09-01T00:00:00"/>
    <d v="2024-09-18T00:00:00"/>
    <d v="2024-09-29T00:00:00"/>
    <s v="Rejected"/>
    <n v="44162"/>
    <m/>
    <x v="1"/>
    <n v="4"/>
    <s v="Branch Office"/>
    <x v="1"/>
  </r>
  <r>
    <s v="JE37116"/>
    <x v="0"/>
    <n v="30"/>
    <s v="Service"/>
    <s v="Service Engineer"/>
    <s v="i6"/>
    <s v="Degree"/>
    <s v="Recruitment agencies"/>
    <d v="2024-09-01T00:00:00"/>
    <d v="2024-09-18T00:00:00"/>
    <d v="2024-09-26T00:00:00"/>
    <s v="Hired"/>
    <n v="61401"/>
    <n v="3.8"/>
    <x v="0"/>
    <n v="4"/>
    <s v="Branch Office"/>
    <x v="1"/>
  </r>
  <r>
    <s v="AV79292"/>
    <x v="2"/>
    <n v="26"/>
    <s v="Service"/>
    <s v="Service Engineer"/>
    <s v="i1"/>
    <s v="Bachelor"/>
    <s v="Job portal"/>
    <d v="2024-09-02T00:00:00"/>
    <d v="2024-09-22T00:00:00"/>
    <d v="2024-09-28T00:00:00"/>
    <s v="Hired"/>
    <n v="48634"/>
    <n v="3.6"/>
    <x v="0"/>
    <m/>
    <s v="Branch Office"/>
    <x v="0"/>
  </r>
  <r>
    <s v="QD80935"/>
    <x v="1"/>
    <n v="31"/>
    <s v="Finance"/>
    <s v="Finance Manager"/>
    <s v="c10"/>
    <s v="Master"/>
    <s v="Job portal"/>
    <d v="2024-09-02T00:00:00"/>
    <d v="2024-09-23T00:00:00"/>
    <d v="2024-09-29T00:00:00"/>
    <s v="Hired"/>
    <n v="87072"/>
    <n v="4.7"/>
    <x v="0"/>
    <n v="5"/>
    <s v="Branch Office"/>
    <x v="1"/>
  </r>
  <r>
    <s v="WJ37392"/>
    <x v="0"/>
    <n v="29"/>
    <s v="Operations"/>
    <s v="Operations Executive"/>
    <s v="i7"/>
    <s v="Bachelor"/>
    <s v="LinkedIn"/>
    <d v="2024-09-02T00:00:00"/>
    <d v="2024-09-11T00:00:00"/>
    <d v="2024-09-17T00:00:00"/>
    <s v="Candidate in process"/>
    <n v="68684"/>
    <m/>
    <x v="1"/>
    <n v="2"/>
    <s v="Head Office"/>
    <x v="1"/>
  </r>
  <r>
    <s v="PP48632"/>
    <x v="2"/>
    <n v="25"/>
    <s v="Service"/>
    <s v="Service Engineer"/>
    <s v="b9"/>
    <s v="Associate"/>
    <s v="LinkedIn"/>
    <d v="2024-09-02T00:00:00"/>
    <d v="2024-09-23T00:00:00"/>
    <d v="2024-10-01T00:00:00"/>
    <s v="Rejected"/>
    <n v="52842"/>
    <m/>
    <x v="1"/>
    <m/>
    <s v="Head Office"/>
    <x v="0"/>
  </r>
  <r>
    <s v="GH54684"/>
    <x v="0"/>
    <n v="24"/>
    <s v="Marketing"/>
    <s v="Marketing Executive"/>
    <s v="c8"/>
    <s v="Bachelor"/>
    <s v="Job portal"/>
    <d v="2024-09-02T00:00:00"/>
    <d v="2024-09-18T00:00:00"/>
    <d v="2024-09-28T00:00:00"/>
    <s v="Hired"/>
    <n v="65493"/>
    <n v="4.5"/>
    <x v="0"/>
    <n v="4"/>
    <s v="Branch Office"/>
    <x v="0"/>
  </r>
  <r>
    <s v="CT77325"/>
    <x v="0"/>
    <n v="38"/>
    <s v="Marketing"/>
    <s v="Marketing Executive"/>
    <s v="n10"/>
    <s v="Degree"/>
    <s v="LinkedIn"/>
    <d v="2024-09-02T00:00:00"/>
    <d v="2024-09-10T00:00:00"/>
    <d v="2024-09-18T00:00:00"/>
    <s v="Hired"/>
    <n v="209058"/>
    <n v="3.5"/>
    <x v="2"/>
    <m/>
    <s v="Branch Office"/>
    <x v="2"/>
  </r>
  <r>
    <s v="MT53540"/>
    <x v="0"/>
    <n v="25"/>
    <s v="Marketing"/>
    <s v="Marketing Executive"/>
    <s v="i7"/>
    <s v="Degree"/>
    <s v="Recruitment agencies"/>
    <d v="2024-09-02T00:00:00"/>
    <d v="2024-09-18T00:00:00"/>
    <d v="2024-09-25T00:00:00"/>
    <s v="Hired"/>
    <n v="56455"/>
    <n v="4.4000000000000004"/>
    <x v="0"/>
    <n v="3"/>
    <s v="Branch Office"/>
    <x v="0"/>
  </r>
  <r>
    <s v="NN84499"/>
    <x v="2"/>
    <n v="26"/>
    <s v="Operations"/>
    <s v="Operations Executive"/>
    <s v="c5"/>
    <s v="Bachelor"/>
    <s v="LinkedIn"/>
    <d v="2024-09-03T00:00:00"/>
    <d v="2024-09-12T00:00:00"/>
    <d v="2024-09-16T00:00:00"/>
    <s v="Hired"/>
    <n v="56174"/>
    <n v="4.9000000000000004"/>
    <x v="0"/>
    <n v="4"/>
    <s v="Branch Office"/>
    <x v="0"/>
  </r>
  <r>
    <s v="VD35424"/>
    <x v="1"/>
    <n v="32"/>
    <s v="Service"/>
    <s v="Service Engineer"/>
    <s v="c9"/>
    <s v="Bachelor"/>
    <s v="LinkedIn"/>
    <d v="2024-09-03T00:00:00"/>
    <d v="2024-09-13T00:00:00"/>
    <d v="2024-09-20T00:00:00"/>
    <s v="Candidate refused"/>
    <n v="57439"/>
    <m/>
    <x v="1"/>
    <n v="4"/>
    <s v="Remote"/>
    <x v="1"/>
  </r>
  <r>
    <s v="ZF19509"/>
    <x v="2"/>
    <n v="24"/>
    <s v="Sales"/>
    <s v="Sales Manager"/>
    <s v="c9"/>
    <s v="Degree"/>
    <s v="Job portal"/>
    <d v="2024-09-03T00:00:00"/>
    <d v="2024-09-21T00:00:00"/>
    <d v="2024-09-29T00:00:00"/>
    <s v="Hired"/>
    <n v="72086"/>
    <n v="4.9000000000000004"/>
    <x v="0"/>
    <n v="4"/>
    <s v="Branch Office"/>
    <x v="0"/>
  </r>
  <r>
    <s v="FE18359"/>
    <x v="0"/>
    <n v="37"/>
    <s v="Operations"/>
    <s v="Operations Manager"/>
    <s v="i6"/>
    <s v="Bachelor"/>
    <s v="Job portal"/>
    <d v="2024-09-04T00:00:00"/>
    <d v="2024-09-13T00:00:00"/>
    <d v="2024-09-19T00:00:00"/>
    <s v="Hired"/>
    <n v="72618"/>
    <n v="4.2"/>
    <x v="0"/>
    <m/>
    <s v="Branch Office"/>
    <x v="2"/>
  </r>
  <r>
    <s v="LH21397"/>
    <x v="2"/>
    <n v="24"/>
    <s v="Operations"/>
    <s v="Operations Manager"/>
    <s v="i4"/>
    <s v="Associate"/>
    <s v="LinkedIn"/>
    <d v="2024-09-04T00:00:00"/>
    <d v="2024-09-25T00:00:00"/>
    <d v="2024-09-29T00:00:00"/>
    <s v="Rejected"/>
    <n v="47723"/>
    <m/>
    <x v="1"/>
    <n v="1"/>
    <s v="Branch Office"/>
    <x v="0"/>
  </r>
  <r>
    <s v="XF34474"/>
    <x v="1"/>
    <n v="34"/>
    <s v="Operations"/>
    <s v="Operations Executive"/>
    <s v="i6"/>
    <s v="Associate"/>
    <s v="LinkedIn"/>
    <d v="2024-09-04T00:00:00"/>
    <d v="2024-09-15T00:00:00"/>
    <d v="2024-09-23T00:00:00"/>
    <s v="Hired"/>
    <n v="70979"/>
    <n v="4.7"/>
    <x v="0"/>
    <n v="5"/>
    <s v="Branch Office"/>
    <x v="2"/>
  </r>
  <r>
    <s v="AA44974"/>
    <x v="0"/>
    <n v="26"/>
    <s v="Human Resource"/>
    <s v="HR Manager"/>
    <s v="c10"/>
    <s v="Master"/>
    <s v="LinkedIn"/>
    <d v="2024-09-04T00:00:00"/>
    <d v="2024-09-26T00:00:00"/>
    <d v="2024-10-05T00:00:00"/>
    <s v="Hired"/>
    <n v="81614"/>
    <n v="4.9000000000000004"/>
    <x v="0"/>
    <n v="4"/>
    <s v="Branch Office"/>
    <x v="0"/>
  </r>
  <r>
    <s v="AZ37198"/>
    <x v="1"/>
    <n v="35"/>
    <s v="Finance"/>
    <s v="Finance Manager"/>
    <s v="n9"/>
    <s v="Master"/>
    <s v="LinkedIn"/>
    <d v="2024-09-04T00:00:00"/>
    <d v="2024-09-17T00:00:00"/>
    <d v="2024-09-29T00:00:00"/>
    <s v="Rejected"/>
    <n v="202237"/>
    <m/>
    <x v="1"/>
    <n v="4"/>
    <s v="Branch Office"/>
    <x v="2"/>
  </r>
  <r>
    <s v="DZ76159"/>
    <x v="0"/>
    <n v="34"/>
    <s v="Service"/>
    <s v="Service Engineer"/>
    <s v="i5"/>
    <s v="Bachelor"/>
    <s v="Job portal"/>
    <d v="2024-09-05T00:00:00"/>
    <d v="2024-09-15T00:00:00"/>
    <d v="2024-09-27T00:00:00"/>
    <s v="Hired"/>
    <n v="51394"/>
    <n v="3.9"/>
    <x v="0"/>
    <n v="3"/>
    <s v="Branch Office"/>
    <x v="2"/>
  </r>
  <r>
    <s v="WN85477"/>
    <x v="2"/>
    <n v="27"/>
    <s v="Service"/>
    <s v="Service Manager"/>
    <s v="i4"/>
    <s v="Associate"/>
    <s v="LinkedIn"/>
    <d v="2024-09-05T00:00:00"/>
    <d v="2024-09-24T00:00:00"/>
    <d v="2024-10-04T00:00:00"/>
    <s v="Hired"/>
    <n v="54940"/>
    <m/>
    <x v="0"/>
    <n v="2"/>
    <s v="Branch Office"/>
    <x v="0"/>
  </r>
  <r>
    <s v="DG75102"/>
    <x v="0"/>
    <n v="25"/>
    <s v="Sales"/>
    <s v="Sales Executive"/>
    <s v="c5"/>
    <s v="Bachelor"/>
    <s v="Job portal"/>
    <d v="2024-09-05T00:00:00"/>
    <d v="2024-09-17T00:00:00"/>
    <d v="2024-09-28T00:00:00"/>
    <s v="Hired"/>
    <n v="63064"/>
    <n v="4.3"/>
    <x v="2"/>
    <m/>
    <s v="Head Office"/>
    <x v="0"/>
  </r>
  <r>
    <s v="UQ94179"/>
    <x v="0"/>
    <n v="37"/>
    <s v="Finance"/>
    <s v="Finance Manager"/>
    <s v="i4"/>
    <s v="Bachelor"/>
    <s v="Recruitment agencies"/>
    <d v="2024-09-06T00:00:00"/>
    <d v="2024-09-25T00:00:00"/>
    <d v="2024-10-01T00:00:00"/>
    <s v="Hired"/>
    <n v="52038"/>
    <m/>
    <x v="2"/>
    <n v="4"/>
    <s v="Head Office"/>
    <x v="2"/>
  </r>
  <r>
    <s v="KZ02321"/>
    <x v="0"/>
    <n v="26"/>
    <s v="Operations"/>
    <s v="Operations Executive"/>
    <s v="c10"/>
    <s v="Bachelor"/>
    <s v="Job portal"/>
    <d v="2024-09-06T00:00:00"/>
    <d v="2024-09-21T00:00:00"/>
    <d v="2024-09-30T00:00:00"/>
    <s v="Candidate in process"/>
    <n v="62656"/>
    <m/>
    <x v="1"/>
    <n v="3"/>
    <s v="Branch Office"/>
    <x v="0"/>
  </r>
  <r>
    <s v="GX23828"/>
    <x v="2"/>
    <n v="37"/>
    <s v="Operations"/>
    <s v="Operations Executive"/>
    <s v="i6"/>
    <s v="Doctoral"/>
    <s v="LinkedIn"/>
    <d v="2024-09-06T00:00:00"/>
    <d v="2024-09-26T00:00:00"/>
    <d v="2024-10-02T00:00:00"/>
    <s v="Hired"/>
    <n v="58363"/>
    <n v="4.5999999999999996"/>
    <x v="0"/>
    <n v="4"/>
    <s v="Branch Office"/>
    <x v="2"/>
  </r>
  <r>
    <s v="OC53840"/>
    <x v="0"/>
    <n v="23"/>
    <s v="Finance"/>
    <s v="Financial Analyst"/>
    <s v="c8"/>
    <s v="Bachelor"/>
    <s v="Job portal"/>
    <d v="2024-09-06T00:00:00"/>
    <d v="2024-09-22T00:00:00"/>
    <d v="2024-10-04T00:00:00"/>
    <s v="Hired"/>
    <n v="65466"/>
    <n v="4.2"/>
    <x v="0"/>
    <n v="5"/>
    <s v="Branch Office"/>
    <x v="0"/>
  </r>
  <r>
    <s v="ZE03250"/>
    <x v="0"/>
    <n v="28"/>
    <s v="Operations"/>
    <s v="Operations Executive"/>
    <s v="i7"/>
    <s v="Associate"/>
    <s v="LinkedIn"/>
    <d v="2024-09-07T00:00:00"/>
    <d v="2024-09-22T00:00:00"/>
    <d v="2024-10-01T00:00:00"/>
    <s v="Rejected"/>
    <n v="67246"/>
    <m/>
    <x v="1"/>
    <m/>
    <s v="Branch Office"/>
    <x v="1"/>
  </r>
  <r>
    <s v="TA57236"/>
    <x v="2"/>
    <n v="25"/>
    <s v="Operations"/>
    <s v="Operations Executive"/>
    <s v="i6"/>
    <s v="Master"/>
    <s v="LinkedIn"/>
    <d v="2024-09-07T00:00:00"/>
    <d v="2024-09-26T00:00:00"/>
    <d v="2024-10-08T00:00:00"/>
    <s v="Hired"/>
    <n v="57844"/>
    <m/>
    <x v="0"/>
    <m/>
    <s v="Branch Office"/>
    <x v="0"/>
  </r>
  <r>
    <s v="NC43339"/>
    <x v="1"/>
    <n v="28"/>
    <s v="Operations"/>
    <s v="Operations Manager"/>
    <s v="i4"/>
    <s v="Bachelor"/>
    <s v="Job portal"/>
    <d v="2024-09-07T00:00:00"/>
    <d v="2024-09-28T00:00:00"/>
    <d v="2024-10-07T00:00:00"/>
    <s v="Candidate in process"/>
    <n v="50524"/>
    <m/>
    <x v="1"/>
    <n v="5"/>
    <s v="Head Office"/>
    <x v="1"/>
  </r>
  <r>
    <s v="OQ39164"/>
    <x v="0"/>
    <n v="35"/>
    <s v="Service"/>
    <s v="Service Manager"/>
    <s v="i6"/>
    <s v="Degree"/>
    <s v="LinkedIn"/>
    <d v="2024-09-07T00:00:00"/>
    <d v="2024-09-16T00:00:00"/>
    <d v="2024-09-26T00:00:00"/>
    <s v="Hired"/>
    <n v="61518"/>
    <n v="3.5"/>
    <x v="0"/>
    <n v="5"/>
    <s v="Branch Office"/>
    <x v="2"/>
  </r>
  <r>
    <s v="TX28163"/>
    <x v="0"/>
    <n v="22"/>
    <s v="Operations"/>
    <s v="Operations Manager"/>
    <s v="i6"/>
    <s v="Bachelor"/>
    <s v="LinkedIn"/>
    <d v="2024-09-07T00:00:00"/>
    <d v="2024-09-17T00:00:00"/>
    <d v="2024-09-28T00:00:00"/>
    <s v="Hired"/>
    <n v="74317"/>
    <n v="4.4000000000000004"/>
    <x v="0"/>
    <n v="4"/>
    <s v="Branch Office"/>
    <x v="0"/>
  </r>
  <r>
    <s v="MM45432"/>
    <x v="0"/>
    <n v="47"/>
    <s v="Operations"/>
    <s v="Operations Executive"/>
    <s v="c10"/>
    <s v="Bachelor"/>
    <s v="Recruitment agencies"/>
    <d v="2024-09-07T00:00:00"/>
    <d v="2024-09-25T00:00:00"/>
    <d v="2024-10-01T00:00:00"/>
    <s v="Rejected"/>
    <n v="68609"/>
    <m/>
    <x v="1"/>
    <n v="3"/>
    <s v="Head Office"/>
    <x v="5"/>
  </r>
  <r>
    <s v="UL27025"/>
    <x v="0"/>
    <n v="33"/>
    <s v="Service"/>
    <s v="Service Manager"/>
    <s v="m6"/>
    <s v="Degree"/>
    <s v="Job portal"/>
    <d v="2024-09-08T00:00:00"/>
    <d v="2024-09-21T00:00:00"/>
    <d v="2024-10-03T00:00:00"/>
    <s v="Rejected"/>
    <n v="118050"/>
    <m/>
    <x v="1"/>
    <n v="5"/>
    <s v="Branch Office"/>
    <x v="1"/>
  </r>
  <r>
    <s v="PF85967"/>
    <x v="2"/>
    <n v="22"/>
    <s v="Service"/>
    <s v="Service Engineer"/>
    <s v="c10"/>
    <s v="Bachelor"/>
    <s v="Own website"/>
    <d v="2024-09-08T00:00:00"/>
    <d v="2024-09-21T00:00:00"/>
    <d v="2024-10-02T00:00:00"/>
    <s v="Hired"/>
    <n v="84264"/>
    <m/>
    <x v="0"/>
    <m/>
    <s v="Branch Office"/>
    <x v="0"/>
  </r>
  <r>
    <s v="EU81608"/>
    <x v="2"/>
    <n v="36"/>
    <s v="Marketing"/>
    <s v="Marketing Manager"/>
    <s v="i5"/>
    <s v="Bachelor"/>
    <s v="LinkedIn"/>
    <d v="2024-09-08T00:00:00"/>
    <d v="2024-09-29T00:00:00"/>
    <d v="2024-10-05T00:00:00"/>
    <s v="Candidate in process"/>
    <n v="50418"/>
    <m/>
    <x v="1"/>
    <n v="4"/>
    <s v="Branch Office"/>
    <x v="2"/>
  </r>
  <r>
    <s v="WC80021"/>
    <x v="2"/>
    <n v="22"/>
    <s v="Sales"/>
    <s v="Sales Executive"/>
    <s v="c5"/>
    <s v="Bachelor"/>
    <s v="Job portal"/>
    <d v="2024-09-08T00:00:00"/>
    <d v="2024-09-18T00:00:00"/>
    <d v="2024-09-29T00:00:00"/>
    <s v="Rejected"/>
    <n v="44129"/>
    <m/>
    <x v="1"/>
    <n v="5"/>
    <s v="Branch Office"/>
    <x v="0"/>
  </r>
  <r>
    <s v="IZ31194"/>
    <x v="0"/>
    <n v="34"/>
    <s v="Production"/>
    <s v="Production Engineer"/>
    <s v="i7"/>
    <s v="Master"/>
    <s v="Recruitment agencies"/>
    <d v="2024-09-08T00:00:00"/>
    <d v="2024-09-17T00:00:00"/>
    <d v="2024-09-27T00:00:00"/>
    <s v="No decision"/>
    <n v="59992"/>
    <m/>
    <x v="1"/>
    <n v="4"/>
    <s v="Remote"/>
    <x v="2"/>
  </r>
  <r>
    <s v="EB96085"/>
    <x v="2"/>
    <n v="26"/>
    <s v="Service"/>
    <s v="Service Manager"/>
    <s v="m6"/>
    <s v="Degree"/>
    <s v="Job portal"/>
    <d v="2024-09-08T00:00:00"/>
    <d v="2024-09-29T00:00:00"/>
    <d v="2024-10-03T00:00:00"/>
    <s v="Candidate in process"/>
    <n v="134632"/>
    <m/>
    <x v="1"/>
    <n v="5"/>
    <s v="Head Office"/>
    <x v="0"/>
  </r>
  <r>
    <s v="KU38887"/>
    <x v="0"/>
    <n v="33"/>
    <s v="Operations"/>
    <s v="Operations Manager"/>
    <s v="i1"/>
    <s v="Bachelor"/>
    <s v="Job portal"/>
    <d v="2024-09-08T00:00:00"/>
    <d v="2024-09-19T00:00:00"/>
    <d v="2024-09-24T00:00:00"/>
    <s v="Hired"/>
    <n v="52544"/>
    <n v="4.5999999999999996"/>
    <x v="2"/>
    <m/>
    <s v="Branch Office"/>
    <x v="1"/>
  </r>
  <r>
    <s v="AV96509"/>
    <x v="2"/>
    <n v="28"/>
    <s v="Operations"/>
    <s v="Operations Executive"/>
    <s v="c8"/>
    <s v="Bachelor"/>
    <s v="Job portal"/>
    <d v="2024-09-09T00:00:00"/>
    <d v="2024-09-24T00:00:00"/>
    <d v="2024-10-03T00:00:00"/>
    <s v="Hired"/>
    <n v="69695"/>
    <n v="4"/>
    <x v="2"/>
    <n v="2"/>
    <s v="Branch Office"/>
    <x v="1"/>
  </r>
  <r>
    <s v="MN93654"/>
    <x v="2"/>
    <n v="40"/>
    <s v="Service"/>
    <s v="Service Manager"/>
    <s v="n6"/>
    <s v="Bachelor"/>
    <s v="LinkedIn"/>
    <d v="2024-09-09T00:00:00"/>
    <d v="2024-09-23T00:00:00"/>
    <d v="2024-09-30T00:00:00"/>
    <s v="Hired"/>
    <n v="180056"/>
    <n v="4.5999999999999996"/>
    <x v="0"/>
    <n v="4"/>
    <s v="Branch Office"/>
    <x v="3"/>
  </r>
  <r>
    <s v="GL95301"/>
    <x v="2"/>
    <n v="33"/>
    <s v="Purchase"/>
    <s v="Purchase Officer"/>
    <s v="i5"/>
    <s v="Bachelor"/>
    <s v="Recruitment agencies"/>
    <d v="2024-09-09T00:00:00"/>
    <d v="2024-09-29T00:00:00"/>
    <d v="2024-10-07T00:00:00"/>
    <s v="Hired"/>
    <n v="70000"/>
    <m/>
    <x v="0"/>
    <m/>
    <s v="Branch Office"/>
    <x v="1"/>
  </r>
  <r>
    <s v="FE36053"/>
    <x v="2"/>
    <n v="30"/>
    <s v="General Management"/>
    <s v="General Manager"/>
    <s v="i7"/>
    <s v="Master"/>
    <s v="LinkedIn"/>
    <d v="2024-09-10T00:00:00"/>
    <d v="2024-09-30T00:00:00"/>
    <d v="2024-10-07T00:00:00"/>
    <s v="Rejected"/>
    <n v="68256"/>
    <m/>
    <x v="1"/>
    <n v="4"/>
    <s v="Branch Office"/>
    <x v="1"/>
  </r>
  <r>
    <s v="OZ89646"/>
    <x v="0"/>
    <n v="40"/>
    <s v="Operations"/>
    <s v="Operations Manager"/>
    <s v="c10"/>
    <s v="Bachelor"/>
    <s v="Recruitment agencies"/>
    <d v="2024-09-10T00:00:00"/>
    <d v="2024-09-18T00:00:00"/>
    <d v="2024-09-25T00:00:00"/>
    <s v="Hired"/>
    <n v="72681"/>
    <m/>
    <x v="2"/>
    <n v="5"/>
    <s v="Branch Office"/>
    <x v="3"/>
  </r>
  <r>
    <s v="TJ94174"/>
    <x v="1"/>
    <n v="32"/>
    <s v="Operations"/>
    <s v="Operations Executive"/>
    <s v="b9"/>
    <s v="Degree"/>
    <s v="Recruitment agencies"/>
    <d v="2024-09-10T00:00:00"/>
    <d v="2024-09-21T00:00:00"/>
    <d v="2024-09-27T00:00:00"/>
    <s v="Hired"/>
    <n v="32665"/>
    <n v="5"/>
    <x v="0"/>
    <m/>
    <s v="Branch Office"/>
    <x v="1"/>
  </r>
  <r>
    <s v="AD36096"/>
    <x v="0"/>
    <n v="25"/>
    <s v="Purchase"/>
    <s v="Purchase Officer"/>
    <s v="i4"/>
    <s v="Associate"/>
    <s v="LinkedIn"/>
    <d v="2024-09-11T00:00:00"/>
    <d v="2024-10-02T00:00:00"/>
    <d v="2024-10-10T00:00:00"/>
    <s v="Rejected"/>
    <n v="41847"/>
    <m/>
    <x v="1"/>
    <n v="5"/>
    <s v="Branch Office"/>
    <x v="0"/>
  </r>
  <r>
    <s v="FV78094"/>
    <x v="2"/>
    <n v="23"/>
    <s v="Service"/>
    <s v="Service Engineer"/>
    <s v="c5"/>
    <s v="Degree"/>
    <s v="LinkedIn"/>
    <d v="2024-09-11T00:00:00"/>
    <d v="2024-10-01T00:00:00"/>
    <d v="2024-10-06T00:00:00"/>
    <s v="Hired"/>
    <n v="60031"/>
    <n v="3.5"/>
    <x v="0"/>
    <m/>
    <s v="Branch Office"/>
    <x v="0"/>
  </r>
  <r>
    <s v="IN68640"/>
    <x v="0"/>
    <n v="27"/>
    <s v="Purchase"/>
    <s v="Purchase Officer"/>
    <s v="i7"/>
    <s v="Bachelor"/>
    <s v="Job portal"/>
    <d v="2024-09-12T00:00:00"/>
    <d v="2024-09-27T00:00:00"/>
    <d v="2024-10-04T00:00:00"/>
    <s v="Hired"/>
    <n v="70956"/>
    <n v="3.8"/>
    <x v="0"/>
    <m/>
    <s v="Branch Office"/>
    <x v="0"/>
  </r>
  <r>
    <s v="YN64959"/>
    <x v="2"/>
    <n v="28"/>
    <s v="Operations"/>
    <s v="Operations Manager"/>
    <s v="c5"/>
    <s v="Master"/>
    <s v="LinkedIn"/>
    <d v="2024-09-12T00:00:00"/>
    <d v="2024-09-25T00:00:00"/>
    <d v="2024-10-04T00:00:00"/>
    <s v="Hired"/>
    <n v="50055"/>
    <n v="3.9"/>
    <x v="0"/>
    <n v="5"/>
    <s v="Branch Office"/>
    <x v="1"/>
  </r>
  <r>
    <s v="MV95899"/>
    <x v="0"/>
    <n v="25"/>
    <s v="Service"/>
    <s v="Service Engineer"/>
    <s v="i7"/>
    <s v="Degree"/>
    <s v="Job portal"/>
    <d v="2024-09-13T00:00:00"/>
    <d v="2024-09-25T00:00:00"/>
    <d v="2024-10-06T00:00:00"/>
    <s v="Hired"/>
    <n v="73912"/>
    <m/>
    <x v="0"/>
    <n v="5"/>
    <s v="Remote"/>
    <x v="0"/>
  </r>
  <r>
    <s v="ZK24124"/>
    <x v="0"/>
    <n v="34"/>
    <s v="Service"/>
    <s v="Service Engineer"/>
    <s v="i7"/>
    <s v="Bachelor"/>
    <s v="LinkedIn"/>
    <d v="2024-09-13T00:00:00"/>
    <d v="2024-09-29T00:00:00"/>
    <d v="2024-10-10T00:00:00"/>
    <s v="Rejected"/>
    <n v="55047"/>
    <m/>
    <x v="1"/>
    <n v="4"/>
    <s v="Branch Office"/>
    <x v="2"/>
  </r>
  <r>
    <s v="VR87338"/>
    <x v="0"/>
    <n v="37"/>
    <s v="Sales"/>
    <s v="Sales Executive"/>
    <s v="i6"/>
    <s v="Associate"/>
    <s v="Recruitment agencies"/>
    <d v="2024-09-13T00:00:00"/>
    <d v="2024-09-23T00:00:00"/>
    <d v="2024-09-27T00:00:00"/>
    <s v="Hired"/>
    <n v="68859"/>
    <m/>
    <x v="0"/>
    <n v="5"/>
    <s v="Branch Office"/>
    <x v="2"/>
  </r>
  <r>
    <s v="GI47325"/>
    <x v="2"/>
    <n v="27"/>
    <s v="Purchase"/>
    <s v="Purchase Officer"/>
    <s v="i1"/>
    <s v="Associate"/>
    <s v="Own website"/>
    <d v="2024-09-13T00:00:00"/>
    <d v="2024-09-22T00:00:00"/>
    <d v="2024-10-04T00:00:00"/>
    <s v="Hired"/>
    <n v="37989"/>
    <n v="5"/>
    <x v="0"/>
    <n v="5"/>
    <s v="Branch Office"/>
    <x v="0"/>
  </r>
  <r>
    <s v="GL03672"/>
    <x v="2"/>
    <n v="25"/>
    <s v="Operations"/>
    <s v="Operations Manager"/>
    <s v="c10"/>
    <s v="Bachelor"/>
    <s v="LinkedIn"/>
    <d v="2024-09-13T00:00:00"/>
    <d v="2024-09-25T00:00:00"/>
    <d v="2024-10-02T00:00:00"/>
    <s v="Hired"/>
    <n v="81182"/>
    <n v="4.5"/>
    <x v="0"/>
    <n v="5"/>
    <s v="Branch Office"/>
    <x v="0"/>
  </r>
  <r>
    <s v="LG30627"/>
    <x v="0"/>
    <n v="35"/>
    <s v="Sales"/>
    <s v="Sales Executive"/>
    <s v="c5"/>
    <s v="Master"/>
    <s v="Own website"/>
    <d v="2024-09-13T00:00:00"/>
    <d v="2024-09-26T00:00:00"/>
    <d v="2024-10-03T00:00:00"/>
    <s v="Rejected"/>
    <n v="45050"/>
    <m/>
    <x v="1"/>
    <n v="5"/>
    <s v="Branch Office"/>
    <x v="2"/>
  </r>
  <r>
    <s v="GM60767"/>
    <x v="0"/>
    <n v="29"/>
    <s v="Operations"/>
    <s v="Operations Executive"/>
    <s v="b9"/>
    <s v="Bachelor"/>
    <s v="Own website"/>
    <d v="2024-09-14T00:00:00"/>
    <d v="2024-10-03T00:00:00"/>
    <d v="2024-10-12T00:00:00"/>
    <s v="Candidate in process"/>
    <n v="43971"/>
    <m/>
    <x v="1"/>
    <n v="5"/>
    <s v="Branch Office"/>
    <x v="1"/>
  </r>
  <r>
    <s v="PI26304"/>
    <x v="2"/>
    <n v="31"/>
    <s v="Marketing"/>
    <s v="Marketing Executive"/>
    <s v="i4"/>
    <s v="Bachelor"/>
    <s v="LinkedIn"/>
    <d v="2024-09-14T00:00:00"/>
    <d v="2024-10-04T00:00:00"/>
    <d v="2024-10-08T00:00:00"/>
    <s v="Candidate refused"/>
    <n v="43534"/>
    <m/>
    <x v="1"/>
    <n v="4"/>
    <s v="Branch Office"/>
    <x v="1"/>
  </r>
  <r>
    <s v="VH80953"/>
    <x v="0"/>
    <n v="28"/>
    <s v="Service"/>
    <s v="Service Engineer"/>
    <s v="m7"/>
    <s v="Degree"/>
    <s v="LinkedIn"/>
    <d v="2024-09-14T00:00:00"/>
    <d v="2024-09-28T00:00:00"/>
    <d v="2024-10-08T00:00:00"/>
    <s v="Rejected"/>
    <n v="129679"/>
    <m/>
    <x v="1"/>
    <m/>
    <s v="Branch Office"/>
    <x v="1"/>
  </r>
  <r>
    <s v="NF59516"/>
    <x v="0"/>
    <n v="30"/>
    <s v="Operations"/>
    <s v="Operations Manager"/>
    <s v="i4"/>
    <s v="Doctoral"/>
    <s v="Job portal"/>
    <d v="2024-09-14T00:00:00"/>
    <d v="2024-09-27T00:00:00"/>
    <d v="2024-10-02T00:00:00"/>
    <s v="Hired"/>
    <n v="52239"/>
    <n v="4.3"/>
    <x v="0"/>
    <m/>
    <s v="Branch Office"/>
    <x v="1"/>
  </r>
  <r>
    <s v="GP37098"/>
    <x v="0"/>
    <n v="34"/>
    <s v="General Management"/>
    <s v="General Manager"/>
    <s v="i4"/>
    <s v="Associate"/>
    <s v="LinkedIn"/>
    <d v="2024-09-14T00:00:00"/>
    <d v="2024-10-02T00:00:00"/>
    <d v="2024-10-11T00:00:00"/>
    <s v="Hired"/>
    <n v="58182"/>
    <n v="4"/>
    <x v="0"/>
    <n v="3"/>
    <s v="Branch Office"/>
    <x v="2"/>
  </r>
  <r>
    <s v="AF29800"/>
    <x v="0"/>
    <n v="36"/>
    <s v="Marketing"/>
    <s v="Marketing Executive"/>
    <s v="c5"/>
    <s v="Bachelor"/>
    <s v="LinkedIn"/>
    <d v="2024-09-14T00:00:00"/>
    <d v="2024-10-02T00:00:00"/>
    <d v="2024-10-14T00:00:00"/>
    <s v="Hired"/>
    <n v="43216"/>
    <n v="4.4000000000000004"/>
    <x v="0"/>
    <n v="4"/>
    <s v="Branch Office"/>
    <x v="2"/>
  </r>
  <r>
    <s v="WF87830"/>
    <x v="0"/>
    <n v="34"/>
    <s v="Service"/>
    <s v="Service Engineer"/>
    <s v="n6"/>
    <s v="Associate"/>
    <s v="LinkedIn"/>
    <d v="2024-09-15T00:00:00"/>
    <d v="2024-09-26T00:00:00"/>
    <d v="2024-10-01T00:00:00"/>
    <s v="Rejected"/>
    <n v="168338"/>
    <m/>
    <x v="1"/>
    <n v="5"/>
    <s v="Branch Office"/>
    <x v="2"/>
  </r>
  <r>
    <s v="TD32564"/>
    <x v="0"/>
    <n v="38"/>
    <s v="Service"/>
    <s v="Service Manager"/>
    <s v="i7"/>
    <s v="Degree"/>
    <s v="Own website"/>
    <d v="2024-09-15T00:00:00"/>
    <d v="2024-09-25T00:00:00"/>
    <d v="2024-10-03T00:00:00"/>
    <s v="Hired"/>
    <n v="58317"/>
    <n v="3.8"/>
    <x v="0"/>
    <n v="5"/>
    <s v="Branch Office"/>
    <x v="2"/>
  </r>
  <r>
    <s v="FH32469"/>
    <x v="0"/>
    <n v="26"/>
    <s v="Service"/>
    <s v="Service Engineer"/>
    <s v="b9"/>
    <s v="Associate"/>
    <s v="Job portal"/>
    <d v="2024-09-15T00:00:00"/>
    <d v="2024-10-05T00:00:00"/>
    <d v="2024-10-17T00:00:00"/>
    <s v="Hired"/>
    <n v="41249"/>
    <m/>
    <x v="0"/>
    <n v="5"/>
    <s v="Remote"/>
    <x v="0"/>
  </r>
  <r>
    <s v="YK40281"/>
    <x v="0"/>
    <n v="25"/>
    <s v="Operations"/>
    <s v="Operations Manager"/>
    <s v="i4"/>
    <s v="Associate"/>
    <s v="Own website"/>
    <d v="2024-09-15T00:00:00"/>
    <d v="2024-10-05T00:00:00"/>
    <d v="2024-10-17T00:00:00"/>
    <s v="Hired"/>
    <n v="43164"/>
    <n v="4.5"/>
    <x v="0"/>
    <n v="5"/>
    <s v="Branch Office"/>
    <x v="0"/>
  </r>
  <r>
    <s v="MV54157"/>
    <x v="0"/>
    <n v="29"/>
    <s v="Operations"/>
    <s v="Operations Executive"/>
    <s v="c8"/>
    <s v="Master"/>
    <s v="Own website"/>
    <d v="2024-09-15T00:00:00"/>
    <d v="2024-10-01T00:00:00"/>
    <d v="2024-10-13T00:00:00"/>
    <s v="Rejected"/>
    <n v="74303"/>
    <m/>
    <x v="1"/>
    <n v="4"/>
    <s v="Branch Office"/>
    <x v="1"/>
  </r>
  <r>
    <s v="ST28001"/>
    <x v="0"/>
    <n v="28"/>
    <s v="Operations"/>
    <s v="Operations Manager"/>
    <s v="n9"/>
    <s v="Bachelor"/>
    <s v="Recruitment agencies"/>
    <d v="2024-09-16T00:00:00"/>
    <d v="2024-09-30T00:00:00"/>
    <d v="2024-10-05T00:00:00"/>
    <s v="Hired"/>
    <n v="178963"/>
    <m/>
    <x v="0"/>
    <n v="5"/>
    <s v="Branch Office"/>
    <x v="1"/>
  </r>
  <r>
    <s v="MB81833"/>
    <x v="0"/>
    <n v="39"/>
    <s v="Service"/>
    <s v="Service Engineer"/>
    <s v="i5"/>
    <s v="Bachelor"/>
    <s v="Job portal"/>
    <d v="2024-09-16T00:00:00"/>
    <d v="2024-10-06T00:00:00"/>
    <d v="2024-10-10T00:00:00"/>
    <s v="Hired"/>
    <n v="46858"/>
    <n v="3.6"/>
    <x v="0"/>
    <m/>
    <s v="Branch Office"/>
    <x v="2"/>
  </r>
  <r>
    <s v="ZG84621"/>
    <x v="2"/>
    <n v="25"/>
    <s v="Service"/>
    <s v="Service Engineer"/>
    <s v="i1"/>
    <s v="Bachelor"/>
    <s v="Job portal"/>
    <d v="2024-09-16T00:00:00"/>
    <d v="2024-09-27T00:00:00"/>
    <d v="2024-10-08T00:00:00"/>
    <s v="Rejected"/>
    <n v="36890"/>
    <m/>
    <x v="1"/>
    <n v="4"/>
    <s v="Branch Office"/>
    <x v="0"/>
  </r>
  <r>
    <s v="GV42238"/>
    <x v="0"/>
    <n v="39"/>
    <s v="Operations"/>
    <s v="Operations Executive"/>
    <s v="m7"/>
    <s v="Master"/>
    <s v="Own website"/>
    <d v="2024-09-16T00:00:00"/>
    <d v="2024-09-26T00:00:00"/>
    <d v="2024-10-08T00:00:00"/>
    <s v="Hired"/>
    <n v="140740"/>
    <n v="4.4000000000000004"/>
    <x v="2"/>
    <m/>
    <s v="Branch Office"/>
    <x v="2"/>
  </r>
  <r>
    <s v="JS45808"/>
    <x v="0"/>
    <n v="37"/>
    <s v="Production"/>
    <s v="Production Manager"/>
    <s v="i4"/>
    <s v="Bachelor"/>
    <s v="LinkedIn"/>
    <d v="2024-09-16T00:00:00"/>
    <d v="2024-10-06T00:00:00"/>
    <d v="2024-10-13T00:00:00"/>
    <s v="Hired"/>
    <n v="56698"/>
    <m/>
    <x v="0"/>
    <n v="4"/>
    <s v="Branch Office"/>
    <x v="2"/>
  </r>
  <r>
    <s v="IT61070"/>
    <x v="0"/>
    <n v="35"/>
    <s v="Operations"/>
    <s v="Operations Manager"/>
    <s v="n9"/>
    <s v="Master"/>
    <s v="Own website"/>
    <d v="2024-09-16T00:00:00"/>
    <d v="2024-09-30T00:00:00"/>
    <d v="2024-10-07T00:00:00"/>
    <s v="Candidate in process"/>
    <n v="219355"/>
    <m/>
    <x v="1"/>
    <n v="5"/>
    <s v="Branch Office"/>
    <x v="2"/>
  </r>
  <r>
    <s v="KN37008"/>
    <x v="0"/>
    <n v="23"/>
    <s v="Production"/>
    <s v="Production Engineer"/>
    <s v="i6"/>
    <s v="Bachelor"/>
    <s v="Others"/>
    <d v="2024-09-17T00:00:00"/>
    <d v="2024-10-01T00:00:00"/>
    <d v="2024-10-09T00:00:00"/>
    <s v="Candidate refused"/>
    <n v="63160"/>
    <m/>
    <x v="1"/>
    <n v="5"/>
    <s v="Branch Office"/>
    <x v="0"/>
  </r>
  <r>
    <s v="SR11183"/>
    <x v="0"/>
    <n v="27"/>
    <s v="Service"/>
    <s v="Service Manager"/>
    <s v="c10"/>
    <s v="Doctoral"/>
    <s v="Job portal"/>
    <d v="2024-09-17T00:00:00"/>
    <d v="2024-10-09T00:00:00"/>
    <d v="2024-10-15T00:00:00"/>
    <s v="Rejected"/>
    <n v="70982"/>
    <m/>
    <x v="1"/>
    <n v="5"/>
    <s v="Branch Office"/>
    <x v="0"/>
  </r>
  <r>
    <s v="CF11436"/>
    <x v="0"/>
    <n v="38"/>
    <s v="Service"/>
    <s v="Service Engineer"/>
    <s v="m6"/>
    <s v="Bachelor"/>
    <s v="LinkedIn"/>
    <d v="2024-09-17T00:00:00"/>
    <d v="2024-10-01T00:00:00"/>
    <d v="2024-10-08T00:00:00"/>
    <s v="Hired"/>
    <n v="118490"/>
    <n v="4.5"/>
    <x v="0"/>
    <n v="4"/>
    <s v="Branch Office"/>
    <x v="2"/>
  </r>
  <r>
    <s v="NH66992"/>
    <x v="2"/>
    <n v="29"/>
    <s v="Service"/>
    <s v="Service Manager"/>
    <s v="i1"/>
    <s v="Master"/>
    <s v="Job portal"/>
    <d v="2024-09-17T00:00:00"/>
    <d v="2024-10-09T00:00:00"/>
    <d v="2024-10-16T00:00:00"/>
    <s v="Hired"/>
    <n v="35255"/>
    <m/>
    <x v="0"/>
    <n v="4"/>
    <s v="Head Office"/>
    <x v="1"/>
  </r>
  <r>
    <s v="KN09594"/>
    <x v="0"/>
    <n v="25"/>
    <s v="Service"/>
    <s v="Service Manager"/>
    <s v="c5"/>
    <s v="Master"/>
    <s v="Recruitment agencies"/>
    <d v="2024-09-18T00:00:00"/>
    <d v="2024-10-03T00:00:00"/>
    <d v="2024-10-14T00:00:00"/>
    <s v="Hired"/>
    <n v="58090"/>
    <n v="4"/>
    <x v="0"/>
    <n v="3"/>
    <s v="Branch Office"/>
    <x v="0"/>
  </r>
  <r>
    <s v="BB84610"/>
    <x v="1"/>
    <n v="27"/>
    <s v="Sales"/>
    <s v="Sales Executive"/>
    <s v="m6"/>
    <s v="Bachelor"/>
    <s v="Job portal"/>
    <d v="2024-09-18T00:00:00"/>
    <d v="2024-10-09T00:00:00"/>
    <d v="2024-10-15T00:00:00"/>
    <s v="Rejected"/>
    <n v="106385"/>
    <m/>
    <x v="1"/>
    <m/>
    <s v="Branch Office"/>
    <x v="0"/>
  </r>
  <r>
    <s v="LB04256"/>
    <x v="0"/>
    <n v="30"/>
    <s v="Service"/>
    <s v="Service Manager"/>
    <s v="c5"/>
    <s v="Master"/>
    <s v="Job portal"/>
    <d v="2024-09-18T00:00:00"/>
    <d v="2024-10-04T00:00:00"/>
    <d v="2024-10-08T00:00:00"/>
    <s v="Hired"/>
    <n v="52669"/>
    <n v="4.4000000000000004"/>
    <x v="0"/>
    <n v="4"/>
    <s v="Remote"/>
    <x v="1"/>
  </r>
  <r>
    <s v="LS51028"/>
    <x v="0"/>
    <n v="29"/>
    <s v="Sales"/>
    <s v="Sales Executive"/>
    <s v="c8"/>
    <s v="Master"/>
    <s v="Job portal"/>
    <d v="2024-09-18T00:00:00"/>
    <d v="2024-10-08T00:00:00"/>
    <d v="2024-10-16T00:00:00"/>
    <s v="Rejected"/>
    <n v="74179"/>
    <m/>
    <x v="1"/>
    <m/>
    <s v="Branch Office"/>
    <x v="1"/>
  </r>
  <r>
    <s v="JF93268"/>
    <x v="0"/>
    <n v="26"/>
    <s v="Service"/>
    <s v="Service Engineer"/>
    <s v="i6"/>
    <s v="Master"/>
    <s v="Own website"/>
    <d v="2024-09-18T00:00:00"/>
    <d v="2024-10-06T00:00:00"/>
    <d v="2024-10-18T00:00:00"/>
    <s v="Hired"/>
    <n v="58874"/>
    <n v="4.9000000000000004"/>
    <x v="0"/>
    <n v="5"/>
    <s v="Remote"/>
    <x v="0"/>
  </r>
  <r>
    <s v="WQ45618"/>
    <x v="0"/>
    <n v="36"/>
    <s v="Operations"/>
    <s v="Operations Executive"/>
    <s v="i7"/>
    <s v="Degree"/>
    <s v="LinkedIn"/>
    <d v="2024-09-19T00:00:00"/>
    <d v="2024-10-02T00:00:00"/>
    <d v="2024-10-10T00:00:00"/>
    <s v="Hired"/>
    <n v="76965"/>
    <n v="4"/>
    <x v="0"/>
    <n v="4"/>
    <s v="Branch Office"/>
    <x v="2"/>
  </r>
  <r>
    <s v="OV26392"/>
    <x v="0"/>
    <n v="26"/>
    <s v="Service"/>
    <s v="Service Manager"/>
    <s v="n9"/>
    <s v="Bachelor"/>
    <s v="Job portal"/>
    <d v="2024-09-19T00:00:00"/>
    <d v="2024-09-27T00:00:00"/>
    <d v="2024-10-02T00:00:00"/>
    <s v="Hired"/>
    <n v="175669"/>
    <n v="4.5999999999999996"/>
    <x v="0"/>
    <n v="3"/>
    <s v="Branch Office"/>
    <x v="0"/>
  </r>
  <r>
    <s v="YL73689"/>
    <x v="2"/>
    <n v="31"/>
    <s v="Operations"/>
    <s v="Operations Manager"/>
    <s v="i6"/>
    <s v="Associate"/>
    <s v="Job portal"/>
    <d v="2024-09-19T00:00:00"/>
    <d v="2024-10-04T00:00:00"/>
    <d v="2024-10-11T00:00:00"/>
    <s v="Hired"/>
    <n v="69579"/>
    <n v="3.6"/>
    <x v="0"/>
    <n v="4"/>
    <s v="Branch Office"/>
    <x v="1"/>
  </r>
  <r>
    <s v="ZX56995"/>
    <x v="0"/>
    <n v="27"/>
    <s v="Operations"/>
    <s v="Operations Manager"/>
    <s v="c9"/>
    <s v="Associate"/>
    <s v="Job portal"/>
    <d v="2024-09-19T00:00:00"/>
    <d v="2024-09-29T00:00:00"/>
    <d v="2024-10-04T00:00:00"/>
    <s v="Hired"/>
    <n v="75571"/>
    <m/>
    <x v="0"/>
    <m/>
    <s v="Head Office"/>
    <x v="0"/>
  </r>
  <r>
    <s v="AZ90630"/>
    <x v="1"/>
    <n v="26"/>
    <s v="Operations"/>
    <s v="Operations Manager"/>
    <s v="n10"/>
    <s v="Degree"/>
    <s v="Own website"/>
    <d v="2024-09-19T00:00:00"/>
    <d v="2024-10-09T00:00:00"/>
    <d v="2024-10-15T00:00:00"/>
    <s v="Rejected"/>
    <n v="199523"/>
    <m/>
    <x v="1"/>
    <n v="4"/>
    <s v="Branch Office"/>
    <x v="0"/>
  </r>
  <r>
    <s v="SI46071"/>
    <x v="2"/>
    <n v="24"/>
    <s v="Marketing"/>
    <s v="Marketing Manager"/>
    <s v="i7"/>
    <s v="Bachelor"/>
    <s v="Job portal"/>
    <d v="2024-09-20T00:00:00"/>
    <d v="2024-09-28T00:00:00"/>
    <d v="2024-10-10T00:00:00"/>
    <s v="Hired"/>
    <n v="79389"/>
    <n v="3.6"/>
    <x v="0"/>
    <n v="3"/>
    <s v="Branch Office"/>
    <x v="0"/>
  </r>
  <r>
    <s v="VQ86563"/>
    <x v="0"/>
    <n v="27"/>
    <s v="Sales"/>
    <s v="Sales Executive"/>
    <s v="i7"/>
    <s v="Bachelor"/>
    <s v="LinkedIn"/>
    <d v="2024-09-20T00:00:00"/>
    <d v="2024-10-09T00:00:00"/>
    <d v="2024-10-17T00:00:00"/>
    <s v="Candidate refused"/>
    <n v="77972"/>
    <m/>
    <x v="1"/>
    <n v="5"/>
    <s v="Branch Office"/>
    <x v="0"/>
  </r>
  <r>
    <s v="FY81283"/>
    <x v="0"/>
    <n v="30"/>
    <s v="Operations"/>
    <s v="Operations Executive"/>
    <s v="i7"/>
    <s v="Master"/>
    <s v="LinkedIn"/>
    <d v="2024-09-21T00:00:00"/>
    <d v="2024-10-11T00:00:00"/>
    <d v="2024-10-15T00:00:00"/>
    <s v="Rejected"/>
    <n v="73548"/>
    <m/>
    <x v="1"/>
    <n v="4"/>
    <s v="Head Office"/>
    <x v="1"/>
  </r>
  <r>
    <s v="GA24613"/>
    <x v="0"/>
    <n v="29"/>
    <s v="Marketing"/>
    <s v="Marketing Executive"/>
    <s v="c10"/>
    <s v="Bachelor"/>
    <s v="Recruitment agencies"/>
    <d v="2024-09-21T00:00:00"/>
    <d v="2024-10-07T00:00:00"/>
    <d v="2024-10-14T00:00:00"/>
    <s v="Hired"/>
    <n v="87017"/>
    <m/>
    <x v="0"/>
    <n v="4"/>
    <s v="Branch Office"/>
    <x v="1"/>
  </r>
  <r>
    <s v="UV86211"/>
    <x v="0"/>
    <n v="30"/>
    <s v="Operations"/>
    <s v="Operations Executive"/>
    <s v="i7"/>
    <s v="Bachelor"/>
    <s v="Job portal"/>
    <d v="2024-09-21T00:00:00"/>
    <d v="2024-09-30T00:00:00"/>
    <d v="2024-10-07T00:00:00"/>
    <s v="Hired"/>
    <n v="70296"/>
    <m/>
    <x v="0"/>
    <n v="5"/>
    <s v="Head Office"/>
    <x v="1"/>
  </r>
  <r>
    <s v="WQ30930"/>
    <x v="0"/>
    <n v="31"/>
    <s v="Service"/>
    <s v="Service Engineer"/>
    <s v="c9"/>
    <s v="Bachelor"/>
    <s v="LinkedIn"/>
    <d v="2024-09-21T00:00:00"/>
    <d v="2024-09-30T00:00:00"/>
    <d v="2024-10-07T00:00:00"/>
    <s v="Rejected"/>
    <n v="85302"/>
    <m/>
    <x v="1"/>
    <n v="5"/>
    <s v="Branch Office"/>
    <x v="1"/>
  </r>
  <r>
    <s v="DC91098"/>
    <x v="0"/>
    <n v="26"/>
    <s v="Service"/>
    <s v="Service Engineer"/>
    <s v="c10"/>
    <s v="Master"/>
    <s v="Job portal"/>
    <d v="2024-09-21T00:00:00"/>
    <d v="2024-10-04T00:00:00"/>
    <d v="2024-10-15T00:00:00"/>
    <s v="Hired"/>
    <n v="71814"/>
    <n v="3.8"/>
    <x v="0"/>
    <n v="5"/>
    <s v="Head Office"/>
    <x v="0"/>
  </r>
  <r>
    <s v="YD93870"/>
    <x v="0"/>
    <n v="33"/>
    <s v="Service"/>
    <s v="Service Manager"/>
    <s v="i5"/>
    <s v="Bachelor"/>
    <s v="LinkedIn"/>
    <d v="2024-09-21T00:00:00"/>
    <d v="2024-10-04T00:00:00"/>
    <d v="2024-10-15T00:00:00"/>
    <s v="Hired"/>
    <n v="57077"/>
    <n v="4.9000000000000004"/>
    <x v="0"/>
    <m/>
    <s v="Branch Office"/>
    <x v="1"/>
  </r>
  <r>
    <s v="GZ93572"/>
    <x v="0"/>
    <n v="35"/>
    <s v="Operations"/>
    <s v="Operations Manager"/>
    <s v="m6"/>
    <s v="Associate"/>
    <s v="LinkedIn"/>
    <d v="2024-09-22T00:00:00"/>
    <d v="2024-10-06T00:00:00"/>
    <d v="2024-10-11T00:00:00"/>
    <s v="Hired"/>
    <n v="118076"/>
    <n v="4.7"/>
    <x v="0"/>
    <n v="4"/>
    <s v="Branch Office"/>
    <x v="2"/>
  </r>
  <r>
    <s v="NL86855"/>
    <x v="1"/>
    <n v="34"/>
    <s v="Operations"/>
    <s v="Operations Executive"/>
    <s v="c5"/>
    <s v="Master"/>
    <s v="LinkedIn"/>
    <d v="2024-09-22T00:00:00"/>
    <d v="2024-10-12T00:00:00"/>
    <d v="2024-10-24T00:00:00"/>
    <s v="Hired"/>
    <n v="69951"/>
    <n v="4.4000000000000004"/>
    <x v="0"/>
    <n v="4"/>
    <s v="Remote"/>
    <x v="2"/>
  </r>
  <r>
    <s v="TH76351"/>
    <x v="2"/>
    <n v="25"/>
    <s v="Service"/>
    <s v="Service Manager"/>
    <s v="c9"/>
    <s v="Bachelor"/>
    <s v="Own website"/>
    <d v="2024-09-22T00:00:00"/>
    <d v="2024-10-02T00:00:00"/>
    <d v="2024-10-06T00:00:00"/>
    <s v="Candidate refused"/>
    <n v="59357"/>
    <m/>
    <x v="1"/>
    <n v="5"/>
    <s v="Branch Office"/>
    <x v="0"/>
  </r>
  <r>
    <s v="WN48151"/>
    <x v="1"/>
    <n v="33"/>
    <s v="Operations"/>
    <s v="Operations Executive"/>
    <s v="i7"/>
    <s v="Degree"/>
    <s v="LinkedIn"/>
    <d v="2024-09-23T00:00:00"/>
    <d v="2024-10-07T00:00:00"/>
    <d v="2024-10-16T00:00:00"/>
    <s v="Hired"/>
    <n v="60257"/>
    <n v="4.8"/>
    <x v="0"/>
    <m/>
    <s v="Branch Office"/>
    <x v="1"/>
  </r>
  <r>
    <s v="YW58038"/>
    <x v="0"/>
    <n v="35"/>
    <s v="Operations"/>
    <s v="Operations Manager"/>
    <s v="i1"/>
    <s v="Associate"/>
    <s v="Job portal"/>
    <d v="2024-09-23T00:00:00"/>
    <d v="2024-10-01T00:00:00"/>
    <d v="2024-10-06T00:00:00"/>
    <s v="Hired"/>
    <n v="43058"/>
    <n v="4.3"/>
    <x v="0"/>
    <n v="4"/>
    <s v="Branch Office"/>
    <x v="2"/>
  </r>
  <r>
    <s v="JM45573"/>
    <x v="0"/>
    <n v="29"/>
    <s v="Purchase"/>
    <s v="Purchase Officer"/>
    <s v="c9"/>
    <s v="Bachelor"/>
    <s v="Own website"/>
    <d v="2024-09-23T00:00:00"/>
    <d v="2024-10-07T00:00:00"/>
    <d v="2024-10-14T00:00:00"/>
    <s v="Hired"/>
    <n v="74118"/>
    <n v="3.8"/>
    <x v="0"/>
    <n v="4"/>
    <s v="Branch Office"/>
    <x v="1"/>
  </r>
  <r>
    <s v="IB05578"/>
    <x v="0"/>
    <n v="40"/>
    <s v="Operations"/>
    <s v="Operations Executive"/>
    <s v="c5"/>
    <s v="Bachelor"/>
    <s v="LinkedIn"/>
    <d v="2024-09-23T00:00:00"/>
    <d v="2024-10-13T00:00:00"/>
    <d v="2024-10-24T00:00:00"/>
    <s v="Hired"/>
    <n v="40566"/>
    <n v="4.5"/>
    <x v="2"/>
    <n v="4"/>
    <s v="Branch Office"/>
    <x v="3"/>
  </r>
  <r>
    <s v="QV25363"/>
    <x v="0"/>
    <n v="25"/>
    <s v="Operations"/>
    <s v="Operations Manager"/>
    <s v="c5"/>
    <s v="Bachelor"/>
    <s v="LinkedIn"/>
    <d v="2024-09-23T00:00:00"/>
    <d v="2024-10-01T00:00:00"/>
    <d v="2024-10-06T00:00:00"/>
    <s v="Hired"/>
    <n v="41487"/>
    <n v="4.5999999999999996"/>
    <x v="0"/>
    <n v="2"/>
    <s v="Branch Office"/>
    <x v="0"/>
  </r>
  <r>
    <s v="VT52788"/>
    <x v="0"/>
    <n v="35"/>
    <s v="Sales"/>
    <s v="Sales Executive"/>
    <s v="i5"/>
    <s v="Degree"/>
    <s v="Others"/>
    <d v="2024-09-24T00:00:00"/>
    <d v="2024-10-12T00:00:00"/>
    <d v="2024-10-23T00:00:00"/>
    <s v="Rejected"/>
    <n v="47683"/>
    <m/>
    <x v="1"/>
    <n v="4"/>
    <s v="Head Office"/>
    <x v="2"/>
  </r>
  <r>
    <s v="TN12422"/>
    <x v="2"/>
    <n v="33"/>
    <s v="Operations"/>
    <s v="Operations Executive"/>
    <s v="m6"/>
    <s v="Bachelor"/>
    <s v="Own website"/>
    <d v="2024-09-24T00:00:00"/>
    <d v="2024-10-16T00:00:00"/>
    <d v="2024-10-21T00:00:00"/>
    <s v="Hired"/>
    <n v="139466"/>
    <n v="4.9000000000000004"/>
    <x v="2"/>
    <n v="4"/>
    <s v="Branch Office"/>
    <x v="1"/>
  </r>
  <r>
    <s v="IL85376"/>
    <x v="2"/>
    <n v="33"/>
    <s v="Service"/>
    <s v="Service Engineer"/>
    <s v="b9"/>
    <s v="Degree"/>
    <s v="Recruitment agencies"/>
    <d v="2024-09-24T00:00:00"/>
    <d v="2024-10-12T00:00:00"/>
    <d v="2024-10-23T00:00:00"/>
    <s v="Rejected"/>
    <n v="54362"/>
    <m/>
    <x v="1"/>
    <n v="5"/>
    <s v="Branch Office"/>
    <x v="1"/>
  </r>
  <r>
    <s v="UY33585"/>
    <x v="0"/>
    <n v="39"/>
    <s v="Operations"/>
    <s v="Operations Executive"/>
    <s v="i5"/>
    <s v="Degree"/>
    <s v="LinkedIn"/>
    <d v="2024-09-24T00:00:00"/>
    <d v="2024-10-04T00:00:00"/>
    <d v="2024-10-11T00:00:00"/>
    <s v="Hired"/>
    <n v="55743"/>
    <n v="3.6"/>
    <x v="0"/>
    <n v="4"/>
    <s v="Branch Office"/>
    <x v="2"/>
  </r>
  <r>
    <s v="SR47374"/>
    <x v="0"/>
    <n v="26"/>
    <s v="Marketing"/>
    <s v="Marketing Manager"/>
    <s v="c9"/>
    <s v="Master"/>
    <s v="Job portal"/>
    <d v="2024-09-25T00:00:00"/>
    <d v="2024-10-17T00:00:00"/>
    <d v="2024-10-22T00:00:00"/>
    <s v="Hired"/>
    <n v="63749"/>
    <m/>
    <x v="2"/>
    <n v="4"/>
    <s v="Branch Office"/>
    <x v="0"/>
  </r>
  <r>
    <s v="MM38381"/>
    <x v="0"/>
    <n v="22"/>
    <s v="Operations"/>
    <s v="Operations Executive"/>
    <s v="n10"/>
    <s v="Master"/>
    <s v="Others"/>
    <d v="2024-09-25T00:00:00"/>
    <d v="2024-10-12T00:00:00"/>
    <d v="2024-10-24T00:00:00"/>
    <s v="Hired"/>
    <n v="173428"/>
    <n v="3.9"/>
    <x v="2"/>
    <n v="4"/>
    <s v="Branch Office"/>
    <x v="0"/>
  </r>
  <r>
    <s v="FL87825"/>
    <x v="0"/>
    <n v="25"/>
    <s v="Purchase"/>
    <s v="Purchase Manager"/>
    <s v="i1"/>
    <s v="Bachelor"/>
    <s v="Job portal"/>
    <d v="2024-09-25T00:00:00"/>
    <d v="2024-10-03T00:00:00"/>
    <d v="2024-10-10T00:00:00"/>
    <s v="Hired"/>
    <n v="55066"/>
    <n v="3.9"/>
    <x v="0"/>
    <n v="2"/>
    <s v="Branch Office"/>
    <x v="0"/>
  </r>
  <r>
    <s v="QA02339"/>
    <x v="0"/>
    <n v="33"/>
    <s v="Service"/>
    <s v="Service Engineer"/>
    <s v="m6"/>
    <s v="Bachelor"/>
    <s v="Recruitment agencies"/>
    <d v="2024-09-25T00:00:00"/>
    <d v="2024-10-13T00:00:00"/>
    <d v="2024-10-24T00:00:00"/>
    <s v="Hired"/>
    <n v="91723"/>
    <m/>
    <x v="0"/>
    <n v="5"/>
    <s v="Branch Office"/>
    <x v="1"/>
  </r>
  <r>
    <s v="OI64898"/>
    <x v="0"/>
    <n v="27"/>
    <s v="Service"/>
    <s v="Service Engineer"/>
    <s v="i7"/>
    <s v="Bachelor"/>
    <s v="Recruitment agencies"/>
    <d v="2024-09-26T00:00:00"/>
    <d v="2024-10-15T00:00:00"/>
    <d v="2024-10-23T00:00:00"/>
    <s v="Rejected"/>
    <n v="64625"/>
    <m/>
    <x v="1"/>
    <n v="3"/>
    <s v="Branch Office"/>
    <x v="0"/>
  </r>
  <r>
    <s v="CL15764"/>
    <x v="0"/>
    <n v="27"/>
    <s v="Operations"/>
    <s v="Operations Executive"/>
    <s v="i5"/>
    <s v="Master"/>
    <s v="Own website"/>
    <d v="2024-09-26T00:00:00"/>
    <d v="2024-10-16T00:00:00"/>
    <d v="2024-10-20T00:00:00"/>
    <s v="Hired"/>
    <n v="45830"/>
    <n v="4.9000000000000004"/>
    <x v="0"/>
    <n v="5"/>
    <s v="Branch Office"/>
    <x v="0"/>
  </r>
  <r>
    <s v="EJ29974"/>
    <x v="1"/>
    <n v="25"/>
    <s v="Service"/>
    <s v="Service Manager"/>
    <s v="c8"/>
    <s v="Associate"/>
    <s v="Job portal"/>
    <d v="2024-09-26T00:00:00"/>
    <d v="2024-10-14T00:00:00"/>
    <d v="2024-10-24T00:00:00"/>
    <s v="Hired"/>
    <n v="55866"/>
    <n v="3.6"/>
    <x v="0"/>
    <n v="4"/>
    <s v="Branch Office"/>
    <x v="0"/>
  </r>
  <r>
    <s v="GT03799"/>
    <x v="2"/>
    <n v="53"/>
    <s v="Operations"/>
    <s v="Operations Executive"/>
    <s v="i6"/>
    <s v="Degree"/>
    <s v="Recruitment agencies"/>
    <d v="2024-09-26T00:00:00"/>
    <d v="2024-10-18T00:00:00"/>
    <d v="2024-10-23T00:00:00"/>
    <s v="Rejected"/>
    <n v="61708"/>
    <m/>
    <x v="1"/>
    <n v="4"/>
    <s v="Remote"/>
    <x v="4"/>
  </r>
  <r>
    <s v="MR31023"/>
    <x v="2"/>
    <n v="31"/>
    <s v="Sales"/>
    <s v="Sales Executive"/>
    <s v="i1"/>
    <s v="Bachelor"/>
    <s v="LinkedIn"/>
    <d v="2024-09-26T00:00:00"/>
    <d v="2024-10-12T00:00:00"/>
    <d v="2024-10-23T00:00:00"/>
    <s v="Rejected"/>
    <n v="35839"/>
    <m/>
    <x v="1"/>
    <m/>
    <s v="Branch Office"/>
    <x v="1"/>
  </r>
  <r>
    <s v="CQ24980"/>
    <x v="0"/>
    <n v="40"/>
    <s v="Service"/>
    <s v="Service Engineer"/>
    <s v="i7"/>
    <s v="Bachelor"/>
    <s v="LinkedIn"/>
    <d v="2024-09-26T00:00:00"/>
    <d v="2024-10-08T00:00:00"/>
    <d v="2024-10-15T00:00:00"/>
    <s v="Hired"/>
    <n v="70817"/>
    <n v="4.0999999999999996"/>
    <x v="0"/>
    <n v="4"/>
    <s v="Branch Office"/>
    <x v="3"/>
  </r>
  <r>
    <s v="HJ57363"/>
    <x v="0"/>
    <n v="24"/>
    <s v="Service"/>
    <s v="Service Engineer"/>
    <s v="i5"/>
    <s v="Degree"/>
    <s v="Own website"/>
    <d v="2024-09-27T00:00:00"/>
    <d v="2024-10-11T00:00:00"/>
    <d v="2024-10-22T00:00:00"/>
    <s v="Hired"/>
    <n v="59105"/>
    <n v="4.5"/>
    <x v="0"/>
    <n v="5"/>
    <s v="Branch Office"/>
    <x v="0"/>
  </r>
  <r>
    <s v="VY89459"/>
    <x v="0"/>
    <n v="25"/>
    <s v="General Management"/>
    <s v="General Manager"/>
    <s v="c9"/>
    <s v="Associate"/>
    <s v="LinkedIn"/>
    <d v="2024-09-27T00:00:00"/>
    <d v="2024-10-11T00:00:00"/>
    <d v="2024-10-15T00:00:00"/>
    <s v="Rejected"/>
    <n v="65813"/>
    <m/>
    <x v="1"/>
    <n v="5"/>
    <s v="Branch Office"/>
    <x v="0"/>
  </r>
  <r>
    <s v="FJ96684"/>
    <x v="0"/>
    <n v="35"/>
    <s v="Operations"/>
    <s v="Operations Manager"/>
    <s v="i4"/>
    <s v="Bachelor"/>
    <s v="Job portal"/>
    <d v="2024-09-27T00:00:00"/>
    <d v="2024-10-19T00:00:00"/>
    <d v="2024-10-27T00:00:00"/>
    <s v="Rejected"/>
    <n v="59450"/>
    <m/>
    <x v="1"/>
    <n v="5"/>
    <s v="Head Office"/>
    <x v="2"/>
  </r>
  <r>
    <s v="NO73097"/>
    <x v="0"/>
    <n v="23"/>
    <s v="Service"/>
    <s v="Service Engineer"/>
    <s v="c9"/>
    <s v="Degree"/>
    <s v="LinkedIn"/>
    <d v="2024-09-27T00:00:00"/>
    <d v="2024-10-15T00:00:00"/>
    <d v="2024-10-25T00:00:00"/>
    <s v="Hired"/>
    <n v="72715"/>
    <n v="4.5"/>
    <x v="2"/>
    <n v="3"/>
    <s v="Head Office"/>
    <x v="0"/>
  </r>
  <r>
    <s v="CN70243"/>
    <x v="2"/>
    <n v="25"/>
    <s v="Sales"/>
    <s v="Sales Executive"/>
    <s v="i5"/>
    <s v="Bachelor"/>
    <s v="Job portal"/>
    <d v="2024-09-27T00:00:00"/>
    <d v="2024-10-16T00:00:00"/>
    <d v="2024-10-24T00:00:00"/>
    <s v="Hired"/>
    <n v="50592"/>
    <n v="3.8"/>
    <x v="0"/>
    <n v="2"/>
    <s v="Branch Office"/>
    <x v="0"/>
  </r>
  <r>
    <s v="IM31655"/>
    <x v="2"/>
    <n v="25"/>
    <s v="Finance"/>
    <s v="Financial Analyst"/>
    <s v="i4"/>
    <s v="Bachelor"/>
    <s v="LinkedIn"/>
    <d v="2024-09-27T00:00:00"/>
    <d v="2024-10-13T00:00:00"/>
    <d v="2024-10-24T00:00:00"/>
    <s v="Hired"/>
    <n v="40761"/>
    <n v="3.5"/>
    <x v="0"/>
    <n v="4"/>
    <s v="Branch Office"/>
    <x v="0"/>
  </r>
  <r>
    <s v="FO87698"/>
    <x v="0"/>
    <n v="31"/>
    <s v="Service"/>
    <s v="Service Engineer"/>
    <s v="m7"/>
    <s v="Master"/>
    <s v="LinkedIn"/>
    <d v="2024-09-28T00:00:00"/>
    <d v="2024-10-19T00:00:00"/>
    <d v="2024-10-25T00:00:00"/>
    <s v="Hired"/>
    <n v="112876"/>
    <n v="3.8"/>
    <x v="0"/>
    <n v="4"/>
    <s v="Head Office"/>
    <x v="1"/>
  </r>
  <r>
    <s v="RK59895"/>
    <x v="0"/>
    <n v="29"/>
    <s v="Operations"/>
    <s v="Operations Executive"/>
    <s v="i1"/>
    <s v="Degree"/>
    <s v="LinkedIn"/>
    <d v="2024-09-28T00:00:00"/>
    <d v="2024-10-10T00:00:00"/>
    <d v="2024-10-19T00:00:00"/>
    <s v="Rejected"/>
    <n v="39842"/>
    <m/>
    <x v="1"/>
    <n v="3"/>
    <s v="Branch Office"/>
    <x v="1"/>
  </r>
  <r>
    <s v="QA03755"/>
    <x v="1"/>
    <n v="28"/>
    <s v="Operations"/>
    <s v="Operations Executive"/>
    <s v="i6"/>
    <s v="Bachelor"/>
    <s v="Job portal"/>
    <d v="2024-09-28T00:00:00"/>
    <d v="2024-10-17T00:00:00"/>
    <d v="2024-10-29T00:00:00"/>
    <s v="Hired"/>
    <n v="74427"/>
    <n v="3.9"/>
    <x v="0"/>
    <n v="4"/>
    <s v="Branch Office"/>
    <x v="1"/>
  </r>
  <r>
    <s v="CJ20406"/>
    <x v="0"/>
    <n v="34"/>
    <s v="Operations"/>
    <s v="Operations Executive"/>
    <s v="b9"/>
    <s v="Degree"/>
    <s v="Job portal"/>
    <d v="2024-09-28T00:00:00"/>
    <d v="2024-10-17T00:00:00"/>
    <d v="2024-10-28T00:00:00"/>
    <s v="Hired"/>
    <n v="35079"/>
    <n v="4"/>
    <x v="0"/>
    <n v="4"/>
    <s v="Branch Office"/>
    <x v="2"/>
  </r>
  <r>
    <s v="ER22525"/>
    <x v="0"/>
    <n v="23"/>
    <s v="Operations"/>
    <s v="Operations Executive"/>
    <s v="c10"/>
    <s v="Master"/>
    <s v="LinkedIn"/>
    <d v="2024-09-29T00:00:00"/>
    <d v="2024-10-12T00:00:00"/>
    <d v="2024-10-24T00:00:00"/>
    <s v="Hired"/>
    <n v="75040"/>
    <n v="4.4000000000000004"/>
    <x v="0"/>
    <n v="4"/>
    <s v="Head Office"/>
    <x v="0"/>
  </r>
  <r>
    <s v="EA62541"/>
    <x v="0"/>
    <n v="34"/>
    <s v="Operations"/>
    <s v="Operations Executive"/>
    <s v="i1"/>
    <s v="Master"/>
    <s v="LinkedIn"/>
    <d v="2024-09-29T00:00:00"/>
    <d v="2024-10-21T00:00:00"/>
    <d v="2024-10-29T00:00:00"/>
    <s v="Hired"/>
    <n v="39479"/>
    <n v="4.0999999999999996"/>
    <x v="0"/>
    <m/>
    <s v="Head Office"/>
    <x v="2"/>
  </r>
  <r>
    <s v="RY56529"/>
    <x v="2"/>
    <n v="27"/>
    <s v="Marketing"/>
    <s v="Marketing Manager"/>
    <s v="c8"/>
    <s v="Master"/>
    <s v="LinkedIn"/>
    <d v="2024-09-29T00:00:00"/>
    <d v="2024-10-12T00:00:00"/>
    <d v="2024-10-20T00:00:00"/>
    <s v="Candidate refused"/>
    <n v="62154"/>
    <m/>
    <x v="1"/>
    <m/>
    <s v="Branch Office"/>
    <x v="0"/>
  </r>
  <r>
    <s v="NT44472"/>
    <x v="1"/>
    <n v="39"/>
    <s v="Marketing"/>
    <s v="Marketing Manager"/>
    <s v="n9"/>
    <s v="Bachelor"/>
    <s v="Own website"/>
    <d v="2024-09-29T00:00:00"/>
    <d v="2024-10-07T00:00:00"/>
    <d v="2024-10-15T00:00:00"/>
    <s v="Hired"/>
    <n v="145521"/>
    <n v="4.4000000000000004"/>
    <x v="0"/>
    <n v="4"/>
    <s v="Branch Office"/>
    <x v="2"/>
  </r>
  <r>
    <s v="VD02502"/>
    <x v="0"/>
    <n v="26"/>
    <s v="Finance"/>
    <s v="Financial Analyst"/>
    <s v="c10"/>
    <s v="Bachelor"/>
    <s v="LinkedIn"/>
    <d v="2024-09-29T00:00:00"/>
    <d v="2024-10-20T00:00:00"/>
    <d v="2024-11-01T00:00:00"/>
    <s v="Hired"/>
    <n v="79401"/>
    <m/>
    <x v="0"/>
    <m/>
    <s v="Branch Office"/>
    <x v="0"/>
  </r>
  <r>
    <s v="TK22742"/>
    <x v="2"/>
    <n v="32"/>
    <s v="Service"/>
    <s v="Service Engineer"/>
    <s v="n9"/>
    <s v="Master"/>
    <s v="Own website"/>
    <d v="2024-09-29T00:00:00"/>
    <d v="2024-10-11T00:00:00"/>
    <d v="2024-10-18T00:00:00"/>
    <s v="Rejected"/>
    <n v="179394"/>
    <m/>
    <x v="1"/>
    <n v="4"/>
    <s v="Branch Office"/>
    <x v="1"/>
  </r>
  <r>
    <s v="AM57775"/>
    <x v="2"/>
    <n v="35"/>
    <s v="Production"/>
    <s v="Production Manager"/>
    <s v="c9"/>
    <s v="Master"/>
    <s v="Job portal"/>
    <d v="2024-09-30T00:00:00"/>
    <d v="2024-10-22T00:00:00"/>
    <d v="2024-10-31T00:00:00"/>
    <s v="Rejected"/>
    <n v="69580"/>
    <m/>
    <x v="1"/>
    <n v="5"/>
    <s v="Branch Office"/>
    <x v="2"/>
  </r>
  <r>
    <s v="LG56565"/>
    <x v="0"/>
    <n v="28"/>
    <s v="Service"/>
    <s v="Service Manager"/>
    <s v="n10"/>
    <s v="Bachelor"/>
    <s v="Job portal"/>
    <d v="2024-09-30T00:00:00"/>
    <d v="2024-10-16T00:00:00"/>
    <d v="2024-10-24T00:00:00"/>
    <s v="Hired"/>
    <n v="183523"/>
    <n v="4.5999999999999996"/>
    <x v="0"/>
    <n v="4"/>
    <s v="Head Office"/>
    <x v="1"/>
  </r>
  <r>
    <s v="LW25356"/>
    <x v="0"/>
    <n v="28"/>
    <s v="Operations"/>
    <s v="Operations Executive"/>
    <s v="i4"/>
    <s v="Master"/>
    <s v="Job portal"/>
    <d v="2024-09-30T00:00:00"/>
    <d v="2024-10-17T00:00:00"/>
    <d v="2024-10-29T00:00:00"/>
    <s v="Hired"/>
    <n v="45703"/>
    <n v="4.8"/>
    <x v="0"/>
    <n v="3"/>
    <s v="Head Office"/>
    <x v="1"/>
  </r>
  <r>
    <s v="HY36957"/>
    <x v="0"/>
    <n v="32"/>
    <s v="Finance"/>
    <s v="Finance Manager"/>
    <s v="m6"/>
    <s v="Degree"/>
    <s v="Job portal"/>
    <d v="2024-09-30T00:00:00"/>
    <d v="2024-10-22T00:00:00"/>
    <d v="2024-11-03T00:00:00"/>
    <s v="Hired"/>
    <n v="102283"/>
    <n v="3.5"/>
    <x v="0"/>
    <n v="5"/>
    <s v="Branch Office"/>
    <x v="1"/>
  </r>
  <r>
    <s v="GV34316"/>
    <x v="1"/>
    <n v="40"/>
    <s v="Service"/>
    <s v="Service Manager"/>
    <s v="c9"/>
    <s v="Master"/>
    <s v="Recruitment agencies"/>
    <d v="2024-09-30T00:00:00"/>
    <d v="2024-10-10T00:00:00"/>
    <d v="2024-10-18T00:00:00"/>
    <s v="Rejected"/>
    <n v="56602"/>
    <m/>
    <x v="1"/>
    <n v="5"/>
    <s v="Branch Office"/>
    <x v="3"/>
  </r>
  <r>
    <s v="AD37789"/>
    <x v="0"/>
    <n v="40"/>
    <s v="Service"/>
    <s v="Service Engineer"/>
    <s v="i4"/>
    <s v="Master"/>
    <s v="Others"/>
    <d v="2024-10-01T00:00:00"/>
    <d v="2024-10-20T00:00:00"/>
    <d v="2024-10-31T00:00:00"/>
    <s v="Hired"/>
    <n v="56967"/>
    <n v="4.7"/>
    <x v="0"/>
    <n v="5"/>
    <s v="Branch Office"/>
    <x v="3"/>
  </r>
  <r>
    <s v="UG93495"/>
    <x v="2"/>
    <n v="26"/>
    <s v="Production"/>
    <s v="Production Engineer"/>
    <s v="i5"/>
    <s v="Degree"/>
    <s v="Own website"/>
    <d v="2024-10-01T00:00:00"/>
    <d v="2024-10-15T00:00:00"/>
    <d v="2024-10-20T00:00:00"/>
    <s v="Hired"/>
    <n v="49503"/>
    <n v="4.7"/>
    <x v="0"/>
    <n v="4"/>
    <s v="Head Office"/>
    <x v="0"/>
  </r>
  <r>
    <s v="YD91171"/>
    <x v="0"/>
    <n v="28"/>
    <s v="Operations"/>
    <s v="Operations Manager"/>
    <s v="i7"/>
    <s v="Bachelor"/>
    <s v="LinkedIn"/>
    <d v="2024-10-01T00:00:00"/>
    <d v="2024-10-16T00:00:00"/>
    <d v="2024-10-22T00:00:00"/>
    <s v="Hired"/>
    <n v="64735"/>
    <m/>
    <x v="0"/>
    <n v="4"/>
    <s v="Branch Office"/>
    <x v="1"/>
  </r>
  <r>
    <s v="RQ96251"/>
    <x v="2"/>
    <n v="35"/>
    <s v="Operations"/>
    <s v="Operations Executive"/>
    <s v="b9"/>
    <s v="Master"/>
    <s v="Job portal"/>
    <d v="2024-10-01T00:00:00"/>
    <d v="2024-10-19T00:00:00"/>
    <d v="2024-10-30T00:00:00"/>
    <s v="Rejected"/>
    <n v="59838"/>
    <m/>
    <x v="1"/>
    <n v="4"/>
    <s v="Branch Office"/>
    <x v="2"/>
  </r>
  <r>
    <s v="XF24529"/>
    <x v="0"/>
    <n v="34"/>
    <s v="Operations"/>
    <s v="Operations Manager"/>
    <s v="i5"/>
    <s v="Bachelor"/>
    <s v="Own website"/>
    <d v="2024-10-01T00:00:00"/>
    <d v="2024-10-12T00:00:00"/>
    <d v="2024-10-16T00:00:00"/>
    <s v="Candidate refused"/>
    <n v="47773"/>
    <m/>
    <x v="1"/>
    <n v="5"/>
    <s v="Branch Office"/>
    <x v="2"/>
  </r>
  <r>
    <s v="RB54385"/>
    <x v="0"/>
    <n v="42"/>
    <s v="Service"/>
    <s v="Service Manager"/>
    <s v="c8"/>
    <s v="Master"/>
    <s v="LinkedIn"/>
    <d v="2024-10-02T00:00:00"/>
    <d v="2024-10-24T00:00:00"/>
    <d v="2024-11-02T00:00:00"/>
    <s v="Rejected"/>
    <n v="73557"/>
    <m/>
    <x v="1"/>
    <n v="4"/>
    <s v="Branch Office"/>
    <x v="3"/>
  </r>
  <r>
    <s v="IN02356"/>
    <x v="2"/>
    <n v="39"/>
    <s v="Operations"/>
    <s v="Operations Manager"/>
    <s v="m7"/>
    <s v="Master"/>
    <s v="Recruitment agencies"/>
    <d v="2024-10-02T00:00:00"/>
    <d v="2024-10-18T00:00:00"/>
    <d v="2024-10-30T00:00:00"/>
    <s v="Hired"/>
    <n v="160715"/>
    <n v="4.3"/>
    <x v="0"/>
    <n v="3"/>
    <s v="Branch Office"/>
    <x v="2"/>
  </r>
  <r>
    <s v="XI76667"/>
    <x v="2"/>
    <n v="25"/>
    <s v="Production"/>
    <s v="Production Engineer"/>
    <s v="i1"/>
    <s v="Bachelor"/>
    <s v="Job portal"/>
    <d v="2024-10-02T00:00:00"/>
    <d v="2024-10-19T00:00:00"/>
    <d v="2024-10-30T00:00:00"/>
    <s v="Candidate in process"/>
    <n v="49927"/>
    <m/>
    <x v="1"/>
    <n v="5"/>
    <s v="Branch Office"/>
    <x v="0"/>
  </r>
  <r>
    <s v="JU55083"/>
    <x v="2"/>
    <n v="33"/>
    <s v="Operations"/>
    <s v="Operations Executive"/>
    <s v="c10"/>
    <s v="Bachelor"/>
    <s v="Job portal"/>
    <d v="2024-10-02T00:00:00"/>
    <d v="2024-10-22T00:00:00"/>
    <d v="2024-11-02T00:00:00"/>
    <s v="Candidate refused"/>
    <n v="83837"/>
    <m/>
    <x v="1"/>
    <n v="4"/>
    <s v="Branch Office"/>
    <x v="1"/>
  </r>
  <r>
    <s v="WD37622"/>
    <x v="0"/>
    <n v="31"/>
    <s v="Sales"/>
    <s v="Sales Executive"/>
    <s v="c8"/>
    <s v="Bachelor"/>
    <s v="Others"/>
    <d v="2024-10-02T00:00:00"/>
    <d v="2024-10-19T00:00:00"/>
    <d v="2024-10-25T00:00:00"/>
    <s v="Hired"/>
    <n v="83559"/>
    <n v="4.9000000000000004"/>
    <x v="0"/>
    <m/>
    <s v="Branch Office"/>
    <x v="1"/>
  </r>
  <r>
    <s v="PF42431"/>
    <x v="2"/>
    <n v="24"/>
    <s v="Finance"/>
    <s v="Finance Manager"/>
    <s v="c8"/>
    <s v="Master"/>
    <s v="Others"/>
    <d v="2024-10-02T00:00:00"/>
    <d v="2024-10-20T00:00:00"/>
    <d v="2024-10-26T00:00:00"/>
    <s v="Hired"/>
    <n v="81105"/>
    <m/>
    <x v="2"/>
    <n v="3"/>
    <s v="Branch Office"/>
    <x v="0"/>
  </r>
  <r>
    <s v="ZJ87101"/>
    <x v="0"/>
    <n v="31"/>
    <s v="Service"/>
    <s v="Service Manager"/>
    <s v="i6"/>
    <s v="Bachelor"/>
    <s v="Recruitment agencies"/>
    <d v="2024-10-03T00:00:00"/>
    <d v="2024-10-18T00:00:00"/>
    <d v="2024-10-23T00:00:00"/>
    <s v="Hired"/>
    <n v="56914"/>
    <n v="4"/>
    <x v="0"/>
    <n v="3"/>
    <s v="Branch Office"/>
    <x v="1"/>
  </r>
  <r>
    <s v="ZN44030"/>
    <x v="0"/>
    <n v="29"/>
    <s v="Service"/>
    <s v="Service Engineer"/>
    <s v="c8"/>
    <s v="Bachelor"/>
    <s v="LinkedIn"/>
    <d v="2024-10-03T00:00:00"/>
    <d v="2024-10-22T00:00:00"/>
    <d v="2024-11-01T00:00:00"/>
    <s v="No decision"/>
    <n v="68927"/>
    <m/>
    <x v="1"/>
    <n v="5"/>
    <s v="Head Office"/>
    <x v="1"/>
  </r>
  <r>
    <s v="IQ09390"/>
    <x v="0"/>
    <n v="26"/>
    <s v="Marketing"/>
    <s v="Marketing Executive"/>
    <s v="c9"/>
    <s v="Degree"/>
    <s v="Own website"/>
    <d v="2024-10-03T00:00:00"/>
    <d v="2024-10-16T00:00:00"/>
    <d v="2024-10-24T00:00:00"/>
    <s v="Rejected"/>
    <n v="62234"/>
    <m/>
    <x v="1"/>
    <n v="3"/>
    <s v="Branch Office"/>
    <x v="0"/>
  </r>
  <r>
    <s v="IJ12850"/>
    <x v="0"/>
    <n v="22"/>
    <s v="Service"/>
    <s v="Service Manager"/>
    <s v="c8"/>
    <s v="Bachelor"/>
    <s v="Job portal"/>
    <d v="2024-10-04T00:00:00"/>
    <d v="2024-10-26T00:00:00"/>
    <d v="2024-10-31T00:00:00"/>
    <s v="Hired"/>
    <n v="65692"/>
    <n v="4.5"/>
    <x v="0"/>
    <n v="5"/>
    <s v="Branch Office"/>
    <x v="0"/>
  </r>
  <r>
    <s v="CG11158"/>
    <x v="0"/>
    <n v="26"/>
    <s v="Service"/>
    <s v="Service Manager"/>
    <s v="i7"/>
    <s v="Bachelor"/>
    <s v="Job portal"/>
    <d v="2024-10-04T00:00:00"/>
    <d v="2024-10-24T00:00:00"/>
    <d v="2024-11-04T00:00:00"/>
    <s v="Hired"/>
    <n v="69611"/>
    <n v="4.8"/>
    <x v="0"/>
    <n v="3"/>
    <s v="Head Office"/>
    <x v="0"/>
  </r>
  <r>
    <s v="ML72866"/>
    <x v="1"/>
    <n v="29"/>
    <s v="Finance"/>
    <s v="Financial Analyst"/>
    <s v="i1"/>
    <s v="Associate"/>
    <s v="LinkedIn"/>
    <d v="2024-10-04T00:00:00"/>
    <d v="2024-10-24T00:00:00"/>
    <d v="2024-11-02T00:00:00"/>
    <s v="Hired"/>
    <n v="39884"/>
    <m/>
    <x v="0"/>
    <n v="5"/>
    <s v="Branch Office"/>
    <x v="1"/>
  </r>
  <r>
    <s v="BH25009"/>
    <x v="0"/>
    <n v="34"/>
    <s v="Operations"/>
    <s v="Operations Executive"/>
    <s v="c5"/>
    <s v="Degree"/>
    <s v="Recruitment agencies"/>
    <d v="2024-10-04T00:00:00"/>
    <d v="2024-10-22T00:00:00"/>
    <d v="2024-11-03T00:00:00"/>
    <s v="Rejected"/>
    <n v="46813"/>
    <m/>
    <x v="1"/>
    <n v="5"/>
    <s v="Head Office"/>
    <x v="2"/>
  </r>
  <r>
    <s v="UQ08031"/>
    <x v="2"/>
    <n v="35"/>
    <s v="Purchase"/>
    <s v="Purchase Manager"/>
    <s v="c10"/>
    <s v="Bachelor"/>
    <s v="Job portal"/>
    <d v="2024-10-04T00:00:00"/>
    <d v="2024-10-18T00:00:00"/>
    <d v="2024-10-24T00:00:00"/>
    <s v="Hired"/>
    <n v="61293"/>
    <n v="5"/>
    <x v="0"/>
    <m/>
    <s v="Branch Office"/>
    <x v="2"/>
  </r>
  <r>
    <s v="CG48795"/>
    <x v="0"/>
    <n v="29"/>
    <s v="Operations"/>
    <s v="Operations Manager"/>
    <s v="i1"/>
    <s v="Master"/>
    <s v="LinkedIn"/>
    <d v="2024-10-04T00:00:00"/>
    <d v="2024-10-24T00:00:00"/>
    <d v="2024-10-31T00:00:00"/>
    <s v="Rejected"/>
    <n v="58511"/>
    <m/>
    <x v="1"/>
    <n v="4"/>
    <s v="Head Office"/>
    <x v="1"/>
  </r>
  <r>
    <s v="TJ53101"/>
    <x v="0"/>
    <n v="28"/>
    <s v="Operations"/>
    <s v="Operations Manager"/>
    <s v="i6"/>
    <s v="Master"/>
    <s v="LinkedIn"/>
    <d v="2024-10-05T00:00:00"/>
    <d v="2024-10-16T00:00:00"/>
    <d v="2024-10-21T00:00:00"/>
    <s v="Hired"/>
    <n v="73031"/>
    <n v="4.5"/>
    <x v="2"/>
    <n v="3"/>
    <s v="Branch Office"/>
    <x v="1"/>
  </r>
  <r>
    <s v="QL98295"/>
    <x v="0"/>
    <n v="25"/>
    <s v="Service"/>
    <s v="Service Engineer"/>
    <s v="c5"/>
    <s v="Associate"/>
    <s v="LinkedIn"/>
    <d v="2024-10-05T00:00:00"/>
    <d v="2024-10-27T00:00:00"/>
    <d v="2024-11-03T00:00:00"/>
    <s v="Hired"/>
    <n v="54973"/>
    <n v="4.3"/>
    <x v="2"/>
    <n v="4"/>
    <s v="Branch Office"/>
    <x v="0"/>
  </r>
  <r>
    <s v="FI86487"/>
    <x v="1"/>
    <n v="33"/>
    <s v="Purchase"/>
    <s v="Purchase Officer"/>
    <s v="i5"/>
    <s v="Master"/>
    <s v="Job portal"/>
    <d v="2024-10-05T00:00:00"/>
    <d v="2024-10-17T00:00:00"/>
    <d v="2024-10-24T00:00:00"/>
    <s v="Hired"/>
    <n v="52402"/>
    <n v="4.5999999999999996"/>
    <x v="2"/>
    <n v="4"/>
    <s v="Branch Office"/>
    <x v="1"/>
  </r>
  <r>
    <s v="DB05181"/>
    <x v="2"/>
    <n v="22"/>
    <s v="Service"/>
    <s v="Service Engineer"/>
    <s v="i4"/>
    <s v="Master"/>
    <s v="Job portal"/>
    <d v="2024-10-05T00:00:00"/>
    <d v="2024-10-14T00:00:00"/>
    <d v="2024-10-22T00:00:00"/>
    <s v="Hired"/>
    <n v="50334"/>
    <n v="4"/>
    <x v="0"/>
    <n v="4"/>
    <s v="Head Office"/>
    <x v="0"/>
  </r>
  <r>
    <s v="KP28242"/>
    <x v="1"/>
    <n v="30"/>
    <s v="Operations"/>
    <s v="Operations Manager"/>
    <s v="i5"/>
    <s v="Associate"/>
    <s v="Recruitment agencies"/>
    <d v="2024-10-05T00:00:00"/>
    <d v="2024-10-13T00:00:00"/>
    <d v="2024-10-25T00:00:00"/>
    <s v="Hired"/>
    <n v="61155"/>
    <n v="4.5999999999999996"/>
    <x v="0"/>
    <n v="4"/>
    <s v="Head Office"/>
    <x v="1"/>
  </r>
  <r>
    <s v="LZ12012"/>
    <x v="1"/>
    <n v="31"/>
    <s v="Sales"/>
    <s v="Sales Manager"/>
    <s v="c9"/>
    <s v="Bachelor"/>
    <s v="LinkedIn"/>
    <d v="2024-10-06T00:00:00"/>
    <d v="2024-10-22T00:00:00"/>
    <d v="2024-10-30T00:00:00"/>
    <s v="Hired"/>
    <n v="61524"/>
    <n v="3.9"/>
    <x v="0"/>
    <n v="5"/>
    <s v="Branch Office"/>
    <x v="1"/>
  </r>
  <r>
    <s v="UE43812"/>
    <x v="0"/>
    <n v="25"/>
    <s v="Service"/>
    <s v="Service Manager"/>
    <s v="b9"/>
    <s v="Master"/>
    <s v="Own website"/>
    <d v="2024-10-06T00:00:00"/>
    <d v="2024-10-19T00:00:00"/>
    <d v="2024-10-28T00:00:00"/>
    <s v="Hired"/>
    <n v="52389"/>
    <m/>
    <x v="0"/>
    <n v="4"/>
    <s v="Remote"/>
    <x v="0"/>
  </r>
  <r>
    <s v="CK35414"/>
    <x v="0"/>
    <n v="25"/>
    <s v="Operations"/>
    <s v="Operations Executive"/>
    <s v="i6"/>
    <s v="Master"/>
    <s v="Job portal"/>
    <d v="2024-10-07T00:00:00"/>
    <d v="2024-10-21T00:00:00"/>
    <d v="2024-11-02T00:00:00"/>
    <s v="Rejected"/>
    <n v="56944"/>
    <m/>
    <x v="1"/>
    <n v="4"/>
    <s v="Head Office"/>
    <x v="0"/>
  </r>
  <r>
    <s v="ID41026"/>
    <x v="2"/>
    <n v="22"/>
    <s v="Operations"/>
    <s v="Operations Manager"/>
    <s v="c8"/>
    <s v="Associate"/>
    <s v="Job portal"/>
    <d v="2024-10-07T00:00:00"/>
    <d v="2024-10-26T00:00:00"/>
    <d v="2024-11-06T00:00:00"/>
    <s v="Rejected"/>
    <n v="75571"/>
    <m/>
    <x v="1"/>
    <n v="4"/>
    <s v="Branch Office"/>
    <x v="0"/>
  </r>
  <r>
    <s v="MB43083"/>
    <x v="0"/>
    <n v="35"/>
    <s v="Purchase"/>
    <s v="Purchase Officer"/>
    <s v="i7"/>
    <s v="Doctoral"/>
    <s v="Job portal"/>
    <d v="2024-10-07T00:00:00"/>
    <d v="2024-10-26T00:00:00"/>
    <d v="2024-10-31T00:00:00"/>
    <s v="Hired"/>
    <n v="79101"/>
    <n v="4.5999999999999996"/>
    <x v="0"/>
    <n v="5"/>
    <s v="Branch Office"/>
    <x v="2"/>
  </r>
  <r>
    <s v="TV64440"/>
    <x v="0"/>
    <n v="25"/>
    <s v="Operations"/>
    <s v="Operations Executive"/>
    <s v="c10"/>
    <s v="Bachelor"/>
    <s v="Job portal"/>
    <d v="2024-10-08T00:00:00"/>
    <d v="2024-10-27T00:00:00"/>
    <d v="2024-11-04T00:00:00"/>
    <s v="Hired"/>
    <n v="62250"/>
    <n v="3.6"/>
    <x v="0"/>
    <m/>
    <s v="Branch Office"/>
    <x v="0"/>
  </r>
  <r>
    <s v="MB01603"/>
    <x v="0"/>
    <n v="39"/>
    <s v="Service"/>
    <s v="Service Engineer"/>
    <s v="n9"/>
    <s v="Bachelor"/>
    <s v="Job portal"/>
    <d v="2024-10-08T00:00:00"/>
    <d v="2024-10-30T00:00:00"/>
    <d v="2024-11-06T00:00:00"/>
    <s v="Rejected"/>
    <n v="205685"/>
    <m/>
    <x v="1"/>
    <n v="5"/>
    <s v="Head Office"/>
    <x v="2"/>
  </r>
  <r>
    <s v="WP89375"/>
    <x v="2"/>
    <n v="25"/>
    <s v="Purchase"/>
    <s v="Purchase Manager"/>
    <s v="c9"/>
    <s v="Bachelor"/>
    <s v="Job portal"/>
    <d v="2024-10-08T00:00:00"/>
    <d v="2024-10-18T00:00:00"/>
    <d v="2024-10-24T00:00:00"/>
    <s v="Hired"/>
    <n v="84139"/>
    <n v="4"/>
    <x v="2"/>
    <m/>
    <s v="Branch Office"/>
    <x v="0"/>
  </r>
  <r>
    <s v="FS26357"/>
    <x v="0"/>
    <n v="34"/>
    <s v="Finance"/>
    <s v="Finance Manager"/>
    <s v="i6"/>
    <s v="Bachelor"/>
    <s v="LinkedIn"/>
    <d v="2024-10-08T00:00:00"/>
    <d v="2024-10-24T00:00:00"/>
    <d v="2024-11-02T00:00:00"/>
    <s v="Candidate refused"/>
    <n v="65281"/>
    <m/>
    <x v="1"/>
    <n v="3"/>
    <s v="Head Office"/>
    <x v="2"/>
  </r>
  <r>
    <s v="SZ84404"/>
    <x v="0"/>
    <n v="34"/>
    <s v="Operations"/>
    <s v="Operations Executive"/>
    <s v="i5"/>
    <s v="Master"/>
    <s v="Own website"/>
    <d v="2024-10-08T00:00:00"/>
    <d v="2024-10-24T00:00:00"/>
    <d v="2024-10-30T00:00:00"/>
    <s v="Hired"/>
    <n v="53324"/>
    <n v="4.4000000000000004"/>
    <x v="0"/>
    <m/>
    <s v="Branch Office"/>
    <x v="2"/>
  </r>
  <r>
    <s v="HD15023"/>
    <x v="0"/>
    <n v="24"/>
    <s v="Service"/>
    <s v="Service Engineer"/>
    <s v="c10"/>
    <s v="Master"/>
    <s v="Own website"/>
    <d v="2024-10-09T00:00:00"/>
    <d v="2024-10-21T00:00:00"/>
    <d v="2024-10-28T00:00:00"/>
    <s v="Rejected"/>
    <n v="78935"/>
    <m/>
    <x v="1"/>
    <n v="4"/>
    <s v="Remote"/>
    <x v="0"/>
  </r>
  <r>
    <s v="GT76675"/>
    <x v="0"/>
    <n v="31"/>
    <s v="Operations"/>
    <s v="Operations Manager"/>
    <s v="i5"/>
    <s v="Master"/>
    <s v="Recruitment agencies"/>
    <d v="2024-10-09T00:00:00"/>
    <d v="2024-10-20T00:00:00"/>
    <d v="2024-10-30T00:00:00"/>
    <s v="Hired"/>
    <n v="61297"/>
    <m/>
    <x v="0"/>
    <n v="4"/>
    <s v="Branch Office"/>
    <x v="1"/>
  </r>
  <r>
    <s v="DA07933"/>
    <x v="0"/>
    <n v="22"/>
    <s v="Operations"/>
    <s v="Operations Executive"/>
    <s v="i6"/>
    <s v="Master"/>
    <s v="LinkedIn"/>
    <d v="2024-10-09T00:00:00"/>
    <d v="2024-10-18T00:00:00"/>
    <d v="2024-10-24T00:00:00"/>
    <s v="Rejected"/>
    <n v="66843"/>
    <m/>
    <x v="1"/>
    <n v="1"/>
    <s v="Branch Office"/>
    <x v="0"/>
  </r>
  <r>
    <s v="NU06133"/>
    <x v="0"/>
    <n v="23"/>
    <s v="Sales"/>
    <s v="Sales Manager"/>
    <s v="i1"/>
    <s v="Bachelor"/>
    <s v="Job portal"/>
    <d v="2024-10-10T00:00:00"/>
    <d v="2024-10-26T00:00:00"/>
    <d v="2024-11-01T00:00:00"/>
    <s v="Hired"/>
    <n v="54409"/>
    <n v="4.3"/>
    <x v="0"/>
    <n v="4"/>
    <s v="Branch Office"/>
    <x v="0"/>
  </r>
  <r>
    <s v="GZ22373"/>
    <x v="2"/>
    <n v="23"/>
    <s v="Operations"/>
    <s v="Operations Executive"/>
    <s v="m7"/>
    <s v="Master"/>
    <s v="Job portal"/>
    <d v="2024-10-10T00:00:00"/>
    <d v="2024-10-26T00:00:00"/>
    <d v="2024-11-01T00:00:00"/>
    <s v="Hired"/>
    <n v="147163"/>
    <n v="3.6"/>
    <x v="0"/>
    <n v="2"/>
    <s v="Head Office"/>
    <x v="0"/>
  </r>
  <r>
    <s v="HM80881"/>
    <x v="0"/>
    <n v="35"/>
    <s v="Sales"/>
    <s v="Sales Executive"/>
    <s v="b9"/>
    <s v="Associate"/>
    <s v="Job portal"/>
    <d v="2024-10-10T00:00:00"/>
    <d v="2024-10-22T00:00:00"/>
    <d v="2024-10-31T00:00:00"/>
    <s v="Candidate refused"/>
    <n v="38344"/>
    <m/>
    <x v="1"/>
    <n v="5"/>
    <s v="Branch Office"/>
    <x v="2"/>
  </r>
  <r>
    <s v="UG44617"/>
    <x v="0"/>
    <n v="25"/>
    <s v="Human Resource"/>
    <s v="HR Specialist"/>
    <s v="m6"/>
    <s v="Master"/>
    <s v="Own website"/>
    <d v="2024-10-10T00:00:00"/>
    <d v="2024-10-26T00:00:00"/>
    <d v="2024-11-07T00:00:00"/>
    <s v="Rejected"/>
    <n v="138763"/>
    <m/>
    <x v="1"/>
    <n v="3"/>
    <s v="Branch Office"/>
    <x v="0"/>
  </r>
  <r>
    <s v="AZ20837"/>
    <x v="2"/>
    <n v="25"/>
    <s v="Operations"/>
    <s v="Operations Executive"/>
    <s v="b9"/>
    <s v="Bachelor"/>
    <s v="Job portal"/>
    <d v="2024-10-11T00:00:00"/>
    <d v="2024-10-24T00:00:00"/>
    <d v="2024-11-04T00:00:00"/>
    <s v="Rejected"/>
    <n v="59908"/>
    <m/>
    <x v="1"/>
    <n v="4"/>
    <s v="Branch Office"/>
    <x v="0"/>
  </r>
  <r>
    <s v="QO68896"/>
    <x v="0"/>
    <n v="28"/>
    <s v="Service"/>
    <s v="Service Engineer"/>
    <s v="c8"/>
    <s v="Bachelor"/>
    <s v="Job portal"/>
    <d v="2024-10-11T00:00:00"/>
    <d v="2024-10-31T00:00:00"/>
    <d v="2024-11-10T00:00:00"/>
    <s v="Hired"/>
    <n v="73822"/>
    <n v="3.8"/>
    <x v="0"/>
    <n v="5"/>
    <s v="Branch Office"/>
    <x v="1"/>
  </r>
  <r>
    <s v="OM48531"/>
    <x v="0"/>
    <n v="35"/>
    <s v="Service"/>
    <s v="Service Engineer"/>
    <s v="i1"/>
    <s v="Bachelor"/>
    <s v="Job portal"/>
    <d v="2024-10-11T00:00:00"/>
    <d v="2024-10-29T00:00:00"/>
    <d v="2024-11-06T00:00:00"/>
    <s v="Hired"/>
    <n v="40343"/>
    <n v="4.4000000000000004"/>
    <x v="0"/>
    <n v="4"/>
    <s v="Branch Office"/>
    <x v="2"/>
  </r>
  <r>
    <s v="JL06479"/>
    <x v="2"/>
    <n v="26"/>
    <s v="Service"/>
    <s v="Service Engineer"/>
    <s v="c5"/>
    <s v="Degree"/>
    <s v="Others"/>
    <d v="2024-10-11T00:00:00"/>
    <d v="2024-10-21T00:00:00"/>
    <d v="2024-10-28T00:00:00"/>
    <s v="Hired"/>
    <n v="50516"/>
    <n v="4.5999999999999996"/>
    <x v="0"/>
    <n v="5"/>
    <s v="Head Office"/>
    <x v="0"/>
  </r>
  <r>
    <s v="UG70033"/>
    <x v="0"/>
    <n v="35"/>
    <s v="Service"/>
    <s v="Service Engineer"/>
    <s v="i7"/>
    <s v="Bachelor"/>
    <s v="Own website"/>
    <d v="2024-10-12T00:00:00"/>
    <d v="2024-10-20T00:00:00"/>
    <d v="2024-10-28T00:00:00"/>
    <s v="Hired"/>
    <n v="72482"/>
    <m/>
    <x v="2"/>
    <n v="4"/>
    <s v="Remote"/>
    <x v="2"/>
  </r>
  <r>
    <s v="VC37170"/>
    <x v="2"/>
    <n v="40"/>
    <s v="Service"/>
    <s v="Service Manager"/>
    <s v="i4"/>
    <s v="Degree"/>
    <s v="Job portal"/>
    <d v="2024-10-12T00:00:00"/>
    <d v="2024-10-20T00:00:00"/>
    <d v="2024-10-31T00:00:00"/>
    <s v="Hired"/>
    <n v="50445"/>
    <n v="4.2"/>
    <x v="0"/>
    <n v="4"/>
    <s v="Branch Office"/>
    <x v="3"/>
  </r>
  <r>
    <s v="PZ36068"/>
    <x v="2"/>
    <n v="40"/>
    <s v="Service"/>
    <s v="Service Engineer"/>
    <s v="b9"/>
    <s v="Degree"/>
    <s v="Job portal"/>
    <d v="2024-10-12T00:00:00"/>
    <d v="2024-11-03T00:00:00"/>
    <d v="2024-11-11T00:00:00"/>
    <s v="Hired"/>
    <n v="59950"/>
    <m/>
    <x v="2"/>
    <n v="5"/>
    <s v="Branch Office"/>
    <x v="3"/>
  </r>
  <r>
    <s v="SB37698"/>
    <x v="2"/>
    <n v="29"/>
    <s v="Operations"/>
    <s v="Operations Executive"/>
    <s v="i1"/>
    <s v="Master"/>
    <s v="Job portal"/>
    <d v="2024-10-13T00:00:00"/>
    <d v="2024-11-02T00:00:00"/>
    <d v="2024-11-11T00:00:00"/>
    <s v="Hired"/>
    <n v="43088"/>
    <n v="4.5"/>
    <x v="2"/>
    <n v="4"/>
    <s v="Branch Office"/>
    <x v="1"/>
  </r>
  <r>
    <s v="VZ32846"/>
    <x v="0"/>
    <n v="31"/>
    <s v="Service"/>
    <s v="Service Manager"/>
    <s v="i4"/>
    <s v="Bachelor"/>
    <s v="Job portal"/>
    <d v="2024-10-13T00:00:00"/>
    <d v="2024-10-29T00:00:00"/>
    <d v="2024-11-04T00:00:00"/>
    <s v="Hired"/>
    <n v="50432"/>
    <n v="4"/>
    <x v="2"/>
    <n v="5"/>
    <s v="Branch Office"/>
    <x v="1"/>
  </r>
  <r>
    <s v="WZ80210"/>
    <x v="0"/>
    <n v="35"/>
    <s v="Operations"/>
    <s v="Operations Executive"/>
    <s v="c9"/>
    <s v="Master"/>
    <s v="Job portal"/>
    <d v="2024-10-13T00:00:00"/>
    <d v="2024-10-30T00:00:00"/>
    <d v="2024-11-07T00:00:00"/>
    <s v="Hired"/>
    <n v="76208"/>
    <n v="3.9"/>
    <x v="2"/>
    <m/>
    <s v="Head Office"/>
    <x v="2"/>
  </r>
  <r>
    <s v="NQ46745"/>
    <x v="0"/>
    <n v="32"/>
    <s v="Operations"/>
    <s v="Operations Executive"/>
    <s v="c8"/>
    <s v="Degree"/>
    <s v="Job portal"/>
    <d v="2024-10-13T00:00:00"/>
    <d v="2024-10-25T00:00:00"/>
    <d v="2024-11-03T00:00:00"/>
    <s v="Hired"/>
    <n v="72319"/>
    <n v="4.8"/>
    <x v="0"/>
    <n v="4"/>
    <s v="Branch Office"/>
    <x v="1"/>
  </r>
  <r>
    <s v="VK79867"/>
    <x v="0"/>
    <n v="24"/>
    <s v="Production"/>
    <s v="Production Manager"/>
    <s v="i4"/>
    <s v="Bachelor"/>
    <s v="LinkedIn"/>
    <d v="2024-10-13T00:00:00"/>
    <d v="2024-10-24T00:00:00"/>
    <d v="2024-11-02T00:00:00"/>
    <s v="Hired"/>
    <n v="43929"/>
    <m/>
    <x v="0"/>
    <m/>
    <s v="Branch Office"/>
    <x v="0"/>
  </r>
  <r>
    <s v="VB55870"/>
    <x v="2"/>
    <n v="28"/>
    <s v="Operations"/>
    <s v="Operations Manager"/>
    <s v="c8"/>
    <s v="Doctoral"/>
    <s v="Job portal"/>
    <d v="2024-10-13T00:00:00"/>
    <d v="2024-11-03T00:00:00"/>
    <d v="2024-11-12T00:00:00"/>
    <s v="Hired"/>
    <n v="70638"/>
    <m/>
    <x v="2"/>
    <m/>
    <s v="Branch Office"/>
    <x v="1"/>
  </r>
  <r>
    <s v="PY28502"/>
    <x v="0"/>
    <n v="29"/>
    <s v="Service"/>
    <s v="Service Manager"/>
    <s v="c9"/>
    <s v="Master"/>
    <s v="Others"/>
    <d v="2024-10-14T00:00:00"/>
    <d v="2024-11-03T00:00:00"/>
    <d v="2024-11-14T00:00:00"/>
    <s v="Hired"/>
    <n v="72711"/>
    <n v="3.9"/>
    <x v="0"/>
    <n v="4"/>
    <s v="Branch Office"/>
    <x v="1"/>
  </r>
  <r>
    <s v="OV04011"/>
    <x v="0"/>
    <n v="29"/>
    <s v="Sales"/>
    <s v="Sales Executive"/>
    <s v="i1"/>
    <s v="Bachelor"/>
    <s v="Job portal"/>
    <d v="2024-10-15T00:00:00"/>
    <d v="2024-10-27T00:00:00"/>
    <d v="2024-11-04T00:00:00"/>
    <s v="Candidate in process"/>
    <n v="38452"/>
    <m/>
    <x v="1"/>
    <n v="4"/>
    <s v="Branch Office"/>
    <x v="1"/>
  </r>
  <r>
    <s v="RR53866"/>
    <x v="0"/>
    <n v="24"/>
    <s v="Operations"/>
    <s v="Operations Manager"/>
    <s v="m7"/>
    <s v="Master"/>
    <s v="Recruitment agencies"/>
    <d v="2024-10-15T00:00:00"/>
    <d v="2024-11-03T00:00:00"/>
    <d v="2024-11-13T00:00:00"/>
    <s v="Hired"/>
    <n v="138209"/>
    <n v="3.9"/>
    <x v="0"/>
    <n v="4"/>
    <s v="Head Office"/>
    <x v="0"/>
  </r>
  <r>
    <s v="MV87064"/>
    <x v="0"/>
    <n v="30"/>
    <s v="Production"/>
    <s v="Production Engineer"/>
    <s v="c5"/>
    <s v="Bachelor"/>
    <s v="Own website"/>
    <d v="2024-10-15T00:00:00"/>
    <d v="2024-10-29T00:00:00"/>
    <d v="2024-11-08T00:00:00"/>
    <s v="Hired"/>
    <n v="48131"/>
    <n v="4.7"/>
    <x v="0"/>
    <n v="4"/>
    <s v="Branch Office"/>
    <x v="1"/>
  </r>
  <r>
    <s v="SN81546"/>
    <x v="0"/>
    <n v="31"/>
    <s v="Operations"/>
    <s v="Operations Executive"/>
    <s v="c8"/>
    <s v="Master"/>
    <s v="Recruitment agencies"/>
    <d v="2024-10-15T00:00:00"/>
    <d v="2024-10-31T00:00:00"/>
    <d v="2024-11-10T00:00:00"/>
    <s v="Hired"/>
    <n v="77590"/>
    <n v="4.3"/>
    <x v="0"/>
    <n v="5"/>
    <s v="Branch Office"/>
    <x v="1"/>
  </r>
  <r>
    <s v="TX30423"/>
    <x v="2"/>
    <n v="28"/>
    <s v="Operations"/>
    <s v="Operations Manager"/>
    <s v="c5"/>
    <s v="Master"/>
    <s v="Own website"/>
    <d v="2024-10-15T00:00:00"/>
    <d v="2024-10-24T00:00:00"/>
    <d v="2024-10-28T00:00:00"/>
    <s v="Hired"/>
    <n v="41770"/>
    <n v="4.5999999999999996"/>
    <x v="2"/>
    <n v="4"/>
    <s v="Head Office"/>
    <x v="1"/>
  </r>
  <r>
    <s v="PK76981"/>
    <x v="0"/>
    <n v="40"/>
    <s v="Marketing"/>
    <s v="Marketing Executive"/>
    <s v="c10"/>
    <s v="Bachelor"/>
    <s v="LinkedIn"/>
    <d v="2024-10-15T00:00:00"/>
    <d v="2024-11-03T00:00:00"/>
    <d v="2024-11-13T00:00:00"/>
    <s v="Hired"/>
    <n v="69467"/>
    <n v="4.7"/>
    <x v="0"/>
    <m/>
    <s v="Branch Office"/>
    <x v="3"/>
  </r>
  <r>
    <s v="JV89329"/>
    <x v="2"/>
    <n v="28"/>
    <s v="Operations"/>
    <s v="Operations Manager"/>
    <s v="c9"/>
    <s v="Bachelor"/>
    <s v="LinkedIn"/>
    <d v="2024-10-15T00:00:00"/>
    <d v="2024-10-23T00:00:00"/>
    <d v="2024-10-27T00:00:00"/>
    <s v="Rejected"/>
    <n v="70722"/>
    <m/>
    <x v="1"/>
    <n v="4"/>
    <s v="Head Office"/>
    <x v="1"/>
  </r>
  <r>
    <s v="VY67776"/>
    <x v="1"/>
    <n v="40"/>
    <s v="Operations"/>
    <s v="Operations Executive"/>
    <s v="i7"/>
    <s v="Bachelor"/>
    <s v="Job portal"/>
    <d v="2024-10-16T00:00:00"/>
    <d v="2024-11-06T00:00:00"/>
    <d v="2024-11-16T00:00:00"/>
    <s v="Rejected"/>
    <n v="72943"/>
    <m/>
    <x v="1"/>
    <n v="2"/>
    <s v="Head Office"/>
    <x v="3"/>
  </r>
  <r>
    <s v="JB34787"/>
    <x v="0"/>
    <n v="23"/>
    <s v="Sales"/>
    <s v="Sales Executive"/>
    <s v="n10"/>
    <s v="Master"/>
    <s v="Job portal"/>
    <d v="2024-10-16T00:00:00"/>
    <d v="2024-10-29T00:00:00"/>
    <d v="2024-11-07T00:00:00"/>
    <s v="Candidate in process"/>
    <n v="214628"/>
    <m/>
    <x v="1"/>
    <n v="2"/>
    <s v="Remote"/>
    <x v="0"/>
  </r>
  <r>
    <s v="KM31117"/>
    <x v="0"/>
    <n v="25"/>
    <s v="Service"/>
    <s v="Service Manager"/>
    <s v="i1"/>
    <s v="Bachelor"/>
    <s v="Job portal"/>
    <d v="2024-10-16T00:00:00"/>
    <d v="2024-10-28T00:00:00"/>
    <d v="2024-11-03T00:00:00"/>
    <s v="Hired"/>
    <n v="39166"/>
    <n v="3.5"/>
    <x v="0"/>
    <n v="4"/>
    <s v="Branch Office"/>
    <x v="0"/>
  </r>
  <r>
    <s v="GL94639"/>
    <x v="0"/>
    <n v="25"/>
    <s v="Operations"/>
    <s v="Operations Executive"/>
    <s v="i1"/>
    <s v="Degree"/>
    <s v="Job portal"/>
    <d v="2024-10-17T00:00:00"/>
    <d v="2024-11-04T00:00:00"/>
    <d v="2024-11-15T00:00:00"/>
    <s v="Hired"/>
    <n v="44401"/>
    <n v="4.8"/>
    <x v="0"/>
    <n v="5"/>
    <s v="Branch Office"/>
    <x v="0"/>
  </r>
  <r>
    <s v="YR96353"/>
    <x v="2"/>
    <n v="27"/>
    <s v="Purchase"/>
    <s v="Purchase Manager"/>
    <s v="n9"/>
    <s v="Bachelor"/>
    <s v="Job portal"/>
    <d v="2024-10-17T00:00:00"/>
    <d v="2024-11-02T00:00:00"/>
    <d v="2024-11-10T00:00:00"/>
    <s v="Hired"/>
    <n v="170839"/>
    <n v="4.2"/>
    <x v="0"/>
    <n v="5"/>
    <s v="Branch Office"/>
    <x v="0"/>
  </r>
  <r>
    <s v="PP71100"/>
    <x v="0"/>
    <n v="29"/>
    <s v="Production"/>
    <s v="Production Manager"/>
    <s v="c8"/>
    <s v="Bachelor"/>
    <s v="Job portal"/>
    <d v="2024-10-17T00:00:00"/>
    <d v="2024-10-30T00:00:00"/>
    <d v="2024-11-03T00:00:00"/>
    <s v="Hired"/>
    <n v="50149"/>
    <n v="4.7"/>
    <x v="0"/>
    <m/>
    <s v="Branch Office"/>
    <x v="1"/>
  </r>
  <r>
    <s v="FS84518"/>
    <x v="0"/>
    <n v="25"/>
    <s v="Service"/>
    <s v="Service Manager"/>
    <s v="c5"/>
    <s v="Bachelor"/>
    <s v="Own website"/>
    <d v="2024-10-17T00:00:00"/>
    <d v="2024-10-26T00:00:00"/>
    <d v="2024-11-02T00:00:00"/>
    <s v="Hired"/>
    <n v="57713"/>
    <n v="4.5"/>
    <x v="2"/>
    <n v="4"/>
    <s v="Branch Office"/>
    <x v="0"/>
  </r>
  <r>
    <s v="CC45136"/>
    <x v="0"/>
    <n v="37"/>
    <s v="Operations"/>
    <s v="Operations Executive"/>
    <s v="i7"/>
    <s v="Bachelor"/>
    <s v="Recruitment agencies"/>
    <d v="2024-10-17T00:00:00"/>
    <d v="2024-10-25T00:00:00"/>
    <d v="2024-11-01T00:00:00"/>
    <s v="Hired"/>
    <n v="71798"/>
    <n v="4.9000000000000004"/>
    <x v="0"/>
    <n v="4"/>
    <s v="Branch Office"/>
    <x v="2"/>
  </r>
  <r>
    <s v="FB74233"/>
    <x v="2"/>
    <n v="22"/>
    <s v="Service"/>
    <s v="Service Engineer"/>
    <s v="b9"/>
    <s v="Bachelor"/>
    <s v="LinkedIn"/>
    <d v="2024-10-18T00:00:00"/>
    <d v="2024-11-07T00:00:00"/>
    <d v="2024-11-15T00:00:00"/>
    <s v="Hired"/>
    <n v="41139"/>
    <n v="4.4000000000000004"/>
    <x v="0"/>
    <n v="4"/>
    <s v="Branch Office"/>
    <x v="0"/>
  </r>
  <r>
    <s v="DU74233"/>
    <x v="0"/>
    <n v="50"/>
    <s v="Operations"/>
    <s v="Operations Manager"/>
    <s v="c5"/>
    <s v="Associate"/>
    <s v="Job portal"/>
    <d v="2024-10-18T00:00:00"/>
    <d v="2024-11-05T00:00:00"/>
    <d v="2024-11-13T00:00:00"/>
    <s v="Rejected"/>
    <n v="58297"/>
    <m/>
    <x v="1"/>
    <n v="4"/>
    <s v="Branch Office"/>
    <x v="5"/>
  </r>
  <r>
    <s v="LE16792"/>
    <x v="0"/>
    <n v="35"/>
    <s v="Service"/>
    <s v="Service Manager"/>
    <s v="c8"/>
    <s v="Master"/>
    <s v="Job portal"/>
    <d v="2024-10-18T00:00:00"/>
    <d v="2024-10-27T00:00:00"/>
    <d v="2024-11-05T00:00:00"/>
    <s v="Hired"/>
    <n v="76501"/>
    <n v="4.4000000000000004"/>
    <x v="0"/>
    <n v="5"/>
    <s v="Branch Office"/>
    <x v="2"/>
  </r>
  <r>
    <s v="NC54852"/>
    <x v="2"/>
    <n v="40"/>
    <s v="Sales"/>
    <s v="Sales Executive"/>
    <s v="i1"/>
    <s v="Doctoral"/>
    <s v="Job portal"/>
    <d v="2024-10-18T00:00:00"/>
    <d v="2024-11-02T00:00:00"/>
    <d v="2024-11-06T00:00:00"/>
    <s v="Hired"/>
    <n v="58940"/>
    <n v="3.7"/>
    <x v="2"/>
    <n v="5"/>
    <s v="Branch Office"/>
    <x v="3"/>
  </r>
  <r>
    <s v="JL51150"/>
    <x v="0"/>
    <n v="35"/>
    <s v="Service"/>
    <s v="Service Manager"/>
    <s v="n6"/>
    <s v="Bachelor"/>
    <s v="LinkedIn"/>
    <d v="2024-10-18T00:00:00"/>
    <d v="2024-10-30T00:00:00"/>
    <d v="2024-11-08T00:00:00"/>
    <s v="Hired"/>
    <n v="124270"/>
    <n v="3.6"/>
    <x v="0"/>
    <n v="4"/>
    <s v="Branch Office"/>
    <x v="2"/>
  </r>
  <r>
    <s v="QN39752"/>
    <x v="2"/>
    <n v="29"/>
    <s v="Service"/>
    <s v="Service Engineer"/>
    <s v="b9"/>
    <s v="Degree"/>
    <s v="Others"/>
    <d v="2024-10-19T00:00:00"/>
    <d v="2024-11-05T00:00:00"/>
    <d v="2024-11-15T00:00:00"/>
    <s v="Candidate in process"/>
    <n v="45465"/>
    <m/>
    <x v="1"/>
    <n v="3"/>
    <s v="Branch Office"/>
    <x v="1"/>
  </r>
  <r>
    <s v="SV37639"/>
    <x v="2"/>
    <n v="30"/>
    <s v="Operations"/>
    <s v="Operations Manager"/>
    <s v="i6"/>
    <s v="Master"/>
    <s v="Job portal"/>
    <d v="2024-10-19T00:00:00"/>
    <d v="2024-11-07T00:00:00"/>
    <d v="2024-11-17T00:00:00"/>
    <s v="Hired"/>
    <n v="58622"/>
    <n v="3.9"/>
    <x v="0"/>
    <m/>
    <s v="Branch Office"/>
    <x v="1"/>
  </r>
  <r>
    <s v="SM48030"/>
    <x v="2"/>
    <n v="29"/>
    <s v="Sales"/>
    <s v="Sales Executive"/>
    <s v="i7"/>
    <s v="Master"/>
    <s v="LinkedIn"/>
    <d v="2024-10-19T00:00:00"/>
    <d v="2024-10-27T00:00:00"/>
    <d v="2024-11-05T00:00:00"/>
    <s v="Hired"/>
    <n v="76310"/>
    <m/>
    <x v="2"/>
    <n v="4"/>
    <s v="Branch Office"/>
    <x v="1"/>
  </r>
  <r>
    <s v="DH33356"/>
    <x v="0"/>
    <n v="35"/>
    <s v="Service"/>
    <s v="Service Engineer"/>
    <s v="i6"/>
    <s v="Bachelor"/>
    <s v="LinkedIn"/>
    <d v="2024-10-19T00:00:00"/>
    <d v="2024-11-03T00:00:00"/>
    <d v="2024-11-15T00:00:00"/>
    <s v="Hired"/>
    <n v="53894"/>
    <n v="4"/>
    <x v="0"/>
    <n v="5"/>
    <s v="Branch Office"/>
    <x v="2"/>
  </r>
  <r>
    <s v="BI38191"/>
    <x v="2"/>
    <n v="30"/>
    <s v="Operations"/>
    <s v="Operations Executive"/>
    <s v="m6"/>
    <s v="Bachelor"/>
    <s v="Job portal"/>
    <d v="2024-10-20T00:00:00"/>
    <d v="2024-11-02T00:00:00"/>
    <d v="2024-11-14T00:00:00"/>
    <s v="Hired"/>
    <n v="109556"/>
    <n v="4.5"/>
    <x v="0"/>
    <n v="4"/>
    <s v="Branch Office"/>
    <x v="1"/>
  </r>
  <r>
    <s v="QN71584"/>
    <x v="1"/>
    <n v="36"/>
    <s v="Production"/>
    <s v="Production Engineer"/>
    <s v="m7"/>
    <s v="Degree"/>
    <s v="Others"/>
    <d v="2024-10-20T00:00:00"/>
    <d v="2024-10-31T00:00:00"/>
    <d v="2024-11-07T00:00:00"/>
    <s v="Rejected"/>
    <n v="139354"/>
    <m/>
    <x v="1"/>
    <n v="5"/>
    <s v="Branch Office"/>
    <x v="2"/>
  </r>
  <r>
    <s v="JK82115"/>
    <x v="0"/>
    <n v="25"/>
    <s v="Sales"/>
    <s v="Sales Manager"/>
    <s v="i7"/>
    <s v="Degree"/>
    <s v="Job portal"/>
    <d v="2024-10-20T00:00:00"/>
    <d v="2024-11-09T00:00:00"/>
    <d v="2024-11-16T00:00:00"/>
    <s v="Rejected"/>
    <n v="79186"/>
    <m/>
    <x v="1"/>
    <n v="4"/>
    <s v="Branch Office"/>
    <x v="0"/>
  </r>
  <r>
    <s v="XU98533"/>
    <x v="0"/>
    <n v="29"/>
    <s v="Sales"/>
    <s v="Sales Executive"/>
    <s v="i6"/>
    <s v="Master"/>
    <s v="Recruitment agencies"/>
    <d v="2024-10-20T00:00:00"/>
    <d v="2024-11-08T00:00:00"/>
    <d v="2024-11-20T00:00:00"/>
    <s v="Hired"/>
    <n v="55053"/>
    <n v="4.5"/>
    <x v="0"/>
    <n v="4"/>
    <s v="Branch Office"/>
    <x v="1"/>
  </r>
  <r>
    <s v="TF96280"/>
    <x v="0"/>
    <n v="23"/>
    <s v="General Management"/>
    <s v="General Manager"/>
    <s v="c5"/>
    <s v="Bachelor"/>
    <s v="LinkedIn"/>
    <d v="2024-10-20T00:00:00"/>
    <d v="2024-11-06T00:00:00"/>
    <d v="2024-11-17T00:00:00"/>
    <s v="Rejected"/>
    <n v="51887"/>
    <m/>
    <x v="1"/>
    <n v="3"/>
    <s v="Branch Office"/>
    <x v="0"/>
  </r>
  <r>
    <s v="SA14746"/>
    <x v="0"/>
    <n v="33"/>
    <s v="Operations"/>
    <s v="Operations Manager"/>
    <s v="c9"/>
    <s v="Bachelor"/>
    <s v="Job portal"/>
    <d v="2024-10-20T00:00:00"/>
    <d v="2024-11-06T00:00:00"/>
    <d v="2024-11-14T00:00:00"/>
    <s v="Rejected"/>
    <n v="58264"/>
    <m/>
    <x v="1"/>
    <n v="5"/>
    <s v="Branch Office"/>
    <x v="1"/>
  </r>
  <r>
    <s v="JV19087"/>
    <x v="0"/>
    <n v="23"/>
    <s v="Service"/>
    <s v="Service Engineer"/>
    <s v="c5"/>
    <s v="Doctoral"/>
    <s v="Job portal"/>
    <d v="2024-10-21T00:00:00"/>
    <d v="2024-11-09T00:00:00"/>
    <d v="2024-11-14T00:00:00"/>
    <s v="Hired"/>
    <n v="58604"/>
    <n v="3.8"/>
    <x v="0"/>
    <n v="5"/>
    <s v="Branch Office"/>
    <x v="0"/>
  </r>
  <r>
    <s v="NW66962"/>
    <x v="0"/>
    <n v="35"/>
    <s v="Production"/>
    <s v="Production Engineer"/>
    <s v="i5"/>
    <s v="Master"/>
    <s v="Job portal"/>
    <d v="2024-10-21T00:00:00"/>
    <d v="2024-11-12T00:00:00"/>
    <d v="2024-11-17T00:00:00"/>
    <s v="Hired"/>
    <n v="67195"/>
    <n v="3.9"/>
    <x v="2"/>
    <n v="5"/>
    <s v="Branch Office"/>
    <x v="2"/>
  </r>
  <r>
    <s v="EW62492"/>
    <x v="0"/>
    <n v="25"/>
    <s v="Service"/>
    <s v="Service Engineer"/>
    <s v="c10"/>
    <s v="Degree"/>
    <s v="Job portal"/>
    <d v="2024-10-21T00:00:00"/>
    <d v="2024-11-08T00:00:00"/>
    <d v="2024-11-15T00:00:00"/>
    <s v="Hired"/>
    <n v="72507"/>
    <n v="4.5999999999999996"/>
    <x v="0"/>
    <n v="5"/>
    <s v="Branch Office"/>
    <x v="0"/>
  </r>
  <r>
    <s v="HN61348"/>
    <x v="2"/>
    <n v="37"/>
    <s v="Service"/>
    <s v="Service Engineer"/>
    <s v="i1"/>
    <s v="Bachelor"/>
    <s v="Recruitment agencies"/>
    <d v="2024-10-21T00:00:00"/>
    <d v="2024-11-08T00:00:00"/>
    <d v="2024-11-14T00:00:00"/>
    <s v="Hired"/>
    <n v="53972"/>
    <n v="4.0999999999999996"/>
    <x v="0"/>
    <n v="5"/>
    <s v="Branch Office"/>
    <x v="2"/>
  </r>
  <r>
    <s v="HJ00948"/>
    <x v="0"/>
    <n v="23"/>
    <s v="Operations"/>
    <s v="Operations Executive"/>
    <s v="c8"/>
    <s v="Degree"/>
    <s v="Own website"/>
    <d v="2024-10-21T00:00:00"/>
    <d v="2024-11-06T00:00:00"/>
    <d v="2024-11-15T00:00:00"/>
    <s v="Hired"/>
    <n v="62589"/>
    <m/>
    <x v="0"/>
    <n v="4"/>
    <s v="Remote"/>
    <x v="0"/>
  </r>
  <r>
    <s v="WE18334"/>
    <x v="2"/>
    <n v="33"/>
    <s v="Operations"/>
    <s v="Operations Executive"/>
    <s v="b9"/>
    <s v="Bachelor"/>
    <s v="LinkedIn"/>
    <d v="2024-10-22T00:00:00"/>
    <d v="2024-11-12T00:00:00"/>
    <d v="2024-11-23T00:00:00"/>
    <s v="Hired"/>
    <n v="39633"/>
    <n v="3.8"/>
    <x v="0"/>
    <m/>
    <s v="Head Office"/>
    <x v="1"/>
  </r>
  <r>
    <s v="EX98323"/>
    <x v="0"/>
    <n v="28"/>
    <s v="Service"/>
    <s v="Service Manager"/>
    <s v="c8"/>
    <s v="Bachelor"/>
    <s v="LinkedIn"/>
    <d v="2024-10-22T00:00:00"/>
    <d v="2024-11-08T00:00:00"/>
    <d v="2024-11-19T00:00:00"/>
    <s v="Hired"/>
    <n v="82563"/>
    <n v="3.8"/>
    <x v="0"/>
    <n v="4"/>
    <s v="Branch Office"/>
    <x v="1"/>
  </r>
  <r>
    <s v="SE65080"/>
    <x v="0"/>
    <n v="31"/>
    <s v="Operations"/>
    <s v="Operations Executive"/>
    <s v="c8"/>
    <s v="Master"/>
    <s v="Job portal"/>
    <d v="2024-10-23T00:00:00"/>
    <d v="2024-11-03T00:00:00"/>
    <d v="2024-11-07T00:00:00"/>
    <s v="Rejected"/>
    <n v="71755"/>
    <m/>
    <x v="1"/>
    <n v="5"/>
    <s v="Branch Office"/>
    <x v="1"/>
  </r>
  <r>
    <s v="LR23998"/>
    <x v="0"/>
    <n v="32"/>
    <s v="Service"/>
    <s v="Service Engineer"/>
    <s v="c10"/>
    <s v="Master"/>
    <s v="Job portal"/>
    <d v="2024-10-23T00:00:00"/>
    <d v="2024-11-05T00:00:00"/>
    <d v="2024-11-15T00:00:00"/>
    <s v="Rejected"/>
    <n v="82922"/>
    <m/>
    <x v="1"/>
    <n v="4"/>
    <s v="Branch Office"/>
    <x v="1"/>
  </r>
  <r>
    <s v="YV26700"/>
    <x v="0"/>
    <n v="34"/>
    <s v="Service"/>
    <s v="Service Manager"/>
    <s v="c10"/>
    <s v="Bachelor"/>
    <s v="Job portal"/>
    <d v="2024-10-23T00:00:00"/>
    <d v="2024-11-04T00:00:00"/>
    <d v="2024-11-15T00:00:00"/>
    <s v="Hired"/>
    <n v="75918"/>
    <n v="4"/>
    <x v="0"/>
    <n v="5"/>
    <s v="Branch Office"/>
    <x v="2"/>
  </r>
  <r>
    <s v="UY59057"/>
    <x v="0"/>
    <n v="23"/>
    <s v="Sales"/>
    <s v="Sales Executive"/>
    <s v="i1"/>
    <s v="Degree"/>
    <s v="Job portal"/>
    <d v="2024-10-24T00:00:00"/>
    <d v="2024-11-05T00:00:00"/>
    <d v="2024-11-12T00:00:00"/>
    <s v="Candidate in process"/>
    <n v="53807"/>
    <m/>
    <x v="1"/>
    <n v="2"/>
    <s v="Branch Office"/>
    <x v="0"/>
  </r>
  <r>
    <s v="CE12701"/>
    <x v="0"/>
    <n v="35"/>
    <s v="Service"/>
    <s v="Service Engineer"/>
    <s v="b9"/>
    <s v="Master"/>
    <s v="Job portal"/>
    <d v="2024-10-24T00:00:00"/>
    <d v="2024-11-11T00:00:00"/>
    <d v="2024-11-19T00:00:00"/>
    <s v="Rejected"/>
    <n v="53877"/>
    <m/>
    <x v="1"/>
    <n v="5"/>
    <s v="Branch Office"/>
    <x v="2"/>
  </r>
  <r>
    <s v="XE64330"/>
    <x v="0"/>
    <n v="24"/>
    <s v="Operations"/>
    <s v="Operations Executive"/>
    <s v="i5"/>
    <s v="Associate"/>
    <s v="LinkedIn"/>
    <d v="2024-10-24T00:00:00"/>
    <d v="2024-11-13T00:00:00"/>
    <d v="2024-11-23T00:00:00"/>
    <s v="Hired"/>
    <n v="46597"/>
    <n v="3.7"/>
    <x v="2"/>
    <n v="4"/>
    <s v="Head Office"/>
    <x v="0"/>
  </r>
  <r>
    <s v="PL60792"/>
    <x v="2"/>
    <n v="31"/>
    <s v="Production"/>
    <s v="Production Engineer"/>
    <s v="c5"/>
    <s v="Bachelor"/>
    <s v="Job portal"/>
    <d v="2024-10-25T00:00:00"/>
    <d v="2024-11-15T00:00:00"/>
    <d v="2024-11-19T00:00:00"/>
    <s v="Hired"/>
    <n v="43306"/>
    <n v="4.9000000000000004"/>
    <x v="0"/>
    <n v="4"/>
    <s v="Branch Office"/>
    <x v="1"/>
  </r>
  <r>
    <s v="ER43813"/>
    <x v="0"/>
    <n v="24"/>
    <s v="Sales"/>
    <s v="Sales Executive"/>
    <s v="c8"/>
    <s v="Bachelor"/>
    <s v="Others"/>
    <d v="2024-10-25T00:00:00"/>
    <d v="2024-11-13T00:00:00"/>
    <d v="2024-11-18T00:00:00"/>
    <s v="Rejected"/>
    <n v="71390"/>
    <m/>
    <x v="1"/>
    <n v="5"/>
    <s v="Branch Office"/>
    <x v="0"/>
  </r>
  <r>
    <s v="YU09685"/>
    <x v="2"/>
    <n v="35"/>
    <s v="Marketing"/>
    <s v="Marketing Executive"/>
    <s v="c9"/>
    <s v="Associate"/>
    <s v="Job portal"/>
    <d v="2024-10-25T00:00:00"/>
    <d v="2024-11-11T00:00:00"/>
    <d v="2024-11-15T00:00:00"/>
    <s v="Hired"/>
    <n v="78296"/>
    <n v="4.0999999999999996"/>
    <x v="0"/>
    <n v="5"/>
    <s v="Branch Office"/>
    <x v="2"/>
  </r>
  <r>
    <s v="LP67557"/>
    <x v="2"/>
    <n v="26"/>
    <s v="Operations"/>
    <s v="Operations Manager"/>
    <s v="n6"/>
    <s v="Master"/>
    <s v="Job portal"/>
    <d v="2024-10-25T00:00:00"/>
    <d v="2024-11-12T00:00:00"/>
    <d v="2024-11-21T00:00:00"/>
    <s v="Candidate refused"/>
    <n v="122192"/>
    <m/>
    <x v="1"/>
    <n v="4"/>
    <s v="Branch Office"/>
    <x v="0"/>
  </r>
  <r>
    <s v="EU51886"/>
    <x v="2"/>
    <n v="36"/>
    <s v="Operations"/>
    <s v="Operations Manager"/>
    <s v="i7"/>
    <s v="Master"/>
    <s v="LinkedIn"/>
    <d v="2024-10-25T00:00:00"/>
    <d v="2024-11-04T00:00:00"/>
    <d v="2024-11-12T00:00:00"/>
    <s v="Hired"/>
    <n v="72340"/>
    <n v="4.7"/>
    <x v="2"/>
    <n v="5"/>
    <s v="Branch Office"/>
    <x v="2"/>
  </r>
  <r>
    <s v="CH59211"/>
    <x v="1"/>
    <n v="35"/>
    <s v="Marketing"/>
    <s v="Marketing Executive"/>
    <s v="i7"/>
    <s v="Bachelor"/>
    <s v="Own website"/>
    <d v="2024-10-25T00:00:00"/>
    <d v="2024-11-13T00:00:00"/>
    <d v="2024-11-25T00:00:00"/>
    <s v="Hired"/>
    <n v="72884"/>
    <m/>
    <x v="0"/>
    <n v="5"/>
    <s v="Branch Office"/>
    <x v="2"/>
  </r>
  <r>
    <s v="AC89635"/>
    <x v="0"/>
    <n v="29"/>
    <s v="Service"/>
    <s v="Service Manager"/>
    <s v="c10"/>
    <s v="Associate"/>
    <s v="Others"/>
    <d v="2024-10-25T00:00:00"/>
    <d v="2024-11-08T00:00:00"/>
    <d v="2024-11-17T00:00:00"/>
    <s v="Hired"/>
    <n v="60032"/>
    <n v="4.4000000000000004"/>
    <x v="0"/>
    <n v="5"/>
    <s v="Branch Office"/>
    <x v="1"/>
  </r>
  <r>
    <s v="ED84198"/>
    <x v="0"/>
    <n v="29"/>
    <s v="Operations"/>
    <s v="Operations Executive"/>
    <s v="c5"/>
    <s v="Degree"/>
    <s v="LinkedIn"/>
    <d v="2024-10-26T00:00:00"/>
    <d v="2024-11-11T00:00:00"/>
    <d v="2024-11-22T00:00:00"/>
    <s v="Hired"/>
    <n v="68440"/>
    <m/>
    <x v="2"/>
    <n v="5"/>
    <s v="Branch Office"/>
    <x v="1"/>
  </r>
  <r>
    <s v="VA48165"/>
    <x v="2"/>
    <n v="40"/>
    <s v="Operations"/>
    <s v="Operations Executive"/>
    <s v="c8"/>
    <s v="Degree"/>
    <s v="Job portal"/>
    <d v="2024-10-26T00:00:00"/>
    <d v="2024-11-14T00:00:00"/>
    <d v="2024-11-22T00:00:00"/>
    <s v="Hired"/>
    <n v="78051"/>
    <n v="4.2"/>
    <x v="0"/>
    <n v="3"/>
    <s v="Branch Office"/>
    <x v="3"/>
  </r>
  <r>
    <s v="HH65933"/>
    <x v="0"/>
    <n v="31"/>
    <s v="Operations"/>
    <s v="Operations Executive"/>
    <s v="b9"/>
    <s v="Associate"/>
    <s v="Recruitment agencies"/>
    <d v="2024-10-26T00:00:00"/>
    <d v="2024-11-06T00:00:00"/>
    <d v="2024-11-11T00:00:00"/>
    <s v="Hired"/>
    <n v="38121"/>
    <n v="4.8"/>
    <x v="0"/>
    <n v="4"/>
    <s v="Head Office"/>
    <x v="1"/>
  </r>
  <r>
    <s v="HB54952"/>
    <x v="0"/>
    <n v="25"/>
    <s v="Operations"/>
    <s v="Operations Executive"/>
    <s v="c8"/>
    <s v="Master"/>
    <s v="Others"/>
    <d v="2024-10-26T00:00:00"/>
    <d v="2024-11-04T00:00:00"/>
    <d v="2024-11-15T00:00:00"/>
    <s v="Hired"/>
    <n v="72266"/>
    <n v="5"/>
    <x v="0"/>
    <n v="5"/>
    <s v="Branch Office"/>
    <x v="0"/>
  </r>
  <r>
    <s v="KX36149"/>
    <x v="2"/>
    <n v="29"/>
    <s v="Service"/>
    <s v="Service Engineer"/>
    <s v="i4"/>
    <s v="Bachelor"/>
    <s v="Recruitment agencies"/>
    <d v="2024-10-26T00:00:00"/>
    <d v="2024-11-08T00:00:00"/>
    <d v="2024-11-14T00:00:00"/>
    <s v="Rejected"/>
    <n v="57058"/>
    <m/>
    <x v="1"/>
    <n v="5"/>
    <s v="Branch Office"/>
    <x v="1"/>
  </r>
  <r>
    <s v="SO99111"/>
    <x v="2"/>
    <n v="30"/>
    <s v="Operations"/>
    <s v="Operations Executive"/>
    <s v="c10"/>
    <s v="Master"/>
    <s v="Recruitment agencies"/>
    <d v="2024-10-26T00:00:00"/>
    <d v="2024-11-11T00:00:00"/>
    <d v="2024-11-16T00:00:00"/>
    <s v="Rejected"/>
    <n v="69446"/>
    <m/>
    <x v="1"/>
    <n v="5"/>
    <s v="Branch Office"/>
    <x v="1"/>
  </r>
  <r>
    <s v="RX00311"/>
    <x v="1"/>
    <n v="32"/>
    <s v="Service"/>
    <s v="Service Manager"/>
    <s v="c5"/>
    <s v="Degree"/>
    <s v="Job portal"/>
    <d v="2024-10-26T00:00:00"/>
    <d v="2024-11-12T00:00:00"/>
    <d v="2024-11-21T00:00:00"/>
    <s v="Hired"/>
    <n v="50889"/>
    <n v="3.9"/>
    <x v="0"/>
    <m/>
    <s v="Head Office"/>
    <x v="1"/>
  </r>
  <r>
    <s v="KW78212"/>
    <x v="1"/>
    <n v="39"/>
    <s v="Service"/>
    <s v="Service Manager"/>
    <s v="c10"/>
    <s v="Degree"/>
    <s v="Recruitment agencies"/>
    <d v="2024-10-27T00:00:00"/>
    <d v="2024-11-07T00:00:00"/>
    <d v="2024-11-17T00:00:00"/>
    <s v="Rejected"/>
    <n v="68898"/>
    <m/>
    <x v="1"/>
    <n v="4"/>
    <s v="Branch Office"/>
    <x v="2"/>
  </r>
  <r>
    <s v="SA18893"/>
    <x v="2"/>
    <n v="35"/>
    <s v="Service"/>
    <s v="Service Engineer"/>
    <s v="i1"/>
    <s v="Master"/>
    <s v="Others"/>
    <d v="2024-10-27T00:00:00"/>
    <d v="2024-11-17T00:00:00"/>
    <d v="2024-11-23T00:00:00"/>
    <s v="Rejected"/>
    <n v="46377"/>
    <m/>
    <x v="1"/>
    <n v="4"/>
    <s v="Branch Office"/>
    <x v="2"/>
  </r>
  <r>
    <s v="YM02701"/>
    <x v="0"/>
    <n v="48"/>
    <s v="Marketing"/>
    <s v="Marketing Manager"/>
    <s v="i6"/>
    <s v="Bachelor"/>
    <s v="LinkedIn"/>
    <d v="2024-10-27T00:00:00"/>
    <d v="2024-11-16T00:00:00"/>
    <d v="2024-11-22T00:00:00"/>
    <s v="Rejected"/>
    <n v="50221"/>
    <m/>
    <x v="1"/>
    <n v="5"/>
    <s v="Branch Office"/>
    <x v="5"/>
  </r>
  <r>
    <s v="GV72247"/>
    <x v="2"/>
    <n v="31"/>
    <s v="Service"/>
    <s v="Service Manager"/>
    <s v="i7"/>
    <s v="Degree"/>
    <s v="Own website"/>
    <d v="2024-10-28T00:00:00"/>
    <d v="2024-11-10T00:00:00"/>
    <d v="2024-11-18T00:00:00"/>
    <s v="Hired"/>
    <n v="75560"/>
    <n v="4.5999999999999996"/>
    <x v="0"/>
    <n v="4"/>
    <s v="Branch Office"/>
    <x v="1"/>
  </r>
  <r>
    <s v="VM07676"/>
    <x v="0"/>
    <n v="25"/>
    <s v="Finance"/>
    <s v="Financial Analyst"/>
    <s v="i4"/>
    <s v="Master"/>
    <s v="LinkedIn"/>
    <d v="2024-10-28T00:00:00"/>
    <d v="2024-11-12T00:00:00"/>
    <d v="2024-11-19T00:00:00"/>
    <s v="Hired"/>
    <n v="50506"/>
    <n v="3.8"/>
    <x v="0"/>
    <n v="4"/>
    <s v="Branch Office"/>
    <x v="0"/>
  </r>
  <r>
    <s v="QR55694"/>
    <x v="0"/>
    <n v="23"/>
    <s v="Purchase"/>
    <s v="Purchase Officer"/>
    <s v="i5"/>
    <s v="Bachelor"/>
    <s v="Job portal"/>
    <d v="2024-10-28T00:00:00"/>
    <d v="2024-11-06T00:00:00"/>
    <d v="2024-11-18T00:00:00"/>
    <s v="Hired"/>
    <n v="68150"/>
    <m/>
    <x v="0"/>
    <n v="5"/>
    <s v="Branch Office"/>
    <x v="0"/>
  </r>
  <r>
    <s v="KM05884"/>
    <x v="2"/>
    <n v="44"/>
    <s v="Marketing"/>
    <s v="Marketing Executive"/>
    <s v="c9"/>
    <s v="Master"/>
    <s v="LinkedIn"/>
    <d v="2024-10-29T00:00:00"/>
    <d v="2024-11-08T00:00:00"/>
    <d v="2024-11-13T00:00:00"/>
    <s v="Hired"/>
    <n v="66854"/>
    <n v="4.8"/>
    <x v="0"/>
    <n v="4"/>
    <s v="Branch Office"/>
    <x v="3"/>
  </r>
  <r>
    <s v="DB61260"/>
    <x v="0"/>
    <n v="23"/>
    <s v="Service"/>
    <s v="Service Engineer"/>
    <s v="i7"/>
    <s v="Doctoral"/>
    <s v="Recruitment agencies"/>
    <d v="2024-10-29T00:00:00"/>
    <d v="2024-11-17T00:00:00"/>
    <d v="2024-11-28T00:00:00"/>
    <s v="Rejected"/>
    <n v="74760"/>
    <m/>
    <x v="1"/>
    <n v="2"/>
    <s v="Head Office"/>
    <x v="0"/>
  </r>
  <r>
    <s v="VS83068"/>
    <x v="0"/>
    <n v="50"/>
    <s v="Operations"/>
    <s v="Operations Executive"/>
    <s v="i1"/>
    <s v="Bachelor"/>
    <s v="LinkedIn"/>
    <d v="2024-10-29T00:00:00"/>
    <d v="2024-11-12T00:00:00"/>
    <d v="2024-11-19T00:00:00"/>
    <s v="Hired"/>
    <n v="47745"/>
    <n v="4.8"/>
    <x v="0"/>
    <n v="4"/>
    <s v="Branch Office"/>
    <x v="5"/>
  </r>
  <r>
    <s v="TS49249"/>
    <x v="0"/>
    <n v="22"/>
    <s v="Operations"/>
    <s v="Operations Executive"/>
    <s v="c10"/>
    <s v="Bachelor"/>
    <s v="LinkedIn"/>
    <d v="2024-10-29T00:00:00"/>
    <d v="2024-11-19T00:00:00"/>
    <d v="2024-11-28T00:00:00"/>
    <s v="Hired"/>
    <n v="71271"/>
    <n v="4.0999999999999996"/>
    <x v="0"/>
    <m/>
    <s v="Remote"/>
    <x v="0"/>
  </r>
  <r>
    <s v="IE38489"/>
    <x v="2"/>
    <n v="26"/>
    <s v="Purchase"/>
    <s v="Purchase Officer"/>
    <s v="c9"/>
    <s v="Bachelor"/>
    <s v="LinkedIn"/>
    <d v="2024-10-29T00:00:00"/>
    <d v="2024-11-12T00:00:00"/>
    <d v="2024-11-24T00:00:00"/>
    <s v="Hired"/>
    <n v="70658"/>
    <m/>
    <x v="0"/>
    <n v="4"/>
    <s v="Head Office"/>
    <x v="0"/>
  </r>
  <r>
    <s v="PF19477"/>
    <x v="0"/>
    <n v="35"/>
    <s v="Service"/>
    <s v="Service Engineer"/>
    <s v="i6"/>
    <s v="Bachelor"/>
    <s v="Job portal"/>
    <d v="2024-10-30T00:00:00"/>
    <d v="2024-11-08T00:00:00"/>
    <d v="2024-11-16T00:00:00"/>
    <s v="Hired"/>
    <n v="65815"/>
    <n v="4.4000000000000004"/>
    <x v="2"/>
    <n v="4"/>
    <s v="Branch Office"/>
    <x v="2"/>
  </r>
  <r>
    <s v="SP31515"/>
    <x v="2"/>
    <n v="35"/>
    <s v="Operations"/>
    <s v="Operations Executive"/>
    <s v="i7"/>
    <s v="Bachelor"/>
    <s v="LinkedIn"/>
    <d v="2024-10-30T00:00:00"/>
    <d v="2024-11-08T00:00:00"/>
    <d v="2024-11-20T00:00:00"/>
    <s v="Hired"/>
    <n v="56504"/>
    <m/>
    <x v="0"/>
    <m/>
    <s v="Branch Office"/>
    <x v="2"/>
  </r>
  <r>
    <s v="UN13161"/>
    <x v="0"/>
    <n v="28"/>
    <s v="Operations"/>
    <s v="Operations Executive"/>
    <s v="i4"/>
    <s v="Associate"/>
    <s v="LinkedIn"/>
    <d v="2024-10-30T00:00:00"/>
    <d v="2024-11-07T00:00:00"/>
    <d v="2024-11-19T00:00:00"/>
    <s v="Hired"/>
    <n v="48330"/>
    <n v="4.0999999999999996"/>
    <x v="0"/>
    <n v="4"/>
    <s v="Head Office"/>
    <x v="1"/>
  </r>
  <r>
    <s v="VO40870"/>
    <x v="2"/>
    <n v="46"/>
    <s v="Operations"/>
    <s v="Operations Executive"/>
    <s v="b9"/>
    <s v="Bachelor"/>
    <s v="Job portal"/>
    <d v="2024-10-30T00:00:00"/>
    <d v="2024-11-13T00:00:00"/>
    <d v="2024-11-21T00:00:00"/>
    <s v="Hired"/>
    <n v="47035"/>
    <n v="4.5999999999999996"/>
    <x v="0"/>
    <n v="3"/>
    <s v="Branch Office"/>
    <x v="5"/>
  </r>
  <r>
    <s v="EW39725"/>
    <x v="2"/>
    <n v="40"/>
    <s v="Service"/>
    <s v="Service Engineer"/>
    <s v="c8"/>
    <s v="Associate"/>
    <s v="Recruitment agencies"/>
    <d v="2024-10-31T00:00:00"/>
    <d v="2024-11-22T00:00:00"/>
    <d v="2024-11-26T00:00:00"/>
    <s v="Hired"/>
    <n v="76929"/>
    <n v="4"/>
    <x v="0"/>
    <n v="3"/>
    <s v="Branch Office"/>
    <x v="3"/>
  </r>
  <r>
    <s v="PP00451"/>
    <x v="0"/>
    <n v="29"/>
    <s v="Operations"/>
    <s v="Operations Executive"/>
    <s v="i1"/>
    <s v="Bachelor"/>
    <s v="Others"/>
    <d v="2024-10-31T00:00:00"/>
    <d v="2024-11-10T00:00:00"/>
    <d v="2024-11-16T00:00:00"/>
    <s v="Rejected"/>
    <n v="58772"/>
    <m/>
    <x v="1"/>
    <n v="4"/>
    <s v="Branch Office"/>
    <x v="1"/>
  </r>
  <r>
    <s v="CE27738"/>
    <x v="0"/>
    <n v="32"/>
    <s v="Service"/>
    <s v="Service Manager"/>
    <s v="c9"/>
    <s v="Associate"/>
    <s v="Job portal"/>
    <d v="2024-10-31T00:00:00"/>
    <d v="2024-11-15T00:00:00"/>
    <d v="2024-11-20T00:00:00"/>
    <s v="Rejected"/>
    <n v="87922"/>
    <m/>
    <x v="1"/>
    <n v="2"/>
    <s v="Branch Office"/>
    <x v="1"/>
  </r>
  <r>
    <s v="ZZ04059"/>
    <x v="0"/>
    <n v="28"/>
    <s v="Operations"/>
    <s v="Operations Executive"/>
    <s v="i1"/>
    <s v="Bachelor"/>
    <s v="LinkedIn"/>
    <d v="2024-11-01T00:00:00"/>
    <d v="2024-11-12T00:00:00"/>
    <d v="2024-11-21T00:00:00"/>
    <s v="Hired"/>
    <n v="37016"/>
    <n v="3.6"/>
    <x v="0"/>
    <m/>
    <s v="Branch Office"/>
    <x v="1"/>
  </r>
  <r>
    <s v="XO66737"/>
    <x v="1"/>
    <n v="24"/>
    <s v="Operations"/>
    <s v="Operations Executive"/>
    <s v="i4"/>
    <s v="Master"/>
    <s v="LinkedIn"/>
    <d v="2024-11-01T00:00:00"/>
    <d v="2024-11-16T00:00:00"/>
    <d v="2024-11-25T00:00:00"/>
    <s v="Hired"/>
    <n v="59931"/>
    <n v="4.5999999999999996"/>
    <x v="2"/>
    <n v="5"/>
    <s v="Branch Office"/>
    <x v="0"/>
  </r>
  <r>
    <s v="LN74729"/>
    <x v="2"/>
    <n v="28"/>
    <s v="Service"/>
    <s v="Service Engineer"/>
    <s v="c9"/>
    <s v="Bachelor"/>
    <s v="LinkedIn"/>
    <d v="2024-11-01T00:00:00"/>
    <d v="2024-11-10T00:00:00"/>
    <d v="2024-11-21T00:00:00"/>
    <s v="Hired"/>
    <n v="78206"/>
    <n v="4.8"/>
    <x v="2"/>
    <n v="5"/>
    <s v="Head Office"/>
    <x v="1"/>
  </r>
  <r>
    <s v="VX36857"/>
    <x v="1"/>
    <n v="37"/>
    <s v="Operations"/>
    <s v="Operations Manager"/>
    <s v="c5"/>
    <s v="Bachelor"/>
    <s v="Job portal"/>
    <d v="2024-11-01T00:00:00"/>
    <d v="2024-11-14T00:00:00"/>
    <d v="2024-11-21T00:00:00"/>
    <s v="Candidate refused"/>
    <n v="68181"/>
    <m/>
    <x v="1"/>
    <n v="4"/>
    <s v="Remote"/>
    <x v="2"/>
  </r>
  <r>
    <s v="HE95318"/>
    <x v="0"/>
    <n v="28"/>
    <s v="Operations"/>
    <s v="Operations Manager"/>
    <s v="c9"/>
    <s v="Bachelor"/>
    <s v="LinkedIn"/>
    <d v="2024-11-01T00:00:00"/>
    <d v="2024-11-19T00:00:00"/>
    <d v="2024-11-25T00:00:00"/>
    <s v="Rejected"/>
    <n v="80977"/>
    <m/>
    <x v="1"/>
    <n v="4"/>
    <s v="Remote"/>
    <x v="1"/>
  </r>
  <r>
    <s v="EA30252"/>
    <x v="2"/>
    <n v="33"/>
    <s v="Operations"/>
    <s v="Operations Executive"/>
    <s v="i6"/>
    <s v="Master"/>
    <s v="Job portal"/>
    <d v="2024-11-01T00:00:00"/>
    <d v="2024-11-17T00:00:00"/>
    <d v="2024-11-26T00:00:00"/>
    <s v="Hired"/>
    <n v="67969"/>
    <n v="4.7"/>
    <x v="0"/>
    <n v="4"/>
    <s v="Head Office"/>
    <x v="1"/>
  </r>
  <r>
    <s v="RC79054"/>
    <x v="2"/>
    <n v="23"/>
    <s v="Service"/>
    <s v="Service Engineer"/>
    <s v="c8"/>
    <s v="Bachelor"/>
    <s v="Job portal"/>
    <d v="2024-11-01T00:00:00"/>
    <d v="2024-11-15T00:00:00"/>
    <d v="2024-11-26T00:00:00"/>
    <s v="Rejected"/>
    <n v="65428"/>
    <m/>
    <x v="1"/>
    <n v="3"/>
    <s v="Head Office"/>
    <x v="0"/>
  </r>
  <r>
    <s v="IR98443"/>
    <x v="2"/>
    <n v="24"/>
    <s v="Purchase"/>
    <s v="Purchase Officer"/>
    <s v="c8"/>
    <s v="Associate"/>
    <s v="Job portal"/>
    <d v="2024-11-01T00:00:00"/>
    <d v="2024-11-18T00:00:00"/>
    <d v="2024-11-25T00:00:00"/>
    <s v="Rejected"/>
    <n v="70502"/>
    <m/>
    <x v="1"/>
    <n v="4"/>
    <s v="Branch Office"/>
    <x v="0"/>
  </r>
  <r>
    <s v="PY30028"/>
    <x v="1"/>
    <n v="26"/>
    <s v="Operations"/>
    <s v="Operations Executive"/>
    <s v="c8"/>
    <s v="Bachelor"/>
    <s v="LinkedIn"/>
    <d v="2024-11-02T00:00:00"/>
    <d v="2024-11-18T00:00:00"/>
    <d v="2024-11-29T00:00:00"/>
    <s v="Hired"/>
    <n v="53552"/>
    <m/>
    <x v="0"/>
    <n v="4"/>
    <s v="Branch Office"/>
    <x v="0"/>
  </r>
  <r>
    <s v="XD24787"/>
    <x v="0"/>
    <n v="28"/>
    <s v="Sales"/>
    <s v="Sales Manager"/>
    <s v="c8"/>
    <s v="Bachelor"/>
    <s v="Job portal"/>
    <d v="2024-11-02T00:00:00"/>
    <d v="2024-11-18T00:00:00"/>
    <d v="2024-11-27T00:00:00"/>
    <s v="Hired"/>
    <n v="73294"/>
    <n v="4"/>
    <x v="2"/>
    <n v="4"/>
    <s v="Branch Office"/>
    <x v="1"/>
  </r>
  <r>
    <s v="MY07881"/>
    <x v="0"/>
    <n v="25"/>
    <s v="Service"/>
    <s v="Service Engineer"/>
    <s v="i4"/>
    <s v="Bachelor"/>
    <s v="Job portal"/>
    <d v="2024-11-02T00:00:00"/>
    <d v="2024-11-22T00:00:00"/>
    <d v="2024-12-01T00:00:00"/>
    <s v="Hired"/>
    <n v="43203"/>
    <n v="3.6"/>
    <x v="0"/>
    <n v="5"/>
    <s v="Branch Office"/>
    <x v="0"/>
  </r>
  <r>
    <s v="QO10075"/>
    <x v="2"/>
    <n v="25"/>
    <s v="Human Resource"/>
    <s v="HR Specialist"/>
    <s v="i5"/>
    <s v="Master"/>
    <s v="Job portal"/>
    <d v="2024-11-02T00:00:00"/>
    <d v="2024-11-16T00:00:00"/>
    <d v="2024-11-23T00:00:00"/>
    <s v="Hired"/>
    <n v="62230"/>
    <n v="4.5999999999999996"/>
    <x v="0"/>
    <n v="4"/>
    <s v="Branch Office"/>
    <x v="0"/>
  </r>
  <r>
    <s v="QS73867"/>
    <x v="2"/>
    <n v="26"/>
    <s v="Service"/>
    <s v="Service Engineer"/>
    <s v="n10"/>
    <s v="Bachelor"/>
    <s v="Job portal"/>
    <d v="2024-11-03T00:00:00"/>
    <d v="2024-11-24T00:00:00"/>
    <d v="2024-12-02T00:00:00"/>
    <s v="Hired"/>
    <n v="181087"/>
    <m/>
    <x v="0"/>
    <m/>
    <s v="Branch Office"/>
    <x v="0"/>
  </r>
  <r>
    <s v="WI18017"/>
    <x v="0"/>
    <n v="53"/>
    <s v="General Management"/>
    <s v="General Manager"/>
    <s v="i5"/>
    <s v="Bachelor"/>
    <s v="Job portal"/>
    <d v="2024-11-03T00:00:00"/>
    <d v="2024-11-15T00:00:00"/>
    <d v="2024-11-23T00:00:00"/>
    <s v="Hired"/>
    <n v="54058"/>
    <n v="3.9"/>
    <x v="0"/>
    <n v="5"/>
    <s v="Head Office"/>
    <x v="4"/>
  </r>
  <r>
    <s v="YL74803"/>
    <x v="0"/>
    <n v="28"/>
    <s v="Service"/>
    <s v="Service Engineer"/>
    <s v="c9"/>
    <s v="Master"/>
    <s v="Job portal"/>
    <d v="2024-11-03T00:00:00"/>
    <d v="2024-11-20T00:00:00"/>
    <d v="2024-11-24T00:00:00"/>
    <s v="Rejected"/>
    <n v="75183"/>
    <m/>
    <x v="1"/>
    <n v="5"/>
    <s v="Branch Office"/>
    <x v="1"/>
  </r>
  <r>
    <s v="VF91054"/>
    <x v="0"/>
    <n v="26"/>
    <s v="Service"/>
    <s v="Service Manager"/>
    <s v="i7"/>
    <s v="Bachelor"/>
    <s v="Own website"/>
    <d v="2024-11-04T00:00:00"/>
    <d v="2024-11-19T00:00:00"/>
    <d v="2024-11-25T00:00:00"/>
    <s v="Candidate refused"/>
    <n v="55988"/>
    <m/>
    <x v="1"/>
    <n v="5"/>
    <s v="Head Office"/>
    <x v="0"/>
  </r>
  <r>
    <s v="ZB47752"/>
    <x v="0"/>
    <n v="30"/>
    <s v="Operations"/>
    <s v="Operations Executive"/>
    <s v="b9"/>
    <s v="Degree"/>
    <s v="LinkedIn"/>
    <d v="2024-11-04T00:00:00"/>
    <d v="2024-11-22T00:00:00"/>
    <d v="2024-11-27T00:00:00"/>
    <s v="Hired"/>
    <n v="37472"/>
    <n v="3.7"/>
    <x v="0"/>
    <n v="4"/>
    <s v="Head Office"/>
    <x v="1"/>
  </r>
  <r>
    <s v="VA85507"/>
    <x v="0"/>
    <n v="22"/>
    <s v="Operations"/>
    <s v="Operations Manager"/>
    <s v="c5"/>
    <s v="Bachelor"/>
    <s v="LinkedIn"/>
    <d v="2024-11-04T00:00:00"/>
    <d v="2024-11-18T00:00:00"/>
    <d v="2024-11-28T00:00:00"/>
    <s v="Hired"/>
    <n v="55000"/>
    <n v="4.8"/>
    <x v="2"/>
    <n v="4"/>
    <s v="Head Office"/>
    <x v="0"/>
  </r>
  <r>
    <s v="HY76915"/>
    <x v="2"/>
    <n v="27"/>
    <s v="Operations"/>
    <s v="Operations Executive"/>
    <s v="i4"/>
    <s v="Master"/>
    <s v="LinkedIn"/>
    <d v="2024-11-04T00:00:00"/>
    <d v="2024-11-19T00:00:00"/>
    <d v="2024-11-29T00:00:00"/>
    <s v="Rejected"/>
    <n v="51875"/>
    <m/>
    <x v="1"/>
    <n v="4"/>
    <s v="Branch Office"/>
    <x v="0"/>
  </r>
  <r>
    <s v="HS00059"/>
    <x v="2"/>
    <n v="31"/>
    <s v="Finance"/>
    <s v="Financial Analyst"/>
    <s v="i5"/>
    <s v="Doctoral"/>
    <s v="Recruitment agencies"/>
    <d v="2024-11-04T00:00:00"/>
    <d v="2024-11-23T00:00:00"/>
    <d v="2024-12-03T00:00:00"/>
    <s v="Rejected"/>
    <n v="56887"/>
    <m/>
    <x v="1"/>
    <n v="4"/>
    <s v="Branch Office"/>
    <x v="1"/>
  </r>
  <r>
    <s v="BQ44717"/>
    <x v="0"/>
    <n v="25"/>
    <s v="Operations"/>
    <s v="Operations Executive"/>
    <s v="b9"/>
    <s v="Bachelor"/>
    <s v="LinkedIn"/>
    <d v="2024-11-04T00:00:00"/>
    <d v="2024-11-26T00:00:00"/>
    <d v="2024-12-07T00:00:00"/>
    <s v="Candidate in process"/>
    <n v="40079"/>
    <m/>
    <x v="1"/>
    <n v="4"/>
    <s v="Head Office"/>
    <x v="0"/>
  </r>
  <r>
    <s v="HP49069"/>
    <x v="0"/>
    <n v="35"/>
    <s v="Service"/>
    <s v="Service Engineer"/>
    <s v="i4"/>
    <s v="Bachelor"/>
    <s v="Job portal"/>
    <d v="2024-11-05T00:00:00"/>
    <d v="2024-11-20T00:00:00"/>
    <d v="2024-11-24T00:00:00"/>
    <s v="Hired"/>
    <n v="60790"/>
    <n v="3.7"/>
    <x v="2"/>
    <n v="1"/>
    <s v="Branch Office"/>
    <x v="2"/>
  </r>
  <r>
    <s v="HQ62731"/>
    <x v="0"/>
    <n v="35"/>
    <s v="Production"/>
    <s v="Production Engineer"/>
    <s v="i7"/>
    <s v="Associate"/>
    <s v="Recruitment agencies"/>
    <d v="2024-11-05T00:00:00"/>
    <d v="2024-11-24T00:00:00"/>
    <d v="2024-12-06T00:00:00"/>
    <s v="Rejected"/>
    <n v="71068"/>
    <m/>
    <x v="1"/>
    <n v="4"/>
    <s v="Branch Office"/>
    <x v="2"/>
  </r>
  <r>
    <s v="BJ88230"/>
    <x v="0"/>
    <n v="22"/>
    <s v="Service"/>
    <s v="Service Engineer"/>
    <s v="n6"/>
    <s v="Master"/>
    <s v="Job portal"/>
    <d v="2024-11-05T00:00:00"/>
    <d v="2024-11-19T00:00:00"/>
    <d v="2024-11-23T00:00:00"/>
    <s v="Hired"/>
    <n v="126932"/>
    <n v="3.8"/>
    <x v="0"/>
    <n v="4"/>
    <s v="Remote"/>
    <x v="0"/>
  </r>
  <r>
    <s v="QC13375"/>
    <x v="2"/>
    <n v="30"/>
    <s v="Operations"/>
    <s v="Operations Manager"/>
    <s v="c8"/>
    <s v="Master"/>
    <s v="Others"/>
    <d v="2024-11-05T00:00:00"/>
    <d v="2024-11-26T00:00:00"/>
    <d v="2024-12-08T00:00:00"/>
    <s v="Hired"/>
    <n v="58157"/>
    <n v="4.5999999999999996"/>
    <x v="0"/>
    <n v="5"/>
    <s v="Branch Office"/>
    <x v="1"/>
  </r>
  <r>
    <s v="DS79612"/>
    <x v="1"/>
    <n v="31"/>
    <s v="Service"/>
    <s v="Service Engineer"/>
    <s v="i6"/>
    <s v="Master"/>
    <s v="LinkedIn"/>
    <d v="2024-11-05T00:00:00"/>
    <d v="2024-11-15T00:00:00"/>
    <d v="2024-11-24T00:00:00"/>
    <s v="Rejected"/>
    <n v="59041"/>
    <m/>
    <x v="1"/>
    <n v="4"/>
    <s v="Branch Office"/>
    <x v="1"/>
  </r>
  <r>
    <s v="YL86103"/>
    <x v="0"/>
    <n v="33"/>
    <s v="Service"/>
    <s v="Service Engineer"/>
    <s v="i7"/>
    <s v="Bachelor"/>
    <s v="Job portal"/>
    <d v="2024-11-05T00:00:00"/>
    <d v="2024-11-15T00:00:00"/>
    <d v="2024-11-19T00:00:00"/>
    <s v="Candidate refused"/>
    <n v="60813"/>
    <m/>
    <x v="1"/>
    <n v="5"/>
    <s v="Branch Office"/>
    <x v="1"/>
  </r>
  <r>
    <s v="US85795"/>
    <x v="2"/>
    <n v="25"/>
    <s v="Production"/>
    <s v="Production Engineer"/>
    <s v="c8"/>
    <s v="Associate"/>
    <s v="Recruitment agencies"/>
    <d v="2024-11-05T00:00:00"/>
    <d v="2024-11-21T00:00:00"/>
    <d v="2024-12-01T00:00:00"/>
    <s v="Candidate in process"/>
    <n v="72253"/>
    <m/>
    <x v="1"/>
    <n v="5"/>
    <s v="Branch Office"/>
    <x v="0"/>
  </r>
  <r>
    <s v="SX84443"/>
    <x v="2"/>
    <n v="32"/>
    <s v="Sales"/>
    <s v="Sales Executive"/>
    <s v="c10"/>
    <s v="Degree"/>
    <s v="Job portal"/>
    <d v="2024-11-05T00:00:00"/>
    <d v="2024-11-15T00:00:00"/>
    <d v="2024-11-19T00:00:00"/>
    <s v="Rejected"/>
    <n v="60673"/>
    <m/>
    <x v="1"/>
    <n v="3"/>
    <s v="Branch Office"/>
    <x v="1"/>
  </r>
  <r>
    <s v="BN40760"/>
    <x v="2"/>
    <n v="29"/>
    <s v="Sales"/>
    <s v="Sales Manager"/>
    <s v="n9"/>
    <s v="Master"/>
    <s v="Job portal"/>
    <d v="2024-11-06T00:00:00"/>
    <d v="2024-11-21T00:00:00"/>
    <d v="2024-12-03T00:00:00"/>
    <s v="Hired"/>
    <n v="171495"/>
    <n v="4.0999999999999996"/>
    <x v="0"/>
    <m/>
    <s v="Branch Office"/>
    <x v="1"/>
  </r>
  <r>
    <s v="ZF46124"/>
    <x v="0"/>
    <n v="34"/>
    <s v="Operations"/>
    <s v="Operations Executive"/>
    <s v="i6"/>
    <s v="Associate"/>
    <s v="LinkedIn"/>
    <d v="2024-11-06T00:00:00"/>
    <d v="2024-11-25T00:00:00"/>
    <d v="2024-12-04T00:00:00"/>
    <s v="Hired"/>
    <n v="70633"/>
    <n v="3.7"/>
    <x v="0"/>
    <n v="4"/>
    <s v="Branch Office"/>
    <x v="2"/>
  </r>
  <r>
    <s v="BJ53745"/>
    <x v="1"/>
    <n v="34"/>
    <s v="Purchase"/>
    <s v="Purchase Manager"/>
    <s v="c10"/>
    <s v="Master"/>
    <s v="LinkedIn"/>
    <d v="2024-11-07T00:00:00"/>
    <d v="2024-11-22T00:00:00"/>
    <d v="2024-12-04T00:00:00"/>
    <s v="Hired"/>
    <n v="66593"/>
    <n v="3.9"/>
    <x v="0"/>
    <n v="5"/>
    <s v="Remote"/>
    <x v="2"/>
  </r>
  <r>
    <s v="VQ78215"/>
    <x v="0"/>
    <n v="26"/>
    <s v="Operations"/>
    <s v="Operations Executive"/>
    <s v="i4"/>
    <s v="Master"/>
    <s v="Job portal"/>
    <d v="2024-11-07T00:00:00"/>
    <d v="2024-11-17T00:00:00"/>
    <d v="2024-11-28T00:00:00"/>
    <s v="Candidate refused"/>
    <n v="54018"/>
    <m/>
    <x v="1"/>
    <n v="4"/>
    <s v="Branch Office"/>
    <x v="0"/>
  </r>
  <r>
    <s v="RM96770"/>
    <x v="0"/>
    <n v="31"/>
    <s v="Operations"/>
    <s v="Operations Manager"/>
    <s v="i4"/>
    <s v="Doctoral"/>
    <s v="LinkedIn"/>
    <d v="2024-11-07T00:00:00"/>
    <d v="2024-11-26T00:00:00"/>
    <d v="2024-12-04T00:00:00"/>
    <s v="Hired"/>
    <n v="58868"/>
    <n v="4.7"/>
    <x v="0"/>
    <n v="4"/>
    <s v="Branch Office"/>
    <x v="1"/>
  </r>
  <r>
    <s v="QU34331"/>
    <x v="0"/>
    <n v="30"/>
    <s v="Sales"/>
    <s v="Sales Manager"/>
    <s v="m7"/>
    <s v="Bachelor"/>
    <s v="Own website"/>
    <d v="2024-11-07T00:00:00"/>
    <d v="2024-11-23T00:00:00"/>
    <d v="2024-12-02T00:00:00"/>
    <s v="Hired"/>
    <n v="132065"/>
    <n v="3.9"/>
    <x v="2"/>
    <n v="5"/>
    <s v="Branch Office"/>
    <x v="1"/>
  </r>
  <r>
    <s v="OT53670"/>
    <x v="0"/>
    <n v="25"/>
    <s v="Operations"/>
    <s v="Operations Manager"/>
    <s v="n9"/>
    <s v="Bachelor"/>
    <s v="Job portal"/>
    <d v="2024-11-07T00:00:00"/>
    <d v="2024-11-28T00:00:00"/>
    <d v="2024-12-03T00:00:00"/>
    <s v="Hired"/>
    <n v="189913"/>
    <n v="4.9000000000000004"/>
    <x v="2"/>
    <n v="3"/>
    <s v="Head Office"/>
    <x v="0"/>
  </r>
  <r>
    <s v="XV67546"/>
    <x v="0"/>
    <n v="33"/>
    <s v="Sales"/>
    <s v="Sales Executive"/>
    <s v="c8"/>
    <s v="Bachelor"/>
    <s v="LinkedIn"/>
    <d v="2024-11-07T00:00:00"/>
    <d v="2024-11-23T00:00:00"/>
    <d v="2024-11-28T00:00:00"/>
    <s v="Hired"/>
    <n v="64740"/>
    <n v="3.6"/>
    <x v="0"/>
    <n v="3"/>
    <s v="Branch Office"/>
    <x v="1"/>
  </r>
  <r>
    <s v="IA45880"/>
    <x v="0"/>
    <n v="32"/>
    <s v="Operations"/>
    <s v="Operations Executive"/>
    <s v="b9"/>
    <s v="Doctoral"/>
    <s v="Others"/>
    <d v="2024-11-08T00:00:00"/>
    <d v="2024-11-17T00:00:00"/>
    <d v="2024-11-22T00:00:00"/>
    <s v="Hired"/>
    <n v="41302"/>
    <n v="4.7"/>
    <x v="0"/>
    <n v="5"/>
    <s v="Branch Office"/>
    <x v="1"/>
  </r>
  <r>
    <s v="ZT90346"/>
    <x v="0"/>
    <n v="24"/>
    <s v="Human Resource"/>
    <s v="HR Specialist"/>
    <s v="i5"/>
    <s v="Master"/>
    <s v="Others"/>
    <d v="2024-11-08T00:00:00"/>
    <d v="2024-11-27T00:00:00"/>
    <d v="2024-12-09T00:00:00"/>
    <s v="Candidate refused"/>
    <n v="46163"/>
    <m/>
    <x v="1"/>
    <n v="4"/>
    <s v="Branch Office"/>
    <x v="0"/>
  </r>
  <r>
    <s v="ER36332"/>
    <x v="2"/>
    <n v="26"/>
    <s v="Operations"/>
    <s v="Operations Executive"/>
    <s v="i6"/>
    <s v="Bachelor"/>
    <s v="Job portal"/>
    <d v="2024-11-08T00:00:00"/>
    <d v="2024-11-19T00:00:00"/>
    <d v="2024-11-24T00:00:00"/>
    <s v="Hired"/>
    <n v="55065"/>
    <n v="3.5"/>
    <x v="2"/>
    <n v="4"/>
    <s v="Branch Office"/>
    <x v="0"/>
  </r>
  <r>
    <s v="IH70797"/>
    <x v="2"/>
    <n v="31"/>
    <s v="Operations"/>
    <s v="Operations Executive"/>
    <s v="i1"/>
    <s v="Bachelor"/>
    <s v="Own website"/>
    <d v="2024-11-09T00:00:00"/>
    <d v="2024-11-24T00:00:00"/>
    <d v="2024-12-06T00:00:00"/>
    <s v="Hired"/>
    <n v="38362"/>
    <n v="5"/>
    <x v="0"/>
    <n v="4"/>
    <s v="Branch Office"/>
    <x v="1"/>
  </r>
  <r>
    <s v="RL65595"/>
    <x v="0"/>
    <n v="27"/>
    <s v="Service"/>
    <s v="Service Manager"/>
    <s v="n6"/>
    <s v="Bachelor"/>
    <s v="Own website"/>
    <d v="2024-11-09T00:00:00"/>
    <d v="2024-11-24T00:00:00"/>
    <d v="2024-11-30T00:00:00"/>
    <s v="Hired"/>
    <n v="136151"/>
    <n v="4.2"/>
    <x v="0"/>
    <n v="5"/>
    <s v="Branch Office"/>
    <x v="0"/>
  </r>
  <r>
    <s v="WQ81919"/>
    <x v="2"/>
    <n v="28"/>
    <s v="Purchase"/>
    <s v="Purchase Officer"/>
    <s v="m7"/>
    <s v="Bachelor"/>
    <s v="Recruitment agencies"/>
    <d v="2024-11-09T00:00:00"/>
    <d v="2024-11-17T00:00:00"/>
    <d v="2024-11-29T00:00:00"/>
    <s v="Candidate in process"/>
    <n v="103778"/>
    <m/>
    <x v="1"/>
    <m/>
    <s v="Branch Office"/>
    <x v="1"/>
  </r>
  <r>
    <s v="TL16907"/>
    <x v="2"/>
    <n v="36"/>
    <s v="Operations"/>
    <s v="Operations Manager"/>
    <s v="i7"/>
    <s v="Associate"/>
    <s v="Job portal"/>
    <d v="2024-11-09T00:00:00"/>
    <d v="2024-11-28T00:00:00"/>
    <d v="2024-12-03T00:00:00"/>
    <s v="Rejected"/>
    <n v="63808"/>
    <m/>
    <x v="1"/>
    <n v="5"/>
    <s v="Branch Office"/>
    <x v="2"/>
  </r>
  <r>
    <s v="IT01146"/>
    <x v="2"/>
    <n v="42"/>
    <s v="Service"/>
    <s v="Service Engineer"/>
    <s v="c8"/>
    <s v="Degree"/>
    <s v="Job portal"/>
    <d v="2024-11-10T00:00:00"/>
    <d v="2024-11-20T00:00:00"/>
    <d v="2024-12-01T00:00:00"/>
    <s v="Candidate refused"/>
    <n v="72664"/>
    <m/>
    <x v="1"/>
    <n v="4"/>
    <s v="Branch Office"/>
    <x v="3"/>
  </r>
  <r>
    <s v="JM68290"/>
    <x v="0"/>
    <n v="38"/>
    <s v="Service"/>
    <s v="Service Manager"/>
    <s v="m7"/>
    <s v="Associate"/>
    <s v="Job portal"/>
    <d v="2024-11-11T00:00:00"/>
    <d v="2024-11-27T00:00:00"/>
    <d v="2024-12-04T00:00:00"/>
    <s v="Hired"/>
    <n v="139070"/>
    <n v="4.4000000000000004"/>
    <x v="0"/>
    <n v="5"/>
    <s v="Head Office"/>
    <x v="2"/>
  </r>
  <r>
    <s v="SI44522"/>
    <x v="2"/>
    <n v="31"/>
    <s v="Production"/>
    <s v="Production Engineer"/>
    <s v="c8"/>
    <s v="Master"/>
    <s v="Job portal"/>
    <d v="2024-11-11T00:00:00"/>
    <d v="2024-11-24T00:00:00"/>
    <d v="2024-11-29T00:00:00"/>
    <s v="Rejected"/>
    <n v="84049"/>
    <m/>
    <x v="1"/>
    <n v="4"/>
    <s v="Branch Office"/>
    <x v="1"/>
  </r>
  <r>
    <s v="YD28902"/>
    <x v="1"/>
    <n v="31"/>
    <s v="Operations"/>
    <s v="Operations Executive"/>
    <s v="c9"/>
    <s v="Master"/>
    <s v="Job portal"/>
    <d v="2024-11-11T00:00:00"/>
    <d v="2024-12-03T00:00:00"/>
    <d v="2024-12-13T00:00:00"/>
    <s v="Hired"/>
    <n v="57699"/>
    <n v="4.7"/>
    <x v="2"/>
    <n v="5"/>
    <s v="Branch Office"/>
    <x v="1"/>
  </r>
  <r>
    <s v="OM10147"/>
    <x v="2"/>
    <n v="23"/>
    <s v="Service"/>
    <s v="Service Manager"/>
    <s v="i7"/>
    <s v="Master"/>
    <s v="Own website"/>
    <d v="2024-11-11T00:00:00"/>
    <d v="2024-11-20T00:00:00"/>
    <d v="2024-11-28T00:00:00"/>
    <s v="Rejected"/>
    <n v="75580"/>
    <m/>
    <x v="1"/>
    <n v="3"/>
    <s v="Branch Office"/>
    <x v="0"/>
  </r>
  <r>
    <s v="GE40227"/>
    <x v="0"/>
    <n v="40"/>
    <s v="Marketing"/>
    <s v="Marketing Executive"/>
    <s v="i6"/>
    <s v="Associate"/>
    <s v="Job portal"/>
    <d v="2024-11-11T00:00:00"/>
    <d v="2024-11-28T00:00:00"/>
    <d v="2024-12-09T00:00:00"/>
    <s v="Rejected"/>
    <n v="70538"/>
    <m/>
    <x v="1"/>
    <n v="5"/>
    <s v="Branch Office"/>
    <x v="3"/>
  </r>
  <r>
    <s v="AG33459"/>
    <x v="0"/>
    <n v="24"/>
    <s v="Sales"/>
    <s v="Sales Manager"/>
    <s v="c8"/>
    <s v="Doctoral"/>
    <s v="Own website"/>
    <d v="2024-11-11T00:00:00"/>
    <d v="2024-12-02T00:00:00"/>
    <d v="2024-12-13T00:00:00"/>
    <s v="Hired"/>
    <n v="68855"/>
    <n v="3.8"/>
    <x v="0"/>
    <n v="4"/>
    <s v="Branch Office"/>
    <x v="0"/>
  </r>
  <r>
    <s v="WR28676"/>
    <x v="2"/>
    <n v="23"/>
    <s v="Service"/>
    <s v="Service Engineer"/>
    <s v="i7"/>
    <s v="Associate"/>
    <s v="Job portal"/>
    <d v="2024-11-12T00:00:00"/>
    <d v="2024-11-26T00:00:00"/>
    <d v="2024-12-02T00:00:00"/>
    <s v="Hired"/>
    <n v="67745"/>
    <n v="4.3"/>
    <x v="0"/>
    <m/>
    <s v="Head Office"/>
    <x v="0"/>
  </r>
  <r>
    <s v="BU29845"/>
    <x v="0"/>
    <n v="22"/>
    <s v="Operations"/>
    <s v="Operations Executive"/>
    <s v="i7"/>
    <s v="Master"/>
    <s v="LinkedIn"/>
    <d v="2024-11-12T00:00:00"/>
    <d v="2024-11-21T00:00:00"/>
    <d v="2024-11-30T00:00:00"/>
    <s v="Candidate refused"/>
    <n v="55862"/>
    <m/>
    <x v="1"/>
    <m/>
    <s v="Head Office"/>
    <x v="0"/>
  </r>
  <r>
    <s v="TY52814"/>
    <x v="0"/>
    <n v="30"/>
    <s v="Service"/>
    <s v="Service Manager"/>
    <s v="n9"/>
    <s v="Bachelor"/>
    <s v="Job portal"/>
    <d v="2024-11-12T00:00:00"/>
    <d v="2024-11-21T00:00:00"/>
    <d v="2024-11-26T00:00:00"/>
    <s v="Hired"/>
    <n v="191723"/>
    <n v="3.5"/>
    <x v="0"/>
    <n v="4"/>
    <s v="Branch Office"/>
    <x v="1"/>
  </r>
  <r>
    <s v="HN19104"/>
    <x v="0"/>
    <n v="25"/>
    <s v="Operations"/>
    <s v="Operations Executive"/>
    <s v="c9"/>
    <s v="Master"/>
    <s v="LinkedIn"/>
    <d v="2024-11-12T00:00:00"/>
    <d v="2024-11-25T00:00:00"/>
    <d v="2024-12-01T00:00:00"/>
    <s v="Hired"/>
    <n v="78559"/>
    <n v="4.3"/>
    <x v="0"/>
    <n v="4"/>
    <s v="Remote"/>
    <x v="0"/>
  </r>
  <r>
    <s v="ZG28968"/>
    <x v="2"/>
    <n v="51"/>
    <s v="Service"/>
    <s v="Service Manager"/>
    <s v="b9"/>
    <s v="Bachelor"/>
    <s v="LinkedIn"/>
    <d v="2024-11-12T00:00:00"/>
    <d v="2024-11-29T00:00:00"/>
    <d v="2024-12-08T00:00:00"/>
    <s v="Hired"/>
    <n v="37646"/>
    <n v="4.3"/>
    <x v="2"/>
    <n v="5"/>
    <s v="Branch Office"/>
    <x v="5"/>
  </r>
  <r>
    <s v="CU13080"/>
    <x v="2"/>
    <n v="25"/>
    <s v="Sales"/>
    <s v="Sales Executive"/>
    <s v="c8"/>
    <s v="Bachelor"/>
    <s v="LinkedIn"/>
    <d v="2024-11-12T00:00:00"/>
    <d v="2024-11-24T00:00:00"/>
    <d v="2024-12-05T00:00:00"/>
    <s v="Hired"/>
    <n v="70078"/>
    <n v="4.2"/>
    <x v="0"/>
    <m/>
    <s v="Branch Office"/>
    <x v="0"/>
  </r>
  <r>
    <s v="GG72718"/>
    <x v="0"/>
    <n v="33"/>
    <s v="Service"/>
    <s v="Service Manager"/>
    <s v="c10"/>
    <s v="Bachelor"/>
    <s v="Job portal"/>
    <d v="2024-11-12T00:00:00"/>
    <d v="2024-11-20T00:00:00"/>
    <d v="2024-12-02T00:00:00"/>
    <s v="Rejected"/>
    <n v="80797"/>
    <m/>
    <x v="1"/>
    <n v="3"/>
    <s v="Branch Office"/>
    <x v="1"/>
  </r>
  <r>
    <s v="UM08962"/>
    <x v="1"/>
    <n v="40"/>
    <s v="Marketing"/>
    <s v="Marketing Executive"/>
    <s v="i1"/>
    <s v="Bachelor"/>
    <s v="Job portal"/>
    <d v="2024-11-13T00:00:00"/>
    <d v="2024-11-29T00:00:00"/>
    <d v="2024-12-09T00:00:00"/>
    <s v="Hired"/>
    <n v="53992"/>
    <n v="3.7"/>
    <x v="0"/>
    <m/>
    <s v="Branch Office"/>
    <x v="3"/>
  </r>
  <r>
    <s v="DC61182"/>
    <x v="0"/>
    <n v="36"/>
    <s v="Operations"/>
    <s v="Operations Executive"/>
    <s v="b9"/>
    <s v="Master"/>
    <s v="LinkedIn"/>
    <d v="2024-11-13T00:00:00"/>
    <d v="2024-11-23T00:00:00"/>
    <d v="2024-11-27T00:00:00"/>
    <s v="Rejected"/>
    <n v="38478"/>
    <m/>
    <x v="1"/>
    <m/>
    <s v="Branch Office"/>
    <x v="2"/>
  </r>
  <r>
    <s v="QC89600"/>
    <x v="2"/>
    <n v="28"/>
    <s v="Operations"/>
    <s v="Operations Executive"/>
    <s v="i4"/>
    <s v="Bachelor"/>
    <s v="Job portal"/>
    <d v="2024-11-13T00:00:00"/>
    <d v="2024-11-22T00:00:00"/>
    <d v="2024-12-02T00:00:00"/>
    <s v="Hired"/>
    <n v="40674"/>
    <n v="4.5"/>
    <x v="0"/>
    <n v="4"/>
    <s v="Branch Office"/>
    <x v="1"/>
  </r>
  <r>
    <s v="CT62731"/>
    <x v="2"/>
    <n v="35"/>
    <s v="Service"/>
    <s v="Service Engineer"/>
    <s v="c8"/>
    <s v="Master"/>
    <s v="Job portal"/>
    <d v="2024-11-13T00:00:00"/>
    <d v="2024-11-26T00:00:00"/>
    <d v="2024-12-04T00:00:00"/>
    <s v="Hired"/>
    <n v="77720"/>
    <n v="4.3"/>
    <x v="0"/>
    <n v="4"/>
    <s v="Branch Office"/>
    <x v="2"/>
  </r>
  <r>
    <s v="BR26496"/>
    <x v="2"/>
    <n v="29"/>
    <s v="Operations"/>
    <s v="Operations Executive"/>
    <s v="i7"/>
    <s v="Bachelor"/>
    <s v="Job portal"/>
    <d v="2024-11-13T00:00:00"/>
    <d v="2024-11-25T00:00:00"/>
    <d v="2024-11-29T00:00:00"/>
    <s v="Rejected"/>
    <n v="68461"/>
    <m/>
    <x v="1"/>
    <n v="3"/>
    <s v="Branch Office"/>
    <x v="1"/>
  </r>
  <r>
    <s v="YT32217"/>
    <x v="1"/>
    <n v="24"/>
    <s v="Finance"/>
    <s v="Financial Analyst"/>
    <s v="i5"/>
    <s v="Master"/>
    <s v="Own website"/>
    <d v="2024-11-15T00:00:00"/>
    <d v="2024-11-28T00:00:00"/>
    <d v="2024-12-08T00:00:00"/>
    <s v="Hired"/>
    <n v="59320"/>
    <n v="3.5"/>
    <x v="0"/>
    <m/>
    <s v="Branch Office"/>
    <x v="0"/>
  </r>
  <r>
    <s v="DV16667"/>
    <x v="0"/>
    <n v="38"/>
    <s v="Marketing"/>
    <s v="Marketing Executive"/>
    <s v="i4"/>
    <s v="Master"/>
    <s v="LinkedIn"/>
    <d v="2024-11-15T00:00:00"/>
    <d v="2024-11-27T00:00:00"/>
    <d v="2024-12-01T00:00:00"/>
    <s v="Hired"/>
    <n v="46466"/>
    <n v="5"/>
    <x v="2"/>
    <n v="4"/>
    <s v="Head Office"/>
    <x v="2"/>
  </r>
  <r>
    <s v="IT47583"/>
    <x v="2"/>
    <n v="25"/>
    <s v="Operations"/>
    <s v="Operations Executive"/>
    <s v="i1"/>
    <s v="Bachelor"/>
    <s v="Job portal"/>
    <d v="2024-11-15T00:00:00"/>
    <d v="2024-11-27T00:00:00"/>
    <d v="2024-12-01T00:00:00"/>
    <s v="Hired"/>
    <n v="45154"/>
    <n v="4.0999999999999996"/>
    <x v="0"/>
    <n v="4"/>
    <s v="Branch Office"/>
    <x v="0"/>
  </r>
  <r>
    <s v="FT93941"/>
    <x v="0"/>
    <n v="28"/>
    <s v="Operations"/>
    <s v="Operations Executive"/>
    <s v="i7"/>
    <s v="Degree"/>
    <s v="Job portal"/>
    <d v="2024-11-15T00:00:00"/>
    <d v="2024-11-30T00:00:00"/>
    <d v="2024-12-07T00:00:00"/>
    <s v="Hired"/>
    <n v="74773"/>
    <m/>
    <x v="0"/>
    <n v="4"/>
    <s v="Branch Office"/>
    <x v="1"/>
  </r>
  <r>
    <s v="QJ52686"/>
    <x v="2"/>
    <n v="29"/>
    <s v="Sales"/>
    <s v="Sales Executive"/>
    <s v="i7"/>
    <s v="Master"/>
    <s v="Job portal"/>
    <d v="2024-11-15T00:00:00"/>
    <d v="2024-11-23T00:00:00"/>
    <d v="2024-12-02T00:00:00"/>
    <s v="Hired"/>
    <n v="59072"/>
    <n v="4"/>
    <x v="0"/>
    <m/>
    <s v="Branch Office"/>
    <x v="1"/>
  </r>
  <r>
    <s v="ZE11558"/>
    <x v="2"/>
    <n v="23"/>
    <s v="Operations"/>
    <s v="Operations Executive"/>
    <s v="c5"/>
    <s v="Master"/>
    <s v="Job portal"/>
    <d v="2024-11-16T00:00:00"/>
    <d v="2024-12-06T00:00:00"/>
    <d v="2024-12-16T00:00:00"/>
    <s v="Hired"/>
    <n v="53607"/>
    <n v="4.5"/>
    <x v="2"/>
    <n v="5"/>
    <s v="Head Office"/>
    <x v="0"/>
  </r>
  <r>
    <s v="NS97681"/>
    <x v="2"/>
    <n v="39"/>
    <s v="Production"/>
    <s v="Production Engineer"/>
    <s v="n10"/>
    <s v="Master"/>
    <s v="Own website"/>
    <d v="2024-11-16T00:00:00"/>
    <d v="2024-11-26T00:00:00"/>
    <d v="2024-12-02T00:00:00"/>
    <s v="Rejected"/>
    <n v="199276"/>
    <m/>
    <x v="1"/>
    <n v="4"/>
    <s v="Branch Office"/>
    <x v="2"/>
  </r>
  <r>
    <s v="NI94046"/>
    <x v="0"/>
    <n v="51"/>
    <s v="Marketing"/>
    <s v="Marketing Executive"/>
    <s v="b9"/>
    <s v="Master"/>
    <s v="Recruitment agencies"/>
    <d v="2024-11-17T00:00:00"/>
    <d v="2024-11-27T00:00:00"/>
    <d v="2024-12-05T00:00:00"/>
    <s v="Rejected"/>
    <n v="59876"/>
    <m/>
    <x v="1"/>
    <n v="5"/>
    <s v="Branch Office"/>
    <x v="5"/>
  </r>
  <r>
    <s v="CR88837"/>
    <x v="2"/>
    <n v="30"/>
    <s v="Service"/>
    <s v="Service Manager"/>
    <s v="i1"/>
    <s v="Bachelor"/>
    <s v="Job portal"/>
    <d v="2024-11-17T00:00:00"/>
    <d v="2024-12-07T00:00:00"/>
    <d v="2024-12-14T00:00:00"/>
    <s v="Hired"/>
    <n v="36764"/>
    <m/>
    <x v="0"/>
    <n v="4"/>
    <s v="Head Office"/>
    <x v="1"/>
  </r>
  <r>
    <s v="VX32744"/>
    <x v="0"/>
    <n v="26"/>
    <s v="Service"/>
    <s v="Service Engineer"/>
    <s v="i1"/>
    <s v="Degree"/>
    <s v="LinkedIn"/>
    <d v="2024-11-17T00:00:00"/>
    <d v="2024-12-04T00:00:00"/>
    <d v="2024-12-13T00:00:00"/>
    <s v="Hired"/>
    <n v="47248"/>
    <n v="4.8"/>
    <x v="2"/>
    <n v="4"/>
    <s v="Branch Office"/>
    <x v="0"/>
  </r>
  <r>
    <s v="HX52504"/>
    <x v="0"/>
    <n v="31"/>
    <s v="Purchase"/>
    <s v="Purchase Manager"/>
    <s v="b9"/>
    <s v="Master"/>
    <s v="LinkedIn"/>
    <d v="2024-11-17T00:00:00"/>
    <d v="2024-12-01T00:00:00"/>
    <d v="2024-12-13T00:00:00"/>
    <s v="Hired"/>
    <n v="55828"/>
    <n v="3.8"/>
    <x v="0"/>
    <n v="4"/>
    <s v="Remote"/>
    <x v="1"/>
  </r>
  <r>
    <s v="UB05893"/>
    <x v="2"/>
    <n v="40"/>
    <s v="Service"/>
    <s v="Service Engineer"/>
    <s v="i6"/>
    <s v="Bachelor"/>
    <s v="LinkedIn"/>
    <d v="2024-11-17T00:00:00"/>
    <d v="2024-11-25T00:00:00"/>
    <d v="2024-12-06T00:00:00"/>
    <s v="Rejected"/>
    <n v="60591"/>
    <m/>
    <x v="1"/>
    <n v="4"/>
    <s v="Branch Office"/>
    <x v="3"/>
  </r>
  <r>
    <s v="OD74884"/>
    <x v="0"/>
    <n v="24"/>
    <s v="Service"/>
    <s v="Service Manager"/>
    <s v="i7"/>
    <s v="Master"/>
    <s v="Job portal"/>
    <d v="2024-11-17T00:00:00"/>
    <d v="2024-12-09T00:00:00"/>
    <d v="2024-12-16T00:00:00"/>
    <s v="Hired"/>
    <n v="71153"/>
    <n v="3.7"/>
    <x v="2"/>
    <n v="5"/>
    <s v="Branch Office"/>
    <x v="0"/>
  </r>
  <r>
    <s v="PU85986"/>
    <x v="2"/>
    <n v="35"/>
    <s v="Operations"/>
    <s v="Operations Executive"/>
    <s v="c8"/>
    <s v="Master"/>
    <s v="LinkedIn"/>
    <d v="2024-11-18T00:00:00"/>
    <d v="2024-12-10T00:00:00"/>
    <d v="2024-12-19T00:00:00"/>
    <s v="Hired"/>
    <n v="79466"/>
    <n v="4.8"/>
    <x v="0"/>
    <n v="5"/>
    <s v="Branch Office"/>
    <x v="2"/>
  </r>
  <r>
    <s v="JP10801"/>
    <x v="0"/>
    <n v="51"/>
    <s v="Operations"/>
    <s v="Operations Executive"/>
    <s v="c9"/>
    <s v="Bachelor"/>
    <s v="Job portal"/>
    <d v="2024-11-18T00:00:00"/>
    <d v="2024-11-30T00:00:00"/>
    <d v="2024-12-06T00:00:00"/>
    <s v="Hired"/>
    <n v="67463"/>
    <n v="4.2"/>
    <x v="0"/>
    <m/>
    <s v="Branch Office"/>
    <x v="5"/>
  </r>
  <r>
    <s v="JV31404"/>
    <x v="0"/>
    <n v="34"/>
    <s v="Operations"/>
    <s v="Operations Manager"/>
    <s v="m7"/>
    <s v="Degree"/>
    <s v="LinkedIn"/>
    <d v="2024-11-18T00:00:00"/>
    <d v="2024-12-10T00:00:00"/>
    <d v="2024-12-17T00:00:00"/>
    <s v="Hired"/>
    <n v="105232"/>
    <n v="4.5"/>
    <x v="0"/>
    <n v="4"/>
    <s v="Branch Office"/>
    <x v="2"/>
  </r>
  <r>
    <s v="OZ88162"/>
    <x v="2"/>
    <n v="31"/>
    <s v="Operations"/>
    <s v="Operations Manager"/>
    <s v="i4"/>
    <s v="Master"/>
    <s v="Job portal"/>
    <d v="2024-11-18T00:00:00"/>
    <d v="2024-11-30T00:00:00"/>
    <d v="2024-12-06T00:00:00"/>
    <s v="Hired"/>
    <n v="48550"/>
    <n v="4.5999999999999996"/>
    <x v="0"/>
    <n v="4"/>
    <s v="Head Office"/>
    <x v="1"/>
  </r>
  <r>
    <s v="AO31681"/>
    <x v="0"/>
    <n v="30"/>
    <s v="Service"/>
    <s v="Service Engineer"/>
    <s v="c9"/>
    <s v="Bachelor"/>
    <s v="Own website"/>
    <d v="2024-11-19T00:00:00"/>
    <d v="2024-11-30T00:00:00"/>
    <d v="2024-12-07T00:00:00"/>
    <s v="Hired"/>
    <n v="78513"/>
    <n v="4.2"/>
    <x v="2"/>
    <n v="4"/>
    <s v="Branch Office"/>
    <x v="1"/>
  </r>
  <r>
    <s v="MF67236"/>
    <x v="0"/>
    <n v="34"/>
    <s v="Operations"/>
    <s v="Operations Executive"/>
    <s v="i7"/>
    <s v="Master"/>
    <s v="Own website"/>
    <d v="2024-11-19T00:00:00"/>
    <d v="2024-11-29T00:00:00"/>
    <d v="2024-12-07T00:00:00"/>
    <s v="Rejected"/>
    <n v="66024"/>
    <m/>
    <x v="1"/>
    <n v="5"/>
    <s v="Branch Office"/>
    <x v="2"/>
  </r>
  <r>
    <s v="GR65265"/>
    <x v="2"/>
    <n v="37"/>
    <s v="Sales"/>
    <s v="Sales Executive"/>
    <s v="m7"/>
    <s v="Master"/>
    <s v="Job portal"/>
    <d v="2024-11-19T00:00:00"/>
    <d v="2024-12-10T00:00:00"/>
    <d v="2024-12-16T00:00:00"/>
    <s v="Hired"/>
    <n v="138767"/>
    <n v="3.5"/>
    <x v="0"/>
    <n v="3"/>
    <s v="Head Office"/>
    <x v="2"/>
  </r>
  <r>
    <s v="NY94519"/>
    <x v="0"/>
    <n v="30"/>
    <s v="Operations"/>
    <s v="Operations Executive"/>
    <s v="c9"/>
    <s v="Bachelor"/>
    <s v="Job portal"/>
    <d v="2024-11-19T00:00:00"/>
    <d v="2024-12-08T00:00:00"/>
    <d v="2024-12-13T00:00:00"/>
    <s v="Hired"/>
    <n v="67586"/>
    <n v="4.9000000000000004"/>
    <x v="0"/>
    <n v="4"/>
    <s v="Branch Office"/>
    <x v="1"/>
  </r>
  <r>
    <s v="LU49573"/>
    <x v="2"/>
    <n v="35"/>
    <s v="Purchase"/>
    <s v="Purchase Manager"/>
    <s v="b9"/>
    <s v="Associate"/>
    <s v="LinkedIn"/>
    <d v="2024-11-20T00:00:00"/>
    <d v="2024-12-05T00:00:00"/>
    <d v="2024-12-09T00:00:00"/>
    <s v="Rejected"/>
    <n v="45140"/>
    <m/>
    <x v="1"/>
    <n v="4"/>
    <s v="Branch Office"/>
    <x v="2"/>
  </r>
  <r>
    <s v="UP73687"/>
    <x v="0"/>
    <n v="28"/>
    <s v="Purchase"/>
    <s v="Purchase Officer"/>
    <s v="c8"/>
    <s v="Associate"/>
    <s v="Others"/>
    <d v="2024-11-20T00:00:00"/>
    <d v="2024-11-28T00:00:00"/>
    <d v="2024-12-10T00:00:00"/>
    <s v="Rejected"/>
    <n v="62200"/>
    <m/>
    <x v="1"/>
    <n v="4"/>
    <s v="Branch Office"/>
    <x v="1"/>
  </r>
  <r>
    <s v="WE77486"/>
    <x v="2"/>
    <n v="35"/>
    <s v="Service"/>
    <s v="Service Engineer"/>
    <s v="i7"/>
    <s v="Degree"/>
    <s v="Own website"/>
    <d v="2024-11-21T00:00:00"/>
    <d v="2024-11-30T00:00:00"/>
    <d v="2024-12-04T00:00:00"/>
    <s v="Candidate in process"/>
    <n v="62275"/>
    <m/>
    <x v="1"/>
    <n v="4"/>
    <s v="Head Office"/>
    <x v="2"/>
  </r>
  <r>
    <s v="WU41289"/>
    <x v="2"/>
    <n v="33"/>
    <s v="Production"/>
    <s v="Production Engineer"/>
    <s v="c10"/>
    <s v="Bachelor"/>
    <s v="Job portal"/>
    <d v="2024-11-21T00:00:00"/>
    <d v="2024-12-07T00:00:00"/>
    <d v="2024-12-13T00:00:00"/>
    <s v="Rejected"/>
    <n v="66322"/>
    <m/>
    <x v="1"/>
    <n v="4"/>
    <s v="Branch Office"/>
    <x v="1"/>
  </r>
  <r>
    <s v="HA29361"/>
    <x v="2"/>
    <n v="35"/>
    <s v="Service"/>
    <s v="Service Engineer"/>
    <s v="i4"/>
    <s v="Degree"/>
    <s v="Job portal"/>
    <d v="2024-11-21T00:00:00"/>
    <d v="2024-12-04T00:00:00"/>
    <d v="2024-12-16T00:00:00"/>
    <s v="Hired"/>
    <n v="42641"/>
    <n v="4.4000000000000004"/>
    <x v="0"/>
    <n v="5"/>
    <s v="Branch Office"/>
    <x v="2"/>
  </r>
  <r>
    <s v="KM92069"/>
    <x v="0"/>
    <n v="28"/>
    <s v="Service"/>
    <s v="Service Engineer"/>
    <s v="i7"/>
    <s v="Degree"/>
    <s v="Recruitment agencies"/>
    <d v="2024-11-21T00:00:00"/>
    <d v="2024-11-30T00:00:00"/>
    <d v="2024-12-09T00:00:00"/>
    <s v="Rejected"/>
    <n v="74678"/>
    <m/>
    <x v="1"/>
    <n v="3"/>
    <s v="Branch Office"/>
    <x v="1"/>
  </r>
  <r>
    <s v="HX33052"/>
    <x v="2"/>
    <n v="27"/>
    <s v="Operations"/>
    <s v="Operations Manager"/>
    <s v="i6"/>
    <s v="Doctoral"/>
    <s v="LinkedIn"/>
    <d v="2024-11-21T00:00:00"/>
    <d v="2024-12-12T00:00:00"/>
    <d v="2024-12-17T00:00:00"/>
    <s v="Candidate refused"/>
    <n v="70542"/>
    <m/>
    <x v="1"/>
    <n v="4"/>
    <s v="Branch Office"/>
    <x v="0"/>
  </r>
  <r>
    <s v="CD00181"/>
    <x v="2"/>
    <n v="29"/>
    <s v="Operations"/>
    <s v="Operations Executive"/>
    <s v="i6"/>
    <s v="Doctoral"/>
    <s v="Job portal"/>
    <d v="2024-11-21T00:00:00"/>
    <d v="2024-11-29T00:00:00"/>
    <d v="2024-12-08T00:00:00"/>
    <s v="Rejected"/>
    <n v="56934"/>
    <m/>
    <x v="1"/>
    <n v="4"/>
    <s v="Branch Office"/>
    <x v="1"/>
  </r>
  <r>
    <s v="SE46633"/>
    <x v="2"/>
    <n v="53"/>
    <s v="Service"/>
    <s v="Service Manager"/>
    <s v="i7"/>
    <s v="Bachelor"/>
    <s v="Own website"/>
    <d v="2024-11-21T00:00:00"/>
    <d v="2024-12-05T00:00:00"/>
    <d v="2024-12-14T00:00:00"/>
    <s v="Hired"/>
    <n v="57418"/>
    <n v="3.6"/>
    <x v="0"/>
    <n v="4"/>
    <s v="Head Office"/>
    <x v="4"/>
  </r>
  <r>
    <s v="UY99494"/>
    <x v="0"/>
    <n v="35"/>
    <s v="Production"/>
    <s v="Production Engineer"/>
    <s v="c10"/>
    <s v="Bachelor"/>
    <s v="Job portal"/>
    <d v="2024-11-22T00:00:00"/>
    <d v="2024-12-07T00:00:00"/>
    <d v="2024-12-14T00:00:00"/>
    <s v="Hired"/>
    <n v="82873"/>
    <m/>
    <x v="0"/>
    <n v="4"/>
    <s v="Branch Office"/>
    <x v="2"/>
  </r>
  <r>
    <s v="MH22627"/>
    <x v="2"/>
    <n v="38"/>
    <s v="Operations"/>
    <s v="Operations Executive"/>
    <s v="i7"/>
    <s v="Bachelor"/>
    <s v="LinkedIn"/>
    <d v="2024-11-22T00:00:00"/>
    <d v="2024-12-09T00:00:00"/>
    <d v="2024-12-16T00:00:00"/>
    <s v="Hired"/>
    <n v="60096"/>
    <n v="4.4000000000000004"/>
    <x v="2"/>
    <m/>
    <s v="Branch Office"/>
    <x v="2"/>
  </r>
  <r>
    <s v="VZ47149"/>
    <x v="2"/>
    <n v="34"/>
    <s v="Sales"/>
    <s v="Sales Executive"/>
    <s v="c9"/>
    <s v="Master"/>
    <s v="LinkedIn"/>
    <d v="2024-11-22T00:00:00"/>
    <d v="2024-12-04T00:00:00"/>
    <d v="2024-12-11T00:00:00"/>
    <s v="Hired"/>
    <n v="59876"/>
    <n v="4.2"/>
    <x v="0"/>
    <n v="4"/>
    <s v="Branch Office"/>
    <x v="2"/>
  </r>
  <r>
    <s v="PU50910"/>
    <x v="0"/>
    <n v="25"/>
    <s v="Operations"/>
    <s v="Operations Executive"/>
    <s v="b9"/>
    <s v="Degree"/>
    <s v="Own website"/>
    <d v="2024-11-22T00:00:00"/>
    <d v="2024-12-09T00:00:00"/>
    <d v="2024-12-17T00:00:00"/>
    <s v="Hired"/>
    <n v="55041"/>
    <n v="3.9"/>
    <x v="0"/>
    <n v="4"/>
    <s v="Branch Office"/>
    <x v="0"/>
  </r>
  <r>
    <s v="JM70162"/>
    <x v="0"/>
    <n v="31"/>
    <s v="Service"/>
    <s v="Service Manager"/>
    <s v="i1"/>
    <s v="Degree"/>
    <s v="Job portal"/>
    <d v="2024-11-23T00:00:00"/>
    <d v="2024-12-08T00:00:00"/>
    <d v="2024-12-14T00:00:00"/>
    <s v="Candidate in process"/>
    <n v="36535"/>
    <m/>
    <x v="1"/>
    <n v="4"/>
    <s v="Head Office"/>
    <x v="1"/>
  </r>
  <r>
    <s v="ZN95799"/>
    <x v="2"/>
    <n v="35"/>
    <s v="Operations"/>
    <s v="Operations Executive"/>
    <s v="c8"/>
    <s v="Degree"/>
    <s v="Job portal"/>
    <d v="2024-11-23T00:00:00"/>
    <d v="2024-12-15T00:00:00"/>
    <d v="2024-12-25T00:00:00"/>
    <s v="Hired"/>
    <n v="58150"/>
    <n v="4.5"/>
    <x v="0"/>
    <n v="4"/>
    <s v="Head Office"/>
    <x v="2"/>
  </r>
  <r>
    <s v="IW09410"/>
    <x v="0"/>
    <n v="40"/>
    <s v="Operations"/>
    <s v="Operations Executive"/>
    <s v="c10"/>
    <s v="Bachelor"/>
    <s v="Own website"/>
    <d v="2024-11-23T00:00:00"/>
    <d v="2024-12-06T00:00:00"/>
    <d v="2024-12-14T00:00:00"/>
    <s v="Rejected"/>
    <n v="63851"/>
    <m/>
    <x v="1"/>
    <m/>
    <s v="Branch Office"/>
    <x v="3"/>
  </r>
  <r>
    <s v="EO50408"/>
    <x v="1"/>
    <n v="29"/>
    <s v="Operations"/>
    <s v="Operations Executive"/>
    <s v="c10"/>
    <s v="Bachelor"/>
    <s v="Own website"/>
    <d v="2024-11-24T00:00:00"/>
    <d v="2024-12-14T00:00:00"/>
    <d v="2024-12-21T00:00:00"/>
    <s v="Rejected"/>
    <n v="82346"/>
    <m/>
    <x v="1"/>
    <n v="4"/>
    <s v="Branch Office"/>
    <x v="1"/>
  </r>
  <r>
    <s v="ZB68489"/>
    <x v="2"/>
    <n v="27"/>
    <s v="Operations"/>
    <s v="Operations Executive"/>
    <s v="i6"/>
    <s v="Bachelor"/>
    <s v="Job portal"/>
    <d v="2024-11-24T00:00:00"/>
    <d v="2024-12-08T00:00:00"/>
    <d v="2024-12-15T00:00:00"/>
    <s v="Hired"/>
    <n v="51333"/>
    <n v="4"/>
    <x v="2"/>
    <n v="4"/>
    <s v="Branch Office"/>
    <x v="0"/>
  </r>
  <r>
    <s v="CD41997"/>
    <x v="2"/>
    <n v="34"/>
    <s v="Service"/>
    <s v="Service Manager"/>
    <s v="i6"/>
    <s v="Master"/>
    <s v="Job portal"/>
    <d v="2024-11-24T00:00:00"/>
    <d v="2024-12-09T00:00:00"/>
    <d v="2024-12-18T00:00:00"/>
    <s v="Rejected"/>
    <n v="57107"/>
    <m/>
    <x v="1"/>
    <n v="4"/>
    <s v="Branch Office"/>
    <x v="2"/>
  </r>
  <r>
    <s v="NB91669"/>
    <x v="0"/>
    <n v="26"/>
    <s v="Service"/>
    <s v="Service Engineer"/>
    <s v="b9"/>
    <s v="Degree"/>
    <s v="Job portal"/>
    <d v="2024-11-24T00:00:00"/>
    <d v="2024-12-15T00:00:00"/>
    <d v="2024-12-19T00:00:00"/>
    <s v="Hired"/>
    <n v="49283"/>
    <n v="4.7"/>
    <x v="2"/>
    <n v="5"/>
    <s v="Branch Office"/>
    <x v="0"/>
  </r>
  <r>
    <s v="PV65470"/>
    <x v="0"/>
    <n v="39"/>
    <s v="Operations"/>
    <s v="Operations Manager"/>
    <s v="i7"/>
    <s v="Associate"/>
    <s v="LinkedIn"/>
    <d v="2024-11-24T00:00:00"/>
    <d v="2024-12-13T00:00:00"/>
    <d v="2024-12-19T00:00:00"/>
    <s v="Hired"/>
    <n v="71026"/>
    <n v="4.7"/>
    <x v="0"/>
    <m/>
    <s v="Remote"/>
    <x v="2"/>
  </r>
  <r>
    <s v="BD06489"/>
    <x v="1"/>
    <n v="24"/>
    <s v="Operations"/>
    <s v="Operations Executive"/>
    <s v="c8"/>
    <s v="Master"/>
    <s v="Job portal"/>
    <d v="2024-11-24T00:00:00"/>
    <d v="2024-12-15T00:00:00"/>
    <d v="2024-12-26T00:00:00"/>
    <s v="Hired"/>
    <n v="80886"/>
    <n v="3.9"/>
    <x v="0"/>
    <n v="4"/>
    <s v="Branch Office"/>
    <x v="0"/>
  </r>
  <r>
    <s v="DP72156"/>
    <x v="0"/>
    <n v="30"/>
    <s v="Service"/>
    <s v="Service Engineer"/>
    <s v="n10"/>
    <s v="Associate"/>
    <s v="Job portal"/>
    <d v="2024-11-24T00:00:00"/>
    <d v="2024-12-11T00:00:00"/>
    <d v="2024-12-16T00:00:00"/>
    <s v="Hired"/>
    <n v="175056"/>
    <n v="4.9000000000000004"/>
    <x v="0"/>
    <m/>
    <s v="Branch Office"/>
    <x v="1"/>
  </r>
  <r>
    <s v="IK02036"/>
    <x v="2"/>
    <n v="39"/>
    <s v="Operations"/>
    <s v="Operations Executive"/>
    <s v="i5"/>
    <s v="Bachelor"/>
    <s v="LinkedIn"/>
    <d v="2024-11-25T00:00:00"/>
    <d v="2024-12-05T00:00:00"/>
    <d v="2024-12-15T00:00:00"/>
    <s v="Hired"/>
    <n v="68814"/>
    <n v="4.9000000000000004"/>
    <x v="2"/>
    <n v="2"/>
    <s v="Head Office"/>
    <x v="2"/>
  </r>
  <r>
    <s v="UQ79137"/>
    <x v="0"/>
    <n v="24"/>
    <s v="Purchase"/>
    <s v="Purchase Manager"/>
    <s v="i5"/>
    <s v="Master"/>
    <s v="Recruitment agencies"/>
    <d v="2024-11-25T00:00:00"/>
    <d v="2024-12-15T00:00:00"/>
    <d v="2024-12-19T00:00:00"/>
    <s v="Hired"/>
    <n v="62960"/>
    <n v="4.9000000000000004"/>
    <x v="0"/>
    <n v="5"/>
    <s v="Branch Office"/>
    <x v="0"/>
  </r>
  <r>
    <s v="AE09504"/>
    <x v="0"/>
    <n v="35"/>
    <s v="Service"/>
    <s v="Service Manager"/>
    <s v="i7"/>
    <s v="Bachelor"/>
    <s v="Recruitment agencies"/>
    <d v="2024-11-25T00:00:00"/>
    <d v="2024-12-05T00:00:00"/>
    <d v="2024-12-16T00:00:00"/>
    <s v="Hired"/>
    <n v="55855"/>
    <n v="4.0999999999999996"/>
    <x v="0"/>
    <n v="4"/>
    <s v="Head Office"/>
    <x v="2"/>
  </r>
  <r>
    <s v="AP94097"/>
    <x v="0"/>
    <n v="24"/>
    <s v="Operations"/>
    <s v="Operations Executive"/>
    <s v="i4"/>
    <s v="Bachelor"/>
    <s v="Job portal"/>
    <d v="2024-11-25T00:00:00"/>
    <d v="2024-12-11T00:00:00"/>
    <d v="2024-12-18T00:00:00"/>
    <s v="Rejected"/>
    <n v="41101"/>
    <m/>
    <x v="1"/>
    <n v="5"/>
    <s v="Head Office"/>
    <x v="0"/>
  </r>
  <r>
    <s v="DF04646"/>
    <x v="0"/>
    <n v="22"/>
    <s v="Sales"/>
    <s v="Sales Executive"/>
    <s v="i5"/>
    <s v="Doctoral"/>
    <s v="LinkedIn"/>
    <d v="2024-11-26T00:00:00"/>
    <d v="2024-12-14T00:00:00"/>
    <d v="2024-12-24T00:00:00"/>
    <s v="Hired"/>
    <n v="59619"/>
    <n v="4.5"/>
    <x v="0"/>
    <n v="4"/>
    <s v="Head Office"/>
    <x v="0"/>
  </r>
  <r>
    <s v="NU36395"/>
    <x v="1"/>
    <n v="32"/>
    <s v="Finance"/>
    <s v="Financial Analyst"/>
    <s v="c10"/>
    <s v="Degree"/>
    <s v="Job portal"/>
    <d v="2024-11-26T00:00:00"/>
    <d v="2024-12-11T00:00:00"/>
    <d v="2024-12-15T00:00:00"/>
    <s v="Hired"/>
    <n v="84272"/>
    <n v="4.9000000000000004"/>
    <x v="0"/>
    <n v="5"/>
    <s v="Branch Office"/>
    <x v="1"/>
  </r>
  <r>
    <s v="OC32849"/>
    <x v="0"/>
    <n v="28"/>
    <s v="Sales"/>
    <s v="Sales Executive"/>
    <s v="c8"/>
    <s v="Bachelor"/>
    <s v="Job portal"/>
    <d v="2024-11-26T00:00:00"/>
    <d v="2024-12-16T00:00:00"/>
    <d v="2024-12-27T00:00:00"/>
    <s v="Candidate in process"/>
    <n v="82733"/>
    <m/>
    <x v="1"/>
    <n v="3"/>
    <s v="Branch Office"/>
    <x v="1"/>
  </r>
  <r>
    <s v="KQ61143"/>
    <x v="0"/>
    <n v="23"/>
    <s v="Service"/>
    <s v="Service Engineer"/>
    <s v="n6"/>
    <s v="Bachelor"/>
    <s v="LinkedIn"/>
    <d v="2024-11-26T00:00:00"/>
    <d v="2024-12-11T00:00:00"/>
    <d v="2024-12-22T00:00:00"/>
    <s v="Rejected"/>
    <n v="193273"/>
    <m/>
    <x v="1"/>
    <n v="4"/>
    <s v="Branch Office"/>
    <x v="0"/>
  </r>
  <r>
    <s v="OD71392"/>
    <x v="0"/>
    <n v="25"/>
    <s v="Operations"/>
    <s v="Operations Executive"/>
    <s v="c9"/>
    <s v="Bachelor"/>
    <s v="Own website"/>
    <d v="2024-11-26T00:00:00"/>
    <d v="2024-12-14T00:00:00"/>
    <d v="2024-12-24T00:00:00"/>
    <s v="Hired"/>
    <n v="88850"/>
    <n v="4"/>
    <x v="0"/>
    <n v="4"/>
    <s v="Branch Office"/>
    <x v="0"/>
  </r>
  <r>
    <s v="OT30924"/>
    <x v="0"/>
    <n v="27"/>
    <s v="Operations"/>
    <s v="Operations Executive"/>
    <s v="c9"/>
    <s v="Bachelor"/>
    <s v="Recruitment agencies"/>
    <d v="2024-11-27T00:00:00"/>
    <d v="2024-12-12T00:00:00"/>
    <d v="2024-12-19T00:00:00"/>
    <s v="Hired"/>
    <n v="61164"/>
    <n v="4.5"/>
    <x v="0"/>
    <m/>
    <s v="Remote"/>
    <x v="0"/>
  </r>
  <r>
    <s v="CW21288"/>
    <x v="0"/>
    <n v="22"/>
    <s v="Purchase"/>
    <s v="Purchase Officer"/>
    <s v="m6"/>
    <s v="Master"/>
    <s v="Recruitment agencies"/>
    <d v="2024-11-27T00:00:00"/>
    <d v="2024-12-07T00:00:00"/>
    <d v="2024-12-14T00:00:00"/>
    <s v="Hired"/>
    <n v="146286"/>
    <n v="4.8"/>
    <x v="0"/>
    <n v="5"/>
    <s v="Branch Office"/>
    <x v="0"/>
  </r>
  <r>
    <s v="XC79784"/>
    <x v="2"/>
    <n v="30"/>
    <s v="Purchase"/>
    <s v="Purchase Officer"/>
    <s v="c9"/>
    <s v="Master"/>
    <s v="Recruitment agencies"/>
    <d v="2024-11-27T00:00:00"/>
    <d v="2024-12-18T00:00:00"/>
    <d v="2024-12-28T00:00:00"/>
    <s v="Hired"/>
    <n v="81407"/>
    <n v="3.8"/>
    <x v="0"/>
    <n v="4"/>
    <s v="Branch Office"/>
    <x v="1"/>
  </r>
  <r>
    <s v="ZL85845"/>
    <x v="0"/>
    <n v="42"/>
    <s v="Service"/>
    <s v="Service Manager"/>
    <s v="c10"/>
    <s v="Master"/>
    <s v="Job portal"/>
    <d v="2024-11-27T00:00:00"/>
    <d v="2024-12-16T00:00:00"/>
    <d v="2024-12-21T00:00:00"/>
    <s v="Hired"/>
    <n v="78087"/>
    <n v="4.0999999999999996"/>
    <x v="0"/>
    <n v="5"/>
    <s v="Branch Office"/>
    <x v="3"/>
  </r>
  <r>
    <s v="VY89546"/>
    <x v="0"/>
    <n v="26"/>
    <s v="Production"/>
    <s v="Production Engineer"/>
    <s v="i6"/>
    <s v="Bachelor"/>
    <s v="Others"/>
    <d v="2024-11-28T00:00:00"/>
    <d v="2024-12-11T00:00:00"/>
    <d v="2024-12-16T00:00:00"/>
    <s v="Hired"/>
    <n v="64840"/>
    <n v="4.0999999999999996"/>
    <x v="0"/>
    <n v="4"/>
    <s v="Branch Office"/>
    <x v="0"/>
  </r>
  <r>
    <s v="YC38469"/>
    <x v="0"/>
    <n v="34"/>
    <s v="Marketing"/>
    <s v="Marketing Manager"/>
    <s v="c8"/>
    <s v="Bachelor"/>
    <s v="Job portal"/>
    <d v="2024-11-28T00:00:00"/>
    <d v="2024-12-07T00:00:00"/>
    <d v="2024-12-13T00:00:00"/>
    <s v="Hired"/>
    <n v="50711"/>
    <n v="4.9000000000000004"/>
    <x v="0"/>
    <n v="4"/>
    <s v="Branch Office"/>
    <x v="2"/>
  </r>
  <r>
    <s v="HC42558"/>
    <x v="1"/>
    <n v="34"/>
    <s v="Operations"/>
    <s v="Operations Executive"/>
    <s v="c8"/>
    <s v="Bachelor"/>
    <s v="Recruitment agencies"/>
    <d v="2024-11-28T00:00:00"/>
    <d v="2024-12-18T00:00:00"/>
    <d v="2024-12-30T00:00:00"/>
    <s v="Hired"/>
    <n v="77283"/>
    <n v="3.5"/>
    <x v="0"/>
    <n v="4"/>
    <s v="Head Office"/>
    <x v="2"/>
  </r>
  <r>
    <s v="FM01581"/>
    <x v="0"/>
    <n v="35"/>
    <s v="Service"/>
    <s v="Service Engineer"/>
    <s v="i7"/>
    <s v="Degree"/>
    <s v="LinkedIn"/>
    <d v="2024-11-28T00:00:00"/>
    <d v="2024-12-15T00:00:00"/>
    <d v="2024-12-27T00:00:00"/>
    <s v="Hired"/>
    <n v="67634"/>
    <n v="4.5"/>
    <x v="0"/>
    <n v="5"/>
    <s v="Head Office"/>
    <x v="2"/>
  </r>
  <r>
    <s v="TJ65189"/>
    <x v="0"/>
    <n v="33"/>
    <s v="Sales"/>
    <s v="Sales Executive"/>
    <s v="c5"/>
    <s v="Doctoral"/>
    <s v="LinkedIn"/>
    <d v="2024-11-29T00:00:00"/>
    <d v="2024-12-17T00:00:00"/>
    <d v="2024-12-22T00:00:00"/>
    <s v="Rejected"/>
    <n v="54085"/>
    <m/>
    <x v="1"/>
    <n v="4"/>
    <s v="Branch Office"/>
    <x v="1"/>
  </r>
  <r>
    <s v="ZL04245"/>
    <x v="2"/>
    <n v="39"/>
    <s v="Marketing"/>
    <s v="Marketing Executive"/>
    <s v="i6"/>
    <s v="Bachelor"/>
    <s v="Job portal"/>
    <d v="2024-11-29T00:00:00"/>
    <d v="2024-12-16T00:00:00"/>
    <d v="2024-12-22T00:00:00"/>
    <s v="Hired"/>
    <n v="66690"/>
    <n v="3.6"/>
    <x v="0"/>
    <n v="4"/>
    <s v="Branch Office"/>
    <x v="2"/>
  </r>
  <r>
    <s v="KB54359"/>
    <x v="2"/>
    <n v="24"/>
    <s v="Finance"/>
    <s v="Financial Analyst"/>
    <s v="i6"/>
    <s v="Bachelor"/>
    <s v="Job portal"/>
    <d v="2024-11-29T00:00:00"/>
    <d v="2024-12-13T00:00:00"/>
    <d v="2024-12-20T00:00:00"/>
    <s v="Candidate in process"/>
    <n v="71653"/>
    <m/>
    <x v="1"/>
    <n v="5"/>
    <s v="Branch Office"/>
    <x v="0"/>
  </r>
  <r>
    <s v="XX10979"/>
    <x v="0"/>
    <n v="31"/>
    <s v="Operations"/>
    <s v="Operations Executive"/>
    <s v="n9"/>
    <s v="Bachelor"/>
    <s v="LinkedIn"/>
    <d v="2024-11-29T00:00:00"/>
    <d v="2024-12-13T00:00:00"/>
    <d v="2024-12-18T00:00:00"/>
    <s v="Hired"/>
    <n v="206460"/>
    <m/>
    <x v="0"/>
    <n v="4"/>
    <s v="Remote"/>
    <x v="1"/>
  </r>
  <r>
    <s v="RY19971"/>
    <x v="0"/>
    <n v="27"/>
    <s v="Operations"/>
    <s v="Operations Manager"/>
    <s v="i6"/>
    <s v="Bachelor"/>
    <s v="Recruitment agencies"/>
    <d v="2024-11-29T00:00:00"/>
    <d v="2024-12-10T00:00:00"/>
    <d v="2024-12-21T00:00:00"/>
    <s v="Hired"/>
    <n v="59776"/>
    <n v="3.9"/>
    <x v="0"/>
    <n v="4"/>
    <s v="Branch Office"/>
    <x v="0"/>
  </r>
  <r>
    <s v="JX99120"/>
    <x v="2"/>
    <n v="37"/>
    <s v="Service"/>
    <s v="Service Engineer"/>
    <s v="n6"/>
    <s v="Bachelor"/>
    <s v="Job portal"/>
    <d v="2024-11-30T00:00:00"/>
    <d v="2024-12-22T00:00:00"/>
    <d v="2024-12-31T00:00:00"/>
    <s v="Hired"/>
    <n v="146205"/>
    <n v="3.7"/>
    <x v="0"/>
    <n v="4"/>
    <s v="Branch Office"/>
    <x v="2"/>
  </r>
  <r>
    <s v="UL55712"/>
    <x v="0"/>
    <n v="25"/>
    <s v="Production"/>
    <s v="Production Manager"/>
    <s v="i4"/>
    <s v="Associate"/>
    <s v="Job portal"/>
    <d v="2024-11-30T00:00:00"/>
    <d v="2024-12-14T00:00:00"/>
    <d v="2024-12-23T00:00:00"/>
    <s v="Rejected"/>
    <n v="46430"/>
    <m/>
    <x v="1"/>
    <n v="4"/>
    <s v="Head Office"/>
    <x v="0"/>
  </r>
  <r>
    <s v="SE73057"/>
    <x v="2"/>
    <n v="38"/>
    <s v="Marketing"/>
    <s v="Marketing Executive"/>
    <s v="b9"/>
    <s v="Degree"/>
    <s v="Job portal"/>
    <d v="2024-11-30T00:00:00"/>
    <d v="2024-12-13T00:00:00"/>
    <d v="2024-12-23T00:00:00"/>
    <s v="Rejected"/>
    <n v="34397"/>
    <m/>
    <x v="1"/>
    <n v="4"/>
    <s v="Branch Office"/>
    <x v="2"/>
  </r>
  <r>
    <s v="AW98260"/>
    <x v="2"/>
    <n v="25"/>
    <s v="Operations"/>
    <s v="Operations Executive"/>
    <s v="c8"/>
    <s v="Bachelor"/>
    <s v="Job portal"/>
    <d v="2024-11-30T00:00:00"/>
    <d v="2024-12-16T00:00:00"/>
    <d v="2024-12-23T00:00:00"/>
    <s v="Hired"/>
    <n v="78412"/>
    <n v="3.6"/>
    <x v="0"/>
    <n v="4"/>
    <s v="Head Office"/>
    <x v="0"/>
  </r>
  <r>
    <s v="YA92898"/>
    <x v="0"/>
    <n v="29"/>
    <s v="Service"/>
    <s v="Service Engineer"/>
    <s v="m6"/>
    <s v="Bachelor"/>
    <s v="Job portal"/>
    <d v="2024-12-01T00:00:00"/>
    <d v="2024-12-09T00:00:00"/>
    <d v="2024-12-16T00:00:00"/>
    <s v="Hired"/>
    <n v="111000"/>
    <n v="3.8"/>
    <x v="0"/>
    <n v="4"/>
    <s v="Head Office"/>
    <x v="1"/>
  </r>
  <r>
    <s v="KR15492"/>
    <x v="0"/>
    <n v="23"/>
    <s v="Service"/>
    <s v="Service Manager"/>
    <s v="i4"/>
    <s v="Bachelor"/>
    <s v="Job portal"/>
    <d v="2024-12-01T00:00:00"/>
    <d v="2024-12-19T00:00:00"/>
    <d v="2024-12-24T00:00:00"/>
    <s v="Hired"/>
    <n v="41064"/>
    <n v="3.8"/>
    <x v="2"/>
    <n v="5"/>
    <s v="Head Office"/>
    <x v="0"/>
  </r>
  <r>
    <s v="XP88880"/>
    <x v="0"/>
    <n v="35"/>
    <s v="Service"/>
    <s v="Service Engineer"/>
    <s v="c5"/>
    <s v="Bachelor"/>
    <s v="Job portal"/>
    <d v="2024-12-01T00:00:00"/>
    <d v="2024-12-23T00:00:00"/>
    <d v="2025-01-04T00:00:00"/>
    <s v="Hired"/>
    <n v="59575"/>
    <n v="4.0999999999999996"/>
    <x v="2"/>
    <n v="5"/>
    <s v="Branch Office"/>
    <x v="2"/>
  </r>
  <r>
    <s v="MB04902"/>
    <x v="2"/>
    <n v="38"/>
    <s v="Operations"/>
    <s v="Operations Manager"/>
    <s v="i1"/>
    <s v="Master"/>
    <s v="Recruitment agencies"/>
    <d v="2024-12-02T00:00:00"/>
    <d v="2024-12-17T00:00:00"/>
    <d v="2024-12-26T00:00:00"/>
    <s v="Hired"/>
    <n v="52790"/>
    <n v="3.7"/>
    <x v="0"/>
    <n v="4"/>
    <s v="Branch Office"/>
    <x v="2"/>
  </r>
  <r>
    <s v="GW00257"/>
    <x v="0"/>
    <n v="36"/>
    <s v="Service"/>
    <s v="Service Engineer"/>
    <s v="c8"/>
    <s v="Master"/>
    <s v="Recruitment agencies"/>
    <d v="2024-12-02T00:00:00"/>
    <d v="2024-12-21T00:00:00"/>
    <d v="2025-01-01T00:00:00"/>
    <s v="Rejected"/>
    <n v="64011"/>
    <m/>
    <x v="1"/>
    <m/>
    <s v="Branch Office"/>
    <x v="2"/>
  </r>
  <r>
    <s v="RZ82346"/>
    <x v="0"/>
    <n v="26"/>
    <s v="Sales"/>
    <s v="Sales Manager"/>
    <s v="i4"/>
    <s v="Master"/>
    <s v="Job portal"/>
    <d v="2024-12-02T00:00:00"/>
    <d v="2024-12-14T00:00:00"/>
    <d v="2024-12-22T00:00:00"/>
    <s v="Rejected"/>
    <n v="47377"/>
    <m/>
    <x v="1"/>
    <n v="5"/>
    <s v="Head Office"/>
    <x v="0"/>
  </r>
  <r>
    <s v="QW35748"/>
    <x v="2"/>
    <n v="28"/>
    <s v="Marketing"/>
    <s v="Marketing Executive"/>
    <s v="c9"/>
    <s v="Associate"/>
    <s v="Others"/>
    <d v="2024-12-02T00:00:00"/>
    <d v="2024-12-20T00:00:00"/>
    <d v="2025-01-01T00:00:00"/>
    <s v="Rejected"/>
    <n v="89892"/>
    <m/>
    <x v="1"/>
    <n v="4"/>
    <s v="Head Office"/>
    <x v="1"/>
  </r>
  <r>
    <s v="XX77872"/>
    <x v="1"/>
    <n v="31"/>
    <s v="Service"/>
    <s v="Service Engineer"/>
    <s v="c8"/>
    <s v="Master"/>
    <s v="Job portal"/>
    <d v="2024-12-03T00:00:00"/>
    <d v="2024-12-12T00:00:00"/>
    <d v="2024-12-17T00:00:00"/>
    <s v="Rejected"/>
    <n v="54327"/>
    <m/>
    <x v="1"/>
    <n v="4"/>
    <s v="Branch Office"/>
    <x v="1"/>
  </r>
  <r>
    <s v="JN45254"/>
    <x v="0"/>
    <n v="29"/>
    <s v="Sales"/>
    <s v="Sales Executive"/>
    <s v="i6"/>
    <s v="Bachelor"/>
    <s v="Own website"/>
    <d v="2024-12-03T00:00:00"/>
    <d v="2024-12-24T00:00:00"/>
    <d v="2025-01-04T00:00:00"/>
    <s v="Hired"/>
    <n v="71752"/>
    <n v="4.3"/>
    <x v="0"/>
    <n v="4"/>
    <s v="Branch Office"/>
    <x v="1"/>
  </r>
  <r>
    <s v="BE58627"/>
    <x v="1"/>
    <n v="35"/>
    <s v="Service"/>
    <s v="Service Engineer"/>
    <s v="c10"/>
    <s v="Bachelor"/>
    <s v="LinkedIn"/>
    <d v="2024-12-03T00:00:00"/>
    <d v="2024-12-13T00:00:00"/>
    <d v="2024-12-17T00:00:00"/>
    <s v="Hired"/>
    <n v="65895"/>
    <n v="4.2"/>
    <x v="0"/>
    <n v="5"/>
    <s v="Branch Office"/>
    <x v="2"/>
  </r>
  <r>
    <s v="PN12250"/>
    <x v="0"/>
    <n v="22"/>
    <s v="Service"/>
    <s v="Service Engineer"/>
    <s v="i5"/>
    <s v="Bachelor"/>
    <s v="Job portal"/>
    <d v="2024-12-03T00:00:00"/>
    <d v="2024-12-22T00:00:00"/>
    <d v="2024-12-26T00:00:00"/>
    <s v="Hired"/>
    <n v="61068"/>
    <n v="5"/>
    <x v="0"/>
    <n v="4"/>
    <s v="Branch Office"/>
    <x v="0"/>
  </r>
  <r>
    <s v="EF28858"/>
    <x v="0"/>
    <n v="27"/>
    <s v="Purchase"/>
    <s v="Purchase Officer"/>
    <s v="c5"/>
    <s v="Master"/>
    <s v="Job portal"/>
    <d v="2024-12-03T00:00:00"/>
    <d v="2024-12-11T00:00:00"/>
    <d v="2024-12-21T00:00:00"/>
    <s v="Rejected"/>
    <n v="44596"/>
    <m/>
    <x v="1"/>
    <n v="4"/>
    <s v="Branch Office"/>
    <x v="0"/>
  </r>
  <r>
    <s v="XD50482"/>
    <x v="0"/>
    <n v="37"/>
    <s v="Marketing"/>
    <s v="Marketing Executive"/>
    <s v="m6"/>
    <s v="Master"/>
    <s v="Others"/>
    <d v="2024-12-03T00:00:00"/>
    <d v="2024-12-20T00:00:00"/>
    <d v="2024-12-30T00:00:00"/>
    <s v="Hired"/>
    <n v="141674"/>
    <n v="3.6"/>
    <x v="0"/>
    <n v="4"/>
    <s v="Head Office"/>
    <x v="2"/>
  </r>
  <r>
    <s v="ZR07927"/>
    <x v="0"/>
    <n v="29"/>
    <s v="Operations"/>
    <s v="Operations Executive"/>
    <s v="c10"/>
    <s v="Associate"/>
    <s v="Job portal"/>
    <d v="2024-12-03T00:00:00"/>
    <d v="2024-12-21T00:00:00"/>
    <d v="2024-12-31T00:00:00"/>
    <s v="Hired"/>
    <n v="69614"/>
    <n v="3.6"/>
    <x v="0"/>
    <n v="3"/>
    <s v="Branch Office"/>
    <x v="1"/>
  </r>
  <r>
    <s v="KY43827"/>
    <x v="0"/>
    <n v="23"/>
    <s v="Production"/>
    <s v="Production Engineer"/>
    <s v="n9"/>
    <s v="Associate"/>
    <s v="Job portal"/>
    <d v="2024-12-03T00:00:00"/>
    <d v="2024-12-23T00:00:00"/>
    <d v="2024-12-28T00:00:00"/>
    <s v="Hired"/>
    <n v="219477"/>
    <n v="4.4000000000000004"/>
    <x v="0"/>
    <m/>
    <s v="Branch Office"/>
    <x v="0"/>
  </r>
  <r>
    <s v="MS32452"/>
    <x v="0"/>
    <n v="32"/>
    <s v="Purchase"/>
    <s v="Purchase Officer"/>
    <s v="c5"/>
    <s v="Degree"/>
    <s v="Others"/>
    <d v="2024-12-04T00:00:00"/>
    <d v="2024-12-24T00:00:00"/>
    <d v="2025-01-02T00:00:00"/>
    <s v="Hired"/>
    <n v="64449"/>
    <n v="3.6"/>
    <x v="0"/>
    <n v="3"/>
    <s v="Branch Office"/>
    <x v="1"/>
  </r>
  <r>
    <s v="CC67364"/>
    <x v="1"/>
    <n v="25"/>
    <s v="Operations"/>
    <s v="Operations Executive"/>
    <s v="n6"/>
    <s v="Master"/>
    <s v="Job portal"/>
    <d v="2024-12-05T00:00:00"/>
    <d v="2024-12-24T00:00:00"/>
    <d v="2025-01-02T00:00:00"/>
    <s v="Candidate in process"/>
    <n v="125844"/>
    <m/>
    <x v="1"/>
    <m/>
    <s v="Branch Office"/>
    <x v="0"/>
  </r>
  <r>
    <s v="UR48987"/>
    <x v="2"/>
    <n v="35"/>
    <s v="Service"/>
    <s v="Service Manager"/>
    <s v="i1"/>
    <s v="Master"/>
    <s v="LinkedIn"/>
    <d v="2024-12-05T00:00:00"/>
    <d v="2024-12-17T00:00:00"/>
    <d v="2024-12-25T00:00:00"/>
    <s v="Rejected"/>
    <n v="38541"/>
    <m/>
    <x v="1"/>
    <n v="5"/>
    <s v="Head Office"/>
    <x v="2"/>
  </r>
  <r>
    <s v="KW43515"/>
    <x v="2"/>
    <n v="34"/>
    <s v="Sales"/>
    <s v="Sales Manager"/>
    <s v="i1"/>
    <s v="Degree"/>
    <s v="Recruitment agencies"/>
    <d v="2024-12-06T00:00:00"/>
    <d v="2024-12-22T00:00:00"/>
    <d v="2024-12-27T00:00:00"/>
    <s v="Hired"/>
    <n v="43829"/>
    <n v="4"/>
    <x v="0"/>
    <n v="5"/>
    <s v="Head Office"/>
    <x v="2"/>
  </r>
  <r>
    <s v="TI65389"/>
    <x v="0"/>
    <n v="25"/>
    <s v="Marketing"/>
    <s v="Marketing Executive"/>
    <s v="i4"/>
    <s v="Bachelor"/>
    <s v="Recruitment agencies"/>
    <d v="2024-12-06T00:00:00"/>
    <d v="2024-12-24T00:00:00"/>
    <d v="2025-01-03T00:00:00"/>
    <s v="Hired"/>
    <n v="41784"/>
    <n v="3.8"/>
    <x v="0"/>
    <n v="5"/>
    <s v="Branch Office"/>
    <x v="0"/>
  </r>
  <r>
    <s v="BJ26555"/>
    <x v="0"/>
    <n v="54"/>
    <s v="Service"/>
    <s v="Service Manager"/>
    <s v="i1"/>
    <s v="Bachelor"/>
    <s v="Others"/>
    <d v="2024-12-06T00:00:00"/>
    <d v="2024-12-15T00:00:00"/>
    <d v="2024-12-23T00:00:00"/>
    <s v="Rejected"/>
    <n v="46794"/>
    <m/>
    <x v="1"/>
    <n v="2"/>
    <s v="Branch Office"/>
    <x v="4"/>
  </r>
  <r>
    <s v="NZ42214"/>
    <x v="0"/>
    <n v="37"/>
    <s v="Service"/>
    <s v="Service Engineer"/>
    <s v="n6"/>
    <s v="Bachelor"/>
    <s v="LinkedIn"/>
    <d v="2024-12-06T00:00:00"/>
    <d v="2024-12-24T00:00:00"/>
    <d v="2024-12-31T00:00:00"/>
    <s v="Hired"/>
    <n v="159961"/>
    <m/>
    <x v="0"/>
    <n v="5"/>
    <s v="Branch Office"/>
    <x v="2"/>
  </r>
  <r>
    <s v="RO64655"/>
    <x v="2"/>
    <n v="28"/>
    <s v="Production"/>
    <s v="Production Engineer"/>
    <s v="n10"/>
    <s v="Master"/>
    <s v="Job portal"/>
    <d v="2024-12-06T00:00:00"/>
    <d v="2024-12-22T00:00:00"/>
    <d v="2024-12-27T00:00:00"/>
    <s v="Candidate refused"/>
    <n v="176114"/>
    <m/>
    <x v="1"/>
    <m/>
    <s v="Branch Office"/>
    <x v="1"/>
  </r>
  <r>
    <s v="UG57208"/>
    <x v="1"/>
    <n v="29"/>
    <s v="Finance"/>
    <s v="Financial Analyst"/>
    <s v="i6"/>
    <s v="Degree"/>
    <s v="Own website"/>
    <d v="2024-12-06T00:00:00"/>
    <d v="2024-12-15T00:00:00"/>
    <d v="2024-12-25T00:00:00"/>
    <s v="Hired"/>
    <n v="69527"/>
    <n v="4.5999999999999996"/>
    <x v="0"/>
    <n v="4"/>
    <s v="Head Office"/>
    <x v="1"/>
  </r>
  <r>
    <s v="DK92018"/>
    <x v="0"/>
    <n v="36"/>
    <s v="Sales"/>
    <s v="Sales Manager"/>
    <s v="i5"/>
    <s v="Bachelor"/>
    <s v="Own website"/>
    <d v="2024-12-06T00:00:00"/>
    <d v="2024-12-17T00:00:00"/>
    <d v="2024-12-28T00:00:00"/>
    <s v="Candidate refused"/>
    <n v="52543"/>
    <m/>
    <x v="1"/>
    <n v="4"/>
    <s v="Branch Office"/>
    <x v="2"/>
  </r>
  <r>
    <s v="GB06982"/>
    <x v="0"/>
    <n v="36"/>
    <s v="Service"/>
    <s v="Service Engineer"/>
    <s v="i7"/>
    <s v="Degree"/>
    <s v="LinkedIn"/>
    <d v="2024-12-06T00:00:00"/>
    <d v="2024-12-23T00:00:00"/>
    <d v="2024-12-27T00:00:00"/>
    <s v="Candidate refused"/>
    <n v="64155"/>
    <m/>
    <x v="1"/>
    <n v="5"/>
    <s v="Head Office"/>
    <x v="2"/>
  </r>
  <r>
    <s v="VX11820"/>
    <x v="0"/>
    <n v="24"/>
    <s v="Service"/>
    <s v="Service Manager"/>
    <s v="i1"/>
    <s v="Master"/>
    <s v="Recruitment agencies"/>
    <d v="2024-12-07T00:00:00"/>
    <d v="2024-12-23T00:00:00"/>
    <d v="2024-12-31T00:00:00"/>
    <s v="Rejected"/>
    <n v="47340"/>
    <m/>
    <x v="1"/>
    <m/>
    <s v="Remote"/>
    <x v="0"/>
  </r>
  <r>
    <s v="JN35312"/>
    <x v="0"/>
    <n v="25"/>
    <s v="Operations"/>
    <s v="Operations Manager"/>
    <s v="i5"/>
    <s v="Associate"/>
    <s v="Recruitment agencies"/>
    <d v="2024-12-07T00:00:00"/>
    <d v="2024-12-24T00:00:00"/>
    <d v="2025-01-02T00:00:00"/>
    <s v="Hired"/>
    <n v="65370"/>
    <n v="5"/>
    <x v="0"/>
    <n v="4"/>
    <s v="Branch Office"/>
    <x v="0"/>
  </r>
  <r>
    <s v="DK32442"/>
    <x v="0"/>
    <n v="31"/>
    <s v="Service"/>
    <s v="Service Engineer"/>
    <s v="i7"/>
    <s v="Master"/>
    <s v="LinkedIn"/>
    <d v="2024-12-07T00:00:00"/>
    <d v="2024-12-27T00:00:00"/>
    <d v="2024-12-31T00:00:00"/>
    <s v="Hired"/>
    <n v="71930"/>
    <n v="3.6"/>
    <x v="2"/>
    <n v="4"/>
    <s v="Branch Office"/>
    <x v="1"/>
  </r>
  <r>
    <s v="LY20455"/>
    <x v="2"/>
    <n v="24"/>
    <s v="Purchase"/>
    <s v="Purchase Officer"/>
    <s v="i5"/>
    <s v="Doctoral"/>
    <s v="Job portal"/>
    <d v="2024-12-07T00:00:00"/>
    <d v="2024-12-15T00:00:00"/>
    <d v="2024-12-21T00:00:00"/>
    <s v="Hired"/>
    <n v="64704"/>
    <n v="3.7"/>
    <x v="2"/>
    <n v="4"/>
    <s v="Branch Office"/>
    <x v="0"/>
  </r>
  <r>
    <s v="QL96399"/>
    <x v="2"/>
    <n v="25"/>
    <s v="Operations"/>
    <s v="Operations Executive"/>
    <s v="c5"/>
    <s v="Bachelor"/>
    <s v="Job portal"/>
    <d v="2024-12-07T00:00:00"/>
    <d v="2024-12-24T00:00:00"/>
    <d v="2024-12-31T00:00:00"/>
    <s v="Rejected"/>
    <n v="57077"/>
    <m/>
    <x v="1"/>
    <m/>
    <s v="Head Office"/>
    <x v="0"/>
  </r>
  <r>
    <s v="XL86287"/>
    <x v="0"/>
    <n v="25"/>
    <s v="Operations"/>
    <s v="Operations Executive"/>
    <s v="c10"/>
    <s v="Associate"/>
    <s v="LinkedIn"/>
    <d v="2024-12-08T00:00:00"/>
    <d v="2024-12-24T00:00:00"/>
    <d v="2024-12-30T00:00:00"/>
    <s v="Hired"/>
    <n v="68690"/>
    <n v="4.5999999999999996"/>
    <x v="0"/>
    <n v="5"/>
    <s v="Branch Office"/>
    <x v="0"/>
  </r>
  <r>
    <s v="OS74245"/>
    <x v="0"/>
    <n v="34"/>
    <s v="Service"/>
    <s v="Service Engineer"/>
    <s v="m7"/>
    <s v="Bachelor"/>
    <s v="Job portal"/>
    <d v="2024-12-08T00:00:00"/>
    <d v="2024-12-19T00:00:00"/>
    <d v="2024-12-23T00:00:00"/>
    <s v="Hired"/>
    <n v="162711"/>
    <n v="4"/>
    <x v="0"/>
    <n v="3"/>
    <s v="Head Office"/>
    <x v="2"/>
  </r>
  <r>
    <s v="DY30165"/>
    <x v="1"/>
    <n v="31"/>
    <s v="Service"/>
    <s v="Service Engineer"/>
    <s v="c9"/>
    <s v="Master"/>
    <s v="Job portal"/>
    <d v="2024-12-08T00:00:00"/>
    <d v="2024-12-28T00:00:00"/>
    <d v="2025-01-03T00:00:00"/>
    <s v="Rejected"/>
    <n v="71070"/>
    <m/>
    <x v="1"/>
    <n v="4"/>
    <s v="Remote"/>
    <x v="1"/>
  </r>
  <r>
    <s v="CV71893"/>
    <x v="0"/>
    <n v="24"/>
    <s v="Production"/>
    <s v="Production Engineer"/>
    <s v="i6"/>
    <s v="Bachelor"/>
    <s v="LinkedIn"/>
    <d v="2024-12-09T00:00:00"/>
    <d v="2024-12-24T00:00:00"/>
    <d v="2025-01-05T00:00:00"/>
    <s v="Hired"/>
    <n v="66883"/>
    <n v="4.3"/>
    <x v="2"/>
    <n v="4"/>
    <s v="Branch Office"/>
    <x v="0"/>
  </r>
  <r>
    <s v="MS11865"/>
    <x v="0"/>
    <n v="35"/>
    <s v="Operations"/>
    <s v="Operations Executive"/>
    <s v="c10"/>
    <s v="Degree"/>
    <s v="LinkedIn"/>
    <d v="2024-12-09T00:00:00"/>
    <d v="2024-12-25T00:00:00"/>
    <d v="2024-12-31T00:00:00"/>
    <s v="Rejected"/>
    <n v="88694"/>
    <m/>
    <x v="1"/>
    <n v="5"/>
    <s v="Branch Office"/>
    <x v="2"/>
  </r>
  <r>
    <s v="DN31944"/>
    <x v="0"/>
    <n v="43"/>
    <s v="Service"/>
    <s v="Service Engineer"/>
    <s v="i5"/>
    <s v="Doctoral"/>
    <s v="LinkedIn"/>
    <d v="2024-12-09T00:00:00"/>
    <d v="2024-12-31T00:00:00"/>
    <d v="2025-01-06T00:00:00"/>
    <s v="Hired"/>
    <n v="54236"/>
    <n v="3.5"/>
    <x v="0"/>
    <n v="5"/>
    <s v="Branch Office"/>
    <x v="3"/>
  </r>
  <r>
    <s v="OV80806"/>
    <x v="0"/>
    <n v="30"/>
    <s v="Purchase"/>
    <s v="Purchase Officer"/>
    <s v="c8"/>
    <s v="Degree"/>
    <s v="Job portal"/>
    <d v="2024-12-09T00:00:00"/>
    <d v="2024-12-17T00:00:00"/>
    <d v="2024-12-28T00:00:00"/>
    <s v="Hired"/>
    <n v="66262"/>
    <n v="3.7"/>
    <x v="0"/>
    <n v="2"/>
    <s v="Remote"/>
    <x v="1"/>
  </r>
  <r>
    <s v="YW86076"/>
    <x v="0"/>
    <n v="39"/>
    <s v="Sales"/>
    <s v="Sales Executive"/>
    <s v="c9"/>
    <s v="Master"/>
    <s v="Job portal"/>
    <d v="2024-12-09T00:00:00"/>
    <d v="2024-12-18T00:00:00"/>
    <d v="2024-12-22T00:00:00"/>
    <s v="Hired"/>
    <n v="75746"/>
    <n v="4.8"/>
    <x v="0"/>
    <m/>
    <s v="Branch Office"/>
    <x v="2"/>
  </r>
  <r>
    <s v="WT88194"/>
    <x v="2"/>
    <n v="39"/>
    <s v="Sales"/>
    <s v="Sales Executive"/>
    <s v="i5"/>
    <s v="Master"/>
    <s v="Job portal"/>
    <d v="2024-12-09T00:00:00"/>
    <d v="2024-12-27T00:00:00"/>
    <d v="2024-12-31T00:00:00"/>
    <s v="Rejected"/>
    <n v="52034"/>
    <m/>
    <x v="1"/>
    <m/>
    <s v="Branch Office"/>
    <x v="2"/>
  </r>
  <r>
    <s v="CD78656"/>
    <x v="0"/>
    <n v="40"/>
    <s v="Production"/>
    <s v="Production Engineer"/>
    <s v="i6"/>
    <s v="Bachelor"/>
    <s v="LinkedIn"/>
    <d v="2024-12-09T00:00:00"/>
    <d v="2024-12-31T00:00:00"/>
    <d v="2025-01-07T00:00:00"/>
    <s v="Hired"/>
    <n v="65962"/>
    <n v="4.3"/>
    <x v="0"/>
    <n v="4"/>
    <s v="Branch Office"/>
    <x v="3"/>
  </r>
  <r>
    <s v="XT38874"/>
    <x v="0"/>
    <n v="39"/>
    <s v="Service"/>
    <s v="Service Manager"/>
    <s v="i5"/>
    <s v="Master"/>
    <s v="LinkedIn"/>
    <d v="2024-12-09T00:00:00"/>
    <d v="2024-12-25T00:00:00"/>
    <d v="2025-01-02T00:00:00"/>
    <s v="Hired"/>
    <n v="50830"/>
    <n v="4.7"/>
    <x v="0"/>
    <n v="4"/>
    <s v="Head Office"/>
    <x v="2"/>
  </r>
  <r>
    <s v="EA34276"/>
    <x v="2"/>
    <n v="31"/>
    <s v="Operations"/>
    <s v="Operations Executive"/>
    <s v="i5"/>
    <s v="Bachelor"/>
    <s v="LinkedIn"/>
    <d v="2024-12-09T00:00:00"/>
    <d v="2024-12-19T00:00:00"/>
    <d v="2024-12-28T00:00:00"/>
    <s v="No decision"/>
    <n v="57042"/>
    <m/>
    <x v="1"/>
    <n v="3"/>
    <s v="Branch Office"/>
    <x v="1"/>
  </r>
  <r>
    <s v="ZJ52733"/>
    <x v="0"/>
    <n v="28"/>
    <s v="Operations"/>
    <s v="Operations Executive"/>
    <s v="i7"/>
    <s v="Degree"/>
    <s v="Job portal"/>
    <d v="2024-12-09T00:00:00"/>
    <d v="2024-12-17T00:00:00"/>
    <d v="2024-12-27T00:00:00"/>
    <s v="Hired"/>
    <n v="78647"/>
    <n v="4.9000000000000004"/>
    <x v="0"/>
    <n v="4"/>
    <s v="Head Office"/>
    <x v="1"/>
  </r>
  <r>
    <s v="RC22639"/>
    <x v="2"/>
    <n v="36"/>
    <s v="Production"/>
    <s v="Production Manager"/>
    <s v="i4"/>
    <s v="Associate"/>
    <s v="Job portal"/>
    <d v="2024-12-10T00:00:00"/>
    <d v="2024-12-22T00:00:00"/>
    <d v="2024-12-28T00:00:00"/>
    <s v="Hired"/>
    <n v="56949"/>
    <n v="4.4000000000000004"/>
    <x v="0"/>
    <m/>
    <s v="Head Office"/>
    <x v="2"/>
  </r>
  <r>
    <s v="PN26808"/>
    <x v="2"/>
    <n v="26"/>
    <s v="Purchase"/>
    <s v="Purchase Officer"/>
    <s v="m7"/>
    <s v="Associate"/>
    <s v="Recruitment agencies"/>
    <d v="2024-12-10T00:00:00"/>
    <d v="2024-12-30T00:00:00"/>
    <d v="2025-01-09T00:00:00"/>
    <s v="Hired"/>
    <n v="101663"/>
    <n v="4.5"/>
    <x v="0"/>
    <n v="4"/>
    <s v="Branch Office"/>
    <x v="0"/>
  </r>
  <r>
    <s v="NE90209"/>
    <x v="0"/>
    <n v="34"/>
    <s v="Finance"/>
    <s v="Finance Manager"/>
    <s v="n10"/>
    <s v="Master"/>
    <s v="Job portal"/>
    <d v="2024-12-10T00:00:00"/>
    <d v="2024-12-21T00:00:00"/>
    <d v="2024-12-27T00:00:00"/>
    <s v="Rejected"/>
    <n v="161844"/>
    <m/>
    <x v="1"/>
    <n v="5"/>
    <s v="Head Office"/>
    <x v="2"/>
  </r>
  <r>
    <s v="PT21059"/>
    <x v="2"/>
    <n v="35"/>
    <s v="Sales"/>
    <s v="Sales Executive"/>
    <s v="c8"/>
    <s v="Master"/>
    <s v="LinkedIn"/>
    <d v="2024-12-12T00:00:00"/>
    <d v="2024-12-23T00:00:00"/>
    <d v="2024-12-29T00:00:00"/>
    <s v="Hired"/>
    <n v="72036"/>
    <n v="4.3"/>
    <x v="0"/>
    <n v="4"/>
    <s v="Branch Office"/>
    <x v="2"/>
  </r>
  <r>
    <s v="OU02092"/>
    <x v="0"/>
    <n v="31"/>
    <s v="Operations"/>
    <s v="Operations Manager"/>
    <s v="i4"/>
    <s v="Master"/>
    <s v="Job portal"/>
    <d v="2024-12-12T00:00:00"/>
    <d v="2025-01-02T00:00:00"/>
    <d v="2025-01-14T00:00:00"/>
    <s v="Hired"/>
    <n v="47607"/>
    <n v="4.3"/>
    <x v="0"/>
    <m/>
    <s v="Branch Office"/>
    <x v="1"/>
  </r>
  <r>
    <s v="AQ40523"/>
    <x v="1"/>
    <n v="25"/>
    <s v="Human Resource"/>
    <s v="HR Manager"/>
    <s v="i7"/>
    <s v="Master"/>
    <s v="Job portal"/>
    <d v="2024-12-12T00:00:00"/>
    <d v="2024-12-31T00:00:00"/>
    <d v="2025-01-06T00:00:00"/>
    <s v="Hired"/>
    <n v="76828"/>
    <n v="3.8"/>
    <x v="0"/>
    <n v="4"/>
    <s v="Branch Office"/>
    <x v="0"/>
  </r>
  <r>
    <s v="RY18464"/>
    <x v="0"/>
    <n v="37"/>
    <s v="Service"/>
    <s v="Service Engineer"/>
    <s v="i4"/>
    <s v="Bachelor"/>
    <s v="Job portal"/>
    <d v="2024-12-12T00:00:00"/>
    <d v="2025-01-02T00:00:00"/>
    <d v="2025-01-08T00:00:00"/>
    <s v="Hired"/>
    <n v="52082"/>
    <m/>
    <x v="0"/>
    <m/>
    <s v="Branch Office"/>
    <x v="2"/>
  </r>
  <r>
    <s v="JG34442"/>
    <x v="1"/>
    <n v="24"/>
    <s v="Service"/>
    <s v="Service Engineer"/>
    <s v="c5"/>
    <s v="Degree"/>
    <s v="Recruitment agencies"/>
    <d v="2024-12-12T00:00:00"/>
    <d v="2025-01-03T00:00:00"/>
    <d v="2025-01-12T00:00:00"/>
    <s v="Hired"/>
    <n v="57078"/>
    <n v="3.7"/>
    <x v="2"/>
    <m/>
    <s v="Remote"/>
    <x v="0"/>
  </r>
  <r>
    <s v="IO14094"/>
    <x v="2"/>
    <n v="25"/>
    <s v="Service"/>
    <s v="Service Manager"/>
    <s v="c8"/>
    <s v="Bachelor"/>
    <s v="Job portal"/>
    <d v="2024-12-12T00:00:00"/>
    <d v="2024-12-29T00:00:00"/>
    <d v="2025-01-03T00:00:00"/>
    <s v="Candidate refused"/>
    <n v="68436"/>
    <m/>
    <x v="1"/>
    <n v="4"/>
    <s v="Head Office"/>
    <x v="0"/>
  </r>
  <r>
    <s v="CX22771"/>
    <x v="0"/>
    <n v="40"/>
    <s v="Operations"/>
    <s v="Operations Manager"/>
    <s v="i6"/>
    <s v="Master"/>
    <s v="Recruitment agencies"/>
    <d v="2024-12-12T00:00:00"/>
    <d v="2024-12-27T00:00:00"/>
    <d v="2025-01-02T00:00:00"/>
    <s v="Hired"/>
    <n v="68712"/>
    <n v="4.7"/>
    <x v="0"/>
    <m/>
    <s v="Branch Office"/>
    <x v="3"/>
  </r>
  <r>
    <s v="GM01006"/>
    <x v="0"/>
    <n v="22"/>
    <s v="Operations"/>
    <s v="Operations Manager"/>
    <s v="i6"/>
    <s v="Degree"/>
    <s v="Own website"/>
    <d v="2024-12-13T00:00:00"/>
    <d v="2024-12-22T00:00:00"/>
    <d v="2024-12-26T00:00:00"/>
    <s v="Hired"/>
    <n v="63540"/>
    <n v="4.8"/>
    <x v="0"/>
    <n v="4"/>
    <s v="Head Office"/>
    <x v="0"/>
  </r>
  <r>
    <s v="FG86544"/>
    <x v="1"/>
    <n v="32"/>
    <s v="Operations"/>
    <s v="Operations Executive"/>
    <s v="i4"/>
    <s v="Doctoral"/>
    <s v="LinkedIn"/>
    <d v="2024-12-13T00:00:00"/>
    <d v="2025-01-02T00:00:00"/>
    <d v="2025-01-13T00:00:00"/>
    <s v="Hired"/>
    <n v="45006"/>
    <m/>
    <x v="0"/>
    <n v="5"/>
    <s v="Branch Office"/>
    <x v="1"/>
  </r>
  <r>
    <s v="WO68588"/>
    <x v="2"/>
    <n v="30"/>
    <s v="Operations"/>
    <s v="Operations Manager"/>
    <s v="i7"/>
    <s v="Degree"/>
    <s v="LinkedIn"/>
    <d v="2024-12-13T00:00:00"/>
    <d v="2024-12-29T00:00:00"/>
    <d v="2025-01-05T00:00:00"/>
    <s v="Candidate refused"/>
    <n v="55580"/>
    <m/>
    <x v="1"/>
    <n v="5"/>
    <s v="Branch Office"/>
    <x v="1"/>
  </r>
  <r>
    <s v="MF85866"/>
    <x v="0"/>
    <n v="33"/>
    <s v="Production"/>
    <s v="Production Engineer"/>
    <s v="i6"/>
    <s v="Bachelor"/>
    <s v="Recruitment agencies"/>
    <d v="2024-12-13T00:00:00"/>
    <d v="2024-12-30T00:00:00"/>
    <d v="2025-01-07T00:00:00"/>
    <s v="Hired"/>
    <n v="51155"/>
    <m/>
    <x v="2"/>
    <n v="4"/>
    <s v="Branch Office"/>
    <x v="1"/>
  </r>
  <r>
    <s v="BL16145"/>
    <x v="2"/>
    <n v="34"/>
    <s v="Operations"/>
    <s v="Operations Executive"/>
    <s v="c5"/>
    <s v="Bachelor"/>
    <s v="LinkedIn"/>
    <d v="2024-12-13T00:00:00"/>
    <d v="2024-12-26T00:00:00"/>
    <d v="2025-01-05T00:00:00"/>
    <s v="Rejected"/>
    <n v="46700"/>
    <m/>
    <x v="1"/>
    <n v="4"/>
    <s v="Branch Office"/>
    <x v="2"/>
  </r>
  <r>
    <s v="OU36021"/>
    <x v="0"/>
    <n v="40"/>
    <s v="Operations"/>
    <s v="Operations Executive"/>
    <s v="i1"/>
    <s v="Bachelor"/>
    <s v="Job portal"/>
    <d v="2024-12-14T00:00:00"/>
    <d v="2024-12-28T00:00:00"/>
    <d v="2025-01-06T00:00:00"/>
    <s v="Hired"/>
    <n v="40979"/>
    <n v="4.7"/>
    <x v="0"/>
    <m/>
    <s v="Branch Office"/>
    <x v="3"/>
  </r>
  <r>
    <s v="UC91187"/>
    <x v="0"/>
    <n v="28"/>
    <s v="Finance"/>
    <s v="Financial Analyst"/>
    <s v="c8"/>
    <s v="Doctoral"/>
    <s v="LinkedIn"/>
    <d v="2024-12-14T00:00:00"/>
    <d v="2024-12-31T00:00:00"/>
    <d v="2025-01-08T00:00:00"/>
    <s v="Candidate in process"/>
    <n v="64721"/>
    <m/>
    <x v="1"/>
    <n v="3"/>
    <s v="Branch Office"/>
    <x v="1"/>
  </r>
  <r>
    <s v="WS30022"/>
    <x v="0"/>
    <n v="40"/>
    <s v="Production"/>
    <s v="Production Engineer"/>
    <s v="i1"/>
    <s v="Bachelor"/>
    <s v="Job portal"/>
    <d v="2024-12-14T00:00:00"/>
    <d v="2024-12-22T00:00:00"/>
    <d v="2024-12-31T00:00:00"/>
    <s v="Hired"/>
    <n v="36156"/>
    <n v="4.4000000000000004"/>
    <x v="0"/>
    <n v="5"/>
    <s v="Branch Office"/>
    <x v="3"/>
  </r>
  <r>
    <s v="KW32217"/>
    <x v="0"/>
    <n v="34"/>
    <s v="Operations"/>
    <s v="Operations Executive"/>
    <s v="c10"/>
    <s v="Associate"/>
    <s v="Job portal"/>
    <d v="2024-12-14T00:00:00"/>
    <d v="2024-12-29T00:00:00"/>
    <d v="2025-01-02T00:00:00"/>
    <s v="Hired"/>
    <n v="65321"/>
    <n v="4.2"/>
    <x v="0"/>
    <n v="3"/>
    <s v="Branch Office"/>
    <x v="2"/>
  </r>
  <r>
    <s v="VK01697"/>
    <x v="2"/>
    <n v="39"/>
    <s v="Operations"/>
    <s v="Operations Executive"/>
    <s v="b9"/>
    <s v="Associate"/>
    <s v="Recruitment agencies"/>
    <d v="2024-12-14T00:00:00"/>
    <d v="2025-01-04T00:00:00"/>
    <d v="2025-01-08T00:00:00"/>
    <s v="Hired"/>
    <n v="31857"/>
    <n v="4"/>
    <x v="0"/>
    <m/>
    <s v="Head Office"/>
    <x v="2"/>
  </r>
  <r>
    <s v="QM19935"/>
    <x v="0"/>
    <n v="33"/>
    <s v="Operations"/>
    <s v="Operations Executive"/>
    <s v="i4"/>
    <s v="Degree"/>
    <s v="Own website"/>
    <d v="2024-12-15T00:00:00"/>
    <d v="2025-01-06T00:00:00"/>
    <d v="2025-01-15T00:00:00"/>
    <s v="Hired"/>
    <n v="43658"/>
    <n v="4.2"/>
    <x v="0"/>
    <n v="4"/>
    <s v="Branch Office"/>
    <x v="1"/>
  </r>
  <r>
    <s v="IM06999"/>
    <x v="2"/>
    <n v="38"/>
    <s v="Operations"/>
    <s v="Operations Manager"/>
    <s v="i7"/>
    <s v="Bachelor"/>
    <s v="LinkedIn"/>
    <d v="2024-12-16T00:00:00"/>
    <d v="2024-12-24T00:00:00"/>
    <d v="2024-12-28T00:00:00"/>
    <s v="Rejected"/>
    <n v="78609"/>
    <m/>
    <x v="1"/>
    <m/>
    <s v="Branch Office"/>
    <x v="2"/>
  </r>
  <r>
    <s v="IM09172"/>
    <x v="0"/>
    <n v="25"/>
    <s v="Operations"/>
    <s v="Operations Executive"/>
    <s v="i5"/>
    <s v="Bachelor"/>
    <s v="LinkedIn"/>
    <d v="2024-12-16T00:00:00"/>
    <d v="2024-12-29T00:00:00"/>
    <d v="2025-01-09T00:00:00"/>
    <s v="Hired"/>
    <n v="64933"/>
    <n v="3.8"/>
    <x v="0"/>
    <m/>
    <s v="Branch Office"/>
    <x v="0"/>
  </r>
  <r>
    <s v="AP86293"/>
    <x v="0"/>
    <n v="52"/>
    <s v="Operations"/>
    <s v="Operations Executive"/>
    <s v="i5"/>
    <s v="Degree"/>
    <s v="Own website"/>
    <d v="2024-12-16T00:00:00"/>
    <d v="2024-12-30T00:00:00"/>
    <d v="2025-01-03T00:00:00"/>
    <s v="Hired"/>
    <n v="49446"/>
    <n v="4.7"/>
    <x v="0"/>
    <m/>
    <s v="Head Office"/>
    <x v="4"/>
  </r>
  <r>
    <s v="TL99823"/>
    <x v="0"/>
    <n v="26"/>
    <s v="Finance"/>
    <s v="Financial Analyst"/>
    <s v="i1"/>
    <s v="Degree"/>
    <s v="LinkedIn"/>
    <d v="2024-12-16T00:00:00"/>
    <d v="2024-12-26T00:00:00"/>
    <d v="2025-01-01T00:00:00"/>
    <s v="Hired"/>
    <n v="47439"/>
    <m/>
    <x v="0"/>
    <n v="4"/>
    <s v="Branch Office"/>
    <x v="0"/>
  </r>
  <r>
    <s v="KM53402"/>
    <x v="0"/>
    <n v="25"/>
    <s v="Operations"/>
    <s v="Operations Executive"/>
    <s v="i5"/>
    <s v="Doctoral"/>
    <s v="LinkedIn"/>
    <d v="2024-12-17T00:00:00"/>
    <d v="2024-12-31T00:00:00"/>
    <d v="2025-01-10T00:00:00"/>
    <s v="Hired"/>
    <n v="66508"/>
    <n v="4.5"/>
    <x v="0"/>
    <n v="4"/>
    <s v="Branch Office"/>
    <x v="0"/>
  </r>
  <r>
    <s v="UQ27837"/>
    <x v="0"/>
    <n v="38"/>
    <s v="Production"/>
    <s v="Production Engineer"/>
    <s v="i1"/>
    <s v="Bachelor"/>
    <s v="LinkedIn"/>
    <d v="2024-12-17T00:00:00"/>
    <d v="2024-12-25T00:00:00"/>
    <d v="2024-12-29T00:00:00"/>
    <s v="Hired"/>
    <n v="52561"/>
    <n v="3.9"/>
    <x v="0"/>
    <n v="5"/>
    <s v="Branch Office"/>
    <x v="2"/>
  </r>
  <r>
    <s v="TK82802"/>
    <x v="0"/>
    <n v="38"/>
    <s v="Service"/>
    <s v="Service Engineer"/>
    <s v="i1"/>
    <s v="Degree"/>
    <s v="Job portal"/>
    <d v="2024-12-17T00:00:00"/>
    <d v="2025-01-07T00:00:00"/>
    <d v="2025-01-19T00:00:00"/>
    <s v="Hired"/>
    <n v="48062"/>
    <n v="4.0999999999999996"/>
    <x v="2"/>
    <n v="5"/>
    <s v="Branch Office"/>
    <x v="2"/>
  </r>
  <r>
    <s v="KF13297"/>
    <x v="0"/>
    <n v="25"/>
    <s v="Sales"/>
    <s v="Sales Executive"/>
    <s v="i4"/>
    <s v="Master"/>
    <s v="Job portal"/>
    <d v="2024-12-19T00:00:00"/>
    <d v="2025-01-04T00:00:00"/>
    <d v="2025-01-14T00:00:00"/>
    <s v="Hired"/>
    <n v="41983"/>
    <n v="4.9000000000000004"/>
    <x v="0"/>
    <m/>
    <s v="Branch Office"/>
    <x v="0"/>
  </r>
  <r>
    <s v="VN17936"/>
    <x v="0"/>
    <n v="38"/>
    <s v="Operations"/>
    <s v="Operations Manager"/>
    <s v="c8"/>
    <s v="Bachelor"/>
    <s v="Others"/>
    <d v="2024-12-19T00:00:00"/>
    <d v="2025-01-01T00:00:00"/>
    <d v="2025-01-13T00:00:00"/>
    <s v="Hired"/>
    <n v="57241"/>
    <n v="4.2"/>
    <x v="0"/>
    <n v="4"/>
    <s v="Branch Office"/>
    <x v="2"/>
  </r>
  <r>
    <s v="JV35340"/>
    <x v="0"/>
    <n v="26"/>
    <s v="Operations"/>
    <s v="Operations Executive"/>
    <s v="i6"/>
    <s v="Master"/>
    <s v="Others"/>
    <d v="2024-12-19T00:00:00"/>
    <d v="2025-01-02T00:00:00"/>
    <d v="2025-01-08T00:00:00"/>
    <s v="Rejected"/>
    <n v="66095"/>
    <m/>
    <x v="1"/>
    <n v="4"/>
    <s v="Branch Office"/>
    <x v="0"/>
  </r>
  <r>
    <s v="YX92271"/>
    <x v="0"/>
    <n v="35"/>
    <s v="General Management"/>
    <s v="General Manager"/>
    <s v="m7"/>
    <s v="Master"/>
    <s v="LinkedIn"/>
    <d v="2024-12-19T00:00:00"/>
    <d v="2024-12-31T00:00:00"/>
    <d v="2025-01-06T00:00:00"/>
    <s v="Hired"/>
    <n v="130030"/>
    <n v="4.9000000000000004"/>
    <x v="0"/>
    <n v="5"/>
    <s v="Remote"/>
    <x v="2"/>
  </r>
  <r>
    <s v="OK22101"/>
    <x v="2"/>
    <n v="35"/>
    <s v="Service"/>
    <s v="Service Engineer"/>
    <s v="c8"/>
    <s v="Bachelor"/>
    <s v="LinkedIn"/>
    <d v="2024-12-20T00:00:00"/>
    <d v="2024-12-29T00:00:00"/>
    <d v="2025-01-03T00:00:00"/>
    <s v="Hired"/>
    <n v="83259"/>
    <n v="4.0999999999999996"/>
    <x v="0"/>
    <n v="5"/>
    <s v="Branch Office"/>
    <x v="2"/>
  </r>
  <r>
    <s v="ZD02396"/>
    <x v="1"/>
    <n v="31"/>
    <s v="Purchase"/>
    <s v="Purchase Officer"/>
    <s v="i5"/>
    <s v="Bachelor"/>
    <s v="Own website"/>
    <d v="2024-12-20T00:00:00"/>
    <d v="2024-12-29T00:00:00"/>
    <d v="2025-01-02T00:00:00"/>
    <s v="Rejected"/>
    <n v="56627"/>
    <m/>
    <x v="1"/>
    <n v="4"/>
    <s v="Branch Office"/>
    <x v="1"/>
  </r>
  <r>
    <s v="VF62300"/>
    <x v="0"/>
    <n v="23"/>
    <s v="Service"/>
    <s v="Service Engineer"/>
    <s v="i5"/>
    <s v="Master"/>
    <s v="Own website"/>
    <d v="2024-12-20T00:00:00"/>
    <d v="2024-12-29T00:00:00"/>
    <d v="2025-01-07T00:00:00"/>
    <s v="Hired"/>
    <n v="55593"/>
    <n v="3.7"/>
    <x v="0"/>
    <n v="4"/>
    <s v="Remote"/>
    <x v="0"/>
  </r>
  <r>
    <s v="DL21800"/>
    <x v="0"/>
    <n v="22"/>
    <s v="Sales"/>
    <s v="Sales Executive"/>
    <s v="n6"/>
    <s v="Master"/>
    <s v="Job portal"/>
    <d v="2024-12-21T00:00:00"/>
    <d v="2025-01-06T00:00:00"/>
    <d v="2025-01-13T00:00:00"/>
    <s v="Hired"/>
    <n v="167736"/>
    <n v="3.8"/>
    <x v="0"/>
    <n v="4"/>
    <s v="Branch Office"/>
    <x v="0"/>
  </r>
  <r>
    <s v="UE51073"/>
    <x v="0"/>
    <n v="35"/>
    <s v="Operations"/>
    <s v="Operations Executive"/>
    <s v="c8"/>
    <s v="Bachelor"/>
    <s v="Job portal"/>
    <d v="2024-12-21T00:00:00"/>
    <d v="2024-12-31T00:00:00"/>
    <d v="2025-01-05T00:00:00"/>
    <s v="Hired"/>
    <n v="73820"/>
    <n v="5"/>
    <x v="2"/>
    <n v="4"/>
    <s v="Branch Office"/>
    <x v="2"/>
  </r>
  <r>
    <s v="TI91163"/>
    <x v="1"/>
    <n v="28"/>
    <s v="Service"/>
    <s v="Service Engineer"/>
    <s v="i5"/>
    <s v="Bachelor"/>
    <s v="Job portal"/>
    <d v="2024-12-21T00:00:00"/>
    <d v="2025-01-02T00:00:00"/>
    <d v="2025-01-12T00:00:00"/>
    <s v="Hired"/>
    <n v="56597"/>
    <m/>
    <x v="0"/>
    <m/>
    <s v="Head Office"/>
    <x v="1"/>
  </r>
  <r>
    <s v="CZ69585"/>
    <x v="0"/>
    <n v="30"/>
    <s v="Operations"/>
    <s v="Operations Executive"/>
    <s v="n9"/>
    <s v="Doctoral"/>
    <s v="Others"/>
    <d v="2024-12-21T00:00:00"/>
    <d v="2024-12-31T00:00:00"/>
    <d v="2025-01-05T00:00:00"/>
    <s v="Hired"/>
    <n v="146464"/>
    <m/>
    <x v="0"/>
    <n v="4"/>
    <s v="Branch Office"/>
    <x v="1"/>
  </r>
  <r>
    <s v="AU66810"/>
    <x v="0"/>
    <n v="25"/>
    <s v="Operations"/>
    <s v="Operations Executive"/>
    <s v="c8"/>
    <s v="Associate"/>
    <s v="Own website"/>
    <d v="2024-12-22T00:00:00"/>
    <d v="2025-01-01T00:00:00"/>
    <d v="2025-01-06T00:00:00"/>
    <s v="Hired"/>
    <n v="72650"/>
    <n v="4.5999999999999996"/>
    <x v="2"/>
    <n v="5"/>
    <s v="Branch Office"/>
    <x v="0"/>
  </r>
  <r>
    <s v="OO29244"/>
    <x v="0"/>
    <n v="29"/>
    <s v="Production"/>
    <s v="Production Engineer"/>
    <s v="c9"/>
    <s v="Degree"/>
    <s v="Job portal"/>
    <d v="2024-12-22T00:00:00"/>
    <d v="2025-01-03T00:00:00"/>
    <d v="2025-01-14T00:00:00"/>
    <s v="Hired"/>
    <n v="61236"/>
    <n v="3.8"/>
    <x v="0"/>
    <n v="4"/>
    <s v="Branch Office"/>
    <x v="1"/>
  </r>
  <r>
    <s v="QB95339"/>
    <x v="0"/>
    <n v="26"/>
    <s v="Operations"/>
    <s v="Operations Manager"/>
    <s v="i5"/>
    <s v="Bachelor"/>
    <s v="Recruitment agencies"/>
    <d v="2024-12-22T00:00:00"/>
    <d v="2025-01-11T00:00:00"/>
    <d v="2025-01-22T00:00:00"/>
    <s v="Hired"/>
    <n v="65511"/>
    <m/>
    <x v="0"/>
    <m/>
    <s v="Branch Office"/>
    <x v="0"/>
  </r>
  <r>
    <s v="JI54609"/>
    <x v="0"/>
    <n v="28"/>
    <s v="Production"/>
    <s v="Production Engineer"/>
    <s v="i6"/>
    <s v="Bachelor"/>
    <s v="Recruitment agencies"/>
    <d v="2024-12-22T00:00:00"/>
    <d v="2024-12-31T00:00:00"/>
    <d v="2025-01-10T00:00:00"/>
    <s v="Rejected"/>
    <n v="67822"/>
    <m/>
    <x v="1"/>
    <m/>
    <s v="Branch Office"/>
    <x v="1"/>
  </r>
  <r>
    <s v="QF41637"/>
    <x v="2"/>
    <n v="35"/>
    <s v="Service"/>
    <s v="Service Engineer"/>
    <s v="c8"/>
    <s v="Degree"/>
    <s v="Job portal"/>
    <d v="2024-12-22T00:00:00"/>
    <d v="2025-01-01T00:00:00"/>
    <d v="2025-01-13T00:00:00"/>
    <s v="Hired"/>
    <n v="56027"/>
    <n v="3.5"/>
    <x v="2"/>
    <n v="4"/>
    <s v="Branch Office"/>
    <x v="2"/>
  </r>
  <r>
    <s v="NI17457"/>
    <x v="0"/>
    <n v="45"/>
    <s v="Operations"/>
    <s v="Operations Executive"/>
    <s v="c9"/>
    <s v="Bachelor"/>
    <s v="LinkedIn"/>
    <d v="2024-12-22T00:00:00"/>
    <d v="2025-01-03T00:00:00"/>
    <d v="2025-01-14T00:00:00"/>
    <s v="No decision"/>
    <n v="85570"/>
    <m/>
    <x v="1"/>
    <n v="2"/>
    <s v="Branch Office"/>
    <x v="3"/>
  </r>
  <r>
    <s v="JO82914"/>
    <x v="2"/>
    <n v="23"/>
    <s v="Operations"/>
    <s v="Operations Manager"/>
    <s v="i1"/>
    <s v="Master"/>
    <s v="LinkedIn"/>
    <d v="2024-12-22T00:00:00"/>
    <d v="2025-01-05T00:00:00"/>
    <d v="2025-01-11T00:00:00"/>
    <s v="No decision"/>
    <n v="57165"/>
    <m/>
    <x v="1"/>
    <n v="4"/>
    <s v="Branch Office"/>
    <x v="0"/>
  </r>
  <r>
    <s v="VM63845"/>
    <x v="0"/>
    <n v="33"/>
    <s v="Service"/>
    <s v="Service Manager"/>
    <s v="m7"/>
    <s v="Bachelor"/>
    <s v="Own website"/>
    <d v="2024-12-23T00:00:00"/>
    <d v="2025-01-10T00:00:00"/>
    <d v="2025-01-14T00:00:00"/>
    <s v="Hired"/>
    <n v="149401"/>
    <n v="4.9000000000000004"/>
    <x v="0"/>
    <n v="4"/>
    <s v="Branch Office"/>
    <x v="1"/>
  </r>
  <r>
    <s v="SS40641"/>
    <x v="0"/>
    <n v="25"/>
    <s v="Sales"/>
    <s v="Sales Executive"/>
    <s v="i4"/>
    <s v="Bachelor"/>
    <s v="LinkedIn"/>
    <d v="2024-12-23T00:00:00"/>
    <d v="2025-01-02T00:00:00"/>
    <d v="2025-01-10T00:00:00"/>
    <s v="Hired"/>
    <n v="43004"/>
    <n v="4.9000000000000004"/>
    <x v="0"/>
    <n v="5"/>
    <s v="Branch Office"/>
    <x v="0"/>
  </r>
  <r>
    <s v="RG68941"/>
    <x v="1"/>
    <n v="35"/>
    <s v="Sales"/>
    <s v="Sales Manager"/>
    <s v="i7"/>
    <s v="Associate"/>
    <s v="LinkedIn"/>
    <d v="2024-12-23T00:00:00"/>
    <d v="2024-12-31T00:00:00"/>
    <d v="2025-01-11T00:00:00"/>
    <s v="Hired"/>
    <n v="64858"/>
    <n v="4.7"/>
    <x v="0"/>
    <n v="4"/>
    <s v="Branch Office"/>
    <x v="2"/>
  </r>
  <r>
    <s v="JY27359"/>
    <x v="0"/>
    <n v="35"/>
    <s v="Service"/>
    <s v="Service Engineer"/>
    <s v="i5"/>
    <s v="Associate"/>
    <s v="Others"/>
    <d v="2024-12-23T00:00:00"/>
    <d v="2025-01-09T00:00:00"/>
    <d v="2025-01-20T00:00:00"/>
    <s v="Hired"/>
    <n v="50217"/>
    <m/>
    <x v="0"/>
    <n v="4"/>
    <s v="Remote"/>
    <x v="2"/>
  </r>
  <r>
    <s v="WK55776"/>
    <x v="2"/>
    <n v="54"/>
    <s v="General Management"/>
    <s v="General Manager"/>
    <s v="i6"/>
    <s v="Doctoral"/>
    <s v="LinkedIn"/>
    <d v="2024-12-23T00:00:00"/>
    <d v="2025-01-05T00:00:00"/>
    <d v="2025-01-13T00:00:00"/>
    <s v="Hired"/>
    <n v="62654"/>
    <n v="3.9"/>
    <x v="0"/>
    <n v="5"/>
    <s v="Branch Office"/>
    <x v="4"/>
  </r>
  <r>
    <s v="YY61969"/>
    <x v="0"/>
    <n v="30"/>
    <s v="Operations"/>
    <s v="Operations Manager"/>
    <s v="c5"/>
    <s v="Associate"/>
    <s v="Job portal"/>
    <d v="2024-12-23T00:00:00"/>
    <d v="2025-01-02T00:00:00"/>
    <d v="2025-01-08T00:00:00"/>
    <s v="Hired"/>
    <n v="65930"/>
    <n v="4.0999999999999996"/>
    <x v="0"/>
    <n v="5"/>
    <s v="Branch Office"/>
    <x v="1"/>
  </r>
  <r>
    <s v="XT67693"/>
    <x v="0"/>
    <n v="29"/>
    <s v="Service"/>
    <s v="Service Engineer"/>
    <s v="m7"/>
    <s v="Master"/>
    <s v="Job portal"/>
    <d v="2024-12-23T00:00:00"/>
    <d v="2024-12-31T00:00:00"/>
    <d v="2025-01-09T00:00:00"/>
    <s v="Hired"/>
    <n v="154958"/>
    <m/>
    <x v="0"/>
    <n v="5"/>
    <s v="Remote"/>
    <x v="1"/>
  </r>
  <r>
    <s v="NL74062"/>
    <x v="1"/>
    <n v="30"/>
    <s v="Operations"/>
    <s v="Operations Executive"/>
    <s v="i7"/>
    <s v="Master"/>
    <s v="Job portal"/>
    <d v="2024-12-23T00:00:00"/>
    <d v="2025-01-11T00:00:00"/>
    <d v="2025-01-23T00:00:00"/>
    <s v="Hired"/>
    <n v="59540"/>
    <n v="5"/>
    <x v="0"/>
    <n v="5"/>
    <s v="Branch Office"/>
    <x v="1"/>
  </r>
  <r>
    <s v="WZ26855"/>
    <x v="0"/>
    <n v="28"/>
    <s v="Production"/>
    <s v="Production Engineer"/>
    <s v="i7"/>
    <s v="Bachelor"/>
    <s v="LinkedIn"/>
    <d v="2024-12-24T00:00:00"/>
    <d v="2025-01-01T00:00:00"/>
    <d v="2025-01-10T00:00:00"/>
    <s v="Rejected"/>
    <n v="64694"/>
    <m/>
    <x v="1"/>
    <n v="4"/>
    <s v="Head Office"/>
    <x v="1"/>
  </r>
  <r>
    <s v="DP14586"/>
    <x v="2"/>
    <n v="27"/>
    <s v="Service"/>
    <s v="Service Engineer"/>
    <s v="m6"/>
    <s v="Master"/>
    <s v="Job portal"/>
    <d v="2024-12-24T00:00:00"/>
    <d v="2025-01-05T00:00:00"/>
    <d v="2025-01-10T00:00:00"/>
    <s v="Hired"/>
    <n v="110032"/>
    <n v="3.8"/>
    <x v="0"/>
    <m/>
    <s v="Head Office"/>
    <x v="0"/>
  </r>
  <r>
    <s v="UF96766"/>
    <x v="0"/>
    <n v="36"/>
    <s v="Marketing"/>
    <s v="Marketing Executive"/>
    <s v="i4"/>
    <s v="Bachelor"/>
    <s v="Recruitment agencies"/>
    <d v="2024-12-25T00:00:00"/>
    <d v="2025-01-08T00:00:00"/>
    <d v="2025-01-19T00:00:00"/>
    <s v="Hired"/>
    <n v="47425"/>
    <n v="4.5"/>
    <x v="0"/>
    <n v="3"/>
    <s v="Branch Office"/>
    <x v="2"/>
  </r>
  <r>
    <s v="UC61903"/>
    <x v="2"/>
    <n v="25"/>
    <s v="Operations"/>
    <s v="Operations Executive"/>
    <s v="c8"/>
    <s v="Associate"/>
    <s v="Recruitment agencies"/>
    <d v="2024-12-25T00:00:00"/>
    <d v="2025-01-03T00:00:00"/>
    <d v="2025-01-14T00:00:00"/>
    <s v="Hired"/>
    <n v="76994"/>
    <n v="3.5"/>
    <x v="2"/>
    <n v="4"/>
    <s v="Remote"/>
    <x v="0"/>
  </r>
  <r>
    <s v="CT10153"/>
    <x v="0"/>
    <n v="40"/>
    <s v="Operations"/>
    <s v="Operations Executive"/>
    <s v="i6"/>
    <s v="Master"/>
    <s v="Own website"/>
    <d v="2024-12-25T00:00:00"/>
    <d v="2025-01-07T00:00:00"/>
    <d v="2025-01-14T00:00:00"/>
    <s v="Hired"/>
    <n v="66202"/>
    <n v="4.3"/>
    <x v="0"/>
    <m/>
    <s v="Branch Office"/>
    <x v="3"/>
  </r>
  <r>
    <s v="FY28666"/>
    <x v="0"/>
    <n v="29"/>
    <s v="Finance"/>
    <s v="Financial Analyst"/>
    <s v="i1"/>
    <s v="Degree"/>
    <s v="Recruitment agencies"/>
    <d v="2024-12-26T00:00:00"/>
    <d v="2025-01-05T00:00:00"/>
    <d v="2025-01-11T00:00:00"/>
    <s v="Hired"/>
    <n v="50645"/>
    <n v="3.8"/>
    <x v="0"/>
    <n v="5"/>
    <s v="Branch Office"/>
    <x v="1"/>
  </r>
  <r>
    <s v="HA50411"/>
    <x v="2"/>
    <n v="31"/>
    <s v="Operations"/>
    <s v="Operations Executive"/>
    <s v="c8"/>
    <s v="Master"/>
    <s v="Job portal"/>
    <d v="2024-12-26T00:00:00"/>
    <d v="2025-01-09T00:00:00"/>
    <d v="2025-01-16T00:00:00"/>
    <s v="Rejected"/>
    <n v="50203"/>
    <m/>
    <x v="1"/>
    <n v="4"/>
    <s v="Branch Office"/>
    <x v="1"/>
  </r>
  <r>
    <s v="PL18130"/>
    <x v="1"/>
    <n v="23"/>
    <s v="Service"/>
    <s v="Service Manager"/>
    <s v="c9"/>
    <s v="Bachelor"/>
    <s v="LinkedIn"/>
    <d v="2024-12-26T00:00:00"/>
    <d v="2025-01-17T00:00:00"/>
    <d v="2025-01-29T00:00:00"/>
    <s v="Hired"/>
    <n v="71854"/>
    <n v="4.5"/>
    <x v="0"/>
    <n v="4"/>
    <s v="Branch Office"/>
    <x v="0"/>
  </r>
  <r>
    <s v="WG64635"/>
    <x v="1"/>
    <n v="34"/>
    <s v="Operations"/>
    <s v="Operations Manager"/>
    <s v="i7"/>
    <s v="Degree"/>
    <s v="Job portal"/>
    <d v="2024-12-26T00:00:00"/>
    <d v="2025-01-08T00:00:00"/>
    <d v="2025-01-14T00:00:00"/>
    <s v="Candidate in process"/>
    <n v="75625"/>
    <m/>
    <x v="1"/>
    <n v="4"/>
    <s v="Branch Office"/>
    <x v="2"/>
  </r>
  <r>
    <s v="RA01597"/>
    <x v="2"/>
    <n v="29"/>
    <s v="General Management"/>
    <s v="General Manager"/>
    <s v="i1"/>
    <s v="Degree"/>
    <s v="Job portal"/>
    <d v="2024-12-27T00:00:00"/>
    <d v="2025-01-08T00:00:00"/>
    <d v="2025-01-14T00:00:00"/>
    <s v="Hired"/>
    <n v="57907"/>
    <m/>
    <x v="0"/>
    <n v="4"/>
    <s v="Head Office"/>
    <x v="1"/>
  </r>
  <r>
    <s v="YJ39279"/>
    <x v="2"/>
    <n v="35"/>
    <s v="Service"/>
    <s v="Service Manager"/>
    <s v="i1"/>
    <s v="Degree"/>
    <s v="Recruitment agencies"/>
    <d v="2024-12-27T00:00:00"/>
    <d v="2025-01-10T00:00:00"/>
    <d v="2025-01-17T00:00:00"/>
    <s v="Rejected"/>
    <n v="37942"/>
    <m/>
    <x v="1"/>
    <n v="5"/>
    <s v="Head Office"/>
    <x v="2"/>
  </r>
  <r>
    <s v="WN22894"/>
    <x v="0"/>
    <n v="26"/>
    <s v="Operations"/>
    <s v="Operations Manager"/>
    <s v="c10"/>
    <s v="Degree"/>
    <s v="LinkedIn"/>
    <d v="2024-12-28T00:00:00"/>
    <d v="2025-01-18T00:00:00"/>
    <d v="2025-01-23T00:00:00"/>
    <s v="Rejected"/>
    <n v="62844"/>
    <m/>
    <x v="1"/>
    <n v="4"/>
    <s v="Branch Office"/>
    <x v="0"/>
  </r>
  <r>
    <s v="JB24414"/>
    <x v="0"/>
    <n v="23"/>
    <s v="Finance"/>
    <s v="Financial Analyst"/>
    <s v="i5"/>
    <s v="Bachelor"/>
    <s v="Job portal"/>
    <d v="2024-12-28T00:00:00"/>
    <d v="2025-01-19T00:00:00"/>
    <d v="2025-01-24T00:00:00"/>
    <s v="No decision"/>
    <n v="45520"/>
    <m/>
    <x v="1"/>
    <n v="4"/>
    <s v="Branch Office"/>
    <x v="0"/>
  </r>
  <r>
    <s v="QX64119"/>
    <x v="0"/>
    <n v="24"/>
    <s v="Sales"/>
    <s v="Sales Executive"/>
    <s v="c8"/>
    <s v="Associate"/>
    <s v="Job portal"/>
    <d v="2024-12-28T00:00:00"/>
    <d v="2025-01-06T00:00:00"/>
    <d v="2025-01-16T00:00:00"/>
    <s v="Rejected"/>
    <n v="82851"/>
    <m/>
    <x v="1"/>
    <n v="4"/>
    <s v="Branch Office"/>
    <x v="0"/>
  </r>
  <r>
    <s v="XV06675"/>
    <x v="0"/>
    <n v="26"/>
    <s v="Operations"/>
    <s v="Operations Executive"/>
    <s v="i6"/>
    <s v="Master"/>
    <s v="LinkedIn"/>
    <d v="2024-12-28T00:00:00"/>
    <d v="2025-01-05T00:00:00"/>
    <d v="2025-01-13T00:00:00"/>
    <s v="Hired"/>
    <n v="51319"/>
    <n v="3.5"/>
    <x v="2"/>
    <n v="3"/>
    <s v="Branch Office"/>
    <x v="0"/>
  </r>
  <r>
    <s v="WO72761"/>
    <x v="0"/>
    <n v="33"/>
    <s v="Service"/>
    <s v="Service Engineer"/>
    <s v="c9"/>
    <s v="Associate"/>
    <s v="Job portal"/>
    <d v="2024-12-28T00:00:00"/>
    <d v="2025-01-08T00:00:00"/>
    <d v="2025-01-13T00:00:00"/>
    <s v="Candidate refused"/>
    <n v="58496"/>
    <m/>
    <x v="1"/>
    <n v="5"/>
    <s v="Branch Office"/>
    <x v="1"/>
  </r>
  <r>
    <s v="FC60367"/>
    <x v="0"/>
    <n v="40"/>
    <s v="Operations"/>
    <s v="Operations Executive"/>
    <s v="n10"/>
    <s v="Associate"/>
    <s v="Job portal"/>
    <d v="2024-12-28T00:00:00"/>
    <d v="2025-01-08T00:00:00"/>
    <d v="2025-01-15T00:00:00"/>
    <s v="Hired"/>
    <n v="173419"/>
    <n v="3.9"/>
    <x v="0"/>
    <n v="5"/>
    <s v="Branch Office"/>
    <x v="3"/>
  </r>
  <r>
    <s v="ES51737"/>
    <x v="0"/>
    <n v="24"/>
    <s v="Sales"/>
    <s v="Sales Manager"/>
    <s v="i7"/>
    <s v="Bachelor"/>
    <s v="Own website"/>
    <d v="2024-12-29T00:00:00"/>
    <d v="2025-01-18T00:00:00"/>
    <d v="2025-01-25T00:00:00"/>
    <s v="Hired"/>
    <n v="76110"/>
    <n v="4.5999999999999996"/>
    <x v="0"/>
    <n v="4"/>
    <s v="Branch Office"/>
    <x v="0"/>
  </r>
  <r>
    <s v="JJ60120"/>
    <x v="2"/>
    <n v="33"/>
    <s v="Marketing"/>
    <s v="Marketing Executive"/>
    <s v="c10"/>
    <s v="Doctoral"/>
    <s v="Recruitment agencies"/>
    <d v="2024-12-29T00:00:00"/>
    <d v="2025-01-15T00:00:00"/>
    <d v="2025-01-23T00:00:00"/>
    <s v="Hired"/>
    <n v="88408"/>
    <n v="4"/>
    <x v="0"/>
    <n v="4"/>
    <s v="Branch Office"/>
    <x v="1"/>
  </r>
  <r>
    <s v="MJ25928"/>
    <x v="0"/>
    <n v="25"/>
    <s v="Service"/>
    <s v="Service Manager"/>
    <s v="c8"/>
    <s v="Doctoral"/>
    <s v="Recruitment agencies"/>
    <d v="2024-12-29T00:00:00"/>
    <d v="2025-01-15T00:00:00"/>
    <d v="2025-01-21T00:00:00"/>
    <s v="Hired"/>
    <n v="75757"/>
    <n v="4"/>
    <x v="0"/>
    <n v="4"/>
    <s v="Branch Office"/>
    <x v="0"/>
  </r>
  <r>
    <s v="MA70418"/>
    <x v="0"/>
    <n v="25"/>
    <s v="Service"/>
    <s v="Service Engineer"/>
    <s v="c8"/>
    <s v="Master"/>
    <s v="LinkedIn"/>
    <d v="2024-12-29T00:00:00"/>
    <d v="2025-01-09T00:00:00"/>
    <d v="2025-01-17T00:00:00"/>
    <s v="Rejected"/>
    <n v="68057"/>
    <m/>
    <x v="1"/>
    <n v="4"/>
    <s v="Branch Office"/>
    <x v="0"/>
  </r>
  <r>
    <s v="ZM85790"/>
    <x v="0"/>
    <n v="25"/>
    <s v="Service"/>
    <s v="Service Manager"/>
    <s v="c9"/>
    <s v="Degree"/>
    <s v="Job portal"/>
    <d v="2024-12-29T00:00:00"/>
    <d v="2025-01-13T00:00:00"/>
    <d v="2025-01-22T00:00:00"/>
    <s v="Hired"/>
    <n v="61756"/>
    <m/>
    <x v="0"/>
    <n v="5"/>
    <s v="Branch Office"/>
    <x v="0"/>
  </r>
  <r>
    <s v="II58742"/>
    <x v="2"/>
    <n v="50"/>
    <s v="Marketing"/>
    <s v="Marketing Executive"/>
    <s v="c8"/>
    <s v="Associate"/>
    <s v="Recruitment agencies"/>
    <d v="2024-12-29T00:00:00"/>
    <d v="2025-01-14T00:00:00"/>
    <d v="2025-01-25T00:00:00"/>
    <s v="Rejected"/>
    <n v="63297"/>
    <m/>
    <x v="1"/>
    <n v="3"/>
    <s v="Branch Office"/>
    <x v="5"/>
  </r>
  <r>
    <s v="AE62489"/>
    <x v="2"/>
    <n v="25"/>
    <s v="Operations"/>
    <s v="Operations Executive"/>
    <s v="b9"/>
    <s v="Bachelor"/>
    <s v="Own website"/>
    <d v="2024-12-29T00:00:00"/>
    <d v="2025-01-18T00:00:00"/>
    <d v="2025-01-30T00:00:00"/>
    <s v="Rejected"/>
    <n v="42038"/>
    <m/>
    <x v="1"/>
    <n v="4"/>
    <s v="Branch Office"/>
    <x v="0"/>
  </r>
  <r>
    <s v="FW26316"/>
    <x v="2"/>
    <n v="33"/>
    <s v="Operations"/>
    <s v="Operations Manager"/>
    <s v="i6"/>
    <s v="Associate"/>
    <s v="LinkedIn"/>
    <d v="2024-12-29T00:00:00"/>
    <d v="2025-01-14T00:00:00"/>
    <d v="2025-01-26T00:00:00"/>
    <s v="Rejected"/>
    <n v="71508"/>
    <m/>
    <x v="1"/>
    <n v="1"/>
    <s v="Branch Office"/>
    <x v="1"/>
  </r>
  <r>
    <s v="HB60335"/>
    <x v="0"/>
    <n v="38"/>
    <s v="Finance"/>
    <s v="Financial Analyst"/>
    <s v="i4"/>
    <s v="Master"/>
    <s v="Own website"/>
    <d v="2024-12-29T00:00:00"/>
    <d v="2025-01-12T00:00:00"/>
    <d v="2025-01-20T00:00:00"/>
    <s v="Hired"/>
    <n v="59301"/>
    <n v="3.7"/>
    <x v="0"/>
    <m/>
    <s v="Branch Office"/>
    <x v="2"/>
  </r>
  <r>
    <s v="NE29424"/>
    <x v="0"/>
    <n v="29"/>
    <s v="Production"/>
    <s v="Production Engineer"/>
    <s v="i5"/>
    <s v="Degree"/>
    <s v="LinkedIn"/>
    <d v="2024-12-30T00:00:00"/>
    <d v="2025-01-08T00:00:00"/>
    <d v="2025-01-14T00:00:00"/>
    <s v="Candidate in process"/>
    <n v="60616"/>
    <m/>
    <x v="1"/>
    <n v="5"/>
    <s v="Remote"/>
    <x v="1"/>
  </r>
  <r>
    <s v="GL47579"/>
    <x v="0"/>
    <n v="35"/>
    <s v="Service"/>
    <s v="Service Engineer"/>
    <s v="b9"/>
    <s v="Master"/>
    <s v="Job portal"/>
    <d v="2024-12-30T00:00:00"/>
    <d v="2025-01-11T00:00:00"/>
    <d v="2025-01-20T00:00:00"/>
    <s v="Rejected"/>
    <n v="39975"/>
    <m/>
    <x v="1"/>
    <m/>
    <s v="Branch Office"/>
    <x v="2"/>
  </r>
  <r>
    <s v="QK68353"/>
    <x v="0"/>
    <n v="22"/>
    <s v="Operations"/>
    <s v="Operations Executive"/>
    <s v="c9"/>
    <s v="Master"/>
    <s v="Recruitment agencies"/>
    <d v="2024-12-30T00:00:00"/>
    <d v="2025-01-07T00:00:00"/>
    <d v="2025-01-17T00:00:00"/>
    <s v="Hired"/>
    <n v="89476"/>
    <n v="3.9"/>
    <x v="0"/>
    <n v="4"/>
    <s v="Head Office"/>
    <x v="0"/>
  </r>
  <r>
    <s v="SA41169"/>
    <x v="0"/>
    <n v="25"/>
    <s v="Service"/>
    <s v="Service Engineer"/>
    <s v="i5"/>
    <s v="Associate"/>
    <s v="LinkedIn"/>
    <d v="2024-12-31T00:00:00"/>
    <d v="2025-01-13T00:00:00"/>
    <d v="2025-01-22T00:00:00"/>
    <s v="Rejected"/>
    <n v="64419"/>
    <m/>
    <x v="1"/>
    <n v="4"/>
    <s v="Branch Office"/>
    <x v="0"/>
  </r>
  <r>
    <s v="GS55169"/>
    <x v="0"/>
    <n v="39"/>
    <s v="General Management"/>
    <s v="General Manager"/>
    <s v="c5"/>
    <s v="Master"/>
    <s v="LinkedIn"/>
    <d v="2024-12-31T00:00:00"/>
    <d v="2025-01-15T00:00:00"/>
    <d v="2025-01-21T00:00:00"/>
    <s v="Rejected"/>
    <n v="51767"/>
    <m/>
    <x v="1"/>
    <n v="4"/>
    <s v="Branch Office"/>
    <x v="2"/>
  </r>
  <r>
    <s v="DJ01824"/>
    <x v="0"/>
    <n v="50"/>
    <s v="Operations"/>
    <s v="Operations Executive"/>
    <s v="c8"/>
    <s v="Master"/>
    <s v="Job portal"/>
    <d v="2024-12-31T00:00:00"/>
    <d v="2025-01-16T00:00:00"/>
    <d v="2025-01-20T00:00:00"/>
    <s v="Hired"/>
    <n v="76514"/>
    <n v="4.5"/>
    <x v="0"/>
    <n v="5"/>
    <s v="Branch Office"/>
    <x v="5"/>
  </r>
  <r>
    <s v="FJ08531"/>
    <x v="1"/>
    <n v="36"/>
    <s v="Purchase"/>
    <s v="Purchase Officer"/>
    <s v="i1"/>
    <s v="Master"/>
    <s v="Job portal"/>
    <d v="2024-12-31T00:00:00"/>
    <d v="2025-01-14T00:00:00"/>
    <d v="2025-01-24T00:00:00"/>
    <s v="Hired"/>
    <n v="43713"/>
    <n v="4.3"/>
    <x v="0"/>
    <n v="5"/>
    <s v="Branch Office"/>
    <x v="2"/>
  </r>
  <r>
    <s v="BI04729"/>
    <x v="1"/>
    <n v="29"/>
    <s v="Service"/>
    <s v="Service Engineer"/>
    <s v="i4"/>
    <s v="Master"/>
    <s v="Job portal"/>
    <d v="2024-12-31T00:00:00"/>
    <d v="2025-01-09T00:00:00"/>
    <d v="2025-01-13T00:00:00"/>
    <s v="Hired"/>
    <n v="44576"/>
    <n v="4.2"/>
    <x v="2"/>
    <n v="3"/>
    <s v="Head Office"/>
    <x v="1"/>
  </r>
  <r>
    <s v="US46238"/>
    <x v="0"/>
    <n v="28"/>
    <s v="Operations"/>
    <s v="Operations Executive"/>
    <s v="i6"/>
    <s v="Master"/>
    <s v="Job portal"/>
    <d v="2025-01-01T00:00:00"/>
    <d v="2025-01-16T00:00:00"/>
    <d v="2025-01-23T00:00:00"/>
    <s v="Rejected"/>
    <n v="62185"/>
    <m/>
    <x v="1"/>
    <n v="2"/>
    <s v="Branch Office"/>
    <x v="1"/>
  </r>
  <r>
    <s v="LL54161"/>
    <x v="0"/>
    <n v="28"/>
    <s v="Service"/>
    <s v="Service Manager"/>
    <s v="c8"/>
    <s v="Bachelor"/>
    <s v="Job portal"/>
    <d v="2025-01-01T00:00:00"/>
    <d v="2025-01-09T00:00:00"/>
    <d v="2025-01-15T00:00:00"/>
    <s v="Hired"/>
    <n v="59835"/>
    <n v="3.9"/>
    <x v="0"/>
    <m/>
    <s v="Branch Office"/>
    <x v="1"/>
  </r>
  <r>
    <s v="YU84606"/>
    <x v="0"/>
    <n v="31"/>
    <s v="Service"/>
    <s v="Service Manager"/>
    <s v="c9"/>
    <s v="Bachelor"/>
    <s v="Job portal"/>
    <d v="2025-01-01T00:00:00"/>
    <d v="2025-01-15T00:00:00"/>
    <d v="2025-01-19T00:00:00"/>
    <s v="Hired"/>
    <n v="87221"/>
    <n v="3.6"/>
    <x v="2"/>
    <n v="2"/>
    <s v="Branch Office"/>
    <x v="1"/>
  </r>
  <r>
    <s v="OC29559"/>
    <x v="0"/>
    <n v="31"/>
    <s v="Service"/>
    <s v="Service Engineer"/>
    <s v="i5"/>
    <s v="Bachelor"/>
    <s v="LinkedIn"/>
    <d v="2025-01-02T00:00:00"/>
    <d v="2025-01-20T00:00:00"/>
    <d v="2025-01-26T00:00:00"/>
    <s v="Hired"/>
    <n v="56101"/>
    <n v="4.4000000000000004"/>
    <x v="0"/>
    <n v="5"/>
    <s v="Branch Office"/>
    <x v="1"/>
  </r>
  <r>
    <s v="CT88347"/>
    <x v="1"/>
    <n v="25"/>
    <s v="Operations"/>
    <s v="Operations Executive"/>
    <s v="m6"/>
    <s v="Master"/>
    <s v="Others"/>
    <d v="2025-01-02T00:00:00"/>
    <d v="2025-01-13T00:00:00"/>
    <d v="2025-01-17T00:00:00"/>
    <s v="Hired"/>
    <n v="138798"/>
    <n v="3.9"/>
    <x v="2"/>
    <n v="4"/>
    <s v="Branch Office"/>
    <x v="0"/>
  </r>
  <r>
    <s v="KL95323"/>
    <x v="0"/>
    <n v="32"/>
    <s v="Operations"/>
    <s v="Operations Executive"/>
    <s v="i5"/>
    <s v="Master"/>
    <s v="Own website"/>
    <d v="2025-01-02T00:00:00"/>
    <d v="2025-01-24T00:00:00"/>
    <d v="2025-01-31T00:00:00"/>
    <s v="Hired"/>
    <n v="52038"/>
    <n v="4.3"/>
    <x v="0"/>
    <n v="4"/>
    <s v="Remote"/>
    <x v="1"/>
  </r>
  <r>
    <s v="AM57430"/>
    <x v="2"/>
    <n v="34"/>
    <s v="Service"/>
    <s v="Service Manager"/>
    <s v="c8"/>
    <s v="Master"/>
    <s v="Job portal"/>
    <d v="2025-01-02T00:00:00"/>
    <d v="2025-01-24T00:00:00"/>
    <d v="2025-01-30T00:00:00"/>
    <s v="Hired"/>
    <n v="55913"/>
    <m/>
    <x v="0"/>
    <n v="5"/>
    <s v="Branch Office"/>
    <x v="2"/>
  </r>
  <r>
    <s v="XW47112"/>
    <x v="0"/>
    <n v="40"/>
    <s v="Sales"/>
    <s v="Sales Manager"/>
    <s v="i6"/>
    <s v="Bachelor"/>
    <s v="Own website"/>
    <d v="2025-01-02T00:00:00"/>
    <d v="2025-01-10T00:00:00"/>
    <d v="2025-01-20T00:00:00"/>
    <s v="Hired"/>
    <n v="64521"/>
    <n v="4"/>
    <x v="0"/>
    <n v="4"/>
    <s v="Branch Office"/>
    <x v="3"/>
  </r>
  <r>
    <s v="AS32484"/>
    <x v="1"/>
    <n v="25"/>
    <s v="Production"/>
    <s v="Production Manager"/>
    <s v="c10"/>
    <s v="Bachelor"/>
    <s v="LinkedIn"/>
    <d v="2025-01-02T00:00:00"/>
    <d v="2025-01-14T00:00:00"/>
    <d v="2025-01-23T00:00:00"/>
    <s v="Hired"/>
    <n v="76001"/>
    <n v="3.9"/>
    <x v="0"/>
    <n v="4"/>
    <s v="Branch Office"/>
    <x v="0"/>
  </r>
  <r>
    <s v="RI11635"/>
    <x v="0"/>
    <n v="25"/>
    <s v="Operations"/>
    <s v="Operations Executive"/>
    <s v="c8"/>
    <s v="Degree"/>
    <s v="LinkedIn"/>
    <d v="2025-01-03T00:00:00"/>
    <d v="2025-01-19T00:00:00"/>
    <d v="2025-01-23T00:00:00"/>
    <s v="Hired"/>
    <n v="54599"/>
    <n v="4.7"/>
    <x v="0"/>
    <n v="4"/>
    <s v="Head Office"/>
    <x v="0"/>
  </r>
  <r>
    <s v="RN55735"/>
    <x v="2"/>
    <n v="27"/>
    <s v="Service"/>
    <s v="Service Engineer"/>
    <s v="c5"/>
    <s v="Master"/>
    <s v="Job portal"/>
    <d v="2025-01-03T00:00:00"/>
    <d v="2025-01-20T00:00:00"/>
    <d v="2025-01-31T00:00:00"/>
    <s v="Rejected"/>
    <n v="40218"/>
    <m/>
    <x v="1"/>
    <n v="4"/>
    <s v="Branch Office"/>
    <x v="0"/>
  </r>
  <r>
    <s v="EL16927"/>
    <x v="0"/>
    <n v="22"/>
    <s v="Service"/>
    <s v="Service Engineer"/>
    <s v="i6"/>
    <s v="Master"/>
    <s v="Job portal"/>
    <d v="2025-01-03T00:00:00"/>
    <d v="2025-01-21T00:00:00"/>
    <d v="2025-02-01T00:00:00"/>
    <s v="Rejected"/>
    <n v="61886"/>
    <m/>
    <x v="1"/>
    <n v="4"/>
    <s v="Branch Office"/>
    <x v="0"/>
  </r>
  <r>
    <s v="SX61908"/>
    <x v="2"/>
    <n v="27"/>
    <s v="Marketing"/>
    <s v="Marketing Executive"/>
    <s v="c9"/>
    <s v="Bachelor"/>
    <s v="Recruitment agencies"/>
    <d v="2025-01-03T00:00:00"/>
    <d v="2025-01-12T00:00:00"/>
    <d v="2025-01-21T00:00:00"/>
    <s v="Rejected"/>
    <n v="70131"/>
    <m/>
    <x v="1"/>
    <n v="5"/>
    <s v="Branch Office"/>
    <x v="0"/>
  </r>
  <r>
    <s v="GN61657"/>
    <x v="0"/>
    <n v="34"/>
    <s v="Marketing"/>
    <s v="Marketing Executive"/>
    <s v="n10"/>
    <s v="Master"/>
    <s v="LinkedIn"/>
    <d v="2025-01-03T00:00:00"/>
    <d v="2025-01-14T00:00:00"/>
    <d v="2025-01-21T00:00:00"/>
    <s v="Hired"/>
    <n v="207906"/>
    <n v="4.8"/>
    <x v="0"/>
    <n v="4"/>
    <s v="Branch Office"/>
    <x v="2"/>
  </r>
  <r>
    <s v="HH14527"/>
    <x v="0"/>
    <n v="37"/>
    <s v="Human Resource"/>
    <s v="HR Specialist"/>
    <s v="i7"/>
    <s v="Degree"/>
    <s v="Job portal"/>
    <d v="2025-01-03T00:00:00"/>
    <d v="2025-01-23T00:00:00"/>
    <d v="2025-02-02T00:00:00"/>
    <s v="Hired"/>
    <n v="60731"/>
    <n v="4.4000000000000004"/>
    <x v="0"/>
    <n v="4"/>
    <s v="Branch Office"/>
    <x v="2"/>
  </r>
  <r>
    <s v="KR12074"/>
    <x v="1"/>
    <n v="33"/>
    <s v="Operations"/>
    <s v="Operations Manager"/>
    <s v="i5"/>
    <s v="Master"/>
    <s v="Job portal"/>
    <d v="2025-01-03T00:00:00"/>
    <d v="2025-01-19T00:00:00"/>
    <d v="2025-01-30T00:00:00"/>
    <s v="Hired"/>
    <n v="56734"/>
    <n v="4.5999999999999996"/>
    <x v="0"/>
    <n v="4"/>
    <s v="Head Office"/>
    <x v="1"/>
  </r>
  <r>
    <s v="LE94392"/>
    <x v="1"/>
    <n v="26"/>
    <s v="Service"/>
    <s v="Service Engineer"/>
    <s v="i7"/>
    <s v="Bachelor"/>
    <s v="Job portal"/>
    <d v="2025-01-04T00:00:00"/>
    <d v="2025-01-22T00:00:00"/>
    <d v="2025-01-29T00:00:00"/>
    <s v="Rejected"/>
    <n v="68437"/>
    <m/>
    <x v="1"/>
    <n v="5"/>
    <s v="Branch Office"/>
    <x v="0"/>
  </r>
  <r>
    <s v="GI03184"/>
    <x v="2"/>
    <n v="25"/>
    <s v="Service"/>
    <s v="Service Manager"/>
    <s v="i4"/>
    <s v="Bachelor"/>
    <s v="LinkedIn"/>
    <d v="2025-01-04T00:00:00"/>
    <d v="2025-01-24T00:00:00"/>
    <d v="2025-02-04T00:00:00"/>
    <s v="Hired"/>
    <n v="51274"/>
    <n v="4.5999999999999996"/>
    <x v="0"/>
    <n v="4"/>
    <s v="Head Office"/>
    <x v="0"/>
  </r>
  <r>
    <s v="FH02803"/>
    <x v="2"/>
    <n v="34"/>
    <s v="Service"/>
    <s v="Service Engineer"/>
    <s v="m7"/>
    <s v="Doctoral"/>
    <s v="Recruitment agencies"/>
    <d v="2025-01-04T00:00:00"/>
    <d v="2025-01-14T00:00:00"/>
    <d v="2025-01-22T00:00:00"/>
    <s v="Hired"/>
    <n v="150449"/>
    <m/>
    <x v="0"/>
    <n v="4"/>
    <s v="Branch Office"/>
    <x v="2"/>
  </r>
  <r>
    <s v="FW91821"/>
    <x v="2"/>
    <n v="53"/>
    <s v="Service"/>
    <s v="Service Manager"/>
    <s v="n10"/>
    <s v="Master"/>
    <s v="Own website"/>
    <d v="2025-01-04T00:00:00"/>
    <d v="2025-01-16T00:00:00"/>
    <d v="2025-01-28T00:00:00"/>
    <s v="Rejected"/>
    <n v="179359"/>
    <m/>
    <x v="1"/>
    <n v="5"/>
    <s v="Head Office"/>
    <x v="4"/>
  </r>
  <r>
    <s v="WO12302"/>
    <x v="0"/>
    <n v="28"/>
    <s v="Marketing"/>
    <s v="Marketing Manager"/>
    <s v="c8"/>
    <s v="Bachelor"/>
    <s v="Own website"/>
    <d v="2025-01-04T00:00:00"/>
    <d v="2025-01-21T00:00:00"/>
    <d v="2025-02-01T00:00:00"/>
    <s v="Hired"/>
    <n v="63655"/>
    <n v="4.4000000000000004"/>
    <x v="0"/>
    <n v="3"/>
    <s v="Branch Office"/>
    <x v="1"/>
  </r>
  <r>
    <s v="JU19632"/>
    <x v="0"/>
    <n v="28"/>
    <s v="Operations"/>
    <s v="Operations Manager"/>
    <s v="m6"/>
    <s v="Associate"/>
    <s v="Own website"/>
    <d v="2025-01-04T00:00:00"/>
    <d v="2025-01-18T00:00:00"/>
    <d v="2025-01-23T00:00:00"/>
    <s v="Hired"/>
    <n v="122549"/>
    <n v="3.8"/>
    <x v="0"/>
    <n v="5"/>
    <s v="Branch Office"/>
    <x v="1"/>
  </r>
  <r>
    <s v="HD04252"/>
    <x v="0"/>
    <n v="25"/>
    <s v="Operations"/>
    <s v="Operations Manager"/>
    <s v="i5"/>
    <s v="Bachelor"/>
    <s v="Job portal"/>
    <d v="2025-01-05T00:00:00"/>
    <d v="2025-01-20T00:00:00"/>
    <d v="2025-01-28T00:00:00"/>
    <s v="Hired"/>
    <n v="51485"/>
    <n v="4.8"/>
    <x v="0"/>
    <n v="2"/>
    <s v="Branch Office"/>
    <x v="0"/>
  </r>
  <r>
    <s v="OM27057"/>
    <x v="2"/>
    <n v="36"/>
    <s v="Service"/>
    <s v="Service Manager"/>
    <s v="i7"/>
    <s v="Degree"/>
    <s v="Job portal"/>
    <d v="2025-01-05T00:00:00"/>
    <d v="2025-01-14T00:00:00"/>
    <d v="2025-01-26T00:00:00"/>
    <s v="Hired"/>
    <n v="63432"/>
    <n v="4.3"/>
    <x v="2"/>
    <m/>
    <s v="Branch Office"/>
    <x v="2"/>
  </r>
  <r>
    <s v="EQ32131"/>
    <x v="0"/>
    <n v="36"/>
    <s v="Operations"/>
    <s v="Operations Executive"/>
    <s v="c9"/>
    <s v="Bachelor"/>
    <s v="LinkedIn"/>
    <d v="2025-01-05T00:00:00"/>
    <d v="2025-01-26T00:00:00"/>
    <d v="2025-02-04T00:00:00"/>
    <s v="Rejected"/>
    <n v="67549"/>
    <m/>
    <x v="1"/>
    <m/>
    <s v="Branch Office"/>
    <x v="2"/>
  </r>
  <r>
    <s v="CZ47612"/>
    <x v="0"/>
    <n v="29"/>
    <s v="Operations"/>
    <s v="Operations Executive"/>
    <s v="n9"/>
    <s v="Bachelor"/>
    <s v="Job portal"/>
    <d v="2025-01-05T00:00:00"/>
    <d v="2025-01-23T00:00:00"/>
    <d v="2025-02-01T00:00:00"/>
    <s v="Rejected"/>
    <n v="180290"/>
    <m/>
    <x v="1"/>
    <n v="4"/>
    <s v="Head Office"/>
    <x v="1"/>
  </r>
  <r>
    <s v="KE55427"/>
    <x v="2"/>
    <n v="31"/>
    <s v="Service"/>
    <s v="Service Engineer"/>
    <s v="i6"/>
    <s v="Master"/>
    <s v="Own website"/>
    <d v="2025-01-05T00:00:00"/>
    <d v="2025-01-21T00:00:00"/>
    <d v="2025-01-27T00:00:00"/>
    <s v="Candidate refused"/>
    <n v="67913"/>
    <m/>
    <x v="1"/>
    <n v="5"/>
    <s v="Branch Office"/>
    <x v="1"/>
  </r>
  <r>
    <s v="IQ65475"/>
    <x v="2"/>
    <n v="33"/>
    <s v="Operations"/>
    <s v="Operations Manager"/>
    <s v="i6"/>
    <s v="Bachelor"/>
    <s v="Job portal"/>
    <d v="2025-01-06T00:00:00"/>
    <d v="2025-01-17T00:00:00"/>
    <d v="2025-01-25T00:00:00"/>
    <s v="Hired"/>
    <n v="68130"/>
    <n v="4.7"/>
    <x v="0"/>
    <n v="5"/>
    <s v="Branch Office"/>
    <x v="1"/>
  </r>
  <r>
    <s v="DG04829"/>
    <x v="0"/>
    <n v="27"/>
    <s v="Service"/>
    <s v="Service Manager"/>
    <s v="i5"/>
    <s v="Bachelor"/>
    <s v="LinkedIn"/>
    <d v="2025-01-06T00:00:00"/>
    <d v="2025-01-26T00:00:00"/>
    <d v="2025-02-04T00:00:00"/>
    <s v="Hired"/>
    <n v="64919"/>
    <m/>
    <x v="2"/>
    <n v="5"/>
    <s v="Branch Office"/>
    <x v="0"/>
  </r>
  <r>
    <s v="QU22816"/>
    <x v="0"/>
    <n v="34"/>
    <s v="Sales"/>
    <s v="Sales Executive"/>
    <s v="b9"/>
    <s v="Associate"/>
    <s v="Job portal"/>
    <d v="2025-01-06T00:00:00"/>
    <d v="2025-01-16T00:00:00"/>
    <d v="2025-01-27T00:00:00"/>
    <s v="Hired"/>
    <n v="33930"/>
    <n v="4.7"/>
    <x v="0"/>
    <m/>
    <s v="Remote"/>
    <x v="2"/>
  </r>
  <r>
    <s v="GI48131"/>
    <x v="0"/>
    <n v="27"/>
    <s v="Operations"/>
    <s v="Operations Executive"/>
    <s v="m6"/>
    <s v="Bachelor"/>
    <s v="LinkedIn"/>
    <d v="2025-01-06T00:00:00"/>
    <d v="2025-01-19T00:00:00"/>
    <d v="2025-01-31T00:00:00"/>
    <s v="Rejected"/>
    <n v="130478"/>
    <m/>
    <x v="1"/>
    <n v="4"/>
    <s v="Branch Office"/>
    <x v="0"/>
  </r>
  <r>
    <s v="BS02992"/>
    <x v="0"/>
    <n v="40"/>
    <s v="Operations"/>
    <s v="Operations Executive"/>
    <s v="c10"/>
    <s v="Degree"/>
    <s v="LinkedIn"/>
    <d v="2025-01-06T00:00:00"/>
    <d v="2025-01-22T00:00:00"/>
    <d v="2025-02-02T00:00:00"/>
    <s v="Hired"/>
    <n v="61983"/>
    <n v="4.9000000000000004"/>
    <x v="0"/>
    <n v="3"/>
    <s v="Branch Office"/>
    <x v="3"/>
  </r>
  <r>
    <s v="MQ83120"/>
    <x v="0"/>
    <n v="28"/>
    <s v="Sales"/>
    <s v="Sales Manager"/>
    <s v="c8"/>
    <s v="Bachelor"/>
    <s v="Recruitment agencies"/>
    <d v="2025-01-06T00:00:00"/>
    <d v="2025-01-16T00:00:00"/>
    <d v="2025-01-21T00:00:00"/>
    <s v="Rejected"/>
    <n v="51652"/>
    <m/>
    <x v="1"/>
    <n v="4"/>
    <s v="Remote"/>
    <x v="1"/>
  </r>
  <r>
    <s v="VB24475"/>
    <x v="2"/>
    <n v="29"/>
    <s v="Service"/>
    <s v="Service Engineer"/>
    <s v="c9"/>
    <s v="Associate"/>
    <s v="Job portal"/>
    <d v="2025-01-06T00:00:00"/>
    <d v="2025-01-26T00:00:00"/>
    <d v="2025-02-04T00:00:00"/>
    <s v="Hired"/>
    <n v="57030"/>
    <n v="3.5"/>
    <x v="0"/>
    <n v="4"/>
    <s v="Branch Office"/>
    <x v="1"/>
  </r>
  <r>
    <s v="CA85479"/>
    <x v="2"/>
    <n v="27"/>
    <s v="Human Resource"/>
    <s v="HR Specialist"/>
    <s v="c5"/>
    <s v="Doctoral"/>
    <s v="LinkedIn"/>
    <d v="2025-01-07T00:00:00"/>
    <d v="2025-01-18T00:00:00"/>
    <d v="2025-01-30T00:00:00"/>
    <s v="Hired"/>
    <n v="40802"/>
    <n v="4.5999999999999996"/>
    <x v="0"/>
    <n v="5"/>
    <s v="Head Office"/>
    <x v="0"/>
  </r>
  <r>
    <s v="PW18095"/>
    <x v="2"/>
    <n v="25"/>
    <s v="Operations"/>
    <s v="Operations Executive"/>
    <s v="i7"/>
    <s v="Bachelor"/>
    <s v="Job portal"/>
    <d v="2025-01-07T00:00:00"/>
    <d v="2025-01-23T00:00:00"/>
    <d v="2025-01-31T00:00:00"/>
    <s v="Rejected"/>
    <n v="60521"/>
    <m/>
    <x v="1"/>
    <n v="4"/>
    <s v="Branch Office"/>
    <x v="0"/>
  </r>
  <r>
    <s v="SA34820"/>
    <x v="0"/>
    <n v="29"/>
    <s v="Operations"/>
    <s v="Operations Executive"/>
    <s v="i1"/>
    <s v="Master"/>
    <s v="Job portal"/>
    <d v="2025-01-07T00:00:00"/>
    <d v="2025-01-21T00:00:00"/>
    <d v="2025-01-26T00:00:00"/>
    <s v="Rejected"/>
    <n v="43216"/>
    <m/>
    <x v="1"/>
    <n v="4"/>
    <s v="Head Office"/>
    <x v="1"/>
  </r>
  <r>
    <s v="PC93190"/>
    <x v="2"/>
    <n v="47"/>
    <s v="Service"/>
    <s v="Service Engineer"/>
    <s v="c8"/>
    <s v="Degree"/>
    <s v="Job portal"/>
    <d v="2025-01-07T00:00:00"/>
    <d v="2025-01-29T00:00:00"/>
    <d v="2025-02-07T00:00:00"/>
    <s v="Rejected"/>
    <n v="61597"/>
    <m/>
    <x v="1"/>
    <m/>
    <s v="Head Office"/>
    <x v="5"/>
  </r>
  <r>
    <s v="BX71919"/>
    <x v="0"/>
    <n v="33"/>
    <s v="Sales"/>
    <s v="Sales Executive"/>
    <s v="c10"/>
    <s v="Bachelor"/>
    <s v="LinkedIn"/>
    <d v="2025-01-08T00:00:00"/>
    <d v="2025-01-24T00:00:00"/>
    <d v="2025-02-03T00:00:00"/>
    <s v="Hired"/>
    <n v="60726"/>
    <n v="4.0999999999999996"/>
    <x v="2"/>
    <n v="4"/>
    <s v="Branch Office"/>
    <x v="1"/>
  </r>
  <r>
    <s v="QK98961"/>
    <x v="0"/>
    <n v="24"/>
    <s v="Service"/>
    <s v="Service Manager"/>
    <s v="i6"/>
    <s v="Degree"/>
    <s v="LinkedIn"/>
    <d v="2025-01-08T00:00:00"/>
    <d v="2025-01-23T00:00:00"/>
    <d v="2025-01-27T00:00:00"/>
    <s v="Hired"/>
    <n v="52367"/>
    <m/>
    <x v="0"/>
    <m/>
    <s v="Branch Office"/>
    <x v="0"/>
  </r>
  <r>
    <s v="EO82751"/>
    <x v="2"/>
    <n v="25"/>
    <s v="Service"/>
    <s v="Service Engineer"/>
    <s v="i4"/>
    <s v="Associate"/>
    <s v="Job portal"/>
    <d v="2025-01-08T00:00:00"/>
    <d v="2025-01-16T00:00:00"/>
    <d v="2025-01-28T00:00:00"/>
    <s v="Rejected"/>
    <n v="44343"/>
    <m/>
    <x v="1"/>
    <m/>
    <s v="Branch Office"/>
    <x v="0"/>
  </r>
  <r>
    <s v="AM33669"/>
    <x v="0"/>
    <n v="32"/>
    <s v="Service"/>
    <s v="Service Engineer"/>
    <s v="i5"/>
    <s v="Bachelor"/>
    <s v="Job portal"/>
    <d v="2025-01-08T00:00:00"/>
    <d v="2025-01-16T00:00:00"/>
    <d v="2025-01-22T00:00:00"/>
    <s v="Hired"/>
    <n v="59720"/>
    <n v="4.5999999999999996"/>
    <x v="0"/>
    <m/>
    <s v="Branch Office"/>
    <x v="1"/>
  </r>
  <r>
    <s v="NG00008"/>
    <x v="0"/>
    <n v="39"/>
    <s v="Service"/>
    <s v="Service Manager"/>
    <s v="c10"/>
    <s v="Degree"/>
    <s v="Job portal"/>
    <d v="2025-01-08T00:00:00"/>
    <d v="2025-01-29T00:00:00"/>
    <d v="2025-02-03T00:00:00"/>
    <s v="Rejected"/>
    <n v="75144"/>
    <m/>
    <x v="1"/>
    <n v="3"/>
    <s v="Branch Office"/>
    <x v="2"/>
  </r>
  <r>
    <s v="DK62428"/>
    <x v="2"/>
    <n v="36"/>
    <s v="Operations"/>
    <s v="Operations Manager"/>
    <s v="c10"/>
    <s v="Bachelor"/>
    <s v="LinkedIn"/>
    <d v="2025-01-08T00:00:00"/>
    <d v="2025-01-23T00:00:00"/>
    <d v="2025-01-30T00:00:00"/>
    <s v="Hired"/>
    <n v="72304"/>
    <n v="3.8"/>
    <x v="0"/>
    <m/>
    <s v="Branch Office"/>
    <x v="2"/>
  </r>
  <r>
    <s v="XB95178"/>
    <x v="0"/>
    <n v="25"/>
    <s v="Service"/>
    <s v="Service Manager"/>
    <s v="c10"/>
    <s v="Master"/>
    <s v="LinkedIn"/>
    <d v="2025-01-09T00:00:00"/>
    <d v="2025-01-30T00:00:00"/>
    <d v="2025-02-10T00:00:00"/>
    <s v="Hired"/>
    <n v="85949"/>
    <n v="4.4000000000000004"/>
    <x v="0"/>
    <n v="4"/>
    <s v="Branch Office"/>
    <x v="0"/>
  </r>
  <r>
    <s v="TS54344"/>
    <x v="2"/>
    <n v="27"/>
    <s v="Operations"/>
    <s v="Operations Executive"/>
    <s v="c10"/>
    <s v="Bachelor"/>
    <s v="Own website"/>
    <d v="2025-01-09T00:00:00"/>
    <d v="2025-01-26T00:00:00"/>
    <d v="2025-01-31T00:00:00"/>
    <s v="Rejected"/>
    <n v="60920"/>
    <m/>
    <x v="1"/>
    <n v="5"/>
    <s v="Branch Office"/>
    <x v="0"/>
  </r>
  <r>
    <s v="XX76123"/>
    <x v="0"/>
    <n v="34"/>
    <s v="Service"/>
    <s v="Service Manager"/>
    <s v="c9"/>
    <s v="Master"/>
    <s v="LinkedIn"/>
    <d v="2025-01-09T00:00:00"/>
    <d v="2025-01-21T00:00:00"/>
    <d v="2025-01-26T00:00:00"/>
    <s v="Hired"/>
    <n v="80501"/>
    <n v="4.5"/>
    <x v="0"/>
    <n v="5"/>
    <s v="Branch Office"/>
    <x v="2"/>
  </r>
  <r>
    <s v="MO66583"/>
    <x v="2"/>
    <n v="34"/>
    <s v="Production"/>
    <s v="Production Engineer"/>
    <s v="i5"/>
    <s v="Bachelor"/>
    <s v="LinkedIn"/>
    <d v="2025-01-09T00:00:00"/>
    <d v="2025-01-27T00:00:00"/>
    <d v="2025-02-08T00:00:00"/>
    <s v="Hired"/>
    <n v="58037"/>
    <n v="4.5999999999999996"/>
    <x v="0"/>
    <n v="5"/>
    <s v="Branch Office"/>
    <x v="2"/>
  </r>
  <r>
    <s v="LM70322"/>
    <x v="0"/>
    <n v="32"/>
    <s v="Sales"/>
    <s v="Sales Manager"/>
    <s v="n6"/>
    <s v="Bachelor"/>
    <s v="Job portal"/>
    <d v="2025-01-09T00:00:00"/>
    <d v="2025-01-19T00:00:00"/>
    <d v="2025-01-27T00:00:00"/>
    <s v="Candidate in process"/>
    <n v="137412"/>
    <m/>
    <x v="1"/>
    <m/>
    <s v="Branch Office"/>
    <x v="1"/>
  </r>
  <r>
    <s v="RC02859"/>
    <x v="0"/>
    <n v="35"/>
    <s v="Production"/>
    <s v="Production Engineer"/>
    <s v="c10"/>
    <s v="Degree"/>
    <s v="Job portal"/>
    <d v="2025-01-09T00:00:00"/>
    <d v="2025-01-17T00:00:00"/>
    <d v="2025-01-23T00:00:00"/>
    <s v="Hired"/>
    <n v="72230"/>
    <n v="4.3"/>
    <x v="0"/>
    <n v="4"/>
    <s v="Branch Office"/>
    <x v="2"/>
  </r>
  <r>
    <s v="IV78576"/>
    <x v="2"/>
    <n v="25"/>
    <s v="Sales"/>
    <s v="Sales Executive"/>
    <s v="i6"/>
    <s v="Bachelor"/>
    <s v="Own website"/>
    <d v="2025-01-09T00:00:00"/>
    <d v="2025-01-17T00:00:00"/>
    <d v="2025-01-26T00:00:00"/>
    <s v="Hired"/>
    <n v="71948"/>
    <n v="4"/>
    <x v="0"/>
    <n v="4"/>
    <s v="Branch Office"/>
    <x v="0"/>
  </r>
  <r>
    <s v="QZ40623"/>
    <x v="0"/>
    <n v="27"/>
    <s v="General Management"/>
    <s v="General Manager"/>
    <s v="i6"/>
    <s v="Master"/>
    <s v="LinkedIn"/>
    <d v="2025-01-09T00:00:00"/>
    <d v="2025-01-31T00:00:00"/>
    <d v="2025-02-08T00:00:00"/>
    <s v="Rejected"/>
    <n v="69077"/>
    <m/>
    <x v="1"/>
    <m/>
    <s v="Remote"/>
    <x v="0"/>
  </r>
  <r>
    <s v="MX04870"/>
    <x v="0"/>
    <n v="30"/>
    <s v="Operations"/>
    <s v="Operations Executive"/>
    <s v="c8"/>
    <s v="Bachelor"/>
    <s v="Recruitment agencies"/>
    <d v="2025-01-10T00:00:00"/>
    <d v="2025-02-01T00:00:00"/>
    <d v="2025-02-12T00:00:00"/>
    <s v="Hired"/>
    <n v="74278"/>
    <n v="4.0999999999999996"/>
    <x v="2"/>
    <n v="4"/>
    <s v="Branch Office"/>
    <x v="1"/>
  </r>
  <r>
    <s v="CH36382"/>
    <x v="0"/>
    <n v="22"/>
    <s v="Finance"/>
    <s v="Financial Analyst"/>
    <s v="i4"/>
    <s v="Bachelor"/>
    <s v="Others"/>
    <d v="2025-01-10T00:00:00"/>
    <d v="2025-01-25T00:00:00"/>
    <d v="2025-02-04T00:00:00"/>
    <s v="Hired"/>
    <n v="64866"/>
    <n v="4.5999999999999996"/>
    <x v="0"/>
    <n v="5"/>
    <s v="Branch Office"/>
    <x v="0"/>
  </r>
  <r>
    <s v="CA78325"/>
    <x v="0"/>
    <n v="34"/>
    <s v="Sales"/>
    <s v="Sales Manager"/>
    <s v="i6"/>
    <s v="Master"/>
    <s v="Own website"/>
    <d v="2025-01-10T00:00:00"/>
    <d v="2025-01-22T00:00:00"/>
    <d v="2025-02-03T00:00:00"/>
    <s v="Hired"/>
    <n v="65429"/>
    <n v="4.9000000000000004"/>
    <x v="2"/>
    <n v="3"/>
    <s v="Branch Office"/>
    <x v="2"/>
  </r>
  <r>
    <s v="ZP24212"/>
    <x v="0"/>
    <n v="28"/>
    <s v="Operations"/>
    <s v="Operations Executive"/>
    <s v="i4"/>
    <s v="Bachelor"/>
    <s v="Others"/>
    <d v="2025-01-10T00:00:00"/>
    <d v="2025-01-27T00:00:00"/>
    <d v="2025-02-01T00:00:00"/>
    <s v="Candidate refused"/>
    <n v="57827"/>
    <m/>
    <x v="1"/>
    <n v="4"/>
    <s v="Branch Office"/>
    <x v="1"/>
  </r>
  <r>
    <s v="GU79387"/>
    <x v="0"/>
    <n v="35"/>
    <s v="Operations"/>
    <s v="Operations Executive"/>
    <s v="c5"/>
    <s v="Degree"/>
    <s v="LinkedIn"/>
    <d v="2025-01-10T00:00:00"/>
    <d v="2025-01-22T00:00:00"/>
    <d v="2025-02-03T00:00:00"/>
    <s v="Hired"/>
    <n v="55477"/>
    <n v="4.7"/>
    <x v="0"/>
    <n v="5"/>
    <s v="Branch Office"/>
    <x v="2"/>
  </r>
  <r>
    <s v="KR37428"/>
    <x v="1"/>
    <n v="33"/>
    <s v="Service"/>
    <s v="Service Engineer"/>
    <s v="i5"/>
    <s v="Master"/>
    <s v="Job portal"/>
    <d v="2025-01-11T00:00:00"/>
    <d v="2025-02-01T00:00:00"/>
    <d v="2025-02-07T00:00:00"/>
    <s v="Hired"/>
    <n v="54694"/>
    <n v="4.9000000000000004"/>
    <x v="0"/>
    <n v="1"/>
    <s v="Branch Office"/>
    <x v="1"/>
  </r>
  <r>
    <s v="GV73910"/>
    <x v="0"/>
    <n v="35"/>
    <s v="Operations"/>
    <s v="Operations Executive"/>
    <s v="c5"/>
    <s v="Degree"/>
    <s v="Job portal"/>
    <d v="2025-01-11T00:00:00"/>
    <d v="2025-01-29T00:00:00"/>
    <d v="2025-02-08T00:00:00"/>
    <s v="Rejected"/>
    <n v="49775"/>
    <m/>
    <x v="1"/>
    <n v="4"/>
    <s v="Branch Office"/>
    <x v="2"/>
  </r>
  <r>
    <s v="EI85245"/>
    <x v="0"/>
    <n v="37"/>
    <s v="Operations"/>
    <s v="Operations Manager"/>
    <s v="c8"/>
    <s v="Bachelor"/>
    <s v="Own website"/>
    <d v="2025-01-11T00:00:00"/>
    <d v="2025-01-25T00:00:00"/>
    <d v="2025-02-06T00:00:00"/>
    <s v="Rejected"/>
    <n v="57286"/>
    <m/>
    <x v="1"/>
    <m/>
    <s v="Branch Office"/>
    <x v="2"/>
  </r>
  <r>
    <s v="QC43114"/>
    <x v="0"/>
    <n v="24"/>
    <s v="Operations"/>
    <s v="Operations Manager"/>
    <s v="n10"/>
    <s v="Degree"/>
    <s v="Job portal"/>
    <d v="2025-01-11T00:00:00"/>
    <d v="2025-01-24T00:00:00"/>
    <d v="2025-01-31T00:00:00"/>
    <s v="Hired"/>
    <n v="162732"/>
    <n v="4.8"/>
    <x v="0"/>
    <n v="2"/>
    <s v="Branch Office"/>
    <x v="0"/>
  </r>
  <r>
    <s v="TX65793"/>
    <x v="0"/>
    <n v="24"/>
    <s v="Operations"/>
    <s v="Operations Manager"/>
    <s v="b9"/>
    <s v="Master"/>
    <s v="Job portal"/>
    <d v="2025-01-11T00:00:00"/>
    <d v="2025-02-01T00:00:00"/>
    <d v="2025-02-07T00:00:00"/>
    <s v="Hired"/>
    <n v="35737"/>
    <n v="4.5999999999999996"/>
    <x v="0"/>
    <n v="2"/>
    <s v="Branch Office"/>
    <x v="0"/>
  </r>
  <r>
    <s v="EU32895"/>
    <x v="1"/>
    <n v="30"/>
    <s v="Operations"/>
    <s v="Operations Executive"/>
    <s v="n6"/>
    <s v="Bachelor"/>
    <s v="LinkedIn"/>
    <d v="2025-01-12T00:00:00"/>
    <d v="2025-01-30T00:00:00"/>
    <d v="2025-02-06T00:00:00"/>
    <s v="Candidate refused"/>
    <n v="185921"/>
    <m/>
    <x v="1"/>
    <n v="3"/>
    <s v="Branch Office"/>
    <x v="1"/>
  </r>
  <r>
    <s v="BB25240"/>
    <x v="0"/>
    <n v="28"/>
    <s v="Marketing"/>
    <s v="Marketing Executive"/>
    <s v="i4"/>
    <s v="Degree"/>
    <s v="Job portal"/>
    <d v="2025-01-12T00:00:00"/>
    <d v="2025-01-23T00:00:00"/>
    <d v="2025-01-27T00:00:00"/>
    <s v="Hired"/>
    <n v="50179"/>
    <n v="3.8"/>
    <x v="0"/>
    <n v="4"/>
    <s v="Branch Office"/>
    <x v="1"/>
  </r>
  <r>
    <s v="GC50115"/>
    <x v="1"/>
    <n v="34"/>
    <s v="Purchase"/>
    <s v="Purchase Officer"/>
    <s v="i4"/>
    <s v="Degree"/>
    <s v="LinkedIn"/>
    <d v="2025-01-12T00:00:00"/>
    <d v="2025-01-29T00:00:00"/>
    <d v="2025-02-05T00:00:00"/>
    <s v="Hired"/>
    <n v="56425"/>
    <n v="3.6"/>
    <x v="0"/>
    <n v="5"/>
    <s v="Head Office"/>
    <x v="2"/>
  </r>
  <r>
    <s v="IX26372"/>
    <x v="0"/>
    <n v="30"/>
    <s v="Operations"/>
    <s v="Operations Executive"/>
    <s v="c8"/>
    <s v="Bachelor"/>
    <s v="LinkedIn"/>
    <d v="2025-01-12T00:00:00"/>
    <d v="2025-02-02T00:00:00"/>
    <d v="2025-02-11T00:00:00"/>
    <s v="Candidate refused"/>
    <n v="68811"/>
    <m/>
    <x v="1"/>
    <n v="4"/>
    <s v="Branch Office"/>
    <x v="1"/>
  </r>
  <r>
    <s v="YW32120"/>
    <x v="2"/>
    <n v="25"/>
    <s v="Operations"/>
    <s v="Operations Executive"/>
    <s v="c9"/>
    <s v="Associate"/>
    <s v="LinkedIn"/>
    <d v="2025-01-13T00:00:00"/>
    <d v="2025-01-29T00:00:00"/>
    <d v="2025-02-10T00:00:00"/>
    <s v="Hired"/>
    <n v="66445"/>
    <n v="4.3"/>
    <x v="2"/>
    <m/>
    <s v="Head Office"/>
    <x v="0"/>
  </r>
  <r>
    <s v="DL12513"/>
    <x v="0"/>
    <n v="25"/>
    <s v="Operations"/>
    <s v="Operations Manager"/>
    <s v="i6"/>
    <s v="Degree"/>
    <s v="LinkedIn"/>
    <d v="2025-01-13T00:00:00"/>
    <d v="2025-01-25T00:00:00"/>
    <d v="2025-01-31T00:00:00"/>
    <s v="Rejected"/>
    <n v="53062"/>
    <m/>
    <x v="1"/>
    <m/>
    <s v="Branch Office"/>
    <x v="0"/>
  </r>
  <r>
    <s v="GG40551"/>
    <x v="2"/>
    <n v="26"/>
    <s v="Human Resource"/>
    <s v="HR Specialist"/>
    <s v="c10"/>
    <s v="Bachelor"/>
    <s v="Job portal"/>
    <d v="2025-01-13T00:00:00"/>
    <d v="2025-01-21T00:00:00"/>
    <d v="2025-02-02T00:00:00"/>
    <s v="Candidate in process"/>
    <n v="75861"/>
    <m/>
    <x v="1"/>
    <n v="4"/>
    <s v="Branch Office"/>
    <x v="0"/>
  </r>
  <r>
    <s v="DE33686"/>
    <x v="0"/>
    <n v="35"/>
    <s v="Sales"/>
    <s v="Sales Executive"/>
    <s v="c5"/>
    <s v="Bachelor"/>
    <s v="Job portal"/>
    <d v="2025-01-13T00:00:00"/>
    <d v="2025-01-23T00:00:00"/>
    <d v="2025-02-04T00:00:00"/>
    <s v="Hired"/>
    <n v="64075"/>
    <n v="4.4000000000000004"/>
    <x v="0"/>
    <n v="5"/>
    <s v="Branch Office"/>
    <x v="2"/>
  </r>
  <r>
    <s v="RB19008"/>
    <x v="0"/>
    <n v="26"/>
    <s v="Service"/>
    <s v="Service Engineer"/>
    <s v="c9"/>
    <s v="Master"/>
    <s v="Recruitment agencies"/>
    <d v="2025-01-13T00:00:00"/>
    <d v="2025-02-01T00:00:00"/>
    <d v="2025-02-05T00:00:00"/>
    <s v="Hired"/>
    <n v="66496"/>
    <n v="4.0999999999999996"/>
    <x v="2"/>
    <n v="5"/>
    <s v="Branch Office"/>
    <x v="0"/>
  </r>
  <r>
    <s v="JZ28825"/>
    <x v="0"/>
    <n v="24"/>
    <s v="Service"/>
    <s v="Service Engineer"/>
    <s v="c10"/>
    <s v="Bachelor"/>
    <s v="Job portal"/>
    <d v="2025-01-14T00:00:00"/>
    <d v="2025-01-30T00:00:00"/>
    <d v="2025-02-11T00:00:00"/>
    <s v="Hired"/>
    <n v="85864"/>
    <n v="5"/>
    <x v="0"/>
    <n v="5"/>
    <s v="Branch Office"/>
    <x v="0"/>
  </r>
  <r>
    <s v="JH53484"/>
    <x v="0"/>
    <n v="33"/>
    <s v="Service"/>
    <s v="Service Manager"/>
    <s v="b9"/>
    <s v="Bachelor"/>
    <s v="LinkedIn"/>
    <d v="2025-01-14T00:00:00"/>
    <d v="2025-01-31T00:00:00"/>
    <d v="2025-02-09T00:00:00"/>
    <s v="Rejected"/>
    <n v="47435"/>
    <m/>
    <x v="1"/>
    <n v="4"/>
    <s v="Branch Office"/>
    <x v="1"/>
  </r>
  <r>
    <s v="RR69045"/>
    <x v="1"/>
    <n v="26"/>
    <s v="Service"/>
    <s v="Service Engineer"/>
    <s v="i4"/>
    <s v="Bachelor"/>
    <s v="LinkedIn"/>
    <d v="2025-01-15T00:00:00"/>
    <d v="2025-01-24T00:00:00"/>
    <d v="2025-02-05T00:00:00"/>
    <s v="Rejected"/>
    <n v="48306"/>
    <m/>
    <x v="1"/>
    <n v="4"/>
    <s v="Branch Office"/>
    <x v="0"/>
  </r>
  <r>
    <s v="BE90247"/>
    <x v="0"/>
    <n v="27"/>
    <s v="Operations"/>
    <s v="Operations Executive"/>
    <s v="b9"/>
    <s v="Bachelor"/>
    <s v="Job portal"/>
    <d v="2025-01-15T00:00:00"/>
    <d v="2025-01-27T00:00:00"/>
    <d v="2025-02-03T00:00:00"/>
    <s v="Hired"/>
    <n v="56711"/>
    <n v="3.9"/>
    <x v="0"/>
    <n v="4"/>
    <s v="Head Office"/>
    <x v="0"/>
  </r>
  <r>
    <s v="SK97483"/>
    <x v="0"/>
    <n v="25"/>
    <s v="Sales"/>
    <s v="Sales Executive"/>
    <s v="c10"/>
    <s v="Master"/>
    <s v="Job portal"/>
    <d v="2025-01-15T00:00:00"/>
    <d v="2025-01-24T00:00:00"/>
    <d v="2025-02-05T00:00:00"/>
    <s v="Candidate in process"/>
    <n v="89500"/>
    <m/>
    <x v="1"/>
    <m/>
    <s v="Head Office"/>
    <x v="0"/>
  </r>
  <r>
    <s v="YJ32602"/>
    <x v="2"/>
    <n v="31"/>
    <s v="Operations"/>
    <s v="Operations Manager"/>
    <s v="c8"/>
    <s v="Bachelor"/>
    <s v="Job portal"/>
    <d v="2025-01-15T00:00:00"/>
    <d v="2025-01-29T00:00:00"/>
    <d v="2025-02-04T00:00:00"/>
    <s v="Hired"/>
    <n v="59735"/>
    <n v="4.7"/>
    <x v="0"/>
    <n v="5"/>
    <s v="Head Office"/>
    <x v="1"/>
  </r>
  <r>
    <s v="ZC38237"/>
    <x v="0"/>
    <n v="34"/>
    <s v="Operations"/>
    <s v="Operations Manager"/>
    <s v="n10"/>
    <s v="Bachelor"/>
    <s v="Job portal"/>
    <d v="2025-01-15T00:00:00"/>
    <d v="2025-02-03T00:00:00"/>
    <d v="2025-02-12T00:00:00"/>
    <s v="Rejected"/>
    <n v="160195"/>
    <m/>
    <x v="1"/>
    <n v="4"/>
    <s v="Branch Office"/>
    <x v="2"/>
  </r>
  <r>
    <s v="CX16532"/>
    <x v="1"/>
    <n v="27"/>
    <s v="Service"/>
    <s v="Service Engineer"/>
    <s v="n10"/>
    <s v="Bachelor"/>
    <s v="Job portal"/>
    <d v="2025-01-16T00:00:00"/>
    <d v="2025-01-25T00:00:00"/>
    <d v="2025-01-31T00:00:00"/>
    <s v="Rejected"/>
    <n v="183581"/>
    <m/>
    <x v="1"/>
    <m/>
    <s v="Branch Office"/>
    <x v="0"/>
  </r>
  <r>
    <s v="BQ71268"/>
    <x v="2"/>
    <n v="33"/>
    <s v="Service"/>
    <s v="Service Engineer"/>
    <s v="i7"/>
    <s v="Master"/>
    <s v="Others"/>
    <d v="2025-01-16T00:00:00"/>
    <d v="2025-02-06T00:00:00"/>
    <d v="2025-02-11T00:00:00"/>
    <s v="Rejected"/>
    <n v="56801"/>
    <m/>
    <x v="1"/>
    <n v="4"/>
    <s v="Head Office"/>
    <x v="1"/>
  </r>
  <r>
    <s v="FR93637"/>
    <x v="2"/>
    <n v="33"/>
    <s v="Operations"/>
    <s v="Operations Executive"/>
    <s v="c10"/>
    <s v="Master"/>
    <s v="LinkedIn"/>
    <d v="2025-01-16T00:00:00"/>
    <d v="2025-01-26T00:00:00"/>
    <d v="2025-02-01T00:00:00"/>
    <s v="Rejected"/>
    <n v="81606"/>
    <m/>
    <x v="1"/>
    <m/>
    <s v="Head Office"/>
    <x v="1"/>
  </r>
  <r>
    <s v="AA30170"/>
    <x v="2"/>
    <n v="40"/>
    <s v="Operations"/>
    <s v="Operations Executive"/>
    <s v="i4"/>
    <s v="Degree"/>
    <s v="Job portal"/>
    <d v="2025-01-16T00:00:00"/>
    <d v="2025-02-04T00:00:00"/>
    <d v="2025-02-11T00:00:00"/>
    <s v="Hired"/>
    <n v="64300"/>
    <n v="4.3"/>
    <x v="0"/>
    <n v="3"/>
    <s v="Branch Office"/>
    <x v="3"/>
  </r>
  <r>
    <s v="LS39728"/>
    <x v="0"/>
    <n v="23"/>
    <s v="Operations"/>
    <s v="Operations Manager"/>
    <s v="c9"/>
    <s v="Doctoral"/>
    <s v="LinkedIn"/>
    <d v="2025-01-17T00:00:00"/>
    <d v="2025-02-02T00:00:00"/>
    <d v="2025-02-08T00:00:00"/>
    <s v="Hired"/>
    <n v="73824"/>
    <n v="4.4000000000000004"/>
    <x v="0"/>
    <n v="3"/>
    <s v="Branch Office"/>
    <x v="0"/>
  </r>
  <r>
    <s v="ME99429"/>
    <x v="0"/>
    <n v="22"/>
    <s v="Operations"/>
    <s v="Operations Manager"/>
    <s v="i5"/>
    <s v="Bachelor"/>
    <s v="Job portal"/>
    <d v="2025-01-17T00:00:00"/>
    <d v="2025-01-29T00:00:00"/>
    <d v="2025-02-10T00:00:00"/>
    <s v="Hired"/>
    <n v="60494"/>
    <m/>
    <x v="2"/>
    <n v="4"/>
    <s v="Branch Office"/>
    <x v="0"/>
  </r>
  <r>
    <s v="TG16852"/>
    <x v="0"/>
    <n v="49"/>
    <s v="Marketing"/>
    <s v="Marketing Manager"/>
    <s v="c10"/>
    <s v="Bachelor"/>
    <s v="Job portal"/>
    <d v="2025-01-17T00:00:00"/>
    <d v="2025-02-08T00:00:00"/>
    <d v="2025-02-18T00:00:00"/>
    <s v="Hired"/>
    <n v="78252"/>
    <n v="4.8"/>
    <x v="0"/>
    <n v="4"/>
    <s v="Branch Office"/>
    <x v="5"/>
  </r>
  <r>
    <s v="EH43411"/>
    <x v="0"/>
    <n v="25"/>
    <s v="Operations"/>
    <s v="Operations Executive"/>
    <s v="i1"/>
    <s v="Master"/>
    <s v="Own website"/>
    <d v="2025-01-17T00:00:00"/>
    <d v="2025-01-31T00:00:00"/>
    <d v="2025-02-07T00:00:00"/>
    <s v="Hired"/>
    <n v="58712"/>
    <n v="3.9"/>
    <x v="0"/>
    <n v="4"/>
    <s v="Head Office"/>
    <x v="0"/>
  </r>
  <r>
    <s v="AF79524"/>
    <x v="2"/>
    <n v="23"/>
    <s v="Operations"/>
    <s v="Operations Manager"/>
    <s v="b9"/>
    <s v="Bachelor"/>
    <s v="Recruitment agencies"/>
    <d v="2025-01-17T00:00:00"/>
    <d v="2025-01-28T00:00:00"/>
    <d v="2025-02-05T00:00:00"/>
    <s v="Hired"/>
    <n v="49958"/>
    <n v="3.8"/>
    <x v="0"/>
    <n v="5"/>
    <s v="Head Office"/>
    <x v="0"/>
  </r>
  <r>
    <s v="CJ12958"/>
    <x v="1"/>
    <n v="31"/>
    <s v="Operations"/>
    <s v="Operations Executive"/>
    <s v="i5"/>
    <s v="Bachelor"/>
    <s v="LinkedIn"/>
    <d v="2025-01-17T00:00:00"/>
    <d v="2025-02-03T00:00:00"/>
    <d v="2025-02-07T00:00:00"/>
    <s v="Hired"/>
    <n v="67003"/>
    <n v="4.5999999999999996"/>
    <x v="0"/>
    <n v="2"/>
    <s v="Head Office"/>
    <x v="1"/>
  </r>
  <r>
    <s v="PX79369"/>
    <x v="0"/>
    <n v="38"/>
    <s v="Operations"/>
    <s v="Operations Manager"/>
    <s v="i5"/>
    <s v="Bachelor"/>
    <s v="Recruitment agencies"/>
    <d v="2025-01-17T00:00:00"/>
    <d v="2025-02-02T00:00:00"/>
    <d v="2025-02-12T00:00:00"/>
    <s v="Hired"/>
    <n v="47826"/>
    <m/>
    <x v="0"/>
    <n v="4"/>
    <s v="Branch Office"/>
    <x v="2"/>
  </r>
  <r>
    <s v="JS60753"/>
    <x v="0"/>
    <n v="31"/>
    <s v="Sales"/>
    <s v="Sales Executive"/>
    <s v="i4"/>
    <s v="Master"/>
    <s v="Recruitment agencies"/>
    <d v="2025-01-17T00:00:00"/>
    <d v="2025-02-06T00:00:00"/>
    <d v="2025-02-14T00:00:00"/>
    <s v="Hired"/>
    <n v="46638"/>
    <n v="4.7"/>
    <x v="0"/>
    <n v="5"/>
    <s v="Head Office"/>
    <x v="1"/>
  </r>
  <r>
    <s v="VR22232"/>
    <x v="1"/>
    <n v="25"/>
    <s v="Marketing"/>
    <s v="Marketing Executive"/>
    <s v="c5"/>
    <s v="Master"/>
    <s v="LinkedIn"/>
    <d v="2025-01-17T00:00:00"/>
    <d v="2025-01-30T00:00:00"/>
    <d v="2025-02-09T00:00:00"/>
    <s v="No decision"/>
    <n v="54173"/>
    <m/>
    <x v="1"/>
    <n v="4"/>
    <s v="Branch Office"/>
    <x v="0"/>
  </r>
  <r>
    <s v="PA03318"/>
    <x v="0"/>
    <n v="23"/>
    <s v="Production"/>
    <s v="Production Engineer"/>
    <s v="i6"/>
    <s v="Doctoral"/>
    <s v="Recruitment agencies"/>
    <d v="2025-01-18T00:00:00"/>
    <d v="2025-02-09T00:00:00"/>
    <d v="2025-02-21T00:00:00"/>
    <s v="Rejected"/>
    <n v="65724"/>
    <m/>
    <x v="1"/>
    <n v="1"/>
    <s v="Remote"/>
    <x v="0"/>
  </r>
  <r>
    <s v="WN43287"/>
    <x v="0"/>
    <n v="22"/>
    <s v="Operations"/>
    <s v="Operations Executive"/>
    <s v="c9"/>
    <s v="Master"/>
    <s v="LinkedIn"/>
    <d v="2025-01-18T00:00:00"/>
    <d v="2025-02-05T00:00:00"/>
    <d v="2025-02-15T00:00:00"/>
    <s v="Hired"/>
    <n v="62255"/>
    <m/>
    <x v="0"/>
    <n v="2"/>
    <s v="Remote"/>
    <x v="0"/>
  </r>
  <r>
    <s v="NM46716"/>
    <x v="0"/>
    <n v="32"/>
    <s v="Service"/>
    <s v="Service Engineer"/>
    <s v="i6"/>
    <s v="Master"/>
    <s v="Job portal"/>
    <d v="2025-01-18T00:00:00"/>
    <d v="2025-01-31T00:00:00"/>
    <d v="2025-02-11T00:00:00"/>
    <s v="Hired"/>
    <n v="64308"/>
    <n v="4.3"/>
    <x v="0"/>
    <n v="5"/>
    <s v="Head Office"/>
    <x v="1"/>
  </r>
  <r>
    <s v="JY76741"/>
    <x v="1"/>
    <n v="27"/>
    <s v="Purchase"/>
    <s v="Purchase Manager"/>
    <s v="i7"/>
    <s v="Master"/>
    <s v="Own website"/>
    <d v="2025-01-18T00:00:00"/>
    <d v="2025-02-05T00:00:00"/>
    <d v="2025-02-16T00:00:00"/>
    <s v="Hired"/>
    <n v="57296"/>
    <n v="5"/>
    <x v="2"/>
    <n v="5"/>
    <s v="Branch Office"/>
    <x v="0"/>
  </r>
  <r>
    <s v="QI01507"/>
    <x v="0"/>
    <n v="28"/>
    <s v="Service"/>
    <s v="Service Engineer"/>
    <s v="n6"/>
    <s v="Bachelor"/>
    <s v="Job portal"/>
    <d v="2025-01-18T00:00:00"/>
    <d v="2025-01-30T00:00:00"/>
    <d v="2025-02-08T00:00:00"/>
    <s v="No decision"/>
    <n v="174728"/>
    <m/>
    <x v="1"/>
    <n v="5"/>
    <s v="Head Office"/>
    <x v="1"/>
  </r>
  <r>
    <s v="IB47842"/>
    <x v="2"/>
    <n v="23"/>
    <s v="Service"/>
    <s v="Service Engineer"/>
    <s v="n10"/>
    <s v="Bachelor"/>
    <s v="Job portal"/>
    <d v="2025-01-19T00:00:00"/>
    <d v="2025-02-08T00:00:00"/>
    <d v="2025-02-14T00:00:00"/>
    <s v="Hired"/>
    <n v="218806"/>
    <n v="4.9000000000000004"/>
    <x v="0"/>
    <n v="4"/>
    <s v="Branch Office"/>
    <x v="0"/>
  </r>
  <r>
    <s v="WB24227"/>
    <x v="2"/>
    <n v="35"/>
    <s v="Service"/>
    <s v="Service Engineer"/>
    <s v="c10"/>
    <s v="Associate"/>
    <s v="Job portal"/>
    <d v="2025-01-19T00:00:00"/>
    <d v="2025-02-07T00:00:00"/>
    <d v="2025-02-15T00:00:00"/>
    <s v="Hired"/>
    <n v="69653"/>
    <n v="4.0999999999999996"/>
    <x v="0"/>
    <n v="3"/>
    <s v="Branch Office"/>
    <x v="2"/>
  </r>
  <r>
    <s v="PD60833"/>
    <x v="0"/>
    <n v="37"/>
    <s v="Operations"/>
    <s v="Operations Executive"/>
    <s v="c5"/>
    <s v="Bachelor"/>
    <s v="Own website"/>
    <d v="2025-01-19T00:00:00"/>
    <d v="2025-02-03T00:00:00"/>
    <d v="2025-02-07T00:00:00"/>
    <s v="Candidate in process"/>
    <n v="64885"/>
    <m/>
    <x v="1"/>
    <n v="5"/>
    <s v="Branch Office"/>
    <x v="2"/>
  </r>
  <r>
    <s v="EI67762"/>
    <x v="0"/>
    <n v="35"/>
    <s v="Sales"/>
    <s v="Sales Manager"/>
    <s v="n6"/>
    <s v="Bachelor"/>
    <s v="Job portal"/>
    <d v="2025-01-20T00:00:00"/>
    <d v="2025-02-01T00:00:00"/>
    <d v="2025-02-06T00:00:00"/>
    <s v="Rejected"/>
    <n v="197093"/>
    <m/>
    <x v="1"/>
    <n v="5"/>
    <s v="Head Office"/>
    <x v="2"/>
  </r>
  <r>
    <s v="DO36599"/>
    <x v="2"/>
    <n v="26"/>
    <s v="Service"/>
    <s v="Service Engineer"/>
    <s v="i6"/>
    <s v="Bachelor"/>
    <s v="LinkedIn"/>
    <d v="2025-01-20T00:00:00"/>
    <d v="2025-01-31T00:00:00"/>
    <d v="2025-02-08T00:00:00"/>
    <s v="Hired"/>
    <n v="71900"/>
    <n v="4.9000000000000004"/>
    <x v="0"/>
    <n v="5"/>
    <s v="Branch Office"/>
    <x v="0"/>
  </r>
  <r>
    <s v="RK85537"/>
    <x v="0"/>
    <n v="23"/>
    <s v="Service"/>
    <s v="Service Engineer"/>
    <s v="i5"/>
    <s v="Bachelor"/>
    <s v="LinkedIn"/>
    <d v="2025-01-20T00:00:00"/>
    <d v="2025-02-07T00:00:00"/>
    <d v="2025-02-19T00:00:00"/>
    <s v="Hired"/>
    <n v="61505"/>
    <n v="4.0999999999999996"/>
    <x v="0"/>
    <m/>
    <s v="Head Office"/>
    <x v="0"/>
  </r>
  <r>
    <s v="CI86045"/>
    <x v="2"/>
    <n v="41"/>
    <s v="Operations"/>
    <s v="Operations Manager"/>
    <s v="c8"/>
    <s v="Bachelor"/>
    <s v="LinkedIn"/>
    <d v="2025-01-20T00:00:00"/>
    <d v="2025-02-02T00:00:00"/>
    <d v="2025-02-10T00:00:00"/>
    <s v="Hired"/>
    <n v="54937"/>
    <n v="3.9"/>
    <x v="0"/>
    <m/>
    <s v="Head Office"/>
    <x v="3"/>
  </r>
  <r>
    <s v="PH02922"/>
    <x v="1"/>
    <n v="28"/>
    <s v="Service"/>
    <s v="Service Manager"/>
    <s v="b9"/>
    <s v="Master"/>
    <s v="Job portal"/>
    <d v="2025-01-21T00:00:00"/>
    <d v="2025-02-03T00:00:00"/>
    <d v="2025-02-10T00:00:00"/>
    <s v="Hired"/>
    <n v="52236"/>
    <n v="4.7"/>
    <x v="0"/>
    <m/>
    <s v="Branch Office"/>
    <x v="1"/>
  </r>
  <r>
    <s v="QI83619"/>
    <x v="2"/>
    <n v="37"/>
    <s v="Service"/>
    <s v="Service Engineer"/>
    <s v="c9"/>
    <s v="Bachelor"/>
    <s v="LinkedIn"/>
    <d v="2025-01-21T00:00:00"/>
    <d v="2025-02-01T00:00:00"/>
    <d v="2025-02-06T00:00:00"/>
    <s v="Hired"/>
    <n v="65010"/>
    <n v="4.4000000000000004"/>
    <x v="0"/>
    <n v="4"/>
    <s v="Branch Office"/>
    <x v="2"/>
  </r>
  <r>
    <s v="FP41199"/>
    <x v="2"/>
    <n v="24"/>
    <s v="Production"/>
    <s v="Production Manager"/>
    <s v="c9"/>
    <s v="Bachelor"/>
    <s v="Others"/>
    <d v="2025-01-22T00:00:00"/>
    <d v="2025-02-06T00:00:00"/>
    <d v="2025-02-10T00:00:00"/>
    <s v="Candidate refused"/>
    <n v="80154"/>
    <m/>
    <x v="1"/>
    <n v="4"/>
    <s v="Branch Office"/>
    <x v="0"/>
  </r>
  <r>
    <s v="NJ60196"/>
    <x v="2"/>
    <n v="25"/>
    <s v="Operations"/>
    <s v="Operations Executive"/>
    <s v="i7"/>
    <s v="Degree"/>
    <s v="Job portal"/>
    <d v="2025-01-22T00:00:00"/>
    <d v="2025-02-08T00:00:00"/>
    <d v="2025-02-18T00:00:00"/>
    <s v="Rejected"/>
    <n v="62717"/>
    <m/>
    <x v="1"/>
    <m/>
    <s v="Branch Office"/>
    <x v="0"/>
  </r>
  <r>
    <s v="LO88578"/>
    <x v="2"/>
    <n v="29"/>
    <s v="Service"/>
    <s v="Service Manager"/>
    <s v="b9"/>
    <s v="Degree"/>
    <s v="Recruitment agencies"/>
    <d v="2025-01-22T00:00:00"/>
    <d v="2025-02-04T00:00:00"/>
    <d v="2025-02-10T00:00:00"/>
    <s v="Hired"/>
    <n v="54108"/>
    <n v="4.9000000000000004"/>
    <x v="0"/>
    <n v="4"/>
    <s v="Branch Office"/>
    <x v="1"/>
  </r>
  <r>
    <s v="PO55869"/>
    <x v="0"/>
    <n v="31"/>
    <s v="Service"/>
    <s v="Service Engineer"/>
    <s v="i6"/>
    <s v="Master"/>
    <s v="Job portal"/>
    <d v="2025-01-22T00:00:00"/>
    <d v="2025-01-30T00:00:00"/>
    <d v="2025-02-05T00:00:00"/>
    <s v="Rejected"/>
    <n v="67403"/>
    <m/>
    <x v="1"/>
    <n v="4"/>
    <s v="Branch Office"/>
    <x v="1"/>
  </r>
  <r>
    <s v="TC42340"/>
    <x v="0"/>
    <n v="35"/>
    <s v="Service"/>
    <s v="Service Manager"/>
    <s v="i5"/>
    <s v="Master"/>
    <s v="LinkedIn"/>
    <d v="2025-01-22T00:00:00"/>
    <d v="2025-02-13T00:00:00"/>
    <d v="2025-02-24T00:00:00"/>
    <s v="Hired"/>
    <n v="67539"/>
    <m/>
    <x v="0"/>
    <n v="4"/>
    <s v="Branch Office"/>
    <x v="2"/>
  </r>
  <r>
    <s v="SK89135"/>
    <x v="0"/>
    <n v="24"/>
    <s v="General Management"/>
    <s v="General Manager"/>
    <s v="b9"/>
    <s v="Bachelor"/>
    <s v="Own website"/>
    <d v="2025-01-23T00:00:00"/>
    <d v="2025-02-11T00:00:00"/>
    <d v="2025-02-17T00:00:00"/>
    <s v="Hired"/>
    <n v="58099"/>
    <n v="4.5"/>
    <x v="0"/>
    <n v="5"/>
    <s v="Branch Office"/>
    <x v="0"/>
  </r>
  <r>
    <s v="CG29125"/>
    <x v="2"/>
    <n v="28"/>
    <s v="Purchase"/>
    <s v="Purchase Officer"/>
    <s v="i5"/>
    <s v="Degree"/>
    <s v="Recruitment agencies"/>
    <d v="2025-01-23T00:00:00"/>
    <d v="2025-02-02T00:00:00"/>
    <d v="2025-02-09T00:00:00"/>
    <s v="Rejected"/>
    <n v="49158"/>
    <m/>
    <x v="1"/>
    <n v="4"/>
    <s v="Branch Office"/>
    <x v="1"/>
  </r>
  <r>
    <s v="SA42165"/>
    <x v="0"/>
    <n v="25"/>
    <s v="Operations"/>
    <s v="Operations Executive"/>
    <s v="i5"/>
    <s v="Master"/>
    <s v="Job portal"/>
    <d v="2025-01-23T00:00:00"/>
    <d v="2025-02-10T00:00:00"/>
    <d v="2025-02-20T00:00:00"/>
    <s v="Hired"/>
    <n v="59792"/>
    <n v="4.2"/>
    <x v="0"/>
    <n v="4"/>
    <s v="Branch Office"/>
    <x v="0"/>
  </r>
  <r>
    <s v="NL46056"/>
    <x v="2"/>
    <n v="32"/>
    <s v="Service"/>
    <s v="Service Engineer"/>
    <s v="m6"/>
    <s v="Master"/>
    <s v="LinkedIn"/>
    <d v="2025-01-23T00:00:00"/>
    <d v="2025-02-14T00:00:00"/>
    <d v="2025-02-20T00:00:00"/>
    <s v="Hired"/>
    <n v="147659"/>
    <n v="3.6"/>
    <x v="0"/>
    <m/>
    <s v="Branch Office"/>
    <x v="1"/>
  </r>
  <r>
    <s v="FK41143"/>
    <x v="0"/>
    <n v="24"/>
    <s v="Finance"/>
    <s v="Financial Analyst"/>
    <s v="c8"/>
    <s v="Master"/>
    <s v="Job portal"/>
    <d v="2025-01-23T00:00:00"/>
    <d v="2025-01-31T00:00:00"/>
    <d v="2025-02-10T00:00:00"/>
    <s v="Hired"/>
    <n v="70220"/>
    <n v="4.7"/>
    <x v="0"/>
    <n v="2"/>
    <s v="Branch Office"/>
    <x v="0"/>
  </r>
  <r>
    <s v="MQ34371"/>
    <x v="2"/>
    <n v="28"/>
    <s v="Sales"/>
    <s v="Sales Manager"/>
    <s v="b9"/>
    <s v="Master"/>
    <s v="LinkedIn"/>
    <d v="2025-01-23T00:00:00"/>
    <d v="2025-02-09T00:00:00"/>
    <d v="2025-02-19T00:00:00"/>
    <s v="Hired"/>
    <n v="34337"/>
    <n v="4.7"/>
    <x v="0"/>
    <n v="4"/>
    <s v="Branch Office"/>
    <x v="1"/>
  </r>
  <r>
    <s v="PI07887"/>
    <x v="0"/>
    <n v="31"/>
    <s v="Sales"/>
    <s v="Sales Executive"/>
    <s v="i1"/>
    <s v="Master"/>
    <s v="Own website"/>
    <d v="2025-01-24T00:00:00"/>
    <d v="2025-02-08T00:00:00"/>
    <d v="2025-02-15T00:00:00"/>
    <s v="Rejected"/>
    <n v="45042"/>
    <m/>
    <x v="1"/>
    <n v="4"/>
    <s v="Branch Office"/>
    <x v="1"/>
  </r>
  <r>
    <s v="FT40735"/>
    <x v="2"/>
    <n v="25"/>
    <s v="Production"/>
    <s v="Production Engineer"/>
    <s v="i1"/>
    <s v="Master"/>
    <s v="Job portal"/>
    <d v="2025-01-24T00:00:00"/>
    <d v="2025-02-01T00:00:00"/>
    <d v="2025-02-08T00:00:00"/>
    <s v="Rejected"/>
    <n v="46482"/>
    <m/>
    <x v="1"/>
    <n v="3"/>
    <s v="Branch Office"/>
    <x v="0"/>
  </r>
  <r>
    <s v="SH63736"/>
    <x v="0"/>
    <n v="29"/>
    <s v="Purchase"/>
    <s v="Purchase Officer"/>
    <s v="c5"/>
    <s v="Master"/>
    <s v="Own website"/>
    <d v="2025-01-24T00:00:00"/>
    <d v="2025-02-15T00:00:00"/>
    <d v="2025-02-24T00:00:00"/>
    <s v="Hired"/>
    <n v="61146"/>
    <n v="4.9000000000000004"/>
    <x v="0"/>
    <n v="5"/>
    <s v="Branch Office"/>
    <x v="1"/>
  </r>
  <r>
    <s v="FI41570"/>
    <x v="0"/>
    <n v="31"/>
    <s v="Service"/>
    <s v="Service Engineer"/>
    <s v="i1"/>
    <s v="Degree"/>
    <s v="Job portal"/>
    <d v="2025-01-24T00:00:00"/>
    <d v="2025-02-01T00:00:00"/>
    <d v="2025-02-06T00:00:00"/>
    <s v="Hired"/>
    <n v="46277"/>
    <n v="4.5"/>
    <x v="0"/>
    <n v="5"/>
    <s v="Head Office"/>
    <x v="1"/>
  </r>
  <r>
    <s v="GZ08867"/>
    <x v="0"/>
    <n v="40"/>
    <s v="Operations"/>
    <s v="Operations Manager"/>
    <s v="m7"/>
    <s v="Master"/>
    <s v="LinkedIn"/>
    <d v="2025-01-25T00:00:00"/>
    <d v="2025-02-12T00:00:00"/>
    <d v="2025-02-19T00:00:00"/>
    <s v="Rejected"/>
    <n v="100417"/>
    <m/>
    <x v="1"/>
    <m/>
    <s v="Branch Office"/>
    <x v="3"/>
  </r>
  <r>
    <s v="IR41039"/>
    <x v="2"/>
    <n v="26"/>
    <s v="Human Resource"/>
    <s v="HR Specialist"/>
    <s v="c8"/>
    <s v="Bachelor"/>
    <s v="LinkedIn"/>
    <d v="2025-01-25T00:00:00"/>
    <d v="2025-02-04T00:00:00"/>
    <d v="2025-02-12T00:00:00"/>
    <s v="Hired"/>
    <n v="80513"/>
    <n v="4.7"/>
    <x v="0"/>
    <n v="4"/>
    <s v="Remote"/>
    <x v="0"/>
  </r>
  <r>
    <s v="ZW70950"/>
    <x v="0"/>
    <n v="32"/>
    <s v="Purchase"/>
    <s v="Purchase Officer"/>
    <s v="i4"/>
    <s v="Master"/>
    <s v="LinkedIn"/>
    <d v="2025-01-25T00:00:00"/>
    <d v="2025-02-08T00:00:00"/>
    <d v="2025-02-14T00:00:00"/>
    <s v="Hired"/>
    <n v="47839"/>
    <n v="4.3"/>
    <x v="2"/>
    <n v="3"/>
    <s v="Remote"/>
    <x v="1"/>
  </r>
  <r>
    <s v="MP82332"/>
    <x v="0"/>
    <n v="35"/>
    <s v="Operations"/>
    <s v="Operations Manager"/>
    <s v="c8"/>
    <s v="Doctoral"/>
    <s v="Job portal"/>
    <d v="2025-01-26T00:00:00"/>
    <d v="2025-02-11T00:00:00"/>
    <d v="2025-02-21T00:00:00"/>
    <s v="Rejected"/>
    <n v="63828"/>
    <m/>
    <x v="1"/>
    <n v="5"/>
    <s v="Branch Office"/>
    <x v="2"/>
  </r>
  <r>
    <s v="QY31024"/>
    <x v="1"/>
    <n v="27"/>
    <s v="Marketing"/>
    <s v="Marketing Manager"/>
    <s v="i1"/>
    <s v="Bachelor"/>
    <s v="Job portal"/>
    <d v="2025-01-26T00:00:00"/>
    <d v="2025-02-17T00:00:00"/>
    <d v="2025-02-22T00:00:00"/>
    <s v="Rejected"/>
    <n v="41412"/>
    <m/>
    <x v="1"/>
    <m/>
    <s v="Branch Office"/>
    <x v="0"/>
  </r>
  <r>
    <s v="WP20266"/>
    <x v="2"/>
    <n v="37"/>
    <s v="Operations"/>
    <s v="Operations Executive"/>
    <s v="i7"/>
    <s v="Degree"/>
    <s v="Recruitment agencies"/>
    <d v="2025-01-26T00:00:00"/>
    <d v="2025-02-14T00:00:00"/>
    <d v="2025-02-20T00:00:00"/>
    <s v="Hired"/>
    <n v="56506"/>
    <n v="4"/>
    <x v="0"/>
    <n v="5"/>
    <s v="Branch Office"/>
    <x v="2"/>
  </r>
  <r>
    <s v="SR69023"/>
    <x v="1"/>
    <n v="32"/>
    <s v="Production"/>
    <s v="Production Engineer"/>
    <s v="c10"/>
    <s v="Master"/>
    <s v="Recruitment agencies"/>
    <d v="2025-01-26T00:00:00"/>
    <d v="2025-02-14T00:00:00"/>
    <d v="2025-02-21T00:00:00"/>
    <s v="Hired"/>
    <n v="79773"/>
    <n v="4.5"/>
    <x v="0"/>
    <n v="5"/>
    <s v="Branch Office"/>
    <x v="1"/>
  </r>
  <r>
    <s v="IR61277"/>
    <x v="0"/>
    <n v="29"/>
    <s v="Operations"/>
    <s v="Operations Manager"/>
    <s v="c8"/>
    <s v="Master"/>
    <s v="LinkedIn"/>
    <d v="2025-01-27T00:00:00"/>
    <d v="2025-02-11T00:00:00"/>
    <d v="2025-02-22T00:00:00"/>
    <s v="Hired"/>
    <n v="84169"/>
    <m/>
    <x v="0"/>
    <n v="4"/>
    <s v="Head Office"/>
    <x v="1"/>
  </r>
  <r>
    <s v="DR93406"/>
    <x v="0"/>
    <n v="22"/>
    <s v="Service"/>
    <s v="Service Manager"/>
    <s v="i4"/>
    <s v="Associate"/>
    <s v="LinkedIn"/>
    <d v="2025-01-27T00:00:00"/>
    <d v="2025-02-16T00:00:00"/>
    <d v="2025-02-22T00:00:00"/>
    <s v="Candidate refused"/>
    <n v="55617"/>
    <m/>
    <x v="1"/>
    <n v="4"/>
    <s v="Remote"/>
    <x v="0"/>
  </r>
  <r>
    <s v="BU72355"/>
    <x v="2"/>
    <n v="30"/>
    <s v="Finance"/>
    <s v="Finance Manager"/>
    <s v="i4"/>
    <s v="Degree"/>
    <s v="Own website"/>
    <d v="2025-01-27T00:00:00"/>
    <d v="2025-02-10T00:00:00"/>
    <d v="2025-02-18T00:00:00"/>
    <s v="Rejected"/>
    <n v="41521"/>
    <m/>
    <x v="1"/>
    <n v="5"/>
    <s v="Branch Office"/>
    <x v="1"/>
  </r>
  <r>
    <s v="LB77328"/>
    <x v="0"/>
    <n v="27"/>
    <s v="Service"/>
    <s v="Service Manager"/>
    <s v="b9"/>
    <s v="Associate"/>
    <s v="LinkedIn"/>
    <d v="2025-01-27T00:00:00"/>
    <d v="2025-02-12T00:00:00"/>
    <d v="2025-02-21T00:00:00"/>
    <s v="Rejected"/>
    <n v="38767"/>
    <m/>
    <x v="1"/>
    <n v="3"/>
    <s v="Branch Office"/>
    <x v="0"/>
  </r>
  <r>
    <s v="HO03755"/>
    <x v="2"/>
    <n v="27"/>
    <s v="Service"/>
    <s v="Service Manager"/>
    <s v="i4"/>
    <s v="Bachelor"/>
    <s v="Job portal"/>
    <d v="2025-01-28T00:00:00"/>
    <d v="2025-02-06T00:00:00"/>
    <d v="2025-02-10T00:00:00"/>
    <s v="Hired"/>
    <n v="56841"/>
    <n v="4.5999999999999996"/>
    <x v="0"/>
    <n v="4"/>
    <s v="Head Office"/>
    <x v="0"/>
  </r>
  <r>
    <s v="NX99015"/>
    <x v="0"/>
    <n v="24"/>
    <s v="Purchase"/>
    <s v="Purchase Manager"/>
    <s v="i5"/>
    <s v="Bachelor"/>
    <s v="Own website"/>
    <d v="2025-01-28T00:00:00"/>
    <d v="2025-02-17T00:00:00"/>
    <d v="2025-02-22T00:00:00"/>
    <s v="Rejected"/>
    <n v="50292"/>
    <m/>
    <x v="1"/>
    <n v="4"/>
    <s v="Branch Office"/>
    <x v="0"/>
  </r>
  <r>
    <s v="LK52743"/>
    <x v="0"/>
    <n v="25"/>
    <s v="Service"/>
    <s v="Service Manager"/>
    <s v="n10"/>
    <s v="Master"/>
    <s v="Job portal"/>
    <d v="2025-01-28T00:00:00"/>
    <d v="2025-02-19T00:00:00"/>
    <d v="2025-03-03T00:00:00"/>
    <s v="Candidate in process"/>
    <n v="185906"/>
    <m/>
    <x v="1"/>
    <n v="4"/>
    <s v="Branch Office"/>
    <x v="0"/>
  </r>
  <r>
    <s v="KJ59978"/>
    <x v="0"/>
    <n v="25"/>
    <s v="Operations"/>
    <s v="Operations Executive"/>
    <s v="c10"/>
    <s v="Degree"/>
    <s v="Recruitment agencies"/>
    <d v="2025-01-28T00:00:00"/>
    <d v="2025-02-15T00:00:00"/>
    <d v="2025-02-23T00:00:00"/>
    <s v="Candidate refused"/>
    <n v="87563"/>
    <m/>
    <x v="1"/>
    <n v="4"/>
    <s v="Branch Office"/>
    <x v="0"/>
  </r>
  <r>
    <s v="KV66758"/>
    <x v="0"/>
    <n v="24"/>
    <s v="Production"/>
    <s v="Production Engineer"/>
    <s v="i7"/>
    <s v="Degree"/>
    <s v="LinkedIn"/>
    <d v="2025-01-28T00:00:00"/>
    <d v="2025-02-15T00:00:00"/>
    <d v="2025-02-27T00:00:00"/>
    <s v="Candidate in process"/>
    <n v="60568"/>
    <m/>
    <x v="1"/>
    <n v="3"/>
    <s v="Branch Office"/>
    <x v="0"/>
  </r>
  <r>
    <s v="XY55271"/>
    <x v="0"/>
    <n v="27"/>
    <s v="Operations"/>
    <s v="Operations Executive"/>
    <s v="i6"/>
    <s v="Bachelor"/>
    <s v="LinkedIn"/>
    <d v="2025-01-29T00:00:00"/>
    <d v="2025-02-07T00:00:00"/>
    <d v="2025-02-12T00:00:00"/>
    <s v="Rejected"/>
    <n v="69413"/>
    <m/>
    <x v="1"/>
    <n v="4"/>
    <s v="Head Office"/>
    <x v="0"/>
  </r>
  <r>
    <s v="WV73484"/>
    <x v="0"/>
    <n v="39"/>
    <s v="Service"/>
    <s v="Service Engineer"/>
    <s v="c5"/>
    <s v="Bachelor"/>
    <s v="LinkedIn"/>
    <d v="2025-01-29T00:00:00"/>
    <d v="2025-02-14T00:00:00"/>
    <d v="2025-02-25T00:00:00"/>
    <s v="Hired"/>
    <n v="57912"/>
    <n v="3.9"/>
    <x v="2"/>
    <n v="4"/>
    <s v="Branch Office"/>
    <x v="2"/>
  </r>
  <r>
    <s v="KS25833"/>
    <x v="1"/>
    <n v="27"/>
    <s v="Service"/>
    <s v="Service Manager"/>
    <s v="i6"/>
    <s v="Degree"/>
    <s v="Job portal"/>
    <d v="2025-01-29T00:00:00"/>
    <d v="2025-02-06T00:00:00"/>
    <d v="2025-02-13T00:00:00"/>
    <s v="Rejected"/>
    <n v="61805"/>
    <m/>
    <x v="1"/>
    <n v="4"/>
    <s v="Branch Office"/>
    <x v="0"/>
  </r>
  <r>
    <s v="UY97503"/>
    <x v="0"/>
    <n v="30"/>
    <s v="Operations"/>
    <s v="Operations Manager"/>
    <s v="i1"/>
    <s v="Master"/>
    <s v="LinkedIn"/>
    <d v="2025-01-29T00:00:00"/>
    <d v="2025-02-20T00:00:00"/>
    <d v="2025-03-03T00:00:00"/>
    <s v="Hired"/>
    <n v="59558"/>
    <n v="4.7"/>
    <x v="0"/>
    <m/>
    <s v="Branch Office"/>
    <x v="1"/>
  </r>
  <r>
    <s v="JK41956"/>
    <x v="2"/>
    <n v="24"/>
    <s v="General Management"/>
    <s v="General Manager"/>
    <s v="c9"/>
    <s v="Master"/>
    <s v="LinkedIn"/>
    <d v="2025-01-30T00:00:00"/>
    <d v="2025-02-20T00:00:00"/>
    <d v="2025-02-28T00:00:00"/>
    <s v="Hired"/>
    <n v="65214"/>
    <n v="4.4000000000000004"/>
    <x v="0"/>
    <n v="3"/>
    <s v="Branch Office"/>
    <x v="0"/>
  </r>
  <r>
    <s v="TT97730"/>
    <x v="2"/>
    <n v="35"/>
    <s v="Sales"/>
    <s v="Sales Manager"/>
    <s v="c5"/>
    <s v="Degree"/>
    <s v="Job portal"/>
    <d v="2025-01-30T00:00:00"/>
    <d v="2025-02-20T00:00:00"/>
    <d v="2025-02-25T00:00:00"/>
    <s v="Hired"/>
    <n v="56260"/>
    <n v="4.0999999999999996"/>
    <x v="0"/>
    <n v="1"/>
    <s v="Branch Office"/>
    <x v="2"/>
  </r>
  <r>
    <s v="DU06035"/>
    <x v="0"/>
    <n v="31"/>
    <s v="Service"/>
    <s v="Service Manager"/>
    <s v="i6"/>
    <s v="Bachelor"/>
    <s v="LinkedIn"/>
    <d v="2025-01-30T00:00:00"/>
    <d v="2025-02-17T00:00:00"/>
    <d v="2025-03-01T00:00:00"/>
    <s v="Candidate in process"/>
    <n v="51949"/>
    <m/>
    <x v="1"/>
    <n v="4"/>
    <s v="Branch Office"/>
    <x v="1"/>
  </r>
  <r>
    <s v="IF05594"/>
    <x v="0"/>
    <n v="24"/>
    <s v="Operations"/>
    <s v="Operations Executive"/>
    <s v="i5"/>
    <s v="Bachelor"/>
    <s v="Job portal"/>
    <d v="2025-01-30T00:00:00"/>
    <d v="2025-02-14T00:00:00"/>
    <d v="2025-02-25T00:00:00"/>
    <s v="Hired"/>
    <n v="54573"/>
    <m/>
    <x v="0"/>
    <n v="4"/>
    <s v="Branch Office"/>
    <x v="0"/>
  </r>
  <r>
    <s v="AD99975"/>
    <x v="2"/>
    <n v="28"/>
    <s v="Sales"/>
    <s v="Sales Manager"/>
    <s v="i7"/>
    <s v="Associate"/>
    <s v="LinkedIn"/>
    <d v="2025-01-30T00:00:00"/>
    <d v="2025-02-17T00:00:00"/>
    <d v="2025-02-23T00:00:00"/>
    <s v="Hired"/>
    <n v="75153"/>
    <n v="3.8"/>
    <x v="0"/>
    <n v="5"/>
    <s v="Branch Office"/>
    <x v="1"/>
  </r>
  <r>
    <s v="OY17548"/>
    <x v="2"/>
    <n v="24"/>
    <s v="Operations"/>
    <s v="Operations Executive"/>
    <s v="m6"/>
    <s v="Bachelor"/>
    <s v="Job portal"/>
    <d v="2025-01-30T00:00:00"/>
    <d v="2025-02-08T00:00:00"/>
    <d v="2025-02-13T00:00:00"/>
    <s v="Hired"/>
    <n v="119216"/>
    <n v="3.9"/>
    <x v="0"/>
    <n v="4"/>
    <s v="Remote"/>
    <x v="0"/>
  </r>
  <r>
    <s v="LF10627"/>
    <x v="2"/>
    <n v="32"/>
    <s v="Finance"/>
    <s v="Financial Analyst"/>
    <s v="i7"/>
    <s v="Bachelor"/>
    <s v="Own website"/>
    <d v="2025-01-31T00:00:00"/>
    <d v="2025-02-13T00:00:00"/>
    <d v="2025-02-22T00:00:00"/>
    <s v="Hired"/>
    <n v="75545"/>
    <n v="3.7"/>
    <x v="0"/>
    <n v="5"/>
    <s v="Branch Office"/>
    <x v="1"/>
  </r>
  <r>
    <s v="NZ34065"/>
    <x v="2"/>
    <n v="36"/>
    <s v="Purchase"/>
    <s v="Purchase Officer"/>
    <s v="i6"/>
    <s v="Bachelor"/>
    <s v="Job portal"/>
    <d v="2025-01-31T00:00:00"/>
    <d v="2025-02-21T00:00:00"/>
    <d v="2025-03-01T00:00:00"/>
    <s v="Hired"/>
    <n v="71798"/>
    <m/>
    <x v="0"/>
    <n v="5"/>
    <s v="Head Office"/>
    <x v="2"/>
  </r>
  <r>
    <s v="SJ63888"/>
    <x v="1"/>
    <n v="29"/>
    <s v="Service"/>
    <s v="Service Manager"/>
    <s v="c8"/>
    <s v="Bachelor"/>
    <s v="LinkedIn"/>
    <d v="2025-01-31T00:00:00"/>
    <d v="2025-02-14T00:00:00"/>
    <d v="2025-02-18T00:00:00"/>
    <s v="Hired"/>
    <n v="65160"/>
    <n v="4.3"/>
    <x v="0"/>
    <m/>
    <s v="Head Office"/>
    <x v="1"/>
  </r>
  <r>
    <s v="PM02822"/>
    <x v="0"/>
    <n v="32"/>
    <s v="Service"/>
    <s v="Service Engineer"/>
    <s v="i5"/>
    <s v="Bachelor"/>
    <s v="Own website"/>
    <d v="2025-01-31T00:00:00"/>
    <d v="2025-02-21T00:00:00"/>
    <d v="2025-03-03T00:00:00"/>
    <s v="Hired"/>
    <n v="54099"/>
    <m/>
    <x v="2"/>
    <n v="4"/>
    <s v="Head Office"/>
    <x v="1"/>
  </r>
  <r>
    <s v="KS09924"/>
    <x v="0"/>
    <n v="22"/>
    <s v="Service"/>
    <s v="Service Manager"/>
    <s v="b9"/>
    <s v="Degree"/>
    <s v="Own website"/>
    <d v="2025-01-31T00:00:00"/>
    <d v="2025-02-17T00:00:00"/>
    <d v="2025-02-25T00:00:00"/>
    <s v="No decision"/>
    <n v="41530"/>
    <m/>
    <x v="1"/>
    <n v="4"/>
    <s v="Head Office"/>
    <x v="0"/>
  </r>
  <r>
    <s v="ON72675"/>
    <x v="2"/>
    <n v="29"/>
    <s v="Operations"/>
    <s v="Operations Executive"/>
    <s v="c10"/>
    <s v="Doctoral"/>
    <s v="Own website"/>
    <d v="2025-01-31T00:00:00"/>
    <d v="2025-02-13T00:00:00"/>
    <d v="2025-02-18T00:00:00"/>
    <s v="Hired"/>
    <n v="89805"/>
    <n v="4.3"/>
    <x v="2"/>
    <n v="3"/>
    <s v="Branch Office"/>
    <x v="1"/>
  </r>
  <r>
    <s v="NN01209"/>
    <x v="0"/>
    <n v="22"/>
    <s v="Operations"/>
    <s v="Operations Executive"/>
    <s v="c10"/>
    <s v="Bachelor"/>
    <s v="Job portal"/>
    <d v="2025-01-31T00:00:00"/>
    <d v="2025-02-14T00:00:00"/>
    <d v="2025-02-25T00:00:00"/>
    <s v="Hired"/>
    <n v="70021"/>
    <m/>
    <x v="0"/>
    <m/>
    <s v="Branch Office"/>
    <x v="0"/>
  </r>
  <r>
    <s v="UK81245"/>
    <x v="2"/>
    <n v="27"/>
    <s v="Operations"/>
    <s v="Operations Executive"/>
    <s v="m6"/>
    <s v="Degree"/>
    <s v="Others"/>
    <d v="2025-02-01T00:00:00"/>
    <d v="2025-02-11T00:00:00"/>
    <d v="2025-02-21T00:00:00"/>
    <s v="Hired"/>
    <n v="144149"/>
    <n v="3.9"/>
    <x v="2"/>
    <n v="2"/>
    <s v="Head Office"/>
    <x v="0"/>
  </r>
  <r>
    <s v="BA30002"/>
    <x v="0"/>
    <n v="24"/>
    <s v="Operations"/>
    <s v="Operations Executive"/>
    <s v="i5"/>
    <s v="Bachelor"/>
    <s v="Job portal"/>
    <d v="2025-02-01T00:00:00"/>
    <d v="2025-02-22T00:00:00"/>
    <d v="2025-02-28T00:00:00"/>
    <s v="Rejected"/>
    <n v="57775"/>
    <m/>
    <x v="1"/>
    <m/>
    <s v="Branch Office"/>
    <x v="0"/>
  </r>
  <r>
    <s v="DI77009"/>
    <x v="0"/>
    <n v="25"/>
    <s v="Service"/>
    <s v="Service Manager"/>
    <s v="i5"/>
    <s v="Bachelor"/>
    <s v="LinkedIn"/>
    <d v="2025-02-01T00:00:00"/>
    <d v="2025-02-21T00:00:00"/>
    <d v="2025-03-04T00:00:00"/>
    <s v="Hired"/>
    <n v="51866"/>
    <n v="4.4000000000000004"/>
    <x v="0"/>
    <n v="4"/>
    <s v="Branch Office"/>
    <x v="0"/>
  </r>
  <r>
    <s v="RZ94592"/>
    <x v="2"/>
    <n v="38"/>
    <s v="Operations"/>
    <s v="Operations Executive"/>
    <s v="c8"/>
    <s v="Master"/>
    <s v="Job portal"/>
    <d v="2025-02-01T00:00:00"/>
    <d v="2025-02-21T00:00:00"/>
    <d v="2025-03-01T00:00:00"/>
    <s v="Candidate refused"/>
    <n v="69303"/>
    <m/>
    <x v="1"/>
    <n v="4"/>
    <s v="Branch Office"/>
    <x v="2"/>
  </r>
  <r>
    <s v="LT23424"/>
    <x v="2"/>
    <n v="32"/>
    <s v="Production"/>
    <s v="Production Manager"/>
    <s v="i6"/>
    <s v="Doctoral"/>
    <s v="Own website"/>
    <d v="2025-02-01T00:00:00"/>
    <d v="2025-02-20T00:00:00"/>
    <d v="2025-02-27T00:00:00"/>
    <s v="Hired"/>
    <n v="62548"/>
    <n v="3.6"/>
    <x v="0"/>
    <n v="4"/>
    <s v="Head Office"/>
    <x v="1"/>
  </r>
  <r>
    <s v="OV60611"/>
    <x v="0"/>
    <n v="30"/>
    <s v="Operations"/>
    <s v="Operations Manager"/>
    <s v="i7"/>
    <s v="Associate"/>
    <s v="Own website"/>
    <d v="2025-02-01T00:00:00"/>
    <d v="2025-02-09T00:00:00"/>
    <d v="2025-02-21T00:00:00"/>
    <s v="Rejected"/>
    <n v="63548"/>
    <m/>
    <x v="1"/>
    <n v="4"/>
    <s v="Head Office"/>
    <x v="1"/>
  </r>
  <r>
    <s v="NY30219"/>
    <x v="0"/>
    <n v="33"/>
    <s v="Service"/>
    <s v="Service Manager"/>
    <s v="i4"/>
    <s v="Bachelor"/>
    <s v="Own website"/>
    <d v="2025-02-01T00:00:00"/>
    <d v="2025-02-10T00:00:00"/>
    <d v="2025-02-15T00:00:00"/>
    <s v="Rejected"/>
    <n v="55759"/>
    <m/>
    <x v="1"/>
    <n v="2"/>
    <s v="Head Office"/>
    <x v="1"/>
  </r>
  <r>
    <s v="JD66673"/>
    <x v="2"/>
    <n v="35"/>
    <s v="Operations"/>
    <s v="Operations Executive"/>
    <s v="i4"/>
    <s v="Bachelor"/>
    <s v="Job portal"/>
    <d v="2025-02-02T00:00:00"/>
    <d v="2025-02-17T00:00:00"/>
    <d v="2025-02-22T00:00:00"/>
    <s v="Hired"/>
    <n v="48437"/>
    <m/>
    <x v="2"/>
    <m/>
    <s v="Branch Office"/>
    <x v="2"/>
  </r>
  <r>
    <s v="BC96133"/>
    <x v="0"/>
    <n v="26"/>
    <s v="Operations"/>
    <s v="Operations Manager"/>
    <s v="c8"/>
    <s v="Associate"/>
    <s v="Job portal"/>
    <d v="2025-02-02T00:00:00"/>
    <d v="2025-02-15T00:00:00"/>
    <d v="2025-02-24T00:00:00"/>
    <s v="Hired"/>
    <n v="78411"/>
    <n v="4.3"/>
    <x v="0"/>
    <n v="4"/>
    <s v="Branch Office"/>
    <x v="0"/>
  </r>
  <r>
    <s v="TP15015"/>
    <x v="2"/>
    <n v="30"/>
    <s v="Purchase"/>
    <s v="Purchase Officer"/>
    <s v="c5"/>
    <s v="Bachelor"/>
    <s v="LinkedIn"/>
    <d v="2025-02-02T00:00:00"/>
    <d v="2025-02-24T00:00:00"/>
    <d v="2025-03-03T00:00:00"/>
    <s v="Rejected"/>
    <n v="67896"/>
    <m/>
    <x v="1"/>
    <n v="3"/>
    <s v="Head Office"/>
    <x v="1"/>
  </r>
  <r>
    <s v="QT57272"/>
    <x v="0"/>
    <n v="30"/>
    <s v="Sales"/>
    <s v="Sales Executive"/>
    <s v="n10"/>
    <s v="Degree"/>
    <s v="Recruitment agencies"/>
    <d v="2025-02-03T00:00:00"/>
    <d v="2025-02-14T00:00:00"/>
    <d v="2025-02-25T00:00:00"/>
    <s v="Rejected"/>
    <n v="194335"/>
    <m/>
    <x v="1"/>
    <n v="5"/>
    <s v="Head Office"/>
    <x v="1"/>
  </r>
  <r>
    <s v="OL44806"/>
    <x v="2"/>
    <n v="25"/>
    <s v="Finance"/>
    <s v="Financial Analyst"/>
    <s v="i6"/>
    <s v="Bachelor"/>
    <s v="Job portal"/>
    <d v="2025-02-03T00:00:00"/>
    <d v="2025-02-18T00:00:00"/>
    <d v="2025-02-28T00:00:00"/>
    <s v="Hired"/>
    <n v="68600"/>
    <n v="3.8"/>
    <x v="0"/>
    <m/>
    <s v="Branch Office"/>
    <x v="0"/>
  </r>
  <r>
    <s v="VV59888"/>
    <x v="2"/>
    <n v="35"/>
    <s v="Service"/>
    <s v="Service Manager"/>
    <s v="c10"/>
    <s v="Master"/>
    <s v="Recruitment agencies"/>
    <d v="2025-02-03T00:00:00"/>
    <d v="2025-02-11T00:00:00"/>
    <d v="2025-02-21T00:00:00"/>
    <s v="Candidate refused"/>
    <n v="63972"/>
    <m/>
    <x v="1"/>
    <n v="4"/>
    <s v="Head Office"/>
    <x v="2"/>
  </r>
  <r>
    <s v="UV02695"/>
    <x v="0"/>
    <n v="31"/>
    <s v="Operations"/>
    <s v="Operations Executive"/>
    <s v="c8"/>
    <s v="Master"/>
    <s v="LinkedIn"/>
    <d v="2025-02-03T00:00:00"/>
    <d v="2025-02-14T00:00:00"/>
    <d v="2025-02-18T00:00:00"/>
    <s v="Rejected"/>
    <n v="66344"/>
    <m/>
    <x v="1"/>
    <n v="3"/>
    <s v="Branch Office"/>
    <x v="1"/>
  </r>
  <r>
    <s v="NH66001"/>
    <x v="0"/>
    <n v="35"/>
    <s v="Marketing"/>
    <s v="Marketing Executive"/>
    <s v="c9"/>
    <s v="Master"/>
    <s v="Own website"/>
    <d v="2025-02-03T00:00:00"/>
    <d v="2025-02-22T00:00:00"/>
    <d v="2025-02-27T00:00:00"/>
    <s v="Hired"/>
    <n v="61461"/>
    <n v="4.7"/>
    <x v="0"/>
    <n v="4"/>
    <s v="Head Office"/>
    <x v="2"/>
  </r>
  <r>
    <s v="GR52664"/>
    <x v="0"/>
    <n v="29"/>
    <s v="Production"/>
    <s v="Production Engineer"/>
    <s v="c10"/>
    <s v="Degree"/>
    <s v="LinkedIn"/>
    <d v="2025-02-03T00:00:00"/>
    <d v="2025-02-11T00:00:00"/>
    <d v="2025-02-19T00:00:00"/>
    <s v="Hired"/>
    <n v="62722"/>
    <n v="3.6"/>
    <x v="0"/>
    <n v="3"/>
    <s v="Head Office"/>
    <x v="1"/>
  </r>
  <r>
    <s v="AK35843"/>
    <x v="2"/>
    <n v="29"/>
    <s v="Production"/>
    <s v="Production Engineer"/>
    <s v="c9"/>
    <s v="Bachelor"/>
    <s v="Own website"/>
    <d v="2025-02-03T00:00:00"/>
    <d v="2025-02-23T00:00:00"/>
    <d v="2025-03-03T00:00:00"/>
    <s v="Hired"/>
    <n v="55947"/>
    <n v="4.3"/>
    <x v="2"/>
    <m/>
    <s v="Branch Office"/>
    <x v="1"/>
  </r>
  <r>
    <s v="IC32818"/>
    <x v="0"/>
    <n v="32"/>
    <s v="Operations"/>
    <s v="Operations Executive"/>
    <s v="b9"/>
    <s v="Bachelor"/>
    <s v="Others"/>
    <d v="2025-02-03T00:00:00"/>
    <d v="2025-02-15T00:00:00"/>
    <d v="2025-02-23T00:00:00"/>
    <s v="Hired"/>
    <n v="33804"/>
    <n v="4.2"/>
    <x v="2"/>
    <n v="5"/>
    <s v="Branch Office"/>
    <x v="1"/>
  </r>
  <r>
    <s v="NB44845"/>
    <x v="2"/>
    <n v="24"/>
    <s v="Service"/>
    <s v="Service Manager"/>
    <s v="c10"/>
    <s v="Master"/>
    <s v="Job portal"/>
    <d v="2025-02-03T00:00:00"/>
    <d v="2025-02-21T00:00:00"/>
    <d v="2025-03-05T00:00:00"/>
    <s v="Hired"/>
    <n v="85485"/>
    <n v="4.5999999999999996"/>
    <x v="0"/>
    <n v="3"/>
    <s v="Head Office"/>
    <x v="0"/>
  </r>
  <r>
    <s v="ZU85678"/>
    <x v="0"/>
    <n v="25"/>
    <s v="Service"/>
    <s v="Service Engineer"/>
    <s v="i6"/>
    <s v="Bachelor"/>
    <s v="Job portal"/>
    <d v="2025-02-04T00:00:00"/>
    <d v="2025-02-26T00:00:00"/>
    <d v="2025-03-07T00:00:00"/>
    <s v="Rejected"/>
    <n v="62200"/>
    <m/>
    <x v="1"/>
    <m/>
    <s v="Branch Office"/>
    <x v="0"/>
  </r>
  <r>
    <s v="BE99340"/>
    <x v="0"/>
    <n v="54"/>
    <s v="Operations"/>
    <s v="Operations Manager"/>
    <s v="i4"/>
    <s v="Bachelor"/>
    <s v="Recruitment agencies"/>
    <d v="2025-02-04T00:00:00"/>
    <d v="2025-02-23T00:00:00"/>
    <d v="2025-03-05T00:00:00"/>
    <s v="Rejected"/>
    <n v="44165"/>
    <m/>
    <x v="1"/>
    <n v="4"/>
    <s v="Branch Office"/>
    <x v="4"/>
  </r>
  <r>
    <s v="NT16043"/>
    <x v="0"/>
    <n v="34"/>
    <s v="Operations"/>
    <s v="Operations Executive"/>
    <s v="i4"/>
    <s v="Bachelor"/>
    <s v="Job portal"/>
    <d v="2025-02-04T00:00:00"/>
    <d v="2025-02-17T00:00:00"/>
    <d v="2025-02-25T00:00:00"/>
    <s v="Hired"/>
    <n v="45420"/>
    <n v="4.0999999999999996"/>
    <x v="0"/>
    <n v="3"/>
    <s v="Remote"/>
    <x v="2"/>
  </r>
  <r>
    <s v="MM56256"/>
    <x v="0"/>
    <n v="33"/>
    <s v="Sales"/>
    <s v="Sales Manager"/>
    <s v="i4"/>
    <s v="Bachelor"/>
    <s v="LinkedIn"/>
    <d v="2025-02-04T00:00:00"/>
    <d v="2025-02-15T00:00:00"/>
    <d v="2025-02-24T00:00:00"/>
    <s v="Hired"/>
    <n v="63569"/>
    <n v="4.4000000000000004"/>
    <x v="2"/>
    <n v="2"/>
    <s v="Branch Office"/>
    <x v="1"/>
  </r>
  <r>
    <s v="EI74145"/>
    <x v="0"/>
    <n v="30"/>
    <s v="Service"/>
    <s v="Service Engineer"/>
    <s v="c9"/>
    <s v="Doctoral"/>
    <s v="Job portal"/>
    <d v="2025-02-04T00:00:00"/>
    <d v="2025-02-13T00:00:00"/>
    <d v="2025-02-18T00:00:00"/>
    <s v="Rejected"/>
    <n v="59850"/>
    <m/>
    <x v="1"/>
    <n v="4"/>
    <s v="Branch Office"/>
    <x v="1"/>
  </r>
  <r>
    <s v="KY60734"/>
    <x v="2"/>
    <n v="28"/>
    <s v="Operations"/>
    <s v="Operations Executive"/>
    <s v="m7"/>
    <s v="Master"/>
    <s v="LinkedIn"/>
    <d v="2025-02-04T00:00:00"/>
    <d v="2025-02-25T00:00:00"/>
    <d v="2025-03-01T00:00:00"/>
    <s v="Rejected"/>
    <n v="169617"/>
    <m/>
    <x v="1"/>
    <n v="4"/>
    <s v="Branch Office"/>
    <x v="1"/>
  </r>
  <r>
    <s v="TJ79288"/>
    <x v="2"/>
    <n v="36"/>
    <s v="Operations"/>
    <s v="Operations Executive"/>
    <s v="c10"/>
    <s v="Master"/>
    <s v="Job portal"/>
    <d v="2025-02-04T00:00:00"/>
    <d v="2025-02-21T00:00:00"/>
    <d v="2025-02-26T00:00:00"/>
    <s v="Hired"/>
    <n v="63056"/>
    <n v="3.9"/>
    <x v="0"/>
    <n v="2"/>
    <s v="Head Office"/>
    <x v="2"/>
  </r>
  <r>
    <s v="NZ37695"/>
    <x v="0"/>
    <n v="31"/>
    <s v="Operations"/>
    <s v="Operations Executive"/>
    <s v="c10"/>
    <s v="Degree"/>
    <s v="Job portal"/>
    <d v="2025-02-04T00:00:00"/>
    <d v="2025-02-22T00:00:00"/>
    <d v="2025-03-05T00:00:00"/>
    <s v="Hired"/>
    <n v="71505"/>
    <n v="4.0999999999999996"/>
    <x v="0"/>
    <n v="4"/>
    <s v="Head Office"/>
    <x v="1"/>
  </r>
  <r>
    <s v="BC59711"/>
    <x v="1"/>
    <n v="26"/>
    <s v="Service"/>
    <s v="Service Manager"/>
    <s v="i5"/>
    <s v="Master"/>
    <s v="LinkedIn"/>
    <d v="2025-02-05T00:00:00"/>
    <d v="2025-02-17T00:00:00"/>
    <d v="2025-02-24T00:00:00"/>
    <s v="Candidate refused"/>
    <n v="69757"/>
    <m/>
    <x v="1"/>
    <n v="4"/>
    <s v="Branch Office"/>
    <x v="0"/>
  </r>
  <r>
    <s v="TM22804"/>
    <x v="2"/>
    <n v="34"/>
    <s v="Marketing"/>
    <s v="Marketing Executive"/>
    <s v="i6"/>
    <s v="Master"/>
    <s v="Job portal"/>
    <d v="2025-02-05T00:00:00"/>
    <d v="2025-02-25T00:00:00"/>
    <d v="2025-03-08T00:00:00"/>
    <s v="Hired"/>
    <n v="69165"/>
    <n v="4.3"/>
    <x v="0"/>
    <n v="4"/>
    <s v="Head Office"/>
    <x v="2"/>
  </r>
  <r>
    <s v="HK96048"/>
    <x v="1"/>
    <n v="32"/>
    <s v="Operations"/>
    <s v="Operations Manager"/>
    <s v="b9"/>
    <s v="Bachelor"/>
    <s v="LinkedIn"/>
    <d v="2025-02-05T00:00:00"/>
    <d v="2025-02-24T00:00:00"/>
    <d v="2025-03-03T00:00:00"/>
    <s v="Hired"/>
    <n v="43145"/>
    <n v="3.9"/>
    <x v="0"/>
    <n v="4"/>
    <s v="Branch Office"/>
    <x v="1"/>
  </r>
  <r>
    <s v="ZA62798"/>
    <x v="0"/>
    <n v="25"/>
    <s v="Operations"/>
    <s v="Operations Manager"/>
    <s v="c10"/>
    <s v="Bachelor"/>
    <s v="Job portal"/>
    <d v="2025-02-06T00:00:00"/>
    <d v="2025-02-17T00:00:00"/>
    <d v="2025-02-27T00:00:00"/>
    <s v="Rejected"/>
    <n v="77712"/>
    <m/>
    <x v="1"/>
    <n v="5"/>
    <s v="Head Office"/>
    <x v="0"/>
  </r>
  <r>
    <s v="FL71454"/>
    <x v="0"/>
    <n v="31"/>
    <s v="Operations"/>
    <s v="Operations Executive"/>
    <s v="c10"/>
    <s v="Bachelor"/>
    <s v="Recruitment agencies"/>
    <d v="2025-02-06T00:00:00"/>
    <d v="2025-02-17T00:00:00"/>
    <d v="2025-02-25T00:00:00"/>
    <s v="Hired"/>
    <n v="77450"/>
    <n v="3.6"/>
    <x v="2"/>
    <n v="4"/>
    <s v="Branch Office"/>
    <x v="1"/>
  </r>
  <r>
    <s v="GQ78368"/>
    <x v="0"/>
    <n v="35"/>
    <s v="Service"/>
    <s v="Service Engineer"/>
    <s v="b9"/>
    <s v="Associate"/>
    <s v="LinkedIn"/>
    <d v="2025-02-06T00:00:00"/>
    <d v="2025-02-21T00:00:00"/>
    <d v="2025-02-26T00:00:00"/>
    <s v="Rejected"/>
    <n v="33867"/>
    <m/>
    <x v="1"/>
    <n v="4"/>
    <s v="Head Office"/>
    <x v="2"/>
  </r>
  <r>
    <s v="UP26817"/>
    <x v="2"/>
    <n v="40"/>
    <s v="Marketing"/>
    <s v="Marketing Executive"/>
    <s v="c10"/>
    <s v="Degree"/>
    <s v="LinkedIn"/>
    <d v="2025-02-07T00:00:00"/>
    <d v="2025-02-20T00:00:00"/>
    <d v="2025-03-03T00:00:00"/>
    <s v="Rejected"/>
    <n v="65372"/>
    <m/>
    <x v="1"/>
    <n v="3"/>
    <s v="Branch Office"/>
    <x v="3"/>
  </r>
  <r>
    <s v="LI38345"/>
    <x v="0"/>
    <n v="25"/>
    <s v="Service"/>
    <s v="Service Engineer"/>
    <s v="b9"/>
    <s v="Master"/>
    <s v="LinkedIn"/>
    <d v="2025-02-07T00:00:00"/>
    <d v="2025-02-15T00:00:00"/>
    <d v="2025-02-27T00:00:00"/>
    <s v="Hired"/>
    <n v="37903"/>
    <n v="4"/>
    <x v="0"/>
    <n v="3"/>
    <s v="Branch Office"/>
    <x v="0"/>
  </r>
  <r>
    <s v="YD15821"/>
    <x v="0"/>
    <n v="28"/>
    <s v="Service"/>
    <s v="Service Engineer"/>
    <s v="c8"/>
    <s v="Bachelor"/>
    <s v="Job portal"/>
    <d v="2025-02-07T00:00:00"/>
    <d v="2025-02-19T00:00:00"/>
    <d v="2025-03-01T00:00:00"/>
    <s v="Hired"/>
    <n v="77894"/>
    <n v="4.2"/>
    <x v="0"/>
    <n v="5"/>
    <s v="Head Office"/>
    <x v="1"/>
  </r>
  <r>
    <s v="HR81015"/>
    <x v="0"/>
    <n v="42"/>
    <s v="Operations"/>
    <s v="Operations Manager"/>
    <s v="c8"/>
    <s v="Master"/>
    <s v="Own website"/>
    <d v="2025-02-07T00:00:00"/>
    <d v="2025-02-22T00:00:00"/>
    <d v="2025-03-06T00:00:00"/>
    <s v="Hired"/>
    <n v="84523"/>
    <m/>
    <x v="0"/>
    <n v="4"/>
    <s v="Branch Office"/>
    <x v="3"/>
  </r>
  <r>
    <s v="RU76939"/>
    <x v="0"/>
    <n v="32"/>
    <s v="Operations"/>
    <s v="Operations Executive"/>
    <s v="i6"/>
    <s v="Master"/>
    <s v="Recruitment agencies"/>
    <d v="2025-02-07T00:00:00"/>
    <d v="2025-03-01T00:00:00"/>
    <d v="2025-03-11T00:00:00"/>
    <s v="Hired"/>
    <n v="63493"/>
    <m/>
    <x v="0"/>
    <n v="3"/>
    <s v="Branch Office"/>
    <x v="1"/>
  </r>
  <r>
    <s v="YG48996"/>
    <x v="2"/>
    <n v="37"/>
    <s v="Operations"/>
    <s v="Operations Executive"/>
    <s v="i1"/>
    <s v="Bachelor"/>
    <s v="LinkedIn"/>
    <d v="2025-02-07T00:00:00"/>
    <d v="2025-02-26T00:00:00"/>
    <d v="2025-03-02T00:00:00"/>
    <s v="Hired"/>
    <n v="47589"/>
    <n v="3.9"/>
    <x v="0"/>
    <n v="5"/>
    <s v="Branch Office"/>
    <x v="2"/>
  </r>
  <r>
    <s v="AR39477"/>
    <x v="0"/>
    <n v="34"/>
    <s v="Finance"/>
    <s v="Financial Analyst"/>
    <s v="b9"/>
    <s v="Bachelor"/>
    <s v="Job portal"/>
    <d v="2025-02-07T00:00:00"/>
    <d v="2025-02-26T00:00:00"/>
    <d v="2025-03-03T00:00:00"/>
    <s v="Rejected"/>
    <n v="32584"/>
    <m/>
    <x v="1"/>
    <n v="5"/>
    <s v="Branch Office"/>
    <x v="2"/>
  </r>
  <r>
    <s v="SK09116"/>
    <x v="0"/>
    <n v="32"/>
    <s v="Service"/>
    <s v="Service Engineer"/>
    <s v="b9"/>
    <s v="Associate"/>
    <s v="Own website"/>
    <d v="2025-02-07T00:00:00"/>
    <d v="2025-02-24T00:00:00"/>
    <d v="2025-03-01T00:00:00"/>
    <s v="Rejected"/>
    <n v="48153"/>
    <m/>
    <x v="1"/>
    <n v="4"/>
    <s v="Branch Office"/>
    <x v="1"/>
  </r>
  <r>
    <s v="EO27719"/>
    <x v="2"/>
    <n v="30"/>
    <s v="Marketing"/>
    <s v="Marketing Manager"/>
    <s v="c9"/>
    <s v="Master"/>
    <s v="Own website"/>
    <d v="2025-02-07T00:00:00"/>
    <d v="2025-02-18T00:00:00"/>
    <d v="2025-02-23T00:00:00"/>
    <s v="Hired"/>
    <n v="66342"/>
    <n v="4.5"/>
    <x v="0"/>
    <n v="4"/>
    <s v="Branch Office"/>
    <x v="1"/>
  </r>
  <r>
    <s v="FN68781"/>
    <x v="1"/>
    <n v="27"/>
    <s v="Sales"/>
    <s v="Sales Manager"/>
    <s v="i6"/>
    <s v="Bachelor"/>
    <s v="LinkedIn"/>
    <d v="2025-02-07T00:00:00"/>
    <d v="2025-02-15T00:00:00"/>
    <d v="2025-02-20T00:00:00"/>
    <s v="Rejected"/>
    <n v="57608"/>
    <m/>
    <x v="1"/>
    <m/>
    <s v="Branch Office"/>
    <x v="0"/>
  </r>
  <r>
    <s v="GP80523"/>
    <x v="2"/>
    <n v="29"/>
    <s v="Operations"/>
    <s v="Operations Manager"/>
    <s v="m6"/>
    <s v="Bachelor"/>
    <s v="Others"/>
    <d v="2025-02-07T00:00:00"/>
    <d v="2025-02-18T00:00:00"/>
    <d v="2025-02-25T00:00:00"/>
    <s v="Rejected"/>
    <n v="99708"/>
    <m/>
    <x v="1"/>
    <n v="4"/>
    <s v="Branch Office"/>
    <x v="1"/>
  </r>
  <r>
    <s v="BO15592"/>
    <x v="1"/>
    <n v="29"/>
    <s v="Service"/>
    <s v="Service Manager"/>
    <s v="c10"/>
    <s v="Bachelor"/>
    <s v="LinkedIn"/>
    <d v="2025-02-08T00:00:00"/>
    <d v="2025-03-01T00:00:00"/>
    <d v="2025-03-10T00:00:00"/>
    <s v="Rejected"/>
    <n v="67771"/>
    <m/>
    <x v="1"/>
    <n v="4"/>
    <s v="Branch Office"/>
    <x v="1"/>
  </r>
  <r>
    <s v="GA83229"/>
    <x v="2"/>
    <n v="31"/>
    <s v="Operations"/>
    <s v="Operations Executive"/>
    <s v="c8"/>
    <s v="Degree"/>
    <s v="Job portal"/>
    <d v="2025-02-08T00:00:00"/>
    <d v="2025-02-26T00:00:00"/>
    <d v="2025-03-08T00:00:00"/>
    <s v="Rejected"/>
    <n v="74342"/>
    <m/>
    <x v="1"/>
    <n v="4"/>
    <s v="Branch Office"/>
    <x v="1"/>
  </r>
  <r>
    <s v="NL16809"/>
    <x v="2"/>
    <n v="31"/>
    <s v="Service"/>
    <s v="Service Engineer"/>
    <s v="c9"/>
    <s v="Degree"/>
    <s v="Job portal"/>
    <d v="2025-02-08T00:00:00"/>
    <d v="2025-02-22T00:00:00"/>
    <d v="2025-03-04T00:00:00"/>
    <s v="Hired"/>
    <n v="61627"/>
    <n v="4.9000000000000004"/>
    <x v="0"/>
    <n v="5"/>
    <s v="Branch Office"/>
    <x v="1"/>
  </r>
  <r>
    <s v="PT93185"/>
    <x v="0"/>
    <n v="33"/>
    <s v="Operations"/>
    <s v="Operations Executive"/>
    <s v="i4"/>
    <s v="Master"/>
    <s v="LinkedIn"/>
    <d v="2025-02-08T00:00:00"/>
    <d v="2025-02-17T00:00:00"/>
    <d v="2025-02-21T00:00:00"/>
    <s v="Candidate in process"/>
    <n v="42343"/>
    <m/>
    <x v="1"/>
    <n v="5"/>
    <s v="Branch Office"/>
    <x v="1"/>
  </r>
  <r>
    <s v="SR01735"/>
    <x v="2"/>
    <n v="22"/>
    <s v="Operations"/>
    <s v="Operations Manager"/>
    <s v="b9"/>
    <s v="Doctoral"/>
    <s v="LinkedIn"/>
    <d v="2025-02-09T00:00:00"/>
    <d v="2025-03-02T00:00:00"/>
    <d v="2025-03-11T00:00:00"/>
    <s v="Hired"/>
    <n v="39574"/>
    <n v="4.5"/>
    <x v="0"/>
    <n v="5"/>
    <s v="Branch Office"/>
    <x v="0"/>
  </r>
  <r>
    <s v="EO93262"/>
    <x v="2"/>
    <n v="28"/>
    <s v="Production"/>
    <s v="Production Manager"/>
    <s v="c5"/>
    <s v="Associate"/>
    <s v="Job portal"/>
    <d v="2025-02-09T00:00:00"/>
    <d v="2025-02-21T00:00:00"/>
    <d v="2025-03-04T00:00:00"/>
    <s v="Rejected"/>
    <n v="61515"/>
    <m/>
    <x v="1"/>
    <n v="4"/>
    <s v="Branch Office"/>
    <x v="1"/>
  </r>
  <r>
    <s v="KR58525"/>
    <x v="2"/>
    <n v="22"/>
    <s v="Operations"/>
    <s v="Operations Executive"/>
    <s v="i4"/>
    <s v="Associate"/>
    <s v="Job portal"/>
    <d v="2025-02-09T00:00:00"/>
    <d v="2025-02-26T00:00:00"/>
    <d v="2025-03-09T00:00:00"/>
    <s v="Hired"/>
    <n v="59191"/>
    <n v="4.5999999999999996"/>
    <x v="0"/>
    <n v="4"/>
    <s v="Head Office"/>
    <x v="0"/>
  </r>
  <r>
    <s v="WO15624"/>
    <x v="0"/>
    <n v="24"/>
    <s v="Operations"/>
    <s v="Operations Executive"/>
    <s v="c8"/>
    <s v="Bachelor"/>
    <s v="Recruitment agencies"/>
    <d v="2025-02-09T00:00:00"/>
    <d v="2025-02-25T00:00:00"/>
    <d v="2025-03-09T00:00:00"/>
    <s v="Candidate refused"/>
    <n v="71540"/>
    <m/>
    <x v="1"/>
    <n v="3"/>
    <s v="Branch Office"/>
    <x v="0"/>
  </r>
  <r>
    <s v="WF23282"/>
    <x v="0"/>
    <n v="34"/>
    <s v="Operations"/>
    <s v="Operations Executive"/>
    <s v="i1"/>
    <s v="Master"/>
    <s v="Job portal"/>
    <d v="2025-02-09T00:00:00"/>
    <d v="2025-02-24T00:00:00"/>
    <d v="2025-02-28T00:00:00"/>
    <s v="Candidate refused"/>
    <n v="58275"/>
    <m/>
    <x v="1"/>
    <n v="4"/>
    <s v="Branch Office"/>
    <x v="2"/>
  </r>
  <r>
    <s v="BM79172"/>
    <x v="0"/>
    <n v="31"/>
    <s v="Marketing"/>
    <s v="Marketing Manager"/>
    <s v="c5"/>
    <s v="Master"/>
    <s v="LinkedIn"/>
    <d v="2025-02-09T00:00:00"/>
    <d v="2025-02-19T00:00:00"/>
    <d v="2025-03-01T00:00:00"/>
    <s v="Hired"/>
    <n v="45408"/>
    <n v="4.9000000000000004"/>
    <x v="0"/>
    <n v="5"/>
    <s v="Branch Office"/>
    <x v="1"/>
  </r>
  <r>
    <s v="FX30828"/>
    <x v="0"/>
    <n v="35"/>
    <s v="Production"/>
    <s v="Production Engineer"/>
    <s v="n10"/>
    <s v="Master"/>
    <s v="Job portal"/>
    <d v="2025-02-09T00:00:00"/>
    <d v="2025-02-25T00:00:00"/>
    <d v="2025-03-07T00:00:00"/>
    <s v="Rejected"/>
    <n v="172630"/>
    <m/>
    <x v="1"/>
    <n v="5"/>
    <s v="Branch Office"/>
    <x v="2"/>
  </r>
  <r>
    <s v="MO64926"/>
    <x v="0"/>
    <n v="36"/>
    <s v="Service"/>
    <s v="Service Manager"/>
    <s v="c5"/>
    <s v="Associate"/>
    <s v="Job portal"/>
    <d v="2025-02-09T00:00:00"/>
    <d v="2025-02-20T00:00:00"/>
    <d v="2025-02-24T00:00:00"/>
    <s v="Rejected"/>
    <n v="50573"/>
    <m/>
    <x v="1"/>
    <n v="4"/>
    <s v="Head Office"/>
    <x v="2"/>
  </r>
  <r>
    <s v="FZ09090"/>
    <x v="2"/>
    <n v="35"/>
    <s v="Sales"/>
    <s v="Sales Executive"/>
    <s v="i1"/>
    <s v="Bachelor"/>
    <s v="LinkedIn"/>
    <d v="2025-02-10T00:00:00"/>
    <d v="2025-02-28T00:00:00"/>
    <d v="2025-03-07T00:00:00"/>
    <s v="Hired"/>
    <n v="58595"/>
    <n v="4.7"/>
    <x v="0"/>
    <m/>
    <s v="Branch Office"/>
    <x v="2"/>
  </r>
  <r>
    <s v="KT49953"/>
    <x v="0"/>
    <n v="40"/>
    <s v="Service"/>
    <s v="Service Engineer"/>
    <s v="c10"/>
    <s v="Degree"/>
    <s v="Recruitment agencies"/>
    <d v="2025-02-10T00:00:00"/>
    <d v="2025-03-01T00:00:00"/>
    <d v="2025-03-07T00:00:00"/>
    <s v="Hired"/>
    <n v="68667"/>
    <n v="4.5999999999999996"/>
    <x v="0"/>
    <m/>
    <s v="Head Office"/>
    <x v="3"/>
  </r>
  <r>
    <s v="IB75369"/>
    <x v="0"/>
    <n v="32"/>
    <s v="Service"/>
    <s v="Service Manager"/>
    <s v="c9"/>
    <s v="Master"/>
    <s v="Recruitment agencies"/>
    <d v="2025-02-10T00:00:00"/>
    <d v="2025-02-27T00:00:00"/>
    <d v="2025-03-03T00:00:00"/>
    <s v="Hired"/>
    <n v="73754"/>
    <n v="3.5"/>
    <x v="2"/>
    <n v="5"/>
    <s v="Branch Office"/>
    <x v="1"/>
  </r>
  <r>
    <s v="YD83710"/>
    <x v="0"/>
    <n v="22"/>
    <s v="Operations"/>
    <s v="Operations Executive"/>
    <s v="c9"/>
    <s v="Bachelor"/>
    <s v="Job portal"/>
    <d v="2025-02-10T00:00:00"/>
    <d v="2025-02-28T00:00:00"/>
    <d v="2025-03-09T00:00:00"/>
    <s v="Candidate refused"/>
    <n v="78697"/>
    <m/>
    <x v="1"/>
    <n v="4"/>
    <s v="Branch Office"/>
    <x v="0"/>
  </r>
  <r>
    <s v="IL07777"/>
    <x v="2"/>
    <n v="35"/>
    <s v="Service"/>
    <s v="Service Manager"/>
    <s v="i1"/>
    <s v="Master"/>
    <s v="LinkedIn"/>
    <d v="2025-02-11T00:00:00"/>
    <d v="2025-03-01T00:00:00"/>
    <d v="2025-03-06T00:00:00"/>
    <s v="Rejected"/>
    <n v="49732"/>
    <m/>
    <x v="1"/>
    <n v="4"/>
    <s v="Branch Office"/>
    <x v="2"/>
  </r>
  <r>
    <s v="UE30401"/>
    <x v="0"/>
    <n v="26"/>
    <s v="Sales"/>
    <s v="Sales Manager"/>
    <s v="c9"/>
    <s v="Bachelor"/>
    <s v="Own website"/>
    <d v="2025-02-11T00:00:00"/>
    <d v="2025-02-28T00:00:00"/>
    <d v="2025-03-08T00:00:00"/>
    <s v="Hired"/>
    <n v="56262"/>
    <n v="4.0999999999999996"/>
    <x v="0"/>
    <n v="5"/>
    <s v="Remote"/>
    <x v="0"/>
  </r>
  <r>
    <s v="GR18697"/>
    <x v="0"/>
    <n v="29"/>
    <s v="Sales"/>
    <s v="Sales Executive"/>
    <s v="i6"/>
    <s v="Bachelor"/>
    <s v="Job portal"/>
    <d v="2025-02-12T00:00:00"/>
    <d v="2025-03-01T00:00:00"/>
    <d v="2025-03-11T00:00:00"/>
    <s v="Hired"/>
    <n v="56849"/>
    <n v="3.8"/>
    <x v="0"/>
    <n v="5"/>
    <s v="Branch Office"/>
    <x v="1"/>
  </r>
  <r>
    <s v="XD30034"/>
    <x v="0"/>
    <n v="27"/>
    <s v="Operations"/>
    <s v="Operations Manager"/>
    <s v="c5"/>
    <s v="Degree"/>
    <s v="Job portal"/>
    <d v="2025-02-12T00:00:00"/>
    <d v="2025-02-22T00:00:00"/>
    <d v="2025-02-26T00:00:00"/>
    <s v="Hired"/>
    <n v="42620"/>
    <n v="3.7"/>
    <x v="0"/>
    <m/>
    <s v="Branch Office"/>
    <x v="0"/>
  </r>
  <r>
    <s v="OI49810"/>
    <x v="0"/>
    <n v="29"/>
    <s v="Operations"/>
    <s v="Operations Executive"/>
    <s v="c9"/>
    <s v="Master"/>
    <s v="Others"/>
    <d v="2025-02-12T00:00:00"/>
    <d v="2025-02-21T00:00:00"/>
    <d v="2025-03-04T00:00:00"/>
    <s v="Hired"/>
    <n v="85778"/>
    <n v="4.9000000000000004"/>
    <x v="0"/>
    <n v="5"/>
    <s v="Branch Office"/>
    <x v="1"/>
  </r>
  <r>
    <s v="JW92875"/>
    <x v="1"/>
    <n v="55"/>
    <s v="Service"/>
    <s v="Service Engineer"/>
    <s v="n9"/>
    <s v="Bachelor"/>
    <s v="Own website"/>
    <d v="2025-02-12T00:00:00"/>
    <d v="2025-03-01T00:00:00"/>
    <d v="2025-03-09T00:00:00"/>
    <s v="Hired"/>
    <n v="192707"/>
    <n v="4.8"/>
    <x v="0"/>
    <n v="2"/>
    <s v="Branch Office"/>
    <x v="4"/>
  </r>
  <r>
    <s v="JT80009"/>
    <x v="1"/>
    <n v="22"/>
    <s v="Operations"/>
    <s v="Operations Manager"/>
    <s v="i1"/>
    <s v="Associate"/>
    <s v="LinkedIn"/>
    <d v="2025-02-13T00:00:00"/>
    <d v="2025-02-23T00:00:00"/>
    <d v="2025-03-04T00:00:00"/>
    <s v="Hired"/>
    <n v="52886"/>
    <n v="4.0999999999999996"/>
    <x v="0"/>
    <n v="1"/>
    <s v="Branch Office"/>
    <x v="0"/>
  </r>
  <r>
    <s v="RT63160"/>
    <x v="0"/>
    <n v="31"/>
    <s v="Sales"/>
    <s v="Sales Executive"/>
    <s v="i4"/>
    <s v="Bachelor"/>
    <s v="LinkedIn"/>
    <d v="2025-02-13T00:00:00"/>
    <d v="2025-03-04T00:00:00"/>
    <d v="2025-03-13T00:00:00"/>
    <s v="Hired"/>
    <n v="61596"/>
    <n v="4.9000000000000004"/>
    <x v="0"/>
    <n v="5"/>
    <s v="Branch Office"/>
    <x v="1"/>
  </r>
  <r>
    <s v="IY04423"/>
    <x v="0"/>
    <n v="27"/>
    <s v="General Management"/>
    <s v="General Manager"/>
    <s v="n9"/>
    <s v="Bachelor"/>
    <s v="LinkedIn"/>
    <d v="2025-02-13T00:00:00"/>
    <d v="2025-02-22T00:00:00"/>
    <d v="2025-03-03T00:00:00"/>
    <s v="Hired"/>
    <n v="153463"/>
    <m/>
    <x v="0"/>
    <n v="5"/>
    <s v="Head Office"/>
    <x v="0"/>
  </r>
  <r>
    <s v="YR74047"/>
    <x v="2"/>
    <n v="32"/>
    <s v="Operations"/>
    <s v="Operations Executive"/>
    <s v="i6"/>
    <s v="Bachelor"/>
    <s v="LinkedIn"/>
    <d v="2025-02-13T00:00:00"/>
    <d v="2025-02-23T00:00:00"/>
    <d v="2025-03-02T00:00:00"/>
    <s v="Rejected"/>
    <n v="51832"/>
    <m/>
    <x v="1"/>
    <n v="5"/>
    <s v="Remote"/>
    <x v="1"/>
  </r>
  <r>
    <s v="JT05751"/>
    <x v="0"/>
    <n v="30"/>
    <s v="Service"/>
    <s v="Service Manager"/>
    <s v="i5"/>
    <s v="Bachelor"/>
    <s v="LinkedIn"/>
    <d v="2025-02-14T00:00:00"/>
    <d v="2025-02-26T00:00:00"/>
    <d v="2025-03-06T00:00:00"/>
    <s v="Candidate in process"/>
    <n v="47838"/>
    <m/>
    <x v="1"/>
    <n v="4"/>
    <s v="Branch Office"/>
    <x v="1"/>
  </r>
  <r>
    <s v="TP18199"/>
    <x v="0"/>
    <n v="32"/>
    <s v="Operations"/>
    <s v="Operations Executive"/>
    <s v="c5"/>
    <s v="Bachelor"/>
    <s v="Job portal"/>
    <d v="2025-02-14T00:00:00"/>
    <d v="2025-03-08T00:00:00"/>
    <d v="2025-03-19T00:00:00"/>
    <s v="Rejected"/>
    <n v="64775"/>
    <m/>
    <x v="1"/>
    <n v="3"/>
    <s v="Branch Office"/>
    <x v="1"/>
  </r>
  <r>
    <s v="BU15861"/>
    <x v="0"/>
    <n v="30"/>
    <s v="Operations"/>
    <s v="Operations Manager"/>
    <s v="i1"/>
    <s v="Degree"/>
    <s v="Job portal"/>
    <d v="2025-02-14T00:00:00"/>
    <d v="2025-03-03T00:00:00"/>
    <d v="2025-03-07T00:00:00"/>
    <s v="Hired"/>
    <n v="56418"/>
    <n v="3.5"/>
    <x v="2"/>
    <n v="5"/>
    <s v="Branch Office"/>
    <x v="1"/>
  </r>
  <r>
    <s v="VW51844"/>
    <x v="1"/>
    <n v="24"/>
    <s v="Purchase"/>
    <s v="Purchase Manager"/>
    <s v="b9"/>
    <s v="Doctoral"/>
    <s v="Others"/>
    <d v="2025-02-14T00:00:00"/>
    <d v="2025-03-07T00:00:00"/>
    <d v="2025-03-16T00:00:00"/>
    <s v="Hired"/>
    <n v="38531"/>
    <n v="4.9000000000000004"/>
    <x v="2"/>
    <n v="4"/>
    <s v="Branch Office"/>
    <x v="0"/>
  </r>
  <r>
    <s v="IB30791"/>
    <x v="0"/>
    <n v="25"/>
    <s v="Operations"/>
    <s v="Operations Executive"/>
    <s v="i5"/>
    <s v="Associate"/>
    <s v="Job portal"/>
    <d v="2025-02-15T00:00:00"/>
    <d v="2025-02-26T00:00:00"/>
    <d v="2025-03-09T00:00:00"/>
    <s v="Rejected"/>
    <n v="50188"/>
    <m/>
    <x v="1"/>
    <n v="2"/>
    <s v="Branch Office"/>
    <x v="0"/>
  </r>
  <r>
    <s v="TP26229"/>
    <x v="0"/>
    <n v="22"/>
    <s v="Service"/>
    <s v="Service Engineer"/>
    <s v="c5"/>
    <s v="Master"/>
    <s v="LinkedIn"/>
    <d v="2025-02-15T00:00:00"/>
    <d v="2025-03-09T00:00:00"/>
    <d v="2025-03-17T00:00:00"/>
    <s v="Rejected"/>
    <n v="49115"/>
    <m/>
    <x v="1"/>
    <n v="4"/>
    <s v="Branch Office"/>
    <x v="0"/>
  </r>
  <r>
    <s v="TJ71231"/>
    <x v="2"/>
    <n v="32"/>
    <s v="Service"/>
    <s v="Service Engineer"/>
    <s v="c5"/>
    <s v="Degree"/>
    <s v="Others"/>
    <d v="2025-02-15T00:00:00"/>
    <d v="2025-03-03T00:00:00"/>
    <d v="2025-03-09T00:00:00"/>
    <s v="Hired"/>
    <n v="55395"/>
    <n v="4"/>
    <x v="0"/>
    <n v="4"/>
    <s v="Branch Office"/>
    <x v="1"/>
  </r>
  <r>
    <s v="ZO52099"/>
    <x v="0"/>
    <n v="25"/>
    <s v="Sales"/>
    <s v="Sales Executive"/>
    <s v="i5"/>
    <s v="Master"/>
    <s v="Job portal"/>
    <d v="2025-02-15T00:00:00"/>
    <d v="2025-03-06T00:00:00"/>
    <d v="2025-03-13T00:00:00"/>
    <s v="Candidate in process"/>
    <n v="46764"/>
    <m/>
    <x v="1"/>
    <n v="4"/>
    <s v="Branch Office"/>
    <x v="0"/>
  </r>
  <r>
    <s v="ZV43255"/>
    <x v="0"/>
    <n v="39"/>
    <s v="Service"/>
    <s v="Service Manager"/>
    <s v="i5"/>
    <s v="Master"/>
    <s v="Job portal"/>
    <d v="2025-02-15T00:00:00"/>
    <d v="2025-03-07T00:00:00"/>
    <d v="2025-03-19T00:00:00"/>
    <s v="Hired"/>
    <n v="60758"/>
    <n v="4.5999999999999996"/>
    <x v="0"/>
    <n v="3"/>
    <s v="Branch Office"/>
    <x v="2"/>
  </r>
  <r>
    <s v="ET77020"/>
    <x v="1"/>
    <n v="31"/>
    <s v="Service"/>
    <s v="Service Manager"/>
    <s v="b9"/>
    <s v="Master"/>
    <s v="Others"/>
    <d v="2025-02-15T00:00:00"/>
    <d v="2025-02-27T00:00:00"/>
    <d v="2025-03-11T00:00:00"/>
    <s v="Hired"/>
    <n v="37661"/>
    <n v="4.5"/>
    <x v="2"/>
    <m/>
    <s v="Branch Office"/>
    <x v="1"/>
  </r>
  <r>
    <s v="KG05685"/>
    <x v="0"/>
    <n v="41"/>
    <s v="Operations"/>
    <s v="Operations Executive"/>
    <s v="i5"/>
    <s v="Doctoral"/>
    <s v="Own website"/>
    <d v="2025-02-16T00:00:00"/>
    <d v="2025-02-27T00:00:00"/>
    <d v="2025-03-08T00:00:00"/>
    <s v="Rejected"/>
    <n v="46856"/>
    <m/>
    <x v="1"/>
    <n v="1"/>
    <s v="Head Office"/>
    <x v="3"/>
  </r>
  <r>
    <s v="BI09726"/>
    <x v="2"/>
    <n v="23"/>
    <s v="Sales"/>
    <s v="Sales Executive"/>
    <s v="i7"/>
    <s v="Bachelor"/>
    <s v="LinkedIn"/>
    <d v="2025-02-16T00:00:00"/>
    <d v="2025-03-09T00:00:00"/>
    <d v="2025-03-19T00:00:00"/>
    <s v="Hired"/>
    <n v="71748"/>
    <m/>
    <x v="0"/>
    <m/>
    <s v="Branch Office"/>
    <x v="0"/>
  </r>
  <r>
    <s v="WR30359"/>
    <x v="0"/>
    <n v="54"/>
    <s v="Purchase"/>
    <s v="Purchase Manager"/>
    <s v="c8"/>
    <s v="Bachelor"/>
    <s v="LinkedIn"/>
    <d v="2025-02-16T00:00:00"/>
    <d v="2025-03-06T00:00:00"/>
    <d v="2025-03-15T00:00:00"/>
    <s v="Hired"/>
    <n v="56482"/>
    <n v="4.9000000000000004"/>
    <x v="0"/>
    <m/>
    <s v="Head Office"/>
    <x v="4"/>
  </r>
  <r>
    <s v="ME00225"/>
    <x v="0"/>
    <n v="39"/>
    <s v="Operations"/>
    <s v="Operations Executive"/>
    <s v="i5"/>
    <s v="Bachelor"/>
    <s v="Job portal"/>
    <d v="2025-02-16T00:00:00"/>
    <d v="2025-02-24T00:00:00"/>
    <d v="2025-03-02T00:00:00"/>
    <s v="Hired"/>
    <n v="54585"/>
    <n v="4.3"/>
    <x v="0"/>
    <n v="5"/>
    <s v="Branch Office"/>
    <x v="2"/>
  </r>
  <r>
    <s v="GC01980"/>
    <x v="0"/>
    <n v="22"/>
    <s v="Operations"/>
    <s v="Operations Manager"/>
    <s v="m7"/>
    <s v="Master"/>
    <s v="LinkedIn"/>
    <d v="2025-02-16T00:00:00"/>
    <d v="2025-03-07T00:00:00"/>
    <d v="2025-03-18T00:00:00"/>
    <s v="Rejected"/>
    <n v="110320"/>
    <m/>
    <x v="1"/>
    <n v="4"/>
    <s v="Branch Office"/>
    <x v="0"/>
  </r>
  <r>
    <s v="FG36529"/>
    <x v="0"/>
    <n v="29"/>
    <s v="Human Resource"/>
    <s v="HR Manager"/>
    <s v="i6"/>
    <s v="Master"/>
    <s v="Own website"/>
    <d v="2025-02-16T00:00:00"/>
    <d v="2025-03-06T00:00:00"/>
    <d v="2025-03-11T00:00:00"/>
    <s v="Hired"/>
    <n v="59089"/>
    <m/>
    <x v="0"/>
    <n v="4"/>
    <s v="Head Office"/>
    <x v="1"/>
  </r>
  <r>
    <s v="KR42223"/>
    <x v="0"/>
    <n v="26"/>
    <s v="Operations"/>
    <s v="Operations Executive"/>
    <s v="i7"/>
    <s v="Master"/>
    <s v="Job portal"/>
    <d v="2025-02-16T00:00:00"/>
    <d v="2025-03-04T00:00:00"/>
    <d v="2025-03-13T00:00:00"/>
    <s v="Hired"/>
    <n v="60914"/>
    <n v="4.0999999999999996"/>
    <x v="0"/>
    <n v="4"/>
    <s v="Branch Office"/>
    <x v="0"/>
  </r>
  <r>
    <s v="JA13778"/>
    <x v="2"/>
    <n v="37"/>
    <s v="General Management"/>
    <s v="General Manager"/>
    <s v="i6"/>
    <s v="Bachelor"/>
    <s v="Job portal"/>
    <d v="2025-02-17T00:00:00"/>
    <d v="2025-03-06T00:00:00"/>
    <d v="2025-03-15T00:00:00"/>
    <s v="Hired"/>
    <n v="57301"/>
    <n v="4.8"/>
    <x v="0"/>
    <m/>
    <s v="Branch Office"/>
    <x v="2"/>
  </r>
  <r>
    <s v="UG15515"/>
    <x v="0"/>
    <n v="37"/>
    <s v="Operations"/>
    <s v="Operations Executive"/>
    <s v="n6"/>
    <s v="Master"/>
    <s v="Job portal"/>
    <d v="2025-02-17T00:00:00"/>
    <d v="2025-03-01T00:00:00"/>
    <d v="2025-03-13T00:00:00"/>
    <s v="Hired"/>
    <n v="177532"/>
    <m/>
    <x v="2"/>
    <n v="4"/>
    <s v="Branch Office"/>
    <x v="2"/>
  </r>
  <r>
    <s v="FQ38765"/>
    <x v="0"/>
    <n v="44"/>
    <s v="Marketing"/>
    <s v="Marketing Manager"/>
    <s v="i7"/>
    <s v="Master"/>
    <s v="Job portal"/>
    <d v="2025-02-17T00:00:00"/>
    <d v="2025-03-07T00:00:00"/>
    <d v="2025-03-14T00:00:00"/>
    <s v="Hired"/>
    <n v="66734"/>
    <n v="4"/>
    <x v="2"/>
    <n v="4"/>
    <s v="Branch Office"/>
    <x v="3"/>
  </r>
  <r>
    <s v="HH57103"/>
    <x v="0"/>
    <n v="30"/>
    <s v="Operations"/>
    <s v="Operations Executive"/>
    <s v="i5"/>
    <s v="Master"/>
    <s v="Recruitment agencies"/>
    <d v="2025-02-17T00:00:00"/>
    <d v="2025-03-05T00:00:00"/>
    <d v="2025-03-14T00:00:00"/>
    <s v="Rejected"/>
    <n v="59359"/>
    <m/>
    <x v="1"/>
    <n v="5"/>
    <s v="Remote"/>
    <x v="1"/>
  </r>
  <r>
    <s v="UI93645"/>
    <x v="2"/>
    <n v="45"/>
    <s v="Sales"/>
    <s v="Sales Executive"/>
    <s v="b9"/>
    <s v="Associate"/>
    <s v="LinkedIn"/>
    <d v="2025-02-17T00:00:00"/>
    <d v="2025-03-11T00:00:00"/>
    <d v="2025-03-19T00:00:00"/>
    <s v="Hired"/>
    <n v="40534"/>
    <n v="4.3"/>
    <x v="0"/>
    <m/>
    <s v="Branch Office"/>
    <x v="3"/>
  </r>
  <r>
    <s v="YY27445"/>
    <x v="0"/>
    <n v="28"/>
    <s v="Purchase"/>
    <s v="Purchase Manager"/>
    <s v="c9"/>
    <s v="Bachelor"/>
    <s v="Job portal"/>
    <d v="2025-02-18T00:00:00"/>
    <d v="2025-03-05T00:00:00"/>
    <d v="2025-03-10T00:00:00"/>
    <s v="Rejected"/>
    <n v="77500"/>
    <m/>
    <x v="1"/>
    <n v="5"/>
    <s v="Branch Office"/>
    <x v="1"/>
  </r>
  <r>
    <s v="LD85223"/>
    <x v="0"/>
    <n v="22"/>
    <s v="Operations"/>
    <s v="Operations Manager"/>
    <s v="c5"/>
    <s v="Bachelor"/>
    <s v="Own website"/>
    <d v="2025-02-18T00:00:00"/>
    <d v="2025-02-26T00:00:00"/>
    <d v="2025-03-03T00:00:00"/>
    <s v="No decision"/>
    <n v="62302"/>
    <m/>
    <x v="1"/>
    <n v="5"/>
    <s v="Branch Office"/>
    <x v="0"/>
  </r>
  <r>
    <s v="GP85722"/>
    <x v="0"/>
    <n v="35"/>
    <s v="Service"/>
    <s v="Service Engineer"/>
    <s v="c10"/>
    <s v="Bachelor"/>
    <s v="Job portal"/>
    <d v="2025-02-18T00:00:00"/>
    <d v="2025-03-04T00:00:00"/>
    <d v="2025-03-14T00:00:00"/>
    <s v="Candidate in process"/>
    <n v="68974"/>
    <m/>
    <x v="1"/>
    <n v="5"/>
    <s v="Branch Office"/>
    <x v="2"/>
  </r>
  <r>
    <s v="QZ23783"/>
    <x v="0"/>
    <n v="27"/>
    <s v="Service"/>
    <s v="Service Engineer"/>
    <s v="b9"/>
    <s v="Bachelor"/>
    <s v="Others"/>
    <d v="2025-02-18T00:00:00"/>
    <d v="2025-03-08T00:00:00"/>
    <d v="2025-03-17T00:00:00"/>
    <s v="Hired"/>
    <n v="58730"/>
    <n v="4.0999999999999996"/>
    <x v="0"/>
    <n v="3"/>
    <s v="Branch Office"/>
    <x v="0"/>
  </r>
  <r>
    <s v="NN31888"/>
    <x v="0"/>
    <n v="38"/>
    <s v="Operations"/>
    <s v="Operations Executive"/>
    <s v="m7"/>
    <s v="Bachelor"/>
    <s v="Own website"/>
    <d v="2025-02-18T00:00:00"/>
    <d v="2025-03-08T00:00:00"/>
    <d v="2025-03-19T00:00:00"/>
    <s v="Rejected"/>
    <n v="149033"/>
    <m/>
    <x v="1"/>
    <m/>
    <s v="Branch Office"/>
    <x v="2"/>
  </r>
  <r>
    <s v="HW02847"/>
    <x v="2"/>
    <n v="26"/>
    <s v="Marketing"/>
    <s v="Marketing Executive"/>
    <s v="c10"/>
    <s v="Bachelor"/>
    <s v="Own website"/>
    <d v="2025-02-18T00:00:00"/>
    <d v="2025-03-08T00:00:00"/>
    <d v="2025-03-14T00:00:00"/>
    <s v="Hired"/>
    <n v="88288"/>
    <n v="4.2"/>
    <x v="0"/>
    <n v="5"/>
    <s v="Branch Office"/>
    <x v="0"/>
  </r>
  <r>
    <s v="LI72844"/>
    <x v="0"/>
    <n v="27"/>
    <s v="Sales"/>
    <s v="Sales Executive"/>
    <s v="c9"/>
    <s v="Master"/>
    <s v="Job portal"/>
    <d v="2025-02-18T00:00:00"/>
    <d v="2025-02-26T00:00:00"/>
    <d v="2025-03-08T00:00:00"/>
    <s v="Rejected"/>
    <n v="63025"/>
    <m/>
    <x v="1"/>
    <n v="4"/>
    <s v="Branch Office"/>
    <x v="0"/>
  </r>
  <r>
    <s v="HP65456"/>
    <x v="0"/>
    <n v="26"/>
    <s v="Operations"/>
    <s v="Operations Executive"/>
    <s v="i7"/>
    <s v="Bachelor"/>
    <s v="Job portal"/>
    <d v="2025-02-18T00:00:00"/>
    <d v="2025-03-11T00:00:00"/>
    <d v="2025-03-18T00:00:00"/>
    <s v="Hired"/>
    <n v="69470"/>
    <n v="3.8"/>
    <x v="0"/>
    <n v="4"/>
    <s v="Head Office"/>
    <x v="0"/>
  </r>
  <r>
    <s v="JU93446"/>
    <x v="0"/>
    <n v="22"/>
    <s v="Operations"/>
    <s v="Operations Executive"/>
    <s v="i1"/>
    <s v="Associate"/>
    <s v="Job portal"/>
    <d v="2025-02-19T00:00:00"/>
    <d v="2025-03-04T00:00:00"/>
    <d v="2025-03-12T00:00:00"/>
    <s v="Hired"/>
    <n v="59893"/>
    <n v="4.8"/>
    <x v="0"/>
    <n v="4"/>
    <s v="Branch Office"/>
    <x v="0"/>
  </r>
  <r>
    <s v="CY67232"/>
    <x v="2"/>
    <n v="54"/>
    <s v="Marketing"/>
    <s v="Marketing Executive"/>
    <s v="i7"/>
    <s v="Bachelor"/>
    <s v="Job portal"/>
    <d v="2025-02-19T00:00:00"/>
    <d v="2025-03-05T00:00:00"/>
    <d v="2025-03-16T00:00:00"/>
    <s v="Hired"/>
    <n v="62595"/>
    <n v="3.5"/>
    <x v="0"/>
    <n v="5"/>
    <s v="Branch Office"/>
    <x v="4"/>
  </r>
  <r>
    <s v="XO85957"/>
    <x v="0"/>
    <n v="33"/>
    <s v="Marketing"/>
    <s v="Marketing Executive"/>
    <s v="i1"/>
    <s v="Bachelor"/>
    <s v="Own website"/>
    <d v="2025-02-19T00:00:00"/>
    <d v="2025-03-12T00:00:00"/>
    <d v="2025-03-21T00:00:00"/>
    <s v="No decision"/>
    <n v="59827"/>
    <m/>
    <x v="1"/>
    <n v="1"/>
    <s v="Branch Office"/>
    <x v="1"/>
  </r>
  <r>
    <s v="HC69362"/>
    <x v="0"/>
    <n v="32"/>
    <s v="Operations"/>
    <s v="Operations Executive"/>
    <s v="c5"/>
    <s v="Bachelor"/>
    <s v="Job portal"/>
    <d v="2025-02-20T00:00:00"/>
    <d v="2025-03-06T00:00:00"/>
    <d v="2025-03-15T00:00:00"/>
    <s v="Rejected"/>
    <n v="61015"/>
    <m/>
    <x v="1"/>
    <m/>
    <s v="Branch Office"/>
    <x v="1"/>
  </r>
  <r>
    <s v="FM71166"/>
    <x v="0"/>
    <n v="23"/>
    <s v="Finance"/>
    <s v="Financial Analyst"/>
    <s v="i6"/>
    <s v="Associate"/>
    <s v="LinkedIn"/>
    <d v="2025-02-20T00:00:00"/>
    <d v="2025-03-04T00:00:00"/>
    <d v="2025-03-15T00:00:00"/>
    <s v="Rejected"/>
    <n v="56349"/>
    <m/>
    <x v="1"/>
    <n v="5"/>
    <s v="Head Office"/>
    <x v="0"/>
  </r>
  <r>
    <s v="NR86495"/>
    <x v="0"/>
    <n v="23"/>
    <s v="Service"/>
    <s v="Service Engineer"/>
    <s v="i5"/>
    <s v="Master"/>
    <s v="LinkedIn"/>
    <d v="2025-02-21T00:00:00"/>
    <d v="2025-03-02T00:00:00"/>
    <d v="2025-03-11T00:00:00"/>
    <s v="Rejected"/>
    <n v="45165"/>
    <m/>
    <x v="1"/>
    <n v="4"/>
    <s v="Branch Office"/>
    <x v="0"/>
  </r>
  <r>
    <s v="KN14300"/>
    <x v="0"/>
    <n v="22"/>
    <s v="Operations"/>
    <s v="Operations Manager"/>
    <s v="b9"/>
    <s v="Master"/>
    <s v="Job portal"/>
    <d v="2025-02-21T00:00:00"/>
    <d v="2025-03-11T00:00:00"/>
    <d v="2025-03-17T00:00:00"/>
    <s v="Candidate refused"/>
    <n v="33701"/>
    <m/>
    <x v="1"/>
    <n v="4"/>
    <s v="Branch Office"/>
    <x v="0"/>
  </r>
  <r>
    <s v="NI99491"/>
    <x v="0"/>
    <n v="30"/>
    <s v="Operations"/>
    <s v="Operations Executive"/>
    <s v="i7"/>
    <s v="Bachelor"/>
    <s v="Job portal"/>
    <d v="2025-02-21T00:00:00"/>
    <d v="2025-03-09T00:00:00"/>
    <d v="2025-03-15T00:00:00"/>
    <s v="Hired"/>
    <n v="68319"/>
    <n v="4.9000000000000004"/>
    <x v="0"/>
    <m/>
    <s v="Branch Office"/>
    <x v="1"/>
  </r>
  <r>
    <s v="DI41851"/>
    <x v="0"/>
    <n v="30"/>
    <s v="Operations"/>
    <s v="Operations Executive"/>
    <s v="b9"/>
    <s v="Degree"/>
    <s v="Recruitment agencies"/>
    <d v="2025-02-22T00:00:00"/>
    <d v="2025-03-09T00:00:00"/>
    <d v="2025-03-18T00:00:00"/>
    <s v="Rejected"/>
    <n v="42598"/>
    <m/>
    <x v="1"/>
    <n v="4"/>
    <s v="Branch Office"/>
    <x v="1"/>
  </r>
  <r>
    <s v="UV14565"/>
    <x v="0"/>
    <n v="25"/>
    <s v="Operations"/>
    <s v="Operations Manager"/>
    <s v="i4"/>
    <s v="Master"/>
    <s v="Job portal"/>
    <d v="2025-02-22T00:00:00"/>
    <d v="2025-03-09T00:00:00"/>
    <d v="2025-03-13T00:00:00"/>
    <s v="Rejected"/>
    <n v="62868"/>
    <m/>
    <x v="1"/>
    <m/>
    <s v="Head Office"/>
    <x v="0"/>
  </r>
  <r>
    <s v="JQ29564"/>
    <x v="0"/>
    <n v="28"/>
    <s v="Service"/>
    <s v="Service Engineer"/>
    <s v="c8"/>
    <s v="Bachelor"/>
    <s v="Job portal"/>
    <d v="2025-02-22T00:00:00"/>
    <d v="2025-03-07T00:00:00"/>
    <d v="2025-03-12T00:00:00"/>
    <s v="Hired"/>
    <n v="67185"/>
    <n v="4.8"/>
    <x v="0"/>
    <n v="3"/>
    <s v="Branch Office"/>
    <x v="1"/>
  </r>
  <r>
    <s v="QH73978"/>
    <x v="0"/>
    <n v="39"/>
    <s v="Operations"/>
    <s v="Operations Manager"/>
    <s v="i7"/>
    <s v="Master"/>
    <s v="Own website"/>
    <d v="2025-02-22T00:00:00"/>
    <d v="2025-03-10T00:00:00"/>
    <d v="2025-03-17T00:00:00"/>
    <s v="Hired"/>
    <n v="71638"/>
    <n v="3.7"/>
    <x v="0"/>
    <n v="4"/>
    <s v="Head Office"/>
    <x v="2"/>
  </r>
  <r>
    <s v="FS07282"/>
    <x v="0"/>
    <n v="25"/>
    <s v="Service"/>
    <s v="Service Engineer"/>
    <s v="c5"/>
    <s v="Bachelor"/>
    <s v="LinkedIn"/>
    <d v="2025-02-23T00:00:00"/>
    <d v="2025-03-15T00:00:00"/>
    <d v="2025-03-23T00:00:00"/>
    <s v="Candidate refused"/>
    <n v="54927"/>
    <m/>
    <x v="1"/>
    <n v="4"/>
    <s v="Head Office"/>
    <x v="0"/>
  </r>
  <r>
    <s v="NJ44417"/>
    <x v="2"/>
    <n v="31"/>
    <s v="Sales"/>
    <s v="Sales Executive"/>
    <s v="i1"/>
    <s v="Bachelor"/>
    <s v="Own website"/>
    <d v="2025-02-23T00:00:00"/>
    <d v="2025-03-03T00:00:00"/>
    <d v="2025-03-15T00:00:00"/>
    <s v="Hired"/>
    <n v="47848"/>
    <m/>
    <x v="0"/>
    <n v="4"/>
    <s v="Branch Office"/>
    <x v="1"/>
  </r>
  <r>
    <s v="VG78230"/>
    <x v="1"/>
    <n v="38"/>
    <s v="Service"/>
    <s v="Service Engineer"/>
    <s v="i7"/>
    <s v="Degree"/>
    <s v="Own website"/>
    <d v="2025-02-23T00:00:00"/>
    <d v="2025-03-17T00:00:00"/>
    <d v="2025-03-29T00:00:00"/>
    <s v="Hired"/>
    <n v="67087"/>
    <n v="4.5"/>
    <x v="2"/>
    <n v="4"/>
    <s v="Branch Office"/>
    <x v="2"/>
  </r>
  <r>
    <s v="TH73028"/>
    <x v="1"/>
    <n v="25"/>
    <s v="Service"/>
    <s v="Service Engineer"/>
    <s v="m7"/>
    <s v="Doctoral"/>
    <s v="Recruitment agencies"/>
    <d v="2025-02-23T00:00:00"/>
    <d v="2025-03-14T00:00:00"/>
    <d v="2025-03-22T00:00:00"/>
    <s v="Hired"/>
    <n v="158813"/>
    <m/>
    <x v="0"/>
    <n v="1"/>
    <s v="Head Office"/>
    <x v="0"/>
  </r>
  <r>
    <s v="DS37494"/>
    <x v="2"/>
    <n v="23"/>
    <s v="Operations"/>
    <s v="Operations Executive"/>
    <s v="n9"/>
    <s v="Master"/>
    <s v="Job portal"/>
    <d v="2025-02-23T00:00:00"/>
    <d v="2025-03-06T00:00:00"/>
    <d v="2025-03-18T00:00:00"/>
    <s v="Hired"/>
    <n v="209558"/>
    <n v="3.7"/>
    <x v="0"/>
    <m/>
    <s v="Branch Office"/>
    <x v="0"/>
  </r>
  <r>
    <s v="PN17587"/>
    <x v="2"/>
    <n v="30"/>
    <s v="Service"/>
    <s v="Service Engineer"/>
    <s v="c5"/>
    <s v="Bachelor"/>
    <s v="LinkedIn"/>
    <d v="2025-02-23T00:00:00"/>
    <d v="2025-03-03T00:00:00"/>
    <d v="2025-03-15T00:00:00"/>
    <s v="Hired"/>
    <n v="42961"/>
    <n v="4"/>
    <x v="0"/>
    <n v="5"/>
    <s v="Branch Office"/>
    <x v="1"/>
  </r>
  <r>
    <s v="HL22975"/>
    <x v="2"/>
    <n v="28"/>
    <s v="Service"/>
    <s v="Service Engineer"/>
    <s v="n6"/>
    <s v="Bachelor"/>
    <s v="LinkedIn"/>
    <d v="2025-02-24T00:00:00"/>
    <d v="2025-03-08T00:00:00"/>
    <d v="2025-03-14T00:00:00"/>
    <s v="Hired"/>
    <n v="168701"/>
    <n v="4.0999999999999996"/>
    <x v="0"/>
    <m/>
    <s v="Branch Office"/>
    <x v="1"/>
  </r>
  <r>
    <s v="TD81894"/>
    <x v="0"/>
    <n v="25"/>
    <s v="Marketing"/>
    <s v="Marketing Manager"/>
    <s v="c5"/>
    <s v="Associate"/>
    <s v="Own website"/>
    <d v="2025-02-24T00:00:00"/>
    <d v="2025-03-18T00:00:00"/>
    <d v="2025-03-28T00:00:00"/>
    <s v="Hired"/>
    <n v="64139"/>
    <n v="4"/>
    <x v="0"/>
    <n v="4"/>
    <s v="Branch Office"/>
    <x v="0"/>
  </r>
  <r>
    <s v="FK68949"/>
    <x v="2"/>
    <n v="32"/>
    <s v="Service"/>
    <s v="Service Engineer"/>
    <s v="i4"/>
    <s v="Bachelor"/>
    <s v="LinkedIn"/>
    <d v="2025-02-24T00:00:00"/>
    <d v="2025-03-10T00:00:00"/>
    <d v="2025-03-15T00:00:00"/>
    <s v="Hired"/>
    <n v="58462"/>
    <n v="3.9"/>
    <x v="0"/>
    <n v="4"/>
    <s v="Branch Office"/>
    <x v="1"/>
  </r>
  <r>
    <s v="NV87992"/>
    <x v="0"/>
    <n v="28"/>
    <s v="Sales"/>
    <s v="Sales Executive"/>
    <s v="i6"/>
    <s v="Degree"/>
    <s v="LinkedIn"/>
    <d v="2025-02-24T00:00:00"/>
    <d v="2025-03-12T00:00:00"/>
    <d v="2025-03-19T00:00:00"/>
    <s v="Hired"/>
    <n v="52410"/>
    <n v="4.4000000000000004"/>
    <x v="0"/>
    <m/>
    <s v="Branch Office"/>
    <x v="1"/>
  </r>
  <r>
    <s v="RX98397"/>
    <x v="0"/>
    <n v="26"/>
    <s v="Service"/>
    <s v="Service Engineer"/>
    <s v="c8"/>
    <s v="Master"/>
    <s v="LinkedIn"/>
    <d v="2025-02-24T00:00:00"/>
    <d v="2025-03-11T00:00:00"/>
    <d v="2025-03-16T00:00:00"/>
    <s v="Rejected"/>
    <n v="77571"/>
    <m/>
    <x v="1"/>
    <n v="4"/>
    <s v="Branch Office"/>
    <x v="0"/>
  </r>
  <r>
    <s v="DQ57641"/>
    <x v="2"/>
    <n v="28"/>
    <s v="Service"/>
    <s v="Service Engineer"/>
    <s v="i6"/>
    <s v="Master"/>
    <s v="Job portal"/>
    <d v="2025-02-24T00:00:00"/>
    <d v="2025-03-09T00:00:00"/>
    <d v="2025-03-14T00:00:00"/>
    <s v="Candidate refused"/>
    <n v="62811"/>
    <m/>
    <x v="1"/>
    <n v="3"/>
    <s v="Branch Office"/>
    <x v="1"/>
  </r>
  <r>
    <s v="IS06497"/>
    <x v="0"/>
    <n v="28"/>
    <s v="Service"/>
    <s v="Service Manager"/>
    <s v="m6"/>
    <s v="Bachelor"/>
    <s v="Recruitment agencies"/>
    <d v="2025-02-24T00:00:00"/>
    <d v="2025-03-04T00:00:00"/>
    <d v="2025-03-14T00:00:00"/>
    <s v="Hired"/>
    <n v="148514"/>
    <m/>
    <x v="0"/>
    <n v="4"/>
    <s v="Head Office"/>
    <x v="1"/>
  </r>
  <r>
    <s v="GZ13701"/>
    <x v="0"/>
    <n v="31"/>
    <s v="Sales"/>
    <s v="Sales Executive"/>
    <s v="n6"/>
    <s v="Bachelor"/>
    <s v="Job portal"/>
    <d v="2025-02-24T00:00:00"/>
    <d v="2025-03-10T00:00:00"/>
    <d v="2025-03-18T00:00:00"/>
    <s v="Hired"/>
    <n v="166288"/>
    <n v="4.9000000000000004"/>
    <x v="2"/>
    <m/>
    <s v="Head Office"/>
    <x v="1"/>
  </r>
  <r>
    <s v="XK34349"/>
    <x v="1"/>
    <n v="31"/>
    <s v="Operations"/>
    <s v="Operations Executive"/>
    <s v="c5"/>
    <s v="Master"/>
    <s v="Recruitment agencies"/>
    <d v="2025-02-25T00:00:00"/>
    <d v="2025-03-08T00:00:00"/>
    <d v="2025-03-14T00:00:00"/>
    <s v="No decision"/>
    <n v="51002"/>
    <m/>
    <x v="1"/>
    <m/>
    <s v="Branch Office"/>
    <x v="1"/>
  </r>
  <r>
    <s v="LZ85761"/>
    <x v="0"/>
    <n v="32"/>
    <s v="Service"/>
    <s v="Service Manager"/>
    <s v="c10"/>
    <s v="Doctoral"/>
    <s v="LinkedIn"/>
    <d v="2025-02-25T00:00:00"/>
    <d v="2025-03-10T00:00:00"/>
    <d v="2025-03-19T00:00:00"/>
    <s v="Rejected"/>
    <n v="80840"/>
    <m/>
    <x v="1"/>
    <n v="4"/>
    <s v="Branch Office"/>
    <x v="1"/>
  </r>
  <r>
    <s v="LT34729"/>
    <x v="0"/>
    <n v="24"/>
    <s v="Service"/>
    <s v="Service Manager"/>
    <s v="c9"/>
    <s v="Bachelor"/>
    <s v="LinkedIn"/>
    <d v="2025-02-25T00:00:00"/>
    <d v="2025-03-06T00:00:00"/>
    <d v="2025-03-18T00:00:00"/>
    <s v="Hired"/>
    <n v="61092"/>
    <n v="4.8"/>
    <x v="0"/>
    <n v="3"/>
    <s v="Branch Office"/>
    <x v="0"/>
  </r>
  <r>
    <s v="LO60256"/>
    <x v="1"/>
    <n v="23"/>
    <s v="Operations"/>
    <s v="Operations Executive"/>
    <s v="i6"/>
    <s v="Master"/>
    <s v="LinkedIn"/>
    <d v="2025-02-25T00:00:00"/>
    <d v="2025-03-19T00:00:00"/>
    <d v="2025-03-28T00:00:00"/>
    <s v="Rejected"/>
    <n v="64370"/>
    <m/>
    <x v="1"/>
    <n v="5"/>
    <s v="Branch Office"/>
    <x v="0"/>
  </r>
  <r>
    <s v="MS41884"/>
    <x v="2"/>
    <n v="33"/>
    <s v="Purchase"/>
    <s v="Purchase Officer"/>
    <s v="i6"/>
    <s v="Master"/>
    <s v="Job portal"/>
    <d v="2025-02-25T00:00:00"/>
    <d v="2025-03-14T00:00:00"/>
    <d v="2025-03-24T00:00:00"/>
    <s v="Rejected"/>
    <n v="54752"/>
    <m/>
    <x v="1"/>
    <n v="4"/>
    <s v="Branch Office"/>
    <x v="1"/>
  </r>
  <r>
    <s v="DJ20695"/>
    <x v="0"/>
    <n v="45"/>
    <s v="Operations"/>
    <s v="Operations Executive"/>
    <s v="n6"/>
    <s v="Master"/>
    <s v="Recruitment agencies"/>
    <d v="2025-02-26T00:00:00"/>
    <d v="2025-03-18T00:00:00"/>
    <d v="2025-03-24T00:00:00"/>
    <s v="Hired"/>
    <n v="193101"/>
    <n v="3.9"/>
    <x v="0"/>
    <n v="3"/>
    <s v="Head Office"/>
    <x v="3"/>
  </r>
  <r>
    <s v="II48148"/>
    <x v="0"/>
    <n v="28"/>
    <s v="Finance"/>
    <s v="Financial Analyst"/>
    <s v="i4"/>
    <s v="Master"/>
    <s v="Job portal"/>
    <d v="2025-02-26T00:00:00"/>
    <d v="2025-03-06T00:00:00"/>
    <d v="2025-03-16T00:00:00"/>
    <s v="Hired"/>
    <n v="52677"/>
    <m/>
    <x v="0"/>
    <n v="4"/>
    <s v="Branch Office"/>
    <x v="1"/>
  </r>
  <r>
    <s v="JM81664"/>
    <x v="0"/>
    <n v="31"/>
    <s v="Purchase"/>
    <s v="Purchase Officer"/>
    <s v="c9"/>
    <s v="Master"/>
    <s v="Job portal"/>
    <d v="2025-02-26T00:00:00"/>
    <d v="2025-03-17T00:00:00"/>
    <d v="2025-03-22T00:00:00"/>
    <s v="Rejected"/>
    <n v="71420"/>
    <m/>
    <x v="1"/>
    <n v="4"/>
    <s v="Head Office"/>
    <x v="1"/>
  </r>
  <r>
    <s v="AS17708"/>
    <x v="2"/>
    <n v="27"/>
    <s v="Operations"/>
    <s v="Operations Executive"/>
    <s v="i1"/>
    <s v="Degree"/>
    <s v="Job portal"/>
    <d v="2025-02-26T00:00:00"/>
    <d v="2025-03-09T00:00:00"/>
    <d v="2025-03-17T00:00:00"/>
    <s v="Hired"/>
    <n v="40051"/>
    <n v="3.9"/>
    <x v="0"/>
    <n v="4"/>
    <s v="Branch Office"/>
    <x v="0"/>
  </r>
  <r>
    <s v="KB27840"/>
    <x v="0"/>
    <n v="32"/>
    <s v="Sales"/>
    <s v="Sales Manager"/>
    <s v="i4"/>
    <s v="Bachelor"/>
    <s v="Job portal"/>
    <d v="2025-02-27T00:00:00"/>
    <d v="2025-03-18T00:00:00"/>
    <d v="2025-03-23T00:00:00"/>
    <s v="Hired"/>
    <n v="42508"/>
    <n v="4.5999999999999996"/>
    <x v="0"/>
    <n v="5"/>
    <s v="Head Office"/>
    <x v="1"/>
  </r>
  <r>
    <s v="DU68734"/>
    <x v="0"/>
    <n v="37"/>
    <s v="Sales"/>
    <s v="Sales Executive"/>
    <s v="i7"/>
    <s v="Associate"/>
    <s v="Job portal"/>
    <d v="2025-02-27T00:00:00"/>
    <d v="2025-03-13T00:00:00"/>
    <d v="2025-03-22T00:00:00"/>
    <s v="Rejected"/>
    <n v="62100"/>
    <m/>
    <x v="1"/>
    <n v="4"/>
    <s v="Branch Office"/>
    <x v="2"/>
  </r>
  <r>
    <s v="ZH02626"/>
    <x v="0"/>
    <n v="26"/>
    <s v="Operations"/>
    <s v="Operations Executive"/>
    <s v="c8"/>
    <s v="Master"/>
    <s v="Job portal"/>
    <d v="2025-02-27T00:00:00"/>
    <d v="2025-03-08T00:00:00"/>
    <d v="2025-03-15T00:00:00"/>
    <s v="Hired"/>
    <n v="78453"/>
    <n v="4.3"/>
    <x v="0"/>
    <n v="3"/>
    <s v="Branch Office"/>
    <x v="0"/>
  </r>
  <r>
    <s v="QR45221"/>
    <x v="0"/>
    <n v="28"/>
    <s v="Production"/>
    <s v="Production Engineer"/>
    <s v="i6"/>
    <s v="Master"/>
    <s v="LinkedIn"/>
    <d v="2025-02-27T00:00:00"/>
    <d v="2025-03-21T00:00:00"/>
    <d v="2025-04-01T00:00:00"/>
    <s v="Hired"/>
    <n v="51736"/>
    <n v="4"/>
    <x v="2"/>
    <m/>
    <s v="Branch Office"/>
    <x v="1"/>
  </r>
  <r>
    <s v="ZT94638"/>
    <x v="1"/>
    <n v="35"/>
    <s v="Operations"/>
    <s v="Operations Executive"/>
    <s v="c8"/>
    <s v="Bachelor"/>
    <s v="LinkedIn"/>
    <d v="2025-02-27T00:00:00"/>
    <d v="2025-03-10T00:00:00"/>
    <d v="2025-03-14T00:00:00"/>
    <s v="Hired"/>
    <n v="57453"/>
    <n v="4.4000000000000004"/>
    <x v="0"/>
    <n v="5"/>
    <s v="Branch Office"/>
    <x v="2"/>
  </r>
  <r>
    <s v="GZ03213"/>
    <x v="0"/>
    <n v="31"/>
    <s v="Operations"/>
    <s v="Operations Executive"/>
    <s v="i5"/>
    <s v="Master"/>
    <s v="Recruitment agencies"/>
    <d v="2025-02-28T00:00:00"/>
    <d v="2025-03-11T00:00:00"/>
    <d v="2025-03-18T00:00:00"/>
    <s v="Hired"/>
    <n v="60734"/>
    <n v="4.0999999999999996"/>
    <x v="0"/>
    <m/>
    <s v="Branch Office"/>
    <x v="1"/>
  </r>
  <r>
    <s v="UW79523"/>
    <x v="2"/>
    <n v="34"/>
    <s v="Service"/>
    <s v="Service Engineer"/>
    <s v="i1"/>
    <s v="Bachelor"/>
    <s v="Job portal"/>
    <d v="2025-02-28T00:00:00"/>
    <d v="2025-03-10T00:00:00"/>
    <d v="2025-03-22T00:00:00"/>
    <s v="Hired"/>
    <n v="38048"/>
    <n v="3.8"/>
    <x v="0"/>
    <n v="3"/>
    <s v="Branch Office"/>
    <x v="2"/>
  </r>
  <r>
    <s v="JK30076"/>
    <x v="0"/>
    <n v="54"/>
    <s v="Operations"/>
    <s v="Operations Executive"/>
    <s v="n9"/>
    <s v="Bachelor"/>
    <s v="Job portal"/>
    <d v="2025-02-28T00:00:00"/>
    <d v="2025-03-13T00:00:00"/>
    <d v="2025-03-19T00:00:00"/>
    <s v="Candidate in process"/>
    <n v="179847"/>
    <m/>
    <x v="1"/>
    <m/>
    <s v="Head Office"/>
    <x v="4"/>
  </r>
  <r>
    <s v="ZA91903"/>
    <x v="2"/>
    <n v="28"/>
    <s v="Finance"/>
    <s v="Financial Analyst"/>
    <s v="c10"/>
    <s v="Bachelor"/>
    <s v="Job portal"/>
    <d v="2025-02-28T00:00:00"/>
    <d v="2025-03-12T00:00:00"/>
    <d v="2025-03-20T00:00:00"/>
    <s v="Hired"/>
    <n v="75850"/>
    <m/>
    <x v="0"/>
    <n v="4"/>
    <s v="Head Office"/>
    <x v="1"/>
  </r>
  <r>
    <s v="MU21195"/>
    <x v="1"/>
    <n v="32"/>
    <s v="General Management"/>
    <s v="General Manager"/>
    <s v="c10"/>
    <s v="Associate"/>
    <s v="Own website"/>
    <d v="2025-02-28T00:00:00"/>
    <d v="2025-03-09T00:00:00"/>
    <d v="2025-03-13T00:00:00"/>
    <s v="Hired"/>
    <n v="89857"/>
    <n v="3.7"/>
    <x v="2"/>
    <m/>
    <s v="Head Office"/>
    <x v="1"/>
  </r>
  <r>
    <s v="VZ54195"/>
    <x v="0"/>
    <n v="30"/>
    <s v="Operations"/>
    <s v="Operations Executive"/>
    <s v="i6"/>
    <s v="Master"/>
    <s v="LinkedIn"/>
    <d v="2025-02-28T00:00:00"/>
    <d v="2025-03-18T00:00:00"/>
    <d v="2025-03-29T00:00:00"/>
    <s v="Hired"/>
    <n v="55247"/>
    <n v="4.5999999999999996"/>
    <x v="0"/>
    <n v="4"/>
    <s v="Branch Office"/>
    <x v="1"/>
  </r>
  <r>
    <s v="PW24063"/>
    <x v="0"/>
    <n v="24"/>
    <s v="Operations"/>
    <s v="Operations Executive"/>
    <s v="n10"/>
    <s v="Degree"/>
    <s v="LinkedIn"/>
    <d v="2025-02-28T00:00:00"/>
    <d v="2025-03-18T00:00:00"/>
    <d v="2025-03-25T00:00:00"/>
    <s v="Hired"/>
    <n v="172747"/>
    <n v="4.9000000000000004"/>
    <x v="0"/>
    <m/>
    <s v="Branch Office"/>
    <x v="0"/>
  </r>
  <r>
    <s v="IJ47576"/>
    <x v="2"/>
    <n v="30"/>
    <s v="Service"/>
    <s v="Service Engineer"/>
    <s v="c5"/>
    <s v="Master"/>
    <s v="Job portal"/>
    <d v="2025-02-28T00:00:00"/>
    <d v="2025-03-09T00:00:00"/>
    <d v="2025-03-16T00:00:00"/>
    <s v="Rejected"/>
    <n v="66726"/>
    <m/>
    <x v="1"/>
    <n v="4"/>
    <s v="Head Office"/>
    <x v="1"/>
  </r>
  <r>
    <s v="JW28230"/>
    <x v="2"/>
    <n v="26"/>
    <s v="Operations"/>
    <s v="Operations Executive"/>
    <s v="c5"/>
    <s v="Associate"/>
    <s v="Job portal"/>
    <d v="2025-02-28T00:00:00"/>
    <d v="2025-03-08T00:00:00"/>
    <d v="2025-03-15T00:00:00"/>
    <s v="Rejected"/>
    <n v="62127"/>
    <m/>
    <x v="1"/>
    <n v="4"/>
    <s v="Branch Office"/>
    <x v="0"/>
  </r>
  <r>
    <s v="ZL17285"/>
    <x v="0"/>
    <n v="36"/>
    <s v="Service"/>
    <s v="Service Engineer"/>
    <s v="c9"/>
    <s v="Associate"/>
    <s v="Job portal"/>
    <d v="2025-03-01T00:00:00"/>
    <d v="2025-03-16T00:00:00"/>
    <d v="2025-03-23T00:00:00"/>
    <s v="Rejected"/>
    <n v="63225"/>
    <m/>
    <x v="1"/>
    <m/>
    <s v="Head Office"/>
    <x v="2"/>
  </r>
  <r>
    <s v="AB94112"/>
    <x v="2"/>
    <n v="25"/>
    <s v="Service"/>
    <s v="Service Engineer"/>
    <s v="i5"/>
    <s v="Bachelor"/>
    <s v="Recruitment agencies"/>
    <d v="2025-03-01T00:00:00"/>
    <d v="2025-03-15T00:00:00"/>
    <d v="2025-03-26T00:00:00"/>
    <s v="Hired"/>
    <n v="64900"/>
    <m/>
    <x v="2"/>
    <n v="4"/>
    <s v="Branch Office"/>
    <x v="0"/>
  </r>
  <r>
    <s v="TK60169"/>
    <x v="2"/>
    <n v="25"/>
    <s v="Marketing"/>
    <s v="Marketing Manager"/>
    <s v="i5"/>
    <s v="Bachelor"/>
    <s v="Job portal"/>
    <d v="2025-03-01T00:00:00"/>
    <d v="2025-03-21T00:00:00"/>
    <d v="2025-03-28T00:00:00"/>
    <s v="Hired"/>
    <n v="67640"/>
    <n v="4.7"/>
    <x v="2"/>
    <n v="4"/>
    <s v="Branch Office"/>
    <x v="0"/>
  </r>
  <r>
    <s v="UG81628"/>
    <x v="2"/>
    <n v="39"/>
    <s v="Sales"/>
    <s v="Sales Manager"/>
    <s v="i5"/>
    <s v="Master"/>
    <s v="Recruitment agencies"/>
    <d v="2025-03-01T00:00:00"/>
    <d v="2025-03-09T00:00:00"/>
    <d v="2025-03-15T00:00:00"/>
    <s v="Hired"/>
    <n v="54306"/>
    <n v="4.9000000000000004"/>
    <x v="0"/>
    <m/>
    <s v="Branch Office"/>
    <x v="2"/>
  </r>
  <r>
    <s v="LT59026"/>
    <x v="2"/>
    <n v="26"/>
    <s v="Marketing"/>
    <s v="Marketing Executive"/>
    <s v="c5"/>
    <s v="Bachelor"/>
    <s v="Recruitment agencies"/>
    <d v="2025-03-01T00:00:00"/>
    <d v="2025-03-18T00:00:00"/>
    <d v="2025-03-22T00:00:00"/>
    <s v="Hired"/>
    <n v="50834"/>
    <n v="4.7"/>
    <x v="0"/>
    <n v="4"/>
    <s v="Branch Office"/>
    <x v="0"/>
  </r>
  <r>
    <s v="ES05275"/>
    <x v="0"/>
    <n v="32"/>
    <s v="Service"/>
    <s v="Service Manager"/>
    <s v="m6"/>
    <s v="Doctoral"/>
    <s v="LinkedIn"/>
    <d v="2025-03-02T00:00:00"/>
    <d v="2025-03-22T00:00:00"/>
    <d v="2025-03-30T00:00:00"/>
    <s v="Hired"/>
    <n v="103135"/>
    <n v="4.4000000000000004"/>
    <x v="2"/>
    <m/>
    <s v="Branch Office"/>
    <x v="1"/>
  </r>
  <r>
    <s v="WR27957"/>
    <x v="0"/>
    <n v="22"/>
    <s v="Operations"/>
    <s v="Operations Executive"/>
    <s v="m7"/>
    <s v="Bachelor"/>
    <s v="Others"/>
    <d v="2025-03-02T00:00:00"/>
    <d v="2025-03-20T00:00:00"/>
    <d v="2025-03-27T00:00:00"/>
    <s v="Candidate refused"/>
    <n v="112951"/>
    <m/>
    <x v="1"/>
    <n v="4"/>
    <s v="Branch Office"/>
    <x v="0"/>
  </r>
  <r>
    <s v="WS71141"/>
    <x v="0"/>
    <n v="26"/>
    <s v="Service"/>
    <s v="Service Manager"/>
    <s v="i7"/>
    <s v="Master"/>
    <s v="Job portal"/>
    <d v="2025-03-02T00:00:00"/>
    <d v="2025-03-24T00:00:00"/>
    <d v="2025-03-28T00:00:00"/>
    <s v="Hired"/>
    <n v="73488"/>
    <n v="3.6"/>
    <x v="0"/>
    <n v="4"/>
    <s v="Branch Office"/>
    <x v="0"/>
  </r>
  <r>
    <s v="TP00835"/>
    <x v="1"/>
    <n v="33"/>
    <s v="Service"/>
    <s v="Service Engineer"/>
    <s v="n10"/>
    <s v="Degree"/>
    <s v="Job portal"/>
    <d v="2025-03-03T00:00:00"/>
    <d v="2025-03-16T00:00:00"/>
    <d v="2025-03-27T00:00:00"/>
    <s v="Hired"/>
    <n v="203142"/>
    <n v="3.7"/>
    <x v="2"/>
    <n v="4"/>
    <s v="Branch Office"/>
    <x v="1"/>
  </r>
  <r>
    <s v="PW36901"/>
    <x v="2"/>
    <n v="37"/>
    <s v="Service"/>
    <s v="Service Engineer"/>
    <s v="i4"/>
    <s v="Bachelor"/>
    <s v="Job portal"/>
    <d v="2025-03-03T00:00:00"/>
    <d v="2025-03-24T00:00:00"/>
    <d v="2025-04-04T00:00:00"/>
    <s v="Rejected"/>
    <n v="63140"/>
    <m/>
    <x v="1"/>
    <n v="4"/>
    <s v="Head Office"/>
    <x v="2"/>
  </r>
  <r>
    <s v="AF70957"/>
    <x v="2"/>
    <n v="31"/>
    <s v="Operations"/>
    <s v="Operations Executive"/>
    <s v="c8"/>
    <s v="Bachelor"/>
    <s v="Job portal"/>
    <d v="2025-03-03T00:00:00"/>
    <d v="2025-03-15T00:00:00"/>
    <d v="2025-03-25T00:00:00"/>
    <s v="Hired"/>
    <n v="70799"/>
    <n v="3.8"/>
    <x v="0"/>
    <n v="4"/>
    <s v="Remote"/>
    <x v="1"/>
  </r>
  <r>
    <s v="SX39736"/>
    <x v="0"/>
    <n v="22"/>
    <s v="Service"/>
    <s v="Service Engineer"/>
    <s v="i7"/>
    <s v="Bachelor"/>
    <s v="Job portal"/>
    <d v="2025-03-03T00:00:00"/>
    <d v="2025-03-14T00:00:00"/>
    <d v="2025-03-26T00:00:00"/>
    <s v="Hired"/>
    <n v="57665"/>
    <n v="3.7"/>
    <x v="0"/>
    <n v="4"/>
    <s v="Branch Office"/>
    <x v="0"/>
  </r>
  <r>
    <s v="SR85011"/>
    <x v="0"/>
    <n v="23"/>
    <s v="Operations"/>
    <s v="Operations Manager"/>
    <s v="m7"/>
    <s v="Master"/>
    <s v="LinkedIn"/>
    <d v="2025-03-04T00:00:00"/>
    <d v="2025-03-13T00:00:00"/>
    <d v="2025-03-25T00:00:00"/>
    <s v="Rejected"/>
    <n v="150388"/>
    <m/>
    <x v="1"/>
    <n v="4"/>
    <s v="Branch Office"/>
    <x v="0"/>
  </r>
  <r>
    <s v="GB44301"/>
    <x v="2"/>
    <n v="35"/>
    <s v="Sales"/>
    <s v="Sales Executive"/>
    <s v="i6"/>
    <s v="Bachelor"/>
    <s v="Job portal"/>
    <d v="2025-03-04T00:00:00"/>
    <d v="2025-03-19T00:00:00"/>
    <d v="2025-03-26T00:00:00"/>
    <s v="Rejected"/>
    <n v="59242"/>
    <m/>
    <x v="1"/>
    <n v="3"/>
    <s v="Branch Office"/>
    <x v="2"/>
  </r>
  <r>
    <s v="QE92444"/>
    <x v="0"/>
    <n v="31"/>
    <s v="Sales"/>
    <s v="Sales Executive"/>
    <s v="n10"/>
    <s v="Degree"/>
    <s v="LinkedIn"/>
    <d v="2025-03-04T00:00:00"/>
    <d v="2025-03-15T00:00:00"/>
    <d v="2025-03-25T00:00:00"/>
    <s v="Hired"/>
    <n v="188088"/>
    <n v="4.0999999999999996"/>
    <x v="2"/>
    <n v="4"/>
    <s v="Remote"/>
    <x v="1"/>
  </r>
  <r>
    <s v="GN16758"/>
    <x v="0"/>
    <n v="30"/>
    <s v="Sales"/>
    <s v="Sales Executive"/>
    <s v="c8"/>
    <s v="Master"/>
    <s v="Job portal"/>
    <d v="2025-03-04T00:00:00"/>
    <d v="2025-03-17T00:00:00"/>
    <d v="2025-03-23T00:00:00"/>
    <s v="Hired"/>
    <n v="56454"/>
    <n v="4.0999999999999996"/>
    <x v="0"/>
    <m/>
    <s v="Branch Office"/>
    <x v="1"/>
  </r>
  <r>
    <s v="KE48687"/>
    <x v="2"/>
    <n v="24"/>
    <s v="Purchase"/>
    <s v="Purchase Officer"/>
    <s v="i6"/>
    <s v="Master"/>
    <s v="Job portal"/>
    <d v="2025-03-04T00:00:00"/>
    <d v="2025-03-25T00:00:00"/>
    <d v="2025-04-06T00:00:00"/>
    <s v="Hired"/>
    <n v="67931"/>
    <m/>
    <x v="0"/>
    <n v="4"/>
    <s v="Branch Office"/>
    <x v="0"/>
  </r>
  <r>
    <s v="GX75838"/>
    <x v="0"/>
    <n v="35"/>
    <s v="Operations"/>
    <s v="Operations Executive"/>
    <s v="c10"/>
    <s v="Bachelor"/>
    <s v="Own website"/>
    <d v="2025-03-04T00:00:00"/>
    <d v="2025-03-12T00:00:00"/>
    <d v="2025-03-22T00:00:00"/>
    <s v="Hired"/>
    <n v="81686"/>
    <m/>
    <x v="0"/>
    <n v="5"/>
    <s v="Branch Office"/>
    <x v="2"/>
  </r>
  <r>
    <s v="DG08739"/>
    <x v="0"/>
    <n v="24"/>
    <s v="Operations"/>
    <s v="Operations Executive"/>
    <s v="c10"/>
    <s v="Bachelor"/>
    <s v="LinkedIn"/>
    <d v="2025-03-05T00:00:00"/>
    <d v="2025-03-26T00:00:00"/>
    <d v="2025-04-05T00:00:00"/>
    <s v="Hired"/>
    <n v="60511"/>
    <n v="5"/>
    <x v="2"/>
    <m/>
    <s v="Branch Office"/>
    <x v="0"/>
  </r>
  <r>
    <s v="JS87348"/>
    <x v="0"/>
    <n v="23"/>
    <s v="Service"/>
    <s v="Service Engineer"/>
    <s v="i1"/>
    <s v="Master"/>
    <s v="Own website"/>
    <d v="2025-03-05T00:00:00"/>
    <d v="2025-03-18T00:00:00"/>
    <d v="2025-03-26T00:00:00"/>
    <s v="Hired"/>
    <n v="45924"/>
    <n v="3.8"/>
    <x v="0"/>
    <n v="4"/>
    <s v="Branch Office"/>
    <x v="0"/>
  </r>
  <r>
    <s v="NC09683"/>
    <x v="0"/>
    <n v="28"/>
    <s v="Operations"/>
    <s v="Operations Manager"/>
    <s v="i4"/>
    <s v="Bachelor"/>
    <s v="Recruitment agencies"/>
    <d v="2025-03-05T00:00:00"/>
    <d v="2025-03-21T00:00:00"/>
    <d v="2025-03-30T00:00:00"/>
    <s v="Hired"/>
    <n v="48784"/>
    <m/>
    <x v="2"/>
    <n v="5"/>
    <s v="Branch Office"/>
    <x v="1"/>
  </r>
  <r>
    <s v="YO72120"/>
    <x v="1"/>
    <n v="26"/>
    <s v="Operations"/>
    <s v="Operations Executive"/>
    <s v="b9"/>
    <s v="Degree"/>
    <s v="LinkedIn"/>
    <d v="2025-03-05T00:00:00"/>
    <d v="2025-03-25T00:00:00"/>
    <d v="2025-04-02T00:00:00"/>
    <s v="Hired"/>
    <n v="59540"/>
    <n v="4.5"/>
    <x v="0"/>
    <n v="5"/>
    <s v="Branch Office"/>
    <x v="0"/>
  </r>
  <r>
    <s v="KW75371"/>
    <x v="0"/>
    <n v="29"/>
    <s v="Service"/>
    <s v="Service Engineer"/>
    <s v="m6"/>
    <s v="Bachelor"/>
    <s v="Own website"/>
    <d v="2025-03-05T00:00:00"/>
    <d v="2025-03-16T00:00:00"/>
    <d v="2025-03-26T00:00:00"/>
    <s v="Hired"/>
    <n v="90686"/>
    <n v="4.3"/>
    <x v="2"/>
    <n v="4"/>
    <s v="Branch Office"/>
    <x v="1"/>
  </r>
  <r>
    <s v="DF41279"/>
    <x v="0"/>
    <n v="24"/>
    <s v="Purchase"/>
    <s v="Purchase Officer"/>
    <s v="b9"/>
    <s v="Master"/>
    <s v="Job portal"/>
    <d v="2025-03-05T00:00:00"/>
    <d v="2025-03-14T00:00:00"/>
    <d v="2025-03-23T00:00:00"/>
    <s v="Rejected"/>
    <n v="32414"/>
    <m/>
    <x v="1"/>
    <m/>
    <s v="Head Office"/>
    <x v="0"/>
  </r>
  <r>
    <s v="XK01028"/>
    <x v="0"/>
    <n v="31"/>
    <s v="Finance"/>
    <s v="Finance Manager"/>
    <s v="i5"/>
    <s v="Master"/>
    <s v="LinkedIn"/>
    <d v="2025-03-06T00:00:00"/>
    <d v="2025-03-26T00:00:00"/>
    <d v="2025-04-04T00:00:00"/>
    <s v="Candidate refused"/>
    <n v="62007"/>
    <m/>
    <x v="1"/>
    <n v="5"/>
    <s v="Head Office"/>
    <x v="1"/>
  </r>
  <r>
    <s v="JV74335"/>
    <x v="2"/>
    <n v="31"/>
    <s v="Service"/>
    <s v="Service Engineer"/>
    <s v="c8"/>
    <s v="Master"/>
    <s v="LinkedIn"/>
    <d v="2025-03-06T00:00:00"/>
    <d v="2025-03-23T00:00:00"/>
    <d v="2025-03-30T00:00:00"/>
    <s v="Hired"/>
    <n v="71309"/>
    <n v="3.9"/>
    <x v="2"/>
    <n v="4"/>
    <s v="Branch Office"/>
    <x v="1"/>
  </r>
  <r>
    <s v="AI55395"/>
    <x v="0"/>
    <n v="25"/>
    <s v="Sales"/>
    <s v="Sales Executive"/>
    <s v="c9"/>
    <s v="Doctoral"/>
    <s v="LinkedIn"/>
    <d v="2025-03-06T00:00:00"/>
    <d v="2025-03-23T00:00:00"/>
    <d v="2025-04-01T00:00:00"/>
    <s v="Rejected"/>
    <n v="69728"/>
    <m/>
    <x v="1"/>
    <n v="4"/>
    <s v="Head Office"/>
    <x v="0"/>
  </r>
  <r>
    <s v="JQ98645"/>
    <x v="0"/>
    <n v="31"/>
    <s v="Service"/>
    <s v="Service Manager"/>
    <s v="n6"/>
    <s v="Bachelor"/>
    <s v="Own website"/>
    <d v="2025-03-06T00:00:00"/>
    <d v="2025-03-21T00:00:00"/>
    <d v="2025-04-02T00:00:00"/>
    <s v="Rejected"/>
    <n v="187859"/>
    <m/>
    <x v="1"/>
    <n v="4"/>
    <s v="Branch Office"/>
    <x v="1"/>
  </r>
  <r>
    <s v="OY11433"/>
    <x v="0"/>
    <n v="28"/>
    <s v="Operations"/>
    <s v="Operations Executive"/>
    <s v="c10"/>
    <s v="Associate"/>
    <s v="Own website"/>
    <d v="2025-03-06T00:00:00"/>
    <d v="2025-03-26T00:00:00"/>
    <d v="2025-04-04T00:00:00"/>
    <s v="Hired"/>
    <n v="84107"/>
    <n v="4.5999999999999996"/>
    <x v="2"/>
    <n v="5"/>
    <s v="Branch Office"/>
    <x v="1"/>
  </r>
  <r>
    <s v="FJ94146"/>
    <x v="0"/>
    <n v="53"/>
    <s v="Sales"/>
    <s v="Sales Executive"/>
    <s v="c10"/>
    <s v="Bachelor"/>
    <s v="LinkedIn"/>
    <d v="2025-03-06T00:00:00"/>
    <d v="2025-03-15T00:00:00"/>
    <d v="2025-03-20T00:00:00"/>
    <s v="Hired"/>
    <n v="86479"/>
    <n v="3.9"/>
    <x v="0"/>
    <n v="1"/>
    <s v="Branch Office"/>
    <x v="4"/>
  </r>
  <r>
    <s v="DK28422"/>
    <x v="0"/>
    <n v="32"/>
    <s v="Service"/>
    <s v="Service Engineer"/>
    <s v="i1"/>
    <s v="Bachelor"/>
    <s v="Job portal"/>
    <d v="2025-03-07T00:00:00"/>
    <d v="2025-03-25T00:00:00"/>
    <d v="2025-03-31T00:00:00"/>
    <s v="Hired"/>
    <n v="35444"/>
    <n v="4.9000000000000004"/>
    <x v="2"/>
    <n v="4"/>
    <s v="Branch Office"/>
    <x v="1"/>
  </r>
  <r>
    <s v="NP67339"/>
    <x v="2"/>
    <n v="32"/>
    <s v="Service"/>
    <s v="Service Manager"/>
    <s v="i4"/>
    <s v="Bachelor"/>
    <s v="Job portal"/>
    <d v="2025-03-07T00:00:00"/>
    <d v="2025-03-22T00:00:00"/>
    <d v="2025-03-31T00:00:00"/>
    <s v="Hired"/>
    <n v="61782"/>
    <n v="4.7"/>
    <x v="0"/>
    <m/>
    <s v="Branch Office"/>
    <x v="1"/>
  </r>
  <r>
    <s v="VV70978"/>
    <x v="2"/>
    <n v="39"/>
    <s v="Sales"/>
    <s v="Sales Manager"/>
    <s v="i5"/>
    <s v="Master"/>
    <s v="LinkedIn"/>
    <d v="2025-03-07T00:00:00"/>
    <d v="2025-03-24T00:00:00"/>
    <d v="2025-03-31T00:00:00"/>
    <s v="Rejected"/>
    <n v="66728"/>
    <m/>
    <x v="1"/>
    <m/>
    <s v="Remote"/>
    <x v="2"/>
  </r>
  <r>
    <s v="VX08460"/>
    <x v="0"/>
    <n v="29"/>
    <s v="Service"/>
    <s v="Service Manager"/>
    <s v="i4"/>
    <s v="Master"/>
    <s v="LinkedIn"/>
    <d v="2025-03-07T00:00:00"/>
    <d v="2025-03-16T00:00:00"/>
    <d v="2025-03-28T00:00:00"/>
    <s v="Hired"/>
    <n v="59837"/>
    <n v="3.8"/>
    <x v="0"/>
    <n v="5"/>
    <s v="Head Office"/>
    <x v="1"/>
  </r>
  <r>
    <s v="DH80765"/>
    <x v="0"/>
    <n v="28"/>
    <s v="Operations"/>
    <s v="Operations Executive"/>
    <s v="c8"/>
    <s v="Master"/>
    <s v="Job portal"/>
    <d v="2025-03-08T00:00:00"/>
    <d v="2025-03-17T00:00:00"/>
    <d v="2025-03-23T00:00:00"/>
    <s v="Hired"/>
    <n v="67905"/>
    <n v="3.9"/>
    <x v="2"/>
    <n v="4"/>
    <s v="Branch Office"/>
    <x v="1"/>
  </r>
  <r>
    <s v="GF32086"/>
    <x v="1"/>
    <n v="30"/>
    <s v="Sales"/>
    <s v="Sales Executive"/>
    <s v="c5"/>
    <s v="Degree"/>
    <s v="Others"/>
    <d v="2025-03-08T00:00:00"/>
    <d v="2025-03-16T00:00:00"/>
    <d v="2025-03-21T00:00:00"/>
    <s v="Hired"/>
    <n v="65208"/>
    <m/>
    <x v="0"/>
    <n v="5"/>
    <s v="Head Office"/>
    <x v="1"/>
  </r>
  <r>
    <s v="SQ02971"/>
    <x v="0"/>
    <n v="32"/>
    <s v="Operations"/>
    <s v="Operations Executive"/>
    <s v="i5"/>
    <s v="Associate"/>
    <s v="Others"/>
    <d v="2025-03-08T00:00:00"/>
    <d v="2025-03-30T00:00:00"/>
    <d v="2025-04-11T00:00:00"/>
    <s v="Hired"/>
    <n v="50226"/>
    <n v="4.5"/>
    <x v="0"/>
    <n v="5"/>
    <s v="Head Office"/>
    <x v="1"/>
  </r>
  <r>
    <s v="NV79868"/>
    <x v="2"/>
    <n v="49"/>
    <s v="Service"/>
    <s v="Service Manager"/>
    <s v="i1"/>
    <s v="Degree"/>
    <s v="Own website"/>
    <d v="2025-03-08T00:00:00"/>
    <d v="2025-03-16T00:00:00"/>
    <d v="2025-03-27T00:00:00"/>
    <s v="Rejected"/>
    <n v="35622"/>
    <m/>
    <x v="1"/>
    <n v="5"/>
    <s v="Branch Office"/>
    <x v="5"/>
  </r>
  <r>
    <s v="KM74610"/>
    <x v="0"/>
    <n v="34"/>
    <s v="Operations"/>
    <s v="Operations Manager"/>
    <s v="i5"/>
    <s v="Bachelor"/>
    <s v="Job portal"/>
    <d v="2025-03-08T00:00:00"/>
    <d v="2025-03-22T00:00:00"/>
    <d v="2025-04-03T00:00:00"/>
    <s v="Hired"/>
    <n v="60276"/>
    <n v="4.5999999999999996"/>
    <x v="0"/>
    <m/>
    <s v="Branch Office"/>
    <x v="2"/>
  </r>
  <r>
    <s v="YC82552"/>
    <x v="1"/>
    <n v="25"/>
    <s v="Operations"/>
    <s v="Operations Executive"/>
    <s v="i4"/>
    <s v="Bachelor"/>
    <s v="LinkedIn"/>
    <d v="2025-03-08T00:00:00"/>
    <d v="2025-03-21T00:00:00"/>
    <d v="2025-03-30T00:00:00"/>
    <s v="Rejected"/>
    <n v="64934"/>
    <m/>
    <x v="1"/>
    <m/>
    <s v="Branch Office"/>
    <x v="0"/>
  </r>
  <r>
    <s v="MO37647"/>
    <x v="2"/>
    <n v="26"/>
    <s v="Service"/>
    <s v="Service Engineer"/>
    <s v="i7"/>
    <s v="Bachelor"/>
    <s v="LinkedIn"/>
    <d v="2025-03-09T00:00:00"/>
    <d v="2025-03-31T00:00:00"/>
    <d v="2025-04-05T00:00:00"/>
    <s v="Hired"/>
    <n v="75180"/>
    <n v="4.9000000000000004"/>
    <x v="0"/>
    <m/>
    <s v="Branch Office"/>
    <x v="0"/>
  </r>
  <r>
    <s v="UT61991"/>
    <x v="1"/>
    <n v="30"/>
    <s v="Operations"/>
    <s v="Operations Executive"/>
    <s v="c10"/>
    <s v="Bachelor"/>
    <s v="LinkedIn"/>
    <d v="2025-03-10T00:00:00"/>
    <d v="2025-03-31T00:00:00"/>
    <d v="2025-04-07T00:00:00"/>
    <s v="Rejected"/>
    <n v="73037"/>
    <m/>
    <x v="1"/>
    <n v="5"/>
    <s v="Head Office"/>
    <x v="1"/>
  </r>
  <r>
    <s v="IP91237"/>
    <x v="2"/>
    <n v="33"/>
    <s v="Finance"/>
    <s v="Financial Analyst"/>
    <s v="c10"/>
    <s v="Bachelor"/>
    <s v="Job portal"/>
    <d v="2025-03-10T00:00:00"/>
    <d v="2025-03-29T00:00:00"/>
    <d v="2025-04-07T00:00:00"/>
    <s v="Rejected"/>
    <n v="82715"/>
    <m/>
    <x v="1"/>
    <n v="5"/>
    <s v="Branch Office"/>
    <x v="1"/>
  </r>
  <r>
    <s v="MU42431"/>
    <x v="0"/>
    <n v="24"/>
    <s v="Operations"/>
    <s v="Operations Executive"/>
    <s v="b9"/>
    <s v="Bachelor"/>
    <s v="LinkedIn"/>
    <d v="2025-03-10T00:00:00"/>
    <d v="2025-03-19T00:00:00"/>
    <d v="2025-03-31T00:00:00"/>
    <s v="Candidate refused"/>
    <n v="35006"/>
    <m/>
    <x v="1"/>
    <n v="5"/>
    <s v="Head Office"/>
    <x v="0"/>
  </r>
  <r>
    <s v="CU53092"/>
    <x v="1"/>
    <n v="22"/>
    <s v="Purchase"/>
    <s v="Purchase Officer"/>
    <s v="n10"/>
    <s v="Doctoral"/>
    <s v="Own website"/>
    <d v="2025-03-11T00:00:00"/>
    <d v="2025-03-31T00:00:00"/>
    <d v="2025-04-07T00:00:00"/>
    <s v="Hired"/>
    <n v="227489"/>
    <n v="4.9000000000000004"/>
    <x v="2"/>
    <m/>
    <s v="Head Office"/>
    <x v="0"/>
  </r>
  <r>
    <s v="IZ23553"/>
    <x v="0"/>
    <n v="35"/>
    <s v="General Management"/>
    <s v="General Manager"/>
    <s v="b9"/>
    <s v="Degree"/>
    <s v="Others"/>
    <d v="2025-03-11T00:00:00"/>
    <d v="2025-03-21T00:00:00"/>
    <d v="2025-04-01T00:00:00"/>
    <s v="Rejected"/>
    <n v="32722"/>
    <m/>
    <x v="1"/>
    <n v="5"/>
    <s v="Branch Office"/>
    <x v="2"/>
  </r>
  <r>
    <s v="TM88177"/>
    <x v="0"/>
    <n v="23"/>
    <s v="Operations"/>
    <s v="Operations Executive"/>
    <s v="i5"/>
    <s v="Associate"/>
    <s v="LinkedIn"/>
    <d v="2025-03-11T00:00:00"/>
    <d v="2025-03-19T00:00:00"/>
    <d v="2025-03-27T00:00:00"/>
    <s v="Hired"/>
    <n v="65625"/>
    <m/>
    <x v="0"/>
    <n v="5"/>
    <s v="Branch Office"/>
    <x v="0"/>
  </r>
  <r>
    <s v="UH36655"/>
    <x v="2"/>
    <n v="25"/>
    <s v="Marketing"/>
    <s v="Marketing Executive"/>
    <s v="i7"/>
    <s v="Associate"/>
    <s v="Recruitment agencies"/>
    <d v="2025-03-12T00:00:00"/>
    <d v="2025-04-03T00:00:00"/>
    <d v="2025-04-07T00:00:00"/>
    <s v="Hired"/>
    <n v="75171"/>
    <n v="4.5999999999999996"/>
    <x v="0"/>
    <n v="4"/>
    <s v="Branch Office"/>
    <x v="0"/>
  </r>
  <r>
    <s v="JN54485"/>
    <x v="2"/>
    <n v="32"/>
    <s v="Finance"/>
    <s v="Finance Manager"/>
    <s v="c5"/>
    <s v="Master"/>
    <s v="Others"/>
    <d v="2025-03-12T00:00:00"/>
    <d v="2025-04-01T00:00:00"/>
    <d v="2025-04-12T00:00:00"/>
    <s v="Hired"/>
    <n v="55172"/>
    <n v="4.5999999999999996"/>
    <x v="2"/>
    <n v="4"/>
    <s v="Head Office"/>
    <x v="1"/>
  </r>
  <r>
    <s v="YV61316"/>
    <x v="1"/>
    <n v="32"/>
    <s v="Production"/>
    <s v="Production Manager"/>
    <s v="b9"/>
    <s v="Bachelor"/>
    <s v="LinkedIn"/>
    <d v="2025-03-12T00:00:00"/>
    <d v="2025-03-27T00:00:00"/>
    <d v="2025-04-07T00:00:00"/>
    <s v="Rejected"/>
    <n v="50867"/>
    <m/>
    <x v="1"/>
    <m/>
    <s v="Branch Office"/>
    <x v="1"/>
  </r>
  <r>
    <s v="DZ34877"/>
    <x v="0"/>
    <n v="33"/>
    <s v="Operations"/>
    <s v="Operations Manager"/>
    <s v="m7"/>
    <s v="Degree"/>
    <s v="LinkedIn"/>
    <d v="2025-03-13T00:00:00"/>
    <d v="2025-03-21T00:00:00"/>
    <d v="2025-04-01T00:00:00"/>
    <s v="Hired"/>
    <n v="155830"/>
    <n v="3.7"/>
    <x v="0"/>
    <n v="4"/>
    <s v="Branch Office"/>
    <x v="1"/>
  </r>
  <r>
    <s v="MY49657"/>
    <x v="2"/>
    <n v="35"/>
    <s v="Operations"/>
    <s v="Operations Manager"/>
    <s v="i6"/>
    <s v="Bachelor"/>
    <s v="Job portal"/>
    <d v="2025-03-13T00:00:00"/>
    <d v="2025-03-25T00:00:00"/>
    <d v="2025-04-04T00:00:00"/>
    <s v="Rejected"/>
    <n v="60785"/>
    <m/>
    <x v="1"/>
    <n v="1"/>
    <s v="Branch Office"/>
    <x v="2"/>
  </r>
  <r>
    <s v="NT54770"/>
    <x v="2"/>
    <n v="25"/>
    <s v="Marketing"/>
    <s v="Marketing Executive"/>
    <s v="n10"/>
    <s v="Bachelor"/>
    <s v="LinkedIn"/>
    <d v="2025-03-13T00:00:00"/>
    <d v="2025-03-30T00:00:00"/>
    <d v="2025-04-04T00:00:00"/>
    <s v="Hired"/>
    <n v="225517"/>
    <n v="3.7"/>
    <x v="0"/>
    <n v="4"/>
    <s v="Branch Office"/>
    <x v="0"/>
  </r>
  <r>
    <s v="FO62695"/>
    <x v="0"/>
    <n v="30"/>
    <s v="Service"/>
    <s v="Service Engineer"/>
    <s v="i1"/>
    <s v="Bachelor"/>
    <s v="Job portal"/>
    <d v="2025-03-13T00:00:00"/>
    <d v="2025-03-31T00:00:00"/>
    <d v="2025-04-06T00:00:00"/>
    <s v="Hired"/>
    <n v="57787"/>
    <n v="4.4000000000000004"/>
    <x v="2"/>
    <n v="1"/>
    <s v="Branch Office"/>
    <x v="1"/>
  </r>
  <r>
    <s v="SB73426"/>
    <x v="0"/>
    <n v="47"/>
    <s v="Operations"/>
    <s v="Operations Manager"/>
    <s v="i6"/>
    <s v="Bachelor"/>
    <s v="Job portal"/>
    <d v="2025-03-13T00:00:00"/>
    <d v="2025-03-27T00:00:00"/>
    <d v="2025-03-31T00:00:00"/>
    <s v="Hired"/>
    <n v="52613"/>
    <n v="4.9000000000000004"/>
    <x v="0"/>
    <n v="5"/>
    <s v="Branch Office"/>
    <x v="5"/>
  </r>
  <r>
    <s v="YB64451"/>
    <x v="0"/>
    <n v="34"/>
    <s v="Service"/>
    <s v="Service Engineer"/>
    <s v="i1"/>
    <s v="Degree"/>
    <s v="Recruitment agencies"/>
    <d v="2025-03-14T00:00:00"/>
    <d v="2025-03-23T00:00:00"/>
    <d v="2025-04-04T00:00:00"/>
    <s v="Hired"/>
    <n v="42410"/>
    <n v="4.4000000000000004"/>
    <x v="0"/>
    <n v="5"/>
    <s v="Branch Office"/>
    <x v="2"/>
  </r>
  <r>
    <s v="RN73829"/>
    <x v="0"/>
    <n v="35"/>
    <s v="Operations"/>
    <s v="Operations Executive"/>
    <s v="c8"/>
    <s v="Associate"/>
    <s v="Recruitment agencies"/>
    <d v="2025-03-14T00:00:00"/>
    <d v="2025-03-23T00:00:00"/>
    <d v="2025-04-03T00:00:00"/>
    <s v="Hired"/>
    <n v="56599"/>
    <n v="4.5999999999999996"/>
    <x v="2"/>
    <n v="5"/>
    <s v="Branch Office"/>
    <x v="2"/>
  </r>
  <r>
    <s v="YW65756"/>
    <x v="1"/>
    <n v="34"/>
    <s v="Service"/>
    <s v="Service Engineer"/>
    <s v="i6"/>
    <s v="Bachelor"/>
    <s v="Job portal"/>
    <d v="2025-03-14T00:00:00"/>
    <d v="2025-04-01T00:00:00"/>
    <d v="2025-04-13T00:00:00"/>
    <s v="Hired"/>
    <n v="53450"/>
    <n v="5"/>
    <x v="2"/>
    <n v="3"/>
    <s v="Branch Office"/>
    <x v="2"/>
  </r>
  <r>
    <s v="VU05600"/>
    <x v="2"/>
    <n v="40"/>
    <s v="Service"/>
    <s v="Service Manager"/>
    <s v="n9"/>
    <s v="Bachelor"/>
    <s v="LinkedIn"/>
    <d v="2025-03-15T00:00:00"/>
    <d v="2025-03-23T00:00:00"/>
    <d v="2025-03-27T00:00:00"/>
    <s v="Hired"/>
    <n v="212874"/>
    <n v="4.9000000000000004"/>
    <x v="2"/>
    <m/>
    <s v="Branch Office"/>
    <x v="3"/>
  </r>
  <r>
    <s v="TE86533"/>
    <x v="2"/>
    <n v="25"/>
    <s v="Marketing"/>
    <s v="Marketing Executive"/>
    <s v="b9"/>
    <s v="Bachelor"/>
    <s v="LinkedIn"/>
    <d v="2025-03-15T00:00:00"/>
    <d v="2025-03-31T00:00:00"/>
    <d v="2025-04-09T00:00:00"/>
    <s v="Rejected"/>
    <n v="47870"/>
    <m/>
    <x v="1"/>
    <n v="4"/>
    <s v="Branch Office"/>
    <x v="0"/>
  </r>
  <r>
    <s v="II32570"/>
    <x v="1"/>
    <n v="23"/>
    <s v="Service"/>
    <s v="Service Engineer"/>
    <s v="c8"/>
    <s v="Master"/>
    <s v="LinkedIn"/>
    <d v="2025-03-15T00:00:00"/>
    <d v="2025-03-23T00:00:00"/>
    <d v="2025-04-03T00:00:00"/>
    <s v="Hired"/>
    <n v="51444"/>
    <m/>
    <x v="0"/>
    <n v="4"/>
    <s v="Branch Office"/>
    <x v="0"/>
  </r>
  <r>
    <s v="SL67905"/>
    <x v="0"/>
    <n v="33"/>
    <s v="Operations"/>
    <s v="Operations Executive"/>
    <s v="c10"/>
    <s v="Bachelor"/>
    <s v="Job portal"/>
    <d v="2025-03-16T00:00:00"/>
    <d v="2025-03-28T00:00:00"/>
    <d v="2025-04-03T00:00:00"/>
    <s v="Hired"/>
    <n v="87734"/>
    <n v="4.3"/>
    <x v="0"/>
    <n v="4"/>
    <s v="Branch Office"/>
    <x v="1"/>
  </r>
  <r>
    <s v="AG95411"/>
    <x v="2"/>
    <n v="26"/>
    <s v="Operations"/>
    <s v="Operations Manager"/>
    <s v="c5"/>
    <s v="Doctoral"/>
    <s v="Own website"/>
    <d v="2025-03-16T00:00:00"/>
    <d v="2025-04-06T00:00:00"/>
    <d v="2025-04-11T00:00:00"/>
    <s v="Hired"/>
    <n v="61742"/>
    <n v="3.6"/>
    <x v="0"/>
    <n v="5"/>
    <s v="Branch Office"/>
    <x v="0"/>
  </r>
  <r>
    <s v="EW82969"/>
    <x v="0"/>
    <n v="22"/>
    <s v="Service"/>
    <s v="Service Engineer"/>
    <s v="c8"/>
    <s v="Bachelor"/>
    <s v="Job portal"/>
    <d v="2025-03-16T00:00:00"/>
    <d v="2025-03-30T00:00:00"/>
    <d v="2025-04-08T00:00:00"/>
    <s v="Hired"/>
    <n v="84301"/>
    <m/>
    <x v="0"/>
    <n v="4"/>
    <s v="Branch Office"/>
    <x v="0"/>
  </r>
  <r>
    <s v="LS12589"/>
    <x v="2"/>
    <n v="31"/>
    <s v="Service"/>
    <s v="Service Engineer"/>
    <s v="c9"/>
    <s v="Doctoral"/>
    <s v="Job portal"/>
    <d v="2025-03-16T00:00:00"/>
    <d v="2025-03-30T00:00:00"/>
    <d v="2025-04-04T00:00:00"/>
    <s v="Candidate refused"/>
    <n v="85098"/>
    <m/>
    <x v="1"/>
    <n v="3"/>
    <s v="Head Office"/>
    <x v="1"/>
  </r>
  <r>
    <s v="IL51312"/>
    <x v="0"/>
    <n v="47"/>
    <s v="Operations"/>
    <s v="Operations Executive"/>
    <s v="i1"/>
    <s v="Bachelor"/>
    <s v="LinkedIn"/>
    <d v="2025-03-16T00:00:00"/>
    <d v="2025-03-25T00:00:00"/>
    <d v="2025-04-02T00:00:00"/>
    <s v="Candidate refused"/>
    <n v="52017"/>
    <m/>
    <x v="1"/>
    <n v="4"/>
    <s v="Head Office"/>
    <x v="5"/>
  </r>
  <r>
    <s v="XF93946"/>
    <x v="1"/>
    <n v="32"/>
    <s v="Service"/>
    <s v="Service Manager"/>
    <s v="i6"/>
    <s v="Master"/>
    <s v="Own website"/>
    <d v="2025-03-16T00:00:00"/>
    <d v="2025-04-02T00:00:00"/>
    <d v="2025-04-10T00:00:00"/>
    <s v="Hired"/>
    <n v="74284"/>
    <n v="3.9"/>
    <x v="0"/>
    <n v="4"/>
    <s v="Branch Office"/>
    <x v="1"/>
  </r>
  <r>
    <s v="RM29717"/>
    <x v="0"/>
    <n v="33"/>
    <s v="Operations"/>
    <s v="Operations Manager"/>
    <s v="c8"/>
    <s v="Bachelor"/>
    <s v="Recruitment agencies"/>
    <d v="2025-03-17T00:00:00"/>
    <d v="2025-04-06T00:00:00"/>
    <d v="2025-04-10T00:00:00"/>
    <s v="Hired"/>
    <n v="55013"/>
    <n v="4.9000000000000004"/>
    <x v="0"/>
    <n v="5"/>
    <s v="Branch Office"/>
    <x v="1"/>
  </r>
  <r>
    <s v="TN40607"/>
    <x v="0"/>
    <n v="22"/>
    <s v="General Management"/>
    <s v="General Manager"/>
    <s v="i7"/>
    <s v="Master"/>
    <s v="LinkedIn"/>
    <d v="2025-03-17T00:00:00"/>
    <d v="2025-03-31T00:00:00"/>
    <d v="2025-04-11T00:00:00"/>
    <s v="Hired"/>
    <n v="65927"/>
    <n v="4.2"/>
    <x v="0"/>
    <n v="2"/>
    <s v="Branch Office"/>
    <x v="0"/>
  </r>
  <r>
    <s v="PP24466"/>
    <x v="2"/>
    <n v="23"/>
    <s v="Service"/>
    <s v="Service Engineer"/>
    <s v="m7"/>
    <s v="Bachelor"/>
    <s v="Job portal"/>
    <d v="2025-03-17T00:00:00"/>
    <d v="2025-03-28T00:00:00"/>
    <d v="2025-04-07T00:00:00"/>
    <s v="Hired"/>
    <n v="158675"/>
    <n v="4.2"/>
    <x v="0"/>
    <n v="5"/>
    <s v="Remote"/>
    <x v="0"/>
  </r>
  <r>
    <s v="EN94995"/>
    <x v="0"/>
    <n v="35"/>
    <s v="Service"/>
    <s v="Service Engineer"/>
    <s v="i6"/>
    <s v="Associate"/>
    <s v="LinkedIn"/>
    <d v="2025-03-17T00:00:00"/>
    <d v="2025-04-07T00:00:00"/>
    <d v="2025-04-13T00:00:00"/>
    <s v="Hired"/>
    <n v="58549"/>
    <m/>
    <x v="2"/>
    <n v="5"/>
    <s v="Branch Office"/>
    <x v="2"/>
  </r>
  <r>
    <s v="MG38964"/>
    <x v="2"/>
    <n v="28"/>
    <s v="Production"/>
    <s v="Production Manager"/>
    <s v="i6"/>
    <s v="Bachelor"/>
    <s v="Recruitment agencies"/>
    <d v="2025-03-17T00:00:00"/>
    <d v="2025-04-03T00:00:00"/>
    <d v="2025-04-13T00:00:00"/>
    <s v="Hired"/>
    <n v="72743"/>
    <n v="3.7"/>
    <x v="0"/>
    <m/>
    <s v="Branch Office"/>
    <x v="1"/>
  </r>
  <r>
    <s v="RM78747"/>
    <x v="0"/>
    <n v="23"/>
    <s v="Operations"/>
    <s v="Operations Executive"/>
    <s v="i1"/>
    <s v="Master"/>
    <s v="Job portal"/>
    <d v="2025-03-17T00:00:00"/>
    <d v="2025-04-06T00:00:00"/>
    <d v="2025-04-13T00:00:00"/>
    <s v="Hired"/>
    <n v="54154"/>
    <n v="3.8"/>
    <x v="0"/>
    <n v="4"/>
    <s v="Branch Office"/>
    <x v="0"/>
  </r>
  <r>
    <s v="ET34629"/>
    <x v="2"/>
    <n v="29"/>
    <s v="Service"/>
    <s v="Service Manager"/>
    <s v="i4"/>
    <s v="Bachelor"/>
    <s v="Others"/>
    <d v="2025-03-17T00:00:00"/>
    <d v="2025-04-04T00:00:00"/>
    <d v="2025-04-15T00:00:00"/>
    <s v="Candidate refused"/>
    <n v="62321"/>
    <m/>
    <x v="1"/>
    <n v="5"/>
    <s v="Head Office"/>
    <x v="1"/>
  </r>
  <r>
    <s v="BD73993"/>
    <x v="0"/>
    <n v="22"/>
    <s v="Sales"/>
    <s v="Sales Executive"/>
    <s v="i6"/>
    <s v="Bachelor"/>
    <s v="Job portal"/>
    <d v="2025-03-18T00:00:00"/>
    <d v="2025-04-04T00:00:00"/>
    <d v="2025-04-12T00:00:00"/>
    <s v="No decision"/>
    <n v="53944"/>
    <m/>
    <x v="1"/>
    <n v="3"/>
    <s v="Branch Office"/>
    <x v="0"/>
  </r>
  <r>
    <s v="DJ57843"/>
    <x v="0"/>
    <n v="22"/>
    <s v="Operations"/>
    <s v="Operations Executive"/>
    <s v="i1"/>
    <s v="Bachelor"/>
    <s v="Own website"/>
    <d v="2025-03-18T00:00:00"/>
    <d v="2025-03-26T00:00:00"/>
    <d v="2025-04-07T00:00:00"/>
    <s v="Hired"/>
    <n v="48836"/>
    <n v="4.5"/>
    <x v="0"/>
    <n v="5"/>
    <s v="Branch Office"/>
    <x v="0"/>
  </r>
  <r>
    <s v="AZ77616"/>
    <x v="0"/>
    <n v="32"/>
    <s v="Marketing"/>
    <s v="Marketing Manager"/>
    <s v="n9"/>
    <s v="Doctoral"/>
    <s v="Job portal"/>
    <d v="2025-03-18T00:00:00"/>
    <d v="2025-04-02T00:00:00"/>
    <d v="2025-04-10T00:00:00"/>
    <s v="Hired"/>
    <n v="203700"/>
    <n v="4.4000000000000004"/>
    <x v="0"/>
    <n v="5"/>
    <s v="Branch Office"/>
    <x v="1"/>
  </r>
  <r>
    <s v="QH43946"/>
    <x v="0"/>
    <n v="33"/>
    <s v="Purchase"/>
    <s v="Purchase Officer"/>
    <s v="i4"/>
    <s v="Bachelor"/>
    <s v="Own website"/>
    <d v="2025-03-18T00:00:00"/>
    <d v="2025-04-01T00:00:00"/>
    <d v="2025-04-10T00:00:00"/>
    <s v="Rejected"/>
    <n v="42206"/>
    <m/>
    <x v="1"/>
    <n v="5"/>
    <s v="Branch Office"/>
    <x v="1"/>
  </r>
  <r>
    <s v="YE32672"/>
    <x v="0"/>
    <n v="27"/>
    <s v="Purchase"/>
    <s v="Purchase Officer"/>
    <s v="b9"/>
    <s v="Bachelor"/>
    <s v="Job portal"/>
    <d v="2025-03-18T00:00:00"/>
    <d v="2025-04-02T00:00:00"/>
    <d v="2025-04-09T00:00:00"/>
    <s v="Hired"/>
    <n v="45380"/>
    <n v="3.8"/>
    <x v="0"/>
    <n v="4"/>
    <s v="Branch Office"/>
    <x v="0"/>
  </r>
  <r>
    <s v="KY15194"/>
    <x v="0"/>
    <n v="30"/>
    <s v="Marketing"/>
    <s v="Marketing Executive"/>
    <s v="c8"/>
    <s v="Bachelor"/>
    <s v="Job portal"/>
    <d v="2025-03-18T00:00:00"/>
    <d v="2025-04-07T00:00:00"/>
    <d v="2025-04-19T00:00:00"/>
    <s v="Candidate refused"/>
    <n v="71007"/>
    <m/>
    <x v="1"/>
    <n v="4"/>
    <s v="Branch Office"/>
    <x v="1"/>
  </r>
  <r>
    <s v="KH28036"/>
    <x v="0"/>
    <n v="30"/>
    <s v="Operations"/>
    <s v="Operations Manager"/>
    <s v="c8"/>
    <s v="Master"/>
    <s v="Own website"/>
    <d v="2025-03-18T00:00:00"/>
    <d v="2025-04-01T00:00:00"/>
    <d v="2025-04-11T00:00:00"/>
    <s v="Hired"/>
    <n v="78414"/>
    <n v="3.6"/>
    <x v="0"/>
    <n v="5"/>
    <s v="Head Office"/>
    <x v="1"/>
  </r>
  <r>
    <s v="VK92062"/>
    <x v="0"/>
    <n v="34"/>
    <s v="Operations"/>
    <s v="Operations Executive"/>
    <s v="c8"/>
    <s v="Bachelor"/>
    <s v="LinkedIn"/>
    <d v="2025-03-18T00:00:00"/>
    <d v="2025-04-09T00:00:00"/>
    <d v="2025-04-15T00:00:00"/>
    <s v="Hired"/>
    <n v="80940"/>
    <n v="4.7"/>
    <x v="0"/>
    <n v="4"/>
    <s v="Branch Office"/>
    <x v="2"/>
  </r>
  <r>
    <s v="DY70630"/>
    <x v="2"/>
    <n v="29"/>
    <s v="Operations"/>
    <s v="Operations Executive"/>
    <s v="c10"/>
    <s v="Degree"/>
    <s v="Recruitment agencies"/>
    <d v="2025-03-18T00:00:00"/>
    <d v="2025-04-04T00:00:00"/>
    <d v="2025-04-16T00:00:00"/>
    <s v="Hired"/>
    <n v="61609"/>
    <n v="3.7"/>
    <x v="2"/>
    <n v="4"/>
    <s v="Branch Office"/>
    <x v="1"/>
  </r>
  <r>
    <s v="NW98803"/>
    <x v="2"/>
    <n v="25"/>
    <s v="General Management"/>
    <s v="General Manager"/>
    <s v="i1"/>
    <s v="Master"/>
    <s v="LinkedIn"/>
    <d v="2025-03-19T00:00:00"/>
    <d v="2025-04-05T00:00:00"/>
    <d v="2025-04-14T00:00:00"/>
    <s v="Candidate refused"/>
    <n v="57135"/>
    <m/>
    <x v="1"/>
    <n v="5"/>
    <s v="Branch Office"/>
    <x v="0"/>
  </r>
  <r>
    <s v="XC26781"/>
    <x v="0"/>
    <n v="26"/>
    <s v="Operations"/>
    <s v="Operations Manager"/>
    <s v="i6"/>
    <s v="Master"/>
    <s v="Others"/>
    <d v="2025-03-19T00:00:00"/>
    <d v="2025-03-28T00:00:00"/>
    <d v="2025-04-01T00:00:00"/>
    <s v="Rejected"/>
    <n v="68851"/>
    <m/>
    <x v="1"/>
    <m/>
    <s v="Branch Office"/>
    <x v="0"/>
  </r>
  <r>
    <s v="YS79663"/>
    <x v="2"/>
    <n v="24"/>
    <s v="Operations"/>
    <s v="Operations Executive"/>
    <s v="c5"/>
    <s v="Bachelor"/>
    <s v="Job portal"/>
    <d v="2025-03-19T00:00:00"/>
    <d v="2025-04-01T00:00:00"/>
    <d v="2025-04-05T00:00:00"/>
    <s v="Hired"/>
    <n v="57234"/>
    <n v="4.5999999999999996"/>
    <x v="0"/>
    <m/>
    <s v="Remote"/>
    <x v="0"/>
  </r>
  <r>
    <s v="EX87555"/>
    <x v="2"/>
    <n v="34"/>
    <s v="Operations"/>
    <s v="Operations Executive"/>
    <s v="c5"/>
    <s v="Master"/>
    <s v="LinkedIn"/>
    <d v="2025-03-20T00:00:00"/>
    <d v="2025-04-07T00:00:00"/>
    <d v="2025-04-16T00:00:00"/>
    <s v="Hired"/>
    <n v="69471"/>
    <n v="4.2"/>
    <x v="0"/>
    <n v="4"/>
    <s v="Branch Office"/>
    <x v="2"/>
  </r>
  <r>
    <s v="LM03557"/>
    <x v="0"/>
    <n v="38"/>
    <s v="Operations"/>
    <s v="Operations Executive"/>
    <s v="i4"/>
    <s v="Bachelor"/>
    <s v="Recruitment agencies"/>
    <d v="2025-03-20T00:00:00"/>
    <d v="2025-04-07T00:00:00"/>
    <d v="2025-04-12T00:00:00"/>
    <s v="Hired"/>
    <n v="54095"/>
    <n v="4.5999999999999996"/>
    <x v="2"/>
    <m/>
    <s v="Branch Office"/>
    <x v="2"/>
  </r>
  <r>
    <s v="MZ69379"/>
    <x v="2"/>
    <n v="24"/>
    <s v="Service"/>
    <s v="Service Manager"/>
    <s v="b9"/>
    <s v="Bachelor"/>
    <s v="LinkedIn"/>
    <d v="2025-03-20T00:00:00"/>
    <d v="2025-04-09T00:00:00"/>
    <d v="2025-04-14T00:00:00"/>
    <s v="Hired"/>
    <n v="45603"/>
    <n v="4.8"/>
    <x v="0"/>
    <n v="2"/>
    <s v="Branch Office"/>
    <x v="0"/>
  </r>
  <r>
    <s v="IS18401"/>
    <x v="0"/>
    <n v="28"/>
    <s v="Service"/>
    <s v="Service Engineer"/>
    <s v="c8"/>
    <s v="Bachelor"/>
    <s v="Others"/>
    <d v="2025-03-20T00:00:00"/>
    <d v="2025-03-28T00:00:00"/>
    <d v="2025-04-02T00:00:00"/>
    <s v="Rejected"/>
    <n v="82260"/>
    <m/>
    <x v="1"/>
    <m/>
    <s v="Branch Office"/>
    <x v="1"/>
  </r>
  <r>
    <s v="GU82151"/>
    <x v="0"/>
    <n v="35"/>
    <s v="Operations"/>
    <s v="Operations Executive"/>
    <s v="c8"/>
    <s v="Degree"/>
    <s v="Own website"/>
    <d v="2025-03-21T00:00:00"/>
    <d v="2025-04-05T00:00:00"/>
    <d v="2025-04-17T00:00:00"/>
    <s v="Hired"/>
    <n v="71617"/>
    <n v="3.7"/>
    <x v="0"/>
    <n v="5"/>
    <s v="Remote"/>
    <x v="2"/>
  </r>
  <r>
    <s v="VK12782"/>
    <x v="0"/>
    <n v="32"/>
    <s v="Service"/>
    <s v="Service Engineer"/>
    <s v="b9"/>
    <s v="Bachelor"/>
    <s v="LinkedIn"/>
    <d v="2025-03-21T00:00:00"/>
    <d v="2025-04-06T00:00:00"/>
    <d v="2025-04-16T00:00:00"/>
    <s v="Rejected"/>
    <n v="35374"/>
    <m/>
    <x v="1"/>
    <n v="5"/>
    <s v="Branch Office"/>
    <x v="1"/>
  </r>
  <r>
    <s v="JM67951"/>
    <x v="2"/>
    <n v="32"/>
    <s v="Operations"/>
    <s v="Operations Manager"/>
    <s v="c5"/>
    <s v="Bachelor"/>
    <s v="LinkedIn"/>
    <d v="2025-03-21T00:00:00"/>
    <d v="2025-04-03T00:00:00"/>
    <d v="2025-04-09T00:00:00"/>
    <s v="Candidate refused"/>
    <n v="63968"/>
    <m/>
    <x v="1"/>
    <n v="4"/>
    <s v="Branch Office"/>
    <x v="1"/>
  </r>
  <r>
    <s v="QJ73404"/>
    <x v="2"/>
    <n v="34"/>
    <s v="Service"/>
    <s v="Service Manager"/>
    <s v="b9"/>
    <s v="Master"/>
    <s v="Recruitment agencies"/>
    <d v="2025-03-21T00:00:00"/>
    <d v="2025-04-07T00:00:00"/>
    <d v="2025-04-14T00:00:00"/>
    <s v="Hired"/>
    <n v="45441"/>
    <n v="4.3"/>
    <x v="0"/>
    <n v="5"/>
    <s v="Head Office"/>
    <x v="2"/>
  </r>
  <r>
    <s v="ZJ51238"/>
    <x v="0"/>
    <n v="26"/>
    <s v="Operations"/>
    <s v="Operations Executive"/>
    <s v="c10"/>
    <s v="Bachelor"/>
    <s v="Others"/>
    <d v="2025-03-21T00:00:00"/>
    <d v="2025-04-01T00:00:00"/>
    <d v="2025-04-08T00:00:00"/>
    <s v="Rejected"/>
    <n v="78036"/>
    <m/>
    <x v="1"/>
    <n v="4"/>
    <s v="Branch Office"/>
    <x v="0"/>
  </r>
  <r>
    <s v="RI40940"/>
    <x v="0"/>
    <n v="30"/>
    <s v="Service"/>
    <s v="Service Engineer"/>
    <s v="c10"/>
    <s v="Master"/>
    <s v="LinkedIn"/>
    <d v="2025-03-21T00:00:00"/>
    <d v="2025-03-30T00:00:00"/>
    <d v="2025-04-05T00:00:00"/>
    <s v="Hired"/>
    <n v="65829"/>
    <n v="4.4000000000000004"/>
    <x v="0"/>
    <n v="4"/>
    <s v="Branch Office"/>
    <x v="1"/>
  </r>
  <r>
    <s v="RT58197"/>
    <x v="1"/>
    <n v="34"/>
    <s v="Operations"/>
    <s v="Operations Manager"/>
    <s v="n6"/>
    <s v="Master"/>
    <s v="Job portal"/>
    <d v="2025-03-21T00:00:00"/>
    <d v="2025-03-30T00:00:00"/>
    <d v="2025-04-05T00:00:00"/>
    <s v="Hired"/>
    <n v="123030"/>
    <n v="4.3"/>
    <x v="0"/>
    <n v="4"/>
    <s v="Branch Office"/>
    <x v="2"/>
  </r>
  <r>
    <s v="JD85438"/>
    <x v="0"/>
    <n v="34"/>
    <s v="Operations"/>
    <s v="Operations Executive"/>
    <s v="c10"/>
    <s v="Bachelor"/>
    <s v="Job portal"/>
    <d v="2025-03-22T00:00:00"/>
    <d v="2025-03-30T00:00:00"/>
    <d v="2025-04-03T00:00:00"/>
    <s v="Hired"/>
    <n v="66596"/>
    <m/>
    <x v="0"/>
    <n v="5"/>
    <s v="Branch Office"/>
    <x v="2"/>
  </r>
  <r>
    <s v="JX63946"/>
    <x v="0"/>
    <n v="32"/>
    <s v="Service"/>
    <s v="Service Manager"/>
    <s v="b9"/>
    <s v="Bachelor"/>
    <s v="LinkedIn"/>
    <d v="2025-03-23T00:00:00"/>
    <d v="2025-04-09T00:00:00"/>
    <d v="2025-04-20T00:00:00"/>
    <s v="Rejected"/>
    <n v="49741"/>
    <m/>
    <x v="1"/>
    <m/>
    <s v="Branch Office"/>
    <x v="1"/>
  </r>
  <r>
    <s v="WM46341"/>
    <x v="1"/>
    <n v="30"/>
    <s v="Operations"/>
    <s v="Operations Executive"/>
    <s v="c5"/>
    <s v="Bachelor"/>
    <s v="Job portal"/>
    <d v="2025-03-23T00:00:00"/>
    <d v="2025-04-11T00:00:00"/>
    <d v="2025-04-16T00:00:00"/>
    <s v="Hired"/>
    <n v="67181"/>
    <n v="4.3"/>
    <x v="0"/>
    <n v="5"/>
    <s v="Branch Office"/>
    <x v="1"/>
  </r>
  <r>
    <s v="NC09997"/>
    <x v="2"/>
    <n v="29"/>
    <s v="Service"/>
    <s v="Service Engineer"/>
    <s v="n9"/>
    <s v="Master"/>
    <s v="LinkedIn"/>
    <d v="2025-03-23T00:00:00"/>
    <d v="2025-04-01T00:00:00"/>
    <d v="2025-04-10T00:00:00"/>
    <s v="Candidate refused"/>
    <n v="188191"/>
    <m/>
    <x v="1"/>
    <m/>
    <s v="Head Office"/>
    <x v="1"/>
  </r>
  <r>
    <s v="BO94439"/>
    <x v="2"/>
    <n v="25"/>
    <s v="Service"/>
    <s v="Service Engineer"/>
    <s v="i1"/>
    <s v="Doctoral"/>
    <s v="Own website"/>
    <d v="2025-03-23T00:00:00"/>
    <d v="2025-04-09T00:00:00"/>
    <d v="2025-04-14T00:00:00"/>
    <s v="Candidate refused"/>
    <n v="39782"/>
    <m/>
    <x v="1"/>
    <n v="5"/>
    <s v="Branch Office"/>
    <x v="0"/>
  </r>
  <r>
    <s v="JA65630"/>
    <x v="2"/>
    <n v="37"/>
    <s v="Service"/>
    <s v="Service Manager"/>
    <s v="c8"/>
    <s v="Bachelor"/>
    <s v="LinkedIn"/>
    <d v="2025-03-23T00:00:00"/>
    <d v="2025-04-12T00:00:00"/>
    <d v="2025-04-17T00:00:00"/>
    <s v="Hired"/>
    <n v="83808"/>
    <n v="4.5"/>
    <x v="0"/>
    <n v="4"/>
    <s v="Remote"/>
    <x v="2"/>
  </r>
  <r>
    <s v="AX56458"/>
    <x v="2"/>
    <n v="37"/>
    <s v="Sales"/>
    <s v="Sales Executive"/>
    <s v="i7"/>
    <s v="Master"/>
    <s v="LinkedIn"/>
    <d v="2025-03-23T00:00:00"/>
    <d v="2025-04-13T00:00:00"/>
    <d v="2025-04-23T00:00:00"/>
    <s v="Hired"/>
    <n v="66990"/>
    <n v="3.9"/>
    <x v="0"/>
    <n v="4"/>
    <s v="Head Office"/>
    <x v="2"/>
  </r>
  <r>
    <s v="GM02575"/>
    <x v="0"/>
    <n v="23"/>
    <s v="General Management"/>
    <s v="General Manager"/>
    <s v="n6"/>
    <s v="Master"/>
    <s v="Job portal"/>
    <d v="2025-03-23T00:00:00"/>
    <d v="2025-04-03T00:00:00"/>
    <d v="2025-04-13T00:00:00"/>
    <s v="Hired"/>
    <n v="181355"/>
    <n v="4.7"/>
    <x v="2"/>
    <n v="1"/>
    <s v="Branch Office"/>
    <x v="0"/>
  </r>
  <r>
    <s v="LF36339"/>
    <x v="0"/>
    <n v="25"/>
    <s v="Sales"/>
    <s v="Sales Executive"/>
    <s v="i4"/>
    <s v="Degree"/>
    <s v="Own website"/>
    <d v="2025-03-24T00:00:00"/>
    <d v="2025-04-15T00:00:00"/>
    <d v="2025-04-25T00:00:00"/>
    <s v="Rejected"/>
    <n v="60052"/>
    <m/>
    <x v="1"/>
    <n v="4"/>
    <s v="Head Office"/>
    <x v="0"/>
  </r>
  <r>
    <s v="GV47429"/>
    <x v="0"/>
    <n v="25"/>
    <s v="Operations"/>
    <s v="Operations Executive"/>
    <s v="i4"/>
    <s v="Degree"/>
    <s v="LinkedIn"/>
    <d v="2025-03-24T00:00:00"/>
    <d v="2025-04-10T00:00:00"/>
    <d v="2025-04-20T00:00:00"/>
    <s v="Hired"/>
    <n v="49794"/>
    <n v="4.5999999999999996"/>
    <x v="0"/>
    <m/>
    <s v="Branch Office"/>
    <x v="0"/>
  </r>
  <r>
    <s v="PW18691"/>
    <x v="1"/>
    <n v="23"/>
    <s v="Service"/>
    <s v="Service Engineer"/>
    <s v="i7"/>
    <s v="Bachelor"/>
    <s v="Job portal"/>
    <d v="2025-03-24T00:00:00"/>
    <d v="2025-04-03T00:00:00"/>
    <d v="2025-04-14T00:00:00"/>
    <s v="Hired"/>
    <n v="56977"/>
    <n v="3.9"/>
    <x v="0"/>
    <n v="2"/>
    <s v="Branch Office"/>
    <x v="0"/>
  </r>
  <r>
    <s v="CY31428"/>
    <x v="2"/>
    <n v="35"/>
    <s v="Operations"/>
    <s v="Operations Executive"/>
    <s v="c5"/>
    <s v="Bachelor"/>
    <s v="LinkedIn"/>
    <d v="2025-03-25T00:00:00"/>
    <d v="2025-04-12T00:00:00"/>
    <d v="2025-04-18T00:00:00"/>
    <s v="Rejected"/>
    <n v="42162"/>
    <m/>
    <x v="1"/>
    <n v="2"/>
    <s v="Branch Office"/>
    <x v="2"/>
  </r>
  <r>
    <s v="MH33160"/>
    <x v="0"/>
    <n v="30"/>
    <s v="Service"/>
    <s v="Service Engineer"/>
    <s v="i6"/>
    <s v="Associate"/>
    <s v="Job portal"/>
    <d v="2025-03-25T00:00:00"/>
    <d v="2025-04-10T00:00:00"/>
    <d v="2025-04-19T00:00:00"/>
    <s v="Hired"/>
    <n v="61048"/>
    <n v="4.8"/>
    <x v="2"/>
    <m/>
    <s v="Remote"/>
    <x v="1"/>
  </r>
  <r>
    <s v="XA47049"/>
    <x v="2"/>
    <n v="23"/>
    <s v="Operations"/>
    <s v="Operations Manager"/>
    <s v="i7"/>
    <s v="Master"/>
    <s v="LinkedIn"/>
    <d v="2025-03-25T00:00:00"/>
    <d v="2025-04-06T00:00:00"/>
    <d v="2025-04-12T00:00:00"/>
    <s v="Hired"/>
    <n v="64451"/>
    <n v="4.2"/>
    <x v="0"/>
    <n v="4"/>
    <s v="Head Office"/>
    <x v="0"/>
  </r>
  <r>
    <s v="OE03549"/>
    <x v="0"/>
    <n v="40"/>
    <s v="Operations"/>
    <s v="Operations Executive"/>
    <s v="i6"/>
    <s v="Bachelor"/>
    <s v="Own website"/>
    <d v="2025-03-25T00:00:00"/>
    <d v="2025-04-07T00:00:00"/>
    <d v="2025-04-12T00:00:00"/>
    <s v="Hired"/>
    <n v="72922"/>
    <n v="4.5999999999999996"/>
    <x v="0"/>
    <n v="4"/>
    <s v="Remote"/>
    <x v="3"/>
  </r>
  <r>
    <s v="KA57315"/>
    <x v="0"/>
    <n v="51"/>
    <s v="Operations"/>
    <s v="Operations Manager"/>
    <s v="i1"/>
    <s v="Bachelor"/>
    <s v="Job portal"/>
    <d v="2025-03-25T00:00:00"/>
    <d v="2025-04-08T00:00:00"/>
    <d v="2025-04-16T00:00:00"/>
    <s v="Rejected"/>
    <n v="37732"/>
    <m/>
    <x v="1"/>
    <n v="3"/>
    <s v="Branch Office"/>
    <x v="5"/>
  </r>
  <r>
    <s v="LH92424"/>
    <x v="0"/>
    <n v="34"/>
    <s v="Service"/>
    <s v="Service Engineer"/>
    <s v="c9"/>
    <s v="Bachelor"/>
    <s v="Recruitment agencies"/>
    <d v="2025-03-25T00:00:00"/>
    <d v="2025-04-09T00:00:00"/>
    <d v="2025-04-18T00:00:00"/>
    <s v="Hired"/>
    <n v="79097"/>
    <n v="3.6"/>
    <x v="0"/>
    <n v="4"/>
    <s v="Head Office"/>
    <x v="2"/>
  </r>
  <r>
    <s v="NJ42763"/>
    <x v="0"/>
    <n v="37"/>
    <s v="Operations"/>
    <s v="Operations Executive"/>
    <s v="c8"/>
    <s v="Associate"/>
    <s v="LinkedIn"/>
    <d v="2025-03-25T00:00:00"/>
    <d v="2025-04-13T00:00:00"/>
    <d v="2025-04-19T00:00:00"/>
    <s v="Hired"/>
    <n v="51187"/>
    <n v="4.3"/>
    <x v="2"/>
    <n v="4"/>
    <s v="Head Office"/>
    <x v="2"/>
  </r>
  <r>
    <s v="RJ11659"/>
    <x v="2"/>
    <n v="27"/>
    <s v="Service"/>
    <s v="Service Engineer"/>
    <s v="c10"/>
    <s v="Master"/>
    <s v="LinkedIn"/>
    <d v="2025-03-25T00:00:00"/>
    <d v="2025-04-11T00:00:00"/>
    <d v="2025-04-21T00:00:00"/>
    <s v="Hired"/>
    <n v="73073"/>
    <n v="4.9000000000000004"/>
    <x v="0"/>
    <n v="4"/>
    <s v="Branch Office"/>
    <x v="0"/>
  </r>
  <r>
    <s v="GU63925"/>
    <x v="0"/>
    <n v="23"/>
    <s v="Sales"/>
    <s v="Sales Manager"/>
    <s v="c5"/>
    <s v="Master"/>
    <s v="Job portal"/>
    <d v="2025-03-25T00:00:00"/>
    <d v="2025-04-09T00:00:00"/>
    <d v="2025-04-17T00:00:00"/>
    <s v="Hired"/>
    <n v="56849"/>
    <n v="4"/>
    <x v="0"/>
    <n v="2"/>
    <s v="Head Office"/>
    <x v="0"/>
  </r>
  <r>
    <s v="EM44260"/>
    <x v="2"/>
    <n v="27"/>
    <s v="Purchase"/>
    <s v="Purchase Manager"/>
    <s v="c9"/>
    <s v="Bachelor"/>
    <s v="Own website"/>
    <d v="2025-03-26T00:00:00"/>
    <d v="2025-04-05T00:00:00"/>
    <d v="2025-04-16T00:00:00"/>
    <s v="Hired"/>
    <n v="77277"/>
    <n v="4.3"/>
    <x v="0"/>
    <n v="4"/>
    <s v="Branch Office"/>
    <x v="0"/>
  </r>
  <r>
    <s v="FH43908"/>
    <x v="0"/>
    <n v="25"/>
    <s v="Purchase"/>
    <s v="Purchase Officer"/>
    <s v="n6"/>
    <s v="Bachelor"/>
    <s v="LinkedIn"/>
    <d v="2025-03-26T00:00:00"/>
    <d v="2025-04-06T00:00:00"/>
    <d v="2025-04-11T00:00:00"/>
    <s v="Rejected"/>
    <n v="131723"/>
    <m/>
    <x v="1"/>
    <n v="4"/>
    <s v="Branch Office"/>
    <x v="0"/>
  </r>
  <r>
    <s v="QY78435"/>
    <x v="0"/>
    <n v="29"/>
    <s v="Production"/>
    <s v="Production Manager"/>
    <s v="i7"/>
    <s v="Bachelor"/>
    <s v="Own website"/>
    <d v="2025-03-26T00:00:00"/>
    <d v="2025-04-05T00:00:00"/>
    <d v="2025-04-11T00:00:00"/>
    <s v="Hired"/>
    <n v="58463"/>
    <n v="4.5999999999999996"/>
    <x v="0"/>
    <n v="4"/>
    <s v="Branch Office"/>
    <x v="1"/>
  </r>
  <r>
    <s v="RW27807"/>
    <x v="1"/>
    <n v="35"/>
    <s v="Operations"/>
    <s v="Operations Executive"/>
    <s v="c8"/>
    <s v="Master"/>
    <s v="Job portal"/>
    <d v="2025-03-26T00:00:00"/>
    <d v="2025-04-15T00:00:00"/>
    <d v="2025-04-23T00:00:00"/>
    <s v="Rejected"/>
    <n v="55972"/>
    <m/>
    <x v="1"/>
    <n v="2"/>
    <s v="Branch Office"/>
    <x v="2"/>
  </r>
  <r>
    <s v="XI02743"/>
    <x v="0"/>
    <n v="28"/>
    <s v="Service"/>
    <s v="Service Engineer"/>
    <s v="c9"/>
    <s v="Bachelor"/>
    <s v="Own website"/>
    <d v="2025-03-26T00:00:00"/>
    <d v="2025-04-03T00:00:00"/>
    <d v="2025-04-13T00:00:00"/>
    <s v="Rejected"/>
    <n v="60274"/>
    <m/>
    <x v="1"/>
    <m/>
    <s v="Branch Office"/>
    <x v="1"/>
  </r>
  <r>
    <s v="OH35529"/>
    <x v="0"/>
    <n v="34"/>
    <s v="Service"/>
    <s v="Service Engineer"/>
    <s v="i7"/>
    <s v="Bachelor"/>
    <s v="Recruitment agencies"/>
    <d v="2025-03-26T00:00:00"/>
    <d v="2025-04-03T00:00:00"/>
    <d v="2025-04-10T00:00:00"/>
    <s v="Rejected"/>
    <n v="67468"/>
    <m/>
    <x v="1"/>
    <n v="4"/>
    <s v="Head Office"/>
    <x v="2"/>
  </r>
  <r>
    <s v="HD68116"/>
    <x v="0"/>
    <n v="26"/>
    <s v="Sales"/>
    <s v="Sales Executive"/>
    <s v="i1"/>
    <s v="Bachelor"/>
    <s v="Job portal"/>
    <d v="2025-03-26T00:00:00"/>
    <d v="2025-04-05T00:00:00"/>
    <d v="2025-04-12T00:00:00"/>
    <s v="Hired"/>
    <n v="57230"/>
    <n v="4.5999999999999996"/>
    <x v="0"/>
    <n v="4"/>
    <s v="Branch Office"/>
    <x v="0"/>
  </r>
  <r>
    <s v="GW09423"/>
    <x v="2"/>
    <n v="25"/>
    <s v="Operations"/>
    <s v="Operations Executive"/>
    <s v="i7"/>
    <s v="Degree"/>
    <s v="Others"/>
    <d v="2025-03-27T00:00:00"/>
    <d v="2025-04-08T00:00:00"/>
    <d v="2025-04-17T00:00:00"/>
    <s v="Rejected"/>
    <n v="71062"/>
    <m/>
    <x v="1"/>
    <n v="2"/>
    <s v="Branch Office"/>
    <x v="0"/>
  </r>
  <r>
    <s v="UW39395"/>
    <x v="0"/>
    <n v="25"/>
    <s v="Operations"/>
    <s v="Operations Manager"/>
    <s v="i7"/>
    <s v="Bachelor"/>
    <s v="LinkedIn"/>
    <d v="2025-03-27T00:00:00"/>
    <d v="2025-04-13T00:00:00"/>
    <d v="2025-04-18T00:00:00"/>
    <s v="Hired"/>
    <n v="72533"/>
    <n v="4.2"/>
    <x v="2"/>
    <n v="4"/>
    <s v="Branch Office"/>
    <x v="0"/>
  </r>
  <r>
    <s v="OO91175"/>
    <x v="0"/>
    <n v="33"/>
    <s v="Service"/>
    <s v="Service Engineer"/>
    <s v="c9"/>
    <s v="Master"/>
    <s v="Job portal"/>
    <d v="2025-03-27T00:00:00"/>
    <d v="2025-04-10T00:00:00"/>
    <d v="2025-04-19T00:00:00"/>
    <s v="Hired"/>
    <n v="87107"/>
    <n v="4.5"/>
    <x v="0"/>
    <n v="5"/>
    <s v="Branch Office"/>
    <x v="1"/>
  </r>
  <r>
    <s v="XN57346"/>
    <x v="0"/>
    <n v="30"/>
    <s v="Operations"/>
    <s v="Operations Manager"/>
    <s v="i1"/>
    <s v="Degree"/>
    <s v="Job portal"/>
    <d v="2025-03-27T00:00:00"/>
    <d v="2025-04-12T00:00:00"/>
    <d v="2025-04-23T00:00:00"/>
    <s v="Hired"/>
    <n v="41543"/>
    <m/>
    <x v="0"/>
    <n v="5"/>
    <s v="Head Office"/>
    <x v="1"/>
  </r>
  <r>
    <s v="OU79492"/>
    <x v="0"/>
    <n v="35"/>
    <s v="Operations"/>
    <s v="Operations Executive"/>
    <s v="b9"/>
    <s v="Bachelor"/>
    <s v="Job portal"/>
    <d v="2025-03-28T00:00:00"/>
    <d v="2025-04-15T00:00:00"/>
    <d v="2025-04-20T00:00:00"/>
    <s v="Hired"/>
    <n v="40407"/>
    <n v="3.8"/>
    <x v="0"/>
    <n v="4"/>
    <s v="Remote"/>
    <x v="2"/>
  </r>
  <r>
    <s v="PM26524"/>
    <x v="2"/>
    <n v="27"/>
    <s v="Production"/>
    <s v="Production Engineer"/>
    <s v="i5"/>
    <s v="Bachelor"/>
    <s v="Job portal"/>
    <d v="2025-03-28T00:00:00"/>
    <d v="2025-04-17T00:00:00"/>
    <d v="2025-04-29T00:00:00"/>
    <s v="Hired"/>
    <n v="61755"/>
    <m/>
    <x v="0"/>
    <n v="4"/>
    <s v="Branch Office"/>
    <x v="0"/>
  </r>
  <r>
    <s v="KA45489"/>
    <x v="0"/>
    <n v="32"/>
    <s v="Finance"/>
    <s v="Finance Manager"/>
    <s v="c9"/>
    <s v="Associate"/>
    <s v="Job portal"/>
    <d v="2025-03-28T00:00:00"/>
    <d v="2025-04-10T00:00:00"/>
    <d v="2025-04-18T00:00:00"/>
    <s v="Rejected"/>
    <n v="58645"/>
    <m/>
    <x v="1"/>
    <n v="4"/>
    <s v="Head Office"/>
    <x v="1"/>
  </r>
  <r>
    <s v="ZU76296"/>
    <x v="0"/>
    <n v="23"/>
    <s v="Operations"/>
    <s v="Operations Manager"/>
    <s v="c9"/>
    <s v="Master"/>
    <s v="Job portal"/>
    <d v="2025-03-28T00:00:00"/>
    <d v="2025-04-09T00:00:00"/>
    <d v="2025-04-13T00:00:00"/>
    <s v="Hired"/>
    <n v="75996"/>
    <n v="4.5"/>
    <x v="2"/>
    <n v="5"/>
    <s v="Branch Office"/>
    <x v="0"/>
  </r>
  <r>
    <s v="LD39879"/>
    <x v="0"/>
    <n v="34"/>
    <s v="Operations"/>
    <s v="Operations Manager"/>
    <s v="c10"/>
    <s v="Degree"/>
    <s v="Job portal"/>
    <d v="2025-03-28T00:00:00"/>
    <d v="2025-04-14T00:00:00"/>
    <d v="2025-04-18T00:00:00"/>
    <s v="Hired"/>
    <n v="63825"/>
    <n v="3.6"/>
    <x v="0"/>
    <n v="4"/>
    <s v="Branch Office"/>
    <x v="2"/>
  </r>
  <r>
    <s v="TR04219"/>
    <x v="0"/>
    <n v="40"/>
    <s v="Service"/>
    <s v="Service Engineer"/>
    <s v="i6"/>
    <s v="Bachelor"/>
    <s v="Job portal"/>
    <d v="2025-03-29T00:00:00"/>
    <d v="2025-04-20T00:00:00"/>
    <d v="2025-05-02T00:00:00"/>
    <s v="Candidate in process"/>
    <n v="72861"/>
    <m/>
    <x v="1"/>
    <n v="4"/>
    <s v="Branch Office"/>
    <x v="3"/>
  </r>
  <r>
    <s v="KD53306"/>
    <x v="1"/>
    <n v="38"/>
    <s v="Service"/>
    <s v="Service Manager"/>
    <s v="c10"/>
    <s v="Doctoral"/>
    <s v="Job portal"/>
    <d v="2025-03-29T00:00:00"/>
    <d v="2025-04-14T00:00:00"/>
    <d v="2025-04-18T00:00:00"/>
    <s v="Hired"/>
    <n v="68270"/>
    <n v="4.9000000000000004"/>
    <x v="0"/>
    <n v="4"/>
    <s v="Branch Office"/>
    <x v="2"/>
  </r>
  <r>
    <s v="RT41435"/>
    <x v="0"/>
    <n v="31"/>
    <s v="Service"/>
    <s v="Service Manager"/>
    <s v="c5"/>
    <s v="Bachelor"/>
    <s v="Recruitment agencies"/>
    <d v="2025-03-29T00:00:00"/>
    <d v="2025-04-18T00:00:00"/>
    <d v="2025-04-27T00:00:00"/>
    <s v="Candidate refused"/>
    <n v="60146"/>
    <m/>
    <x v="1"/>
    <n v="5"/>
    <s v="Branch Office"/>
    <x v="1"/>
  </r>
  <r>
    <s v="VY94265"/>
    <x v="1"/>
    <n v="30"/>
    <s v="Operations"/>
    <s v="Operations Executive"/>
    <s v="i6"/>
    <s v="Doctoral"/>
    <s v="Recruitment agencies"/>
    <d v="2025-03-29T00:00:00"/>
    <d v="2025-04-08T00:00:00"/>
    <d v="2025-04-13T00:00:00"/>
    <s v="Hired"/>
    <n v="63230"/>
    <n v="4.7"/>
    <x v="0"/>
    <m/>
    <s v="Head Office"/>
    <x v="1"/>
  </r>
  <r>
    <s v="SP85696"/>
    <x v="0"/>
    <n v="29"/>
    <s v="Operations"/>
    <s v="Operations Executive"/>
    <s v="m6"/>
    <s v="Associate"/>
    <s v="Own website"/>
    <d v="2025-03-29T00:00:00"/>
    <d v="2025-04-08T00:00:00"/>
    <d v="2025-04-14T00:00:00"/>
    <s v="Hired"/>
    <n v="146647"/>
    <n v="4.7"/>
    <x v="0"/>
    <n v="4"/>
    <s v="Head Office"/>
    <x v="1"/>
  </r>
  <r>
    <s v="HM77683"/>
    <x v="0"/>
    <n v="32"/>
    <s v="Purchase"/>
    <s v="Purchase Officer"/>
    <s v="n10"/>
    <s v="Master"/>
    <s v="Job portal"/>
    <d v="2025-03-29T00:00:00"/>
    <d v="2025-04-13T00:00:00"/>
    <d v="2025-04-17T00:00:00"/>
    <s v="Hired"/>
    <n v="203912"/>
    <m/>
    <x v="0"/>
    <n v="4"/>
    <s v="Branch Office"/>
    <x v="1"/>
  </r>
  <r>
    <s v="TI61589"/>
    <x v="2"/>
    <n v="22"/>
    <s v="Service"/>
    <s v="Service Engineer"/>
    <s v="i5"/>
    <s v="Master"/>
    <s v="Job portal"/>
    <d v="2025-03-30T00:00:00"/>
    <d v="2025-04-11T00:00:00"/>
    <d v="2025-04-23T00:00:00"/>
    <s v="Hired"/>
    <n v="59837"/>
    <n v="4.7"/>
    <x v="0"/>
    <m/>
    <s v="Branch Office"/>
    <x v="0"/>
  </r>
  <r>
    <s v="AL60010"/>
    <x v="0"/>
    <n v="32"/>
    <s v="Operations"/>
    <s v="Operations Executive"/>
    <s v="n9"/>
    <s v="Degree"/>
    <s v="Job portal"/>
    <d v="2025-03-30T00:00:00"/>
    <d v="2025-04-16T00:00:00"/>
    <d v="2025-04-20T00:00:00"/>
    <s v="Hired"/>
    <n v="189087"/>
    <n v="4.3"/>
    <x v="2"/>
    <n v="5"/>
    <s v="Branch Office"/>
    <x v="1"/>
  </r>
  <r>
    <s v="PL01132"/>
    <x v="2"/>
    <n v="34"/>
    <s v="Operations"/>
    <s v="Operations Manager"/>
    <s v="i4"/>
    <s v="Bachelor"/>
    <s v="Job portal"/>
    <d v="2025-03-30T00:00:00"/>
    <d v="2025-04-12T00:00:00"/>
    <d v="2025-04-16T00:00:00"/>
    <s v="Hired"/>
    <n v="55008"/>
    <n v="3.7"/>
    <x v="0"/>
    <n v="4"/>
    <s v="Branch Office"/>
    <x v="2"/>
  </r>
  <r>
    <s v="LA94992"/>
    <x v="1"/>
    <n v="54"/>
    <s v="Operations"/>
    <s v="Operations Executive"/>
    <s v="i6"/>
    <s v="Master"/>
    <s v="Others"/>
    <d v="2025-03-31T00:00:00"/>
    <d v="2025-04-12T00:00:00"/>
    <d v="2025-04-21T00:00:00"/>
    <s v="Rejected"/>
    <n v="71589"/>
    <m/>
    <x v="1"/>
    <n v="5"/>
    <s v="Branch Office"/>
    <x v="4"/>
  </r>
  <r>
    <s v="OV71971"/>
    <x v="0"/>
    <n v="29"/>
    <s v="Operations"/>
    <s v="Operations Manager"/>
    <s v="i5"/>
    <s v="Associate"/>
    <s v="Recruitment agencies"/>
    <d v="2025-03-31T00:00:00"/>
    <d v="2025-04-13T00:00:00"/>
    <d v="2025-04-23T00:00:00"/>
    <s v="Rejected"/>
    <n v="48281"/>
    <m/>
    <x v="1"/>
    <n v="4"/>
    <s v="Branch Office"/>
    <x v="1"/>
  </r>
  <r>
    <s v="CM40865"/>
    <x v="0"/>
    <n v="34"/>
    <s v="Operations"/>
    <s v="Operations Executive"/>
    <s v="m6"/>
    <s v="Bachelor"/>
    <s v="Job portal"/>
    <d v="2025-03-31T00:00:00"/>
    <d v="2025-04-08T00:00:00"/>
    <d v="2025-04-16T00:00:00"/>
    <s v="Hired"/>
    <n v="135601"/>
    <n v="3.5"/>
    <x v="0"/>
    <n v="5"/>
    <s v="Branch Office"/>
    <x v="2"/>
  </r>
  <r>
    <s v="VN50565"/>
    <x v="2"/>
    <n v="26"/>
    <s v="Sales"/>
    <s v="Sales Executive"/>
    <s v="i4"/>
    <s v="Associate"/>
    <s v="LinkedIn"/>
    <d v="2025-03-31T00:00:00"/>
    <d v="2025-04-16T00:00:00"/>
    <d v="2025-04-20T00:00:00"/>
    <s v="Hired"/>
    <n v="52472"/>
    <n v="4.4000000000000004"/>
    <x v="0"/>
    <n v="3"/>
    <s v="Branch Office"/>
    <x v="0"/>
  </r>
  <r>
    <s v="ZL95141"/>
    <x v="0"/>
    <n v="29"/>
    <s v="Service"/>
    <s v="Service Engineer"/>
    <s v="c5"/>
    <s v="Degree"/>
    <s v="Own website"/>
    <d v="2025-04-01T00:00:00"/>
    <d v="2025-04-18T00:00:00"/>
    <d v="2025-04-27T00:00:00"/>
    <s v="Hired"/>
    <n v="58721"/>
    <n v="4"/>
    <x v="0"/>
    <n v="4"/>
    <s v="Branch Office"/>
    <x v="1"/>
  </r>
  <r>
    <s v="KI49439"/>
    <x v="0"/>
    <n v="26"/>
    <s v="Sales"/>
    <s v="Sales Executive"/>
    <s v="i6"/>
    <s v="Degree"/>
    <s v="Own website"/>
    <d v="2025-04-01T00:00:00"/>
    <d v="2025-04-19T00:00:00"/>
    <d v="2025-04-24T00:00:00"/>
    <s v="Hired"/>
    <n v="60369"/>
    <n v="3.9"/>
    <x v="2"/>
    <n v="2"/>
    <s v="Head Office"/>
    <x v="0"/>
  </r>
  <r>
    <s v="OL29728"/>
    <x v="0"/>
    <n v="27"/>
    <s v="Operations"/>
    <s v="Operations Manager"/>
    <s v="c9"/>
    <s v="Bachelor"/>
    <s v="Job portal"/>
    <d v="2025-04-01T00:00:00"/>
    <d v="2025-04-19T00:00:00"/>
    <d v="2025-04-25T00:00:00"/>
    <s v="Hired"/>
    <n v="74033"/>
    <m/>
    <x v="2"/>
    <n v="5"/>
    <s v="Branch Office"/>
    <x v="0"/>
  </r>
  <r>
    <s v="IT68463"/>
    <x v="0"/>
    <n v="32"/>
    <s v="Sales"/>
    <s v="Sales Manager"/>
    <s v="i1"/>
    <s v="Bachelor"/>
    <s v="Job portal"/>
    <d v="2025-04-01T00:00:00"/>
    <d v="2025-04-11T00:00:00"/>
    <d v="2025-04-18T00:00:00"/>
    <s v="Hired"/>
    <n v="35795"/>
    <n v="4.4000000000000004"/>
    <x v="2"/>
    <n v="5"/>
    <s v="Head Office"/>
    <x v="1"/>
  </r>
  <r>
    <s v="AB38767"/>
    <x v="2"/>
    <n v="28"/>
    <s v="Finance"/>
    <s v="Financial Analyst"/>
    <s v="c10"/>
    <s v="Associate"/>
    <s v="LinkedIn"/>
    <d v="2025-04-02T00:00:00"/>
    <d v="2025-04-10T00:00:00"/>
    <d v="2025-04-21T00:00:00"/>
    <s v="Candidate in process"/>
    <n v="64607"/>
    <m/>
    <x v="1"/>
    <n v="4"/>
    <s v="Branch Office"/>
    <x v="1"/>
  </r>
  <r>
    <s v="OA53342"/>
    <x v="0"/>
    <n v="33"/>
    <s v="Production"/>
    <s v="Production Manager"/>
    <s v="c5"/>
    <s v="Bachelor"/>
    <s v="Job portal"/>
    <d v="2025-04-02T00:00:00"/>
    <d v="2025-04-13T00:00:00"/>
    <d v="2025-04-19T00:00:00"/>
    <s v="Rejected"/>
    <n v="46291"/>
    <m/>
    <x v="1"/>
    <n v="4"/>
    <s v="Branch Office"/>
    <x v="1"/>
  </r>
  <r>
    <s v="MH34151"/>
    <x v="0"/>
    <n v="37"/>
    <s v="Service"/>
    <s v="Service Engineer"/>
    <s v="n10"/>
    <s v="Master"/>
    <s v="Own website"/>
    <d v="2025-04-03T00:00:00"/>
    <d v="2025-04-19T00:00:00"/>
    <d v="2025-05-01T00:00:00"/>
    <s v="Hired"/>
    <n v="162302"/>
    <n v="4.3"/>
    <x v="2"/>
    <n v="4"/>
    <s v="Branch Office"/>
    <x v="2"/>
  </r>
  <r>
    <s v="YA23779"/>
    <x v="2"/>
    <n v="36"/>
    <s v="Operations"/>
    <s v="Operations Executive"/>
    <s v="b9"/>
    <s v="Degree"/>
    <s v="Job portal"/>
    <d v="2025-04-03T00:00:00"/>
    <d v="2025-04-24T00:00:00"/>
    <d v="2025-05-01T00:00:00"/>
    <s v="Hired"/>
    <n v="57117"/>
    <n v="4.0999999999999996"/>
    <x v="0"/>
    <n v="1"/>
    <s v="Branch Office"/>
    <x v="2"/>
  </r>
  <r>
    <s v="HG40646"/>
    <x v="0"/>
    <n v="23"/>
    <s v="Service"/>
    <s v="Service Engineer"/>
    <s v="m6"/>
    <s v="Bachelor"/>
    <s v="Job portal"/>
    <d v="2025-04-03T00:00:00"/>
    <d v="2025-04-24T00:00:00"/>
    <d v="2025-05-03T00:00:00"/>
    <s v="Hired"/>
    <n v="103159"/>
    <n v="4.2"/>
    <x v="0"/>
    <m/>
    <s v="Head Office"/>
    <x v="0"/>
  </r>
  <r>
    <s v="CI33422"/>
    <x v="0"/>
    <n v="37"/>
    <s v="Service"/>
    <s v="Service Engineer"/>
    <s v="c10"/>
    <s v="Master"/>
    <s v="Job portal"/>
    <d v="2025-04-04T00:00:00"/>
    <d v="2025-04-20T00:00:00"/>
    <d v="2025-04-25T00:00:00"/>
    <s v="Hired"/>
    <n v="84928"/>
    <n v="4"/>
    <x v="0"/>
    <n v="5"/>
    <s v="Remote"/>
    <x v="2"/>
  </r>
  <r>
    <s v="SL60083"/>
    <x v="2"/>
    <n v="22"/>
    <s v="Operations"/>
    <s v="Operations Executive"/>
    <s v="c9"/>
    <s v="Bachelor"/>
    <s v="Job portal"/>
    <d v="2025-04-04T00:00:00"/>
    <d v="2025-04-25T00:00:00"/>
    <d v="2025-05-01T00:00:00"/>
    <s v="Rejected"/>
    <n v="73823"/>
    <m/>
    <x v="1"/>
    <m/>
    <s v="Head Office"/>
    <x v="0"/>
  </r>
  <r>
    <s v="HY51608"/>
    <x v="0"/>
    <n v="25"/>
    <s v="Sales"/>
    <s v="Sales Executive"/>
    <s v="i1"/>
    <s v="Master"/>
    <s v="LinkedIn"/>
    <d v="2025-04-04T00:00:00"/>
    <d v="2025-04-12T00:00:00"/>
    <d v="2025-04-21T00:00:00"/>
    <s v="Hired"/>
    <n v="41040"/>
    <n v="4.2"/>
    <x v="2"/>
    <n v="4"/>
    <s v="Head Office"/>
    <x v="0"/>
  </r>
  <r>
    <s v="OR93632"/>
    <x v="2"/>
    <n v="31"/>
    <s v="Operations"/>
    <s v="Operations Executive"/>
    <s v="c9"/>
    <s v="Bachelor"/>
    <s v="Job portal"/>
    <d v="2025-04-04T00:00:00"/>
    <d v="2025-04-18T00:00:00"/>
    <d v="2025-04-24T00:00:00"/>
    <s v="Hired"/>
    <n v="80229"/>
    <n v="3.8"/>
    <x v="2"/>
    <n v="4"/>
    <s v="Head Office"/>
    <x v="1"/>
  </r>
  <r>
    <s v="LJ68899"/>
    <x v="2"/>
    <n v="34"/>
    <s v="Operations"/>
    <s v="Operations Manager"/>
    <s v="i4"/>
    <s v="Master"/>
    <s v="Job portal"/>
    <d v="2025-04-04T00:00:00"/>
    <d v="2025-04-17T00:00:00"/>
    <d v="2025-04-28T00:00:00"/>
    <s v="Hired"/>
    <n v="58356"/>
    <n v="4.3"/>
    <x v="0"/>
    <n v="4"/>
    <s v="Branch Office"/>
    <x v="2"/>
  </r>
  <r>
    <s v="FR22211"/>
    <x v="0"/>
    <n v="26"/>
    <s v="Marketing"/>
    <s v="Marketing Executive"/>
    <s v="i5"/>
    <s v="Associate"/>
    <s v="Own website"/>
    <d v="2025-04-05T00:00:00"/>
    <d v="2025-04-16T00:00:00"/>
    <d v="2025-04-22T00:00:00"/>
    <s v="Hired"/>
    <n v="51434"/>
    <n v="4.0999999999999996"/>
    <x v="0"/>
    <n v="3"/>
    <s v="Branch Office"/>
    <x v="0"/>
  </r>
  <r>
    <s v="JU90072"/>
    <x v="0"/>
    <n v="31"/>
    <s v="Operations"/>
    <s v="Operations Executive"/>
    <s v="c9"/>
    <s v="Bachelor"/>
    <s v="Job portal"/>
    <d v="2025-04-06T00:00:00"/>
    <d v="2025-04-17T00:00:00"/>
    <d v="2025-04-29T00:00:00"/>
    <s v="Hired"/>
    <n v="80075"/>
    <n v="4.3"/>
    <x v="2"/>
    <n v="4"/>
    <s v="Branch Office"/>
    <x v="1"/>
  </r>
  <r>
    <s v="BT26126"/>
    <x v="0"/>
    <n v="31"/>
    <s v="Service"/>
    <s v="Service Engineer"/>
    <s v="c9"/>
    <s v="Master"/>
    <s v="Job portal"/>
    <d v="2025-04-06T00:00:00"/>
    <d v="2025-04-24T00:00:00"/>
    <d v="2025-04-30T00:00:00"/>
    <s v="Hired"/>
    <n v="77550"/>
    <n v="4"/>
    <x v="0"/>
    <n v="3"/>
    <s v="Branch Office"/>
    <x v="1"/>
  </r>
  <r>
    <s v="UQ74267"/>
    <x v="0"/>
    <n v="29"/>
    <s v="Operations"/>
    <s v="Operations Manager"/>
    <s v="i4"/>
    <s v="Master"/>
    <s v="Job portal"/>
    <d v="2025-04-06T00:00:00"/>
    <d v="2025-04-28T00:00:00"/>
    <d v="2025-05-09T00:00:00"/>
    <s v="Hired"/>
    <n v="55135"/>
    <n v="4"/>
    <x v="2"/>
    <n v="4"/>
    <s v="Branch Office"/>
    <x v="1"/>
  </r>
  <r>
    <s v="SG29707"/>
    <x v="2"/>
    <n v="30"/>
    <s v="Sales"/>
    <s v="Sales Manager"/>
    <s v="i7"/>
    <s v="Bachelor"/>
    <s v="Job portal"/>
    <d v="2025-04-06T00:00:00"/>
    <d v="2025-04-17T00:00:00"/>
    <d v="2025-04-21T00:00:00"/>
    <s v="Candidate refused"/>
    <n v="58115"/>
    <m/>
    <x v="1"/>
    <n v="5"/>
    <s v="Branch Office"/>
    <x v="1"/>
  </r>
  <r>
    <s v="WS85741"/>
    <x v="2"/>
    <n v="24"/>
    <s v="Service"/>
    <s v="Service Manager"/>
    <s v="i5"/>
    <s v="Master"/>
    <s v="LinkedIn"/>
    <d v="2025-04-07T00:00:00"/>
    <d v="2025-04-27T00:00:00"/>
    <d v="2025-05-01T00:00:00"/>
    <s v="Hired"/>
    <n v="52204"/>
    <n v="4.5"/>
    <x v="0"/>
    <m/>
    <s v="Branch Office"/>
    <x v="0"/>
  </r>
  <r>
    <s v="IH63705"/>
    <x v="0"/>
    <n v="30"/>
    <s v="Sales"/>
    <s v="Sales Executive"/>
    <s v="b9"/>
    <s v="Associate"/>
    <s v="Job portal"/>
    <d v="2025-04-07T00:00:00"/>
    <d v="2025-04-16T00:00:00"/>
    <d v="2025-04-28T00:00:00"/>
    <s v="Candidate in process"/>
    <n v="58145"/>
    <m/>
    <x v="1"/>
    <n v="4"/>
    <s v="Branch Office"/>
    <x v="1"/>
  </r>
  <r>
    <s v="YF40598"/>
    <x v="2"/>
    <n v="31"/>
    <s v="Service"/>
    <s v="Service Engineer"/>
    <s v="n9"/>
    <s v="Doctoral"/>
    <s v="LinkedIn"/>
    <d v="2025-04-07T00:00:00"/>
    <d v="2025-04-20T00:00:00"/>
    <d v="2025-04-25T00:00:00"/>
    <s v="Hired"/>
    <n v="186294"/>
    <n v="4.5999999999999996"/>
    <x v="0"/>
    <n v="4"/>
    <s v="Branch Office"/>
    <x v="1"/>
  </r>
  <r>
    <s v="ZY91826"/>
    <x v="1"/>
    <n v="53"/>
    <s v="Operations"/>
    <s v="Operations Manager"/>
    <s v="c5"/>
    <s v="Bachelor"/>
    <s v="LinkedIn"/>
    <d v="2025-04-07T00:00:00"/>
    <d v="2025-04-18T00:00:00"/>
    <d v="2025-04-26T00:00:00"/>
    <s v="No decision"/>
    <n v="55203"/>
    <m/>
    <x v="1"/>
    <n v="5"/>
    <s v="Branch Office"/>
    <x v="4"/>
  </r>
  <r>
    <s v="HP65312"/>
    <x v="1"/>
    <n v="31"/>
    <s v="Service"/>
    <s v="Service Engineer"/>
    <s v="c10"/>
    <s v="Degree"/>
    <s v="LinkedIn"/>
    <d v="2025-04-08T00:00:00"/>
    <d v="2025-04-26T00:00:00"/>
    <d v="2025-05-04T00:00:00"/>
    <s v="Candidate refused"/>
    <n v="60717"/>
    <m/>
    <x v="1"/>
    <n v="4"/>
    <s v="Branch Office"/>
    <x v="1"/>
  </r>
  <r>
    <s v="GK93213"/>
    <x v="0"/>
    <n v="27"/>
    <s v="Operations"/>
    <s v="Operations Executive"/>
    <s v="i1"/>
    <s v="Master"/>
    <s v="Others"/>
    <d v="2025-04-08T00:00:00"/>
    <d v="2025-04-23T00:00:00"/>
    <d v="2025-04-28T00:00:00"/>
    <s v="Hired"/>
    <n v="36488"/>
    <n v="4.7"/>
    <x v="0"/>
    <n v="5"/>
    <s v="Branch Office"/>
    <x v="0"/>
  </r>
  <r>
    <s v="KD45371"/>
    <x v="0"/>
    <n v="34"/>
    <s v="Purchase"/>
    <s v="Purchase Officer"/>
    <s v="c10"/>
    <s v="Doctoral"/>
    <s v="Job portal"/>
    <d v="2025-04-08T00:00:00"/>
    <d v="2025-04-27T00:00:00"/>
    <d v="2025-05-06T00:00:00"/>
    <s v="No decision"/>
    <n v="63484"/>
    <m/>
    <x v="1"/>
    <n v="4"/>
    <s v="Head Office"/>
    <x v="2"/>
  </r>
  <r>
    <s v="TX34753"/>
    <x v="0"/>
    <n v="23"/>
    <s v="Production"/>
    <s v="Production Engineer"/>
    <s v="i4"/>
    <s v="Bachelor"/>
    <s v="LinkedIn"/>
    <d v="2025-04-08T00:00:00"/>
    <d v="2025-04-27T00:00:00"/>
    <d v="2025-05-03T00:00:00"/>
    <s v="Rejected"/>
    <n v="53842"/>
    <m/>
    <x v="1"/>
    <m/>
    <s v="Branch Office"/>
    <x v="0"/>
  </r>
  <r>
    <s v="HA05571"/>
    <x v="1"/>
    <n v="25"/>
    <s v="Marketing"/>
    <s v="Marketing Executive"/>
    <s v="i5"/>
    <s v="Degree"/>
    <s v="Own website"/>
    <d v="2025-04-08T00:00:00"/>
    <d v="2025-04-23T00:00:00"/>
    <d v="2025-05-05T00:00:00"/>
    <s v="Candidate refused"/>
    <n v="62924"/>
    <m/>
    <x v="1"/>
    <m/>
    <s v="Branch Office"/>
    <x v="0"/>
  </r>
  <r>
    <s v="XQ03490"/>
    <x v="0"/>
    <n v="28"/>
    <s v="Service"/>
    <s v="Service Engineer"/>
    <s v="c9"/>
    <s v="Associate"/>
    <s v="Others"/>
    <d v="2025-04-09T00:00:00"/>
    <d v="2025-04-26T00:00:00"/>
    <d v="2025-05-02T00:00:00"/>
    <s v="Rejected"/>
    <n v="74154"/>
    <m/>
    <x v="1"/>
    <m/>
    <s v="Branch Office"/>
    <x v="1"/>
  </r>
  <r>
    <s v="HJ90874"/>
    <x v="0"/>
    <n v="25"/>
    <s v="Operations"/>
    <s v="Operations Executive"/>
    <s v="i5"/>
    <s v="Associate"/>
    <s v="LinkedIn"/>
    <d v="2025-04-09T00:00:00"/>
    <d v="2025-04-28T00:00:00"/>
    <d v="2025-05-03T00:00:00"/>
    <s v="Hired"/>
    <n v="56391"/>
    <n v="4.5"/>
    <x v="0"/>
    <n v="5"/>
    <s v="Branch Office"/>
    <x v="0"/>
  </r>
  <r>
    <s v="XI82112"/>
    <x v="0"/>
    <n v="38"/>
    <s v="Purchase"/>
    <s v="Purchase Officer"/>
    <s v="i4"/>
    <s v="Master"/>
    <s v="Job portal"/>
    <d v="2025-04-09T00:00:00"/>
    <d v="2025-04-22T00:00:00"/>
    <d v="2025-05-03T00:00:00"/>
    <s v="Rejected"/>
    <n v="42153"/>
    <m/>
    <x v="1"/>
    <n v="2"/>
    <s v="Branch Office"/>
    <x v="2"/>
  </r>
  <r>
    <s v="ZR56577"/>
    <x v="0"/>
    <n v="22"/>
    <s v="Sales"/>
    <s v="Sales Manager"/>
    <s v="c10"/>
    <s v="Bachelor"/>
    <s v="Job portal"/>
    <d v="2025-04-09T00:00:00"/>
    <d v="2025-04-30T00:00:00"/>
    <d v="2025-05-07T00:00:00"/>
    <s v="Rejected"/>
    <n v="80501"/>
    <m/>
    <x v="1"/>
    <n v="4"/>
    <s v="Branch Office"/>
    <x v="0"/>
  </r>
  <r>
    <s v="HZ26871"/>
    <x v="0"/>
    <n v="35"/>
    <s v="Production"/>
    <s v="Production Engineer"/>
    <s v="i7"/>
    <s v="Master"/>
    <s v="Job portal"/>
    <d v="2025-04-10T00:00:00"/>
    <d v="2025-04-27T00:00:00"/>
    <d v="2025-05-03T00:00:00"/>
    <s v="Hired"/>
    <n v="59779"/>
    <n v="4.7"/>
    <x v="0"/>
    <n v="1"/>
    <s v="Branch Office"/>
    <x v="2"/>
  </r>
  <r>
    <s v="FS40544"/>
    <x v="1"/>
    <n v="30"/>
    <s v="Operations"/>
    <s v="Operations Executive"/>
    <s v="i4"/>
    <s v="Bachelor"/>
    <s v="Recruitment agencies"/>
    <d v="2025-04-10T00:00:00"/>
    <d v="2025-04-27T00:00:00"/>
    <d v="2025-05-06T00:00:00"/>
    <s v="Rejected"/>
    <n v="45516"/>
    <m/>
    <x v="1"/>
    <n v="4"/>
    <s v="Branch Office"/>
    <x v="1"/>
  </r>
  <r>
    <s v="AE51233"/>
    <x v="0"/>
    <n v="39"/>
    <s v="Sales"/>
    <s v="Sales Executive"/>
    <s v="c9"/>
    <s v="Master"/>
    <s v="LinkedIn"/>
    <d v="2025-04-10T00:00:00"/>
    <d v="2025-04-23T00:00:00"/>
    <d v="2025-05-04T00:00:00"/>
    <s v="Hired"/>
    <n v="72754"/>
    <n v="5"/>
    <x v="0"/>
    <n v="4"/>
    <s v="Branch Office"/>
    <x v="2"/>
  </r>
  <r>
    <s v="EX86082"/>
    <x v="0"/>
    <n v="37"/>
    <s v="Sales"/>
    <s v="Sales Executive"/>
    <s v="c5"/>
    <s v="Master"/>
    <s v="LinkedIn"/>
    <d v="2025-04-10T00:00:00"/>
    <d v="2025-04-27T00:00:00"/>
    <d v="2025-05-09T00:00:00"/>
    <s v="Candidate refused"/>
    <n v="68984"/>
    <m/>
    <x v="1"/>
    <n v="4"/>
    <s v="Branch Office"/>
    <x v="2"/>
  </r>
  <r>
    <s v="RI27274"/>
    <x v="0"/>
    <n v="34"/>
    <s v="Service"/>
    <s v="Service Engineer"/>
    <s v="i4"/>
    <s v="Bachelor"/>
    <s v="LinkedIn"/>
    <d v="2025-04-10T00:00:00"/>
    <d v="2025-04-22T00:00:00"/>
    <d v="2025-05-02T00:00:00"/>
    <s v="Candidate in process"/>
    <n v="60648"/>
    <m/>
    <x v="1"/>
    <n v="5"/>
    <s v="Branch Office"/>
    <x v="2"/>
  </r>
  <r>
    <s v="DJ23301"/>
    <x v="0"/>
    <n v="27"/>
    <s v="Operations"/>
    <s v="Operations Executive"/>
    <s v="i7"/>
    <s v="Bachelor"/>
    <s v="Job portal"/>
    <d v="2025-04-11T00:00:00"/>
    <d v="2025-04-25T00:00:00"/>
    <d v="2025-05-06T00:00:00"/>
    <s v="Hired"/>
    <n v="57032"/>
    <n v="5"/>
    <x v="0"/>
    <m/>
    <s v="Branch Office"/>
    <x v="0"/>
  </r>
  <r>
    <s v="VL10598"/>
    <x v="0"/>
    <n v="26"/>
    <s v="Operations"/>
    <s v="Operations Executive"/>
    <s v="i5"/>
    <s v="Bachelor"/>
    <s v="Job portal"/>
    <d v="2025-04-11T00:00:00"/>
    <d v="2025-04-24T00:00:00"/>
    <d v="2025-04-29T00:00:00"/>
    <s v="Candidate refused"/>
    <n v="50706"/>
    <m/>
    <x v="1"/>
    <n v="4"/>
    <s v="Branch Office"/>
    <x v="0"/>
  </r>
  <r>
    <s v="JB06219"/>
    <x v="0"/>
    <n v="22"/>
    <s v="Operations"/>
    <s v="Operations Executive"/>
    <s v="i5"/>
    <s v="Bachelor"/>
    <s v="Others"/>
    <d v="2025-04-11T00:00:00"/>
    <d v="2025-04-21T00:00:00"/>
    <d v="2025-05-03T00:00:00"/>
    <s v="Hired"/>
    <n v="52247"/>
    <n v="3.8"/>
    <x v="0"/>
    <n v="4"/>
    <s v="Head Office"/>
    <x v="0"/>
  </r>
  <r>
    <s v="JD40456"/>
    <x v="0"/>
    <n v="35"/>
    <s v="Production"/>
    <s v="Production Manager"/>
    <s v="c8"/>
    <s v="Master"/>
    <s v="Own website"/>
    <d v="2025-04-11T00:00:00"/>
    <d v="2025-04-20T00:00:00"/>
    <d v="2025-04-25T00:00:00"/>
    <s v="Hired"/>
    <n v="84024"/>
    <n v="4.8"/>
    <x v="0"/>
    <n v="4"/>
    <s v="Branch Office"/>
    <x v="2"/>
  </r>
  <r>
    <s v="NH89644"/>
    <x v="0"/>
    <n v="22"/>
    <s v="Operations"/>
    <s v="Operations Executive"/>
    <s v="i4"/>
    <s v="Bachelor"/>
    <s v="LinkedIn"/>
    <d v="2025-04-11T00:00:00"/>
    <d v="2025-04-26T00:00:00"/>
    <d v="2025-05-05T00:00:00"/>
    <s v="Hired"/>
    <n v="64911"/>
    <n v="4.2"/>
    <x v="0"/>
    <n v="5"/>
    <s v="Branch Office"/>
    <x v="0"/>
  </r>
  <r>
    <s v="DE36164"/>
    <x v="0"/>
    <n v="26"/>
    <s v="Operations"/>
    <s v="Operations Executive"/>
    <s v="i1"/>
    <s v="Degree"/>
    <s v="Job portal"/>
    <d v="2025-04-11T00:00:00"/>
    <d v="2025-05-03T00:00:00"/>
    <d v="2025-05-10T00:00:00"/>
    <s v="Rejected"/>
    <n v="49585"/>
    <m/>
    <x v="1"/>
    <n v="4"/>
    <s v="Branch Office"/>
    <x v="0"/>
  </r>
  <r>
    <s v="YT24121"/>
    <x v="0"/>
    <n v="27"/>
    <s v="Operations"/>
    <s v="Operations Executive"/>
    <s v="c9"/>
    <s v="Master"/>
    <s v="LinkedIn"/>
    <d v="2025-04-12T00:00:00"/>
    <d v="2025-05-02T00:00:00"/>
    <d v="2025-05-11T00:00:00"/>
    <s v="Hired"/>
    <n v="67392"/>
    <n v="3.8"/>
    <x v="0"/>
    <m/>
    <s v="Remote"/>
    <x v="0"/>
  </r>
  <r>
    <s v="KL94283"/>
    <x v="1"/>
    <n v="27"/>
    <s v="Operations"/>
    <s v="Operations Manager"/>
    <s v="c5"/>
    <s v="Degree"/>
    <s v="Job portal"/>
    <d v="2025-04-12T00:00:00"/>
    <d v="2025-05-04T00:00:00"/>
    <d v="2025-05-10T00:00:00"/>
    <s v="Rejected"/>
    <n v="41449"/>
    <m/>
    <x v="1"/>
    <n v="5"/>
    <s v="Branch Office"/>
    <x v="0"/>
  </r>
  <r>
    <s v="NN16239"/>
    <x v="1"/>
    <n v="33"/>
    <s v="Operations"/>
    <s v="Operations Executive"/>
    <s v="c9"/>
    <s v="Bachelor"/>
    <s v="Job portal"/>
    <d v="2025-04-12T00:00:00"/>
    <d v="2025-04-20T00:00:00"/>
    <d v="2025-04-27T00:00:00"/>
    <s v="Candidate refused"/>
    <n v="68304"/>
    <m/>
    <x v="1"/>
    <n v="4"/>
    <s v="Branch Office"/>
    <x v="1"/>
  </r>
  <r>
    <s v="QL26926"/>
    <x v="0"/>
    <n v="50"/>
    <s v="Production"/>
    <s v="Production Manager"/>
    <s v="i1"/>
    <s v="Degree"/>
    <s v="Job portal"/>
    <d v="2025-04-12T00:00:00"/>
    <d v="2025-04-27T00:00:00"/>
    <d v="2025-05-08T00:00:00"/>
    <s v="Hired"/>
    <n v="52604"/>
    <n v="3.8"/>
    <x v="0"/>
    <n v="4"/>
    <s v="Branch Office"/>
    <x v="5"/>
  </r>
  <r>
    <s v="FB43818"/>
    <x v="0"/>
    <n v="23"/>
    <s v="Operations"/>
    <s v="Operations Executive"/>
    <s v="i5"/>
    <s v="Doctoral"/>
    <s v="LinkedIn"/>
    <d v="2025-04-12T00:00:00"/>
    <d v="2025-04-23T00:00:00"/>
    <d v="2025-04-30T00:00:00"/>
    <s v="Hired"/>
    <n v="48777"/>
    <n v="4.0999999999999996"/>
    <x v="0"/>
    <n v="4"/>
    <s v="Branch Office"/>
    <x v="0"/>
  </r>
  <r>
    <s v="SW42890"/>
    <x v="1"/>
    <n v="25"/>
    <s v="Marketing"/>
    <s v="Marketing Executive"/>
    <s v="i5"/>
    <s v="Bachelor"/>
    <s v="Job portal"/>
    <d v="2025-04-13T00:00:00"/>
    <d v="2025-05-05T00:00:00"/>
    <d v="2025-05-15T00:00:00"/>
    <s v="Hired"/>
    <n v="54682"/>
    <n v="4"/>
    <x v="0"/>
    <n v="4"/>
    <s v="Branch Office"/>
    <x v="0"/>
  </r>
  <r>
    <s v="RF68621"/>
    <x v="0"/>
    <n v="38"/>
    <s v="Sales"/>
    <s v="Sales Executive"/>
    <s v="n9"/>
    <s v="Bachelor"/>
    <s v="Job portal"/>
    <d v="2025-04-13T00:00:00"/>
    <d v="2025-04-21T00:00:00"/>
    <d v="2025-04-25T00:00:00"/>
    <s v="Hired"/>
    <n v="201002"/>
    <n v="3.6"/>
    <x v="0"/>
    <n v="5"/>
    <s v="Branch Office"/>
    <x v="2"/>
  </r>
  <r>
    <s v="EK97214"/>
    <x v="2"/>
    <n v="26"/>
    <s v="Sales"/>
    <s v="Sales Executive"/>
    <s v="b9"/>
    <s v="Master"/>
    <s v="Own website"/>
    <d v="2025-04-13T00:00:00"/>
    <d v="2025-05-01T00:00:00"/>
    <d v="2025-05-10T00:00:00"/>
    <s v="Candidate in process"/>
    <n v="44360"/>
    <m/>
    <x v="1"/>
    <n v="4"/>
    <s v="Branch Office"/>
    <x v="0"/>
  </r>
  <r>
    <s v="AG02621"/>
    <x v="1"/>
    <n v="51"/>
    <s v="Marketing"/>
    <s v="Marketing Executive"/>
    <s v="b9"/>
    <s v="Master"/>
    <s v="Recruitment agencies"/>
    <d v="2025-04-13T00:00:00"/>
    <d v="2025-04-24T00:00:00"/>
    <d v="2025-04-28T00:00:00"/>
    <s v="Hired"/>
    <n v="58514"/>
    <m/>
    <x v="0"/>
    <m/>
    <s v="Branch Office"/>
    <x v="5"/>
  </r>
  <r>
    <s v="RU68003"/>
    <x v="0"/>
    <n v="40"/>
    <s v="Service"/>
    <s v="Service Engineer"/>
    <s v="b9"/>
    <s v="Bachelor"/>
    <s v="Job portal"/>
    <d v="2025-04-14T00:00:00"/>
    <d v="2025-05-03T00:00:00"/>
    <d v="2025-05-14T00:00:00"/>
    <s v="Rejected"/>
    <n v="33182"/>
    <m/>
    <x v="1"/>
    <m/>
    <s v="Head Office"/>
    <x v="3"/>
  </r>
  <r>
    <s v="HV14588"/>
    <x v="0"/>
    <n v="33"/>
    <s v="Operations"/>
    <s v="Operations Executive"/>
    <s v="i5"/>
    <s v="Associate"/>
    <s v="Job portal"/>
    <d v="2025-04-14T00:00:00"/>
    <d v="2025-04-25T00:00:00"/>
    <d v="2025-04-30T00:00:00"/>
    <s v="Candidate refused"/>
    <n v="54009"/>
    <m/>
    <x v="1"/>
    <n v="4"/>
    <s v="Branch Office"/>
    <x v="1"/>
  </r>
  <r>
    <s v="FN69631"/>
    <x v="1"/>
    <n v="24"/>
    <s v="Service"/>
    <s v="Service Engineer"/>
    <s v="c9"/>
    <s v="Master"/>
    <s v="Own website"/>
    <d v="2025-04-14T00:00:00"/>
    <d v="2025-04-29T00:00:00"/>
    <d v="2025-05-11T00:00:00"/>
    <s v="Hired"/>
    <n v="55171"/>
    <n v="3.6"/>
    <x v="0"/>
    <n v="5"/>
    <s v="Branch Office"/>
    <x v="0"/>
  </r>
  <r>
    <s v="CH88550"/>
    <x v="0"/>
    <n v="30"/>
    <s v="Service"/>
    <s v="Service Engineer"/>
    <s v="c8"/>
    <s v="Degree"/>
    <s v="Own website"/>
    <d v="2025-04-15T00:00:00"/>
    <d v="2025-05-02T00:00:00"/>
    <d v="2025-05-07T00:00:00"/>
    <s v="Hired"/>
    <n v="75960"/>
    <n v="4.5"/>
    <x v="0"/>
    <n v="5"/>
    <s v="Branch Office"/>
    <x v="1"/>
  </r>
  <r>
    <s v="MG03803"/>
    <x v="0"/>
    <n v="24"/>
    <s v="Sales"/>
    <s v="Sales Manager"/>
    <s v="i1"/>
    <s v="Bachelor"/>
    <s v="LinkedIn"/>
    <d v="2025-04-15T00:00:00"/>
    <d v="2025-04-26T00:00:00"/>
    <d v="2025-05-05T00:00:00"/>
    <s v="Hired"/>
    <n v="57908"/>
    <n v="4"/>
    <x v="0"/>
    <n v="4"/>
    <s v="Branch Office"/>
    <x v="0"/>
  </r>
  <r>
    <s v="LN82303"/>
    <x v="0"/>
    <n v="23"/>
    <s v="Service"/>
    <s v="Service Manager"/>
    <s v="i1"/>
    <s v="Bachelor"/>
    <s v="LinkedIn"/>
    <d v="2025-04-15T00:00:00"/>
    <d v="2025-04-26T00:00:00"/>
    <d v="2025-05-08T00:00:00"/>
    <s v="Rejected"/>
    <n v="41028"/>
    <m/>
    <x v="1"/>
    <n v="4"/>
    <s v="Branch Office"/>
    <x v="0"/>
  </r>
  <r>
    <s v="YK91184"/>
    <x v="0"/>
    <n v="35"/>
    <s v="Service"/>
    <s v="Service Engineer"/>
    <s v="m7"/>
    <s v="Bachelor"/>
    <s v="Job portal"/>
    <d v="2025-04-15T00:00:00"/>
    <d v="2025-04-30T00:00:00"/>
    <d v="2025-05-12T00:00:00"/>
    <s v="Hired"/>
    <n v="155377"/>
    <n v="4.3"/>
    <x v="0"/>
    <n v="5"/>
    <s v="Head Office"/>
    <x v="2"/>
  </r>
  <r>
    <s v="QD99179"/>
    <x v="2"/>
    <n v="35"/>
    <s v="Production"/>
    <s v="Production Manager"/>
    <s v="c9"/>
    <s v="Bachelor"/>
    <s v="Own website"/>
    <d v="2025-04-16T00:00:00"/>
    <d v="2025-05-05T00:00:00"/>
    <d v="2025-05-17T00:00:00"/>
    <s v="Hired"/>
    <n v="64451"/>
    <n v="4.9000000000000004"/>
    <x v="0"/>
    <n v="5"/>
    <s v="Head Office"/>
    <x v="2"/>
  </r>
  <r>
    <s v="DY46973"/>
    <x v="2"/>
    <n v="35"/>
    <s v="Operations"/>
    <s v="Operations Executive"/>
    <s v="c5"/>
    <s v="Doctoral"/>
    <s v="Own website"/>
    <d v="2025-04-16T00:00:00"/>
    <d v="2025-05-06T00:00:00"/>
    <d v="2025-05-16T00:00:00"/>
    <s v="Hired"/>
    <n v="69633"/>
    <m/>
    <x v="0"/>
    <n v="4"/>
    <s v="Branch Office"/>
    <x v="2"/>
  </r>
  <r>
    <s v="YD02088"/>
    <x v="1"/>
    <n v="29"/>
    <s v="General Management"/>
    <s v="General Manager"/>
    <s v="c5"/>
    <s v="Master"/>
    <s v="LinkedIn"/>
    <d v="2025-04-16T00:00:00"/>
    <d v="2025-05-07T00:00:00"/>
    <d v="2025-05-19T00:00:00"/>
    <s v="Hired"/>
    <n v="58456"/>
    <n v="4.7"/>
    <x v="0"/>
    <n v="4"/>
    <s v="Branch Office"/>
    <x v="1"/>
  </r>
  <r>
    <s v="XM63780"/>
    <x v="0"/>
    <n v="34"/>
    <s v="Production"/>
    <s v="Production Engineer"/>
    <s v="c5"/>
    <s v="Degree"/>
    <s v="Recruitment agencies"/>
    <d v="2025-04-16T00:00:00"/>
    <d v="2025-04-29T00:00:00"/>
    <d v="2025-05-06T00:00:00"/>
    <s v="Hired"/>
    <n v="45258"/>
    <n v="3.7"/>
    <x v="0"/>
    <n v="4"/>
    <s v="Branch Office"/>
    <x v="2"/>
  </r>
  <r>
    <s v="OP61954"/>
    <x v="0"/>
    <n v="25"/>
    <s v="Finance"/>
    <s v="Financial Analyst"/>
    <s v="c8"/>
    <s v="Doctoral"/>
    <s v="Job portal"/>
    <d v="2025-04-16T00:00:00"/>
    <d v="2025-05-06T00:00:00"/>
    <d v="2025-05-14T00:00:00"/>
    <s v="Hired"/>
    <n v="59871"/>
    <n v="4.3"/>
    <x v="2"/>
    <n v="2"/>
    <s v="Branch Office"/>
    <x v="0"/>
  </r>
  <r>
    <s v="JZ25758"/>
    <x v="0"/>
    <n v="30"/>
    <s v="Finance"/>
    <s v="Financial Analyst"/>
    <s v="c8"/>
    <s v="Bachelor"/>
    <s v="Job portal"/>
    <d v="2025-04-16T00:00:00"/>
    <d v="2025-05-05T00:00:00"/>
    <d v="2025-05-14T00:00:00"/>
    <s v="Hired"/>
    <n v="72907"/>
    <n v="3.7"/>
    <x v="0"/>
    <n v="4"/>
    <s v="Branch Office"/>
    <x v="1"/>
  </r>
  <r>
    <s v="YC09415"/>
    <x v="0"/>
    <n v="40"/>
    <s v="Operations"/>
    <s v="Operations Executive"/>
    <s v="i4"/>
    <s v="Bachelor"/>
    <s v="Job portal"/>
    <d v="2025-04-17T00:00:00"/>
    <d v="2025-05-01T00:00:00"/>
    <d v="2025-05-07T00:00:00"/>
    <s v="Hired"/>
    <n v="58606"/>
    <n v="4.2"/>
    <x v="0"/>
    <n v="4"/>
    <s v="Head Office"/>
    <x v="3"/>
  </r>
  <r>
    <s v="ZC21066"/>
    <x v="0"/>
    <n v="29"/>
    <s v="Finance"/>
    <s v="Financial Analyst"/>
    <s v="c8"/>
    <s v="Associate"/>
    <s v="Job portal"/>
    <d v="2025-04-17T00:00:00"/>
    <d v="2025-04-28T00:00:00"/>
    <d v="2025-05-09T00:00:00"/>
    <s v="Hired"/>
    <n v="73393"/>
    <m/>
    <x v="0"/>
    <n v="5"/>
    <s v="Branch Office"/>
    <x v="1"/>
  </r>
  <r>
    <s v="YA08733"/>
    <x v="1"/>
    <n v="29"/>
    <s v="Sales"/>
    <s v="Sales Executive"/>
    <s v="m6"/>
    <s v="Master"/>
    <s v="Own website"/>
    <d v="2025-04-17T00:00:00"/>
    <d v="2025-05-01T00:00:00"/>
    <d v="2025-05-08T00:00:00"/>
    <s v="Hired"/>
    <n v="103306"/>
    <n v="4"/>
    <x v="0"/>
    <n v="5"/>
    <s v="Branch Office"/>
    <x v="1"/>
  </r>
  <r>
    <s v="BA16228"/>
    <x v="2"/>
    <n v="27"/>
    <s v="Sales"/>
    <s v="Sales Executive"/>
    <s v="c9"/>
    <s v="Master"/>
    <s v="Own website"/>
    <d v="2025-04-17T00:00:00"/>
    <d v="2025-04-27T00:00:00"/>
    <d v="2025-05-05T00:00:00"/>
    <s v="Rejected"/>
    <n v="83978"/>
    <m/>
    <x v="1"/>
    <n v="5"/>
    <s v="Branch Office"/>
    <x v="0"/>
  </r>
  <r>
    <s v="XL55512"/>
    <x v="0"/>
    <n v="24"/>
    <s v="Sales"/>
    <s v="Sales Manager"/>
    <s v="n10"/>
    <s v="Master"/>
    <s v="Own website"/>
    <d v="2025-04-17T00:00:00"/>
    <d v="2025-05-08T00:00:00"/>
    <d v="2025-05-18T00:00:00"/>
    <s v="Hired"/>
    <n v="205814"/>
    <n v="4.4000000000000004"/>
    <x v="0"/>
    <m/>
    <s v="Branch Office"/>
    <x v="0"/>
  </r>
  <r>
    <s v="MN89172"/>
    <x v="2"/>
    <n v="29"/>
    <s v="Service"/>
    <s v="Service Manager"/>
    <s v="i1"/>
    <s v="Degree"/>
    <s v="Job portal"/>
    <d v="2025-04-17T00:00:00"/>
    <d v="2025-04-25T00:00:00"/>
    <d v="2025-05-05T00:00:00"/>
    <s v="Hired"/>
    <n v="40509"/>
    <n v="4.4000000000000004"/>
    <x v="0"/>
    <n v="4"/>
    <s v="Head Office"/>
    <x v="1"/>
  </r>
  <r>
    <s v="DL69302"/>
    <x v="0"/>
    <n v="33"/>
    <s v="Operations"/>
    <s v="Operations Executive"/>
    <s v="b9"/>
    <s v="Master"/>
    <s v="Own website"/>
    <d v="2025-04-17T00:00:00"/>
    <d v="2025-04-30T00:00:00"/>
    <d v="2025-05-10T00:00:00"/>
    <s v="Hired"/>
    <n v="35392"/>
    <m/>
    <x v="0"/>
    <n v="4"/>
    <s v="Branch Office"/>
    <x v="1"/>
  </r>
  <r>
    <s v="RR59848"/>
    <x v="0"/>
    <n v="32"/>
    <s v="Service"/>
    <s v="Service Engineer"/>
    <s v="b9"/>
    <s v="Degree"/>
    <s v="Job portal"/>
    <d v="2025-04-18T00:00:00"/>
    <d v="2025-04-26T00:00:00"/>
    <d v="2025-05-06T00:00:00"/>
    <s v="Hired"/>
    <n v="59591"/>
    <n v="3.7"/>
    <x v="2"/>
    <n v="4"/>
    <s v="Head Office"/>
    <x v="1"/>
  </r>
  <r>
    <s v="HQ54364"/>
    <x v="2"/>
    <n v="35"/>
    <s v="Operations"/>
    <s v="Operations Executive"/>
    <s v="c8"/>
    <s v="Doctoral"/>
    <s v="Job portal"/>
    <d v="2025-04-18T00:00:00"/>
    <d v="2025-04-27T00:00:00"/>
    <d v="2025-05-02T00:00:00"/>
    <s v="Hired"/>
    <n v="50363"/>
    <n v="4"/>
    <x v="0"/>
    <m/>
    <s v="Head Office"/>
    <x v="2"/>
  </r>
  <r>
    <s v="BM68197"/>
    <x v="0"/>
    <n v="30"/>
    <s v="Marketing"/>
    <s v="Marketing Executive"/>
    <s v="i6"/>
    <s v="Master"/>
    <s v="LinkedIn"/>
    <d v="2025-04-18T00:00:00"/>
    <d v="2025-05-01T00:00:00"/>
    <d v="2025-05-12T00:00:00"/>
    <s v="Hired"/>
    <n v="73732"/>
    <n v="5"/>
    <x v="0"/>
    <n v="4"/>
    <s v="Head Office"/>
    <x v="1"/>
  </r>
  <r>
    <s v="FK55439"/>
    <x v="1"/>
    <n v="26"/>
    <s v="General Management"/>
    <s v="General Manager"/>
    <s v="c9"/>
    <s v="Master"/>
    <s v="Job portal"/>
    <d v="2025-04-18T00:00:00"/>
    <d v="2025-04-26T00:00:00"/>
    <d v="2025-04-30T00:00:00"/>
    <s v="Hired"/>
    <n v="78571"/>
    <n v="4.3"/>
    <x v="0"/>
    <m/>
    <s v="Branch Office"/>
    <x v="0"/>
  </r>
  <r>
    <s v="QQ29553"/>
    <x v="2"/>
    <n v="24"/>
    <s v="Marketing"/>
    <s v="Marketing Executive"/>
    <s v="c9"/>
    <s v="Bachelor"/>
    <s v="Recruitment agencies"/>
    <d v="2025-04-18T00:00:00"/>
    <d v="2025-05-04T00:00:00"/>
    <d v="2025-05-15T00:00:00"/>
    <s v="Hired"/>
    <n v="68060"/>
    <n v="4.7"/>
    <x v="2"/>
    <n v="3"/>
    <s v="Branch Office"/>
    <x v="0"/>
  </r>
  <r>
    <s v="AT79601"/>
    <x v="0"/>
    <n v="22"/>
    <s v="Service"/>
    <s v="Service Engineer"/>
    <s v="i5"/>
    <s v="Bachelor"/>
    <s v="Job portal"/>
    <d v="2025-04-19T00:00:00"/>
    <d v="2025-04-28T00:00:00"/>
    <d v="2025-05-03T00:00:00"/>
    <s v="Rejected"/>
    <n v="50939"/>
    <m/>
    <x v="1"/>
    <n v="5"/>
    <s v="Branch Office"/>
    <x v="0"/>
  </r>
  <r>
    <s v="LD60235"/>
    <x v="2"/>
    <n v="25"/>
    <s v="Finance"/>
    <s v="Financial Analyst"/>
    <s v="b9"/>
    <s v="Master"/>
    <s v="LinkedIn"/>
    <d v="2025-04-19T00:00:00"/>
    <d v="2025-04-29T00:00:00"/>
    <d v="2025-05-08T00:00:00"/>
    <s v="Hired"/>
    <n v="54952"/>
    <n v="3.9"/>
    <x v="0"/>
    <n v="5"/>
    <s v="Branch Office"/>
    <x v="0"/>
  </r>
  <r>
    <s v="NH21765"/>
    <x v="0"/>
    <n v="25"/>
    <s v="Service"/>
    <s v="Service Engineer"/>
    <s v="c5"/>
    <s v="Bachelor"/>
    <s v="Own website"/>
    <d v="2025-04-19T00:00:00"/>
    <d v="2025-05-01T00:00:00"/>
    <d v="2025-05-13T00:00:00"/>
    <s v="Hired"/>
    <n v="54577"/>
    <n v="3.9"/>
    <x v="0"/>
    <n v="4"/>
    <s v="Branch Office"/>
    <x v="0"/>
  </r>
  <r>
    <s v="GD04061"/>
    <x v="0"/>
    <n v="31"/>
    <s v="Operations"/>
    <s v="Operations Manager"/>
    <s v="i6"/>
    <s v="Doctoral"/>
    <s v="LinkedIn"/>
    <d v="2025-04-20T00:00:00"/>
    <d v="2025-05-05T00:00:00"/>
    <d v="2025-05-16T00:00:00"/>
    <s v="Hired"/>
    <n v="54240"/>
    <n v="4.3"/>
    <x v="0"/>
    <n v="4"/>
    <s v="Branch Office"/>
    <x v="1"/>
  </r>
  <r>
    <s v="XF18498"/>
    <x v="0"/>
    <n v="37"/>
    <s v="Operations"/>
    <s v="Operations Manager"/>
    <s v="c10"/>
    <s v="Master"/>
    <s v="LinkedIn"/>
    <d v="2025-04-20T00:00:00"/>
    <d v="2025-05-01T00:00:00"/>
    <d v="2025-05-11T00:00:00"/>
    <s v="Hired"/>
    <n v="74398"/>
    <n v="4.5999999999999996"/>
    <x v="0"/>
    <m/>
    <s v="Branch Office"/>
    <x v="2"/>
  </r>
  <r>
    <s v="JR29713"/>
    <x v="0"/>
    <n v="22"/>
    <s v="Operations"/>
    <s v="Operations Executive"/>
    <s v="c5"/>
    <s v="Doctoral"/>
    <s v="Job portal"/>
    <d v="2025-04-20T00:00:00"/>
    <d v="2025-05-08T00:00:00"/>
    <d v="2025-05-16T00:00:00"/>
    <s v="Hired"/>
    <n v="66277"/>
    <n v="4.3"/>
    <x v="0"/>
    <n v="4"/>
    <s v="Branch Office"/>
    <x v="0"/>
  </r>
  <r>
    <s v="VF10051"/>
    <x v="2"/>
    <n v="27"/>
    <s v="Purchase"/>
    <s v="Purchase Officer"/>
    <s v="b9"/>
    <s v="Bachelor"/>
    <s v="Job portal"/>
    <d v="2025-04-20T00:00:00"/>
    <d v="2025-05-07T00:00:00"/>
    <d v="2025-05-18T00:00:00"/>
    <s v="Candidate in process"/>
    <n v="35950"/>
    <m/>
    <x v="1"/>
    <m/>
    <s v="Branch Office"/>
    <x v="0"/>
  </r>
  <r>
    <s v="CB04653"/>
    <x v="0"/>
    <n v="38"/>
    <s v="Operations"/>
    <s v="Operations Manager"/>
    <s v="i7"/>
    <s v="Associate"/>
    <s v="LinkedIn"/>
    <d v="2025-04-20T00:00:00"/>
    <d v="2025-05-12T00:00:00"/>
    <d v="2025-05-20T00:00:00"/>
    <s v="Hired"/>
    <n v="56316"/>
    <n v="4.0999999999999996"/>
    <x v="2"/>
    <n v="1"/>
    <s v="Head Office"/>
    <x v="2"/>
  </r>
  <r>
    <s v="XG31650"/>
    <x v="2"/>
    <n v="30"/>
    <s v="Sales"/>
    <s v="Sales Executive"/>
    <s v="i6"/>
    <s v="Master"/>
    <s v="Recruitment agencies"/>
    <d v="2025-04-20T00:00:00"/>
    <d v="2025-05-10T00:00:00"/>
    <d v="2025-05-14T00:00:00"/>
    <s v="Hired"/>
    <n v="64171"/>
    <m/>
    <x v="2"/>
    <m/>
    <s v="Branch Office"/>
    <x v="1"/>
  </r>
  <r>
    <s v="BX08737"/>
    <x v="0"/>
    <n v="40"/>
    <s v="Sales"/>
    <s v="Sales Executive"/>
    <s v="n10"/>
    <s v="Degree"/>
    <s v="Recruitment agencies"/>
    <d v="2025-04-20T00:00:00"/>
    <d v="2025-05-03T00:00:00"/>
    <d v="2025-05-15T00:00:00"/>
    <s v="Rejected"/>
    <n v="202022"/>
    <m/>
    <x v="1"/>
    <n v="5"/>
    <s v="Branch Office"/>
    <x v="3"/>
  </r>
  <r>
    <s v="UG38933"/>
    <x v="0"/>
    <n v="24"/>
    <s v="Operations"/>
    <s v="Operations Executive"/>
    <s v="c5"/>
    <s v="Bachelor"/>
    <s v="LinkedIn"/>
    <d v="2025-04-21T00:00:00"/>
    <d v="2025-04-29T00:00:00"/>
    <d v="2025-05-03T00:00:00"/>
    <s v="Candidate refused"/>
    <n v="55171"/>
    <m/>
    <x v="1"/>
    <n v="3"/>
    <s v="Branch Office"/>
    <x v="0"/>
  </r>
  <r>
    <s v="ML32291"/>
    <x v="2"/>
    <n v="39"/>
    <s v="Purchase"/>
    <s v="Purchase Officer"/>
    <s v="i4"/>
    <s v="Master"/>
    <s v="LinkedIn"/>
    <d v="2025-04-21T00:00:00"/>
    <d v="2025-04-29T00:00:00"/>
    <d v="2025-05-06T00:00:00"/>
    <s v="Candidate in process"/>
    <n v="52078"/>
    <m/>
    <x v="1"/>
    <n v="4"/>
    <s v="Head Office"/>
    <x v="2"/>
  </r>
  <r>
    <s v="EY57403"/>
    <x v="0"/>
    <n v="23"/>
    <s v="Human Resource"/>
    <s v="HR Manager"/>
    <s v="c10"/>
    <s v="Master"/>
    <s v="Own website"/>
    <d v="2025-04-21T00:00:00"/>
    <d v="2025-05-02T00:00:00"/>
    <d v="2025-05-07T00:00:00"/>
    <s v="Hired"/>
    <n v="68984"/>
    <n v="4.7"/>
    <x v="0"/>
    <m/>
    <s v="Branch Office"/>
    <x v="0"/>
  </r>
  <r>
    <s v="IL15934"/>
    <x v="0"/>
    <n v="54"/>
    <s v="Sales"/>
    <s v="Sales Executive"/>
    <s v="c9"/>
    <s v="Bachelor"/>
    <s v="LinkedIn"/>
    <d v="2025-04-21T00:00:00"/>
    <d v="2025-05-02T00:00:00"/>
    <d v="2025-05-10T00:00:00"/>
    <s v="Rejected"/>
    <n v="55976"/>
    <m/>
    <x v="1"/>
    <n v="4"/>
    <s v="Branch Office"/>
    <x v="4"/>
  </r>
  <r>
    <s v="LC30441"/>
    <x v="0"/>
    <n v="30"/>
    <s v="Operations"/>
    <s v="Operations Executive"/>
    <s v="i4"/>
    <s v="Bachelor"/>
    <s v="Recruitment agencies"/>
    <d v="2025-04-21T00:00:00"/>
    <d v="2025-05-03T00:00:00"/>
    <d v="2025-05-15T00:00:00"/>
    <s v="Rejected"/>
    <n v="51921"/>
    <m/>
    <x v="1"/>
    <m/>
    <s v="Head Office"/>
    <x v="1"/>
  </r>
  <r>
    <s v="DM69847"/>
    <x v="0"/>
    <n v="22"/>
    <s v="Production"/>
    <s v="Production Engineer"/>
    <s v="c9"/>
    <s v="Associate"/>
    <s v="Own website"/>
    <d v="2025-04-22T00:00:00"/>
    <d v="2025-05-02T00:00:00"/>
    <d v="2025-05-08T00:00:00"/>
    <s v="Hired"/>
    <n v="87621"/>
    <n v="3.5"/>
    <x v="2"/>
    <n v="4"/>
    <s v="Branch Office"/>
    <x v="0"/>
  </r>
  <r>
    <s v="TE93496"/>
    <x v="0"/>
    <n v="40"/>
    <s v="Operations"/>
    <s v="Operations Executive"/>
    <s v="i6"/>
    <s v="Bachelor"/>
    <s v="Others"/>
    <d v="2025-04-22T00:00:00"/>
    <d v="2025-05-03T00:00:00"/>
    <d v="2025-05-12T00:00:00"/>
    <s v="Hired"/>
    <n v="57008"/>
    <n v="4.9000000000000004"/>
    <x v="2"/>
    <n v="4"/>
    <s v="Branch Office"/>
    <x v="3"/>
  </r>
  <r>
    <s v="XY57478"/>
    <x v="2"/>
    <n v="35"/>
    <s v="Operations"/>
    <s v="Operations Executive"/>
    <s v="i5"/>
    <s v="Bachelor"/>
    <s v="Recruitment agencies"/>
    <d v="2025-04-22T00:00:00"/>
    <d v="2025-05-14T00:00:00"/>
    <d v="2025-05-18T00:00:00"/>
    <s v="Rejected"/>
    <n v="45542"/>
    <m/>
    <x v="1"/>
    <n v="4"/>
    <s v="Branch Office"/>
    <x v="2"/>
  </r>
  <r>
    <s v="CZ39027"/>
    <x v="0"/>
    <n v="33"/>
    <s v="Operations"/>
    <s v="Operations Manager"/>
    <s v="i4"/>
    <s v="Bachelor"/>
    <s v="Recruitment agencies"/>
    <d v="2025-04-22T00:00:00"/>
    <d v="2025-05-04T00:00:00"/>
    <d v="2025-05-16T00:00:00"/>
    <s v="Rejected"/>
    <n v="47880"/>
    <m/>
    <x v="1"/>
    <n v="4"/>
    <s v="Branch Office"/>
    <x v="1"/>
  </r>
  <r>
    <s v="DH83334"/>
    <x v="0"/>
    <n v="52"/>
    <s v="Service"/>
    <s v="Service Engineer"/>
    <s v="b9"/>
    <s v="Associate"/>
    <s v="Job portal"/>
    <d v="2025-04-22T00:00:00"/>
    <d v="2025-05-11T00:00:00"/>
    <d v="2025-05-15T00:00:00"/>
    <s v="Hired"/>
    <n v="46468"/>
    <m/>
    <x v="2"/>
    <n v="5"/>
    <s v="Remote"/>
    <x v="4"/>
  </r>
  <r>
    <s v="FX94948"/>
    <x v="1"/>
    <n v="25"/>
    <s v="Marketing"/>
    <s v="Marketing Executive"/>
    <s v="m7"/>
    <s v="Master"/>
    <s v="Job portal"/>
    <d v="2025-04-22T00:00:00"/>
    <d v="2025-05-02T00:00:00"/>
    <d v="2025-05-06T00:00:00"/>
    <s v="Hired"/>
    <n v="142421"/>
    <m/>
    <x v="0"/>
    <n v="4"/>
    <s v="Head Office"/>
    <x v="0"/>
  </r>
  <r>
    <s v="SC80453"/>
    <x v="0"/>
    <n v="31"/>
    <s v="Service"/>
    <s v="Service Engineer"/>
    <s v="b9"/>
    <s v="Bachelor"/>
    <s v="Own website"/>
    <d v="2025-04-23T00:00:00"/>
    <d v="2025-05-06T00:00:00"/>
    <d v="2025-05-14T00:00:00"/>
    <s v="Hired"/>
    <n v="53328"/>
    <n v="3.7"/>
    <x v="0"/>
    <n v="5"/>
    <s v="Branch Office"/>
    <x v="1"/>
  </r>
  <r>
    <s v="YR54810"/>
    <x v="2"/>
    <n v="27"/>
    <s v="Sales"/>
    <s v="Sales Executive"/>
    <s v="i1"/>
    <s v="Master"/>
    <s v="Job portal"/>
    <d v="2025-04-23T00:00:00"/>
    <d v="2025-05-14T00:00:00"/>
    <d v="2025-05-24T00:00:00"/>
    <s v="Hired"/>
    <n v="42921"/>
    <n v="4.8"/>
    <x v="0"/>
    <n v="4"/>
    <s v="Branch Office"/>
    <x v="0"/>
  </r>
  <r>
    <s v="DZ04800"/>
    <x v="0"/>
    <n v="30"/>
    <s v="Purchase"/>
    <s v="Purchase Officer"/>
    <s v="i4"/>
    <s v="Degree"/>
    <s v="Job portal"/>
    <d v="2025-04-23T00:00:00"/>
    <d v="2025-05-09T00:00:00"/>
    <d v="2025-05-16T00:00:00"/>
    <s v="Rejected"/>
    <n v="55487"/>
    <m/>
    <x v="1"/>
    <n v="5"/>
    <s v="Head Office"/>
    <x v="1"/>
  </r>
  <r>
    <s v="CQ01122"/>
    <x v="0"/>
    <n v="35"/>
    <s v="Operations"/>
    <s v="Operations Executive"/>
    <s v="c10"/>
    <s v="Bachelor"/>
    <s v="Recruitment agencies"/>
    <d v="2025-04-23T00:00:00"/>
    <d v="2025-05-04T00:00:00"/>
    <d v="2025-05-13T00:00:00"/>
    <s v="Candidate refused"/>
    <n v="85404"/>
    <m/>
    <x v="1"/>
    <m/>
    <s v="Head Office"/>
    <x v="2"/>
  </r>
  <r>
    <s v="CY66402"/>
    <x v="2"/>
    <n v="23"/>
    <s v="Production"/>
    <s v="Production Engineer"/>
    <s v="i4"/>
    <s v="Bachelor"/>
    <s v="LinkedIn"/>
    <d v="2025-04-24T00:00:00"/>
    <d v="2025-05-04T00:00:00"/>
    <d v="2025-05-16T00:00:00"/>
    <s v="Hired"/>
    <n v="48369"/>
    <n v="4.2"/>
    <x v="0"/>
    <n v="4"/>
    <s v="Branch Office"/>
    <x v="0"/>
  </r>
  <r>
    <s v="IP38205"/>
    <x v="2"/>
    <n v="27"/>
    <s v="Operations"/>
    <s v="Operations Executive"/>
    <s v="c8"/>
    <s v="Bachelor"/>
    <s v="Job portal"/>
    <d v="2025-04-24T00:00:00"/>
    <d v="2025-05-05T00:00:00"/>
    <d v="2025-05-09T00:00:00"/>
    <s v="Hired"/>
    <n v="74542"/>
    <n v="3.6"/>
    <x v="0"/>
    <n v="5"/>
    <s v="Head Office"/>
    <x v="0"/>
  </r>
  <r>
    <s v="RW99213"/>
    <x v="2"/>
    <n v="48"/>
    <s v="Operations"/>
    <s v="Operations Executive"/>
    <s v="b9"/>
    <s v="Master"/>
    <s v="LinkedIn"/>
    <d v="2025-04-24T00:00:00"/>
    <d v="2025-05-02T00:00:00"/>
    <d v="2025-05-12T00:00:00"/>
    <s v="Hired"/>
    <n v="57333"/>
    <n v="4.4000000000000004"/>
    <x v="0"/>
    <n v="5"/>
    <s v="Branch Office"/>
    <x v="5"/>
  </r>
  <r>
    <s v="BX48121"/>
    <x v="0"/>
    <n v="31"/>
    <s v="Service"/>
    <s v="Service Manager"/>
    <s v="i4"/>
    <s v="Master"/>
    <s v="Job portal"/>
    <d v="2025-04-24T00:00:00"/>
    <d v="2025-05-04T00:00:00"/>
    <d v="2025-05-16T00:00:00"/>
    <s v="Rejected"/>
    <n v="62577"/>
    <m/>
    <x v="1"/>
    <m/>
    <s v="Branch Office"/>
    <x v="1"/>
  </r>
  <r>
    <s v="WF71978"/>
    <x v="0"/>
    <n v="27"/>
    <s v="Marketing"/>
    <s v="Marketing Executive"/>
    <s v="i6"/>
    <s v="Master"/>
    <s v="Own website"/>
    <d v="2025-04-25T00:00:00"/>
    <d v="2025-05-16T00:00:00"/>
    <d v="2025-05-28T00:00:00"/>
    <s v="Rejected"/>
    <n v="51990"/>
    <m/>
    <x v="1"/>
    <n v="5"/>
    <s v="Head Office"/>
    <x v="0"/>
  </r>
  <r>
    <s v="VG93234"/>
    <x v="0"/>
    <n v="33"/>
    <s v="Sales"/>
    <s v="Sales Executive"/>
    <s v="n10"/>
    <s v="Degree"/>
    <s v="Recruitment agencies"/>
    <d v="2025-04-26T00:00:00"/>
    <d v="2025-05-08T00:00:00"/>
    <d v="2025-05-14T00:00:00"/>
    <s v="Hired"/>
    <n v="216402"/>
    <n v="4.0999999999999996"/>
    <x v="0"/>
    <n v="4"/>
    <s v="Branch Office"/>
    <x v="1"/>
  </r>
  <r>
    <s v="HT12868"/>
    <x v="0"/>
    <n v="28"/>
    <s v="Operations"/>
    <s v="Operations Executive"/>
    <s v="n10"/>
    <s v="Bachelor"/>
    <s v="Own website"/>
    <d v="2025-04-26T00:00:00"/>
    <d v="2025-05-18T00:00:00"/>
    <d v="2025-05-30T00:00:00"/>
    <s v="Rejected"/>
    <n v="217699"/>
    <m/>
    <x v="1"/>
    <n v="3"/>
    <s v="Branch Office"/>
    <x v="1"/>
  </r>
  <r>
    <s v="WD00920"/>
    <x v="2"/>
    <n v="22"/>
    <s v="Service"/>
    <s v="Service Engineer"/>
    <s v="c9"/>
    <s v="Bachelor"/>
    <s v="Job portal"/>
    <d v="2025-04-26T00:00:00"/>
    <d v="2025-05-05T00:00:00"/>
    <d v="2025-05-14T00:00:00"/>
    <s v="Hired"/>
    <n v="68352"/>
    <n v="5"/>
    <x v="0"/>
    <n v="2"/>
    <s v="Remote"/>
    <x v="0"/>
  </r>
  <r>
    <s v="NY53631"/>
    <x v="0"/>
    <n v="27"/>
    <s v="Finance"/>
    <s v="Financial Analyst"/>
    <s v="c8"/>
    <s v="Bachelor"/>
    <s v="Job portal"/>
    <d v="2025-04-26T00:00:00"/>
    <d v="2025-05-04T00:00:00"/>
    <d v="2025-05-08T00:00:00"/>
    <s v="Rejected"/>
    <n v="50261"/>
    <m/>
    <x v="1"/>
    <n v="4"/>
    <s v="Branch Office"/>
    <x v="0"/>
  </r>
  <r>
    <s v="HR31844"/>
    <x v="1"/>
    <n v="27"/>
    <s v="Purchase"/>
    <s v="Purchase Officer"/>
    <s v="i6"/>
    <s v="Bachelor"/>
    <s v="Job portal"/>
    <d v="2025-04-27T00:00:00"/>
    <d v="2025-05-18T00:00:00"/>
    <d v="2025-05-25T00:00:00"/>
    <s v="Hired"/>
    <n v="73528"/>
    <m/>
    <x v="0"/>
    <n v="3"/>
    <s v="Branch Office"/>
    <x v="0"/>
  </r>
  <r>
    <s v="IT29727"/>
    <x v="1"/>
    <n v="33"/>
    <s v="Service"/>
    <s v="Service Engineer"/>
    <s v="c8"/>
    <s v="Bachelor"/>
    <s v="Job portal"/>
    <d v="2025-04-27T00:00:00"/>
    <d v="2025-05-15T00:00:00"/>
    <d v="2025-05-20T00:00:00"/>
    <s v="Hired"/>
    <n v="76258"/>
    <m/>
    <x v="0"/>
    <m/>
    <s v="Head Office"/>
    <x v="1"/>
  </r>
  <r>
    <s v="AA38162"/>
    <x v="0"/>
    <n v="34"/>
    <s v="Service"/>
    <s v="Service Engineer"/>
    <s v="c10"/>
    <s v="Master"/>
    <s v="Own website"/>
    <d v="2025-04-27T00:00:00"/>
    <d v="2025-05-07T00:00:00"/>
    <d v="2025-05-18T00:00:00"/>
    <s v="Hired"/>
    <n v="78373"/>
    <n v="4.0999999999999996"/>
    <x v="2"/>
    <m/>
    <s v="Head Office"/>
    <x v="2"/>
  </r>
  <r>
    <s v="ZY12667"/>
    <x v="0"/>
    <n v="33"/>
    <s v="Service"/>
    <s v="Service Engineer"/>
    <s v="i6"/>
    <s v="Bachelor"/>
    <s v="LinkedIn"/>
    <d v="2025-04-27T00:00:00"/>
    <d v="2025-05-11T00:00:00"/>
    <d v="2025-05-17T00:00:00"/>
    <s v="Hired"/>
    <n v="54546"/>
    <m/>
    <x v="0"/>
    <n v="4"/>
    <s v="Branch Office"/>
    <x v="1"/>
  </r>
  <r>
    <s v="UQ70456"/>
    <x v="2"/>
    <n v="31"/>
    <s v="Service"/>
    <s v="Service Engineer"/>
    <s v="c5"/>
    <s v="Degree"/>
    <s v="Job portal"/>
    <d v="2025-04-27T00:00:00"/>
    <d v="2025-05-15T00:00:00"/>
    <d v="2025-05-22T00:00:00"/>
    <s v="Hired"/>
    <n v="58470"/>
    <n v="4.5999999999999996"/>
    <x v="0"/>
    <n v="4"/>
    <s v="Branch Office"/>
    <x v="1"/>
  </r>
  <r>
    <s v="QN56370"/>
    <x v="1"/>
    <n v="32"/>
    <s v="Service"/>
    <s v="Service Engineer"/>
    <s v="n6"/>
    <s v="Master"/>
    <s v="Job portal"/>
    <d v="2025-04-27T00:00:00"/>
    <d v="2025-05-17T00:00:00"/>
    <d v="2025-05-26T00:00:00"/>
    <s v="Candidate refused"/>
    <n v="154125"/>
    <m/>
    <x v="1"/>
    <n v="5"/>
    <s v="Branch Office"/>
    <x v="1"/>
  </r>
  <r>
    <s v="OT20166"/>
    <x v="0"/>
    <n v="26"/>
    <s v="Production"/>
    <s v="Production Engineer"/>
    <s v="c10"/>
    <s v="Bachelor"/>
    <s v="Job portal"/>
    <d v="2025-04-28T00:00:00"/>
    <d v="2025-05-20T00:00:00"/>
    <d v="2025-05-25T00:00:00"/>
    <s v="Hired"/>
    <n v="76918"/>
    <n v="3.7"/>
    <x v="0"/>
    <m/>
    <s v="Branch Office"/>
    <x v="0"/>
  </r>
  <r>
    <s v="ZQ48222"/>
    <x v="0"/>
    <n v="35"/>
    <s v="Operations"/>
    <s v="Operations Manager"/>
    <s v="i6"/>
    <s v="Master"/>
    <s v="Own website"/>
    <d v="2025-04-28T00:00:00"/>
    <d v="2025-05-07T00:00:00"/>
    <d v="2025-05-14T00:00:00"/>
    <s v="Hired"/>
    <n v="54031"/>
    <m/>
    <x v="0"/>
    <m/>
    <s v="Head Office"/>
    <x v="2"/>
  </r>
  <r>
    <s v="ZV84460"/>
    <x v="0"/>
    <n v="36"/>
    <s v="Operations"/>
    <s v="Operations Manager"/>
    <s v="c5"/>
    <s v="Master"/>
    <s v="Job portal"/>
    <d v="2025-04-28T00:00:00"/>
    <d v="2025-05-11T00:00:00"/>
    <d v="2025-05-22T00:00:00"/>
    <s v="Hired"/>
    <n v="68026"/>
    <n v="5"/>
    <x v="0"/>
    <n v="5"/>
    <s v="Branch Office"/>
    <x v="2"/>
  </r>
  <r>
    <s v="RN38326"/>
    <x v="2"/>
    <n v="25"/>
    <s v="Operations"/>
    <s v="Operations Executive"/>
    <s v="i7"/>
    <s v="Associate"/>
    <s v="Job portal"/>
    <d v="2025-04-29T00:00:00"/>
    <d v="2025-05-21T00:00:00"/>
    <d v="2025-05-28T00:00:00"/>
    <s v="Hired"/>
    <n v="69487"/>
    <n v="4.4000000000000004"/>
    <x v="0"/>
    <n v="4"/>
    <s v="Branch Office"/>
    <x v="0"/>
  </r>
  <r>
    <s v="VM80972"/>
    <x v="0"/>
    <n v="27"/>
    <s v="Operations"/>
    <s v="Operations Executive"/>
    <s v="c5"/>
    <s v="Degree"/>
    <s v="Job portal"/>
    <d v="2025-04-30T00:00:00"/>
    <d v="2025-05-11T00:00:00"/>
    <d v="2025-05-15T00:00:00"/>
    <s v="Hired"/>
    <n v="69061"/>
    <m/>
    <x v="0"/>
    <n v="2"/>
    <s v="Branch Office"/>
    <x v="0"/>
  </r>
  <r>
    <s v="AX13354"/>
    <x v="2"/>
    <n v="30"/>
    <s v="Operations"/>
    <s v="Operations Executive"/>
    <s v="n6"/>
    <s v="Master"/>
    <s v="LinkedIn"/>
    <d v="2025-04-30T00:00:00"/>
    <d v="2025-05-12T00:00:00"/>
    <d v="2025-05-16T00:00:00"/>
    <s v="Hired"/>
    <n v="126762"/>
    <n v="4.7"/>
    <x v="0"/>
    <n v="4"/>
    <s v="Branch Office"/>
    <x v="1"/>
  </r>
  <r>
    <s v="QT35379"/>
    <x v="0"/>
    <n v="25"/>
    <s v="Operations"/>
    <s v="Operations Executive"/>
    <s v="i1"/>
    <s v="Master"/>
    <s v="Job portal"/>
    <d v="2025-04-30T00:00:00"/>
    <d v="2025-05-15T00:00:00"/>
    <d v="2025-05-25T00:00:00"/>
    <s v="Rejected"/>
    <n v="44118"/>
    <m/>
    <x v="1"/>
    <n v="5"/>
    <s v="Remote"/>
    <x v="0"/>
  </r>
  <r>
    <s v="AJ91027"/>
    <x v="0"/>
    <n v="30"/>
    <s v="Production"/>
    <s v="Production Engineer"/>
    <s v="i7"/>
    <s v="Bachelor"/>
    <s v="Own website"/>
    <d v="2025-05-01T00:00:00"/>
    <d v="2025-05-12T00:00:00"/>
    <d v="2025-05-19T00:00:00"/>
    <s v="Candidate refused"/>
    <n v="73970"/>
    <m/>
    <x v="1"/>
    <n v="4"/>
    <s v="Branch Office"/>
    <x v="1"/>
  </r>
  <r>
    <s v="KN32868"/>
    <x v="0"/>
    <n v="36"/>
    <s v="Operations"/>
    <s v="Operations Executive"/>
    <s v="m7"/>
    <s v="Master"/>
    <s v="Own website"/>
    <d v="2025-05-01T00:00:00"/>
    <d v="2025-05-14T00:00:00"/>
    <d v="2025-05-19T00:00:00"/>
    <s v="Hired"/>
    <n v="155016"/>
    <m/>
    <x v="0"/>
    <n v="4"/>
    <s v="Branch Office"/>
    <x v="2"/>
  </r>
  <r>
    <s v="HL60328"/>
    <x v="0"/>
    <n v="25"/>
    <s v="Sales"/>
    <s v="Sales Manager"/>
    <s v="i6"/>
    <s v="Associate"/>
    <s v="Job portal"/>
    <d v="2025-05-01T00:00:00"/>
    <d v="2025-05-21T00:00:00"/>
    <d v="2025-05-29T00:00:00"/>
    <s v="Hired"/>
    <n v="65994"/>
    <n v="4.8"/>
    <x v="0"/>
    <n v="3"/>
    <s v="Branch Office"/>
    <x v="0"/>
  </r>
  <r>
    <s v="SX69375"/>
    <x v="0"/>
    <n v="27"/>
    <s v="Operations"/>
    <s v="Operations Executive"/>
    <s v="c5"/>
    <s v="Master"/>
    <s v="Job portal"/>
    <d v="2025-05-01T00:00:00"/>
    <d v="2025-05-14T00:00:00"/>
    <d v="2025-05-18T00:00:00"/>
    <s v="Rejected"/>
    <n v="44881"/>
    <m/>
    <x v="1"/>
    <n v="3"/>
    <s v="Head Office"/>
    <x v="0"/>
  </r>
  <r>
    <s v="XP55763"/>
    <x v="0"/>
    <n v="38"/>
    <s v="Operations"/>
    <s v="Operations Executive"/>
    <s v="c8"/>
    <s v="Bachelor"/>
    <s v="Recruitment agencies"/>
    <d v="2025-05-01T00:00:00"/>
    <d v="2025-05-19T00:00:00"/>
    <d v="2025-05-26T00:00:00"/>
    <s v="Hired"/>
    <n v="69566"/>
    <n v="4"/>
    <x v="2"/>
    <m/>
    <s v="Head Office"/>
    <x v="2"/>
  </r>
  <r>
    <s v="UC19845"/>
    <x v="0"/>
    <n v="24"/>
    <s v="Service"/>
    <s v="Service Manager"/>
    <s v="i6"/>
    <s v="Master"/>
    <s v="Own website"/>
    <d v="2025-05-01T00:00:00"/>
    <d v="2025-05-11T00:00:00"/>
    <d v="2025-05-20T00:00:00"/>
    <s v="Rejected"/>
    <n v="54444"/>
    <m/>
    <x v="1"/>
    <n v="4"/>
    <s v="Head Office"/>
    <x v="0"/>
  </r>
  <r>
    <s v="PW18120"/>
    <x v="0"/>
    <n v="28"/>
    <s v="Operations"/>
    <s v="Operations Executive"/>
    <s v="c9"/>
    <s v="Associate"/>
    <s v="Job portal"/>
    <d v="2025-05-01T00:00:00"/>
    <d v="2025-05-17T00:00:00"/>
    <d v="2025-05-23T00:00:00"/>
    <s v="Candidate refused"/>
    <n v="84225"/>
    <m/>
    <x v="1"/>
    <m/>
    <s v="Branch Office"/>
    <x v="1"/>
  </r>
  <r>
    <s v="IM10685"/>
    <x v="0"/>
    <n v="26"/>
    <s v="Sales"/>
    <s v="Sales Executive"/>
    <s v="i4"/>
    <s v="Bachelor"/>
    <s v="Job portal"/>
    <d v="2025-05-01T00:00:00"/>
    <d v="2025-05-21T00:00:00"/>
    <d v="2025-05-31T00:00:00"/>
    <s v="Candidate in process"/>
    <n v="63597"/>
    <m/>
    <x v="1"/>
    <n v="4"/>
    <s v="Head Office"/>
    <x v="0"/>
  </r>
  <r>
    <s v="IT44669"/>
    <x v="1"/>
    <n v="25"/>
    <s v="Service"/>
    <s v="Service Engineer"/>
    <s v="n9"/>
    <s v="Master"/>
    <s v="Job portal"/>
    <d v="2025-05-01T00:00:00"/>
    <d v="2025-05-18T00:00:00"/>
    <d v="2025-05-25T00:00:00"/>
    <s v="Hired"/>
    <n v="151051"/>
    <n v="3.7"/>
    <x v="0"/>
    <n v="4"/>
    <s v="Branch Office"/>
    <x v="0"/>
  </r>
  <r>
    <s v="GE74712"/>
    <x v="0"/>
    <n v="24"/>
    <s v="Sales"/>
    <s v="Sales Executive"/>
    <s v="c9"/>
    <s v="Bachelor"/>
    <s v="LinkedIn"/>
    <d v="2025-05-01T00:00:00"/>
    <d v="2025-05-23T00:00:00"/>
    <d v="2025-06-01T00:00:00"/>
    <s v="Hired"/>
    <n v="59607"/>
    <n v="3.9"/>
    <x v="2"/>
    <n v="4"/>
    <s v="Branch Office"/>
    <x v="0"/>
  </r>
  <r>
    <s v="QG42918"/>
    <x v="0"/>
    <n v="48"/>
    <s v="Operations"/>
    <s v="Operations Executive"/>
    <s v="n6"/>
    <s v="Bachelor"/>
    <s v="Recruitment agencies"/>
    <d v="2025-05-02T00:00:00"/>
    <d v="2025-05-16T00:00:00"/>
    <d v="2025-05-26T00:00:00"/>
    <s v="Hired"/>
    <n v="176234"/>
    <n v="4.2"/>
    <x v="0"/>
    <m/>
    <s v="Branch Office"/>
    <x v="5"/>
  </r>
  <r>
    <s v="SA20582"/>
    <x v="0"/>
    <n v="32"/>
    <s v="Operations"/>
    <s v="Operations Executive"/>
    <s v="i5"/>
    <s v="Bachelor"/>
    <s v="LinkedIn"/>
    <d v="2025-05-02T00:00:00"/>
    <d v="2025-05-24T00:00:00"/>
    <d v="2025-05-28T00:00:00"/>
    <s v="Hired"/>
    <n v="51954"/>
    <n v="4.7"/>
    <x v="0"/>
    <n v="5"/>
    <s v="Branch Office"/>
    <x v="1"/>
  </r>
  <r>
    <s v="JN07239"/>
    <x v="1"/>
    <n v="28"/>
    <s v="Operations"/>
    <s v="Operations Executive"/>
    <s v="i6"/>
    <s v="Bachelor"/>
    <s v="Job portal"/>
    <d v="2025-05-03T00:00:00"/>
    <d v="2025-05-22T00:00:00"/>
    <d v="2025-05-28T00:00:00"/>
    <s v="Hired"/>
    <n v="64810"/>
    <n v="4.8"/>
    <x v="2"/>
    <n v="4"/>
    <s v="Branch Office"/>
    <x v="1"/>
  </r>
  <r>
    <s v="RZ19728"/>
    <x v="0"/>
    <n v="54"/>
    <s v="Sales"/>
    <s v="Sales Executive"/>
    <s v="c9"/>
    <s v="Bachelor"/>
    <s v="LinkedIn"/>
    <d v="2025-05-03T00:00:00"/>
    <d v="2025-05-12T00:00:00"/>
    <d v="2025-05-18T00:00:00"/>
    <s v="Rejected"/>
    <n v="89277"/>
    <m/>
    <x v="1"/>
    <n v="4"/>
    <s v="Branch Office"/>
    <x v="4"/>
  </r>
  <r>
    <s v="QX85386"/>
    <x v="2"/>
    <n v="34"/>
    <s v="Finance"/>
    <s v="Financial Analyst"/>
    <s v="i4"/>
    <s v="Master"/>
    <s v="Recruitment agencies"/>
    <d v="2025-05-03T00:00:00"/>
    <d v="2025-05-12T00:00:00"/>
    <d v="2025-05-19T00:00:00"/>
    <s v="No decision"/>
    <n v="40959"/>
    <m/>
    <x v="1"/>
    <n v="5"/>
    <s v="Branch Office"/>
    <x v="2"/>
  </r>
  <r>
    <s v="MP96361"/>
    <x v="2"/>
    <n v="22"/>
    <s v="Operations"/>
    <s v="Operations Manager"/>
    <s v="c8"/>
    <s v="Master"/>
    <s v="Job portal"/>
    <d v="2025-05-03T00:00:00"/>
    <d v="2025-05-13T00:00:00"/>
    <d v="2025-05-21T00:00:00"/>
    <s v="Hired"/>
    <n v="52340"/>
    <m/>
    <x v="0"/>
    <n v="4"/>
    <s v="Head Office"/>
    <x v="0"/>
  </r>
  <r>
    <s v="FP42709"/>
    <x v="2"/>
    <n v="38"/>
    <s v="Service"/>
    <s v="Service Engineer"/>
    <s v="i5"/>
    <s v="Bachelor"/>
    <s v="Recruitment agencies"/>
    <d v="2025-05-04T00:00:00"/>
    <d v="2025-05-26T00:00:00"/>
    <d v="2025-06-05T00:00:00"/>
    <s v="Hired"/>
    <n v="53827"/>
    <n v="4.9000000000000004"/>
    <x v="0"/>
    <n v="4"/>
    <s v="Branch Office"/>
    <x v="2"/>
  </r>
  <r>
    <s v="UB50318"/>
    <x v="0"/>
    <n v="35"/>
    <s v="Operations"/>
    <s v="Operations Executive"/>
    <s v="m7"/>
    <s v="Doctoral"/>
    <s v="LinkedIn"/>
    <d v="2025-05-04T00:00:00"/>
    <d v="2025-05-26T00:00:00"/>
    <d v="2025-06-03T00:00:00"/>
    <s v="Hired"/>
    <n v="158643"/>
    <n v="4.5999999999999996"/>
    <x v="0"/>
    <n v="3"/>
    <s v="Head Office"/>
    <x v="2"/>
  </r>
  <r>
    <s v="BR00337"/>
    <x v="2"/>
    <n v="34"/>
    <s v="Sales"/>
    <s v="Sales Executive"/>
    <s v="c9"/>
    <s v="Bachelor"/>
    <s v="Job portal"/>
    <d v="2025-05-05T00:00:00"/>
    <d v="2025-05-15T00:00:00"/>
    <d v="2025-05-22T00:00:00"/>
    <s v="Rejected"/>
    <n v="64578"/>
    <m/>
    <x v="1"/>
    <m/>
    <s v="Branch Office"/>
    <x v="2"/>
  </r>
  <r>
    <s v="BW45988"/>
    <x v="0"/>
    <n v="27"/>
    <s v="Service"/>
    <s v="Service Engineer"/>
    <s v="b9"/>
    <s v="Master"/>
    <s v="Job portal"/>
    <d v="2025-05-05T00:00:00"/>
    <d v="2025-05-25T00:00:00"/>
    <d v="2025-06-02T00:00:00"/>
    <s v="Rejected"/>
    <n v="31550"/>
    <m/>
    <x v="1"/>
    <m/>
    <s v="Branch Office"/>
    <x v="0"/>
  </r>
  <r>
    <s v="SW11718"/>
    <x v="2"/>
    <n v="31"/>
    <s v="Production"/>
    <s v="Production Engineer"/>
    <s v="b9"/>
    <s v="Bachelor"/>
    <s v="Job portal"/>
    <d v="2025-05-05T00:00:00"/>
    <d v="2025-05-16T00:00:00"/>
    <d v="2025-05-26T00:00:00"/>
    <s v="Hired"/>
    <n v="36959"/>
    <m/>
    <x v="0"/>
    <n v="4"/>
    <s v="Branch Office"/>
    <x v="1"/>
  </r>
  <r>
    <s v="XO75378"/>
    <x v="2"/>
    <n v="30"/>
    <s v="Operations"/>
    <s v="Operations Manager"/>
    <s v="i4"/>
    <s v="Bachelor"/>
    <s v="LinkedIn"/>
    <d v="2025-05-05T00:00:00"/>
    <d v="2025-05-16T00:00:00"/>
    <d v="2025-05-20T00:00:00"/>
    <s v="Hired"/>
    <n v="62701"/>
    <n v="4.9000000000000004"/>
    <x v="0"/>
    <n v="5"/>
    <s v="Head Office"/>
    <x v="1"/>
  </r>
  <r>
    <s v="BT75281"/>
    <x v="0"/>
    <n v="26"/>
    <s v="Service"/>
    <s v="Service Engineer"/>
    <s v="c8"/>
    <s v="Master"/>
    <s v="LinkedIn"/>
    <d v="2025-05-05T00:00:00"/>
    <d v="2025-05-21T00:00:00"/>
    <d v="2025-05-31T00:00:00"/>
    <s v="Rejected"/>
    <n v="84776"/>
    <m/>
    <x v="1"/>
    <n v="3"/>
    <s v="Branch Office"/>
    <x v="0"/>
  </r>
  <r>
    <s v="MZ95454"/>
    <x v="2"/>
    <n v="26"/>
    <s v="Service"/>
    <s v="Service Manager"/>
    <s v="i7"/>
    <s v="Master"/>
    <s v="LinkedIn"/>
    <d v="2025-05-06T00:00:00"/>
    <d v="2025-05-20T00:00:00"/>
    <d v="2025-05-30T00:00:00"/>
    <s v="Hired"/>
    <n v="72617"/>
    <n v="4.0999999999999996"/>
    <x v="0"/>
    <n v="4"/>
    <s v="Branch Office"/>
    <x v="0"/>
  </r>
  <r>
    <s v="EF94951"/>
    <x v="0"/>
    <n v="30"/>
    <s v="Service"/>
    <s v="Service Manager"/>
    <s v="m7"/>
    <s v="Degree"/>
    <s v="Job portal"/>
    <d v="2025-05-06T00:00:00"/>
    <d v="2025-05-25T00:00:00"/>
    <d v="2025-06-04T00:00:00"/>
    <s v="Hired"/>
    <n v="122118"/>
    <m/>
    <x v="0"/>
    <n v="4"/>
    <s v="Branch Office"/>
    <x v="1"/>
  </r>
  <r>
    <s v="QN68201"/>
    <x v="2"/>
    <n v="37"/>
    <s v="Service"/>
    <s v="Service Manager"/>
    <s v="i1"/>
    <s v="Degree"/>
    <s v="Recruitment agencies"/>
    <d v="2025-05-06T00:00:00"/>
    <d v="2025-05-19T00:00:00"/>
    <d v="2025-05-27T00:00:00"/>
    <s v="Hired"/>
    <n v="41998"/>
    <n v="4.9000000000000004"/>
    <x v="0"/>
    <n v="3"/>
    <s v="Branch Office"/>
    <x v="2"/>
  </r>
  <r>
    <s v="GY83757"/>
    <x v="0"/>
    <n v="25"/>
    <s v="Service"/>
    <s v="Service Engineer"/>
    <s v="c5"/>
    <s v="Master"/>
    <s v="Job portal"/>
    <d v="2025-05-06T00:00:00"/>
    <d v="2025-05-19T00:00:00"/>
    <d v="2025-05-26T00:00:00"/>
    <s v="Hired"/>
    <n v="58949"/>
    <n v="3.9"/>
    <x v="2"/>
    <n v="5"/>
    <s v="Branch Office"/>
    <x v="0"/>
  </r>
  <r>
    <s v="UO16947"/>
    <x v="0"/>
    <n v="22"/>
    <s v="Purchase"/>
    <s v="Purchase Manager"/>
    <s v="i1"/>
    <s v="Bachelor"/>
    <s v="Job portal"/>
    <d v="2025-05-06T00:00:00"/>
    <d v="2025-05-23T00:00:00"/>
    <d v="2025-06-03T00:00:00"/>
    <s v="Hired"/>
    <n v="49506"/>
    <n v="4.9000000000000004"/>
    <x v="0"/>
    <n v="4"/>
    <s v="Branch Office"/>
    <x v="0"/>
  </r>
  <r>
    <s v="GD22022"/>
    <x v="0"/>
    <n v="25"/>
    <s v="Operations"/>
    <s v="Operations Executive"/>
    <s v="m6"/>
    <s v="Master"/>
    <s v="Job portal"/>
    <d v="2025-05-06T00:00:00"/>
    <d v="2025-05-20T00:00:00"/>
    <d v="2025-05-28T00:00:00"/>
    <s v="Hired"/>
    <n v="126864"/>
    <n v="4.8"/>
    <x v="0"/>
    <n v="4"/>
    <s v="Branch Office"/>
    <x v="0"/>
  </r>
  <r>
    <s v="EV30880"/>
    <x v="1"/>
    <n v="34"/>
    <s v="Purchase"/>
    <s v="Purchase Officer"/>
    <s v="i5"/>
    <s v="Master"/>
    <s v="Job portal"/>
    <d v="2025-05-06T00:00:00"/>
    <d v="2025-05-24T00:00:00"/>
    <d v="2025-05-28T00:00:00"/>
    <s v="Rejected"/>
    <n v="60997"/>
    <m/>
    <x v="1"/>
    <n v="4"/>
    <s v="Remote"/>
    <x v="2"/>
  </r>
  <r>
    <s v="IG36512"/>
    <x v="0"/>
    <n v="30"/>
    <s v="Operations"/>
    <s v="Operations Executive"/>
    <s v="n10"/>
    <s v="Bachelor"/>
    <s v="Recruitment agencies"/>
    <d v="2025-05-06T00:00:00"/>
    <d v="2025-05-17T00:00:00"/>
    <d v="2025-05-27T00:00:00"/>
    <s v="Hired"/>
    <n v="150354"/>
    <n v="4.9000000000000004"/>
    <x v="0"/>
    <n v="5"/>
    <s v="Remote"/>
    <x v="1"/>
  </r>
  <r>
    <s v="GS67051"/>
    <x v="0"/>
    <n v="33"/>
    <s v="Operations"/>
    <s v="Operations Manager"/>
    <s v="m6"/>
    <s v="Bachelor"/>
    <s v="Job portal"/>
    <d v="2025-05-07T00:00:00"/>
    <d v="2025-05-29T00:00:00"/>
    <d v="2025-06-02T00:00:00"/>
    <s v="Hired"/>
    <n v="140270"/>
    <n v="4.0999999999999996"/>
    <x v="0"/>
    <m/>
    <s v="Head Office"/>
    <x v="1"/>
  </r>
  <r>
    <s v="QG90975"/>
    <x v="0"/>
    <n v="26"/>
    <s v="Service"/>
    <s v="Service Engineer"/>
    <s v="i1"/>
    <s v="Bachelor"/>
    <s v="Job portal"/>
    <d v="2025-05-07T00:00:00"/>
    <d v="2025-05-15T00:00:00"/>
    <d v="2025-05-26T00:00:00"/>
    <s v="Hired"/>
    <n v="53399"/>
    <n v="4.2"/>
    <x v="0"/>
    <n v="3"/>
    <s v="Branch Office"/>
    <x v="0"/>
  </r>
  <r>
    <s v="MP51343"/>
    <x v="2"/>
    <n v="24"/>
    <s v="Sales"/>
    <s v="Sales Executive"/>
    <s v="c5"/>
    <s v="Bachelor"/>
    <s v="LinkedIn"/>
    <d v="2025-05-07T00:00:00"/>
    <d v="2025-05-27T00:00:00"/>
    <d v="2025-06-02T00:00:00"/>
    <s v="Rejected"/>
    <n v="68697"/>
    <m/>
    <x v="1"/>
    <n v="3"/>
    <s v="Branch Office"/>
    <x v="0"/>
  </r>
  <r>
    <s v="MZ42389"/>
    <x v="0"/>
    <n v="34"/>
    <s v="Operations"/>
    <s v="Operations Executive"/>
    <s v="i6"/>
    <s v="Master"/>
    <s v="LinkedIn"/>
    <d v="2025-05-07T00:00:00"/>
    <d v="2025-05-24T00:00:00"/>
    <d v="2025-05-31T00:00:00"/>
    <s v="Rejected"/>
    <n v="64428"/>
    <m/>
    <x v="1"/>
    <n v="4"/>
    <s v="Branch Office"/>
    <x v="2"/>
  </r>
  <r>
    <s v="FA73480"/>
    <x v="0"/>
    <n v="32"/>
    <s v="Sales"/>
    <s v="Sales Executive"/>
    <s v="i6"/>
    <s v="Degree"/>
    <s v="Job portal"/>
    <d v="2025-05-07T00:00:00"/>
    <d v="2025-05-24T00:00:00"/>
    <d v="2025-05-29T00:00:00"/>
    <s v="No decision"/>
    <n v="65600"/>
    <m/>
    <x v="1"/>
    <n v="5"/>
    <s v="Branch Office"/>
    <x v="1"/>
  </r>
  <r>
    <s v="XS29059"/>
    <x v="0"/>
    <n v="46"/>
    <s v="Service"/>
    <s v="Service Engineer"/>
    <s v="i5"/>
    <s v="Master"/>
    <s v="Job portal"/>
    <d v="2025-05-07T00:00:00"/>
    <d v="2025-05-18T00:00:00"/>
    <d v="2025-05-23T00:00:00"/>
    <s v="Hired"/>
    <n v="46278"/>
    <n v="4.9000000000000004"/>
    <x v="0"/>
    <n v="5"/>
    <s v="Head Office"/>
    <x v="5"/>
  </r>
  <r>
    <s v="SS99532"/>
    <x v="0"/>
    <n v="32"/>
    <s v="Sales"/>
    <s v="Sales Manager"/>
    <s v="i1"/>
    <s v="Doctoral"/>
    <s v="Job portal"/>
    <d v="2025-05-07T00:00:00"/>
    <d v="2025-05-28T00:00:00"/>
    <d v="2025-06-02T00:00:00"/>
    <s v="Rejected"/>
    <n v="37264"/>
    <m/>
    <x v="1"/>
    <m/>
    <s v="Branch Office"/>
    <x v="1"/>
  </r>
  <r>
    <s v="PM78204"/>
    <x v="0"/>
    <n v="39"/>
    <s v="Operations"/>
    <s v="Operations Manager"/>
    <s v="i1"/>
    <s v="Bachelor"/>
    <s v="Recruitment agencies"/>
    <d v="2025-05-07T00:00:00"/>
    <d v="2025-05-23T00:00:00"/>
    <d v="2025-05-29T00:00:00"/>
    <s v="Hired"/>
    <n v="45354"/>
    <n v="4.2"/>
    <x v="0"/>
    <n v="5"/>
    <s v="Branch Office"/>
    <x v="2"/>
  </r>
  <r>
    <s v="QZ09462"/>
    <x v="0"/>
    <n v="26"/>
    <s v="Operations"/>
    <s v="Operations Manager"/>
    <s v="i6"/>
    <s v="Bachelor"/>
    <s v="LinkedIn"/>
    <d v="2025-05-07T00:00:00"/>
    <d v="2025-05-19T00:00:00"/>
    <d v="2025-05-30T00:00:00"/>
    <s v="Hired"/>
    <n v="71874"/>
    <n v="3.6"/>
    <x v="0"/>
    <n v="5"/>
    <s v="Head Office"/>
    <x v="0"/>
  </r>
  <r>
    <s v="KV58829"/>
    <x v="2"/>
    <n v="23"/>
    <s v="General Management"/>
    <s v="General Manager"/>
    <s v="b9"/>
    <s v="Master"/>
    <s v="Others"/>
    <d v="2025-05-07T00:00:00"/>
    <d v="2025-05-27T00:00:00"/>
    <d v="2025-06-01T00:00:00"/>
    <s v="Hired"/>
    <n v="37011"/>
    <n v="3.6"/>
    <x v="0"/>
    <n v="3"/>
    <s v="Branch Office"/>
    <x v="0"/>
  </r>
  <r>
    <s v="NB10129"/>
    <x v="0"/>
    <n v="29"/>
    <s v="Operations"/>
    <s v="Operations Executive"/>
    <s v="i1"/>
    <s v="Associate"/>
    <s v="Job portal"/>
    <d v="2025-05-08T00:00:00"/>
    <d v="2025-05-18T00:00:00"/>
    <d v="2025-05-24T00:00:00"/>
    <s v="Hired"/>
    <n v="59386"/>
    <n v="4.7"/>
    <x v="0"/>
    <n v="5"/>
    <s v="Branch Office"/>
    <x v="1"/>
  </r>
  <r>
    <s v="HH59237"/>
    <x v="0"/>
    <n v="32"/>
    <s v="Purchase"/>
    <s v="Purchase Officer"/>
    <s v="b9"/>
    <s v="Master"/>
    <s v="LinkedIn"/>
    <d v="2025-05-08T00:00:00"/>
    <d v="2025-05-21T00:00:00"/>
    <d v="2025-06-02T00:00:00"/>
    <s v="Hired"/>
    <n v="41335"/>
    <n v="4.3"/>
    <x v="2"/>
    <n v="4"/>
    <s v="Branch Office"/>
    <x v="1"/>
  </r>
  <r>
    <s v="IT98563"/>
    <x v="0"/>
    <n v="25"/>
    <s v="Service"/>
    <s v="Service Engineer"/>
    <s v="i1"/>
    <s v="Master"/>
    <s v="Own website"/>
    <d v="2025-05-08T00:00:00"/>
    <d v="2025-05-19T00:00:00"/>
    <d v="2025-05-28T00:00:00"/>
    <s v="Hired"/>
    <n v="57482"/>
    <m/>
    <x v="0"/>
    <n v="5"/>
    <s v="Branch Office"/>
    <x v="0"/>
  </r>
  <r>
    <s v="XJ94618"/>
    <x v="1"/>
    <n v="25"/>
    <s v="Service"/>
    <s v="Service Engineer"/>
    <s v="c10"/>
    <s v="Degree"/>
    <s v="Job portal"/>
    <d v="2025-05-08T00:00:00"/>
    <d v="2025-05-16T00:00:00"/>
    <d v="2025-05-22T00:00:00"/>
    <s v="Hired"/>
    <n v="65665"/>
    <n v="4.9000000000000004"/>
    <x v="0"/>
    <n v="2"/>
    <s v="Branch Office"/>
    <x v="0"/>
  </r>
  <r>
    <s v="ZX70356"/>
    <x v="1"/>
    <n v="33"/>
    <s v="Service"/>
    <s v="Service Engineer"/>
    <s v="m7"/>
    <s v="Master"/>
    <s v="LinkedIn"/>
    <d v="2025-05-08T00:00:00"/>
    <d v="2025-05-26T00:00:00"/>
    <d v="2025-06-03T00:00:00"/>
    <s v="Candidate refused"/>
    <n v="135059"/>
    <m/>
    <x v="1"/>
    <m/>
    <s v="Branch Office"/>
    <x v="1"/>
  </r>
  <r>
    <s v="PW39395"/>
    <x v="2"/>
    <n v="23"/>
    <s v="Service"/>
    <s v="Service Manager"/>
    <s v="c9"/>
    <s v="Degree"/>
    <s v="LinkedIn"/>
    <d v="2025-05-09T00:00:00"/>
    <d v="2025-05-29T00:00:00"/>
    <d v="2025-06-08T00:00:00"/>
    <s v="Hired"/>
    <n v="73588"/>
    <n v="4.9000000000000004"/>
    <x v="0"/>
    <n v="4"/>
    <s v="Branch Office"/>
    <x v="0"/>
  </r>
  <r>
    <s v="OT78589"/>
    <x v="0"/>
    <n v="26"/>
    <s v="Service"/>
    <s v="Service Engineer"/>
    <s v="i1"/>
    <s v="Associate"/>
    <s v="LinkedIn"/>
    <d v="2025-05-09T00:00:00"/>
    <d v="2025-05-21T00:00:00"/>
    <d v="2025-05-29T00:00:00"/>
    <s v="Hired"/>
    <n v="43149"/>
    <n v="4.0999999999999996"/>
    <x v="0"/>
    <n v="3"/>
    <s v="Branch Office"/>
    <x v="0"/>
  </r>
  <r>
    <s v="GI37977"/>
    <x v="0"/>
    <n v="26"/>
    <s v="Service"/>
    <s v="Service Manager"/>
    <s v="c10"/>
    <s v="Bachelor"/>
    <s v="LinkedIn"/>
    <d v="2025-05-09T00:00:00"/>
    <d v="2025-05-30T00:00:00"/>
    <d v="2025-06-11T00:00:00"/>
    <s v="Rejected"/>
    <n v="62859"/>
    <m/>
    <x v="1"/>
    <n v="3"/>
    <s v="Branch Office"/>
    <x v="0"/>
  </r>
  <r>
    <s v="UV42192"/>
    <x v="0"/>
    <n v="22"/>
    <s v="Service"/>
    <s v="Service Manager"/>
    <s v="n10"/>
    <s v="Associate"/>
    <s v="LinkedIn"/>
    <d v="2025-05-09T00:00:00"/>
    <d v="2025-05-19T00:00:00"/>
    <d v="2025-05-27T00:00:00"/>
    <s v="Hired"/>
    <n v="155823"/>
    <n v="4.5999999999999996"/>
    <x v="0"/>
    <n v="5"/>
    <s v="Head Office"/>
    <x v="0"/>
  </r>
  <r>
    <s v="YQ99996"/>
    <x v="0"/>
    <n v="30"/>
    <s v="Service"/>
    <s v="Service Engineer"/>
    <s v="i6"/>
    <s v="Bachelor"/>
    <s v="Own website"/>
    <d v="2025-05-09T00:00:00"/>
    <d v="2025-05-30T00:00:00"/>
    <d v="2025-06-07T00:00:00"/>
    <s v="Hired"/>
    <n v="54139"/>
    <m/>
    <x v="0"/>
    <m/>
    <s v="Head Office"/>
    <x v="1"/>
  </r>
  <r>
    <s v="KU25113"/>
    <x v="0"/>
    <n v="28"/>
    <s v="Marketing"/>
    <s v="Marketing Manager"/>
    <s v="b9"/>
    <s v="Associate"/>
    <s v="Recruitment agencies"/>
    <d v="2025-05-09T00:00:00"/>
    <d v="2025-05-25T00:00:00"/>
    <d v="2025-06-02T00:00:00"/>
    <s v="Hired"/>
    <n v="51836"/>
    <m/>
    <x v="0"/>
    <n v="5"/>
    <s v="Branch Office"/>
    <x v="1"/>
  </r>
  <r>
    <s v="MI76090"/>
    <x v="2"/>
    <n v="24"/>
    <s v="Operations"/>
    <s v="Operations Manager"/>
    <s v="i6"/>
    <s v="Bachelor"/>
    <s v="LinkedIn"/>
    <d v="2025-05-10T00:00:00"/>
    <d v="2025-05-27T00:00:00"/>
    <d v="2025-06-01T00:00:00"/>
    <s v="Hired"/>
    <n v="68793"/>
    <n v="4"/>
    <x v="0"/>
    <n v="2"/>
    <s v="Branch Office"/>
    <x v="0"/>
  </r>
  <r>
    <s v="WW08360"/>
    <x v="2"/>
    <n v="39"/>
    <s v="General Management"/>
    <s v="General Manager"/>
    <s v="i5"/>
    <s v="Master"/>
    <s v="Job portal"/>
    <d v="2025-05-11T00:00:00"/>
    <d v="2025-06-02T00:00:00"/>
    <d v="2025-06-07T00:00:00"/>
    <s v="Hired"/>
    <n v="52114"/>
    <n v="4.7"/>
    <x v="0"/>
    <n v="4"/>
    <s v="Branch Office"/>
    <x v="2"/>
  </r>
  <r>
    <s v="QA02793"/>
    <x v="2"/>
    <n v="26"/>
    <s v="Service"/>
    <s v="Service Engineer"/>
    <s v="n9"/>
    <s v="Associate"/>
    <s v="Own website"/>
    <d v="2025-05-11T00:00:00"/>
    <d v="2025-05-26T00:00:00"/>
    <d v="2025-06-05T00:00:00"/>
    <s v="Rejected"/>
    <n v="158701"/>
    <m/>
    <x v="1"/>
    <n v="5"/>
    <s v="Head Office"/>
    <x v="0"/>
  </r>
  <r>
    <s v="NA00207"/>
    <x v="0"/>
    <n v="32"/>
    <s v="Production"/>
    <s v="Production Engineer"/>
    <s v="c9"/>
    <s v="Bachelor"/>
    <s v="Job portal"/>
    <d v="2025-05-12T00:00:00"/>
    <d v="2025-05-23T00:00:00"/>
    <d v="2025-05-30T00:00:00"/>
    <s v="Hired"/>
    <n v="61202"/>
    <m/>
    <x v="0"/>
    <n v="4"/>
    <s v="Branch Office"/>
    <x v="1"/>
  </r>
  <r>
    <s v="GJ63729"/>
    <x v="2"/>
    <n v="26"/>
    <s v="Service"/>
    <s v="Service Engineer"/>
    <s v="i4"/>
    <s v="Degree"/>
    <s v="Job portal"/>
    <d v="2025-05-12T00:00:00"/>
    <d v="2025-05-31T00:00:00"/>
    <d v="2025-06-05T00:00:00"/>
    <s v="Rejected"/>
    <n v="40709"/>
    <m/>
    <x v="1"/>
    <m/>
    <s v="Head Office"/>
    <x v="0"/>
  </r>
  <r>
    <s v="VJ30956"/>
    <x v="0"/>
    <n v="30"/>
    <s v="Service"/>
    <s v="Service Engineer"/>
    <s v="c5"/>
    <s v="Bachelor"/>
    <s v="LinkedIn"/>
    <d v="2025-05-12T00:00:00"/>
    <d v="2025-05-21T00:00:00"/>
    <d v="2025-06-02T00:00:00"/>
    <s v="Hired"/>
    <n v="69338"/>
    <m/>
    <x v="0"/>
    <n v="4"/>
    <s v="Branch Office"/>
    <x v="1"/>
  </r>
  <r>
    <s v="WK14095"/>
    <x v="0"/>
    <n v="29"/>
    <s v="Service"/>
    <s v="Service Engineer"/>
    <s v="i7"/>
    <s v="Bachelor"/>
    <s v="LinkedIn"/>
    <d v="2025-05-12T00:00:00"/>
    <d v="2025-06-01T00:00:00"/>
    <d v="2025-06-12T00:00:00"/>
    <s v="Rejected"/>
    <n v="62038"/>
    <m/>
    <x v="1"/>
    <n v="4"/>
    <s v="Branch Office"/>
    <x v="1"/>
  </r>
  <r>
    <s v="SP70518"/>
    <x v="2"/>
    <n v="30"/>
    <s v="Marketing"/>
    <s v="Marketing Executive"/>
    <s v="b9"/>
    <s v="Associate"/>
    <s v="Own website"/>
    <d v="2025-05-13T00:00:00"/>
    <d v="2025-05-28T00:00:00"/>
    <d v="2025-06-04T00:00:00"/>
    <s v="Hired"/>
    <n v="44737"/>
    <n v="4"/>
    <x v="0"/>
    <n v="2"/>
    <s v="Branch Office"/>
    <x v="1"/>
  </r>
  <r>
    <s v="UJ16063"/>
    <x v="0"/>
    <n v="36"/>
    <s v="General Management"/>
    <s v="General Manager"/>
    <s v="c8"/>
    <s v="Bachelor"/>
    <s v="Others"/>
    <d v="2025-05-13T00:00:00"/>
    <d v="2025-06-02T00:00:00"/>
    <d v="2025-06-08T00:00:00"/>
    <s v="Candidate in process"/>
    <n v="80916"/>
    <m/>
    <x v="1"/>
    <n v="4"/>
    <s v="Branch Office"/>
    <x v="2"/>
  </r>
  <r>
    <s v="IA23089"/>
    <x v="0"/>
    <n v="29"/>
    <s v="Sales"/>
    <s v="Sales Executive"/>
    <s v="c10"/>
    <s v="Degree"/>
    <s v="Recruitment agencies"/>
    <d v="2025-05-13T00:00:00"/>
    <d v="2025-05-31T00:00:00"/>
    <d v="2025-06-12T00:00:00"/>
    <s v="Hired"/>
    <n v="81401"/>
    <m/>
    <x v="2"/>
    <n v="4"/>
    <s v="Branch Office"/>
    <x v="1"/>
  </r>
  <r>
    <s v="BM04294"/>
    <x v="0"/>
    <n v="26"/>
    <s v="Service"/>
    <s v="Service Engineer"/>
    <s v="i5"/>
    <s v="Bachelor"/>
    <s v="Others"/>
    <d v="2025-05-13T00:00:00"/>
    <d v="2025-05-30T00:00:00"/>
    <d v="2025-06-03T00:00:00"/>
    <s v="Hired"/>
    <n v="53651"/>
    <m/>
    <x v="0"/>
    <n v="4"/>
    <s v="Branch Office"/>
    <x v="0"/>
  </r>
  <r>
    <s v="TS31786"/>
    <x v="2"/>
    <n v="33"/>
    <s v="Purchase"/>
    <s v="Purchase Officer"/>
    <s v="i5"/>
    <s v="Degree"/>
    <s v="LinkedIn"/>
    <d v="2025-05-13T00:00:00"/>
    <d v="2025-05-22T00:00:00"/>
    <d v="2025-06-02T00:00:00"/>
    <s v="Hired"/>
    <n v="46154"/>
    <n v="4.9000000000000004"/>
    <x v="0"/>
    <n v="5"/>
    <s v="Branch Office"/>
    <x v="1"/>
  </r>
  <r>
    <s v="RX71254"/>
    <x v="2"/>
    <n v="30"/>
    <s v="Service"/>
    <s v="Service Engineer"/>
    <s v="i7"/>
    <s v="Degree"/>
    <s v="Job portal"/>
    <d v="2025-05-14T00:00:00"/>
    <d v="2025-05-24T00:00:00"/>
    <d v="2025-06-04T00:00:00"/>
    <s v="Hired"/>
    <n v="56164"/>
    <n v="4.8"/>
    <x v="0"/>
    <n v="4"/>
    <s v="Branch Office"/>
    <x v="1"/>
  </r>
  <r>
    <s v="BJ90592"/>
    <x v="0"/>
    <n v="36"/>
    <s v="Service"/>
    <s v="Service Engineer"/>
    <s v="i7"/>
    <s v="Master"/>
    <s v="LinkedIn"/>
    <d v="2025-05-14T00:00:00"/>
    <d v="2025-05-30T00:00:00"/>
    <d v="2025-06-04T00:00:00"/>
    <s v="Hired"/>
    <n v="74289"/>
    <n v="4.9000000000000004"/>
    <x v="0"/>
    <m/>
    <s v="Branch Office"/>
    <x v="2"/>
  </r>
  <r>
    <s v="PH76672"/>
    <x v="2"/>
    <n v="24"/>
    <s v="Service"/>
    <s v="Service Engineer"/>
    <s v="n6"/>
    <s v="Associate"/>
    <s v="LinkedIn"/>
    <d v="2025-05-14T00:00:00"/>
    <d v="2025-05-28T00:00:00"/>
    <d v="2025-06-02T00:00:00"/>
    <s v="Hired"/>
    <n v="144167"/>
    <n v="3.7"/>
    <x v="0"/>
    <m/>
    <s v="Branch Office"/>
    <x v="0"/>
  </r>
  <r>
    <s v="IY51800"/>
    <x v="0"/>
    <n v="32"/>
    <s v="Production"/>
    <s v="Production Engineer"/>
    <s v="i5"/>
    <s v="Bachelor"/>
    <s v="LinkedIn"/>
    <d v="2025-05-14T00:00:00"/>
    <d v="2025-06-03T00:00:00"/>
    <d v="2025-06-10T00:00:00"/>
    <s v="Hired"/>
    <n v="68920"/>
    <n v="4"/>
    <x v="0"/>
    <n v="4"/>
    <s v="Branch Office"/>
    <x v="1"/>
  </r>
  <r>
    <s v="UG41962"/>
    <x v="0"/>
    <n v="23"/>
    <s v="Service"/>
    <s v="Service Manager"/>
    <s v="b9"/>
    <s v="Degree"/>
    <s v="LinkedIn"/>
    <d v="2025-05-14T00:00:00"/>
    <d v="2025-06-05T00:00:00"/>
    <d v="2025-06-09T00:00:00"/>
    <s v="Rejected"/>
    <n v="42663"/>
    <m/>
    <x v="1"/>
    <n v="3"/>
    <s v="Branch Office"/>
    <x v="0"/>
  </r>
  <r>
    <s v="MS81573"/>
    <x v="2"/>
    <n v="34"/>
    <s v="Service"/>
    <s v="Service Engineer"/>
    <s v="i5"/>
    <s v="Master"/>
    <s v="Recruitment agencies"/>
    <d v="2025-05-15T00:00:00"/>
    <d v="2025-06-02T00:00:00"/>
    <d v="2025-06-12T00:00:00"/>
    <s v="Rejected"/>
    <n v="66840"/>
    <m/>
    <x v="1"/>
    <n v="5"/>
    <s v="Branch Office"/>
    <x v="2"/>
  </r>
  <r>
    <s v="OS28995"/>
    <x v="2"/>
    <n v="25"/>
    <s v="Sales"/>
    <s v="Sales Executive"/>
    <s v="c5"/>
    <s v="Bachelor"/>
    <s v="Job portal"/>
    <d v="2025-05-15T00:00:00"/>
    <d v="2025-06-04T00:00:00"/>
    <d v="2025-06-10T00:00:00"/>
    <s v="Hired"/>
    <n v="64037"/>
    <n v="4.5999999999999996"/>
    <x v="0"/>
    <m/>
    <s v="Head Office"/>
    <x v="0"/>
  </r>
  <r>
    <s v="HX53375"/>
    <x v="1"/>
    <n v="30"/>
    <s v="Purchase"/>
    <s v="Purchase Officer"/>
    <s v="m6"/>
    <s v="Master"/>
    <s v="Job portal"/>
    <d v="2025-05-16T00:00:00"/>
    <d v="2025-06-01T00:00:00"/>
    <d v="2025-06-06T00:00:00"/>
    <s v="Rejected"/>
    <n v="107269"/>
    <m/>
    <x v="1"/>
    <n v="4"/>
    <s v="Branch Office"/>
    <x v="1"/>
  </r>
  <r>
    <s v="XG95627"/>
    <x v="0"/>
    <n v="33"/>
    <s v="General Management"/>
    <s v="General Manager"/>
    <s v="m7"/>
    <s v="Master"/>
    <s v="LinkedIn"/>
    <d v="2025-05-17T00:00:00"/>
    <d v="2025-05-30T00:00:00"/>
    <d v="2025-06-04T00:00:00"/>
    <s v="Hired"/>
    <n v="119268"/>
    <n v="4.3"/>
    <x v="0"/>
    <n v="2"/>
    <s v="Head Office"/>
    <x v="1"/>
  </r>
  <r>
    <s v="UM09746"/>
    <x v="2"/>
    <n v="35"/>
    <s v="Service"/>
    <s v="Service Engineer"/>
    <s v="i5"/>
    <s v="Degree"/>
    <s v="Others"/>
    <d v="2025-05-17T00:00:00"/>
    <d v="2025-06-01T00:00:00"/>
    <d v="2025-06-08T00:00:00"/>
    <s v="Candidate refused"/>
    <n v="61282"/>
    <m/>
    <x v="1"/>
    <n v="5"/>
    <s v="Head Office"/>
    <x v="2"/>
  </r>
  <r>
    <s v="RM88425"/>
    <x v="2"/>
    <n v="32"/>
    <s v="Operations"/>
    <s v="Operations Executive"/>
    <s v="n10"/>
    <s v="Bachelor"/>
    <s v="Job portal"/>
    <d v="2025-05-17T00:00:00"/>
    <d v="2025-06-02T00:00:00"/>
    <d v="2025-06-12T00:00:00"/>
    <s v="Hired"/>
    <n v="153139"/>
    <n v="4.5"/>
    <x v="0"/>
    <n v="4"/>
    <s v="Branch Office"/>
    <x v="1"/>
  </r>
  <r>
    <s v="IH11051"/>
    <x v="1"/>
    <n v="28"/>
    <s v="Operations"/>
    <s v="Operations Executive"/>
    <s v="i5"/>
    <s v="Bachelor"/>
    <s v="Others"/>
    <d v="2025-05-18T00:00:00"/>
    <d v="2025-06-02T00:00:00"/>
    <d v="2025-06-11T00:00:00"/>
    <s v="Hired"/>
    <n v="64307"/>
    <m/>
    <x v="0"/>
    <m/>
    <s v="Branch Office"/>
    <x v="1"/>
  </r>
  <r>
    <s v="DN44846"/>
    <x v="0"/>
    <n v="25"/>
    <s v="Marketing"/>
    <s v="Marketing Manager"/>
    <s v="i6"/>
    <s v="Bachelor"/>
    <s v="Others"/>
    <d v="2025-05-18T00:00:00"/>
    <d v="2025-05-28T00:00:00"/>
    <d v="2025-06-08T00:00:00"/>
    <s v="Rejected"/>
    <n v="66873"/>
    <m/>
    <x v="1"/>
    <m/>
    <s v="Branch Office"/>
    <x v="0"/>
  </r>
  <r>
    <s v="KB65681"/>
    <x v="2"/>
    <n v="26"/>
    <s v="Operations"/>
    <s v="Operations Manager"/>
    <s v="i4"/>
    <s v="Bachelor"/>
    <s v="Job portal"/>
    <d v="2025-05-18T00:00:00"/>
    <d v="2025-05-31T00:00:00"/>
    <d v="2025-06-06T00:00:00"/>
    <s v="Rejected"/>
    <n v="47053"/>
    <m/>
    <x v="1"/>
    <m/>
    <s v="Branch Office"/>
    <x v="0"/>
  </r>
  <r>
    <s v="VD56248"/>
    <x v="0"/>
    <n v="32"/>
    <s v="Operations"/>
    <s v="Operations Executive"/>
    <s v="c9"/>
    <s v="Bachelor"/>
    <s v="Recruitment agencies"/>
    <d v="2025-05-18T00:00:00"/>
    <d v="2025-06-06T00:00:00"/>
    <d v="2025-06-17T00:00:00"/>
    <s v="Rejected"/>
    <n v="62068"/>
    <m/>
    <x v="1"/>
    <n v="4"/>
    <s v="Branch Office"/>
    <x v="1"/>
  </r>
  <r>
    <s v="MY07483"/>
    <x v="0"/>
    <n v="42"/>
    <s v="Operations"/>
    <s v="Operations Manager"/>
    <s v="c10"/>
    <s v="Master"/>
    <s v="Job portal"/>
    <d v="2025-05-18T00:00:00"/>
    <d v="2025-05-31T00:00:00"/>
    <d v="2025-06-04T00:00:00"/>
    <s v="Hired"/>
    <n v="82669"/>
    <n v="4.2"/>
    <x v="0"/>
    <n v="4"/>
    <s v="Branch Office"/>
    <x v="3"/>
  </r>
  <r>
    <s v="DQ84777"/>
    <x v="0"/>
    <n v="25"/>
    <s v="Sales"/>
    <s v="Sales Executive"/>
    <s v="i1"/>
    <s v="Master"/>
    <s v="LinkedIn"/>
    <d v="2025-05-19T00:00:00"/>
    <d v="2025-06-04T00:00:00"/>
    <d v="2025-06-16T00:00:00"/>
    <s v="Hired"/>
    <n v="51845"/>
    <n v="5"/>
    <x v="2"/>
    <n v="5"/>
    <s v="Branch Office"/>
    <x v="0"/>
  </r>
  <r>
    <s v="QV40324"/>
    <x v="0"/>
    <n v="37"/>
    <s v="Production"/>
    <s v="Production Manager"/>
    <s v="i1"/>
    <s v="Associate"/>
    <s v="LinkedIn"/>
    <d v="2025-05-19T00:00:00"/>
    <d v="2025-06-07T00:00:00"/>
    <d v="2025-06-14T00:00:00"/>
    <s v="Hired"/>
    <n v="38996"/>
    <n v="4.2"/>
    <x v="0"/>
    <n v="5"/>
    <s v="Head Office"/>
    <x v="2"/>
  </r>
  <r>
    <s v="ZX92348"/>
    <x v="0"/>
    <n v="32"/>
    <s v="General Management"/>
    <s v="General Manager"/>
    <s v="c8"/>
    <s v="Degree"/>
    <s v="Recruitment agencies"/>
    <d v="2025-05-19T00:00:00"/>
    <d v="2025-06-03T00:00:00"/>
    <d v="2025-06-10T00:00:00"/>
    <s v="Rejected"/>
    <n v="53974"/>
    <m/>
    <x v="1"/>
    <n v="5"/>
    <s v="Branch Office"/>
    <x v="1"/>
  </r>
  <r>
    <s v="YB99763"/>
    <x v="2"/>
    <n v="24"/>
    <s v="Operations"/>
    <s v="Operations Executive"/>
    <s v="c8"/>
    <s v="Bachelor"/>
    <s v="LinkedIn"/>
    <d v="2025-05-19T00:00:00"/>
    <d v="2025-06-07T00:00:00"/>
    <d v="2025-06-16T00:00:00"/>
    <s v="Hired"/>
    <n v="65543"/>
    <m/>
    <x v="0"/>
    <n v="4"/>
    <s v="Branch Office"/>
    <x v="0"/>
  </r>
  <r>
    <s v="ZG26768"/>
    <x v="0"/>
    <n v="28"/>
    <s v="Marketing"/>
    <s v="Marketing Executive"/>
    <s v="c10"/>
    <s v="Bachelor"/>
    <s v="LinkedIn"/>
    <d v="2025-05-20T00:00:00"/>
    <d v="2025-06-04T00:00:00"/>
    <d v="2025-06-08T00:00:00"/>
    <s v="Rejected"/>
    <n v="85440"/>
    <m/>
    <x v="1"/>
    <n v="4"/>
    <s v="Branch Office"/>
    <x v="1"/>
  </r>
  <r>
    <s v="IV13649"/>
    <x v="2"/>
    <n v="27"/>
    <s v="Operations"/>
    <s v="Operations Executive"/>
    <s v="i7"/>
    <s v="Degree"/>
    <s v="LinkedIn"/>
    <d v="2025-05-20T00:00:00"/>
    <d v="2025-06-04T00:00:00"/>
    <d v="2025-06-08T00:00:00"/>
    <s v="Candidate refused"/>
    <n v="64127"/>
    <m/>
    <x v="1"/>
    <n v="5"/>
    <s v="Branch Office"/>
    <x v="0"/>
  </r>
  <r>
    <s v="GT23364"/>
    <x v="0"/>
    <n v="30"/>
    <s v="Operations"/>
    <s v="Operations Executive"/>
    <s v="i1"/>
    <s v="Degree"/>
    <s v="Job portal"/>
    <d v="2025-05-20T00:00:00"/>
    <d v="2025-06-01T00:00:00"/>
    <d v="2025-06-07T00:00:00"/>
    <s v="Hired"/>
    <n v="41162"/>
    <n v="4.7"/>
    <x v="0"/>
    <n v="4"/>
    <s v="Branch Office"/>
    <x v="1"/>
  </r>
  <r>
    <s v="YY62869"/>
    <x v="0"/>
    <n v="39"/>
    <s v="Operations"/>
    <s v="Operations Manager"/>
    <s v="b9"/>
    <s v="Degree"/>
    <s v="LinkedIn"/>
    <d v="2025-05-20T00:00:00"/>
    <d v="2025-06-06T00:00:00"/>
    <d v="2025-06-15T00:00:00"/>
    <s v="Rejected"/>
    <n v="32461"/>
    <m/>
    <x v="1"/>
    <n v="5"/>
    <s v="Remote"/>
    <x v="2"/>
  </r>
  <r>
    <s v="AX39897"/>
    <x v="0"/>
    <n v="38"/>
    <s v="Operations"/>
    <s v="Operations Executive"/>
    <s v="i5"/>
    <s v="Master"/>
    <s v="Others"/>
    <d v="2025-05-20T00:00:00"/>
    <d v="2025-06-03T00:00:00"/>
    <d v="2025-06-11T00:00:00"/>
    <s v="Hired"/>
    <n v="59972"/>
    <n v="4.8"/>
    <x v="0"/>
    <n v="1"/>
    <s v="Branch Office"/>
    <x v="2"/>
  </r>
  <r>
    <s v="RE94577"/>
    <x v="0"/>
    <n v="54"/>
    <s v="Finance"/>
    <s v="Financial Analyst"/>
    <s v="i6"/>
    <s v="Bachelor"/>
    <s v="Job portal"/>
    <d v="2025-05-21T00:00:00"/>
    <d v="2025-06-08T00:00:00"/>
    <d v="2025-06-14T00:00:00"/>
    <s v="Hired"/>
    <n v="53428"/>
    <n v="4.5"/>
    <x v="0"/>
    <m/>
    <s v="Head Office"/>
    <x v="4"/>
  </r>
  <r>
    <s v="MO68495"/>
    <x v="0"/>
    <n v="34"/>
    <s v="Marketing"/>
    <s v="Marketing Executive"/>
    <s v="n9"/>
    <s v="Master"/>
    <s v="LinkedIn"/>
    <d v="2025-05-21T00:00:00"/>
    <d v="2025-06-12T00:00:00"/>
    <d v="2025-06-21T00:00:00"/>
    <s v="Rejected"/>
    <n v="179553"/>
    <m/>
    <x v="1"/>
    <n v="4"/>
    <s v="Branch Office"/>
    <x v="2"/>
  </r>
  <r>
    <s v="ZV87644"/>
    <x v="0"/>
    <n v="35"/>
    <s v="Operations"/>
    <s v="Operations Executive"/>
    <s v="c9"/>
    <s v="Degree"/>
    <s v="Job portal"/>
    <d v="2025-05-22T00:00:00"/>
    <d v="2025-06-11T00:00:00"/>
    <d v="2025-06-22T00:00:00"/>
    <s v="Hired"/>
    <n v="69236"/>
    <n v="4.9000000000000004"/>
    <x v="0"/>
    <n v="4"/>
    <s v="Branch Office"/>
    <x v="2"/>
  </r>
  <r>
    <s v="GY85714"/>
    <x v="0"/>
    <n v="25"/>
    <s v="Operations"/>
    <s v="Operations Executive"/>
    <s v="i1"/>
    <s v="Bachelor"/>
    <s v="Own website"/>
    <d v="2025-05-22T00:00:00"/>
    <d v="2025-06-08T00:00:00"/>
    <d v="2025-06-15T00:00:00"/>
    <s v="Hired"/>
    <n v="36373"/>
    <m/>
    <x v="0"/>
    <n v="4"/>
    <s v="Branch Office"/>
    <x v="0"/>
  </r>
  <r>
    <s v="RH56798"/>
    <x v="0"/>
    <n v="28"/>
    <s v="Operations"/>
    <s v="Operations Manager"/>
    <s v="i5"/>
    <s v="Master"/>
    <s v="Job portal"/>
    <d v="2025-05-22T00:00:00"/>
    <d v="2025-06-09T00:00:00"/>
    <d v="2025-06-13T00:00:00"/>
    <s v="Candidate in process"/>
    <n v="55830"/>
    <m/>
    <x v="1"/>
    <n v="4"/>
    <s v="Head Office"/>
    <x v="1"/>
  </r>
  <r>
    <s v="HR09631"/>
    <x v="0"/>
    <n v="23"/>
    <s v="Service"/>
    <s v="Service Manager"/>
    <s v="i6"/>
    <s v="Bachelor"/>
    <s v="Job portal"/>
    <d v="2025-05-23T00:00:00"/>
    <d v="2025-05-31T00:00:00"/>
    <d v="2025-06-10T00:00:00"/>
    <s v="Hired"/>
    <n v="74468"/>
    <n v="4"/>
    <x v="0"/>
    <n v="4"/>
    <s v="Head Office"/>
    <x v="0"/>
  </r>
  <r>
    <s v="JM84514"/>
    <x v="0"/>
    <n v="28"/>
    <s v="Sales"/>
    <s v="Sales Executive"/>
    <s v="c8"/>
    <s v="Master"/>
    <s v="Recruitment agencies"/>
    <d v="2025-05-23T00:00:00"/>
    <d v="2025-06-03T00:00:00"/>
    <d v="2025-06-13T00:00:00"/>
    <s v="Hired"/>
    <n v="70131"/>
    <n v="4.9000000000000004"/>
    <x v="0"/>
    <n v="4"/>
    <s v="Branch Office"/>
    <x v="1"/>
  </r>
  <r>
    <s v="KH95394"/>
    <x v="0"/>
    <n v="26"/>
    <s v="Marketing"/>
    <s v="Marketing Executive"/>
    <s v="c5"/>
    <s v="Master"/>
    <s v="LinkedIn"/>
    <d v="2025-05-23T00:00:00"/>
    <d v="2025-06-03T00:00:00"/>
    <d v="2025-06-09T00:00:00"/>
    <s v="Hired"/>
    <n v="51313"/>
    <n v="4.5"/>
    <x v="0"/>
    <n v="4"/>
    <s v="Branch Office"/>
    <x v="0"/>
  </r>
  <r>
    <s v="IW68310"/>
    <x v="1"/>
    <n v="28"/>
    <s v="Operations"/>
    <s v="Operations Executive"/>
    <s v="i7"/>
    <s v="Master"/>
    <s v="LinkedIn"/>
    <d v="2025-05-23T00:00:00"/>
    <d v="2025-06-14T00:00:00"/>
    <d v="2025-06-22T00:00:00"/>
    <s v="Hired"/>
    <n v="55816"/>
    <n v="4.4000000000000004"/>
    <x v="2"/>
    <n v="4"/>
    <s v="Branch Office"/>
    <x v="1"/>
  </r>
  <r>
    <s v="KB44061"/>
    <x v="2"/>
    <n v="27"/>
    <s v="Service"/>
    <s v="Service Manager"/>
    <s v="i6"/>
    <s v="Master"/>
    <s v="Recruitment agencies"/>
    <d v="2025-05-24T00:00:00"/>
    <d v="2025-06-04T00:00:00"/>
    <d v="2025-06-16T00:00:00"/>
    <s v="Candidate refused"/>
    <n v="68000"/>
    <m/>
    <x v="1"/>
    <n v="4"/>
    <s v="Branch Office"/>
    <x v="0"/>
  </r>
  <r>
    <s v="BR00283"/>
    <x v="2"/>
    <n v="31"/>
    <s v="Service"/>
    <s v="Service Manager"/>
    <s v="n6"/>
    <s v="Master"/>
    <s v="Job portal"/>
    <d v="2025-05-24T00:00:00"/>
    <d v="2025-06-08T00:00:00"/>
    <d v="2025-06-13T00:00:00"/>
    <s v="Hired"/>
    <n v="137304"/>
    <n v="4.5"/>
    <x v="0"/>
    <n v="5"/>
    <s v="Branch Office"/>
    <x v="1"/>
  </r>
  <r>
    <s v="TA27219"/>
    <x v="0"/>
    <n v="46"/>
    <s v="Operations"/>
    <s v="Operations Executive"/>
    <s v="i4"/>
    <s v="Doctoral"/>
    <s v="Job portal"/>
    <d v="2025-05-24T00:00:00"/>
    <d v="2025-06-14T00:00:00"/>
    <d v="2025-06-21T00:00:00"/>
    <s v="Hired"/>
    <n v="56189"/>
    <m/>
    <x v="0"/>
    <n v="5"/>
    <s v="Branch Office"/>
    <x v="5"/>
  </r>
  <r>
    <s v="OS72250"/>
    <x v="2"/>
    <n v="27"/>
    <s v="Operations"/>
    <s v="Operations Manager"/>
    <s v="i7"/>
    <s v="Master"/>
    <s v="Job portal"/>
    <d v="2025-05-24T00:00:00"/>
    <d v="2025-06-04T00:00:00"/>
    <d v="2025-06-10T00:00:00"/>
    <s v="Hired"/>
    <n v="75871"/>
    <m/>
    <x v="0"/>
    <n v="1"/>
    <s v="Branch Office"/>
    <x v="0"/>
  </r>
  <r>
    <s v="JP36161"/>
    <x v="2"/>
    <n v="37"/>
    <s v="Operations"/>
    <s v="Operations Executive"/>
    <s v="c5"/>
    <s v="Degree"/>
    <s v="LinkedIn"/>
    <d v="2025-05-24T00:00:00"/>
    <d v="2025-06-07T00:00:00"/>
    <d v="2025-06-14T00:00:00"/>
    <s v="Hired"/>
    <n v="51735"/>
    <n v="4.5999999999999996"/>
    <x v="0"/>
    <n v="4"/>
    <s v="Branch Office"/>
    <x v="2"/>
  </r>
  <r>
    <s v="WK22955"/>
    <x v="2"/>
    <n v="36"/>
    <s v="Operations"/>
    <s v="Operations Executive"/>
    <s v="n10"/>
    <s v="Bachelor"/>
    <s v="Job portal"/>
    <d v="2025-05-24T00:00:00"/>
    <d v="2025-06-04T00:00:00"/>
    <d v="2025-06-13T00:00:00"/>
    <s v="Hired"/>
    <n v="228519"/>
    <n v="4.2"/>
    <x v="2"/>
    <m/>
    <s v="Branch Office"/>
    <x v="2"/>
  </r>
  <r>
    <s v="ZX29500"/>
    <x v="0"/>
    <n v="33"/>
    <s v="Service"/>
    <s v="Service Manager"/>
    <s v="i5"/>
    <s v="Master"/>
    <s v="LinkedIn"/>
    <d v="2025-05-25T00:00:00"/>
    <d v="2025-06-06T00:00:00"/>
    <d v="2025-06-17T00:00:00"/>
    <s v="Hired"/>
    <n v="62845"/>
    <n v="4.7"/>
    <x v="0"/>
    <n v="5"/>
    <s v="Branch Office"/>
    <x v="1"/>
  </r>
  <r>
    <s v="DV85999"/>
    <x v="2"/>
    <n v="32"/>
    <s v="Service"/>
    <s v="Service Engineer"/>
    <s v="i1"/>
    <s v="Bachelor"/>
    <s v="Job portal"/>
    <d v="2025-05-25T00:00:00"/>
    <d v="2025-06-08T00:00:00"/>
    <d v="2025-06-12T00:00:00"/>
    <s v="Hired"/>
    <n v="58259"/>
    <n v="3.6"/>
    <x v="0"/>
    <n v="4"/>
    <s v="Branch Office"/>
    <x v="1"/>
  </r>
  <r>
    <s v="PK44515"/>
    <x v="2"/>
    <n v="27"/>
    <s v="Sales"/>
    <s v="Sales Executive"/>
    <s v="c9"/>
    <s v="Bachelor"/>
    <s v="Job portal"/>
    <d v="2025-05-25T00:00:00"/>
    <d v="2025-06-16T00:00:00"/>
    <d v="2025-06-27T00:00:00"/>
    <s v="Hired"/>
    <n v="80990"/>
    <n v="4.3"/>
    <x v="0"/>
    <n v="5"/>
    <s v="Head Office"/>
    <x v="0"/>
  </r>
  <r>
    <s v="YV52486"/>
    <x v="0"/>
    <n v="37"/>
    <s v="Operations"/>
    <s v="Operations Executive"/>
    <s v="c10"/>
    <s v="Bachelor"/>
    <s v="Job portal"/>
    <d v="2025-05-25T00:00:00"/>
    <d v="2025-06-08T00:00:00"/>
    <d v="2025-06-13T00:00:00"/>
    <s v="Rejected"/>
    <n v="76988"/>
    <m/>
    <x v="1"/>
    <n v="4"/>
    <s v="Head Office"/>
    <x v="2"/>
  </r>
  <r>
    <s v="XH15344"/>
    <x v="2"/>
    <n v="25"/>
    <s v="Sales"/>
    <s v="Sales Executive"/>
    <s v="i7"/>
    <s v="Master"/>
    <s v="LinkedIn"/>
    <d v="2025-05-25T00:00:00"/>
    <d v="2025-06-11T00:00:00"/>
    <d v="2025-06-18T00:00:00"/>
    <s v="Rejected"/>
    <n v="67083"/>
    <m/>
    <x v="1"/>
    <n v="4"/>
    <s v="Branch Office"/>
    <x v="0"/>
  </r>
  <r>
    <s v="HO70287"/>
    <x v="0"/>
    <n v="26"/>
    <s v="Operations"/>
    <s v="Operations Executive"/>
    <s v="i5"/>
    <s v="Master"/>
    <s v="Job portal"/>
    <d v="2025-05-25T00:00:00"/>
    <d v="2025-06-04T00:00:00"/>
    <d v="2025-06-16T00:00:00"/>
    <s v="Hired"/>
    <n v="63165"/>
    <n v="4.7"/>
    <x v="0"/>
    <n v="4"/>
    <s v="Head Office"/>
    <x v="0"/>
  </r>
  <r>
    <s v="WM17958"/>
    <x v="0"/>
    <n v="26"/>
    <s v="Finance"/>
    <s v="Finance Manager"/>
    <s v="c10"/>
    <s v="Associate"/>
    <s v="Job portal"/>
    <d v="2025-05-26T00:00:00"/>
    <d v="2025-06-17T00:00:00"/>
    <d v="2025-06-25T00:00:00"/>
    <s v="Hired"/>
    <n v="63172"/>
    <n v="4.9000000000000004"/>
    <x v="0"/>
    <n v="4"/>
    <s v="Branch Office"/>
    <x v="0"/>
  </r>
  <r>
    <s v="KJ93146"/>
    <x v="0"/>
    <n v="28"/>
    <s v="Finance"/>
    <s v="Financial Analyst"/>
    <s v="c5"/>
    <s v="Degree"/>
    <s v="Own website"/>
    <d v="2025-05-26T00:00:00"/>
    <d v="2025-06-16T00:00:00"/>
    <d v="2025-06-28T00:00:00"/>
    <s v="Rejected"/>
    <n v="59494"/>
    <m/>
    <x v="1"/>
    <n v="3"/>
    <s v="Branch Office"/>
    <x v="1"/>
  </r>
  <r>
    <s v="DW63756"/>
    <x v="2"/>
    <n v="31"/>
    <s v="Marketing"/>
    <s v="Marketing Manager"/>
    <s v="i4"/>
    <s v="Bachelor"/>
    <s v="Job portal"/>
    <d v="2025-05-26T00:00:00"/>
    <d v="2025-06-08T00:00:00"/>
    <d v="2025-06-14T00:00:00"/>
    <s v="Rejected"/>
    <n v="56162"/>
    <m/>
    <x v="1"/>
    <n v="4"/>
    <s v="Branch Office"/>
    <x v="1"/>
  </r>
  <r>
    <s v="DY77487"/>
    <x v="0"/>
    <n v="27"/>
    <s v="Sales"/>
    <s v="Sales Executive"/>
    <s v="i5"/>
    <s v="Degree"/>
    <s v="Recruitment agencies"/>
    <d v="2025-05-26T00:00:00"/>
    <d v="2025-06-07T00:00:00"/>
    <d v="2025-06-13T00:00:00"/>
    <s v="Hired"/>
    <n v="54179"/>
    <n v="4.3"/>
    <x v="0"/>
    <n v="3"/>
    <s v="Branch Office"/>
    <x v="0"/>
  </r>
  <r>
    <s v="WN88015"/>
    <x v="0"/>
    <n v="25"/>
    <s v="Operations"/>
    <s v="Operations Executive"/>
    <s v="i4"/>
    <s v="Master"/>
    <s v="LinkedIn"/>
    <d v="2025-05-26T00:00:00"/>
    <d v="2025-06-11T00:00:00"/>
    <d v="2025-06-23T00:00:00"/>
    <s v="Rejected"/>
    <n v="56589"/>
    <m/>
    <x v="1"/>
    <n v="3"/>
    <s v="Head Office"/>
    <x v="0"/>
  </r>
  <r>
    <s v="LE42736"/>
    <x v="0"/>
    <n v="32"/>
    <s v="Sales"/>
    <s v="Sales Manager"/>
    <s v="c8"/>
    <s v="Degree"/>
    <s v="Job portal"/>
    <d v="2025-05-26T00:00:00"/>
    <d v="2025-06-04T00:00:00"/>
    <d v="2025-06-13T00:00:00"/>
    <s v="Rejected"/>
    <n v="69586"/>
    <m/>
    <x v="1"/>
    <n v="2"/>
    <s v="Branch Office"/>
    <x v="1"/>
  </r>
  <r>
    <s v="BA38758"/>
    <x v="0"/>
    <n v="25"/>
    <s v="Sales"/>
    <s v="Sales Executive"/>
    <s v="c9"/>
    <s v="Master"/>
    <s v="Recruitment agencies"/>
    <d v="2025-05-27T00:00:00"/>
    <d v="2025-06-06T00:00:00"/>
    <d v="2025-06-10T00:00:00"/>
    <s v="Hired"/>
    <n v="82282"/>
    <n v="3.6"/>
    <x v="0"/>
    <n v="4"/>
    <s v="Branch Office"/>
    <x v="0"/>
  </r>
  <r>
    <s v="YJ17132"/>
    <x v="0"/>
    <n v="37"/>
    <s v="Purchase"/>
    <s v="Purchase Officer"/>
    <s v="i1"/>
    <s v="Bachelor"/>
    <s v="LinkedIn"/>
    <d v="2025-05-27T00:00:00"/>
    <d v="2025-06-16T00:00:00"/>
    <d v="2025-06-21T00:00:00"/>
    <s v="Hired"/>
    <n v="56478"/>
    <n v="4.3"/>
    <x v="0"/>
    <m/>
    <s v="Branch Office"/>
    <x v="2"/>
  </r>
  <r>
    <s v="RB00084"/>
    <x v="2"/>
    <n v="35"/>
    <s v="Sales"/>
    <s v="Sales Executive"/>
    <s v="c8"/>
    <s v="Master"/>
    <s v="LinkedIn"/>
    <d v="2025-05-27T00:00:00"/>
    <d v="2025-06-05T00:00:00"/>
    <d v="2025-06-10T00:00:00"/>
    <s v="Hired"/>
    <n v="78792"/>
    <m/>
    <x v="0"/>
    <n v="4"/>
    <s v="Branch Office"/>
    <x v="2"/>
  </r>
  <r>
    <s v="CB58264"/>
    <x v="2"/>
    <n v="27"/>
    <s v="Operations"/>
    <s v="Operations Executive"/>
    <s v="c8"/>
    <s v="Master"/>
    <s v="Job portal"/>
    <d v="2025-05-27T00:00:00"/>
    <d v="2025-06-08T00:00:00"/>
    <d v="2025-06-18T00:00:00"/>
    <s v="Hired"/>
    <n v="66926"/>
    <m/>
    <x v="0"/>
    <n v="4"/>
    <s v="Branch Office"/>
    <x v="0"/>
  </r>
  <r>
    <s v="ZE35062"/>
    <x v="0"/>
    <n v="31"/>
    <s v="Finance"/>
    <s v="Financial Analyst"/>
    <s v="c9"/>
    <s v="Doctoral"/>
    <s v="Job portal"/>
    <d v="2025-05-27T00:00:00"/>
    <d v="2025-06-11T00:00:00"/>
    <d v="2025-06-23T00:00:00"/>
    <s v="Hired"/>
    <n v="65239"/>
    <n v="4.7"/>
    <x v="2"/>
    <n v="4"/>
    <s v="Branch Office"/>
    <x v="1"/>
  </r>
  <r>
    <s v="JA53960"/>
    <x v="0"/>
    <n v="31"/>
    <s v="Sales"/>
    <s v="Sales Manager"/>
    <s v="i6"/>
    <s v="Bachelor"/>
    <s v="Own website"/>
    <d v="2025-05-27T00:00:00"/>
    <d v="2025-06-12T00:00:00"/>
    <d v="2025-06-24T00:00:00"/>
    <s v="Hired"/>
    <n v="55594"/>
    <n v="4.3"/>
    <x v="0"/>
    <n v="4"/>
    <s v="Branch Office"/>
    <x v="1"/>
  </r>
  <r>
    <s v="CI33890"/>
    <x v="0"/>
    <n v="34"/>
    <s v="Sales"/>
    <s v="Sales Manager"/>
    <s v="i1"/>
    <s v="Master"/>
    <s v="Job portal"/>
    <d v="2025-05-27T00:00:00"/>
    <d v="2025-06-09T00:00:00"/>
    <d v="2025-06-13T00:00:00"/>
    <s v="Hired"/>
    <n v="41224"/>
    <n v="4.9000000000000004"/>
    <x v="0"/>
    <m/>
    <s v="Head Office"/>
    <x v="2"/>
  </r>
  <r>
    <s v="FB06064"/>
    <x v="2"/>
    <n v="26"/>
    <s v="Operations"/>
    <s v="Operations Executive"/>
    <s v="c8"/>
    <s v="Master"/>
    <s v="LinkedIn"/>
    <d v="2025-05-28T00:00:00"/>
    <d v="2025-06-08T00:00:00"/>
    <d v="2025-06-14T00:00:00"/>
    <s v="Hired"/>
    <n v="61205"/>
    <n v="3.7"/>
    <x v="0"/>
    <n v="3"/>
    <s v="Branch Office"/>
    <x v="0"/>
  </r>
  <r>
    <s v="OC93989"/>
    <x v="0"/>
    <n v="27"/>
    <s v="Operations"/>
    <s v="Operations Manager"/>
    <s v="i4"/>
    <s v="Bachelor"/>
    <s v="LinkedIn"/>
    <d v="2025-05-28T00:00:00"/>
    <d v="2025-06-14T00:00:00"/>
    <d v="2025-06-23T00:00:00"/>
    <s v="Hired"/>
    <n v="57604"/>
    <n v="4.4000000000000004"/>
    <x v="0"/>
    <n v="5"/>
    <s v="Branch Office"/>
    <x v="0"/>
  </r>
  <r>
    <s v="AY77992"/>
    <x v="0"/>
    <n v="35"/>
    <s v="Purchase"/>
    <s v="Purchase Manager"/>
    <s v="i1"/>
    <s v="Degree"/>
    <s v="Job portal"/>
    <d v="2025-05-28T00:00:00"/>
    <d v="2025-06-05T00:00:00"/>
    <d v="2025-06-14T00:00:00"/>
    <s v="Candidate refused"/>
    <n v="48061"/>
    <m/>
    <x v="1"/>
    <n v="5"/>
    <s v="Branch Office"/>
    <x v="2"/>
  </r>
  <r>
    <s v="FV46088"/>
    <x v="0"/>
    <n v="38"/>
    <s v="Operations"/>
    <s v="Operations Manager"/>
    <s v="i1"/>
    <s v="Degree"/>
    <s v="Own website"/>
    <d v="2025-05-28T00:00:00"/>
    <d v="2025-06-12T00:00:00"/>
    <d v="2025-06-16T00:00:00"/>
    <s v="Hired"/>
    <n v="43322"/>
    <n v="4.2"/>
    <x v="0"/>
    <n v="4"/>
    <s v="Branch Office"/>
    <x v="2"/>
  </r>
  <r>
    <s v="CW21189"/>
    <x v="2"/>
    <n v="29"/>
    <s v="Operations"/>
    <s v="Operations Executive"/>
    <s v="i5"/>
    <s v="Degree"/>
    <s v="Job portal"/>
    <d v="2025-05-29T00:00:00"/>
    <d v="2025-06-14T00:00:00"/>
    <d v="2025-06-20T00:00:00"/>
    <s v="Hired"/>
    <n v="50409"/>
    <n v="3.9"/>
    <x v="0"/>
    <n v="2"/>
    <s v="Head Office"/>
    <x v="1"/>
  </r>
  <r>
    <s v="QE89629"/>
    <x v="2"/>
    <n v="52"/>
    <s v="Operations"/>
    <s v="Operations Executive"/>
    <s v="i6"/>
    <s v="Bachelor"/>
    <s v="Job portal"/>
    <d v="2025-05-29T00:00:00"/>
    <d v="2025-06-15T00:00:00"/>
    <d v="2025-06-20T00:00:00"/>
    <s v="Hired"/>
    <n v="60967"/>
    <n v="4.3"/>
    <x v="0"/>
    <n v="4"/>
    <s v="Head Office"/>
    <x v="4"/>
  </r>
  <r>
    <s v="KF32644"/>
    <x v="2"/>
    <n v="35"/>
    <s v="Service"/>
    <s v="Service Engineer"/>
    <s v="c5"/>
    <s v="Bachelor"/>
    <s v="Others"/>
    <d v="2025-05-30T00:00:00"/>
    <d v="2025-06-12T00:00:00"/>
    <d v="2025-06-19T00:00:00"/>
    <s v="Hired"/>
    <n v="40272"/>
    <n v="4.2"/>
    <x v="0"/>
    <n v="3"/>
    <s v="Branch Office"/>
    <x v="2"/>
  </r>
  <r>
    <s v="EQ89237"/>
    <x v="2"/>
    <n v="34"/>
    <s v="Operations"/>
    <s v="Operations Executive"/>
    <s v="c10"/>
    <s v="Bachelor"/>
    <s v="Job portal"/>
    <d v="2025-05-30T00:00:00"/>
    <d v="2025-06-13T00:00:00"/>
    <d v="2025-06-17T00:00:00"/>
    <s v="Hired"/>
    <n v="69921"/>
    <n v="4.4000000000000004"/>
    <x v="0"/>
    <n v="5"/>
    <s v="Branch Office"/>
    <x v="2"/>
  </r>
  <r>
    <s v="VV08707"/>
    <x v="0"/>
    <n v="34"/>
    <s v="Operations"/>
    <s v="Operations Executive"/>
    <s v="m6"/>
    <s v="Bachelor"/>
    <s v="Own website"/>
    <d v="2025-05-31T00:00:00"/>
    <d v="2025-06-15T00:00:00"/>
    <d v="2025-06-25T00:00:00"/>
    <s v="Rejected"/>
    <n v="116710"/>
    <m/>
    <x v="1"/>
    <n v="4"/>
    <s v="Branch Office"/>
    <x v="2"/>
  </r>
  <r>
    <s v="YI03201"/>
    <x v="0"/>
    <n v="39"/>
    <s v="Operations"/>
    <s v="Operations Executive"/>
    <s v="c9"/>
    <s v="Master"/>
    <s v="LinkedIn"/>
    <d v="2025-05-31T00:00:00"/>
    <d v="2025-06-15T00:00:00"/>
    <d v="2025-06-19T00:00:00"/>
    <s v="Hired"/>
    <n v="73262"/>
    <n v="4.2"/>
    <x v="0"/>
    <n v="4"/>
    <s v="Branch Office"/>
    <x v="2"/>
  </r>
  <r>
    <s v="YP99848"/>
    <x v="0"/>
    <n v="25"/>
    <s v="Operations"/>
    <s v="Operations Executive"/>
    <s v="b9"/>
    <s v="Master"/>
    <s v="LinkedIn"/>
    <d v="2025-05-31T00:00:00"/>
    <d v="2025-06-14T00:00:00"/>
    <d v="2025-06-18T00:00:00"/>
    <s v="Hired"/>
    <n v="46630"/>
    <n v="4"/>
    <x v="0"/>
    <n v="4"/>
    <s v="Branch Office"/>
    <x v="0"/>
  </r>
  <r>
    <s v="DK77729"/>
    <x v="0"/>
    <n v="22"/>
    <s v="Marketing"/>
    <s v="Marketing Executive"/>
    <s v="c9"/>
    <s v="Degree"/>
    <s v="LinkedIn"/>
    <d v="2025-05-31T00:00:00"/>
    <d v="2025-06-14T00:00:00"/>
    <d v="2025-06-24T00:00:00"/>
    <s v="Hired"/>
    <n v="61133"/>
    <n v="4.0999999999999996"/>
    <x v="0"/>
    <n v="4"/>
    <s v="Branch Office"/>
    <x v="0"/>
  </r>
  <r>
    <m/>
    <x v="3"/>
    <m/>
    <m/>
    <m/>
    <m/>
    <m/>
    <m/>
    <m/>
    <m/>
    <m/>
    <m/>
    <m/>
    <m/>
    <x v="1"/>
    <m/>
    <m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50">
  <r>
    <n v="24"/>
  </r>
  <r>
    <n v="33"/>
  </r>
  <r>
    <n v="22"/>
  </r>
  <r>
    <n v="30"/>
  </r>
  <r>
    <n v="23"/>
  </r>
  <r>
    <n v="20"/>
  </r>
  <r>
    <n v="19"/>
  </r>
  <r>
    <n v="32"/>
  </r>
  <r>
    <n v="20"/>
  </r>
  <r>
    <n v="22"/>
  </r>
  <r>
    <n v="25"/>
  </r>
  <r>
    <n v="27"/>
  </r>
  <r>
    <n v="19"/>
  </r>
  <r>
    <n v="29"/>
  </r>
  <r>
    <n v="31"/>
  </r>
  <r>
    <n v="25"/>
  </r>
  <r>
    <n v="29"/>
  </r>
  <r>
    <n v="16"/>
  </r>
  <r>
    <n v="25"/>
  </r>
  <r>
    <n v="23"/>
  </r>
  <r>
    <n v="16"/>
  </r>
  <r>
    <n v="19"/>
  </r>
  <r>
    <n v="25"/>
  </r>
  <r>
    <n v="25"/>
  </r>
  <r>
    <n v="26"/>
  </r>
  <r>
    <n v="31"/>
  </r>
  <r>
    <n v="19"/>
  </r>
  <r>
    <n v="22"/>
  </r>
  <r>
    <n v="22"/>
  </r>
  <r>
    <n v="24"/>
  </r>
  <r>
    <n v="22"/>
  </r>
  <r>
    <n v="16"/>
  </r>
  <r>
    <n v="27"/>
  </r>
  <r>
    <n v="15"/>
  </r>
  <r>
    <n v="18"/>
  </r>
  <r>
    <n v="29"/>
  </r>
  <r>
    <n v="16"/>
  </r>
  <r>
    <n v="20"/>
  </r>
  <r>
    <n v="18"/>
  </r>
  <r>
    <n v="30"/>
  </r>
  <r>
    <n v="21"/>
  </r>
  <r>
    <n v="18"/>
  </r>
  <r>
    <n v="22"/>
  </r>
  <r>
    <n v="15"/>
  </r>
  <r>
    <n v="22"/>
  </r>
  <r>
    <n v="33"/>
  </r>
  <r>
    <n v="19"/>
  </r>
  <r>
    <n v="18"/>
  </r>
  <r>
    <n v="27"/>
  </r>
  <r>
    <n v="28"/>
  </r>
  <r>
    <n v="26"/>
  </r>
  <r>
    <n v="32"/>
  </r>
  <r>
    <n v="19"/>
  </r>
  <r>
    <n v="34"/>
  </r>
  <r>
    <n v="28"/>
  </r>
  <r>
    <n v="27"/>
  </r>
  <r>
    <n v="27"/>
  </r>
  <r>
    <n v="26"/>
  </r>
  <r>
    <n v="27"/>
  </r>
  <r>
    <n v="26"/>
  </r>
  <r>
    <n v="17"/>
  </r>
  <r>
    <n v="19"/>
  </r>
  <r>
    <n v="18"/>
  </r>
  <r>
    <n v="22"/>
  </r>
  <r>
    <n v="24"/>
  </r>
  <r>
    <n v="21"/>
  </r>
  <r>
    <n v="22"/>
  </r>
  <r>
    <n v="16"/>
  </r>
  <r>
    <n v="22"/>
  </r>
  <r>
    <n v="28"/>
  </r>
  <r>
    <n v="23"/>
  </r>
  <r>
    <n v="19"/>
  </r>
  <r>
    <n v="15"/>
  </r>
  <r>
    <n v="23"/>
  </r>
  <r>
    <n v="29"/>
  </r>
  <r>
    <n v="21"/>
  </r>
  <r>
    <n v="16"/>
  </r>
  <r>
    <n v="27"/>
  </r>
  <r>
    <n v="24"/>
  </r>
  <r>
    <n v="27"/>
  </r>
  <r>
    <n v="34"/>
  </r>
  <r>
    <n v="19"/>
  </r>
  <r>
    <n v="28"/>
  </r>
  <r>
    <n v="13"/>
  </r>
  <r>
    <n v="23"/>
  </r>
  <r>
    <n v="19"/>
  </r>
  <r>
    <n v="26"/>
  </r>
  <r>
    <n v="24"/>
  </r>
  <r>
    <n v="20"/>
  </r>
  <r>
    <n v="25"/>
  </r>
  <r>
    <n v="28"/>
  </r>
  <r>
    <n v="32"/>
  </r>
  <r>
    <n v="24"/>
  </r>
  <r>
    <n v="31"/>
  </r>
  <r>
    <n v="27"/>
  </r>
  <r>
    <n v="28"/>
  </r>
  <r>
    <n v="33"/>
  </r>
  <r>
    <n v="14"/>
  </r>
  <r>
    <n v="26"/>
  </r>
  <r>
    <n v="29"/>
  </r>
  <r>
    <n v="20"/>
  </r>
  <r>
    <n v="13"/>
  </r>
  <r>
    <n v="25"/>
  </r>
  <r>
    <n v="25"/>
  </r>
  <r>
    <n v="29"/>
  </r>
  <r>
    <n v="20"/>
  </r>
  <r>
    <n v="13"/>
  </r>
  <r>
    <n v="31"/>
  </r>
  <r>
    <n v="12"/>
  </r>
  <r>
    <n v="28"/>
  </r>
  <r>
    <n v="27"/>
  </r>
  <r>
    <n v="18"/>
  </r>
  <r>
    <n v="23"/>
  </r>
  <r>
    <n v="30"/>
  </r>
  <r>
    <n v="28"/>
  </r>
  <r>
    <n v="21"/>
  </r>
  <r>
    <n v="22"/>
  </r>
  <r>
    <n v="34"/>
  </r>
  <r>
    <n v="26"/>
  </r>
  <r>
    <n v="20"/>
  </r>
  <r>
    <n v="25"/>
  </r>
  <r>
    <n v="29"/>
  </r>
  <r>
    <n v="23"/>
  </r>
  <r>
    <n v="23"/>
  </r>
  <r>
    <n v="24"/>
  </r>
  <r>
    <n v="30"/>
  </r>
  <r>
    <n v="27"/>
  </r>
  <r>
    <n v="32"/>
  </r>
  <r>
    <n v="14"/>
  </r>
  <r>
    <n v="23"/>
  </r>
  <r>
    <n v="26"/>
  </r>
  <r>
    <n v="30"/>
  </r>
  <r>
    <n v="24"/>
  </r>
  <r>
    <n v="19"/>
  </r>
  <r>
    <n v="17"/>
  </r>
  <r>
    <n v="26"/>
  </r>
  <r>
    <n v="15"/>
  </r>
  <r>
    <n v="19"/>
  </r>
  <r>
    <n v="23"/>
  </r>
  <r>
    <n v="25"/>
  </r>
  <r>
    <n v="20"/>
  </r>
  <r>
    <n v="24"/>
  </r>
  <r>
    <n v="22"/>
  </r>
  <r>
    <n v="27"/>
  </r>
  <r>
    <n v="18"/>
  </r>
  <r>
    <n v="22"/>
  </r>
  <r>
    <n v="19"/>
  </r>
  <r>
    <n v="26"/>
  </r>
  <r>
    <n v="26"/>
  </r>
  <r>
    <n v="18"/>
  </r>
  <r>
    <n v="21"/>
  </r>
  <r>
    <n v="31"/>
  </r>
  <r>
    <n v="22"/>
  </r>
  <r>
    <n v="27"/>
  </r>
  <r>
    <n v="23"/>
  </r>
  <r>
    <n v="21"/>
  </r>
  <r>
    <n v="20"/>
  </r>
  <r>
    <n v="25"/>
  </r>
  <r>
    <n v="23"/>
  </r>
  <r>
    <n v="31"/>
  </r>
  <r>
    <n v="18"/>
  </r>
  <r>
    <n v="15"/>
  </r>
  <r>
    <n v="18"/>
  </r>
  <r>
    <n v="24"/>
  </r>
  <r>
    <n v="18"/>
  </r>
  <r>
    <n v="23"/>
  </r>
  <r>
    <n v="27"/>
  </r>
  <r>
    <n v="25"/>
  </r>
  <r>
    <n v="18"/>
  </r>
  <r>
    <n v="23"/>
  </r>
  <r>
    <n v="20"/>
  </r>
  <r>
    <n v="22"/>
  </r>
  <r>
    <n v="20"/>
  </r>
  <r>
    <n v="24"/>
  </r>
  <r>
    <n v="22"/>
  </r>
  <r>
    <n v="19"/>
  </r>
  <r>
    <n v="30"/>
  </r>
  <r>
    <n v="23"/>
  </r>
  <r>
    <n v="17"/>
  </r>
  <r>
    <n v="26"/>
  </r>
  <r>
    <n v="18"/>
  </r>
  <r>
    <n v="27"/>
  </r>
  <r>
    <n v="24"/>
  </r>
  <r>
    <n v="16"/>
  </r>
  <r>
    <n v="22"/>
  </r>
  <r>
    <n v="25"/>
  </r>
  <r>
    <n v="28"/>
  </r>
  <r>
    <n v="29"/>
  </r>
  <r>
    <n v="16"/>
  </r>
  <r>
    <n v="25"/>
  </r>
  <r>
    <n v="22"/>
  </r>
  <r>
    <n v="24"/>
  </r>
  <r>
    <n v="28"/>
  </r>
  <r>
    <n v="20"/>
  </r>
  <r>
    <n v="21"/>
  </r>
  <r>
    <n v="20"/>
  </r>
  <r>
    <n v="18"/>
  </r>
  <r>
    <n v="28"/>
  </r>
  <r>
    <n v="21"/>
  </r>
  <r>
    <n v="25"/>
  </r>
  <r>
    <n v="22"/>
  </r>
  <r>
    <n v="33"/>
  </r>
  <r>
    <n v="21"/>
  </r>
  <r>
    <n v="14"/>
  </r>
  <r>
    <n v="20"/>
  </r>
  <r>
    <n v="28"/>
  </r>
  <r>
    <n v="23"/>
  </r>
  <r>
    <n v="24"/>
  </r>
  <r>
    <n v="20"/>
  </r>
  <r>
    <n v="23"/>
  </r>
  <r>
    <n v="15"/>
  </r>
  <r>
    <n v="17"/>
  </r>
  <r>
    <n v="21"/>
  </r>
  <r>
    <n v="22"/>
  </r>
  <r>
    <n v="24"/>
  </r>
  <r>
    <n v="17"/>
  </r>
  <r>
    <n v="31"/>
  </r>
  <r>
    <n v="23"/>
  </r>
  <r>
    <n v="21"/>
  </r>
  <r>
    <n v="18"/>
  </r>
  <r>
    <n v="22"/>
  </r>
  <r>
    <n v="33"/>
  </r>
  <r>
    <n v="27"/>
  </r>
  <r>
    <n v="26"/>
  </r>
  <r>
    <n v="23"/>
  </r>
  <r>
    <n v="21"/>
  </r>
  <r>
    <n v="23"/>
  </r>
  <r>
    <n v="14"/>
  </r>
  <r>
    <n v="28"/>
  </r>
  <r>
    <n v="25"/>
  </r>
  <r>
    <n v="16"/>
  </r>
  <r>
    <n v="17"/>
  </r>
  <r>
    <n v="26"/>
  </r>
  <r>
    <n v="18"/>
  </r>
  <r>
    <n v="22"/>
  </r>
  <r>
    <n v="30"/>
  </r>
  <r>
    <n v="25"/>
  </r>
  <r>
    <n v="26"/>
  </r>
  <r>
    <n v="13"/>
  </r>
  <r>
    <n v="17"/>
  </r>
  <r>
    <n v="25"/>
  </r>
  <r>
    <n v="19"/>
  </r>
  <r>
    <n v="20"/>
  </r>
  <r>
    <n v="23"/>
  </r>
  <r>
    <n v="29"/>
  </r>
  <r>
    <n v="14"/>
  </r>
  <r>
    <n v="33"/>
  </r>
  <r>
    <n v="28"/>
  </r>
  <r>
    <n v="32"/>
  </r>
  <r>
    <n v="16"/>
  </r>
  <r>
    <n v="20"/>
  </r>
  <r>
    <n v="18"/>
  </r>
  <r>
    <n v="29"/>
  </r>
  <r>
    <n v="28"/>
  </r>
  <r>
    <n v="20"/>
  </r>
  <r>
    <n v="16"/>
  </r>
  <r>
    <n v="19"/>
  </r>
  <r>
    <n v="19"/>
  </r>
  <r>
    <n v="18"/>
  </r>
  <r>
    <n v="20"/>
  </r>
  <r>
    <n v="18"/>
  </r>
  <r>
    <n v="28"/>
  </r>
  <r>
    <n v="23"/>
  </r>
  <r>
    <n v="18"/>
  </r>
  <r>
    <n v="16"/>
  </r>
  <r>
    <n v="20"/>
  </r>
  <r>
    <n v="26"/>
  </r>
  <r>
    <n v="24"/>
  </r>
  <r>
    <n v="16"/>
  </r>
  <r>
    <n v="25"/>
  </r>
  <r>
    <n v="22"/>
  </r>
  <r>
    <n v="22"/>
  </r>
  <r>
    <n v="26"/>
  </r>
  <r>
    <n v="15"/>
  </r>
  <r>
    <n v="25"/>
  </r>
  <r>
    <n v="25"/>
  </r>
  <r>
    <n v="22"/>
  </r>
  <r>
    <n v="18"/>
  </r>
  <r>
    <n v="26"/>
  </r>
  <r>
    <n v="22"/>
  </r>
  <r>
    <n v="31"/>
  </r>
  <r>
    <n v="27"/>
  </r>
  <r>
    <n v="28"/>
  </r>
  <r>
    <n v="15"/>
  </r>
  <r>
    <n v="19"/>
  </r>
  <r>
    <n v="22"/>
  </r>
  <r>
    <n v="18"/>
  </r>
  <r>
    <n v="22"/>
  </r>
  <r>
    <n v="16"/>
  </r>
  <r>
    <n v="27"/>
  </r>
  <r>
    <n v="26"/>
  </r>
  <r>
    <n v="22"/>
  </r>
  <r>
    <n v="21"/>
  </r>
  <r>
    <n v="17"/>
  </r>
  <r>
    <n v="21"/>
  </r>
  <r>
    <n v="22"/>
  </r>
  <r>
    <n v="18"/>
  </r>
  <r>
    <n v="18"/>
  </r>
  <r>
    <n v="18"/>
  </r>
  <r>
    <n v="28"/>
  </r>
  <r>
    <n v="19"/>
  </r>
  <r>
    <n v="29"/>
  </r>
  <r>
    <n v="28"/>
  </r>
  <r>
    <n v="27"/>
  </r>
  <r>
    <n v="26"/>
  </r>
  <r>
    <n v="22"/>
  </r>
  <r>
    <n v="25"/>
  </r>
  <r>
    <n v="14"/>
  </r>
  <r>
    <n v="15"/>
  </r>
  <r>
    <n v="22"/>
  </r>
  <r>
    <n v="29"/>
  </r>
  <r>
    <n v="33"/>
  </r>
  <r>
    <n v="23"/>
  </r>
  <r>
    <n v="26"/>
  </r>
  <r>
    <n v="17"/>
  </r>
  <r>
    <n v="22"/>
  </r>
  <r>
    <n v="21"/>
  </r>
  <r>
    <n v="28"/>
  </r>
  <r>
    <n v="19"/>
  </r>
  <r>
    <n v="28"/>
  </r>
  <r>
    <n v="22"/>
  </r>
  <r>
    <n v="21"/>
  </r>
  <r>
    <n v="30"/>
  </r>
  <r>
    <n v="28"/>
  </r>
  <r>
    <n v="21"/>
  </r>
  <r>
    <n v="18"/>
  </r>
  <r>
    <n v="14"/>
  </r>
  <r>
    <n v="22"/>
  </r>
  <r>
    <n v="26"/>
  </r>
  <r>
    <n v="27"/>
  </r>
  <r>
    <n v="23"/>
  </r>
  <r>
    <n v="34"/>
  </r>
  <r>
    <n v="23"/>
  </r>
  <r>
    <n v="15"/>
  </r>
  <r>
    <n v="12"/>
  </r>
  <r>
    <n v="16"/>
  </r>
  <r>
    <n v="30"/>
  </r>
  <r>
    <n v="23"/>
  </r>
  <r>
    <n v="22"/>
  </r>
  <r>
    <n v="20"/>
  </r>
  <r>
    <n v="20"/>
  </r>
  <r>
    <n v="18"/>
  </r>
  <r>
    <n v="25"/>
  </r>
  <r>
    <n v="19"/>
  </r>
  <r>
    <n v="19"/>
  </r>
  <r>
    <n v="21"/>
  </r>
  <r>
    <n v="25"/>
  </r>
  <r>
    <n v="19"/>
  </r>
  <r>
    <n v="23"/>
  </r>
  <r>
    <n v="25"/>
  </r>
  <r>
    <n v="16"/>
  </r>
  <r>
    <n v="18"/>
  </r>
  <r>
    <n v="27"/>
  </r>
  <r>
    <n v="21"/>
  </r>
  <r>
    <n v="26"/>
  </r>
  <r>
    <n v="16"/>
  </r>
  <r>
    <n v="27"/>
  </r>
  <r>
    <n v="16"/>
  </r>
  <r>
    <n v="34"/>
  </r>
  <r>
    <n v="24"/>
  </r>
  <r>
    <n v="30"/>
  </r>
  <r>
    <n v="25"/>
  </r>
  <r>
    <n v="15"/>
  </r>
  <r>
    <n v="25"/>
  </r>
  <r>
    <n v="21"/>
  </r>
  <r>
    <n v="18"/>
  </r>
  <r>
    <n v="17"/>
  </r>
  <r>
    <n v="25"/>
  </r>
  <r>
    <n v="26"/>
  </r>
  <r>
    <n v="21"/>
  </r>
  <r>
    <n v="25"/>
  </r>
  <r>
    <n v="20"/>
  </r>
  <r>
    <n v="21"/>
  </r>
  <r>
    <n v="28"/>
  </r>
  <r>
    <n v="20"/>
  </r>
  <r>
    <n v="27"/>
  </r>
  <r>
    <n v="22"/>
  </r>
  <r>
    <n v="22"/>
  </r>
  <r>
    <n v="32"/>
  </r>
  <r>
    <n v="23"/>
  </r>
  <r>
    <n v="25"/>
  </r>
  <r>
    <n v="15"/>
  </r>
  <r>
    <n v="20"/>
  </r>
  <r>
    <n v="18"/>
  </r>
  <r>
    <n v="23"/>
  </r>
  <r>
    <n v="15"/>
  </r>
  <r>
    <n v="20"/>
  </r>
  <r>
    <n v="24"/>
  </r>
  <r>
    <n v="29"/>
  </r>
  <r>
    <n v="24"/>
  </r>
  <r>
    <n v="25"/>
  </r>
  <r>
    <n v="20"/>
  </r>
  <r>
    <n v="26"/>
  </r>
  <r>
    <n v="21"/>
  </r>
  <r>
    <n v="19"/>
  </r>
  <r>
    <n v="24"/>
  </r>
  <r>
    <n v="17"/>
  </r>
  <r>
    <n v="24"/>
  </r>
  <r>
    <n v="26"/>
  </r>
  <r>
    <n v="24"/>
  </r>
  <r>
    <n v="27"/>
  </r>
  <r>
    <n v="19"/>
  </r>
  <r>
    <n v="29"/>
  </r>
  <r>
    <n v="21"/>
  </r>
  <r>
    <n v="19"/>
  </r>
  <r>
    <n v="27"/>
  </r>
  <r>
    <n v="30"/>
  </r>
  <r>
    <n v="27"/>
  </r>
  <r>
    <n v="25"/>
  </r>
  <r>
    <n v="32"/>
  </r>
  <r>
    <n v="20"/>
  </r>
  <r>
    <n v="20"/>
  </r>
  <r>
    <n v="33"/>
  </r>
  <r>
    <n v="31"/>
  </r>
  <r>
    <n v="20"/>
  </r>
  <r>
    <n v="30"/>
  </r>
  <r>
    <n v="32"/>
  </r>
  <r>
    <n v="23"/>
  </r>
  <r>
    <n v="33"/>
  </r>
  <r>
    <n v="14"/>
  </r>
  <r>
    <n v="23"/>
  </r>
  <r>
    <n v="19"/>
  </r>
  <r>
    <n v="21"/>
  </r>
  <r>
    <n v="24"/>
  </r>
  <r>
    <n v="31"/>
  </r>
  <r>
    <n v="15"/>
  </r>
  <r>
    <n v="22"/>
  </r>
  <r>
    <n v="19"/>
  </r>
  <r>
    <n v="29"/>
  </r>
  <r>
    <n v="32"/>
  </r>
  <r>
    <n v="21"/>
  </r>
  <r>
    <n v="27"/>
  </r>
  <r>
    <n v="19"/>
  </r>
  <r>
    <n v="28"/>
  </r>
  <r>
    <n v="23"/>
  </r>
  <r>
    <n v="34"/>
  </r>
  <r>
    <n v="25"/>
  </r>
  <r>
    <n v="19"/>
  </r>
  <r>
    <n v="21"/>
  </r>
  <r>
    <n v="21"/>
  </r>
  <r>
    <n v="30"/>
  </r>
  <r>
    <n v="29"/>
  </r>
  <r>
    <n v="27"/>
  </r>
  <r>
    <n v="29"/>
  </r>
  <r>
    <n v="22"/>
  </r>
  <r>
    <n v="26"/>
  </r>
  <r>
    <n v="31"/>
  </r>
  <r>
    <n v="21"/>
  </r>
  <r>
    <n v="21"/>
  </r>
  <r>
    <n v="30"/>
  </r>
  <r>
    <n v="21"/>
  </r>
  <r>
    <n v="19"/>
  </r>
  <r>
    <n v="19"/>
  </r>
  <r>
    <n v="20"/>
  </r>
  <r>
    <n v="19"/>
  </r>
  <r>
    <n v="28"/>
  </r>
  <r>
    <n v="22"/>
  </r>
  <r>
    <n v="27"/>
  </r>
  <r>
    <n v="16"/>
  </r>
  <r>
    <n v="22"/>
  </r>
  <r>
    <n v="27"/>
  </r>
  <r>
    <n v="23"/>
  </r>
  <r>
    <n v="18"/>
  </r>
  <r>
    <n v="27"/>
  </r>
  <r>
    <n v="19"/>
  </r>
  <r>
    <n v="20"/>
  </r>
  <r>
    <n v="30"/>
  </r>
  <r>
    <n v="19"/>
  </r>
  <r>
    <n v="22"/>
  </r>
  <r>
    <n v="13"/>
  </r>
  <r>
    <n v="29"/>
  </r>
  <r>
    <n v="30"/>
  </r>
  <r>
    <n v="22"/>
  </r>
  <r>
    <n v="17"/>
  </r>
  <r>
    <n v="27"/>
  </r>
  <r>
    <n v="25"/>
  </r>
  <r>
    <n v="26"/>
  </r>
  <r>
    <n v="19"/>
  </r>
  <r>
    <n v="25"/>
  </r>
  <r>
    <n v="26"/>
  </r>
  <r>
    <n v="24"/>
  </r>
  <r>
    <n v="16"/>
  </r>
  <r>
    <n v="29"/>
  </r>
  <r>
    <n v="21"/>
  </r>
  <r>
    <n v="21"/>
  </r>
  <r>
    <n v="19"/>
  </r>
  <r>
    <n v="15"/>
  </r>
  <r>
    <n v="15"/>
  </r>
  <r>
    <n v="21"/>
  </r>
  <r>
    <n v="21"/>
  </r>
  <r>
    <n v="13"/>
  </r>
  <r>
    <n v="26"/>
  </r>
  <r>
    <n v="27"/>
  </r>
  <r>
    <n v="18"/>
  </r>
  <r>
    <n v="28"/>
  </r>
  <r>
    <n v="22"/>
  </r>
  <r>
    <n v="22"/>
  </r>
  <r>
    <n v="19"/>
  </r>
  <r>
    <n v="31"/>
  </r>
  <r>
    <n v="30"/>
  </r>
  <r>
    <n v="21"/>
  </r>
  <r>
    <n v="28"/>
  </r>
  <r>
    <n v="21"/>
  </r>
  <r>
    <n v="14"/>
  </r>
  <r>
    <n v="15"/>
  </r>
  <r>
    <n v="31"/>
  </r>
  <r>
    <n v="21"/>
  </r>
  <r>
    <n v="29"/>
  </r>
  <r>
    <n v="24"/>
  </r>
  <r>
    <n v="25"/>
  </r>
  <r>
    <n v="27"/>
  </r>
  <r>
    <n v="17"/>
  </r>
  <r>
    <n v="27"/>
  </r>
  <r>
    <n v="26"/>
  </r>
  <r>
    <n v="26"/>
  </r>
  <r>
    <n v="16"/>
  </r>
  <r>
    <n v="19"/>
  </r>
  <r>
    <n v="24"/>
  </r>
  <r>
    <n v="32"/>
  </r>
  <r>
    <n v="18"/>
  </r>
  <r>
    <n v="25"/>
  </r>
  <r>
    <n v="29"/>
  </r>
  <r>
    <n v="27"/>
  </r>
  <r>
    <n v="20"/>
  </r>
  <r>
    <n v="28"/>
  </r>
  <r>
    <n v="19"/>
  </r>
  <r>
    <n v="20"/>
  </r>
  <r>
    <n v="24"/>
  </r>
  <r>
    <n v="30"/>
  </r>
  <r>
    <n v="23"/>
  </r>
  <r>
    <n v="29"/>
  </r>
  <r>
    <n v="21"/>
  </r>
  <r>
    <n v="27"/>
  </r>
  <r>
    <n v="25"/>
  </r>
  <r>
    <n v="28"/>
  </r>
  <r>
    <n v="26"/>
  </r>
  <r>
    <n v="24"/>
  </r>
  <r>
    <n v="14"/>
  </r>
  <r>
    <n v="23"/>
  </r>
  <r>
    <n v="17"/>
  </r>
  <r>
    <n v="25"/>
  </r>
  <r>
    <n v="26"/>
  </r>
  <r>
    <n v="26"/>
  </r>
  <r>
    <n v="28"/>
  </r>
  <r>
    <n v="13"/>
  </r>
  <r>
    <n v="30"/>
  </r>
  <r>
    <n v="16"/>
  </r>
  <r>
    <n v="26"/>
  </r>
  <r>
    <n v="21"/>
  </r>
  <r>
    <n v="22"/>
  </r>
  <r>
    <n v="24"/>
  </r>
  <r>
    <n v="17"/>
  </r>
  <r>
    <n v="20"/>
  </r>
  <r>
    <n v="21"/>
  </r>
  <r>
    <n v="27"/>
  </r>
  <r>
    <n v="31"/>
  </r>
  <r>
    <n v="23"/>
  </r>
  <r>
    <n v="12"/>
  </r>
  <r>
    <n v="15"/>
  </r>
  <r>
    <n v="20"/>
  </r>
  <r>
    <n v="19"/>
  </r>
  <r>
    <n v="18"/>
  </r>
  <r>
    <n v="27"/>
  </r>
  <r>
    <n v="19"/>
  </r>
  <r>
    <n v="32"/>
  </r>
  <r>
    <n v="25"/>
  </r>
  <r>
    <n v="22"/>
  </r>
  <r>
    <n v="27"/>
  </r>
  <r>
    <n v="18"/>
  </r>
  <r>
    <n v="25"/>
  </r>
  <r>
    <n v="23"/>
  </r>
  <r>
    <n v="26"/>
  </r>
  <r>
    <n v="32"/>
  </r>
  <r>
    <n v="17"/>
  </r>
  <r>
    <n v="28"/>
  </r>
  <r>
    <n v="25"/>
  </r>
  <r>
    <n v="31"/>
  </r>
  <r>
    <n v="17"/>
  </r>
  <r>
    <n v="24"/>
  </r>
  <r>
    <n v="31"/>
  </r>
  <r>
    <n v="28"/>
  </r>
  <r>
    <n v="19"/>
  </r>
  <r>
    <n v="18"/>
  </r>
  <r>
    <n v="28"/>
  </r>
  <r>
    <n v="21"/>
  </r>
  <r>
    <n v="13"/>
  </r>
  <r>
    <n v="21"/>
  </r>
  <r>
    <n v="30"/>
  </r>
  <r>
    <n v="23"/>
  </r>
  <r>
    <n v="26"/>
  </r>
  <r>
    <n v="24"/>
  </r>
  <r>
    <n v="28"/>
  </r>
  <r>
    <n v="18"/>
  </r>
  <r>
    <n v="21"/>
  </r>
  <r>
    <n v="23"/>
  </r>
  <r>
    <n v="24"/>
  </r>
  <r>
    <n v="26"/>
  </r>
  <r>
    <n v="20"/>
  </r>
  <r>
    <n v="20"/>
  </r>
  <r>
    <n v="22"/>
  </r>
  <r>
    <n v="21"/>
  </r>
  <r>
    <n v="31"/>
  </r>
  <r>
    <n v="23"/>
  </r>
  <r>
    <n v="31"/>
  </r>
  <r>
    <n v="15"/>
  </r>
  <r>
    <n v="31"/>
  </r>
  <r>
    <n v="26"/>
  </r>
  <r>
    <n v="16"/>
  </r>
  <r>
    <n v="23"/>
  </r>
  <r>
    <n v="23"/>
  </r>
  <r>
    <n v="24"/>
  </r>
  <r>
    <n v="27"/>
  </r>
  <r>
    <n v="32"/>
  </r>
  <r>
    <n v="30"/>
  </r>
  <r>
    <n v="25"/>
  </r>
  <r>
    <n v="20"/>
  </r>
  <r>
    <n v="27"/>
  </r>
  <r>
    <n v="26"/>
  </r>
  <r>
    <n v="15"/>
  </r>
  <r>
    <n v="21"/>
  </r>
  <r>
    <n v="21"/>
  </r>
  <r>
    <n v="23"/>
  </r>
  <r>
    <n v="21"/>
  </r>
  <r>
    <n v="29"/>
  </r>
  <r>
    <n v="18"/>
  </r>
  <r>
    <n v="17"/>
  </r>
  <r>
    <n v="28"/>
  </r>
  <r>
    <n v="30"/>
  </r>
  <r>
    <n v="20"/>
  </r>
  <r>
    <n v="30"/>
  </r>
  <r>
    <n v="25"/>
  </r>
  <r>
    <n v="27"/>
  </r>
  <r>
    <n v="29"/>
  </r>
  <r>
    <n v="17"/>
  </r>
  <r>
    <n v="21"/>
  </r>
  <r>
    <n v="23"/>
  </r>
  <r>
    <n v="20"/>
  </r>
  <r>
    <n v="13"/>
  </r>
  <r>
    <n v="25"/>
  </r>
  <r>
    <n v="20"/>
  </r>
  <r>
    <n v="26"/>
  </r>
  <r>
    <n v="19"/>
  </r>
  <r>
    <n v="26"/>
  </r>
  <r>
    <n v="31"/>
  </r>
  <r>
    <n v="26"/>
  </r>
  <r>
    <n v="28"/>
  </r>
  <r>
    <n v="18"/>
  </r>
  <r>
    <n v="21"/>
  </r>
  <r>
    <n v="26"/>
  </r>
  <r>
    <n v="16"/>
  </r>
  <r>
    <n v="22"/>
  </r>
  <r>
    <n v="31"/>
  </r>
  <r>
    <n v="24"/>
  </r>
  <r>
    <n v="17"/>
  </r>
  <r>
    <n v="21"/>
  </r>
  <r>
    <n v="17"/>
  </r>
  <r>
    <n v="21"/>
  </r>
  <r>
    <n v="29"/>
  </r>
  <r>
    <n v="30"/>
  </r>
  <r>
    <n v="27"/>
  </r>
  <r>
    <n v="22"/>
  </r>
  <r>
    <n v="25"/>
  </r>
  <r>
    <n v="17"/>
  </r>
  <r>
    <n v="17"/>
  </r>
  <r>
    <n v="27"/>
  </r>
  <r>
    <n v="18"/>
  </r>
  <r>
    <n v="16"/>
  </r>
  <r>
    <n v="13"/>
  </r>
  <r>
    <n v="22"/>
  </r>
  <r>
    <n v="29"/>
  </r>
  <r>
    <n v="19"/>
  </r>
  <r>
    <n v="13"/>
  </r>
  <r>
    <n v="24"/>
  </r>
  <r>
    <n v="21"/>
  </r>
  <r>
    <n v="30"/>
  </r>
  <r>
    <n v="25"/>
  </r>
  <r>
    <n v="20"/>
  </r>
  <r>
    <n v="28"/>
  </r>
  <r>
    <n v="12"/>
  </r>
  <r>
    <n v="29"/>
  </r>
  <r>
    <n v="29"/>
  </r>
  <r>
    <n v="25"/>
  </r>
  <r>
    <n v="21"/>
  </r>
  <r>
    <n v="20"/>
  </r>
  <r>
    <n v="26"/>
  </r>
  <r>
    <n v="24"/>
  </r>
  <r>
    <n v="27"/>
  </r>
  <r>
    <n v="22"/>
  </r>
  <r>
    <n v="19"/>
  </r>
  <r>
    <n v="25"/>
  </r>
  <r>
    <n v="13"/>
  </r>
  <r>
    <n v="29"/>
  </r>
  <r>
    <n v="28"/>
  </r>
  <r>
    <n v="17"/>
  </r>
  <r>
    <n v="17"/>
  </r>
  <r>
    <n v="30"/>
  </r>
  <r>
    <n v="23"/>
  </r>
  <r>
    <n v="23"/>
  </r>
  <r>
    <n v="28"/>
  </r>
  <r>
    <n v="24"/>
  </r>
  <r>
    <n v="24"/>
  </r>
  <r>
    <n v="27"/>
  </r>
  <r>
    <n v="25"/>
  </r>
  <r>
    <n v="20"/>
  </r>
  <r>
    <n v="16"/>
  </r>
  <r>
    <n v="22"/>
  </r>
  <r>
    <n v="15"/>
  </r>
  <r>
    <n v="16"/>
  </r>
  <r>
    <n v="29"/>
  </r>
  <r>
    <n v="20"/>
  </r>
  <r>
    <n v="19"/>
  </r>
  <r>
    <n v="18"/>
  </r>
  <r>
    <n v="31"/>
  </r>
  <r>
    <n v="12"/>
  </r>
  <r>
    <n v="27"/>
  </r>
  <r>
    <n v="23"/>
  </r>
  <r>
    <n v="28"/>
  </r>
  <r>
    <n v="24"/>
  </r>
  <r>
    <n v="16"/>
  </r>
  <r>
    <n v="19"/>
  </r>
  <r>
    <n v="33"/>
  </r>
  <r>
    <n v="19"/>
  </r>
  <r>
    <n v="16"/>
  </r>
  <r>
    <n v="15"/>
  </r>
  <r>
    <n v="18"/>
  </r>
  <r>
    <n v="22"/>
  </r>
  <r>
    <n v="20"/>
  </r>
  <r>
    <n v="27"/>
  </r>
  <r>
    <n v="22"/>
  </r>
  <r>
    <n v="28"/>
  </r>
  <r>
    <n v="27"/>
  </r>
  <r>
    <n v="29"/>
  </r>
  <r>
    <n v="29"/>
  </r>
  <r>
    <n v="22"/>
  </r>
  <r>
    <n v="29"/>
  </r>
  <r>
    <n v="28"/>
  </r>
  <r>
    <n v="24"/>
  </r>
  <r>
    <n v="17"/>
  </r>
  <r>
    <n v="27"/>
  </r>
  <r>
    <n v="29"/>
  </r>
  <r>
    <n v="22"/>
  </r>
  <r>
    <n v="19"/>
  </r>
  <r>
    <n v="31"/>
  </r>
  <r>
    <n v="12"/>
  </r>
  <r>
    <n v="17"/>
  </r>
  <r>
    <n v="31"/>
  </r>
  <r>
    <n v="18"/>
  </r>
  <r>
    <n v="19"/>
  </r>
  <r>
    <n v="24"/>
  </r>
  <r>
    <n v="33"/>
  </r>
  <r>
    <n v="22"/>
  </r>
  <r>
    <n v="27"/>
  </r>
  <r>
    <n v="16"/>
  </r>
  <r>
    <n v="27"/>
  </r>
  <r>
    <n v="21"/>
  </r>
  <r>
    <n v="25"/>
  </r>
  <r>
    <n v="25"/>
  </r>
  <r>
    <n v="14"/>
  </r>
  <r>
    <n v="18"/>
  </r>
  <r>
    <n v="25"/>
  </r>
  <r>
    <n v="20"/>
  </r>
  <r>
    <n v="15"/>
  </r>
  <r>
    <n v="23"/>
  </r>
  <r>
    <n v="26"/>
  </r>
  <r>
    <n v="21"/>
  </r>
  <r>
    <n v="24"/>
  </r>
  <r>
    <n v="22"/>
  </r>
  <r>
    <n v="18"/>
  </r>
  <r>
    <n v="21"/>
  </r>
  <r>
    <n v="23"/>
  </r>
  <r>
    <n v="28"/>
  </r>
  <r>
    <n v="21"/>
  </r>
  <r>
    <n v="23"/>
  </r>
  <r>
    <n v="18"/>
  </r>
  <r>
    <n v="16"/>
  </r>
  <r>
    <n v="21"/>
  </r>
  <r>
    <n v="24"/>
  </r>
  <r>
    <n v="25"/>
  </r>
  <r>
    <n v="26"/>
  </r>
  <r>
    <n v="20"/>
  </r>
  <r>
    <n v="23"/>
  </r>
  <r>
    <n v="25"/>
  </r>
  <r>
    <n v="29"/>
  </r>
  <r>
    <n v="22"/>
  </r>
  <r>
    <n v="33"/>
  </r>
  <r>
    <n v="30"/>
  </r>
  <r>
    <n v="27"/>
  </r>
  <r>
    <n v="23"/>
  </r>
  <r>
    <n v="23"/>
  </r>
  <r>
    <n v="21"/>
  </r>
  <r>
    <n v="26"/>
  </r>
  <r>
    <n v="18"/>
  </r>
  <r>
    <n v="17"/>
  </r>
  <r>
    <n v="21"/>
  </r>
  <r>
    <n v="28"/>
  </r>
  <r>
    <n v="29"/>
  </r>
  <r>
    <n v="20"/>
  </r>
  <r>
    <n v="26"/>
  </r>
  <r>
    <n v="21"/>
  </r>
  <r>
    <n v="25"/>
  </r>
  <r>
    <n v="22"/>
  </r>
  <r>
    <n v="21"/>
  </r>
  <r>
    <n v="26"/>
  </r>
  <r>
    <n v="30"/>
  </r>
  <r>
    <n v="28"/>
  </r>
  <r>
    <n v="23"/>
  </r>
  <r>
    <n v="21"/>
  </r>
  <r>
    <n v="25"/>
  </r>
  <r>
    <n v="19"/>
  </r>
  <r>
    <n v="27"/>
  </r>
  <r>
    <n v="29"/>
  </r>
  <r>
    <n v="17"/>
  </r>
  <r>
    <n v="29"/>
  </r>
  <r>
    <n v="16"/>
  </r>
  <r>
    <n v="21"/>
  </r>
  <r>
    <n v="20"/>
  </r>
  <r>
    <n v="21"/>
  </r>
  <r>
    <n v="20"/>
  </r>
  <r>
    <n v="26"/>
  </r>
  <r>
    <n v="23"/>
  </r>
  <r>
    <n v="32"/>
  </r>
  <r>
    <n v="21"/>
  </r>
  <r>
    <n v="24"/>
  </r>
  <r>
    <n v="28"/>
  </r>
  <r>
    <n v="16"/>
  </r>
  <r>
    <n v="26"/>
  </r>
  <r>
    <n v="23"/>
  </r>
  <r>
    <n v="18"/>
  </r>
  <r>
    <n v="26"/>
  </r>
  <r>
    <n v="19"/>
  </r>
  <r>
    <n v="22"/>
  </r>
  <r>
    <n v="18"/>
  </r>
  <r>
    <n v="20"/>
  </r>
  <r>
    <n v="26"/>
  </r>
  <r>
    <n v="25"/>
  </r>
  <r>
    <n v="17"/>
  </r>
  <r>
    <n v="13"/>
  </r>
  <r>
    <n v="30"/>
  </r>
  <r>
    <n v="19"/>
  </r>
  <r>
    <n v="23"/>
  </r>
  <r>
    <n v="17"/>
  </r>
  <r>
    <n v="17"/>
  </r>
  <r>
    <n v="32"/>
  </r>
  <r>
    <n v="17"/>
  </r>
  <r>
    <n v="21"/>
  </r>
  <r>
    <n v="24"/>
  </r>
  <r>
    <n v="22"/>
  </r>
  <r>
    <n v="26"/>
  </r>
  <r>
    <n v="17"/>
  </r>
  <r>
    <n v="27"/>
  </r>
  <r>
    <n v="16"/>
  </r>
  <r>
    <n v="13"/>
  </r>
  <r>
    <n v="30"/>
  </r>
  <r>
    <n v="21"/>
  </r>
  <r>
    <n v="25"/>
  </r>
  <r>
    <n v="25"/>
  </r>
  <r>
    <n v="25"/>
  </r>
  <r>
    <n v="28"/>
  </r>
  <r>
    <n v="26"/>
  </r>
  <r>
    <n v="20"/>
  </r>
  <r>
    <n v="30"/>
  </r>
  <r>
    <n v="22"/>
  </r>
  <r>
    <n v="23"/>
  </r>
  <r>
    <n v="20"/>
  </r>
  <r>
    <n v="26"/>
  </r>
  <r>
    <n v="17"/>
  </r>
  <r>
    <n v="29"/>
  </r>
  <r>
    <n v="22"/>
  </r>
  <r>
    <n v="22"/>
  </r>
  <r>
    <n v="28"/>
  </r>
  <r>
    <n v="23"/>
  </r>
  <r>
    <n v="27"/>
  </r>
  <r>
    <n v="14"/>
  </r>
  <r>
    <n v="30"/>
  </r>
  <r>
    <n v="17"/>
  </r>
  <r>
    <n v="24"/>
  </r>
  <r>
    <n v="18"/>
  </r>
  <r>
    <n v="24"/>
  </r>
  <r>
    <n v="25"/>
  </r>
  <r>
    <n v="27"/>
  </r>
  <r>
    <n v="33"/>
  </r>
  <r>
    <n v="24"/>
  </r>
  <r>
    <n v="30"/>
  </r>
  <r>
    <n v="23"/>
  </r>
  <r>
    <n v="21"/>
  </r>
  <r>
    <n v="30"/>
  </r>
  <r>
    <n v="32"/>
  </r>
  <r>
    <n v="19"/>
  </r>
  <r>
    <n v="30"/>
  </r>
  <r>
    <n v="29"/>
  </r>
  <r>
    <n v="14"/>
  </r>
  <r>
    <n v="33"/>
  </r>
  <r>
    <n v="23"/>
  </r>
  <r>
    <n v="17"/>
  </r>
  <r>
    <n v="25"/>
  </r>
  <r>
    <n v="26"/>
  </r>
  <r>
    <n v="27"/>
  </r>
  <r>
    <n v="25"/>
  </r>
  <r>
    <n v="22"/>
  </r>
  <r>
    <n v="26"/>
  </r>
  <r>
    <n v="14"/>
  </r>
  <r>
    <n v="20"/>
  </r>
  <r>
    <n v="27"/>
  </r>
  <r>
    <n v="28"/>
  </r>
  <r>
    <n v="17"/>
  </r>
  <r>
    <n v="27"/>
  </r>
  <r>
    <n v="27"/>
  </r>
  <r>
    <n v="30"/>
  </r>
  <r>
    <n v="25"/>
  </r>
  <r>
    <n v="25"/>
  </r>
  <r>
    <n v="14"/>
  </r>
  <r>
    <n v="22"/>
  </r>
  <r>
    <n v="22"/>
  </r>
  <r>
    <n v="26"/>
  </r>
  <r>
    <n v="17"/>
  </r>
  <r>
    <n v="18"/>
  </r>
  <r>
    <n v="23"/>
  </r>
  <r>
    <n v="27"/>
  </r>
  <r>
    <n v="24"/>
  </r>
  <r>
    <n v="27"/>
  </r>
  <r>
    <n v="17"/>
  </r>
  <r>
    <n v="25"/>
  </r>
  <r>
    <n v="21"/>
  </r>
  <r>
    <n v="19"/>
  </r>
  <r>
    <n v="20"/>
  </r>
  <r>
    <n v="24"/>
  </r>
  <r>
    <n v="19"/>
  </r>
  <r>
    <n v="26"/>
  </r>
  <r>
    <n v="25"/>
  </r>
  <r>
    <n v="26"/>
  </r>
  <r>
    <n v="24"/>
  </r>
  <r>
    <n v="27"/>
  </r>
  <r>
    <n v="32"/>
  </r>
  <r>
    <n v="18"/>
  </r>
  <r>
    <n v="31"/>
  </r>
  <r>
    <n v="17"/>
  </r>
  <r>
    <n v="20"/>
  </r>
  <r>
    <n v="26"/>
  </r>
  <r>
    <n v="17"/>
  </r>
  <r>
    <n v="20"/>
  </r>
  <r>
    <n v="26"/>
  </r>
  <r>
    <n v="17"/>
  </r>
  <r>
    <n v="22"/>
  </r>
  <r>
    <n v="25"/>
  </r>
  <r>
    <n v="27"/>
  </r>
  <r>
    <n v="21"/>
  </r>
  <r>
    <n v="23"/>
  </r>
  <r>
    <n v="28"/>
  </r>
  <r>
    <n v="22"/>
  </r>
  <r>
    <n v="21"/>
  </r>
  <r>
    <n v="15"/>
  </r>
  <r>
    <n v="21"/>
  </r>
  <r>
    <n v="24"/>
  </r>
  <r>
    <n v="20"/>
  </r>
  <r>
    <n v="26"/>
  </r>
  <r>
    <n v="17"/>
  </r>
  <r>
    <n v="28"/>
  </r>
  <r>
    <n v="19"/>
  </r>
  <r>
    <n v="23"/>
  </r>
  <r>
    <n v="20"/>
  </r>
  <r>
    <n v="17"/>
  </r>
  <r>
    <n v="27"/>
  </r>
  <r>
    <n v="25"/>
  </r>
  <r>
    <n v="33"/>
  </r>
  <r>
    <n v="22"/>
  </r>
  <r>
    <n v="21"/>
  </r>
  <r>
    <n v="20"/>
  </r>
  <r>
    <n v="24"/>
  </r>
  <r>
    <n v="34"/>
  </r>
  <r>
    <n v="23"/>
  </r>
  <r>
    <n v="27"/>
  </r>
  <r>
    <n v="31"/>
  </r>
  <r>
    <n v="28"/>
  </r>
  <r>
    <n v="19"/>
  </r>
  <r>
    <n v="28"/>
  </r>
  <r>
    <n v="18"/>
  </r>
  <r>
    <n v="18"/>
  </r>
  <r>
    <n v="30"/>
  </r>
  <r>
    <n v="30"/>
  </r>
  <r>
    <n v="14"/>
  </r>
  <r>
    <n v="26"/>
  </r>
  <r>
    <n v="21"/>
  </r>
  <r>
    <n v="25"/>
  </r>
  <r>
    <n v="15"/>
  </r>
  <r>
    <n v="17"/>
  </r>
  <r>
    <n v="23"/>
  </r>
  <r>
    <n v="13"/>
  </r>
  <r>
    <n v="23"/>
  </r>
  <r>
    <n v="26"/>
  </r>
  <r>
    <n v="30"/>
  </r>
  <r>
    <n v="25"/>
  </r>
  <r>
    <n v="26"/>
  </r>
  <r>
    <n v="21"/>
  </r>
  <r>
    <n v="14"/>
  </r>
  <r>
    <n v="23"/>
  </r>
  <r>
    <n v="33"/>
  </r>
  <r>
    <n v="20"/>
  </r>
  <r>
    <n v="30"/>
  </r>
  <r>
    <n v="26"/>
  </r>
  <r>
    <n v="27"/>
  </r>
  <r>
    <n v="25"/>
  </r>
  <r>
    <n v="16"/>
  </r>
  <r>
    <n v="17"/>
  </r>
  <r>
    <n v="25"/>
  </r>
  <r>
    <n v="34"/>
  </r>
  <r>
    <n v="17"/>
  </r>
  <r>
    <n v="16"/>
  </r>
  <r>
    <n v="28"/>
  </r>
  <r>
    <n v="24"/>
  </r>
  <r>
    <n v="29"/>
  </r>
  <r>
    <n v="25"/>
  </r>
  <r>
    <n v="24"/>
  </r>
  <r>
    <n v="15"/>
  </r>
  <r>
    <n v="23"/>
  </r>
  <r>
    <n v="25"/>
  </r>
  <r>
    <n v="21"/>
  </r>
  <r>
    <n v="24"/>
  </r>
  <r>
    <n v="34"/>
  </r>
  <r>
    <n v="20"/>
  </r>
  <r>
    <n v="17"/>
  </r>
  <r>
    <n v="21"/>
  </r>
  <r>
    <n v="22"/>
  </r>
  <r>
    <n v="22"/>
  </r>
  <r>
    <n v="18"/>
  </r>
  <r>
    <n v="25"/>
  </r>
  <r>
    <n v="18"/>
  </r>
  <r>
    <n v="29"/>
  </r>
  <r>
    <n v="22"/>
  </r>
  <r>
    <n v="30"/>
  </r>
  <r>
    <n v="14"/>
  </r>
  <r>
    <n v="20"/>
  </r>
  <r>
    <n v="18"/>
  </r>
  <r>
    <n v="21"/>
  </r>
  <r>
    <n v="20"/>
  </r>
  <r>
    <n v="17"/>
  </r>
  <r>
    <n v="15"/>
  </r>
  <r>
    <n v="21"/>
  </r>
  <r>
    <n v="26"/>
  </r>
  <r>
    <n v="23"/>
  </r>
  <r>
    <n v="17"/>
  </r>
  <r>
    <n v="23"/>
  </r>
  <r>
    <n v="20"/>
  </r>
  <r>
    <n v="24"/>
  </r>
  <r>
    <n v="27"/>
  </r>
  <r>
    <n v="17"/>
  </r>
  <r>
    <n v="21"/>
  </r>
  <r>
    <n v="14"/>
  </r>
  <r>
    <n v="30"/>
  </r>
  <r>
    <n v="29"/>
  </r>
  <r>
    <n v="20"/>
  </r>
  <r>
    <n v="26"/>
  </r>
  <r>
    <n v="16"/>
  </r>
  <r>
    <n v="14"/>
  </r>
  <r>
    <n v="18"/>
  </r>
  <r>
    <n v="18"/>
  </r>
  <r>
    <n v="27"/>
  </r>
  <r>
    <n v="31"/>
  </r>
  <r>
    <n v="17"/>
  </r>
  <r>
    <n v="21"/>
  </r>
  <r>
    <n v="25"/>
  </r>
  <r>
    <n v="19"/>
  </r>
  <r>
    <n v="17"/>
  </r>
  <r>
    <n v="13"/>
  </r>
  <r>
    <n v="27"/>
  </r>
  <r>
    <n v="34"/>
  </r>
  <r>
    <n v="24"/>
  </r>
  <r>
    <n v="18"/>
  </r>
  <r>
    <n v="14"/>
  </r>
  <r>
    <n v="25"/>
  </r>
  <r>
    <n v="12"/>
  </r>
  <r>
    <n v="15"/>
  </r>
  <r>
    <n v="22"/>
  </r>
  <r>
    <n v="21"/>
  </r>
  <r>
    <n v="21"/>
  </r>
  <r>
    <n v="29"/>
  </r>
  <r>
    <n v="26"/>
  </r>
  <r>
    <n v="30"/>
  </r>
  <r>
    <n v="26"/>
  </r>
  <r>
    <n v="28"/>
  </r>
  <r>
    <n v="27"/>
  </r>
  <r>
    <n v="31"/>
  </r>
  <r>
    <n v="27"/>
  </r>
  <r>
    <n v="20"/>
  </r>
  <r>
    <n v="28"/>
  </r>
  <r>
    <n v="24"/>
  </r>
  <r>
    <n v="18"/>
  </r>
  <r>
    <n v="19"/>
  </r>
  <r>
    <n v="30"/>
  </r>
  <r>
    <n v="21"/>
  </r>
  <r>
    <n v="23"/>
  </r>
  <r>
    <n v="29"/>
  </r>
  <r>
    <n v="25"/>
  </r>
  <r>
    <n v="25"/>
  </r>
  <r>
    <n v="23"/>
  </r>
  <r>
    <n v="17"/>
  </r>
  <r>
    <n v="26"/>
  </r>
  <r>
    <n v="26"/>
  </r>
  <r>
    <n v="30"/>
  </r>
  <r>
    <n v="25"/>
  </r>
  <r>
    <n v="26"/>
  </r>
  <r>
    <n v="14"/>
  </r>
  <r>
    <n v="15"/>
  </r>
  <r>
    <n v="28"/>
  </r>
  <r>
    <n v="31"/>
  </r>
  <r>
    <n v="30"/>
  </r>
  <r>
    <n v="24"/>
  </r>
  <r>
    <n v="25"/>
  </r>
  <r>
    <n v="20"/>
  </r>
  <r>
    <n v="27"/>
  </r>
  <r>
    <n v="23"/>
  </r>
  <r>
    <n v="24"/>
  </r>
  <r>
    <n v="27"/>
  </r>
  <r>
    <n v="29"/>
  </r>
  <r>
    <n v="32"/>
  </r>
  <r>
    <n v="25"/>
  </r>
  <r>
    <n v="21"/>
  </r>
  <r>
    <n v="16"/>
  </r>
  <r>
    <n v="16"/>
  </r>
  <r>
    <n v="14"/>
  </r>
  <r>
    <n v="27"/>
  </r>
  <r>
    <n v="28"/>
  </r>
  <r>
    <n v="26"/>
  </r>
  <r>
    <n v="24"/>
  </r>
  <r>
    <n v="26"/>
  </r>
  <r>
    <n v="20"/>
  </r>
  <r>
    <n v="18"/>
  </r>
  <r>
    <n v="19"/>
  </r>
  <r>
    <n v="29"/>
  </r>
  <r>
    <n v="26"/>
  </r>
  <r>
    <n v="28"/>
  </r>
  <r>
    <n v="24"/>
  </r>
  <r>
    <n v="28"/>
  </r>
  <r>
    <n v="29"/>
  </r>
  <r>
    <n v="33"/>
  </r>
  <r>
    <n v="18"/>
  </r>
  <r>
    <n v="25"/>
  </r>
  <r>
    <n v="22"/>
  </r>
  <r>
    <n v="14"/>
  </r>
  <r>
    <n v="21"/>
  </r>
  <r>
    <n v="21"/>
  </r>
  <r>
    <n v="16"/>
  </r>
  <r>
    <n v="21"/>
  </r>
  <r>
    <n v="20"/>
  </r>
  <r>
    <n v="23"/>
  </r>
  <r>
    <n v="28"/>
  </r>
  <r>
    <n v="20"/>
  </r>
  <r>
    <n v="19"/>
  </r>
  <r>
    <n v="31"/>
  </r>
  <r>
    <n v="18"/>
  </r>
  <r>
    <n v="29"/>
  </r>
  <r>
    <n v="23"/>
  </r>
  <r>
    <n v="17"/>
  </r>
  <r>
    <n v="22"/>
  </r>
  <r>
    <n v="16"/>
  </r>
  <r>
    <n v="19"/>
  </r>
  <r>
    <n v="27"/>
  </r>
  <r>
    <n v="29"/>
  </r>
  <r>
    <n v="24"/>
  </r>
  <r>
    <n v="17"/>
  </r>
  <r>
    <n v="20"/>
  </r>
  <r>
    <n v="22"/>
  </r>
  <r>
    <n v="28"/>
  </r>
  <r>
    <n v="13"/>
  </r>
  <r>
    <n v="27"/>
  </r>
  <r>
    <n v="17"/>
  </r>
  <r>
    <n v="20"/>
  </r>
  <r>
    <n v="25"/>
  </r>
  <r>
    <n v="24"/>
  </r>
  <r>
    <n v="29"/>
  </r>
  <r>
    <n v="22"/>
  </r>
  <r>
    <n v="18"/>
  </r>
  <r>
    <n v="24"/>
  </r>
  <r>
    <n v="20"/>
  </r>
  <r>
    <n v="26"/>
  </r>
  <r>
    <n v="21"/>
  </r>
  <r>
    <n v="19"/>
  </r>
  <r>
    <n v="26"/>
  </r>
  <r>
    <n v="19"/>
  </r>
  <r>
    <n v="17"/>
  </r>
  <r>
    <n v="19"/>
  </r>
  <r>
    <n v="26"/>
  </r>
  <r>
    <n v="27"/>
  </r>
  <r>
    <n v="26"/>
  </r>
  <r>
    <n v="22"/>
  </r>
  <r>
    <n v="29"/>
  </r>
  <r>
    <n v="24"/>
  </r>
  <r>
    <n v="24"/>
  </r>
  <r>
    <n v="29"/>
  </r>
  <r>
    <n v="17"/>
  </r>
  <r>
    <n v="22"/>
  </r>
  <r>
    <n v="23"/>
  </r>
  <r>
    <n v="15"/>
  </r>
  <r>
    <n v="14"/>
  </r>
  <r>
    <n v="27"/>
  </r>
  <r>
    <n v="25"/>
  </r>
  <r>
    <n v="17"/>
  </r>
  <r>
    <n v="30"/>
  </r>
  <r>
    <n v="30"/>
  </r>
  <r>
    <n v="24"/>
  </r>
  <r>
    <n v="27"/>
  </r>
  <r>
    <n v="27"/>
  </r>
  <r>
    <n v="23"/>
  </r>
  <r>
    <n v="20"/>
  </r>
  <r>
    <n v="26"/>
  </r>
  <r>
    <n v="26"/>
  </r>
  <r>
    <n v="23"/>
  </r>
  <r>
    <n v="18"/>
  </r>
  <r>
    <n v="21"/>
  </r>
  <r>
    <n v="13"/>
  </r>
  <r>
    <n v="33"/>
  </r>
  <r>
    <n v="21"/>
  </r>
  <r>
    <n v="19"/>
  </r>
  <r>
    <n v="21"/>
  </r>
  <r>
    <n v="23"/>
  </r>
  <r>
    <n v="21"/>
  </r>
  <r>
    <n v="26"/>
  </r>
  <r>
    <n v="16"/>
  </r>
  <r>
    <n v="26"/>
  </r>
  <r>
    <n v="28"/>
  </r>
  <r>
    <n v="27"/>
  </r>
  <r>
    <n v="25"/>
  </r>
  <r>
    <n v="26"/>
  </r>
  <r>
    <n v="20"/>
  </r>
  <r>
    <n v="18"/>
  </r>
  <r>
    <n v="19"/>
  </r>
  <r>
    <n v="25"/>
  </r>
  <r>
    <n v="25"/>
  </r>
  <r>
    <n v="19"/>
  </r>
  <r>
    <n v="14"/>
  </r>
  <r>
    <n v="16"/>
  </r>
  <r>
    <n v="33"/>
  </r>
  <r>
    <n v="19"/>
  </r>
  <r>
    <n v="30"/>
  </r>
  <r>
    <n v="28"/>
  </r>
  <r>
    <n v="29"/>
  </r>
  <r>
    <n v="32"/>
  </r>
  <r>
    <n v="24"/>
  </r>
  <r>
    <n v="24"/>
  </r>
  <r>
    <n v="14"/>
  </r>
  <r>
    <n v="27"/>
  </r>
  <r>
    <n v="20"/>
  </r>
  <r>
    <n v="30"/>
  </r>
  <r>
    <n v="18"/>
  </r>
  <r>
    <n v="27"/>
  </r>
  <r>
    <n v="25"/>
  </r>
  <r>
    <n v="21"/>
  </r>
  <r>
    <n v="25"/>
  </r>
  <r>
    <n v="22"/>
  </r>
  <r>
    <n v="27"/>
  </r>
  <r>
    <n v="20"/>
  </r>
  <r>
    <n v="22"/>
  </r>
  <r>
    <n v="21"/>
  </r>
  <r>
    <n v="30"/>
  </r>
  <r>
    <n v="34"/>
  </r>
  <r>
    <n v="17"/>
  </r>
  <r>
    <n v="18"/>
  </r>
  <r>
    <n v="25"/>
  </r>
  <r>
    <n v="26"/>
  </r>
  <r>
    <n v="30"/>
  </r>
  <r>
    <n v="22"/>
  </r>
  <r>
    <n v="16"/>
  </r>
  <r>
    <n v="29"/>
  </r>
  <r>
    <n v="32"/>
  </r>
  <r>
    <n v="25"/>
  </r>
  <r>
    <n v="31"/>
  </r>
  <r>
    <n v="34"/>
  </r>
  <r>
    <n v="18"/>
  </r>
  <r>
    <n v="15"/>
  </r>
  <r>
    <n v="28"/>
  </r>
  <r>
    <n v="20"/>
  </r>
  <r>
    <n v="27"/>
  </r>
  <r>
    <n v="28"/>
  </r>
  <r>
    <n v="24"/>
  </r>
  <r>
    <n v="31"/>
  </r>
  <r>
    <n v="18"/>
  </r>
  <r>
    <n v="28"/>
  </r>
  <r>
    <n v="18"/>
  </r>
  <r>
    <n v="12"/>
  </r>
  <r>
    <n v="19"/>
  </r>
  <r>
    <n v="29"/>
  </r>
  <r>
    <n v="20"/>
  </r>
  <r>
    <n v="20"/>
  </r>
  <r>
    <n v="19"/>
  </r>
  <r>
    <n v="31"/>
  </r>
  <r>
    <n v="28"/>
  </r>
  <r>
    <n v="29"/>
  </r>
  <r>
    <n v="21"/>
  </r>
  <r>
    <n v="16"/>
  </r>
  <r>
    <n v="29"/>
  </r>
  <r>
    <n v="20"/>
  </r>
  <r>
    <n v="33"/>
  </r>
  <r>
    <n v="13"/>
  </r>
  <r>
    <n v="17"/>
  </r>
  <r>
    <n v="21"/>
  </r>
  <r>
    <n v="23"/>
  </r>
  <r>
    <n v="29"/>
  </r>
  <r>
    <n v="21"/>
  </r>
  <r>
    <n v="26"/>
  </r>
  <r>
    <n v="17"/>
  </r>
  <r>
    <n v="25"/>
  </r>
  <r>
    <n v="22"/>
  </r>
  <r>
    <n v="20"/>
  </r>
  <r>
    <n v="22"/>
  </r>
  <r>
    <n v="18"/>
  </r>
  <r>
    <n v="23"/>
  </r>
  <r>
    <n v="18"/>
  </r>
  <r>
    <n v="30"/>
  </r>
  <r>
    <n v="15"/>
  </r>
  <r>
    <n v="19"/>
  </r>
  <r>
    <n v="19"/>
  </r>
  <r>
    <n v="20"/>
  </r>
  <r>
    <n v="25"/>
  </r>
  <r>
    <n v="19"/>
  </r>
  <r>
    <n v="33"/>
  </r>
  <r>
    <n v="30"/>
  </r>
  <r>
    <n v="19"/>
  </r>
  <r>
    <n v="31"/>
  </r>
  <r>
    <n v="22"/>
  </r>
  <r>
    <n v="19"/>
  </r>
  <r>
    <n v="16"/>
  </r>
  <r>
    <n v="25"/>
  </r>
  <r>
    <n v="27"/>
  </r>
  <r>
    <n v="17"/>
  </r>
  <r>
    <n v="18"/>
  </r>
  <r>
    <n v="14"/>
  </r>
  <r>
    <n v="17"/>
  </r>
  <r>
    <n v="22"/>
  </r>
  <r>
    <n v="20"/>
  </r>
  <r>
    <n v="15"/>
  </r>
  <r>
    <n v="29"/>
  </r>
  <r>
    <n v="30"/>
  </r>
  <r>
    <n v="27"/>
  </r>
  <r>
    <n v="25"/>
  </r>
  <r>
    <n v="25"/>
  </r>
  <r>
    <n v="17"/>
  </r>
  <r>
    <n v="18"/>
  </r>
  <r>
    <n v="18"/>
  </r>
  <r>
    <n v="25"/>
  </r>
  <r>
    <n v="30"/>
  </r>
  <r>
    <n v="20"/>
  </r>
  <r>
    <n v="32"/>
  </r>
  <r>
    <n v="22"/>
  </r>
  <r>
    <n v="32"/>
  </r>
  <r>
    <n v="29"/>
  </r>
  <r>
    <n v="25"/>
  </r>
  <r>
    <n v="28"/>
  </r>
  <r>
    <n v="27"/>
  </r>
  <r>
    <n v="25"/>
  </r>
  <r>
    <n v="23"/>
  </r>
  <r>
    <n v="21"/>
  </r>
  <r>
    <n v="21"/>
  </r>
  <r>
    <n v="22"/>
  </r>
  <r>
    <n v="21"/>
  </r>
  <r>
    <n v="27"/>
  </r>
  <r>
    <n v="27"/>
  </r>
  <r>
    <n v="23"/>
  </r>
  <r>
    <n v="18"/>
  </r>
  <r>
    <n v="21"/>
  </r>
  <r>
    <n v="17"/>
  </r>
  <r>
    <n v="16"/>
  </r>
  <r>
    <n v="24"/>
  </r>
  <r>
    <n v="24"/>
  </r>
  <r>
    <n v="13"/>
  </r>
  <r>
    <n v="23"/>
  </r>
  <r>
    <n v="20"/>
  </r>
  <r>
    <n v="31"/>
  </r>
  <r>
    <n v="26"/>
  </r>
  <r>
    <n v="22"/>
  </r>
  <r>
    <n v="29"/>
  </r>
  <r>
    <n v="21"/>
  </r>
  <r>
    <n v="24"/>
  </r>
  <r>
    <n v="20"/>
  </r>
  <r>
    <n v="26"/>
  </r>
  <r>
    <n v="21"/>
  </r>
  <r>
    <n v="27"/>
  </r>
  <r>
    <n v="23"/>
  </r>
  <r>
    <n v="12"/>
  </r>
  <r>
    <n v="13"/>
  </r>
  <r>
    <n v="21"/>
  </r>
  <r>
    <n v="19"/>
  </r>
  <r>
    <n v="25"/>
  </r>
  <r>
    <n v="20"/>
  </r>
  <r>
    <n v="14"/>
  </r>
  <r>
    <n v="25"/>
  </r>
  <r>
    <n v="21"/>
  </r>
  <r>
    <n v="23"/>
  </r>
  <r>
    <n v="13"/>
  </r>
  <r>
    <n v="15"/>
  </r>
  <r>
    <n v="31"/>
  </r>
  <r>
    <n v="28"/>
  </r>
  <r>
    <n v="21"/>
  </r>
  <r>
    <n v="28"/>
  </r>
  <r>
    <n v="26"/>
  </r>
  <r>
    <n v="31"/>
  </r>
  <r>
    <n v="23"/>
  </r>
  <r>
    <n v="21"/>
  </r>
  <r>
    <n v="24"/>
  </r>
  <r>
    <n v="18"/>
  </r>
  <r>
    <n v="27"/>
  </r>
  <r>
    <n v="28"/>
  </r>
  <r>
    <n v="24"/>
  </r>
  <r>
    <n v="13"/>
  </r>
  <r>
    <n v="23"/>
  </r>
  <r>
    <n v="23"/>
  </r>
  <r>
    <n v="30"/>
  </r>
  <r>
    <n v="24"/>
  </r>
  <r>
    <n v="22"/>
  </r>
  <r>
    <n v="22"/>
  </r>
  <r>
    <n v="14"/>
  </r>
  <r>
    <n v="30"/>
  </r>
  <r>
    <n v="26"/>
  </r>
  <r>
    <n v="21"/>
  </r>
  <r>
    <n v="32"/>
  </r>
  <r>
    <n v="27"/>
  </r>
  <r>
    <n v="18"/>
  </r>
  <r>
    <n v="21"/>
  </r>
  <r>
    <n v="15"/>
  </r>
  <r>
    <n v="26"/>
  </r>
  <r>
    <n v="20"/>
  </r>
  <r>
    <n v="26"/>
  </r>
  <r>
    <n v="30"/>
  </r>
  <r>
    <n v="14"/>
  </r>
  <r>
    <n v="24"/>
  </r>
  <r>
    <n v="23"/>
  </r>
  <r>
    <n v="23"/>
  </r>
  <r>
    <n v="32"/>
  </r>
  <r>
    <n v="20"/>
  </r>
  <r>
    <n v="28"/>
  </r>
  <r>
    <n v="25"/>
  </r>
  <r>
    <n v="18"/>
  </r>
  <r>
    <n v="21"/>
  </r>
  <r>
    <n v="18"/>
  </r>
  <r>
    <n v="28"/>
  </r>
  <r>
    <n v="21"/>
  </r>
  <r>
    <n v="17"/>
  </r>
  <r>
    <n v="19"/>
  </r>
  <r>
    <n v="13"/>
  </r>
  <r>
    <n v="28"/>
  </r>
  <r>
    <n v="27"/>
  </r>
  <r>
    <n v="21"/>
  </r>
  <r>
    <n v="25"/>
  </r>
  <r>
    <n v="18"/>
  </r>
  <r>
    <n v="29"/>
  </r>
  <r>
    <n v="32"/>
  </r>
  <r>
    <n v="26"/>
  </r>
  <r>
    <n v="18"/>
  </r>
  <r>
    <n v="18"/>
  </r>
  <r>
    <n v="24"/>
  </r>
  <r>
    <n v="23"/>
  </r>
  <r>
    <n v="25"/>
  </r>
  <r>
    <n v="19"/>
  </r>
  <r>
    <n v="22"/>
  </r>
  <r>
    <n v="16"/>
  </r>
  <r>
    <n v="29"/>
  </r>
  <r>
    <n v="21"/>
  </r>
  <r>
    <n v="28"/>
  </r>
  <r>
    <n v="24"/>
  </r>
  <r>
    <n v="21"/>
  </r>
  <r>
    <n v="14"/>
  </r>
  <r>
    <n v="18"/>
  </r>
  <r>
    <n v="24"/>
  </r>
  <r>
    <n v="15"/>
  </r>
  <r>
    <n v="20"/>
  </r>
  <r>
    <n v="27"/>
  </r>
  <r>
    <n v="20"/>
  </r>
  <r>
    <n v="26"/>
  </r>
  <r>
    <n v="25"/>
  </r>
  <r>
    <n v="22"/>
  </r>
  <r>
    <n v="20"/>
  </r>
  <r>
    <n v="16"/>
  </r>
  <r>
    <n v="22"/>
  </r>
  <r>
    <n v="21"/>
  </r>
  <r>
    <n v="18"/>
  </r>
  <r>
    <n v="27"/>
  </r>
  <r>
    <n v="22"/>
  </r>
  <r>
    <n v="17"/>
  </r>
  <r>
    <n v="28"/>
  </r>
  <r>
    <n v="20"/>
  </r>
  <r>
    <n v="27"/>
  </r>
  <r>
    <n v="21"/>
  </r>
  <r>
    <n v="32"/>
  </r>
  <r>
    <n v="26"/>
  </r>
  <r>
    <n v="25"/>
  </r>
  <r>
    <n v="17"/>
  </r>
  <r>
    <n v="28"/>
  </r>
  <r>
    <n v="25"/>
  </r>
  <r>
    <n v="25"/>
  </r>
  <r>
    <n v="31"/>
  </r>
  <r>
    <n v="22"/>
  </r>
  <r>
    <n v="24"/>
  </r>
  <r>
    <n v="31"/>
  </r>
  <r>
    <n v="31"/>
  </r>
  <r>
    <n v="23"/>
  </r>
  <r>
    <n v="22"/>
  </r>
  <r>
    <n v="20"/>
  </r>
  <r>
    <n v="25"/>
  </r>
  <r>
    <n v="26"/>
  </r>
  <r>
    <n v="33"/>
  </r>
  <r>
    <n v="15"/>
  </r>
  <r>
    <n v="18"/>
  </r>
  <r>
    <n v="16"/>
  </r>
  <r>
    <n v="19"/>
  </r>
  <r>
    <n v="21"/>
  </r>
  <r>
    <n v="29"/>
  </r>
  <r>
    <n v="25"/>
  </r>
  <r>
    <n v="19"/>
  </r>
  <r>
    <n v="33"/>
  </r>
  <r>
    <n v="26"/>
  </r>
  <r>
    <n v="26"/>
  </r>
  <r>
    <n v="19"/>
  </r>
  <r>
    <n v="24"/>
  </r>
  <r>
    <n v="23"/>
  </r>
  <r>
    <n v="20"/>
  </r>
  <r>
    <n v="24"/>
  </r>
  <r>
    <n v="23"/>
  </r>
  <r>
    <n v="30"/>
  </r>
  <r>
    <n v="24"/>
  </r>
  <r>
    <n v="22"/>
  </r>
  <r>
    <n v="21"/>
  </r>
  <r>
    <n v="24"/>
  </r>
  <r>
    <n v="26"/>
  </r>
  <r>
    <n v="28"/>
  </r>
  <r>
    <n v="17"/>
  </r>
  <r>
    <n v="14"/>
  </r>
  <r>
    <n v="23"/>
  </r>
  <r>
    <n v="18"/>
  </r>
  <r>
    <n v="30"/>
  </r>
  <r>
    <n v="25"/>
  </r>
  <r>
    <n v="19"/>
  </r>
  <r>
    <n v="17"/>
  </r>
  <r>
    <n v="14"/>
  </r>
  <r>
    <n v="20"/>
  </r>
  <r>
    <n v="19"/>
  </r>
  <r>
    <n v="26"/>
  </r>
  <r>
    <n v="18"/>
  </r>
  <r>
    <n v="19"/>
  </r>
  <r>
    <n v="25"/>
  </r>
  <r>
    <n v="29"/>
  </r>
  <r>
    <n v="28"/>
  </r>
  <r>
    <n v="21"/>
  </r>
  <r>
    <n v="18"/>
  </r>
  <r>
    <n v="19"/>
  </r>
  <r>
    <n v="22"/>
  </r>
  <r>
    <n v="29"/>
  </r>
  <r>
    <n v="20"/>
  </r>
  <r>
    <n v="21"/>
  </r>
  <r>
    <n v="23"/>
  </r>
  <r>
    <n v="16"/>
  </r>
  <r>
    <n v="28"/>
  </r>
  <r>
    <n v="29"/>
  </r>
  <r>
    <n v="25"/>
  </r>
  <r>
    <n v="18"/>
  </r>
  <r>
    <n v="21"/>
  </r>
  <r>
    <n v="33"/>
  </r>
  <r>
    <n v="24"/>
  </r>
  <r>
    <n v="23"/>
  </r>
  <r>
    <n v="19"/>
  </r>
  <r>
    <n v="24"/>
  </r>
  <r>
    <n v="17"/>
  </r>
  <r>
    <n v="20"/>
  </r>
  <r>
    <n v="24"/>
  </r>
  <r>
    <n v="20"/>
  </r>
  <r>
    <n v="15"/>
  </r>
  <r>
    <n v="26"/>
  </r>
  <r>
    <n v="26"/>
  </r>
  <r>
    <n v="28"/>
  </r>
  <r>
    <n v="24"/>
  </r>
  <r>
    <n v="33"/>
  </r>
  <r>
    <n v="22"/>
  </r>
  <r>
    <n v="29"/>
  </r>
  <r>
    <n v="30"/>
  </r>
  <r>
    <n v="25"/>
  </r>
  <r>
    <n v="31"/>
  </r>
  <r>
    <n v="18"/>
  </r>
  <r>
    <n v="21"/>
  </r>
  <r>
    <n v="17"/>
  </r>
  <r>
    <n v="24"/>
  </r>
  <r>
    <n v="30"/>
  </r>
  <r>
    <n v="15"/>
  </r>
  <r>
    <n v="19"/>
  </r>
  <r>
    <n v="28"/>
  </r>
  <r>
    <n v="21"/>
  </r>
  <r>
    <n v="21"/>
  </r>
  <r>
    <n v="25"/>
  </r>
  <r>
    <n v="26"/>
  </r>
  <r>
    <n v="30"/>
  </r>
  <r>
    <n v="24"/>
  </r>
  <r>
    <n v="22"/>
  </r>
  <r>
    <n v="30"/>
  </r>
  <r>
    <n v="27"/>
  </r>
  <r>
    <n v="27"/>
  </r>
  <r>
    <n v="30"/>
  </r>
  <r>
    <n v="17"/>
  </r>
  <r>
    <n v="20"/>
  </r>
  <r>
    <n v="22"/>
  </r>
  <r>
    <n v="28"/>
  </r>
  <r>
    <n v="26"/>
  </r>
  <r>
    <n v="18"/>
  </r>
  <r>
    <n v="18"/>
  </r>
  <r>
    <n v="21"/>
  </r>
  <r>
    <n v="13"/>
  </r>
  <r>
    <n v="27"/>
  </r>
  <r>
    <n v="17"/>
  </r>
  <r>
    <n v="25"/>
  </r>
  <r>
    <n v="16"/>
  </r>
  <r>
    <n v="16"/>
  </r>
  <r>
    <n v="20"/>
  </r>
  <r>
    <n v="21"/>
  </r>
  <r>
    <n v="21"/>
  </r>
  <r>
    <n v="14"/>
  </r>
  <r>
    <n v="25"/>
  </r>
  <r>
    <n v="19"/>
  </r>
  <r>
    <n v="21"/>
  </r>
  <r>
    <n v="18"/>
  </r>
  <r>
    <n v="31"/>
  </r>
  <r>
    <n v="19"/>
  </r>
  <r>
    <n v="16"/>
  </r>
  <r>
    <n v="18"/>
  </r>
  <r>
    <n v="16"/>
  </r>
  <r>
    <n v="13"/>
  </r>
  <r>
    <n v="21"/>
  </r>
  <r>
    <n v="20"/>
  </r>
  <r>
    <n v="12"/>
  </r>
  <r>
    <n v="21"/>
  </r>
  <r>
    <n v="27"/>
  </r>
  <r>
    <n v="27"/>
  </r>
  <r>
    <n v="29"/>
  </r>
  <r>
    <n v="15"/>
  </r>
  <r>
    <n v="26"/>
  </r>
  <r>
    <n v="26"/>
  </r>
  <r>
    <n v="19"/>
  </r>
  <r>
    <n v="31"/>
  </r>
  <r>
    <n v="16"/>
  </r>
  <r>
    <n v="18"/>
  </r>
  <r>
    <n v="31"/>
  </r>
  <r>
    <n v="26"/>
  </r>
  <r>
    <n v="16"/>
  </r>
  <r>
    <n v="19"/>
  </r>
  <r>
    <n v="27"/>
  </r>
  <r>
    <n v="30"/>
  </r>
  <r>
    <n v="34"/>
  </r>
  <r>
    <n v="23"/>
  </r>
  <r>
    <n v="29"/>
  </r>
  <r>
    <n v="26"/>
  </r>
  <r>
    <n v="14"/>
  </r>
  <r>
    <n v="32"/>
  </r>
  <r>
    <n v="20"/>
  </r>
  <r>
    <n v="23"/>
  </r>
  <r>
    <n v="18"/>
  </r>
  <r>
    <n v="18"/>
  </r>
  <r>
    <n v="18"/>
  </r>
  <r>
    <n v="26"/>
  </r>
  <r>
    <n v="23"/>
  </r>
  <r>
    <n v="27"/>
  </r>
  <r>
    <n v="16"/>
  </r>
  <r>
    <n v="25"/>
  </r>
  <r>
    <n v="21"/>
  </r>
  <r>
    <n v="28"/>
  </r>
  <r>
    <n v="24"/>
  </r>
  <r>
    <n v="32"/>
  </r>
  <r>
    <n v="26"/>
  </r>
  <r>
    <n v="28"/>
  </r>
  <r>
    <n v="33"/>
  </r>
  <r>
    <n v="24"/>
  </r>
  <r>
    <n v="29"/>
  </r>
  <r>
    <n v="28"/>
  </r>
  <r>
    <n v="22"/>
  </r>
  <r>
    <n v="22"/>
  </r>
  <r>
    <n v="14"/>
  </r>
  <r>
    <n v="30"/>
  </r>
  <r>
    <n v="16"/>
  </r>
  <r>
    <n v="19"/>
  </r>
  <r>
    <n v="25"/>
  </r>
  <r>
    <n v="14"/>
  </r>
  <r>
    <n v="25"/>
  </r>
  <r>
    <n v="19"/>
  </r>
  <r>
    <n v="17"/>
  </r>
  <r>
    <n v="14"/>
  </r>
  <r>
    <n v="20"/>
  </r>
  <r>
    <n v="33"/>
  </r>
  <r>
    <n v="17"/>
  </r>
  <r>
    <n v="21"/>
  </r>
  <r>
    <n v="20"/>
  </r>
  <r>
    <n v="20"/>
  </r>
  <r>
    <n v="24"/>
  </r>
  <r>
    <n v="28"/>
  </r>
  <r>
    <n v="19"/>
  </r>
  <r>
    <n v="23"/>
  </r>
  <r>
    <n v="19"/>
  </r>
  <r>
    <n v="18"/>
  </r>
  <r>
    <n v="27"/>
  </r>
  <r>
    <n v="24"/>
  </r>
  <r>
    <n v="14"/>
  </r>
  <r>
    <n v="15"/>
  </r>
  <r>
    <n v="22"/>
  </r>
  <r>
    <n v="31"/>
  </r>
  <r>
    <n v="22"/>
  </r>
  <r>
    <n v="22"/>
  </r>
  <r>
    <n v="25"/>
  </r>
  <r>
    <n v="29"/>
  </r>
  <r>
    <n v="15"/>
  </r>
  <r>
    <n v="27"/>
  </r>
  <r>
    <n v="26"/>
  </r>
  <r>
    <n v="23"/>
  </r>
  <r>
    <n v="21"/>
  </r>
  <r>
    <n v="17"/>
  </r>
  <r>
    <n v="18"/>
  </r>
  <r>
    <n v="19"/>
  </r>
  <r>
    <n v="15"/>
  </r>
  <r>
    <n v="28"/>
  </r>
  <r>
    <n v="28"/>
  </r>
  <r>
    <n v="24"/>
  </r>
  <r>
    <n v="29"/>
  </r>
  <r>
    <n v="24"/>
  </r>
  <r>
    <n v="13"/>
  </r>
  <r>
    <n v="32"/>
  </r>
  <r>
    <n v="27"/>
  </r>
  <r>
    <n v="21"/>
  </r>
  <r>
    <n v="26"/>
  </r>
  <r>
    <n v="22"/>
  </r>
  <r>
    <n v="12"/>
  </r>
  <r>
    <n v="29"/>
  </r>
  <r>
    <n v="20"/>
  </r>
  <r>
    <n v="22"/>
  </r>
  <r>
    <n v="20"/>
  </r>
  <r>
    <n v="17"/>
  </r>
  <r>
    <n v="18"/>
  </r>
  <r>
    <n v="29"/>
  </r>
  <r>
    <n v="19"/>
  </r>
  <r>
    <n v="32"/>
  </r>
  <r>
    <n v="19"/>
  </r>
  <r>
    <n v="24"/>
  </r>
  <r>
    <n v="18"/>
  </r>
  <r>
    <n v="27"/>
  </r>
  <r>
    <n v="24"/>
  </r>
  <r>
    <n v="29"/>
  </r>
  <r>
    <n v="26"/>
  </r>
  <r>
    <n v="26"/>
  </r>
  <r>
    <n v="26"/>
  </r>
  <r>
    <n v="25"/>
  </r>
  <r>
    <n v="26"/>
  </r>
  <r>
    <n v="24"/>
  </r>
  <r>
    <n v="26"/>
  </r>
  <r>
    <n v="25"/>
  </r>
  <r>
    <n v="30"/>
  </r>
  <r>
    <n v="19"/>
  </r>
  <r>
    <n v="23"/>
  </r>
  <r>
    <n v="21"/>
  </r>
  <r>
    <n v="17"/>
  </r>
  <r>
    <n v="19"/>
  </r>
  <r>
    <n v="28"/>
  </r>
  <r>
    <n v="30"/>
  </r>
  <r>
    <n v="31"/>
  </r>
  <r>
    <n v="22"/>
  </r>
  <r>
    <n v="20"/>
  </r>
  <r>
    <n v="22"/>
  </r>
  <r>
    <n v="24"/>
  </r>
  <r>
    <n v="33"/>
  </r>
  <r>
    <n v="17"/>
  </r>
  <r>
    <n v="25"/>
  </r>
  <r>
    <n v="24"/>
  </r>
  <r>
    <n v="23"/>
  </r>
  <r>
    <n v="20"/>
  </r>
  <r>
    <n v="15"/>
  </r>
  <r>
    <n v="27"/>
  </r>
  <r>
    <n v="22"/>
  </r>
  <r>
    <n v="19"/>
  </r>
  <r>
    <n v="17"/>
  </r>
  <r>
    <n v="25"/>
  </r>
  <r>
    <n v="31"/>
  </r>
  <r>
    <n v="24"/>
  </r>
  <r>
    <n v="16"/>
  </r>
  <r>
    <n v="25"/>
  </r>
  <r>
    <n v="22"/>
  </r>
  <r>
    <n v="24"/>
  </r>
  <r>
    <n v="30"/>
  </r>
  <r>
    <n v="20"/>
  </r>
  <r>
    <n v="26"/>
  </r>
  <r>
    <n v="17"/>
  </r>
  <r>
    <n v="15"/>
  </r>
  <r>
    <n v="22"/>
  </r>
  <r>
    <n v="13"/>
  </r>
  <r>
    <n v="22"/>
  </r>
  <r>
    <n v="28"/>
  </r>
  <r>
    <n v="16"/>
  </r>
  <r>
    <n v="20"/>
  </r>
  <r>
    <n v="30"/>
  </r>
  <r>
    <n v="24"/>
  </r>
  <r>
    <n v="34"/>
  </r>
  <r>
    <n v="16"/>
  </r>
  <r>
    <n v="26"/>
  </r>
  <r>
    <n v="25"/>
  </r>
  <r>
    <n v="17"/>
  </r>
  <r>
    <n v="20"/>
  </r>
  <r>
    <n v="19"/>
  </r>
  <r>
    <n v="31"/>
  </r>
  <r>
    <n v="26"/>
  </r>
  <r>
    <n v="21"/>
  </r>
  <r>
    <n v="26"/>
  </r>
  <r>
    <n v="20"/>
  </r>
  <r>
    <n v="20"/>
  </r>
  <r>
    <n v="19"/>
  </r>
  <r>
    <n v="22"/>
  </r>
  <r>
    <n v="20"/>
  </r>
  <r>
    <n v="25"/>
  </r>
  <r>
    <n v="27"/>
  </r>
  <r>
    <n v="20"/>
  </r>
  <r>
    <n v="25"/>
  </r>
  <r>
    <n v="18"/>
  </r>
  <r>
    <n v="21"/>
  </r>
  <r>
    <n v="27"/>
  </r>
  <r>
    <n v="21"/>
  </r>
  <r>
    <n v="24"/>
  </r>
  <r>
    <n v="21"/>
  </r>
  <r>
    <n v="24"/>
  </r>
  <r>
    <n v="20"/>
  </r>
  <r>
    <n v="27"/>
  </r>
  <r>
    <n v="31"/>
  </r>
  <r>
    <n v="21"/>
  </r>
  <r>
    <n v="19"/>
  </r>
  <r>
    <n v="17"/>
  </r>
  <r>
    <n v="18"/>
  </r>
  <r>
    <n v="18"/>
  </r>
  <r>
    <n v="21"/>
  </r>
  <r>
    <n v="32"/>
  </r>
  <r>
    <n v="23"/>
  </r>
  <r>
    <n v="19"/>
  </r>
  <r>
    <n v="20"/>
  </r>
  <r>
    <n v="20"/>
  </r>
  <r>
    <n v="16"/>
  </r>
  <r>
    <n v="24"/>
  </r>
  <r>
    <n v="25"/>
  </r>
  <r>
    <n v="25"/>
  </r>
  <r>
    <n v="26"/>
  </r>
  <r>
    <n v="27"/>
  </r>
  <r>
    <n v="24"/>
  </r>
  <r>
    <n v="31"/>
  </r>
  <r>
    <n v="28"/>
  </r>
  <r>
    <n v="25"/>
  </r>
  <r>
    <n v="17"/>
  </r>
  <r>
    <n v="26"/>
  </r>
  <r>
    <n v="21"/>
  </r>
  <r>
    <n v="20"/>
  </r>
  <r>
    <n v="31"/>
  </r>
  <r>
    <n v="13"/>
  </r>
  <r>
    <n v="16"/>
  </r>
  <r>
    <n v="27"/>
  </r>
  <r>
    <n v="22"/>
  </r>
  <r>
    <n v="20"/>
  </r>
  <r>
    <n v="29"/>
  </r>
  <r>
    <n v="19"/>
  </r>
  <r>
    <n v="25"/>
  </r>
  <r>
    <n v="32"/>
  </r>
  <r>
    <n v="31"/>
  </r>
  <r>
    <n v="26"/>
  </r>
  <r>
    <n v="20"/>
  </r>
  <r>
    <n v="21"/>
  </r>
  <r>
    <n v="31"/>
  </r>
  <r>
    <n v="27"/>
  </r>
  <r>
    <n v="15"/>
  </r>
  <r>
    <n v="14"/>
  </r>
  <r>
    <n v="21"/>
  </r>
  <r>
    <n v="28"/>
  </r>
  <r>
    <n v="17"/>
  </r>
  <r>
    <n v="28"/>
  </r>
  <r>
    <n v="24"/>
  </r>
  <r>
    <n v="27"/>
  </r>
  <r>
    <n v="32"/>
  </r>
  <r>
    <n v="19"/>
  </r>
  <r>
    <n v="25"/>
  </r>
  <r>
    <n v="25"/>
  </r>
  <r>
    <n v="20"/>
  </r>
  <r>
    <n v="29"/>
  </r>
  <r>
    <n v="22"/>
  </r>
  <r>
    <n v="14"/>
  </r>
  <r>
    <n v="26"/>
  </r>
  <r>
    <n v="26"/>
  </r>
  <r>
    <n v="13"/>
  </r>
  <r>
    <n v="19"/>
  </r>
  <r>
    <n v="20"/>
  </r>
  <r>
    <n v="28"/>
  </r>
  <r>
    <n v="32"/>
  </r>
  <r>
    <n v="22"/>
  </r>
  <r>
    <n v="22"/>
  </r>
  <r>
    <n v="21"/>
  </r>
  <r>
    <n v="24"/>
  </r>
  <r>
    <n v="19"/>
  </r>
  <r>
    <n v="24"/>
  </r>
  <r>
    <n v="20"/>
  </r>
  <r>
    <n v="27"/>
  </r>
  <r>
    <n v="32"/>
  </r>
  <r>
    <n v="31"/>
  </r>
  <r>
    <n v="28"/>
  </r>
  <r>
    <n v="19"/>
  </r>
  <r>
    <n v="20"/>
  </r>
  <r>
    <n v="20"/>
  </r>
  <r>
    <n v="23"/>
  </r>
  <r>
    <n v="26"/>
  </r>
  <r>
    <n v="27"/>
  </r>
  <r>
    <n v="20"/>
  </r>
  <r>
    <n v="23"/>
  </r>
  <r>
    <n v="25"/>
  </r>
  <r>
    <n v="29"/>
  </r>
  <r>
    <n v="18"/>
  </r>
  <r>
    <n v="32"/>
  </r>
  <r>
    <n v="16"/>
  </r>
  <r>
    <n v="25"/>
  </r>
  <r>
    <n v="18"/>
  </r>
  <r>
    <n v="21"/>
  </r>
  <r>
    <n v="19"/>
  </r>
  <r>
    <n v="16"/>
  </r>
  <r>
    <n v="16"/>
  </r>
  <r>
    <n v="20"/>
  </r>
  <r>
    <n v="24"/>
  </r>
  <r>
    <n v="18"/>
  </r>
  <r>
    <n v="14"/>
  </r>
  <r>
    <n v="25"/>
  </r>
  <r>
    <n v="22"/>
  </r>
  <r>
    <n v="28"/>
  </r>
  <r>
    <n v="19"/>
  </r>
  <r>
    <n v="24"/>
  </r>
  <r>
    <n v="17"/>
  </r>
  <r>
    <n v="32"/>
  </r>
  <r>
    <n v="24"/>
  </r>
  <r>
    <n v="20"/>
  </r>
  <r>
    <n v="20"/>
  </r>
  <r>
    <n v="16"/>
  </r>
  <r>
    <n v="30"/>
  </r>
  <r>
    <n v="25"/>
  </r>
  <r>
    <n v="28"/>
  </r>
  <r>
    <n v="23"/>
  </r>
  <r>
    <n v="24"/>
  </r>
  <r>
    <n v="26"/>
  </r>
  <r>
    <n v="20"/>
  </r>
  <r>
    <n v="17"/>
  </r>
  <r>
    <n v="34"/>
  </r>
  <r>
    <n v="21"/>
  </r>
  <r>
    <n v="19"/>
  </r>
  <r>
    <n v="15"/>
  </r>
  <r>
    <n v="13"/>
  </r>
  <r>
    <n v="16"/>
  </r>
  <r>
    <n v="34"/>
  </r>
  <r>
    <n v="14"/>
  </r>
  <r>
    <n v="29"/>
  </r>
  <r>
    <n v="26"/>
  </r>
  <r>
    <n v="29"/>
  </r>
  <r>
    <n v="28"/>
  </r>
  <r>
    <n v="21"/>
  </r>
  <r>
    <n v="21"/>
  </r>
  <r>
    <n v="24"/>
  </r>
  <r>
    <n v="25"/>
  </r>
  <r>
    <n v="24"/>
  </r>
  <r>
    <n v="30"/>
  </r>
  <r>
    <n v="19"/>
  </r>
  <r>
    <n v="25"/>
  </r>
  <r>
    <n v="14"/>
  </r>
  <r>
    <n v="23"/>
  </r>
  <r>
    <n v="15"/>
  </r>
  <r>
    <n v="28"/>
  </r>
  <r>
    <n v="16"/>
  </r>
  <r>
    <n v="22"/>
  </r>
  <r>
    <n v="26"/>
  </r>
  <r>
    <n v="23"/>
  </r>
  <r>
    <n v="17"/>
  </r>
  <r>
    <n v="17"/>
  </r>
  <r>
    <n v="24"/>
  </r>
  <r>
    <n v="27"/>
  </r>
  <r>
    <n v="15"/>
  </r>
  <r>
    <n v="29"/>
  </r>
  <r>
    <n v="17"/>
  </r>
  <r>
    <n v="29"/>
  </r>
  <r>
    <n v="23"/>
  </r>
  <r>
    <n v="21"/>
  </r>
  <r>
    <n v="17"/>
  </r>
  <r>
    <n v="23"/>
  </r>
  <r>
    <n v="27"/>
  </r>
  <r>
    <n v="24"/>
  </r>
  <r>
    <n v="17"/>
  </r>
  <r>
    <n v="18"/>
  </r>
  <r>
    <n v="25"/>
  </r>
  <r>
    <n v="13"/>
  </r>
  <r>
    <n v="21"/>
  </r>
  <r>
    <n v="17"/>
  </r>
  <r>
    <n v="19"/>
  </r>
  <r>
    <n v="17"/>
  </r>
  <r>
    <n v="22"/>
  </r>
  <r>
    <n v="14"/>
  </r>
  <r>
    <n v="22"/>
  </r>
  <r>
    <n v="24"/>
  </r>
  <r>
    <n v="30"/>
  </r>
  <r>
    <n v="27"/>
  </r>
  <r>
    <n v="26"/>
  </r>
  <r>
    <n v="21"/>
  </r>
  <r>
    <n v="22"/>
  </r>
  <r>
    <n v="19"/>
  </r>
  <r>
    <n v="30"/>
  </r>
  <r>
    <n v="23"/>
  </r>
  <r>
    <n v="29"/>
  </r>
  <r>
    <n v="16"/>
  </r>
  <r>
    <n v="19"/>
  </r>
  <r>
    <n v="18"/>
  </r>
  <r>
    <n v="21"/>
  </r>
  <r>
    <n v="18"/>
  </r>
  <r>
    <n v="31"/>
  </r>
  <r>
    <n v="16"/>
  </r>
  <r>
    <n v="24"/>
  </r>
  <r>
    <n v="29"/>
  </r>
  <r>
    <n v="26"/>
  </r>
  <r>
    <n v="21"/>
  </r>
  <r>
    <n v="19"/>
  </r>
  <r>
    <n v="15"/>
  </r>
  <r>
    <n v="19"/>
  </r>
  <r>
    <n v="27"/>
  </r>
  <r>
    <n v="33"/>
  </r>
  <r>
    <n v="20"/>
  </r>
  <r>
    <n v="12"/>
  </r>
  <r>
    <n v="24"/>
  </r>
  <r>
    <n v="25"/>
  </r>
  <r>
    <n v="20"/>
  </r>
  <r>
    <n v="16"/>
  </r>
  <r>
    <n v="21"/>
  </r>
  <r>
    <n v="16"/>
  </r>
  <r>
    <n v="25"/>
  </r>
  <r>
    <n v="21"/>
  </r>
  <r>
    <n v="32"/>
  </r>
  <r>
    <n v="34"/>
  </r>
  <r>
    <n v="26"/>
  </r>
  <r>
    <n v="22"/>
  </r>
  <r>
    <n v="17"/>
  </r>
  <r>
    <n v="14"/>
  </r>
  <r>
    <n v="26"/>
  </r>
  <r>
    <n v="12"/>
  </r>
  <r>
    <n v="31"/>
  </r>
  <r>
    <n v="22"/>
  </r>
  <r>
    <n v="17"/>
  </r>
  <r>
    <n v="15"/>
  </r>
  <r>
    <n v="26"/>
  </r>
  <r>
    <n v="16"/>
  </r>
  <r>
    <n v="23"/>
  </r>
  <r>
    <n v="27"/>
  </r>
  <r>
    <n v="16"/>
  </r>
  <r>
    <n v="14"/>
  </r>
  <r>
    <n v="31"/>
  </r>
  <r>
    <n v="23"/>
  </r>
  <r>
    <n v="27"/>
  </r>
  <r>
    <n v="26"/>
  </r>
  <r>
    <n v="28"/>
  </r>
  <r>
    <n v="27"/>
  </r>
  <r>
    <n v="25"/>
  </r>
  <r>
    <n v="24"/>
  </r>
  <r>
    <n v="18"/>
  </r>
  <r>
    <n v="27"/>
  </r>
  <r>
    <n v="24"/>
  </r>
  <r>
    <n v="29"/>
  </r>
  <r>
    <n v="21"/>
  </r>
  <r>
    <n v="21"/>
  </r>
  <r>
    <n v="25"/>
  </r>
  <r>
    <n v="17"/>
  </r>
  <r>
    <n v="19"/>
  </r>
  <r>
    <n v="18"/>
  </r>
  <r>
    <n v="20"/>
  </r>
  <r>
    <n v="21"/>
  </r>
  <r>
    <n v="30"/>
  </r>
  <r>
    <n v="24"/>
  </r>
  <r>
    <n v="29"/>
  </r>
  <r>
    <n v="20"/>
  </r>
  <r>
    <n v="19"/>
  </r>
  <r>
    <n v="32"/>
  </r>
  <r>
    <n v="21"/>
  </r>
  <r>
    <n v="16"/>
  </r>
  <r>
    <n v="24"/>
  </r>
  <r>
    <n v="26"/>
  </r>
  <r>
    <n v="20"/>
  </r>
  <r>
    <n v="19"/>
  </r>
  <r>
    <n v="28"/>
  </r>
  <r>
    <n v="18"/>
  </r>
  <r>
    <n v="22"/>
  </r>
  <r>
    <n v="19"/>
  </r>
  <r>
    <n v="32"/>
  </r>
  <r>
    <n v="25"/>
  </r>
  <r>
    <n v="27"/>
  </r>
  <r>
    <n v="19"/>
  </r>
  <r>
    <n v="24"/>
  </r>
  <r>
    <n v="17"/>
  </r>
  <r>
    <n v="15"/>
  </r>
  <r>
    <n v="21"/>
  </r>
  <r>
    <n v="28"/>
  </r>
  <r>
    <n v="21"/>
  </r>
  <r>
    <n v="24"/>
  </r>
  <r>
    <n v="22"/>
  </r>
  <r>
    <n v="19"/>
  </r>
  <r>
    <n v="16"/>
  </r>
  <r>
    <n v="20"/>
  </r>
  <r>
    <n v="19"/>
  </r>
  <r>
    <n v="17"/>
  </r>
  <r>
    <n v="25"/>
  </r>
  <r>
    <n v="26"/>
  </r>
  <r>
    <n v="13"/>
  </r>
  <r>
    <n v="16"/>
  </r>
  <r>
    <n v="19"/>
  </r>
  <r>
    <n v="13"/>
  </r>
  <r>
    <n v="30"/>
  </r>
  <r>
    <n v="22"/>
  </r>
  <r>
    <n v="26"/>
  </r>
  <r>
    <n v="23"/>
  </r>
  <r>
    <n v="17"/>
  </r>
  <r>
    <n v="32"/>
  </r>
  <r>
    <n v="18"/>
  </r>
  <r>
    <n v="21"/>
  </r>
  <r>
    <n v="30"/>
  </r>
  <r>
    <n v="19"/>
  </r>
  <r>
    <n v="29"/>
  </r>
  <r>
    <n v="17"/>
  </r>
  <r>
    <n v="25"/>
  </r>
  <r>
    <n v="32"/>
  </r>
  <r>
    <n v="26"/>
  </r>
  <r>
    <n v="22"/>
  </r>
  <r>
    <n v="32"/>
  </r>
  <r>
    <n v="20"/>
  </r>
  <r>
    <n v="26"/>
  </r>
  <r>
    <n v="25"/>
  </r>
  <r>
    <n v="28"/>
  </r>
  <r>
    <n v="18"/>
  </r>
  <r>
    <n v="13"/>
  </r>
  <r>
    <n v="25"/>
  </r>
  <r>
    <n v="32"/>
  </r>
  <r>
    <n v="20"/>
  </r>
  <r>
    <n v="23"/>
  </r>
  <r>
    <n v="31"/>
  </r>
  <r>
    <n v="16"/>
  </r>
  <r>
    <n v="22"/>
  </r>
  <r>
    <n v="26"/>
  </r>
  <r>
    <n v="27"/>
  </r>
  <r>
    <n v="24"/>
  </r>
  <r>
    <n v="22"/>
  </r>
  <r>
    <n v="15"/>
  </r>
  <r>
    <n v="23"/>
  </r>
  <r>
    <n v="22"/>
  </r>
  <r>
    <n v="23"/>
  </r>
  <r>
    <n v="25"/>
  </r>
  <r>
    <n v="22"/>
  </r>
  <r>
    <n v="19"/>
  </r>
  <r>
    <n v="19"/>
  </r>
  <r>
    <n v="24"/>
  </r>
  <r>
    <n v="21"/>
  </r>
  <r>
    <n v="23"/>
  </r>
  <r>
    <n v="34"/>
  </r>
  <r>
    <n v="26"/>
  </r>
  <r>
    <n v="26"/>
  </r>
  <r>
    <n v="14"/>
  </r>
  <r>
    <n v="27"/>
  </r>
  <r>
    <n v="28"/>
  </r>
  <r>
    <n v="27"/>
  </r>
  <r>
    <n v="18"/>
  </r>
  <r>
    <n v="22"/>
  </r>
  <r>
    <n v="16"/>
  </r>
  <r>
    <n v="17"/>
  </r>
  <r>
    <n v="24"/>
  </r>
  <r>
    <n v="29"/>
  </r>
  <r>
    <n v="25"/>
  </r>
  <r>
    <n v="28"/>
  </r>
  <r>
    <n v="17"/>
  </r>
  <r>
    <n v="25"/>
  </r>
  <r>
    <n v="20"/>
  </r>
  <r>
    <n v="24"/>
  </r>
  <r>
    <n v="23"/>
  </r>
  <r>
    <n v="31"/>
  </r>
  <r>
    <n v="31"/>
  </r>
  <r>
    <n v="24"/>
  </r>
  <r>
    <n v="30"/>
  </r>
  <r>
    <n v="14"/>
  </r>
  <r>
    <n v="19"/>
  </r>
  <r>
    <n v="22"/>
  </r>
  <r>
    <n v="15"/>
  </r>
  <r>
    <n v="13"/>
  </r>
  <r>
    <n v="22"/>
  </r>
  <r>
    <n v="25"/>
  </r>
  <r>
    <n v="17"/>
  </r>
  <r>
    <n v="29"/>
  </r>
  <r>
    <n v="26"/>
  </r>
  <r>
    <n v="20"/>
  </r>
  <r>
    <n v="16"/>
  </r>
  <r>
    <n v="17"/>
  </r>
  <r>
    <n v="22"/>
  </r>
  <r>
    <n v="24"/>
  </r>
  <r>
    <n v="15"/>
  </r>
  <r>
    <n v="22"/>
  </r>
  <r>
    <n v="17"/>
  </r>
  <r>
    <n v="12"/>
  </r>
  <r>
    <n v="20"/>
  </r>
  <r>
    <n v="22"/>
  </r>
  <r>
    <n v="20"/>
  </r>
  <r>
    <n v="15"/>
  </r>
  <r>
    <n v="27"/>
  </r>
  <r>
    <n v="24"/>
  </r>
  <r>
    <n v="31"/>
  </r>
  <r>
    <n v="25"/>
  </r>
  <r>
    <n v="25"/>
  </r>
  <r>
    <n v="23"/>
  </r>
  <r>
    <n v="19"/>
  </r>
  <r>
    <n v="20"/>
  </r>
  <r>
    <n v="21"/>
  </r>
  <r>
    <n v="29"/>
  </r>
  <r>
    <n v="16"/>
  </r>
  <r>
    <n v="31"/>
  </r>
  <r>
    <n v="30"/>
  </r>
  <r>
    <n v="19"/>
  </r>
  <r>
    <n v="22"/>
  </r>
  <r>
    <n v="32"/>
  </r>
  <r>
    <n v="28"/>
  </r>
  <r>
    <n v="24"/>
  </r>
  <r>
    <n v="29"/>
  </r>
  <r>
    <n v="23"/>
  </r>
  <r>
    <n v="28"/>
  </r>
  <r>
    <n v="29"/>
  </r>
  <r>
    <n v="15"/>
  </r>
  <r>
    <n v="26"/>
  </r>
  <r>
    <n v="26"/>
  </r>
  <r>
    <n v="17"/>
  </r>
  <r>
    <n v="19"/>
  </r>
  <r>
    <n v="31"/>
  </r>
  <r>
    <n v="31"/>
  </r>
  <r>
    <n v="20"/>
  </r>
  <r>
    <n v="23"/>
  </r>
  <r>
    <n v="13"/>
  </r>
  <r>
    <n v="17"/>
  </r>
  <r>
    <n v="25"/>
  </r>
  <r>
    <n v="24"/>
  </r>
  <r>
    <n v="19"/>
  </r>
  <r>
    <n v="23"/>
  </r>
  <r>
    <n v="24"/>
  </r>
  <r>
    <n v="27"/>
  </r>
  <r>
    <n v="27"/>
  </r>
  <r>
    <n v="27"/>
  </r>
  <r>
    <n v="22"/>
  </r>
  <r>
    <n v="25"/>
  </r>
  <r>
    <n v="27"/>
  </r>
  <r>
    <n v="16"/>
  </r>
  <r>
    <n v="29"/>
  </r>
  <r>
    <n v="34"/>
  </r>
  <r>
    <n v="22"/>
  </r>
  <r>
    <n v="27"/>
  </r>
  <r>
    <n v="33"/>
  </r>
  <r>
    <n v="14"/>
  </r>
  <r>
    <n v="28"/>
  </r>
  <r>
    <n v="27"/>
  </r>
  <r>
    <n v="24"/>
  </r>
  <r>
    <n v="20"/>
  </r>
  <r>
    <n v="31"/>
  </r>
  <r>
    <n v="18"/>
  </r>
  <r>
    <n v="20"/>
  </r>
  <r>
    <n v="26"/>
  </r>
  <r>
    <n v="20"/>
  </r>
  <r>
    <n v="25"/>
  </r>
  <r>
    <n v="24"/>
  </r>
  <r>
    <n v="13"/>
  </r>
  <r>
    <n v="21"/>
  </r>
  <r>
    <n v="23"/>
  </r>
  <r>
    <n v="16"/>
  </r>
  <r>
    <n v="26"/>
  </r>
  <r>
    <n v="21"/>
  </r>
  <r>
    <n v="25"/>
  </r>
  <r>
    <n v="20"/>
  </r>
  <r>
    <n v="21"/>
  </r>
  <r>
    <n v="24"/>
  </r>
  <r>
    <n v="27"/>
  </r>
  <r>
    <n v="15"/>
  </r>
  <r>
    <n v="21"/>
  </r>
  <r>
    <n v="19"/>
  </r>
  <r>
    <n v="19"/>
  </r>
  <r>
    <n v="20"/>
  </r>
  <r>
    <n v="20"/>
  </r>
  <r>
    <n v="30"/>
  </r>
  <r>
    <n v="26"/>
  </r>
  <r>
    <n v="28"/>
  </r>
  <r>
    <n v="28"/>
  </r>
  <r>
    <n v="22"/>
  </r>
  <r>
    <n v="33"/>
  </r>
  <r>
    <n v="24"/>
  </r>
  <r>
    <n v="20"/>
  </r>
  <r>
    <n v="30"/>
  </r>
  <r>
    <n v="26"/>
  </r>
  <r>
    <n v="26"/>
  </r>
  <r>
    <n v="21"/>
  </r>
  <r>
    <n v="25"/>
  </r>
  <r>
    <n v="23"/>
  </r>
  <r>
    <n v="34"/>
  </r>
  <r>
    <n v="21"/>
  </r>
  <r>
    <n v="20"/>
  </r>
  <r>
    <n v="29"/>
  </r>
  <r>
    <n v="22"/>
  </r>
  <r>
    <n v="21"/>
  </r>
  <r>
    <n v="13"/>
  </r>
  <r>
    <n v="13"/>
  </r>
  <r>
    <n v="23"/>
  </r>
  <r>
    <n v="23"/>
  </r>
  <r>
    <n v="22"/>
  </r>
  <r>
    <n v="23"/>
  </r>
  <r>
    <n v="23"/>
  </r>
  <r>
    <n v="26"/>
  </r>
  <r>
    <n v="27"/>
  </r>
  <r>
    <n v="17"/>
  </r>
  <r>
    <n v="27"/>
  </r>
  <r>
    <n v="30"/>
  </r>
  <r>
    <n v="28"/>
  </r>
  <r>
    <n v="28"/>
  </r>
  <r>
    <n v="26"/>
  </r>
  <r>
    <n v="20"/>
  </r>
  <r>
    <n v="29"/>
  </r>
  <r>
    <n v="17"/>
  </r>
  <r>
    <n v="22"/>
  </r>
  <r>
    <n v="22"/>
  </r>
  <r>
    <n v="17"/>
  </r>
  <r>
    <n v="24"/>
  </r>
  <r>
    <n v="26"/>
  </r>
  <r>
    <n v="26"/>
  </r>
  <r>
    <n v="25"/>
  </r>
  <r>
    <n v="34"/>
  </r>
  <r>
    <n v="14"/>
  </r>
  <r>
    <n v="19"/>
  </r>
  <r>
    <n v="29"/>
  </r>
  <r>
    <n v="32"/>
  </r>
  <r>
    <n v="25"/>
  </r>
  <r>
    <n v="19"/>
  </r>
  <r>
    <n v="14"/>
  </r>
  <r>
    <n v="21"/>
  </r>
  <r>
    <n v="30"/>
  </r>
  <r>
    <n v="21"/>
  </r>
  <r>
    <n v="19"/>
  </r>
  <r>
    <n v="15"/>
  </r>
  <r>
    <n v="16"/>
  </r>
  <r>
    <n v="19"/>
  </r>
  <r>
    <n v="20"/>
  </r>
  <r>
    <n v="17"/>
  </r>
  <r>
    <n v="23"/>
  </r>
  <r>
    <n v="15"/>
  </r>
  <r>
    <n v="21"/>
  </r>
  <r>
    <n v="22"/>
  </r>
  <r>
    <n v="32"/>
  </r>
  <r>
    <n v="19"/>
  </r>
  <r>
    <n v="23"/>
  </r>
  <r>
    <n v="24"/>
  </r>
  <r>
    <n v="17"/>
  </r>
  <r>
    <n v="17"/>
  </r>
  <r>
    <n v="20"/>
  </r>
  <r>
    <n v="24"/>
  </r>
  <r>
    <n v="25"/>
  </r>
  <r>
    <n v="33"/>
  </r>
  <r>
    <n v="16"/>
  </r>
  <r>
    <n v="19"/>
  </r>
  <r>
    <n v="24"/>
  </r>
  <r>
    <n v="24"/>
  </r>
  <r>
    <n v="24"/>
  </r>
  <r>
    <n v="23"/>
  </r>
  <r>
    <n v="24"/>
  </r>
  <r>
    <n v="16"/>
  </r>
  <r>
    <n v="17"/>
  </r>
  <r>
    <n v="17"/>
  </r>
  <r>
    <n v="13"/>
  </r>
  <r>
    <n v="17"/>
  </r>
  <r>
    <n v="32"/>
  </r>
  <r>
    <n v="24"/>
  </r>
  <r>
    <n v="22"/>
  </r>
  <r>
    <n v="28"/>
  </r>
  <r>
    <n v="27"/>
  </r>
  <r>
    <n v="23"/>
  </r>
  <r>
    <n v="17"/>
  </r>
  <r>
    <n v="18"/>
  </r>
  <r>
    <n v="25"/>
  </r>
  <r>
    <n v="20"/>
  </r>
  <r>
    <n v="30"/>
  </r>
  <r>
    <n v="30"/>
  </r>
  <r>
    <n v="26"/>
  </r>
  <r>
    <n v="19"/>
  </r>
  <r>
    <n v="20"/>
  </r>
  <r>
    <n v="22"/>
  </r>
  <r>
    <n v="26"/>
  </r>
  <r>
    <n v="28"/>
  </r>
  <r>
    <n v="27"/>
  </r>
  <r>
    <n v="32"/>
  </r>
  <r>
    <n v="25"/>
  </r>
  <r>
    <n v="27"/>
  </r>
  <r>
    <n v="23"/>
  </r>
  <r>
    <n v="23"/>
  </r>
  <r>
    <n v="25"/>
  </r>
  <r>
    <n v="19"/>
  </r>
  <r>
    <n v="33"/>
  </r>
  <r>
    <n v="24"/>
  </r>
  <r>
    <n v="21"/>
  </r>
  <r>
    <n v="18"/>
  </r>
  <r>
    <n v="29"/>
  </r>
  <r>
    <n v="24"/>
  </r>
  <r>
    <n v="22"/>
  </r>
  <r>
    <n v="20"/>
  </r>
  <r>
    <n v="21"/>
  </r>
  <r>
    <n v="24"/>
  </r>
  <r>
    <n v="24"/>
  </r>
  <r>
    <n v="27"/>
  </r>
  <r>
    <n v="18"/>
  </r>
  <r>
    <n v="17"/>
  </r>
  <r>
    <n v="19"/>
  </r>
  <r>
    <n v="21"/>
  </r>
  <r>
    <n v="26"/>
  </r>
  <r>
    <n v="14"/>
  </r>
  <r>
    <n v="24"/>
  </r>
  <r>
    <n v="32"/>
  </r>
  <r>
    <n v="19"/>
  </r>
  <r>
    <n v="26"/>
  </r>
  <r>
    <n v="21"/>
  </r>
  <r>
    <n v="19"/>
  </r>
  <r>
    <n v="20"/>
  </r>
  <r>
    <n v="15"/>
  </r>
  <r>
    <n v="29"/>
  </r>
  <r>
    <n v="31"/>
  </r>
  <r>
    <n v="30"/>
  </r>
  <r>
    <n v="34"/>
  </r>
  <r>
    <n v="24"/>
  </r>
  <r>
    <n v="28"/>
  </r>
  <r>
    <n v="19"/>
  </r>
  <r>
    <n v="19"/>
  </r>
  <r>
    <n v="21"/>
  </r>
  <r>
    <n v="19"/>
  </r>
  <r>
    <n v="16"/>
  </r>
  <r>
    <n v="21"/>
  </r>
  <r>
    <n v="24"/>
  </r>
  <r>
    <n v="14"/>
  </r>
  <r>
    <n v="27"/>
  </r>
  <r>
    <n v="21"/>
  </r>
  <r>
    <n v="18"/>
  </r>
  <r>
    <n v="20"/>
  </r>
  <r>
    <n v="22"/>
  </r>
  <r>
    <n v="25"/>
  </r>
  <r>
    <n v="27"/>
  </r>
  <r>
    <n v="13"/>
  </r>
  <r>
    <n v="22"/>
  </r>
  <r>
    <n v="24"/>
  </r>
  <r>
    <n v="19"/>
  </r>
  <r>
    <n v="21"/>
  </r>
  <r>
    <n v="19"/>
  </r>
  <r>
    <n v="27"/>
  </r>
  <r>
    <n v="24"/>
  </r>
  <r>
    <n v="22"/>
  </r>
  <r>
    <n v="22"/>
  </r>
  <r>
    <n v="20"/>
  </r>
  <r>
    <n v="20"/>
  </r>
  <r>
    <n v="30"/>
  </r>
  <r>
    <n v="13"/>
  </r>
  <r>
    <n v="22"/>
  </r>
  <r>
    <n v="26"/>
  </r>
  <r>
    <n v="26"/>
  </r>
  <r>
    <n v="24"/>
  </r>
  <r>
    <n v="17"/>
  </r>
  <r>
    <n v="23"/>
  </r>
  <r>
    <n v="27"/>
  </r>
  <r>
    <n v="17"/>
  </r>
  <r>
    <n v="21"/>
  </r>
  <r>
    <n v="16"/>
  </r>
  <r>
    <n v="23"/>
  </r>
  <r>
    <n v="26"/>
  </r>
  <r>
    <n v="25"/>
  </r>
  <r>
    <n v="17"/>
  </r>
  <r>
    <n v="22"/>
  </r>
  <r>
    <n v="27"/>
  </r>
  <r>
    <n v="18"/>
  </r>
  <r>
    <n v="24"/>
  </r>
  <r>
    <n v="30"/>
  </r>
  <r>
    <n v="24"/>
  </r>
  <r>
    <n v="32"/>
  </r>
  <r>
    <n v="23"/>
  </r>
  <r>
    <n v="23"/>
  </r>
  <r>
    <n v="18"/>
  </r>
  <r>
    <n v="26"/>
  </r>
  <r>
    <n v="24"/>
  </r>
  <r>
    <n v="29"/>
  </r>
  <r>
    <n v="27"/>
  </r>
  <r>
    <n v="30"/>
  </r>
  <r>
    <n v="22"/>
  </r>
  <r>
    <n v="17"/>
  </r>
  <r>
    <n v="30"/>
  </r>
  <r>
    <n v="18"/>
  </r>
  <r>
    <n v="26"/>
  </r>
  <r>
    <n v="25"/>
  </r>
  <r>
    <n v="32"/>
  </r>
  <r>
    <n v="18"/>
  </r>
  <r>
    <n v="15"/>
  </r>
  <r>
    <n v="26"/>
  </r>
  <r>
    <n v="24"/>
  </r>
  <r>
    <n v="17"/>
  </r>
  <r>
    <n v="18"/>
  </r>
  <r>
    <n v="18"/>
  </r>
  <r>
    <n v="23"/>
  </r>
  <r>
    <n v="23"/>
  </r>
  <r>
    <n v="28"/>
  </r>
  <r>
    <n v="19"/>
  </r>
  <r>
    <n v="21"/>
  </r>
  <r>
    <n v="23"/>
  </r>
  <r>
    <n v="21"/>
  </r>
  <r>
    <n v="20"/>
  </r>
  <r>
    <n v="16"/>
  </r>
  <r>
    <n v="25"/>
  </r>
  <r>
    <n v="23"/>
  </r>
  <r>
    <n v="19"/>
  </r>
  <r>
    <n v="28"/>
  </r>
  <r>
    <n v="28"/>
  </r>
  <r>
    <n v="17"/>
  </r>
  <r>
    <n v="30"/>
  </r>
  <r>
    <n v="32"/>
  </r>
  <r>
    <n v="25"/>
  </r>
  <r>
    <n v="18"/>
  </r>
  <r>
    <n v="23"/>
  </r>
  <r>
    <n v="19"/>
  </r>
  <r>
    <n v="18"/>
  </r>
  <r>
    <n v="28"/>
  </r>
  <r>
    <n v="30"/>
  </r>
  <r>
    <n v="26"/>
  </r>
  <r>
    <n v="27"/>
  </r>
  <r>
    <n v="28"/>
  </r>
  <r>
    <n v="20"/>
  </r>
  <r>
    <n v="26"/>
  </r>
  <r>
    <n v="24"/>
  </r>
  <r>
    <n v="22"/>
  </r>
  <r>
    <n v="19"/>
  </r>
  <r>
    <n v="25"/>
  </r>
  <r>
    <n v="21"/>
  </r>
  <r>
    <n v="27"/>
  </r>
  <r>
    <n v="21"/>
  </r>
  <r>
    <n v="14"/>
  </r>
  <r>
    <n v="30"/>
  </r>
  <r>
    <n v="25"/>
  </r>
  <r>
    <n v="25"/>
  </r>
  <r>
    <n v="23"/>
  </r>
  <r>
    <n v="16"/>
  </r>
  <r>
    <n v="31"/>
  </r>
  <r>
    <n v="29"/>
  </r>
  <r>
    <n v="18"/>
  </r>
  <r>
    <n v="23"/>
  </r>
  <r>
    <n v="20"/>
  </r>
  <r>
    <n v="23"/>
  </r>
  <r>
    <n v="12"/>
  </r>
  <r>
    <n v="23"/>
  </r>
  <r>
    <n v="25"/>
  </r>
  <r>
    <n v="24"/>
  </r>
  <r>
    <n v="16"/>
  </r>
  <r>
    <n v="20"/>
  </r>
  <r>
    <n v="25"/>
  </r>
  <r>
    <n v="24"/>
  </r>
  <r>
    <n v="14"/>
  </r>
  <r>
    <n v="20"/>
  </r>
  <r>
    <n v="24"/>
  </r>
  <r>
    <n v="30"/>
  </r>
  <r>
    <n v="26"/>
  </r>
  <r>
    <n v="28"/>
  </r>
  <r>
    <n v="18"/>
  </r>
  <r>
    <n v="25"/>
  </r>
  <r>
    <n v="27"/>
  </r>
  <r>
    <n v="16"/>
  </r>
  <r>
    <n v="17"/>
  </r>
  <r>
    <n v="32"/>
  </r>
  <r>
    <n v="25"/>
  </r>
  <r>
    <n v="34"/>
  </r>
  <r>
    <n v="25"/>
  </r>
  <r>
    <n v="25"/>
  </r>
  <r>
    <n v="29"/>
  </r>
  <r>
    <n v="20"/>
  </r>
  <r>
    <n v="18"/>
  </r>
  <r>
    <n v="29"/>
  </r>
  <r>
    <n v="21"/>
  </r>
  <r>
    <n v="28"/>
  </r>
  <r>
    <n v="16"/>
  </r>
  <r>
    <n v="15"/>
  </r>
  <r>
    <n v="16"/>
  </r>
  <r>
    <n v="16"/>
  </r>
  <r>
    <n v="21"/>
  </r>
  <r>
    <n v="26"/>
  </r>
  <r>
    <n v="28"/>
  </r>
  <r>
    <n v="18"/>
  </r>
  <r>
    <n v="16"/>
  </r>
  <r>
    <n v="29"/>
  </r>
  <r>
    <n v="22"/>
  </r>
  <r>
    <n v="31"/>
  </r>
  <r>
    <n v="18"/>
  </r>
  <r>
    <n v="21"/>
  </r>
  <r>
    <n v="19"/>
  </r>
  <r>
    <n v="24"/>
  </r>
  <r>
    <n v="22"/>
  </r>
  <r>
    <n v="27"/>
  </r>
  <r>
    <n v="20"/>
  </r>
  <r>
    <n v="24"/>
  </r>
  <r>
    <n v="21"/>
  </r>
  <r>
    <n v="22"/>
  </r>
  <r>
    <n v="22"/>
  </r>
  <r>
    <n v="31"/>
  </r>
  <r>
    <n v="25"/>
  </r>
  <r>
    <n v="31"/>
  </r>
  <r>
    <n v="27"/>
  </r>
  <r>
    <n v="20"/>
  </r>
  <r>
    <n v="17"/>
  </r>
  <r>
    <n v="14"/>
  </r>
  <r>
    <n v="27"/>
  </r>
  <r>
    <n v="20"/>
  </r>
  <r>
    <n v="19"/>
  </r>
  <r>
    <n v="22"/>
  </r>
  <r>
    <n v="27"/>
  </r>
  <r>
    <n v="20"/>
  </r>
  <r>
    <n v="28"/>
  </r>
  <r>
    <n v="32"/>
  </r>
  <r>
    <n v="23"/>
  </r>
  <r>
    <n v="29"/>
  </r>
  <r>
    <n v="25"/>
  </r>
  <r>
    <n v="17"/>
  </r>
  <r>
    <n v="26"/>
  </r>
  <r>
    <n v="25"/>
  </r>
  <r>
    <n v="27"/>
  </r>
  <r>
    <n v="25"/>
  </r>
  <r>
    <n v="21"/>
  </r>
  <r>
    <n v="13"/>
  </r>
  <r>
    <n v="31"/>
  </r>
  <r>
    <n v="18"/>
  </r>
  <r>
    <n v="20"/>
  </r>
  <r>
    <n v="18"/>
  </r>
  <r>
    <n v="16"/>
  </r>
  <r>
    <n v="26"/>
  </r>
  <r>
    <n v="32"/>
  </r>
  <r>
    <n v="23"/>
  </r>
  <r>
    <n v="25"/>
  </r>
  <r>
    <n v="13"/>
  </r>
  <r>
    <n v="26"/>
  </r>
  <r>
    <n v="22"/>
  </r>
  <r>
    <n v="33"/>
  </r>
  <r>
    <n v="16"/>
  </r>
  <r>
    <n v="23"/>
  </r>
  <r>
    <n v="16"/>
  </r>
  <r>
    <n v="26"/>
  </r>
  <r>
    <n v="33"/>
  </r>
  <r>
    <n v="27"/>
  </r>
  <r>
    <n v="22"/>
  </r>
  <r>
    <n v="17"/>
  </r>
  <r>
    <n v="17"/>
  </r>
  <r>
    <n v="21"/>
  </r>
  <r>
    <n v="32"/>
  </r>
  <r>
    <n v="19"/>
  </r>
  <r>
    <n v="24"/>
  </r>
  <r>
    <n v="21"/>
  </r>
  <r>
    <n v="27"/>
  </r>
  <r>
    <n v="31"/>
  </r>
  <r>
    <n v="18"/>
  </r>
  <r>
    <n v="23"/>
  </r>
  <r>
    <n v="21"/>
  </r>
  <r>
    <n v="26"/>
  </r>
  <r>
    <n v="23"/>
  </r>
  <r>
    <n v="32"/>
  </r>
  <r>
    <n v="18"/>
  </r>
  <r>
    <n v="26"/>
  </r>
  <r>
    <n v="26"/>
  </r>
  <r>
    <n v="25"/>
  </r>
  <r>
    <n v="24"/>
  </r>
  <r>
    <n v="32"/>
  </r>
  <r>
    <n v="19"/>
  </r>
  <r>
    <n v="24"/>
  </r>
  <r>
    <n v="22"/>
  </r>
  <r>
    <n v="31"/>
  </r>
  <r>
    <n v="29"/>
  </r>
  <r>
    <n v="16"/>
  </r>
  <r>
    <n v="27"/>
  </r>
  <r>
    <n v="21"/>
  </r>
  <r>
    <n v="19"/>
  </r>
  <r>
    <n v="27"/>
  </r>
  <r>
    <n v="13"/>
  </r>
  <r>
    <n v="14"/>
  </r>
  <r>
    <n v="17"/>
  </r>
  <r>
    <n v="21"/>
  </r>
  <r>
    <n v="29"/>
  </r>
  <r>
    <n v="24"/>
  </r>
  <r>
    <n v="15"/>
  </r>
  <r>
    <n v="24"/>
  </r>
  <r>
    <n v="21"/>
  </r>
  <r>
    <n v="17"/>
  </r>
  <r>
    <n v="19"/>
  </r>
  <r>
    <n v="20"/>
  </r>
  <r>
    <n v="19"/>
  </r>
  <r>
    <n v="24"/>
  </r>
  <r>
    <n v="32"/>
  </r>
  <r>
    <n v="23"/>
  </r>
  <r>
    <n v="13"/>
  </r>
  <r>
    <n v="16"/>
  </r>
  <r>
    <n v="20"/>
  </r>
  <r>
    <n v="21"/>
  </r>
  <r>
    <n v="22"/>
  </r>
  <r>
    <n v="27"/>
  </r>
  <r>
    <n v="20"/>
  </r>
  <r>
    <n v="25"/>
  </r>
  <r>
    <n v="15"/>
  </r>
  <r>
    <n v="26"/>
  </r>
  <r>
    <n v="27"/>
  </r>
  <r>
    <n v="15"/>
  </r>
  <r>
    <n v="31"/>
  </r>
  <r>
    <n v="19"/>
  </r>
  <r>
    <n v="23"/>
  </r>
  <r>
    <n v="32"/>
  </r>
  <r>
    <n v="17"/>
  </r>
  <r>
    <n v="23"/>
  </r>
  <r>
    <n v="21"/>
  </r>
  <r>
    <n v="32"/>
  </r>
  <r>
    <n v="24"/>
  </r>
  <r>
    <n v="29"/>
  </r>
  <r>
    <n v="28"/>
  </r>
  <r>
    <n v="25"/>
  </r>
  <r>
    <n v="26"/>
  </r>
  <r>
    <n v="22"/>
  </r>
  <r>
    <n v="24"/>
  </r>
  <r>
    <n v="25"/>
  </r>
  <r>
    <n v="24"/>
  </r>
  <r>
    <n v="23"/>
  </r>
  <r>
    <n v="18"/>
  </r>
  <r>
    <n v="16"/>
  </r>
  <r>
    <n v="20"/>
  </r>
  <r>
    <n v="23"/>
  </r>
  <r>
    <n v="17"/>
  </r>
  <r>
    <n v="30"/>
  </r>
  <r>
    <n v="20"/>
  </r>
  <r>
    <n v="20"/>
  </r>
  <r>
    <n v="15"/>
  </r>
  <r>
    <n v="25"/>
  </r>
  <r>
    <n v="18"/>
  </r>
  <r>
    <n v="25"/>
  </r>
  <r>
    <n v="31"/>
  </r>
  <r>
    <n v="22"/>
  </r>
  <r>
    <n v="21"/>
  </r>
  <r>
    <n v="24"/>
  </r>
  <r>
    <n v="34"/>
  </r>
  <r>
    <n v="31"/>
  </r>
  <r>
    <n v="19"/>
  </r>
  <r>
    <n v="21"/>
  </r>
  <r>
    <n v="17"/>
  </r>
  <r>
    <n v="15"/>
  </r>
  <r>
    <n v="27"/>
  </r>
  <r>
    <n v="21"/>
  </r>
  <r>
    <n v="31"/>
  </r>
  <r>
    <n v="16"/>
  </r>
  <r>
    <n v="25"/>
  </r>
  <r>
    <n v="28"/>
  </r>
  <r>
    <n v="28"/>
  </r>
  <r>
    <n v="25"/>
  </r>
  <r>
    <n v="24"/>
  </r>
  <r>
    <n v="26"/>
  </r>
  <r>
    <n v="27"/>
  </r>
  <r>
    <n v="28"/>
  </r>
  <r>
    <n v="20"/>
  </r>
  <r>
    <n v="31"/>
  </r>
  <r>
    <n v="25"/>
  </r>
  <r>
    <n v="23"/>
  </r>
  <r>
    <n v="27"/>
  </r>
  <r>
    <n v="28"/>
  </r>
  <r>
    <n v="17"/>
  </r>
  <r>
    <n v="24"/>
  </r>
  <r>
    <n v="24"/>
  </r>
  <r>
    <n v="27"/>
  </r>
  <r>
    <n v="15"/>
  </r>
  <r>
    <n v="17"/>
  </r>
  <r>
    <n v="26"/>
  </r>
  <r>
    <n v="22"/>
  </r>
  <r>
    <n v="29"/>
  </r>
  <r>
    <n v="20"/>
  </r>
  <r>
    <n v="27"/>
  </r>
  <r>
    <n v="21"/>
  </r>
  <r>
    <n v="22"/>
  </r>
  <r>
    <n v="23"/>
  </r>
  <r>
    <n v="25"/>
  </r>
  <r>
    <n v="15"/>
  </r>
  <r>
    <n v="32"/>
  </r>
  <r>
    <n v="23"/>
  </r>
  <r>
    <n v="26"/>
  </r>
  <r>
    <n v="21"/>
  </r>
  <r>
    <n v="25"/>
  </r>
  <r>
    <n v="30"/>
  </r>
  <r>
    <n v="21"/>
  </r>
  <r>
    <n v="17"/>
  </r>
  <r>
    <n v="28"/>
  </r>
  <r>
    <n v="16"/>
  </r>
  <r>
    <n v="14"/>
  </r>
  <r>
    <n v="26"/>
  </r>
  <r>
    <n v="33"/>
  </r>
  <r>
    <n v="18"/>
  </r>
  <r>
    <n v="15"/>
  </r>
  <r>
    <n v="17"/>
  </r>
  <r>
    <n v="32"/>
  </r>
  <r>
    <n v="24"/>
  </r>
  <r>
    <n v="14"/>
  </r>
  <r>
    <n v="28"/>
  </r>
  <r>
    <n v="16"/>
  </r>
  <r>
    <n v="22"/>
  </r>
  <r>
    <n v="15"/>
  </r>
  <r>
    <n v="23"/>
  </r>
  <r>
    <n v="21"/>
  </r>
  <r>
    <n v="15"/>
  </r>
  <r>
    <n v="22"/>
  </r>
  <r>
    <n v="23"/>
  </r>
  <r>
    <n v="25"/>
  </r>
  <r>
    <n v="24"/>
  </r>
  <r>
    <n v="20"/>
  </r>
  <r>
    <n v="21"/>
  </r>
  <r>
    <n v="15"/>
  </r>
  <r>
    <n v="29"/>
  </r>
  <r>
    <n v="25"/>
  </r>
  <r>
    <n v="31"/>
  </r>
  <r>
    <n v="22"/>
  </r>
  <r>
    <n v="15"/>
  </r>
  <r>
    <n v="15"/>
  </r>
  <r>
    <n v="13"/>
  </r>
  <r>
    <n v="12"/>
  </r>
  <r>
    <n v="27"/>
  </r>
  <r>
    <n v="30"/>
  </r>
  <r>
    <n v="26"/>
  </r>
  <r>
    <n v="21"/>
  </r>
  <r>
    <n v="20"/>
  </r>
  <r>
    <n v="26"/>
  </r>
  <r>
    <n v="13"/>
  </r>
  <r>
    <n v="32"/>
  </r>
  <r>
    <n v="22"/>
  </r>
  <r>
    <n v="14"/>
  </r>
  <r>
    <n v="19"/>
  </r>
  <r>
    <n v="22"/>
  </r>
  <r>
    <n v="30"/>
  </r>
  <r>
    <n v="14"/>
  </r>
  <r>
    <n v="25"/>
  </r>
  <r>
    <n v="20"/>
  </r>
  <r>
    <n v="25"/>
  </r>
  <r>
    <n v="18"/>
  </r>
  <r>
    <n v="31"/>
  </r>
  <r>
    <n v="24"/>
  </r>
  <r>
    <n v="20"/>
  </r>
  <r>
    <n v="27"/>
  </r>
  <r>
    <n v="26"/>
  </r>
  <r>
    <n v="18"/>
  </r>
  <r>
    <n v="17"/>
  </r>
  <r>
    <n v="23"/>
  </r>
  <r>
    <n v="17"/>
  </r>
  <r>
    <n v="15"/>
  </r>
  <r>
    <n v="19"/>
  </r>
  <r>
    <n v="22"/>
  </r>
  <r>
    <n v="25"/>
  </r>
  <r>
    <n v="23"/>
  </r>
  <r>
    <n v="19"/>
  </r>
  <r>
    <n v="21"/>
  </r>
  <r>
    <n v="18"/>
  </r>
  <r>
    <n v="17"/>
  </r>
  <r>
    <n v="16"/>
  </r>
  <r>
    <n v="32"/>
  </r>
  <r>
    <n v="22"/>
  </r>
  <r>
    <n v="28"/>
  </r>
  <r>
    <n v="23"/>
  </r>
  <r>
    <n v="26"/>
  </r>
  <r>
    <n v="20"/>
  </r>
  <r>
    <n v="23"/>
  </r>
  <r>
    <n v="25"/>
  </r>
  <r>
    <n v="15"/>
  </r>
  <r>
    <n v="19"/>
  </r>
  <r>
    <n v="32"/>
  </r>
  <r>
    <n v="22"/>
  </r>
  <r>
    <n v="25"/>
  </r>
  <r>
    <n v="13"/>
  </r>
  <r>
    <n v="24"/>
  </r>
  <r>
    <n v="23"/>
  </r>
  <r>
    <n v="26"/>
  </r>
  <r>
    <n v="22"/>
  </r>
  <r>
    <n v="21"/>
  </r>
  <r>
    <n v="17"/>
  </r>
  <r>
    <n v="33"/>
  </r>
  <r>
    <n v="28"/>
  </r>
  <r>
    <n v="25"/>
  </r>
  <r>
    <n v="20"/>
  </r>
  <r>
    <n v="27"/>
  </r>
  <r>
    <n v="16"/>
  </r>
  <r>
    <n v="34"/>
  </r>
  <r>
    <n v="19"/>
  </r>
  <r>
    <n v="31"/>
  </r>
  <r>
    <n v="28"/>
  </r>
  <r>
    <n v="33"/>
  </r>
  <r>
    <n v="24"/>
  </r>
  <r>
    <n v="19"/>
  </r>
  <r>
    <n v="22"/>
  </r>
  <r>
    <n v="29"/>
  </r>
  <r>
    <n v="28"/>
  </r>
  <r>
    <n v="18"/>
  </r>
  <r>
    <n v="20"/>
  </r>
  <r>
    <n v="25"/>
  </r>
  <r>
    <n v="15"/>
  </r>
  <r>
    <n v="22"/>
  </r>
  <r>
    <n v="28"/>
  </r>
  <r>
    <n v="21"/>
  </r>
  <r>
    <n v="26"/>
  </r>
  <r>
    <n v="21"/>
  </r>
  <r>
    <n v="16"/>
  </r>
  <r>
    <n v="25"/>
  </r>
  <r>
    <n v="17"/>
  </r>
  <r>
    <n v="18"/>
  </r>
  <r>
    <n v="16"/>
  </r>
  <r>
    <n v="31"/>
  </r>
  <r>
    <n v="24"/>
  </r>
  <r>
    <n v="14"/>
  </r>
  <r>
    <n v="19"/>
  </r>
  <r>
    <n v="20"/>
  </r>
  <r>
    <n v="20"/>
  </r>
  <r>
    <n v="18"/>
  </r>
  <r>
    <n v="23"/>
  </r>
  <r>
    <n v="30"/>
  </r>
  <r>
    <n v="21"/>
  </r>
  <r>
    <n v="24"/>
  </r>
  <r>
    <n v="16"/>
  </r>
  <r>
    <n v="24"/>
  </r>
  <r>
    <n v="29"/>
  </r>
  <r>
    <n v="19"/>
  </r>
  <r>
    <n v="13"/>
  </r>
  <r>
    <n v="23"/>
  </r>
  <r>
    <n v="25"/>
  </r>
  <r>
    <n v="20"/>
  </r>
  <r>
    <n v="18"/>
  </r>
  <r>
    <n v="19"/>
  </r>
  <r>
    <n v="22"/>
  </r>
  <r>
    <n v="27"/>
  </r>
  <r>
    <n v="25"/>
  </r>
  <r>
    <n v="22"/>
  </r>
  <r>
    <n v="30"/>
  </r>
  <r>
    <n v="25"/>
  </r>
  <r>
    <n v="23"/>
  </r>
  <r>
    <n v="15"/>
  </r>
  <r>
    <n v="28"/>
  </r>
  <r>
    <n v="23"/>
  </r>
  <r>
    <n v="16"/>
  </r>
  <r>
    <n v="30"/>
  </r>
  <r>
    <n v="22"/>
  </r>
  <r>
    <n v="18"/>
  </r>
  <r>
    <n v="25"/>
  </r>
  <r>
    <n v="18"/>
  </r>
  <r>
    <n v="32"/>
  </r>
  <r>
    <n v="31"/>
  </r>
  <r>
    <n v="24"/>
  </r>
  <r>
    <n v="20"/>
  </r>
  <r>
    <n v="30"/>
  </r>
  <r>
    <n v="23"/>
  </r>
  <r>
    <n v="18"/>
  </r>
  <r>
    <n v="20"/>
  </r>
  <r>
    <n v="29"/>
  </r>
  <r>
    <n v="25"/>
  </r>
  <r>
    <n v="30"/>
  </r>
  <r>
    <n v="17"/>
  </r>
  <r>
    <n v="20"/>
  </r>
  <r>
    <n v="25"/>
  </r>
  <r>
    <n v="27"/>
  </r>
  <r>
    <n v="25"/>
  </r>
  <r>
    <n v="24"/>
  </r>
  <r>
    <n v="13"/>
  </r>
  <r>
    <n v="17"/>
  </r>
  <r>
    <n v="18"/>
  </r>
  <r>
    <n v="19"/>
  </r>
  <r>
    <n v="21"/>
  </r>
  <r>
    <n v="31"/>
  </r>
  <r>
    <n v="25"/>
  </r>
  <r>
    <n v="18"/>
  </r>
  <r>
    <n v="29"/>
  </r>
  <r>
    <n v="26"/>
  </r>
  <r>
    <n v="30"/>
  </r>
  <r>
    <n v="19"/>
  </r>
  <r>
    <n v="17"/>
  </r>
  <r>
    <n v="21"/>
  </r>
  <r>
    <n v="15"/>
  </r>
  <r>
    <n v="18"/>
  </r>
  <r>
    <n v="19"/>
  </r>
  <r>
    <n v="26"/>
  </r>
  <r>
    <n v="29"/>
  </r>
  <r>
    <n v="20"/>
  </r>
  <r>
    <n v="20"/>
  </r>
  <r>
    <n v="22"/>
  </r>
  <r>
    <n v="25"/>
  </r>
  <r>
    <n v="25"/>
  </r>
  <r>
    <n v="23"/>
  </r>
  <r>
    <n v="26"/>
  </r>
  <r>
    <n v="16"/>
  </r>
  <r>
    <n v="29"/>
  </r>
  <r>
    <n v="30"/>
  </r>
  <r>
    <n v="32"/>
  </r>
  <r>
    <n v="24"/>
  </r>
  <r>
    <n v="27"/>
  </r>
  <r>
    <n v="16"/>
  </r>
  <r>
    <n v="25"/>
  </r>
  <r>
    <n v="28"/>
  </r>
  <r>
    <n v="32"/>
  </r>
  <r>
    <n v="27"/>
  </r>
  <r>
    <n v="19"/>
  </r>
  <r>
    <n v="24"/>
  </r>
  <r>
    <n v="21"/>
  </r>
  <r>
    <n v="26"/>
  </r>
  <r>
    <n v="25"/>
  </r>
  <r>
    <n v="22"/>
  </r>
  <r>
    <n v="26"/>
  </r>
  <r>
    <n v="22"/>
  </r>
  <r>
    <n v="19"/>
  </r>
  <r>
    <n v="16"/>
  </r>
  <r>
    <n v="26"/>
  </r>
  <r>
    <n v="19"/>
  </r>
  <r>
    <n v="16"/>
  </r>
  <r>
    <n v="14"/>
  </r>
  <r>
    <n v="16"/>
  </r>
  <r>
    <n v="21"/>
  </r>
  <r>
    <n v="27"/>
  </r>
  <r>
    <n v="22"/>
  </r>
  <r>
    <n v="27"/>
  </r>
  <r>
    <n v="14"/>
  </r>
  <r>
    <n v="20"/>
  </r>
  <r>
    <n v="16"/>
  </r>
  <r>
    <n v="23"/>
  </r>
  <r>
    <n v="16"/>
  </r>
  <r>
    <n v="29"/>
  </r>
  <r>
    <n v="13"/>
  </r>
  <r>
    <n v="24"/>
  </r>
  <r>
    <n v="30"/>
  </r>
  <r>
    <n v="12"/>
  </r>
  <r>
    <n v="17"/>
  </r>
  <r>
    <n v="23"/>
  </r>
  <r>
    <n v="22"/>
  </r>
  <r>
    <n v="23"/>
  </r>
  <r>
    <n v="25"/>
  </r>
  <r>
    <n v="21"/>
  </r>
  <r>
    <n v="17"/>
  </r>
  <r>
    <n v="29"/>
  </r>
  <r>
    <n v="22"/>
  </r>
  <r>
    <n v="16"/>
  </r>
  <r>
    <n v="27"/>
  </r>
  <r>
    <n v="18"/>
  </r>
  <r>
    <n v="27"/>
  </r>
  <r>
    <n v="30"/>
  </r>
  <r>
    <n v="21"/>
  </r>
  <r>
    <n v="30"/>
  </r>
  <r>
    <n v="23"/>
  </r>
  <r>
    <n v="26"/>
  </r>
  <r>
    <n v="19"/>
  </r>
  <r>
    <n v="20"/>
  </r>
  <r>
    <n v="21"/>
  </r>
  <r>
    <n v="27"/>
  </r>
  <r>
    <n v="25"/>
  </r>
  <r>
    <n v="24"/>
  </r>
  <r>
    <n v="27"/>
  </r>
  <r>
    <n v="20"/>
  </r>
  <r>
    <n v="20"/>
  </r>
  <r>
    <n v="19"/>
  </r>
  <r>
    <n v="29"/>
  </r>
  <r>
    <n v="25"/>
  </r>
  <r>
    <n v="24"/>
  </r>
  <r>
    <n v="22"/>
  </r>
  <r>
    <n v="12"/>
  </r>
  <r>
    <n v="25"/>
  </r>
  <r>
    <n v="15"/>
  </r>
  <r>
    <n v="23"/>
  </r>
  <r>
    <n v="34"/>
  </r>
  <r>
    <n v="34"/>
  </r>
  <r>
    <n v="18"/>
  </r>
  <r>
    <n v="21"/>
  </r>
  <r>
    <n v="25"/>
  </r>
  <r>
    <n v="17"/>
  </r>
  <r>
    <n v="27"/>
  </r>
  <r>
    <n v="24"/>
  </r>
  <r>
    <n v="20"/>
  </r>
  <r>
    <n v="20"/>
  </r>
  <r>
    <n v="15"/>
  </r>
  <r>
    <n v="20"/>
  </r>
  <r>
    <n v="22"/>
  </r>
  <r>
    <n v="26"/>
  </r>
  <r>
    <n v="30"/>
  </r>
  <r>
    <n v="26"/>
  </r>
  <r>
    <n v="32"/>
  </r>
  <r>
    <n v="16"/>
  </r>
  <r>
    <n v="33"/>
  </r>
  <r>
    <n v="31"/>
  </r>
  <r>
    <n v="22"/>
  </r>
  <r>
    <n v="26"/>
  </r>
  <r>
    <n v="23"/>
  </r>
  <r>
    <n v="18"/>
  </r>
  <r>
    <n v="19"/>
  </r>
  <r>
    <n v="27"/>
  </r>
  <r>
    <n v="21"/>
  </r>
  <r>
    <n v="24"/>
  </r>
  <r>
    <n v="27"/>
  </r>
  <r>
    <n v="18"/>
  </r>
  <r>
    <n v="24"/>
  </r>
  <r>
    <n v="29"/>
  </r>
  <r>
    <n v="24"/>
  </r>
  <r>
    <n v="23"/>
  </r>
  <r>
    <n v="23"/>
  </r>
  <r>
    <n v="29"/>
  </r>
  <r>
    <n v="26"/>
  </r>
  <r>
    <n v="26"/>
  </r>
  <r>
    <n v="20"/>
  </r>
  <r>
    <n v="24"/>
  </r>
  <r>
    <n v="28"/>
  </r>
  <r>
    <n v="33"/>
  </r>
  <r>
    <n v="15"/>
  </r>
  <r>
    <n v="25"/>
  </r>
  <r>
    <n v="19"/>
  </r>
  <r>
    <n v="21"/>
  </r>
  <r>
    <n v="23"/>
  </r>
  <r>
    <n v="25"/>
  </r>
  <r>
    <n v="24"/>
  </r>
  <r>
    <n v="20"/>
  </r>
  <r>
    <n v="29"/>
  </r>
  <r>
    <n v="25"/>
  </r>
  <r>
    <n v="23"/>
  </r>
  <r>
    <n v="26"/>
  </r>
  <r>
    <n v="20"/>
  </r>
  <r>
    <n v="21"/>
  </r>
  <r>
    <n v="17"/>
  </r>
  <r>
    <n v="17"/>
  </r>
  <r>
    <n v="22"/>
  </r>
  <r>
    <n v="13"/>
  </r>
  <r>
    <n v="20"/>
  </r>
  <r>
    <n v="31"/>
  </r>
  <r>
    <n v="25"/>
  </r>
  <r>
    <n v="19"/>
  </r>
  <r>
    <n v="31"/>
  </r>
  <r>
    <n v="26"/>
  </r>
  <r>
    <n v="23"/>
  </r>
  <r>
    <n v="19"/>
  </r>
  <r>
    <n v="24"/>
  </r>
  <r>
    <n v="28"/>
  </r>
  <r>
    <n v="23"/>
  </r>
  <r>
    <n v="23"/>
  </r>
  <r>
    <n v="22"/>
  </r>
  <r>
    <n v="21"/>
  </r>
  <r>
    <n v="25"/>
  </r>
  <r>
    <n v="18"/>
  </r>
  <r>
    <n v="19"/>
  </r>
  <r>
    <n v="18"/>
  </r>
  <r>
    <n v="23"/>
  </r>
  <r>
    <n v="12"/>
  </r>
  <r>
    <n v="24"/>
  </r>
  <r>
    <n v="16"/>
  </r>
  <r>
    <n v="17"/>
  </r>
  <r>
    <n v="23"/>
  </r>
  <r>
    <n v="30"/>
  </r>
  <r>
    <n v="22"/>
  </r>
  <r>
    <n v="27"/>
  </r>
  <r>
    <n v="18"/>
  </r>
  <r>
    <n v="28"/>
  </r>
  <r>
    <n v="29"/>
  </r>
  <r>
    <n v="21"/>
  </r>
  <r>
    <n v="28"/>
  </r>
  <r>
    <n v="20"/>
  </r>
  <r>
    <n v="14"/>
  </r>
  <r>
    <n v="22"/>
  </r>
  <r>
    <n v="19"/>
  </r>
  <r>
    <n v="13"/>
  </r>
  <r>
    <n v="20"/>
  </r>
  <r>
    <n v="18"/>
  </r>
  <r>
    <n v="17"/>
  </r>
  <r>
    <n v="26"/>
  </r>
  <r>
    <n v="28"/>
  </r>
  <r>
    <n v="32"/>
  </r>
  <r>
    <n v="24"/>
  </r>
  <r>
    <n v="25"/>
  </r>
  <r>
    <n v="27"/>
  </r>
  <r>
    <n v="28"/>
  </r>
  <r>
    <n v="20"/>
  </r>
  <r>
    <n v="24"/>
  </r>
  <r>
    <n v="13"/>
  </r>
  <r>
    <n v="25"/>
  </r>
  <r>
    <n v="19"/>
  </r>
  <r>
    <n v="26"/>
  </r>
  <r>
    <n v="19"/>
  </r>
  <r>
    <n v="23"/>
  </r>
  <r>
    <n v="23"/>
  </r>
  <r>
    <n v="28"/>
  </r>
  <r>
    <n v="20"/>
  </r>
  <r>
    <n v="25"/>
  </r>
  <r>
    <n v="25"/>
  </r>
  <r>
    <n v="14"/>
  </r>
  <r>
    <n v="27"/>
  </r>
  <r>
    <n v="23"/>
  </r>
  <r>
    <n v="20"/>
  </r>
  <r>
    <n v="28"/>
  </r>
  <r>
    <n v="22"/>
  </r>
  <r>
    <n v="23"/>
  </r>
  <r>
    <n v="25"/>
  </r>
  <r>
    <n v="27"/>
  </r>
  <r>
    <n v="26"/>
  </r>
  <r>
    <n v="28"/>
  </r>
  <r>
    <n v="29"/>
  </r>
  <r>
    <n v="28"/>
  </r>
  <r>
    <n v="22"/>
  </r>
  <r>
    <n v="16"/>
  </r>
  <r>
    <n v="23"/>
  </r>
  <r>
    <n v="16"/>
  </r>
  <r>
    <n v="20"/>
  </r>
  <r>
    <n v="24"/>
  </r>
  <r>
    <n v="23"/>
  </r>
  <r>
    <n v="23"/>
  </r>
  <r>
    <n v="27"/>
  </r>
  <r>
    <n v="26"/>
  </r>
  <r>
    <n v="29"/>
  </r>
  <r>
    <n v="17"/>
  </r>
  <r>
    <n v="27"/>
  </r>
  <r>
    <n v="26"/>
  </r>
  <r>
    <n v="24"/>
  </r>
  <r>
    <n v="19"/>
  </r>
  <r>
    <n v="23"/>
  </r>
  <r>
    <n v="23"/>
  </r>
  <r>
    <n v="15"/>
  </r>
  <r>
    <n v="18"/>
  </r>
  <r>
    <n v="25"/>
  </r>
  <r>
    <n v="22"/>
  </r>
  <r>
    <n v="25"/>
  </r>
  <r>
    <n v="18"/>
  </r>
  <r>
    <n v="25"/>
  </r>
  <r>
    <n v="25"/>
  </r>
  <r>
    <n v="14"/>
  </r>
  <r>
    <n v="26"/>
  </r>
  <r>
    <n v="33"/>
  </r>
  <r>
    <n v="29"/>
  </r>
  <r>
    <n v="15"/>
  </r>
  <r>
    <n v="21"/>
  </r>
  <r>
    <n v="17"/>
  </r>
  <r>
    <n v="24"/>
  </r>
  <r>
    <n v="21"/>
  </r>
  <r>
    <n v="24"/>
  </r>
  <r>
    <n v="24"/>
  </r>
  <r>
    <n v="27"/>
  </r>
  <r>
    <n v="19"/>
  </r>
  <r>
    <n v="23"/>
  </r>
  <r>
    <n v="18"/>
  </r>
  <r>
    <n v="21"/>
  </r>
  <r>
    <n v="30"/>
  </r>
  <r>
    <n v="20"/>
  </r>
  <r>
    <n v="30"/>
  </r>
  <r>
    <n v="27"/>
  </r>
  <r>
    <n v="23"/>
  </r>
  <r>
    <n v="24"/>
  </r>
  <r>
    <n v="25"/>
  </r>
  <r>
    <n v="17"/>
  </r>
  <r>
    <n v="25"/>
  </r>
  <r>
    <n v="28"/>
  </r>
  <r>
    <n v="27"/>
  </r>
  <r>
    <n v="21"/>
  </r>
  <r>
    <n v="16"/>
  </r>
  <r>
    <n v="20"/>
  </r>
  <r>
    <n v="22"/>
  </r>
  <r>
    <n v="17"/>
  </r>
  <r>
    <n v="26"/>
  </r>
  <r>
    <n v="21"/>
  </r>
  <r>
    <n v="22"/>
  </r>
  <r>
    <n v="23"/>
  </r>
  <r>
    <n v="29"/>
  </r>
  <r>
    <n v="22"/>
  </r>
  <r>
    <n v="22"/>
  </r>
  <r>
    <n v="31"/>
  </r>
  <r>
    <n v="16"/>
  </r>
  <r>
    <n v="29"/>
  </r>
  <r>
    <n v="31"/>
  </r>
  <r>
    <n v="21"/>
  </r>
  <r>
    <n v="30"/>
  </r>
  <r>
    <n v="14"/>
  </r>
  <r>
    <n v="27"/>
  </r>
  <r>
    <n v="20"/>
  </r>
  <r>
    <n v="23"/>
  </r>
  <r>
    <n v="27"/>
  </r>
  <r>
    <n v="28"/>
  </r>
  <r>
    <n v="31"/>
  </r>
  <r>
    <n v="19"/>
  </r>
  <r>
    <n v="16"/>
  </r>
  <r>
    <n v="29"/>
  </r>
  <r>
    <n v="24"/>
  </r>
  <r>
    <n v="26"/>
  </r>
  <r>
    <n v="27"/>
  </r>
  <r>
    <n v="24"/>
  </r>
  <r>
    <n v="29"/>
  </r>
  <r>
    <n v="31"/>
  </r>
  <r>
    <n v="28"/>
  </r>
  <r>
    <n v="25"/>
  </r>
  <r>
    <n v="28"/>
  </r>
  <r>
    <n v="28"/>
  </r>
  <r>
    <n v="27"/>
  </r>
  <r>
    <n v="24"/>
  </r>
  <r>
    <n v="15"/>
  </r>
  <r>
    <n v="21"/>
  </r>
  <r>
    <n v="23"/>
  </r>
  <r>
    <n v="20"/>
  </r>
  <r>
    <n v="19"/>
  </r>
  <r>
    <n v="20"/>
  </r>
  <r>
    <n v="16"/>
  </r>
  <r>
    <n v="21"/>
  </r>
  <r>
    <n v="31"/>
  </r>
  <r>
    <n v="25"/>
  </r>
  <r>
    <n v="26"/>
  </r>
  <r>
    <n v="16"/>
  </r>
  <r>
    <n v="31"/>
  </r>
  <r>
    <n v="22"/>
  </r>
  <r>
    <n v="24"/>
  </r>
  <r>
    <n v="20"/>
  </r>
  <r>
    <n v="30"/>
  </r>
  <r>
    <n v="32"/>
  </r>
  <r>
    <n v="34"/>
  </r>
  <r>
    <n v="15"/>
  </r>
  <r>
    <n v="26"/>
  </r>
  <r>
    <n v="18"/>
  </r>
  <r>
    <n v="29"/>
  </r>
  <r>
    <n v="25"/>
  </r>
  <r>
    <n v="23"/>
  </r>
  <r>
    <n v="31"/>
  </r>
  <r>
    <n v="21"/>
  </r>
  <r>
    <n v="30"/>
  </r>
  <r>
    <n v="21"/>
  </r>
  <r>
    <n v="20"/>
  </r>
  <r>
    <n v="23"/>
  </r>
  <r>
    <n v="24"/>
  </r>
  <r>
    <n v="16"/>
  </r>
  <r>
    <n v="22"/>
  </r>
  <r>
    <n v="21"/>
  </r>
  <r>
    <n v="20"/>
  </r>
  <r>
    <n v="19"/>
  </r>
  <r>
    <n v="18"/>
  </r>
  <r>
    <n v="18"/>
  </r>
  <r>
    <n v="16"/>
  </r>
  <r>
    <n v="26"/>
  </r>
  <r>
    <n v="32"/>
  </r>
  <r>
    <n v="21"/>
  </r>
  <r>
    <n v="20"/>
  </r>
  <r>
    <n v="24"/>
  </r>
  <r>
    <n v="26"/>
  </r>
  <r>
    <n v="20"/>
  </r>
  <r>
    <n v="25"/>
  </r>
  <r>
    <n v="29"/>
  </r>
  <r>
    <n v="32"/>
  </r>
  <r>
    <n v="15"/>
  </r>
  <r>
    <n v="15"/>
  </r>
  <r>
    <n v="18"/>
  </r>
  <r>
    <n v="20"/>
  </r>
  <r>
    <n v="22"/>
  </r>
  <r>
    <n v="15"/>
  </r>
  <r>
    <n v="22"/>
  </r>
  <r>
    <n v="24"/>
  </r>
  <r>
    <n v="32"/>
  </r>
  <r>
    <n v="21"/>
  </r>
  <r>
    <n v="26"/>
  </r>
  <r>
    <n v="25"/>
  </r>
  <r>
    <n v="20"/>
  </r>
  <r>
    <n v="28"/>
  </r>
  <r>
    <n v="32"/>
  </r>
  <r>
    <n v="18"/>
  </r>
  <r>
    <n v="29"/>
  </r>
  <r>
    <n v="23"/>
  </r>
  <r>
    <n v="24"/>
  </r>
  <r>
    <n v="16"/>
  </r>
  <r>
    <n v="19"/>
  </r>
  <r>
    <n v="28"/>
  </r>
  <r>
    <n v="31"/>
  </r>
  <r>
    <n v="13"/>
  </r>
  <r>
    <n v="21"/>
  </r>
  <r>
    <n v="28"/>
  </r>
  <r>
    <n v="22"/>
  </r>
  <r>
    <n v="28"/>
  </r>
  <r>
    <n v="15"/>
  </r>
  <r>
    <n v="34"/>
  </r>
  <r>
    <n v="21"/>
  </r>
  <r>
    <n v="27"/>
  </r>
  <r>
    <n v="22"/>
  </r>
  <r>
    <n v="24"/>
  </r>
  <r>
    <n v="30"/>
  </r>
  <r>
    <n v="26"/>
  </r>
  <r>
    <n v="13"/>
  </r>
  <r>
    <n v="24"/>
  </r>
  <r>
    <n v="26"/>
  </r>
  <r>
    <n v="28"/>
  </r>
  <r>
    <n v="30"/>
  </r>
  <r>
    <n v="22"/>
  </r>
  <r>
    <n v="16"/>
  </r>
  <r>
    <n v="13"/>
  </r>
  <r>
    <n v="29"/>
  </r>
  <r>
    <n v="26"/>
  </r>
  <r>
    <n v="25"/>
  </r>
  <r>
    <n v="34"/>
  </r>
  <r>
    <n v="16"/>
  </r>
  <r>
    <n v="22"/>
  </r>
  <r>
    <n v="30"/>
  </r>
  <r>
    <n v="31"/>
  </r>
  <r>
    <n v="24"/>
  </r>
  <r>
    <n v="28"/>
  </r>
  <r>
    <n v="28"/>
  </r>
  <r>
    <n v="25"/>
  </r>
  <r>
    <n v="21"/>
  </r>
  <r>
    <n v="25"/>
  </r>
  <r>
    <n v="29"/>
  </r>
  <r>
    <n v="21"/>
  </r>
  <r>
    <n v="18"/>
  </r>
  <r>
    <n v="21"/>
  </r>
  <r>
    <n v="13"/>
  </r>
  <r>
    <n v="24"/>
  </r>
  <r>
    <n v="32"/>
  </r>
  <r>
    <n v="18"/>
  </r>
  <r>
    <n v="25"/>
  </r>
  <r>
    <n v="31"/>
  </r>
  <r>
    <n v="28"/>
  </r>
  <r>
    <n v="23"/>
  </r>
  <r>
    <n v="20"/>
  </r>
  <r>
    <n v="28"/>
  </r>
  <r>
    <n v="27"/>
  </r>
  <r>
    <n v="23"/>
  </r>
  <r>
    <n v="18"/>
  </r>
  <r>
    <n v="29"/>
  </r>
  <r>
    <n v="18"/>
  </r>
  <r>
    <n v="19"/>
  </r>
  <r>
    <n v="15"/>
  </r>
  <r>
    <n v="19"/>
  </r>
  <r>
    <n v="20"/>
  </r>
  <r>
    <n v="17"/>
  </r>
  <r>
    <n v="20"/>
  </r>
  <r>
    <n v="20"/>
  </r>
  <r>
    <n v="19"/>
  </r>
  <r>
    <n v="17"/>
  </r>
  <r>
    <n v="33"/>
  </r>
  <r>
    <n v="27"/>
  </r>
  <r>
    <n v="12"/>
  </r>
  <r>
    <n v="19"/>
  </r>
  <r>
    <n v="28"/>
  </r>
  <r>
    <n v="19"/>
  </r>
  <r>
    <n v="24"/>
  </r>
  <r>
    <n v="19"/>
  </r>
  <r>
    <n v="20"/>
  </r>
  <r>
    <n v="24"/>
  </r>
  <r>
    <n v="23"/>
  </r>
  <r>
    <n v="25"/>
  </r>
  <r>
    <n v="30"/>
  </r>
  <r>
    <n v="15"/>
  </r>
  <r>
    <n v="20"/>
  </r>
  <r>
    <n v="30"/>
  </r>
  <r>
    <n v="31"/>
  </r>
  <r>
    <n v="29"/>
  </r>
  <r>
    <n v="15"/>
  </r>
  <r>
    <n v="21"/>
  </r>
  <r>
    <n v="26"/>
  </r>
  <r>
    <n v="29"/>
  </r>
  <r>
    <n v="21"/>
  </r>
  <r>
    <n v="31"/>
  </r>
  <r>
    <n v="17"/>
  </r>
  <r>
    <n v="15"/>
  </r>
  <r>
    <n v="28"/>
  </r>
  <r>
    <n v="34"/>
  </r>
  <r>
    <n v="25"/>
  </r>
  <r>
    <n v="19"/>
  </r>
  <r>
    <n v="29"/>
  </r>
  <r>
    <n v="31"/>
  </r>
  <r>
    <n v="30"/>
  </r>
  <r>
    <n v="27"/>
  </r>
  <r>
    <n v="18"/>
  </r>
  <r>
    <n v="23"/>
  </r>
  <r>
    <n v="33"/>
  </r>
  <r>
    <n v="30"/>
  </r>
  <r>
    <n v="27"/>
  </r>
  <r>
    <n v="23"/>
  </r>
  <r>
    <n v="17"/>
  </r>
  <r>
    <n v="27"/>
  </r>
  <r>
    <n v="21"/>
  </r>
  <r>
    <n v="16"/>
  </r>
  <r>
    <n v="28"/>
  </r>
  <r>
    <n v="26"/>
  </r>
  <r>
    <n v="24"/>
  </r>
  <r>
    <n v="31"/>
  </r>
  <r>
    <n v="31"/>
  </r>
  <r>
    <n v="23"/>
  </r>
  <r>
    <n v="17"/>
  </r>
  <r>
    <n v="25"/>
  </r>
  <r>
    <n v="27"/>
  </r>
  <r>
    <n v="16"/>
  </r>
  <r>
    <n v="26"/>
  </r>
  <r>
    <n v="27"/>
  </r>
  <r>
    <n v="20"/>
  </r>
  <r>
    <n v="15"/>
  </r>
  <r>
    <n v="33"/>
  </r>
  <r>
    <n v="21"/>
  </r>
  <r>
    <n v="27"/>
  </r>
  <r>
    <n v="28"/>
  </r>
  <r>
    <n v="22"/>
  </r>
  <r>
    <n v="23"/>
  </r>
  <r>
    <n v="21"/>
  </r>
  <r>
    <n v="29"/>
  </r>
  <r>
    <n v="25"/>
  </r>
  <r>
    <n v="31"/>
  </r>
  <r>
    <n v="19"/>
  </r>
  <r>
    <n v="22"/>
  </r>
  <r>
    <n v="19"/>
  </r>
  <r>
    <n v="30"/>
  </r>
  <r>
    <n v="28"/>
  </r>
  <r>
    <n v="14"/>
  </r>
  <r>
    <n v="31"/>
  </r>
  <r>
    <n v="25"/>
  </r>
  <r>
    <n v="22"/>
  </r>
  <r>
    <n v="21"/>
  </r>
  <r>
    <n v="29"/>
  </r>
  <r>
    <n v="32"/>
  </r>
  <r>
    <n v="31"/>
  </r>
  <r>
    <n v="30"/>
  </r>
  <r>
    <n v="25"/>
  </r>
  <r>
    <n v="29"/>
  </r>
  <r>
    <n v="15"/>
  </r>
  <r>
    <n v="21"/>
  </r>
  <r>
    <n v="32"/>
  </r>
  <r>
    <n v="20"/>
  </r>
  <r>
    <n v="33"/>
  </r>
  <r>
    <n v="32"/>
  </r>
  <r>
    <n v="20"/>
  </r>
  <r>
    <n v="20"/>
  </r>
  <r>
    <n v="29"/>
  </r>
  <r>
    <n v="19"/>
  </r>
  <r>
    <n v="32"/>
  </r>
  <r>
    <n v="27"/>
  </r>
  <r>
    <n v="17"/>
  </r>
  <r>
    <n v="25"/>
  </r>
  <r>
    <n v="26"/>
  </r>
  <r>
    <n v="27"/>
  </r>
  <r>
    <n v="28"/>
  </r>
  <r>
    <n v="28"/>
  </r>
  <r>
    <n v="20"/>
  </r>
  <r>
    <n v="26"/>
  </r>
  <r>
    <n v="14"/>
  </r>
  <r>
    <n v="29"/>
  </r>
  <r>
    <n v="23"/>
  </r>
  <r>
    <n v="22"/>
  </r>
  <r>
    <n v="21"/>
  </r>
  <r>
    <n v="24"/>
  </r>
  <r>
    <n v="20"/>
  </r>
  <r>
    <n v="29"/>
  </r>
  <r>
    <n v="29"/>
  </r>
  <r>
    <n v="31"/>
  </r>
  <r>
    <n v="20"/>
  </r>
  <r>
    <n v="27"/>
  </r>
  <r>
    <n v="18"/>
  </r>
  <r>
    <n v="25"/>
  </r>
  <r>
    <n v="27"/>
  </r>
  <r>
    <n v="16"/>
  </r>
  <r>
    <n v="32"/>
  </r>
  <r>
    <n v="17"/>
  </r>
  <r>
    <n v="27"/>
  </r>
  <r>
    <n v="24"/>
  </r>
  <r>
    <n v="16"/>
  </r>
  <r>
    <n v="26"/>
  </r>
  <r>
    <n v="27"/>
  </r>
  <r>
    <n v="27"/>
  </r>
  <r>
    <n v="27"/>
  </r>
  <r>
    <n v="22"/>
  </r>
  <r>
    <n v="16"/>
  </r>
  <r>
    <n v="25"/>
  </r>
  <r>
    <n v="22"/>
  </r>
  <r>
    <n v="25"/>
  </r>
  <r>
    <n v="21"/>
  </r>
  <r>
    <n v="19"/>
  </r>
  <r>
    <n v="23"/>
  </r>
  <r>
    <n v="21"/>
  </r>
  <r>
    <n v="20"/>
  </r>
  <r>
    <n v="14"/>
  </r>
  <r>
    <n v="20"/>
  </r>
  <r>
    <n v="26"/>
  </r>
  <r>
    <n v="25"/>
  </r>
  <r>
    <n v="26"/>
  </r>
  <r>
    <n v="32"/>
  </r>
  <r>
    <n v="23"/>
  </r>
  <r>
    <n v="24"/>
  </r>
  <r>
    <n v="18"/>
  </r>
  <r>
    <n v="28"/>
  </r>
  <r>
    <n v="24"/>
  </r>
  <r>
    <n v="23"/>
  </r>
  <r>
    <n v="26"/>
  </r>
  <r>
    <n v="31"/>
  </r>
  <r>
    <n v="22"/>
  </r>
  <r>
    <n v="20"/>
  </r>
  <r>
    <n v="19"/>
  </r>
  <r>
    <n v="32"/>
  </r>
  <r>
    <n v="25"/>
  </r>
  <r>
    <n v="15"/>
  </r>
  <r>
    <n v="21"/>
  </r>
  <r>
    <n v="22"/>
  </r>
  <r>
    <n v="25"/>
  </r>
  <r>
    <n v="26"/>
  </r>
  <r>
    <n v="25"/>
  </r>
  <r>
    <n v="20"/>
  </r>
  <r>
    <n v="28"/>
  </r>
  <r>
    <n v="20"/>
  </r>
  <r>
    <n v="21"/>
  </r>
  <r>
    <n v="17"/>
  </r>
  <r>
    <n v="23"/>
  </r>
  <r>
    <n v="23"/>
  </r>
  <r>
    <n v="18"/>
  </r>
  <r>
    <n v="26"/>
  </r>
  <r>
    <n v="34"/>
  </r>
  <r>
    <n v="21"/>
  </r>
  <r>
    <n v="26"/>
  </r>
  <r>
    <n v="28"/>
  </r>
  <r>
    <n v="22"/>
  </r>
  <r>
    <n v="18"/>
  </r>
  <r>
    <n v="16"/>
  </r>
  <r>
    <n v="14"/>
  </r>
  <r>
    <n v="30"/>
  </r>
  <r>
    <n v="21"/>
  </r>
  <r>
    <n v="24"/>
  </r>
  <r>
    <n v="29"/>
  </r>
  <r>
    <n v="28"/>
  </r>
  <r>
    <n v="20"/>
  </r>
  <r>
    <n v="30"/>
  </r>
  <r>
    <n v="20"/>
  </r>
  <r>
    <n v="22"/>
  </r>
  <r>
    <n v="17"/>
  </r>
  <r>
    <n v="16"/>
  </r>
  <r>
    <n v="26"/>
  </r>
  <r>
    <n v="28"/>
  </r>
  <r>
    <n v="15"/>
  </r>
  <r>
    <n v="14"/>
  </r>
  <r>
    <n v="20"/>
  </r>
  <r>
    <n v="23"/>
  </r>
  <r>
    <n v="25"/>
  </r>
  <r>
    <n v="21"/>
  </r>
  <r>
    <n v="21"/>
  </r>
  <r>
    <n v="15"/>
  </r>
  <r>
    <n v="13"/>
  </r>
  <r>
    <n v="19"/>
  </r>
  <r>
    <n v="22"/>
  </r>
  <r>
    <n v="28"/>
  </r>
  <r>
    <n v="19"/>
  </r>
  <r>
    <n v="19"/>
  </r>
  <r>
    <n v="28"/>
  </r>
  <r>
    <n v="24"/>
  </r>
  <r>
    <n v="26"/>
  </r>
  <r>
    <n v="25"/>
  </r>
  <r>
    <n v="29"/>
  </r>
  <r>
    <n v="34"/>
  </r>
  <r>
    <n v="25"/>
  </r>
  <r>
    <n v="31"/>
  </r>
  <r>
    <n v="28"/>
  </r>
  <r>
    <n v="26"/>
  </r>
  <r>
    <n v="18"/>
  </r>
  <r>
    <n v="19"/>
  </r>
  <r>
    <n v="31"/>
  </r>
  <r>
    <n v="20"/>
  </r>
  <r>
    <n v="23"/>
  </r>
  <r>
    <n v="26"/>
  </r>
  <r>
    <n v="28"/>
  </r>
  <r>
    <n v="26"/>
  </r>
  <r>
    <n v="20"/>
  </r>
  <r>
    <n v="18"/>
  </r>
  <r>
    <n v="29"/>
  </r>
  <r>
    <n v="27"/>
  </r>
  <r>
    <n v="25"/>
  </r>
  <r>
    <n v="21"/>
  </r>
  <r>
    <n v="22"/>
  </r>
  <r>
    <n v="26"/>
  </r>
  <r>
    <n v="23"/>
  </r>
  <r>
    <n v="27"/>
  </r>
  <r>
    <n v="20"/>
  </r>
  <r>
    <n v="27"/>
  </r>
  <r>
    <n v="16"/>
  </r>
  <r>
    <n v="28"/>
  </r>
  <r>
    <n v="29"/>
  </r>
  <r>
    <n v="20"/>
  </r>
  <r>
    <n v="24"/>
  </r>
  <r>
    <n v="17"/>
  </r>
  <r>
    <n v="26"/>
  </r>
  <r>
    <n v="27"/>
  </r>
  <r>
    <n v="20"/>
  </r>
  <r>
    <n v="17"/>
  </r>
  <r>
    <n v="18"/>
  </r>
  <r>
    <n v="16"/>
  </r>
  <r>
    <n v="18"/>
  </r>
  <r>
    <n v="28"/>
  </r>
  <r>
    <n v="24"/>
  </r>
  <r>
    <n v="34"/>
  </r>
  <r>
    <n v="18"/>
  </r>
  <r>
    <n v="17"/>
  </r>
  <r>
    <n v="25"/>
  </r>
  <r>
    <n v="27"/>
  </r>
  <r>
    <n v="23"/>
  </r>
  <r>
    <n v="24"/>
  </r>
  <r>
    <n v="17"/>
  </r>
  <r>
    <n v="20"/>
  </r>
  <r>
    <n v="19"/>
  </r>
  <r>
    <n v="18"/>
  </r>
  <r>
    <n v="25"/>
  </r>
  <r>
    <n v="21"/>
  </r>
  <r>
    <n v="30"/>
  </r>
  <r>
    <n v="24"/>
  </r>
  <r>
    <n v="22"/>
  </r>
  <r>
    <n v="19"/>
  </r>
  <r>
    <n v="27"/>
  </r>
  <r>
    <n v="18"/>
  </r>
  <r>
    <n v="23"/>
  </r>
  <r>
    <n v="25"/>
  </r>
  <r>
    <n v="30"/>
  </r>
  <r>
    <n v="28"/>
  </r>
  <r>
    <n v="18"/>
  </r>
  <r>
    <n v="20"/>
  </r>
  <r>
    <n v="21"/>
  </r>
  <r>
    <n v="21"/>
  </r>
  <r>
    <n v="12"/>
  </r>
  <r>
    <n v="17"/>
  </r>
  <r>
    <n v="17"/>
  </r>
  <r>
    <n v="28"/>
  </r>
  <r>
    <n v="17"/>
  </r>
  <r>
    <n v="21"/>
  </r>
  <r>
    <n v="27"/>
  </r>
  <r>
    <n v="23"/>
  </r>
  <r>
    <n v="22"/>
  </r>
  <r>
    <n v="22"/>
  </r>
  <r>
    <n v="31"/>
  </r>
  <r>
    <n v="21"/>
  </r>
  <r>
    <n v="28"/>
  </r>
  <r>
    <n v="24"/>
  </r>
  <r>
    <n v="32"/>
  </r>
  <r>
    <n v="16"/>
  </r>
  <r>
    <n v="15"/>
  </r>
  <r>
    <n v="16"/>
  </r>
  <r>
    <n v="25"/>
  </r>
  <r>
    <n v="26"/>
  </r>
  <r>
    <n v="20"/>
  </r>
  <r>
    <n v="21"/>
  </r>
  <r>
    <n v="26"/>
  </r>
  <r>
    <n v="22"/>
  </r>
  <r>
    <n v="23"/>
  </r>
  <r>
    <n v="20"/>
  </r>
  <r>
    <n v="26"/>
  </r>
  <r>
    <n v="21"/>
  </r>
  <r>
    <n v="15"/>
  </r>
  <r>
    <n v="29"/>
  </r>
  <r>
    <n v="16"/>
  </r>
  <r>
    <n v="20"/>
  </r>
  <r>
    <n v="15"/>
  </r>
  <r>
    <n v="22"/>
  </r>
  <r>
    <n v="26"/>
  </r>
  <r>
    <n v="26"/>
  </r>
  <r>
    <n v="21"/>
  </r>
  <r>
    <n v="29"/>
  </r>
  <r>
    <n v="27"/>
  </r>
  <r>
    <n v="20"/>
  </r>
  <r>
    <n v="15"/>
  </r>
  <r>
    <n v="17"/>
  </r>
  <r>
    <n v="27"/>
  </r>
  <r>
    <n v="24"/>
  </r>
  <r>
    <n v="26"/>
  </r>
  <r>
    <n v="19"/>
  </r>
  <r>
    <n v="17"/>
  </r>
  <r>
    <n v="18"/>
  </r>
  <r>
    <n v="24"/>
  </r>
  <r>
    <n v="13"/>
  </r>
  <r>
    <n v="21"/>
  </r>
  <r>
    <n v="20"/>
  </r>
  <r>
    <n v="26"/>
  </r>
  <r>
    <n v="26"/>
  </r>
  <r>
    <n v="18"/>
  </r>
  <r>
    <n v="24"/>
  </r>
  <r>
    <n v="19"/>
  </r>
  <r>
    <n v="31"/>
  </r>
  <r>
    <n v="18"/>
  </r>
  <r>
    <n v="18"/>
  </r>
  <r>
    <n v="26"/>
  </r>
  <r>
    <n v="29"/>
  </r>
  <r>
    <n v="21"/>
  </r>
  <r>
    <n v="28"/>
  </r>
  <r>
    <n v="26"/>
  </r>
  <r>
    <n v="27"/>
  </r>
  <r>
    <n v="30"/>
  </r>
  <r>
    <n v="19"/>
  </r>
  <r>
    <n v="22"/>
  </r>
  <r>
    <n v="21"/>
  </r>
  <r>
    <n v="18"/>
  </r>
  <r>
    <n v="32"/>
  </r>
  <r>
    <n v="18"/>
  </r>
  <r>
    <n v="19"/>
  </r>
  <r>
    <n v="27"/>
  </r>
  <r>
    <n v="21"/>
  </r>
  <r>
    <n v="29"/>
  </r>
  <r>
    <n v="20"/>
  </r>
  <r>
    <n v="23"/>
  </r>
  <r>
    <n v="28"/>
  </r>
  <r>
    <n v="30"/>
  </r>
  <r>
    <n v="25"/>
  </r>
  <r>
    <n v="24"/>
  </r>
  <r>
    <n v="28"/>
  </r>
  <r>
    <n v="23"/>
  </r>
  <r>
    <n v="19"/>
  </r>
  <r>
    <n v="19"/>
  </r>
  <r>
    <n v="15"/>
  </r>
  <r>
    <n v="19"/>
  </r>
  <r>
    <n v="20"/>
  </r>
  <r>
    <n v="19"/>
  </r>
  <r>
    <n v="17"/>
  </r>
  <r>
    <n v="27"/>
  </r>
  <r>
    <n v="23"/>
  </r>
  <r>
    <n v="16"/>
  </r>
  <r>
    <n v="23"/>
  </r>
  <r>
    <n v="25"/>
  </r>
  <r>
    <n v="20"/>
  </r>
  <r>
    <n v="21"/>
  </r>
  <r>
    <n v="29"/>
  </r>
  <r>
    <n v="32"/>
  </r>
  <r>
    <n v="24"/>
  </r>
  <r>
    <n v="16"/>
  </r>
  <r>
    <n v="22"/>
  </r>
  <r>
    <n v="22"/>
  </r>
  <r>
    <n v="31"/>
  </r>
  <r>
    <n v="28"/>
  </r>
  <r>
    <n v="23"/>
  </r>
  <r>
    <n v="20"/>
  </r>
  <r>
    <n v="27"/>
  </r>
  <r>
    <n v="16"/>
  </r>
  <r>
    <n v="29"/>
  </r>
  <r>
    <n v="26"/>
  </r>
  <r>
    <n v="32"/>
  </r>
  <r>
    <n v="18"/>
  </r>
  <r>
    <n v="13"/>
  </r>
  <r>
    <n v="18"/>
  </r>
  <r>
    <n v="21"/>
  </r>
  <r>
    <n v="17"/>
  </r>
  <r>
    <n v="32"/>
  </r>
  <r>
    <n v="18"/>
  </r>
  <r>
    <n v="21"/>
  </r>
  <r>
    <n v="30"/>
  </r>
  <r>
    <n v="19"/>
  </r>
  <r>
    <n v="29"/>
  </r>
  <r>
    <n v="20"/>
  </r>
  <r>
    <n v="30"/>
  </r>
  <r>
    <n v="17"/>
  </r>
  <r>
    <n v="26"/>
  </r>
  <r>
    <n v="26"/>
  </r>
  <r>
    <n v="24"/>
  </r>
  <r>
    <n v="27"/>
  </r>
  <r>
    <n v="22"/>
  </r>
  <r>
    <n v="26"/>
  </r>
  <r>
    <n v="17"/>
  </r>
  <r>
    <n v="21"/>
  </r>
  <r>
    <n v="26"/>
  </r>
  <r>
    <n v="26"/>
  </r>
  <r>
    <n v="18"/>
  </r>
  <r>
    <n v="20"/>
  </r>
  <r>
    <n v="33"/>
  </r>
  <r>
    <n v="21"/>
  </r>
  <r>
    <n v="17"/>
  </r>
  <r>
    <n v="24"/>
  </r>
  <r>
    <n v="26"/>
  </r>
  <r>
    <n v="29"/>
  </r>
  <r>
    <n v="19"/>
  </r>
  <r>
    <n v="32"/>
  </r>
  <r>
    <n v="24"/>
  </r>
  <r>
    <n v="15"/>
  </r>
  <r>
    <n v="20"/>
  </r>
  <r>
    <n v="27"/>
  </r>
  <r>
    <n v="27"/>
  </r>
  <r>
    <n v="20"/>
  </r>
  <r>
    <n v="24"/>
  </r>
  <r>
    <n v="21"/>
  </r>
  <r>
    <n v="21"/>
  </r>
  <r>
    <n v="29"/>
  </r>
  <r>
    <n v="21"/>
  </r>
  <r>
    <n v="26"/>
  </r>
  <r>
    <n v="23"/>
  </r>
  <r>
    <n v="20"/>
  </r>
  <r>
    <n v="16"/>
  </r>
  <r>
    <n v="19"/>
  </r>
  <r>
    <n v="19"/>
  </r>
  <r>
    <n v="27"/>
  </r>
  <r>
    <n v="31"/>
  </r>
  <r>
    <n v="24"/>
  </r>
  <r>
    <n v="23"/>
  </r>
  <r>
    <n v="27"/>
  </r>
  <r>
    <n v="25"/>
  </r>
  <r>
    <n v="18"/>
  </r>
  <r>
    <n v="23"/>
  </r>
  <r>
    <n v="27"/>
  </r>
  <r>
    <n v="12"/>
  </r>
  <r>
    <n v="18"/>
  </r>
  <r>
    <n v="16"/>
  </r>
  <r>
    <n v="24"/>
  </r>
  <r>
    <n v="26"/>
  </r>
  <r>
    <n v="26"/>
  </r>
  <r>
    <n v="23"/>
  </r>
  <r>
    <n v="25"/>
  </r>
  <r>
    <n v="30"/>
  </r>
  <r>
    <n v="26"/>
  </r>
  <r>
    <n v="26"/>
  </r>
  <r>
    <n v="24"/>
  </r>
  <r>
    <n v="16"/>
  </r>
  <r>
    <n v="19"/>
  </r>
  <r>
    <n v="29"/>
  </r>
  <r>
    <n v="13"/>
  </r>
  <r>
    <n v="26"/>
  </r>
  <r>
    <n v="25"/>
  </r>
  <r>
    <n v="19"/>
  </r>
  <r>
    <n v="23"/>
  </r>
  <r>
    <n v="25"/>
  </r>
  <r>
    <n v="15"/>
  </r>
  <r>
    <n v="25"/>
  </r>
  <r>
    <n v="21"/>
  </r>
  <r>
    <n v="25"/>
  </r>
  <r>
    <n v="21"/>
  </r>
  <r>
    <n v="25"/>
  </r>
  <r>
    <n v="15"/>
  </r>
  <r>
    <n v="23"/>
  </r>
  <r>
    <n v="17"/>
  </r>
  <r>
    <n v="21"/>
  </r>
  <r>
    <n v="23"/>
  </r>
  <r>
    <n v="30"/>
  </r>
  <r>
    <n v="28"/>
  </r>
  <r>
    <n v="25"/>
  </r>
  <r>
    <n v="19"/>
  </r>
  <r>
    <n v="19"/>
  </r>
  <r>
    <n v="28"/>
  </r>
  <r>
    <n v="16"/>
  </r>
  <r>
    <n v="20"/>
  </r>
  <r>
    <n v="20"/>
  </r>
  <r>
    <n v="29"/>
  </r>
  <r>
    <n v="20"/>
  </r>
  <r>
    <n v="22"/>
  </r>
  <r>
    <n v="27"/>
  </r>
  <r>
    <n v="28"/>
  </r>
  <r>
    <n v="28"/>
  </r>
  <r>
    <n v="20"/>
  </r>
  <r>
    <n v="21"/>
  </r>
  <r>
    <n v="17"/>
  </r>
  <r>
    <n v="24"/>
  </r>
  <r>
    <n v="31"/>
  </r>
  <r>
    <n v="18"/>
  </r>
  <r>
    <n v="26"/>
  </r>
  <r>
    <n v="26"/>
  </r>
  <r>
    <n v="29"/>
  </r>
  <r>
    <n v="21"/>
  </r>
  <r>
    <n v="31"/>
  </r>
  <r>
    <n v="27"/>
  </r>
  <r>
    <n v="29"/>
  </r>
  <r>
    <n v="14"/>
  </r>
  <r>
    <n v="23"/>
  </r>
  <r>
    <n v="23"/>
  </r>
  <r>
    <n v="16"/>
  </r>
  <r>
    <n v="27"/>
  </r>
  <r>
    <n v="24"/>
  </r>
  <r>
    <n v="23"/>
  </r>
  <r>
    <n v="15"/>
  </r>
  <r>
    <n v="22"/>
  </r>
  <r>
    <n v="23"/>
  </r>
  <r>
    <n v="32"/>
  </r>
  <r>
    <n v="19"/>
  </r>
  <r>
    <n v="24"/>
  </r>
  <r>
    <n v="22"/>
  </r>
  <r>
    <n v="23"/>
  </r>
  <r>
    <n v="27"/>
  </r>
  <r>
    <n v="20"/>
  </r>
  <r>
    <n v="17"/>
  </r>
  <r>
    <n v="28"/>
  </r>
  <r>
    <n v="24"/>
  </r>
  <r>
    <n v="31"/>
  </r>
  <r>
    <n v="17"/>
  </r>
  <r>
    <n v="25"/>
  </r>
  <r>
    <n v="20"/>
  </r>
  <r>
    <n v="20"/>
  </r>
  <r>
    <n v="24"/>
  </r>
  <r>
    <n v="24"/>
  </r>
  <r>
    <n v="21"/>
  </r>
  <r>
    <n v="13"/>
  </r>
  <r>
    <n v="27"/>
  </r>
  <r>
    <n v="18"/>
  </r>
  <r>
    <n v="24"/>
  </r>
  <r>
    <n v="23"/>
  </r>
  <r>
    <n v="21"/>
  </r>
  <r>
    <n v="22"/>
  </r>
  <r>
    <n v="24"/>
  </r>
  <r>
    <n v="28"/>
  </r>
  <r>
    <n v="16"/>
  </r>
  <r>
    <n v="34"/>
  </r>
  <r>
    <n v="25"/>
  </r>
  <r>
    <n v="27"/>
  </r>
  <r>
    <n v="22"/>
  </r>
  <r>
    <n v="29"/>
  </r>
  <r>
    <n v="26"/>
  </r>
  <r>
    <n v="19"/>
  </r>
  <r>
    <n v="16"/>
  </r>
  <r>
    <n v="23"/>
  </r>
  <r>
    <n v="24"/>
  </r>
  <r>
    <n v="17"/>
  </r>
  <r>
    <n v="27"/>
  </r>
  <r>
    <n v="31"/>
  </r>
  <r>
    <n v="27"/>
  </r>
  <r>
    <n v="21"/>
  </r>
  <r>
    <n v="21"/>
  </r>
  <r>
    <n v="19"/>
  </r>
  <r>
    <n v="30"/>
  </r>
  <r>
    <n v="31"/>
  </r>
  <r>
    <n v="17"/>
  </r>
  <r>
    <n v="27"/>
  </r>
  <r>
    <n v="21"/>
  </r>
  <r>
    <n v="28"/>
  </r>
  <r>
    <n v="24"/>
  </r>
  <r>
    <n v="17"/>
  </r>
  <r>
    <n v="23"/>
  </r>
  <r>
    <n v="12"/>
  </r>
  <r>
    <n v="25"/>
  </r>
  <r>
    <n v="17"/>
  </r>
  <r>
    <n v="29"/>
  </r>
  <r>
    <n v="20"/>
  </r>
  <r>
    <n v="27"/>
  </r>
  <r>
    <n v="19"/>
  </r>
  <r>
    <n v="20"/>
  </r>
  <r>
    <n v="25"/>
  </r>
  <r>
    <n v="22"/>
  </r>
  <r>
    <n v="13"/>
  </r>
  <r>
    <n v="20"/>
  </r>
  <r>
    <n v="29"/>
  </r>
  <r>
    <n v="30"/>
  </r>
  <r>
    <n v="26"/>
  </r>
  <r>
    <n v="25"/>
  </r>
  <r>
    <n v="21"/>
  </r>
  <r>
    <n v="21"/>
  </r>
  <r>
    <n v="22"/>
  </r>
  <r>
    <n v="26"/>
  </r>
  <r>
    <n v="17"/>
  </r>
  <r>
    <n v="24"/>
  </r>
  <r>
    <n v="28"/>
  </r>
  <r>
    <n v="16"/>
  </r>
  <r>
    <n v="15"/>
  </r>
  <r>
    <n v="27"/>
  </r>
  <r>
    <n v="27"/>
  </r>
  <r>
    <n v="25"/>
  </r>
  <r>
    <n v="14"/>
  </r>
  <r>
    <n v="31"/>
  </r>
  <r>
    <n v="19"/>
  </r>
  <r>
    <n v="29"/>
  </r>
  <r>
    <n v="18"/>
  </r>
  <r>
    <n v="13"/>
  </r>
  <r>
    <n v="18"/>
  </r>
  <r>
    <n v="18"/>
  </r>
  <r>
    <n v="34"/>
  </r>
  <r>
    <n v="29"/>
  </r>
  <r>
    <n v="19"/>
  </r>
  <r>
    <n v="19"/>
  </r>
  <r>
    <n v="22"/>
  </r>
  <r>
    <n v="31"/>
  </r>
  <r>
    <n v="20"/>
  </r>
  <r>
    <n v="26"/>
  </r>
  <r>
    <n v="24"/>
  </r>
  <r>
    <n v="26"/>
  </r>
  <r>
    <n v="27"/>
  </r>
  <r>
    <n v="28"/>
  </r>
  <r>
    <n v="21"/>
  </r>
  <r>
    <n v="24"/>
  </r>
  <r>
    <n v="29"/>
  </r>
  <r>
    <n v="33"/>
  </r>
  <r>
    <n v="31"/>
  </r>
  <r>
    <n v="14"/>
  </r>
  <r>
    <n v="16"/>
  </r>
  <r>
    <n v="19"/>
  </r>
  <r>
    <n v="18"/>
  </r>
  <r>
    <n v="23"/>
  </r>
  <r>
    <n v="23"/>
  </r>
  <r>
    <n v="17"/>
  </r>
  <r>
    <n v="31"/>
  </r>
  <r>
    <n v="30"/>
  </r>
  <r>
    <n v="14"/>
  </r>
  <r>
    <n v="23"/>
  </r>
  <r>
    <n v="24"/>
  </r>
  <r>
    <n v="18"/>
  </r>
  <r>
    <n v="18"/>
  </r>
  <r>
    <n v="18"/>
  </r>
  <r>
    <n v="15"/>
  </r>
  <r>
    <n v="16"/>
  </r>
  <r>
    <n v="15"/>
  </r>
  <r>
    <n v="28"/>
  </r>
  <r>
    <n v="20"/>
  </r>
  <r>
    <n v="22"/>
  </r>
  <r>
    <n v="27"/>
  </r>
  <r>
    <n v="22"/>
  </r>
  <r>
    <n v="33"/>
  </r>
  <r>
    <n v="30"/>
  </r>
  <r>
    <n v="26"/>
  </r>
  <r>
    <n v="21"/>
  </r>
  <r>
    <n v="28"/>
  </r>
  <r>
    <n v="26"/>
  </r>
  <r>
    <n v="19"/>
  </r>
  <r>
    <n v="27"/>
  </r>
  <r>
    <n v="29"/>
  </r>
  <r>
    <n v="23"/>
  </r>
  <r>
    <n v="21"/>
  </r>
  <r>
    <n v="31"/>
  </r>
  <r>
    <n v="22"/>
  </r>
  <r>
    <n v="29"/>
  </r>
  <r>
    <n v="24"/>
  </r>
  <r>
    <n v="22"/>
  </r>
  <r>
    <n v="28"/>
  </r>
  <r>
    <n v="16"/>
  </r>
  <r>
    <n v="19"/>
  </r>
  <r>
    <n v="17"/>
  </r>
  <r>
    <n v="14"/>
  </r>
  <r>
    <n v="18"/>
  </r>
  <r>
    <n v="17"/>
  </r>
  <r>
    <n v="17"/>
  </r>
  <r>
    <n v="29"/>
  </r>
  <r>
    <n v="19"/>
  </r>
  <r>
    <n v="28"/>
  </r>
  <r>
    <n v="16"/>
  </r>
  <r>
    <n v="28"/>
  </r>
  <r>
    <n v="15"/>
  </r>
  <r>
    <n v="15"/>
  </r>
  <r>
    <n v="24"/>
  </r>
  <r>
    <n v="25"/>
  </r>
  <r>
    <n v="15"/>
  </r>
  <r>
    <n v="26"/>
  </r>
  <r>
    <n v="22"/>
  </r>
  <r>
    <n v="24"/>
  </r>
  <r>
    <n v="30"/>
  </r>
  <r>
    <n v="30"/>
  </r>
  <r>
    <n v="31"/>
  </r>
  <r>
    <n v="31"/>
  </r>
  <r>
    <n v="28"/>
  </r>
  <r>
    <n v="15"/>
  </r>
  <r>
    <n v="18"/>
  </r>
  <r>
    <n v="21"/>
  </r>
  <r>
    <n v="29"/>
  </r>
  <r>
    <n v="24"/>
  </r>
  <r>
    <n v="21"/>
  </r>
  <r>
    <n v="21"/>
  </r>
  <r>
    <n v="25"/>
  </r>
  <r>
    <n v="19"/>
  </r>
  <r>
    <n v="16"/>
  </r>
  <r>
    <n v="22"/>
  </r>
  <r>
    <n v="28"/>
  </r>
  <r>
    <n v="20"/>
  </r>
  <r>
    <n v="27"/>
  </r>
  <r>
    <n v="29"/>
  </r>
  <r>
    <n v="19"/>
  </r>
  <r>
    <n v="20"/>
  </r>
  <r>
    <n v="26"/>
  </r>
  <r>
    <n v="20"/>
  </r>
  <r>
    <n v="30"/>
  </r>
  <r>
    <n v="20"/>
  </r>
  <r>
    <n v="24"/>
  </r>
  <r>
    <n v="23"/>
  </r>
  <r>
    <n v="20"/>
  </r>
  <r>
    <n v="20"/>
  </r>
  <r>
    <n v="25"/>
  </r>
  <r>
    <n v="30"/>
  </r>
  <r>
    <n v="32"/>
  </r>
  <r>
    <n v="25"/>
  </r>
  <r>
    <n v="12"/>
  </r>
  <r>
    <n v="19"/>
  </r>
  <r>
    <n v="14"/>
  </r>
  <r>
    <n v="18"/>
  </r>
  <r>
    <n v="28"/>
  </r>
  <r>
    <n v="31"/>
  </r>
  <r>
    <n v="23"/>
  </r>
  <r>
    <n v="22"/>
  </r>
  <r>
    <n v="26"/>
  </r>
  <r>
    <n v="32"/>
  </r>
  <r>
    <n v="22"/>
  </r>
  <r>
    <n v="29"/>
  </r>
  <r>
    <n v="29"/>
  </r>
  <r>
    <n v="23"/>
  </r>
  <r>
    <n v="29"/>
  </r>
  <r>
    <n v="21"/>
  </r>
  <r>
    <n v="17"/>
  </r>
  <r>
    <n v="18"/>
  </r>
  <r>
    <n v="22"/>
  </r>
  <r>
    <n v="21"/>
  </r>
  <r>
    <n v="20"/>
  </r>
  <r>
    <n v="24"/>
  </r>
  <r>
    <n v="23"/>
  </r>
  <r>
    <n v="25"/>
  </r>
  <r>
    <n v="27"/>
  </r>
  <r>
    <n v="34"/>
  </r>
  <r>
    <n v="28"/>
  </r>
  <r>
    <n v="31"/>
  </r>
  <r>
    <n v="28"/>
  </r>
  <r>
    <n v="31"/>
  </r>
  <r>
    <n v="23"/>
  </r>
  <r>
    <n v="20"/>
  </r>
  <r>
    <n v="28"/>
  </r>
  <r>
    <n v="13"/>
  </r>
  <r>
    <n v="25"/>
  </r>
  <r>
    <n v="20"/>
  </r>
  <r>
    <n v="26"/>
  </r>
  <r>
    <n v="29"/>
  </r>
  <r>
    <n v="23"/>
  </r>
  <r>
    <n v="23"/>
  </r>
  <r>
    <n v="19"/>
  </r>
  <r>
    <n v="23"/>
  </r>
  <r>
    <n v="33"/>
  </r>
  <r>
    <n v="26"/>
  </r>
  <r>
    <n v="25"/>
  </r>
  <r>
    <n v="28"/>
  </r>
  <r>
    <n v="21"/>
  </r>
  <r>
    <n v="19"/>
  </r>
  <r>
    <n v="23"/>
  </r>
  <r>
    <n v="21"/>
  </r>
  <r>
    <n v="30"/>
  </r>
  <r>
    <n v="22"/>
  </r>
  <r>
    <n v="26"/>
  </r>
  <r>
    <n v="25"/>
  </r>
  <r>
    <n v="19"/>
  </r>
  <r>
    <n v="18"/>
  </r>
  <r>
    <n v="20"/>
  </r>
  <r>
    <n v="22"/>
  </r>
  <r>
    <n v="29"/>
  </r>
  <r>
    <n v="18"/>
  </r>
  <r>
    <n v="19"/>
  </r>
  <r>
    <n v="20"/>
  </r>
  <r>
    <n v="21"/>
  </r>
  <r>
    <n v="23"/>
  </r>
  <r>
    <n v="21"/>
  </r>
  <r>
    <n v="21"/>
  </r>
  <r>
    <n v="21"/>
  </r>
  <r>
    <n v="31"/>
  </r>
  <r>
    <n v="25"/>
  </r>
  <r>
    <n v="19"/>
  </r>
  <r>
    <n v="33"/>
  </r>
  <r>
    <n v="22"/>
  </r>
  <r>
    <n v="30"/>
  </r>
  <r>
    <n v="25"/>
  </r>
  <r>
    <n v="29"/>
  </r>
  <r>
    <n v="30"/>
  </r>
  <r>
    <n v="27"/>
  </r>
  <r>
    <n v="17"/>
  </r>
  <r>
    <n v="28"/>
  </r>
  <r>
    <n v="23"/>
  </r>
  <r>
    <n v="28"/>
  </r>
  <r>
    <n v="26"/>
  </r>
  <r>
    <n v="20"/>
  </r>
  <r>
    <n v="25"/>
  </r>
  <r>
    <n v="28"/>
  </r>
  <r>
    <n v="27"/>
  </r>
  <r>
    <n v="24"/>
  </r>
  <r>
    <n v="27"/>
  </r>
  <r>
    <n v="18"/>
  </r>
  <r>
    <n v="24"/>
  </r>
  <r>
    <n v="22"/>
  </r>
  <r>
    <n v="31"/>
  </r>
  <r>
    <n v="32"/>
  </r>
  <r>
    <n v="17"/>
  </r>
  <r>
    <n v="28"/>
  </r>
  <r>
    <n v="18"/>
  </r>
  <r>
    <n v="18"/>
  </r>
  <r>
    <n v="30"/>
  </r>
  <r>
    <n v="31"/>
  </r>
  <r>
    <n v="14"/>
  </r>
  <r>
    <n v="27"/>
  </r>
  <r>
    <n v="21"/>
  </r>
  <r>
    <n v="17"/>
  </r>
  <r>
    <n v="21"/>
  </r>
  <r>
    <n v="16"/>
  </r>
  <r>
    <n v="14"/>
  </r>
  <r>
    <n v="21"/>
  </r>
  <r>
    <n v="25"/>
  </r>
  <r>
    <n v="21"/>
  </r>
  <r>
    <n v="31"/>
  </r>
  <r>
    <n v="24"/>
  </r>
  <r>
    <n v="20"/>
  </r>
  <r>
    <n v="22"/>
  </r>
  <r>
    <n v="19"/>
  </r>
  <r>
    <n v="23"/>
  </r>
  <r>
    <n v="21"/>
  </r>
  <r>
    <n v="20"/>
  </r>
  <r>
    <n v="12"/>
  </r>
  <r>
    <n v="24"/>
  </r>
  <r>
    <n v="33"/>
  </r>
  <r>
    <n v="16"/>
  </r>
  <r>
    <n v="21"/>
  </r>
  <r>
    <n v="28"/>
  </r>
  <r>
    <n v="14"/>
  </r>
  <r>
    <n v="19"/>
  </r>
  <r>
    <n v="31"/>
  </r>
  <r>
    <n v="33"/>
  </r>
  <r>
    <n v="33"/>
  </r>
  <r>
    <n v="26"/>
  </r>
  <r>
    <n v="13"/>
  </r>
  <r>
    <n v="25"/>
  </r>
  <r>
    <n v="15"/>
  </r>
  <r>
    <n v="21"/>
  </r>
  <r>
    <n v="19"/>
  </r>
  <r>
    <n v="15"/>
  </r>
  <r>
    <n v="26"/>
  </r>
  <r>
    <n v="21"/>
  </r>
  <r>
    <n v="18"/>
  </r>
  <r>
    <n v="22"/>
  </r>
  <r>
    <n v="18"/>
  </r>
  <r>
    <n v="26"/>
  </r>
  <r>
    <n v="19"/>
  </r>
  <r>
    <n v="21"/>
  </r>
  <r>
    <n v="25"/>
  </r>
  <r>
    <n v="22"/>
  </r>
  <r>
    <n v="25"/>
  </r>
  <r>
    <n v="19"/>
  </r>
  <r>
    <n v="31"/>
  </r>
  <r>
    <n v="29"/>
  </r>
  <r>
    <n v="24"/>
  </r>
  <r>
    <n v="21"/>
  </r>
  <r>
    <n v="30"/>
  </r>
  <r>
    <n v="21"/>
  </r>
  <r>
    <n v="30"/>
  </r>
  <r>
    <n v="30"/>
  </r>
  <r>
    <n v="29"/>
  </r>
  <r>
    <n v="24"/>
  </r>
  <r>
    <n v="21"/>
  </r>
  <r>
    <n v="24"/>
  </r>
  <r>
    <n v="15"/>
  </r>
  <r>
    <n v="31"/>
  </r>
  <r>
    <n v="16"/>
  </r>
  <r>
    <n v="26"/>
  </r>
  <r>
    <n v="22"/>
  </r>
  <r>
    <n v="29"/>
  </r>
  <r>
    <n v="24"/>
  </r>
  <r>
    <n v="29"/>
  </r>
  <r>
    <n v="28"/>
  </r>
  <r>
    <n v="15"/>
  </r>
  <r>
    <n v="17"/>
  </r>
  <r>
    <n v="31"/>
  </r>
  <r>
    <n v="28"/>
  </r>
  <r>
    <n v="25"/>
  </r>
  <r>
    <n v="26"/>
  </r>
  <r>
    <n v="27"/>
  </r>
  <r>
    <n v="15"/>
  </r>
  <r>
    <n v="29"/>
  </r>
  <r>
    <n v="26"/>
  </r>
  <r>
    <n v="16"/>
  </r>
  <r>
    <n v="23"/>
  </r>
  <r>
    <n v="13"/>
  </r>
  <r>
    <n v="17"/>
  </r>
  <r>
    <n v="26"/>
  </r>
  <r>
    <n v="15"/>
  </r>
  <r>
    <n v="25"/>
  </r>
  <r>
    <n v="19"/>
  </r>
  <r>
    <n v="31"/>
  </r>
  <r>
    <n v="25"/>
  </r>
  <r>
    <n v="22"/>
  </r>
  <r>
    <n v="29"/>
  </r>
  <r>
    <n v="23"/>
  </r>
  <r>
    <n v="25"/>
  </r>
  <r>
    <n v="24"/>
  </r>
  <r>
    <n v="26"/>
  </r>
  <r>
    <n v="28"/>
  </r>
  <r>
    <n v="24"/>
  </r>
  <r>
    <n v="31"/>
  </r>
  <r>
    <n v="30"/>
  </r>
  <r>
    <n v="19"/>
  </r>
  <r>
    <n v="21"/>
  </r>
  <r>
    <n v="24"/>
  </r>
  <r>
    <n v="25"/>
  </r>
  <r>
    <n v="24"/>
  </r>
  <r>
    <n v="27"/>
  </r>
  <r>
    <n v="21"/>
  </r>
  <r>
    <n v="19"/>
  </r>
  <r>
    <n v="25"/>
  </r>
  <r>
    <n v="16"/>
  </r>
  <r>
    <n v="24"/>
  </r>
  <r>
    <n v="21"/>
  </r>
  <r>
    <n v="28"/>
  </r>
  <r>
    <n v="27"/>
  </r>
  <r>
    <n v="15"/>
  </r>
  <r>
    <n v="17"/>
  </r>
  <r>
    <n v="29"/>
  </r>
  <r>
    <n v="25"/>
  </r>
  <r>
    <n v="22"/>
  </r>
  <r>
    <n v="22"/>
  </r>
  <r>
    <n v="23"/>
  </r>
  <r>
    <n v="27"/>
  </r>
  <r>
    <n v="14"/>
  </r>
  <r>
    <n v="21"/>
  </r>
  <r>
    <n v="19"/>
  </r>
  <r>
    <n v="20"/>
  </r>
  <r>
    <n v="28"/>
  </r>
  <r>
    <n v="24"/>
  </r>
  <r>
    <n v="24"/>
  </r>
  <r>
    <n v="18"/>
  </r>
  <r>
    <n v="27"/>
  </r>
  <r>
    <n v="30"/>
  </r>
  <r>
    <n v="16"/>
  </r>
  <r>
    <n v="18"/>
  </r>
  <r>
    <n v="32"/>
  </r>
  <r>
    <n v="32"/>
  </r>
  <r>
    <n v="28"/>
  </r>
  <r>
    <n v="19"/>
  </r>
  <r>
    <n v="24"/>
  </r>
  <r>
    <n v="22"/>
  </r>
  <r>
    <n v="22"/>
  </r>
  <r>
    <n v="27"/>
  </r>
  <r>
    <n v="21"/>
  </r>
  <r>
    <n v="22"/>
  </r>
  <r>
    <n v="28"/>
  </r>
  <r>
    <n v="21"/>
  </r>
  <r>
    <n v="29"/>
  </r>
  <r>
    <n v="26"/>
  </r>
  <r>
    <n v="27"/>
  </r>
  <r>
    <n v="20"/>
  </r>
  <r>
    <n v="28"/>
  </r>
  <r>
    <n v="30"/>
  </r>
  <r>
    <n v="21"/>
  </r>
  <r>
    <n v="13"/>
  </r>
  <r>
    <n v="22"/>
  </r>
  <r>
    <n v="15"/>
  </r>
  <r>
    <n v="26"/>
  </r>
  <r>
    <n v="20"/>
  </r>
  <r>
    <n v="27"/>
  </r>
  <r>
    <n v="24"/>
  </r>
  <r>
    <n v="23"/>
  </r>
  <r>
    <n v="16"/>
  </r>
  <r>
    <n v="16"/>
  </r>
  <r>
    <n v="24"/>
  </r>
  <r>
    <n v="24"/>
  </r>
  <r>
    <n v="19"/>
  </r>
  <r>
    <n v="32"/>
  </r>
  <r>
    <n v="14"/>
  </r>
  <r>
    <n v="23"/>
  </r>
  <r>
    <n v="13"/>
  </r>
  <r>
    <n v="21"/>
  </r>
  <r>
    <n v="31"/>
  </r>
  <r>
    <n v="13"/>
  </r>
  <r>
    <n v="29"/>
  </r>
  <r>
    <n v="27"/>
  </r>
  <r>
    <n v="29"/>
  </r>
  <r>
    <n v="17"/>
  </r>
  <r>
    <n v="27"/>
  </r>
  <r>
    <n v="29"/>
  </r>
  <r>
    <n v="15"/>
  </r>
  <r>
    <n v="29"/>
  </r>
  <r>
    <n v="27"/>
  </r>
  <r>
    <n v="24"/>
  </r>
  <r>
    <n v="28"/>
  </r>
  <r>
    <n v="27"/>
  </r>
  <r>
    <n v="27"/>
  </r>
  <r>
    <n v="19"/>
  </r>
  <r>
    <n v="25"/>
  </r>
  <r>
    <n v="18"/>
  </r>
  <r>
    <n v="30"/>
  </r>
  <r>
    <n v="28"/>
  </r>
  <r>
    <n v="27"/>
  </r>
  <r>
    <n v="27"/>
  </r>
  <r>
    <n v="27"/>
  </r>
  <r>
    <n v="21"/>
  </r>
  <r>
    <n v="31"/>
  </r>
  <r>
    <n v="30"/>
  </r>
  <r>
    <n v="25"/>
  </r>
  <r>
    <n v="30"/>
  </r>
  <r>
    <n v="21"/>
  </r>
  <r>
    <n v="16"/>
  </r>
  <r>
    <n v="33"/>
  </r>
  <r>
    <n v="19"/>
  </r>
  <r>
    <n v="31"/>
  </r>
  <r>
    <n v="24"/>
  </r>
  <r>
    <n v="29"/>
  </r>
  <r>
    <n v="34"/>
  </r>
  <r>
    <n v="18"/>
  </r>
  <r>
    <n v="30"/>
  </r>
  <r>
    <n v="19"/>
  </r>
  <r>
    <n v="21"/>
  </r>
  <r>
    <n v="29"/>
  </r>
  <r>
    <n v="15"/>
  </r>
  <r>
    <n v="31"/>
  </r>
  <r>
    <n v="28"/>
  </r>
  <r>
    <n v="28"/>
  </r>
  <r>
    <n v="31"/>
  </r>
  <r>
    <n v="23"/>
  </r>
  <r>
    <n v="24"/>
  </r>
  <r>
    <n v="20"/>
  </r>
  <r>
    <n v="29"/>
  </r>
  <r>
    <n v="21"/>
  </r>
  <r>
    <n v="27"/>
  </r>
  <r>
    <n v="31"/>
  </r>
  <r>
    <n v="29"/>
  </r>
  <r>
    <n v="30"/>
  </r>
  <r>
    <n v="20"/>
  </r>
  <r>
    <n v="27"/>
  </r>
  <r>
    <n v="16"/>
  </r>
  <r>
    <n v="29"/>
  </r>
  <r>
    <n v="19"/>
  </r>
  <r>
    <n v="17"/>
  </r>
  <r>
    <n v="20"/>
  </r>
  <r>
    <n v="24"/>
  </r>
  <r>
    <n v="22"/>
  </r>
  <r>
    <n v="26"/>
  </r>
  <r>
    <n v="30"/>
  </r>
  <r>
    <n v="24"/>
  </r>
  <r>
    <n v="27"/>
  </r>
  <r>
    <n v="29"/>
  </r>
  <r>
    <n v="16"/>
  </r>
  <r>
    <n v="25"/>
  </r>
  <r>
    <n v="22"/>
  </r>
  <r>
    <n v="19"/>
  </r>
  <r>
    <n v="21"/>
  </r>
  <r>
    <n v="15"/>
  </r>
  <r>
    <n v="22"/>
  </r>
  <r>
    <n v="22"/>
  </r>
  <r>
    <n v="21"/>
  </r>
  <r>
    <n v="28"/>
  </r>
  <r>
    <n v="24"/>
  </r>
  <r>
    <n v="30"/>
  </r>
  <r>
    <n v="26"/>
  </r>
  <r>
    <n v="17"/>
  </r>
  <r>
    <n v="16"/>
  </r>
  <r>
    <n v="19"/>
  </r>
  <r>
    <n v="30"/>
  </r>
  <r>
    <n v="29"/>
  </r>
  <r>
    <n v="22"/>
  </r>
  <r>
    <n v="25"/>
  </r>
  <r>
    <n v="21"/>
  </r>
  <r>
    <n v="20"/>
  </r>
  <r>
    <n v="30"/>
  </r>
  <r>
    <n v="31"/>
  </r>
  <r>
    <n v="20"/>
  </r>
  <r>
    <n v="29"/>
  </r>
  <r>
    <n v="24"/>
  </r>
  <r>
    <n v="26"/>
  </r>
  <r>
    <n v="13"/>
  </r>
  <r>
    <n v="29"/>
  </r>
  <r>
    <n v="12"/>
  </r>
  <r>
    <n v="31"/>
  </r>
  <r>
    <n v="22"/>
  </r>
  <r>
    <n v="18"/>
  </r>
  <r>
    <n v="29"/>
  </r>
  <r>
    <n v="24"/>
  </r>
  <r>
    <n v="17"/>
  </r>
  <r>
    <n v="16"/>
  </r>
  <r>
    <n v="15"/>
  </r>
  <r>
    <n v="28"/>
  </r>
  <r>
    <n v="26"/>
  </r>
  <r>
    <n v="18"/>
  </r>
  <r>
    <n v="19"/>
  </r>
  <r>
    <n v="21"/>
  </r>
  <r>
    <n v="27"/>
  </r>
  <r>
    <n v="29"/>
  </r>
  <r>
    <n v="17"/>
  </r>
  <r>
    <n v="27"/>
  </r>
  <r>
    <n v="25"/>
  </r>
  <r>
    <n v="18"/>
  </r>
  <r>
    <n v="27"/>
  </r>
  <r>
    <n v="31"/>
  </r>
  <r>
    <n v="28"/>
  </r>
  <r>
    <n v="25"/>
  </r>
  <r>
    <n v="24"/>
  </r>
  <r>
    <n v="27"/>
  </r>
  <r>
    <n v="25"/>
  </r>
  <r>
    <n v="24"/>
  </r>
  <r>
    <n v="25"/>
  </r>
  <r>
    <n v="32"/>
  </r>
  <r>
    <n v="28"/>
  </r>
  <r>
    <n v="15"/>
  </r>
  <r>
    <n v="23"/>
  </r>
  <r>
    <n v="23"/>
  </r>
  <r>
    <n v="19"/>
  </r>
  <r>
    <n v="26"/>
  </r>
  <r>
    <n v="30"/>
  </r>
  <r>
    <n v="25"/>
  </r>
  <r>
    <n v="24"/>
  </r>
  <r>
    <n v="21"/>
  </r>
  <r>
    <n v="27"/>
  </r>
  <r>
    <n v="18"/>
  </r>
  <r>
    <n v="31"/>
  </r>
  <r>
    <n v="23"/>
  </r>
  <r>
    <n v="27"/>
  </r>
  <r>
    <n v="27"/>
  </r>
  <r>
    <n v="16"/>
  </r>
  <r>
    <n v="20"/>
  </r>
  <r>
    <n v="19"/>
  </r>
  <r>
    <n v="21"/>
  </r>
  <r>
    <n v="26"/>
  </r>
  <r>
    <n v="21"/>
  </r>
  <r>
    <n v="27"/>
  </r>
  <r>
    <n v="26"/>
  </r>
  <r>
    <n v="21"/>
  </r>
  <r>
    <n v="22"/>
  </r>
  <r>
    <n v="21"/>
  </r>
  <r>
    <n v="15"/>
  </r>
  <r>
    <n v="30"/>
  </r>
  <r>
    <n v="21"/>
  </r>
  <r>
    <n v="30"/>
  </r>
  <r>
    <n v="26"/>
  </r>
  <r>
    <n v="17"/>
  </r>
  <r>
    <n v="21"/>
  </r>
  <r>
    <n v="20"/>
  </r>
  <r>
    <n v="22"/>
  </r>
  <r>
    <n v="26"/>
  </r>
  <r>
    <n v="16"/>
  </r>
  <r>
    <n v="20"/>
  </r>
  <r>
    <n v="20"/>
  </r>
  <r>
    <n v="24"/>
  </r>
  <r>
    <n v="20"/>
  </r>
  <r>
    <n v="20"/>
  </r>
  <r>
    <n v="24"/>
  </r>
  <r>
    <n v="25"/>
  </r>
  <r>
    <n v="25"/>
  </r>
  <r>
    <n v="24"/>
  </r>
  <r>
    <n v="27"/>
  </r>
  <r>
    <n v="25"/>
  </r>
  <r>
    <n v="29"/>
  </r>
  <r>
    <n v="21"/>
  </r>
  <r>
    <n v="29"/>
  </r>
  <r>
    <n v="20"/>
  </r>
  <r>
    <n v="21"/>
  </r>
  <r>
    <n v="21"/>
  </r>
  <r>
    <n v="23"/>
  </r>
  <r>
    <n v="24"/>
  </r>
  <r>
    <n v="25"/>
  </r>
  <r>
    <n v="29"/>
  </r>
  <r>
    <n v="33"/>
  </r>
  <r>
    <n v="19"/>
  </r>
  <r>
    <n v="31"/>
  </r>
  <r>
    <n v="18"/>
  </r>
  <r>
    <n v="33"/>
  </r>
  <r>
    <n v="19"/>
  </r>
  <r>
    <n v="14"/>
  </r>
  <r>
    <n v="26"/>
  </r>
  <r>
    <n v="14"/>
  </r>
  <r>
    <n v="27"/>
  </r>
  <r>
    <n v="28"/>
  </r>
  <r>
    <n v="27"/>
  </r>
  <r>
    <n v="21"/>
  </r>
  <r>
    <n v="27"/>
  </r>
  <r>
    <n v="25"/>
  </r>
  <r>
    <n v="26"/>
  </r>
  <r>
    <n v="21"/>
  </r>
  <r>
    <n v="14"/>
  </r>
  <r>
    <n v="31"/>
  </r>
  <r>
    <n v="16"/>
  </r>
  <r>
    <n v="27"/>
  </r>
  <r>
    <n v="21"/>
  </r>
  <r>
    <n v="20"/>
  </r>
  <r>
    <n v="24"/>
  </r>
  <r>
    <n v="21"/>
  </r>
  <r>
    <n v="23"/>
  </r>
  <r>
    <n v="18"/>
  </r>
  <r>
    <n v="32"/>
  </r>
  <r>
    <n v="17"/>
  </r>
  <r>
    <n v="28"/>
  </r>
  <r>
    <n v="32"/>
  </r>
  <r>
    <n v="20"/>
  </r>
  <r>
    <n v="18"/>
  </r>
  <r>
    <n v="14"/>
  </r>
  <r>
    <n v="19"/>
  </r>
  <r>
    <n v="26"/>
  </r>
  <r>
    <n v="23"/>
  </r>
  <r>
    <n v="20"/>
  </r>
  <r>
    <n v="26"/>
  </r>
  <r>
    <n v="14"/>
  </r>
  <r>
    <n v="19"/>
  </r>
  <r>
    <n v="21"/>
  </r>
  <r>
    <n v="16"/>
  </r>
  <r>
    <n v="23"/>
  </r>
  <r>
    <n v="16"/>
  </r>
  <r>
    <n v="16"/>
  </r>
  <r>
    <n v="22"/>
  </r>
  <r>
    <n v="17"/>
  </r>
  <r>
    <n v="30"/>
  </r>
  <r>
    <n v="16"/>
  </r>
  <r>
    <n v="18"/>
  </r>
  <r>
    <n v="27"/>
  </r>
  <r>
    <n v="26"/>
  </r>
  <r>
    <n v="26"/>
  </r>
  <r>
    <n v="19"/>
  </r>
  <r>
    <n v="29"/>
  </r>
  <r>
    <n v="31"/>
  </r>
  <r>
    <n v="18"/>
  </r>
  <r>
    <n v="29"/>
  </r>
  <r>
    <n v="18"/>
  </r>
  <r>
    <n v="18"/>
  </r>
  <r>
    <n v="18"/>
  </r>
  <r>
    <n v="27"/>
  </r>
  <r>
    <n v="24"/>
  </r>
  <r>
    <n v="19"/>
  </r>
  <r>
    <n v="20"/>
  </r>
  <r>
    <n v="13"/>
  </r>
  <r>
    <n v="22"/>
  </r>
  <r>
    <n v="25"/>
  </r>
  <r>
    <n v="18"/>
  </r>
  <r>
    <n v="26"/>
  </r>
  <r>
    <n v="17"/>
  </r>
  <r>
    <n v="23"/>
  </r>
  <r>
    <n v="22"/>
  </r>
  <r>
    <n v="24"/>
  </r>
  <r>
    <n v="19"/>
  </r>
  <r>
    <n v="25"/>
  </r>
  <r>
    <n v="21"/>
  </r>
  <r>
    <n v="32"/>
  </r>
  <r>
    <n v="21"/>
  </r>
  <r>
    <n v="27"/>
  </r>
  <r>
    <n v="21"/>
  </r>
  <r>
    <n v="24"/>
  </r>
  <r>
    <n v="25"/>
  </r>
  <r>
    <n v="25"/>
  </r>
  <r>
    <n v="32"/>
  </r>
  <r>
    <n v="22"/>
  </r>
  <r>
    <n v="20"/>
  </r>
  <r>
    <n v="24"/>
  </r>
  <r>
    <n v="21"/>
  </r>
  <r>
    <n v="23"/>
  </r>
  <r>
    <n v="28"/>
  </r>
  <r>
    <n v="19"/>
  </r>
  <r>
    <n v="31"/>
  </r>
  <r>
    <n v="26"/>
  </r>
  <r>
    <n v="28"/>
  </r>
  <r>
    <n v="22"/>
  </r>
  <r>
    <n v="17"/>
  </r>
  <r>
    <n v="31"/>
  </r>
  <r>
    <n v="24"/>
  </r>
  <r>
    <n v="18"/>
  </r>
  <r>
    <n v="15"/>
  </r>
  <r>
    <n v="32"/>
  </r>
  <r>
    <n v="29"/>
  </r>
  <r>
    <n v="23"/>
  </r>
  <r>
    <n v="23"/>
  </r>
  <r>
    <n v="21"/>
  </r>
  <r>
    <n v="19"/>
  </r>
  <r>
    <n v="22"/>
  </r>
  <r>
    <n v="31"/>
  </r>
  <r>
    <n v="23"/>
  </r>
  <r>
    <n v="23"/>
  </r>
  <r>
    <n v="23"/>
  </r>
  <r>
    <n v="15"/>
  </r>
  <r>
    <n v="23"/>
  </r>
  <r>
    <n v="34"/>
  </r>
  <r>
    <n v="24"/>
  </r>
  <r>
    <n v="30"/>
  </r>
  <r>
    <n v="20"/>
  </r>
  <r>
    <n v="30"/>
  </r>
  <r>
    <n v="14"/>
  </r>
  <r>
    <n v="32"/>
  </r>
  <r>
    <n v="14"/>
  </r>
  <r>
    <n v="23"/>
  </r>
  <r>
    <n v="18"/>
  </r>
  <r>
    <n v="27"/>
  </r>
  <r>
    <n v="28"/>
  </r>
  <r>
    <n v="25"/>
  </r>
  <r>
    <n v="29"/>
  </r>
  <r>
    <n v="28"/>
  </r>
  <r>
    <n v="20"/>
  </r>
  <r>
    <n v="21"/>
  </r>
  <r>
    <n v="28"/>
  </r>
  <r>
    <n v="17"/>
  </r>
  <r>
    <n v="25"/>
  </r>
  <r>
    <n v="21"/>
  </r>
  <r>
    <n v="19"/>
  </r>
  <r>
    <n v="22"/>
  </r>
  <r>
    <n v="21"/>
  </r>
  <r>
    <n v="24"/>
  </r>
  <r>
    <n v="26"/>
  </r>
  <r>
    <n v="24"/>
  </r>
  <r>
    <n v="14"/>
  </r>
  <r>
    <n v="24"/>
  </r>
  <r>
    <n v="22"/>
  </r>
  <r>
    <n v="15"/>
  </r>
  <r>
    <n v="26"/>
  </r>
  <r>
    <n v="27"/>
  </r>
  <r>
    <n v="22"/>
  </r>
  <r>
    <n v="28"/>
  </r>
  <r>
    <n v="19"/>
  </r>
  <r>
    <n v="13"/>
  </r>
  <r>
    <n v="22"/>
  </r>
  <r>
    <n v="29"/>
  </r>
  <r>
    <n v="24"/>
  </r>
  <r>
    <n v="19"/>
  </r>
  <r>
    <n v="18"/>
  </r>
  <r>
    <n v="18"/>
  </r>
  <r>
    <n v="30"/>
  </r>
  <r>
    <n v="17"/>
  </r>
  <r>
    <n v="17"/>
  </r>
  <r>
    <n v="33"/>
  </r>
  <r>
    <n v="25"/>
  </r>
  <r>
    <n v="27"/>
  </r>
  <r>
    <n v="31"/>
  </r>
  <r>
    <n v="22"/>
  </r>
  <r>
    <n v="21"/>
  </r>
  <r>
    <n v="13"/>
  </r>
  <r>
    <n v="31"/>
  </r>
  <r>
    <n v="23"/>
  </r>
  <r>
    <n v="25"/>
  </r>
  <r>
    <n v="23"/>
  </r>
  <r>
    <n v="23"/>
  </r>
  <r>
    <n v="25"/>
  </r>
  <r>
    <n v="17"/>
  </r>
  <r>
    <n v="19"/>
  </r>
  <r>
    <n v="25"/>
  </r>
  <r>
    <n v="31"/>
  </r>
  <r>
    <n v="12"/>
  </r>
  <r>
    <n v="24"/>
  </r>
  <r>
    <n v="18"/>
  </r>
  <r>
    <n v="16"/>
  </r>
  <r>
    <n v="24"/>
  </r>
  <r>
    <n v="12"/>
  </r>
  <r>
    <n v="33"/>
  </r>
  <r>
    <n v="26"/>
  </r>
  <r>
    <n v="25"/>
  </r>
  <r>
    <n v="20"/>
  </r>
  <r>
    <n v="18"/>
  </r>
  <r>
    <n v="14"/>
  </r>
  <r>
    <n v="13"/>
  </r>
  <r>
    <n v="18"/>
  </r>
  <r>
    <n v="23"/>
  </r>
  <r>
    <n v="15"/>
  </r>
  <r>
    <n v="22"/>
  </r>
  <r>
    <n v="15"/>
  </r>
  <r>
    <n v="15"/>
  </r>
  <r>
    <n v="23"/>
  </r>
  <r>
    <n v="31"/>
  </r>
  <r>
    <n v="19"/>
  </r>
  <r>
    <n v="22"/>
  </r>
  <r>
    <n v="23"/>
  </r>
  <r>
    <n v="20"/>
  </r>
  <r>
    <n v="22"/>
  </r>
  <r>
    <n v="18"/>
  </r>
  <r>
    <n v="19"/>
  </r>
  <r>
    <n v="28"/>
  </r>
  <r>
    <n v="21"/>
  </r>
  <r>
    <n v="16"/>
  </r>
  <r>
    <n v="17"/>
  </r>
  <r>
    <n v="31"/>
  </r>
  <r>
    <n v="17"/>
  </r>
  <r>
    <n v="17"/>
  </r>
  <r>
    <n v="25"/>
  </r>
  <r>
    <n v="20"/>
  </r>
  <r>
    <n v="20"/>
  </r>
  <r>
    <n v="16"/>
  </r>
  <r>
    <n v="21"/>
  </r>
  <r>
    <n v="34"/>
  </r>
  <r>
    <n v="19"/>
  </r>
  <r>
    <n v="18"/>
  </r>
  <r>
    <n v="21"/>
  </r>
  <r>
    <n v="26"/>
  </r>
  <r>
    <n v="27"/>
  </r>
  <r>
    <n v="19"/>
  </r>
  <r>
    <n v="16"/>
  </r>
  <r>
    <n v="16"/>
  </r>
  <r>
    <n v="18"/>
  </r>
  <r>
    <n v="27"/>
  </r>
  <r>
    <n v="25"/>
  </r>
  <r>
    <n v="23"/>
  </r>
  <r>
    <n v="19"/>
  </r>
  <r>
    <n v="24"/>
  </r>
  <r>
    <n v="27"/>
  </r>
  <r>
    <n v="32"/>
  </r>
  <r>
    <n v="28"/>
  </r>
  <r>
    <n v="22"/>
  </r>
  <r>
    <n v="15"/>
  </r>
  <r>
    <n v="21"/>
  </r>
  <r>
    <n v="18"/>
  </r>
  <r>
    <n v="22"/>
  </r>
  <r>
    <n v="21"/>
  </r>
  <r>
    <n v="20"/>
  </r>
  <r>
    <n v="24"/>
  </r>
  <r>
    <n v="13"/>
  </r>
  <r>
    <n v="22"/>
  </r>
  <r>
    <n v="14"/>
  </r>
  <r>
    <n v="18"/>
  </r>
  <r>
    <n v="24"/>
  </r>
  <r>
    <n v="15"/>
  </r>
  <r>
    <n v="29"/>
  </r>
  <r>
    <n v="28"/>
  </r>
  <r>
    <n v="18"/>
  </r>
  <r>
    <n v="21"/>
  </r>
  <r>
    <n v="20"/>
  </r>
  <r>
    <n v="28"/>
  </r>
  <r>
    <n v="29"/>
  </r>
  <r>
    <n v="18"/>
  </r>
  <r>
    <n v="18"/>
  </r>
  <r>
    <n v="30"/>
  </r>
  <r>
    <n v="27"/>
  </r>
  <r>
    <n v="25"/>
  </r>
  <r>
    <n v="31"/>
  </r>
  <r>
    <n v="18"/>
  </r>
  <r>
    <n v="24"/>
  </r>
  <r>
    <n v="28"/>
  </r>
  <r>
    <n v="19"/>
  </r>
  <r>
    <n v="23"/>
  </r>
  <r>
    <n v="21"/>
  </r>
  <r>
    <n v="30"/>
  </r>
  <r>
    <n v="27"/>
  </r>
  <r>
    <n v="22"/>
  </r>
  <r>
    <n v="19"/>
  </r>
  <r>
    <n v="29"/>
  </r>
  <r>
    <n v="21"/>
  </r>
  <r>
    <n v="25"/>
  </r>
  <r>
    <n v="27"/>
  </r>
  <r>
    <n v="15"/>
  </r>
  <r>
    <n v="29"/>
  </r>
  <r>
    <n v="23"/>
  </r>
  <r>
    <n v="24"/>
  </r>
  <r>
    <n v="19"/>
  </r>
  <r>
    <n v="31"/>
  </r>
  <r>
    <n v="26"/>
  </r>
  <r>
    <n v="19"/>
  </r>
  <r>
    <n v="20"/>
  </r>
  <r>
    <n v="14"/>
  </r>
  <r>
    <n v="26"/>
  </r>
  <r>
    <n v="22"/>
  </r>
  <r>
    <n v="32"/>
  </r>
  <r>
    <n v="22"/>
  </r>
  <r>
    <n v="17"/>
  </r>
  <r>
    <n v="30"/>
  </r>
  <r>
    <n v="18"/>
  </r>
  <r>
    <n v="14"/>
  </r>
  <r>
    <n v="17"/>
  </r>
  <r>
    <n v="30"/>
  </r>
  <r>
    <n v="33"/>
  </r>
  <r>
    <n v="25"/>
  </r>
  <r>
    <n v="24"/>
  </r>
  <r>
    <n v="22"/>
  </r>
  <r>
    <n v="24"/>
  </r>
  <r>
    <n v="27"/>
  </r>
  <r>
    <n v="28"/>
  </r>
  <r>
    <n v="26"/>
  </r>
  <r>
    <n v="20"/>
  </r>
  <r>
    <n v="27"/>
  </r>
  <r>
    <n v="25"/>
  </r>
  <r>
    <n v="15"/>
  </r>
  <r>
    <n v="24"/>
  </r>
  <r>
    <n v="30"/>
  </r>
  <r>
    <n v="28"/>
  </r>
  <r>
    <n v="18"/>
  </r>
  <r>
    <n v="20"/>
  </r>
  <r>
    <n v="22"/>
  </r>
  <r>
    <n v="23"/>
  </r>
  <r>
    <n v="28"/>
  </r>
  <r>
    <n v="26"/>
  </r>
  <r>
    <n v="21"/>
  </r>
  <r>
    <n v="19"/>
  </r>
  <r>
    <n v="21"/>
  </r>
  <r>
    <n v="20"/>
  </r>
  <r>
    <n v="28"/>
  </r>
  <r>
    <n v="15"/>
  </r>
  <r>
    <n v="26"/>
  </r>
  <r>
    <n v="16"/>
  </r>
  <r>
    <n v="26"/>
  </r>
  <r>
    <n v="22"/>
  </r>
  <r>
    <n v="24"/>
  </r>
  <r>
    <n v="32"/>
  </r>
  <r>
    <n v="21"/>
  </r>
  <r>
    <n v="19"/>
  </r>
  <r>
    <n v="21"/>
  </r>
  <r>
    <n v="26"/>
  </r>
  <r>
    <n v="28"/>
  </r>
  <r>
    <n v="23"/>
  </r>
  <r>
    <n v="34"/>
  </r>
  <r>
    <n v="28"/>
  </r>
  <r>
    <n v="24"/>
  </r>
  <r>
    <n v="29"/>
  </r>
  <r>
    <n v="21"/>
  </r>
  <r>
    <n v="26"/>
  </r>
  <r>
    <n v="27"/>
  </r>
  <r>
    <n v="19"/>
  </r>
  <r>
    <n v="17"/>
  </r>
  <r>
    <n v="19"/>
  </r>
  <r>
    <n v="30"/>
  </r>
  <r>
    <n v="21"/>
  </r>
  <r>
    <n v="20"/>
  </r>
  <r>
    <n v="16"/>
  </r>
  <r>
    <n v="19"/>
  </r>
  <r>
    <n v="27"/>
  </r>
  <r>
    <n v="19"/>
  </r>
  <r>
    <n v="14"/>
  </r>
  <r>
    <n v="33"/>
  </r>
  <r>
    <n v="25"/>
  </r>
  <r>
    <n v="17"/>
  </r>
  <r>
    <n v="28"/>
  </r>
  <r>
    <n v="28"/>
  </r>
  <r>
    <n v="18"/>
  </r>
  <r>
    <n v="27"/>
  </r>
  <r>
    <n v="22"/>
  </r>
  <r>
    <n v="15"/>
  </r>
  <r>
    <n v="31"/>
  </r>
  <r>
    <n v="13"/>
  </r>
  <r>
    <n v="25"/>
  </r>
  <r>
    <n v="18"/>
  </r>
  <r>
    <n v="20"/>
  </r>
  <r>
    <n v="26"/>
  </r>
  <r>
    <n v="27"/>
  </r>
  <r>
    <n v="25"/>
  </r>
  <r>
    <n v="26"/>
  </r>
  <r>
    <n v="26"/>
  </r>
  <r>
    <n v="26"/>
  </r>
  <r>
    <n v="22"/>
  </r>
  <r>
    <n v="25"/>
  </r>
  <r>
    <n v="13"/>
  </r>
  <r>
    <n v="25"/>
  </r>
  <r>
    <n v="34"/>
  </r>
  <r>
    <n v="26"/>
  </r>
  <r>
    <n v="30"/>
  </r>
  <r>
    <n v="14"/>
  </r>
  <r>
    <n v="27"/>
  </r>
  <r>
    <n v="15"/>
  </r>
  <r>
    <n v="33"/>
  </r>
  <r>
    <n v="29"/>
  </r>
  <r>
    <n v="26"/>
  </r>
  <r>
    <n v="30"/>
  </r>
  <r>
    <n v="26"/>
  </r>
  <r>
    <n v="24"/>
  </r>
  <r>
    <n v="14"/>
  </r>
  <r>
    <n v="22"/>
  </r>
  <r>
    <n v="29"/>
  </r>
  <r>
    <n v="18"/>
  </r>
  <r>
    <n v="31"/>
  </r>
  <r>
    <n v="25"/>
  </r>
  <r>
    <n v="18"/>
  </r>
  <r>
    <n v="25"/>
  </r>
  <r>
    <n v="20"/>
  </r>
  <r>
    <n v="27"/>
  </r>
  <r>
    <n v="31"/>
  </r>
  <r>
    <n v="28"/>
  </r>
  <r>
    <n v="26"/>
  </r>
  <r>
    <n v="20"/>
  </r>
  <r>
    <n v="14"/>
  </r>
  <r>
    <n v="20"/>
  </r>
  <r>
    <n v="22"/>
  </r>
  <r>
    <n v="29"/>
  </r>
  <r>
    <n v="22"/>
  </r>
  <r>
    <n v="25"/>
  </r>
  <r>
    <n v="18"/>
  </r>
  <r>
    <n v="15"/>
  </r>
  <r>
    <n v="24"/>
  </r>
  <r>
    <n v="16"/>
  </r>
  <r>
    <n v="28"/>
  </r>
  <r>
    <n v="20"/>
  </r>
  <r>
    <n v="30"/>
  </r>
  <r>
    <n v="31"/>
  </r>
  <r>
    <n v="29"/>
  </r>
  <r>
    <n v="21"/>
  </r>
  <r>
    <n v="20"/>
  </r>
  <r>
    <n v="14"/>
  </r>
  <r>
    <n v="25"/>
  </r>
  <r>
    <n v="22"/>
  </r>
  <r>
    <n v="29"/>
  </r>
  <r>
    <n v="19"/>
  </r>
  <r>
    <n v="31"/>
  </r>
  <r>
    <n v="26"/>
  </r>
  <r>
    <n v="21"/>
  </r>
  <r>
    <n v="19"/>
  </r>
  <r>
    <n v="20"/>
  </r>
  <r>
    <n v="24"/>
  </r>
  <r>
    <n v="20"/>
  </r>
  <r>
    <n v="22"/>
  </r>
  <r>
    <n v="27"/>
  </r>
  <r>
    <n v="32"/>
  </r>
  <r>
    <n v="23"/>
  </r>
  <r>
    <n v="24"/>
  </r>
  <r>
    <n v="22"/>
  </r>
  <r>
    <n v="16"/>
  </r>
  <r>
    <n v="13"/>
  </r>
  <r>
    <n v="18"/>
  </r>
  <r>
    <n v="30"/>
  </r>
  <r>
    <n v="28"/>
  </r>
  <r>
    <n v="24"/>
  </r>
  <r>
    <n v="13"/>
  </r>
  <r>
    <n v="30"/>
  </r>
  <r>
    <n v="23"/>
  </r>
  <r>
    <n v="28"/>
  </r>
  <r>
    <n v="28"/>
  </r>
  <r>
    <n v="19"/>
  </r>
  <r>
    <n v="20"/>
  </r>
  <r>
    <n v="26"/>
  </r>
  <r>
    <n v="15"/>
  </r>
  <r>
    <n v="25"/>
  </r>
  <r>
    <n v="25"/>
  </r>
  <r>
    <n v="21"/>
  </r>
  <r>
    <n v="27"/>
  </r>
  <r>
    <n v="23"/>
  </r>
  <r>
    <n v="25"/>
  </r>
  <r>
    <n v="27"/>
  </r>
  <r>
    <n v="14"/>
  </r>
  <r>
    <n v="20"/>
  </r>
  <r>
    <n v="25"/>
  </r>
  <r>
    <n v="19"/>
  </r>
  <r>
    <n v="28"/>
  </r>
  <r>
    <n v="18"/>
  </r>
  <r>
    <n v="17"/>
  </r>
  <r>
    <n v="20"/>
  </r>
  <r>
    <n v="33"/>
  </r>
  <r>
    <n v="21"/>
  </r>
  <r>
    <n v="30"/>
  </r>
  <r>
    <n v="22"/>
  </r>
  <r>
    <n v="30"/>
  </r>
  <r>
    <n v="22"/>
  </r>
  <r>
    <n v="26"/>
  </r>
  <r>
    <n v="32"/>
  </r>
  <r>
    <n v="24"/>
  </r>
  <r>
    <n v="20"/>
  </r>
  <r>
    <n v="31"/>
  </r>
  <r>
    <n v="27"/>
  </r>
  <r>
    <n v="14"/>
  </r>
  <r>
    <n v="30"/>
  </r>
  <r>
    <n v="23"/>
  </r>
  <r>
    <n v="25"/>
  </r>
  <r>
    <n v="26"/>
  </r>
  <r>
    <n v="24"/>
  </r>
  <r>
    <n v="25"/>
  </r>
  <r>
    <n v="25"/>
  </r>
  <r>
    <n v="30"/>
  </r>
  <r>
    <n v="20"/>
  </r>
  <r>
    <n v="13"/>
  </r>
  <r>
    <n v="24"/>
  </r>
  <r>
    <n v="27"/>
  </r>
  <r>
    <n v="29"/>
  </r>
  <r>
    <n v="24"/>
  </r>
  <r>
    <n v="18"/>
  </r>
  <r>
    <n v="28"/>
  </r>
  <r>
    <n v="21"/>
  </r>
  <r>
    <n v="25"/>
  </r>
  <r>
    <n v="30"/>
  </r>
  <r>
    <n v="23"/>
  </r>
  <r>
    <n v="23"/>
  </r>
  <r>
    <n v="18"/>
  </r>
  <r>
    <n v="24"/>
  </r>
  <r>
    <n v="22"/>
  </r>
  <r>
    <n v="24"/>
  </r>
  <r>
    <n v="19"/>
  </r>
  <r>
    <n v="18"/>
  </r>
  <r>
    <n v="23"/>
  </r>
  <r>
    <n v="28"/>
  </r>
  <r>
    <n v="20"/>
  </r>
  <r>
    <n v="34"/>
  </r>
  <r>
    <n v="27"/>
  </r>
  <r>
    <n v="23"/>
  </r>
  <r>
    <n v="20"/>
  </r>
  <r>
    <n v="18"/>
  </r>
  <r>
    <n v="32"/>
  </r>
  <r>
    <n v="19"/>
  </r>
  <r>
    <n v="23"/>
  </r>
  <r>
    <n v="20"/>
  </r>
  <r>
    <n v="18"/>
  </r>
  <r>
    <n v="18"/>
  </r>
  <r>
    <n v="22"/>
  </r>
  <r>
    <n v="17"/>
  </r>
  <r>
    <n v="22"/>
  </r>
  <r>
    <n v="21"/>
  </r>
  <r>
    <n v="31"/>
  </r>
  <r>
    <n v="27"/>
  </r>
  <r>
    <n v="26"/>
  </r>
  <r>
    <n v="18"/>
  </r>
  <r>
    <n v="24"/>
  </r>
  <r>
    <n v="19"/>
  </r>
  <r>
    <n v="24"/>
  </r>
  <r>
    <n v="23"/>
  </r>
  <r>
    <n v="16"/>
  </r>
  <r>
    <n v="33"/>
  </r>
  <r>
    <n v="15"/>
  </r>
  <r>
    <n v="18"/>
  </r>
  <r>
    <n v="22"/>
  </r>
  <r>
    <n v="19"/>
  </r>
  <r>
    <n v="20"/>
  </r>
  <r>
    <n v="13"/>
  </r>
  <r>
    <n v="29"/>
  </r>
  <r>
    <n v="25"/>
  </r>
  <r>
    <n v="16"/>
  </r>
  <r>
    <n v="15"/>
  </r>
  <r>
    <n v="22"/>
  </r>
  <r>
    <n v="25"/>
  </r>
  <r>
    <n v="27"/>
  </r>
  <r>
    <n v="14"/>
  </r>
  <r>
    <n v="21"/>
  </r>
  <r>
    <n v="28"/>
  </r>
  <r>
    <n v="25"/>
  </r>
  <r>
    <n v="26"/>
  </r>
  <r>
    <n v="24"/>
  </r>
  <r>
    <n v="32"/>
  </r>
  <r>
    <n v="22"/>
  </r>
  <r>
    <n v="23"/>
  </r>
  <r>
    <n v="21"/>
  </r>
  <r>
    <n v="22"/>
  </r>
  <r>
    <n v="21"/>
  </r>
  <r>
    <n v="19"/>
  </r>
  <r>
    <n v="33"/>
  </r>
  <r>
    <n v="18"/>
  </r>
  <r>
    <n v="31"/>
  </r>
  <r>
    <n v="21"/>
  </r>
  <r>
    <n v="25"/>
  </r>
  <r>
    <n v="28"/>
  </r>
  <r>
    <n v="21"/>
  </r>
  <r>
    <n v="18"/>
  </r>
  <r>
    <n v="29"/>
  </r>
  <r>
    <n v="24"/>
  </r>
  <r>
    <n v="26"/>
  </r>
  <r>
    <n v="27"/>
  </r>
  <r>
    <n v="29"/>
  </r>
  <r>
    <n v="14"/>
  </r>
  <r>
    <n v="24"/>
  </r>
  <r>
    <n v="24"/>
  </r>
  <r>
    <n v="24"/>
  </r>
  <r>
    <n v="21"/>
  </r>
  <r>
    <n v="15"/>
  </r>
  <r>
    <n v="13"/>
  </r>
  <r>
    <n v="34"/>
  </r>
  <r>
    <n v="19"/>
  </r>
  <r>
    <n v="26"/>
  </r>
  <r>
    <n v="22"/>
  </r>
  <r>
    <n v="27"/>
  </r>
  <r>
    <n v="28"/>
  </r>
  <r>
    <n v="28"/>
  </r>
  <r>
    <n v="21"/>
  </r>
  <r>
    <n v="27"/>
  </r>
  <r>
    <n v="21"/>
  </r>
  <r>
    <n v="16"/>
  </r>
  <r>
    <n v="26"/>
  </r>
  <r>
    <n v="31"/>
  </r>
  <r>
    <n v="26"/>
  </r>
  <r>
    <n v="19"/>
  </r>
  <r>
    <n v="22"/>
  </r>
  <r>
    <n v="22"/>
  </r>
  <r>
    <n v="24"/>
  </r>
  <r>
    <n v="18"/>
  </r>
  <r>
    <n v="21"/>
  </r>
  <r>
    <n v="20"/>
  </r>
  <r>
    <n v="30"/>
  </r>
  <r>
    <n v="12"/>
  </r>
  <r>
    <n v="25"/>
  </r>
  <r>
    <n v="19"/>
  </r>
  <r>
    <n v="18"/>
  </r>
  <r>
    <n v="26"/>
  </r>
  <r>
    <n v="23"/>
  </r>
  <r>
    <n v="19"/>
  </r>
  <r>
    <n v="17"/>
  </r>
  <r>
    <n v="25"/>
  </r>
  <r>
    <n v="24"/>
  </r>
  <r>
    <n v="25"/>
  </r>
  <r>
    <n v="21"/>
  </r>
  <r>
    <n v="27"/>
  </r>
  <r>
    <n v="27"/>
  </r>
  <r>
    <n v="27"/>
  </r>
  <r>
    <n v="29"/>
  </r>
  <r>
    <n v="25"/>
  </r>
  <r>
    <n v="20"/>
  </r>
  <r>
    <n v="23"/>
  </r>
  <r>
    <n v="23"/>
  </r>
  <r>
    <n v="22"/>
  </r>
  <r>
    <n v="32"/>
  </r>
  <r>
    <n v="24"/>
  </r>
  <r>
    <n v="28"/>
  </r>
  <r>
    <n v="29"/>
  </r>
  <r>
    <n v="26"/>
  </r>
  <r>
    <n v="13"/>
  </r>
  <r>
    <n v="17"/>
  </r>
  <r>
    <n v="27"/>
  </r>
  <r>
    <n v="23"/>
  </r>
  <r>
    <n v="25"/>
  </r>
  <r>
    <n v="13"/>
  </r>
  <r>
    <n v="27"/>
  </r>
  <r>
    <n v="26"/>
  </r>
  <r>
    <n v="19"/>
  </r>
  <r>
    <n v="24"/>
  </r>
  <r>
    <n v="18"/>
  </r>
  <r>
    <n v="15"/>
  </r>
  <r>
    <n v="15"/>
  </r>
  <r>
    <n v="12"/>
  </r>
  <r>
    <n v="28"/>
  </r>
  <r>
    <n v="24"/>
  </r>
  <r>
    <n v="18"/>
  </r>
  <r>
    <n v="22"/>
  </r>
  <r>
    <n v="25"/>
  </r>
  <r>
    <n v="31"/>
  </r>
  <r>
    <n v="21"/>
  </r>
  <r>
    <n v="32"/>
  </r>
  <r>
    <n v="27"/>
  </r>
  <r>
    <n v="21"/>
  </r>
  <r>
    <n v="24"/>
  </r>
  <r>
    <n v="25"/>
  </r>
  <r>
    <n v="18"/>
  </r>
  <r>
    <n v="18"/>
  </r>
  <r>
    <n v="22"/>
  </r>
  <r>
    <n v="24"/>
  </r>
  <r>
    <n v="25"/>
  </r>
  <r>
    <n v="27"/>
  </r>
  <r>
    <n v="23"/>
  </r>
  <r>
    <n v="21"/>
  </r>
  <r>
    <n v="16"/>
  </r>
  <r>
    <n v="16"/>
  </r>
  <r>
    <n v="28"/>
  </r>
  <r>
    <n v="18"/>
  </r>
  <r>
    <n v="15"/>
  </r>
  <r>
    <n v="17"/>
  </r>
  <r>
    <n v="21"/>
  </r>
  <r>
    <n v="22"/>
  </r>
  <r>
    <n v="23"/>
  </r>
  <r>
    <n v="27"/>
  </r>
  <r>
    <n v="23"/>
  </r>
  <r>
    <n v="32"/>
  </r>
  <r>
    <n v="21"/>
  </r>
  <r>
    <n v="16"/>
  </r>
  <r>
    <n v="21"/>
  </r>
  <r>
    <n v="34"/>
  </r>
  <r>
    <n v="20"/>
  </r>
  <r>
    <n v="29"/>
  </r>
  <r>
    <n v="15"/>
  </r>
  <r>
    <n v="16"/>
  </r>
  <r>
    <n v="19"/>
  </r>
  <r>
    <n v="24"/>
  </r>
  <r>
    <n v="21"/>
  </r>
  <r>
    <n v="17"/>
  </r>
  <r>
    <n v="21"/>
  </r>
  <r>
    <n v="23"/>
  </r>
  <r>
    <n v="16"/>
  </r>
  <r>
    <n v="20"/>
  </r>
  <r>
    <n v="26"/>
  </r>
  <r>
    <n v="23"/>
  </r>
  <r>
    <n v="24"/>
  </r>
  <r>
    <n v="17"/>
  </r>
  <r>
    <n v="19"/>
  </r>
  <r>
    <n v="17"/>
  </r>
  <r>
    <n v="28"/>
  </r>
  <r>
    <n v="28"/>
  </r>
  <r>
    <n v="30"/>
  </r>
  <r>
    <n v="21"/>
  </r>
  <r>
    <n v="27"/>
  </r>
  <r>
    <n v="17"/>
  </r>
  <r>
    <n v="20"/>
  </r>
  <r>
    <n v="24"/>
  </r>
  <r>
    <n v="17"/>
  </r>
  <r>
    <n v="23"/>
  </r>
  <r>
    <n v="24"/>
  </r>
  <r>
    <n v="33"/>
  </r>
  <r>
    <n v="15"/>
  </r>
  <r>
    <n v="24"/>
  </r>
  <r>
    <n v="21"/>
  </r>
  <r>
    <n v="18"/>
  </r>
  <r>
    <n v="19"/>
  </r>
  <r>
    <n v="26"/>
  </r>
  <r>
    <n v="20"/>
  </r>
  <r>
    <n v="28"/>
  </r>
  <r>
    <n v="25"/>
  </r>
  <r>
    <n v="27"/>
  </r>
  <r>
    <n v="23"/>
  </r>
  <r>
    <n v="24"/>
  </r>
  <r>
    <n v="24"/>
  </r>
  <r>
    <n v="28"/>
  </r>
  <r>
    <n v="23"/>
  </r>
  <r>
    <n v="26"/>
  </r>
  <r>
    <n v="24"/>
  </r>
  <r>
    <n v="29"/>
  </r>
  <r>
    <n v="22"/>
  </r>
  <r>
    <n v="25"/>
  </r>
  <r>
    <n v="18"/>
  </r>
  <r>
    <n v="22"/>
  </r>
  <r>
    <n v="14"/>
  </r>
  <r>
    <n v="24"/>
  </r>
  <r>
    <n v="29"/>
  </r>
  <r>
    <n v="29"/>
  </r>
  <r>
    <n v="28"/>
  </r>
  <r>
    <n v="15"/>
  </r>
  <r>
    <n v="26"/>
  </r>
  <r>
    <n v="18"/>
  </r>
  <r>
    <n v="32"/>
  </r>
  <r>
    <n v="12"/>
  </r>
  <r>
    <n v="27"/>
  </r>
  <r>
    <n v="15"/>
  </r>
  <r>
    <n v="30"/>
  </r>
  <r>
    <n v="16"/>
  </r>
  <r>
    <n v="27"/>
  </r>
  <r>
    <n v="22"/>
  </r>
  <r>
    <n v="20"/>
  </r>
  <r>
    <n v="23"/>
  </r>
  <r>
    <n v="27"/>
  </r>
  <r>
    <n v="31"/>
  </r>
  <r>
    <n v="30"/>
  </r>
  <r>
    <n v="33"/>
  </r>
  <r>
    <n v="20"/>
  </r>
  <r>
    <n v="28"/>
  </r>
  <r>
    <n v="28"/>
  </r>
  <r>
    <n v="20"/>
  </r>
  <r>
    <n v="22"/>
  </r>
  <r>
    <n v="21"/>
  </r>
  <r>
    <n v="18"/>
  </r>
  <r>
    <n v="31"/>
  </r>
  <r>
    <n v="18"/>
  </r>
  <r>
    <n v="23"/>
  </r>
  <r>
    <n v="18"/>
  </r>
  <r>
    <n v="14"/>
  </r>
  <r>
    <n v="24"/>
  </r>
  <r>
    <n v="12"/>
  </r>
  <r>
    <n v="27"/>
  </r>
  <r>
    <n v="14"/>
  </r>
  <r>
    <n v="19"/>
  </r>
  <r>
    <n v="24"/>
  </r>
  <r>
    <n v="26"/>
  </r>
  <r>
    <n v="21"/>
  </r>
  <r>
    <n v="26"/>
  </r>
  <r>
    <n v="28"/>
  </r>
  <r>
    <n v="30"/>
  </r>
  <r>
    <n v="24"/>
  </r>
  <r>
    <n v="25"/>
  </r>
  <r>
    <n v="12"/>
  </r>
  <r>
    <n v="15"/>
  </r>
  <r>
    <n v="16"/>
  </r>
  <r>
    <n v="19"/>
  </r>
  <r>
    <n v="24"/>
  </r>
  <r>
    <n v="16"/>
  </r>
  <r>
    <n v="20"/>
  </r>
  <r>
    <n v="26"/>
  </r>
  <r>
    <n v="24"/>
  </r>
  <r>
    <n v="23"/>
  </r>
  <r>
    <n v="14"/>
  </r>
  <r>
    <n v="21"/>
  </r>
  <r>
    <n v="31"/>
  </r>
  <r>
    <n v="23"/>
  </r>
  <r>
    <n v="20"/>
  </r>
  <r>
    <n v="22"/>
  </r>
  <r>
    <n v="15"/>
  </r>
  <r>
    <n v="18"/>
  </r>
  <r>
    <n v="22"/>
  </r>
  <r>
    <n v="33"/>
  </r>
  <r>
    <n v="18"/>
  </r>
  <r>
    <n v="34"/>
  </r>
  <r>
    <n v="18"/>
  </r>
  <r>
    <n v="12"/>
  </r>
  <r>
    <n v="28"/>
  </r>
  <r>
    <n v="23"/>
  </r>
  <r>
    <n v="21"/>
  </r>
  <r>
    <n v="20"/>
  </r>
  <r>
    <n v="25"/>
  </r>
  <r>
    <n v="29"/>
  </r>
  <r>
    <n v="27"/>
  </r>
  <r>
    <n v="16"/>
  </r>
  <r>
    <n v="24"/>
  </r>
  <r>
    <n v="29"/>
  </r>
  <r>
    <n v="15"/>
  </r>
  <r>
    <n v="16"/>
  </r>
  <r>
    <n v="25"/>
  </r>
  <r>
    <n v="18"/>
  </r>
  <r>
    <n v="18"/>
  </r>
  <r>
    <n v="28"/>
  </r>
  <r>
    <n v="17"/>
  </r>
  <r>
    <n v="25"/>
  </r>
  <r>
    <n v="19"/>
  </r>
  <r>
    <n v="22"/>
  </r>
  <r>
    <n v="30"/>
  </r>
  <r>
    <n v="24"/>
  </r>
  <r>
    <n v="31"/>
  </r>
  <r>
    <n v="24"/>
  </r>
  <r>
    <n v="26"/>
  </r>
  <r>
    <n v="25"/>
  </r>
  <r>
    <n v="15"/>
  </r>
  <r>
    <n v="16"/>
  </r>
  <r>
    <n v="18"/>
  </r>
  <r>
    <n v="32"/>
  </r>
  <r>
    <n v="30"/>
  </r>
  <r>
    <n v="17"/>
  </r>
  <r>
    <n v="28"/>
  </r>
  <r>
    <n v="21"/>
  </r>
  <r>
    <n v="15"/>
  </r>
  <r>
    <n v="26"/>
  </r>
  <r>
    <n v="24"/>
  </r>
  <r>
    <n v="29"/>
  </r>
  <r>
    <n v="21"/>
  </r>
  <r>
    <n v="20"/>
  </r>
  <r>
    <n v="28"/>
  </r>
  <r>
    <n v="22"/>
  </r>
  <r>
    <n v="22"/>
  </r>
  <r>
    <n v="21"/>
  </r>
  <r>
    <n v="26"/>
  </r>
  <r>
    <n v="19"/>
  </r>
  <r>
    <n v="26"/>
  </r>
  <r>
    <n v="24"/>
  </r>
  <r>
    <n v="22"/>
  </r>
  <r>
    <n v="16"/>
  </r>
  <r>
    <n v="26"/>
  </r>
  <r>
    <n v="22"/>
  </r>
  <r>
    <n v="23"/>
  </r>
  <r>
    <n v="25"/>
  </r>
  <r>
    <n v="16"/>
  </r>
  <r>
    <n v="25"/>
  </r>
  <r>
    <n v="20"/>
  </r>
  <r>
    <n v="14"/>
  </r>
  <r>
    <n v="26"/>
  </r>
  <r>
    <n v="30"/>
  </r>
  <r>
    <n v="20"/>
  </r>
  <r>
    <n v="33"/>
  </r>
  <r>
    <n v="18"/>
  </r>
  <r>
    <n v="29"/>
  </r>
  <r>
    <n v="24"/>
  </r>
  <r>
    <n v="22"/>
  </r>
  <r>
    <n v="27"/>
  </r>
  <r>
    <n v="25"/>
  </r>
  <r>
    <n v="18"/>
  </r>
  <r>
    <n v="24"/>
  </r>
  <r>
    <n v="21"/>
  </r>
  <r>
    <n v="31"/>
  </r>
  <r>
    <n v="22"/>
  </r>
  <r>
    <n v="26"/>
  </r>
  <r>
    <n v="30"/>
  </r>
  <r>
    <n v="21"/>
  </r>
  <r>
    <n v="20"/>
  </r>
  <r>
    <n v="21"/>
  </r>
  <r>
    <n v="21"/>
  </r>
  <r>
    <n v="19"/>
  </r>
  <r>
    <n v="27"/>
  </r>
  <r>
    <n v="26"/>
  </r>
  <r>
    <n v="28"/>
  </r>
  <r>
    <n v="26"/>
  </r>
  <r>
    <n v="21"/>
  </r>
  <r>
    <n v="18"/>
  </r>
  <r>
    <n v="22"/>
  </r>
  <r>
    <n v="26"/>
  </r>
  <r>
    <n v="24"/>
  </r>
  <r>
    <n v="21"/>
  </r>
  <r>
    <n v="19"/>
  </r>
  <r>
    <n v="30"/>
  </r>
  <r>
    <n v="17"/>
  </r>
  <r>
    <n v="28"/>
  </r>
  <r>
    <n v="26"/>
  </r>
  <r>
    <n v="22"/>
  </r>
  <r>
    <n v="28"/>
  </r>
  <r>
    <n v="19"/>
  </r>
  <r>
    <n v="19"/>
  </r>
  <r>
    <n v="18"/>
  </r>
  <r>
    <n v="26"/>
  </r>
  <r>
    <n v="22"/>
  </r>
  <r>
    <n v="24"/>
  </r>
  <r>
    <n v="31"/>
  </r>
  <r>
    <n v="31"/>
  </r>
  <r>
    <n v="24"/>
  </r>
  <r>
    <n v="22"/>
  </r>
  <r>
    <n v="18"/>
  </r>
  <r>
    <n v="21"/>
  </r>
  <r>
    <n v="17"/>
  </r>
  <r>
    <n v="30"/>
  </r>
  <r>
    <n v="23"/>
  </r>
  <r>
    <n v="20"/>
  </r>
  <r>
    <n v="28"/>
  </r>
  <r>
    <n v="17"/>
  </r>
  <r>
    <n v="21"/>
  </r>
  <r>
    <n v="20"/>
  </r>
  <r>
    <n v="23"/>
  </r>
  <r>
    <n v="18"/>
  </r>
  <r>
    <n v="33"/>
  </r>
  <r>
    <n v="19"/>
  </r>
  <r>
    <n v="24"/>
  </r>
  <r>
    <n v="22"/>
  </r>
  <r>
    <n v="30"/>
  </r>
  <r>
    <n v="33"/>
  </r>
  <r>
    <n v="19"/>
  </r>
  <r>
    <n v="18"/>
  </r>
  <r>
    <n v="28"/>
  </r>
  <r>
    <n v="18"/>
  </r>
  <r>
    <n v="14"/>
  </r>
  <r>
    <n v="25"/>
  </r>
  <r>
    <n v="14"/>
  </r>
  <r>
    <n v="22"/>
  </r>
  <r>
    <n v="27"/>
  </r>
  <r>
    <n v="28"/>
  </r>
  <r>
    <n v="17"/>
  </r>
  <r>
    <n v="17"/>
  </r>
  <r>
    <n v="26"/>
  </r>
  <r>
    <n v="17"/>
  </r>
  <r>
    <n v="19"/>
  </r>
  <r>
    <n v="22"/>
  </r>
  <r>
    <n v="22"/>
  </r>
  <r>
    <n v="20"/>
  </r>
  <r>
    <n v="18"/>
  </r>
  <r>
    <n v="25"/>
  </r>
  <r>
    <n v="19"/>
  </r>
  <r>
    <n v="18"/>
  </r>
  <r>
    <n v="24"/>
  </r>
  <r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50">
  <r>
    <x v="0"/>
    <x v="0"/>
    <n v="27"/>
    <x v="0"/>
    <s v="Operations Executive"/>
    <x v="0"/>
    <x v="0"/>
    <x v="0"/>
    <x v="0"/>
    <x v="0"/>
    <d v="2022-01-25T00:00:00"/>
    <x v="0"/>
    <n v="57296"/>
    <n v="4.9000000000000004"/>
    <x v="0"/>
    <n v="5"/>
    <x v="0"/>
    <x v="0"/>
    <n v="24"/>
  </r>
  <r>
    <x v="1"/>
    <x v="1"/>
    <n v="31"/>
    <x v="1"/>
    <s v="Service Manager"/>
    <x v="1"/>
    <x v="1"/>
    <x v="0"/>
    <x v="0"/>
    <x v="1"/>
    <d v="2022-02-03T00:00:00"/>
    <x v="0"/>
    <n v="66190"/>
    <n v="5"/>
    <x v="0"/>
    <n v="4"/>
    <x v="1"/>
    <x v="1"/>
    <n v="33"/>
  </r>
  <r>
    <x v="2"/>
    <x v="2"/>
    <n v="25"/>
    <x v="0"/>
    <s v="Operations Executive"/>
    <x v="2"/>
    <x v="2"/>
    <x v="0"/>
    <x v="0"/>
    <x v="2"/>
    <d v="2022-01-23T00:00:00"/>
    <x v="0"/>
    <n v="88828"/>
    <n v="4.5999999999999996"/>
    <x v="0"/>
    <n v="2"/>
    <x v="0"/>
    <x v="0"/>
    <n v="22"/>
  </r>
  <r>
    <x v="3"/>
    <x v="2"/>
    <n v="34"/>
    <x v="2"/>
    <s v="Sales Executive"/>
    <x v="3"/>
    <x v="1"/>
    <x v="1"/>
    <x v="0"/>
    <x v="1"/>
    <d v="2022-01-31T00:00:00"/>
    <x v="1"/>
    <m/>
    <m/>
    <x v="1"/>
    <m/>
    <x v="1"/>
    <x v="2"/>
    <n v="30"/>
  </r>
  <r>
    <x v="4"/>
    <x v="0"/>
    <n v="37"/>
    <x v="3"/>
    <s v="Marketing Executive"/>
    <x v="3"/>
    <x v="2"/>
    <x v="0"/>
    <x v="1"/>
    <x v="3"/>
    <d v="2022-01-25T00:00:00"/>
    <x v="0"/>
    <n v="78338"/>
    <n v="4.7"/>
    <x v="0"/>
    <n v="4"/>
    <x v="0"/>
    <x v="2"/>
    <n v="23"/>
  </r>
  <r>
    <x v="5"/>
    <x v="0"/>
    <n v="23"/>
    <x v="1"/>
    <s v="Service Engineer"/>
    <x v="4"/>
    <x v="2"/>
    <x v="1"/>
    <x v="1"/>
    <x v="4"/>
    <d v="2022-01-22T00:00:00"/>
    <x v="0"/>
    <n v="87182"/>
    <n v="3.9"/>
    <x v="2"/>
    <n v="4"/>
    <x v="1"/>
    <x v="0"/>
    <n v="20"/>
  </r>
  <r>
    <x v="6"/>
    <x v="0"/>
    <n v="27"/>
    <x v="2"/>
    <s v="Sales Manager"/>
    <x v="3"/>
    <x v="1"/>
    <x v="2"/>
    <x v="1"/>
    <x v="3"/>
    <d v="2022-01-21T00:00:00"/>
    <x v="0"/>
    <n v="78864"/>
    <n v="4.0999999999999996"/>
    <x v="2"/>
    <n v="5"/>
    <x v="1"/>
    <x v="0"/>
    <n v="19"/>
  </r>
  <r>
    <x v="7"/>
    <x v="2"/>
    <n v="30"/>
    <x v="1"/>
    <s v="Service Manager"/>
    <x v="5"/>
    <x v="1"/>
    <x v="3"/>
    <x v="1"/>
    <x v="1"/>
    <d v="2022-02-03T00:00:00"/>
    <x v="0"/>
    <n v="42476"/>
    <n v="4.7"/>
    <x v="0"/>
    <n v="4"/>
    <x v="1"/>
    <x v="1"/>
    <n v="32"/>
  </r>
  <r>
    <x v="8"/>
    <x v="2"/>
    <n v="28"/>
    <x v="1"/>
    <s v="Service Engineer"/>
    <x v="6"/>
    <x v="2"/>
    <x v="2"/>
    <x v="2"/>
    <x v="0"/>
    <d v="2022-01-23T00:00:00"/>
    <x v="1"/>
    <m/>
    <m/>
    <x v="1"/>
    <n v="4"/>
    <x v="0"/>
    <x v="1"/>
    <n v="20"/>
  </r>
  <r>
    <x v="9"/>
    <x v="2"/>
    <n v="34"/>
    <x v="1"/>
    <s v="Service Engineer"/>
    <x v="3"/>
    <x v="1"/>
    <x v="0"/>
    <x v="2"/>
    <x v="5"/>
    <d v="2022-01-25T00:00:00"/>
    <x v="0"/>
    <n v="60329"/>
    <n v="4.3"/>
    <x v="0"/>
    <n v="4"/>
    <x v="1"/>
    <x v="2"/>
    <n v="22"/>
  </r>
  <r>
    <x v="10"/>
    <x v="0"/>
    <n v="33"/>
    <x v="0"/>
    <s v="Operations Executive"/>
    <x v="1"/>
    <x v="1"/>
    <x v="0"/>
    <x v="2"/>
    <x v="1"/>
    <d v="2022-01-28T00:00:00"/>
    <x v="2"/>
    <m/>
    <m/>
    <x v="1"/>
    <n v="4"/>
    <x v="0"/>
    <x v="1"/>
    <n v="25"/>
  </r>
  <r>
    <x v="11"/>
    <x v="0"/>
    <n v="31"/>
    <x v="4"/>
    <s v="Production Manager"/>
    <x v="5"/>
    <x v="1"/>
    <x v="0"/>
    <x v="2"/>
    <x v="6"/>
    <d v="2022-01-30T00:00:00"/>
    <x v="0"/>
    <n v="57340"/>
    <n v="4.8"/>
    <x v="2"/>
    <n v="4"/>
    <x v="0"/>
    <x v="1"/>
    <n v="27"/>
  </r>
  <r>
    <x v="12"/>
    <x v="2"/>
    <n v="24"/>
    <x v="2"/>
    <s v="Sales Manager"/>
    <x v="7"/>
    <x v="0"/>
    <x v="1"/>
    <x v="2"/>
    <x v="5"/>
    <d v="2022-01-22T00:00:00"/>
    <x v="0"/>
    <n v="47703"/>
    <n v="3.9"/>
    <x v="0"/>
    <n v="3"/>
    <x v="1"/>
    <x v="0"/>
    <n v="19"/>
  </r>
  <r>
    <x v="13"/>
    <x v="0"/>
    <n v="34"/>
    <x v="1"/>
    <s v="Service Engineer"/>
    <x v="0"/>
    <x v="1"/>
    <x v="1"/>
    <x v="3"/>
    <x v="7"/>
    <d v="2022-02-02T00:00:00"/>
    <x v="0"/>
    <n v="67829"/>
    <n v="3.6"/>
    <x v="0"/>
    <n v="5"/>
    <x v="2"/>
    <x v="2"/>
    <n v="29"/>
  </r>
  <r>
    <x v="14"/>
    <x v="0"/>
    <n v="35"/>
    <x v="0"/>
    <s v="Operations Manager"/>
    <x v="4"/>
    <x v="3"/>
    <x v="4"/>
    <x v="3"/>
    <x v="1"/>
    <d v="2022-02-04T00:00:00"/>
    <x v="1"/>
    <m/>
    <m/>
    <x v="1"/>
    <n v="4"/>
    <x v="0"/>
    <x v="2"/>
    <n v="31"/>
  </r>
  <r>
    <x v="15"/>
    <x v="0"/>
    <n v="23"/>
    <x v="0"/>
    <s v="Operations Manager"/>
    <x v="1"/>
    <x v="4"/>
    <x v="1"/>
    <x v="3"/>
    <x v="5"/>
    <d v="2022-01-29T00:00:00"/>
    <x v="0"/>
    <n v="73711"/>
    <n v="5"/>
    <x v="0"/>
    <n v="1"/>
    <x v="1"/>
    <x v="0"/>
    <n v="25"/>
  </r>
  <r>
    <x v="16"/>
    <x v="0"/>
    <n v="39"/>
    <x v="0"/>
    <s v="Operations Executive"/>
    <x v="2"/>
    <x v="4"/>
    <x v="0"/>
    <x v="4"/>
    <x v="8"/>
    <d v="2022-02-03T00:00:00"/>
    <x v="1"/>
    <m/>
    <m/>
    <x v="1"/>
    <n v="2"/>
    <x v="1"/>
    <x v="2"/>
    <n v="29"/>
  </r>
  <r>
    <x v="17"/>
    <x v="0"/>
    <n v="23"/>
    <x v="0"/>
    <s v="Operations Manager"/>
    <x v="1"/>
    <x v="1"/>
    <x v="3"/>
    <x v="4"/>
    <x v="0"/>
    <d v="2022-01-21T00:00:00"/>
    <x v="0"/>
    <m/>
    <m/>
    <x v="0"/>
    <n v="4"/>
    <x v="0"/>
    <x v="0"/>
    <n v="16"/>
  </r>
  <r>
    <x v="18"/>
    <x v="2"/>
    <n v="35"/>
    <x v="1"/>
    <s v="Service Engineer"/>
    <x v="8"/>
    <x v="3"/>
    <x v="0"/>
    <x v="5"/>
    <x v="1"/>
    <d v="2022-01-31T00:00:00"/>
    <x v="0"/>
    <n v="154397"/>
    <n v="4.2"/>
    <x v="0"/>
    <m/>
    <x v="1"/>
    <x v="2"/>
    <n v="25"/>
  </r>
  <r>
    <x v="19"/>
    <x v="0"/>
    <n v="23"/>
    <x v="2"/>
    <s v="Sales Executive"/>
    <x v="5"/>
    <x v="0"/>
    <x v="0"/>
    <x v="5"/>
    <x v="8"/>
    <d v="2022-01-29T00:00:00"/>
    <x v="3"/>
    <m/>
    <m/>
    <x v="1"/>
    <n v="5"/>
    <x v="0"/>
    <x v="0"/>
    <n v="23"/>
  </r>
  <r>
    <x v="20"/>
    <x v="2"/>
    <n v="27"/>
    <x v="1"/>
    <s v="Service Engineer"/>
    <x v="2"/>
    <x v="2"/>
    <x v="2"/>
    <x v="5"/>
    <x v="5"/>
    <d v="2022-01-22T00:00:00"/>
    <x v="3"/>
    <m/>
    <m/>
    <x v="1"/>
    <n v="5"/>
    <x v="2"/>
    <x v="0"/>
    <n v="16"/>
  </r>
  <r>
    <x v="21"/>
    <x v="0"/>
    <n v="26"/>
    <x v="0"/>
    <s v="Operations Executive"/>
    <x v="9"/>
    <x v="0"/>
    <x v="0"/>
    <x v="5"/>
    <x v="9"/>
    <d v="2022-01-25T00:00:00"/>
    <x v="0"/>
    <n v="40400"/>
    <n v="3.6"/>
    <x v="0"/>
    <n v="4"/>
    <x v="1"/>
    <x v="0"/>
    <n v="19"/>
  </r>
  <r>
    <x v="22"/>
    <x v="0"/>
    <n v="35"/>
    <x v="5"/>
    <s v="General Manager"/>
    <x v="6"/>
    <x v="1"/>
    <x v="2"/>
    <x v="5"/>
    <x v="10"/>
    <d v="2022-01-31T00:00:00"/>
    <x v="0"/>
    <m/>
    <m/>
    <x v="2"/>
    <n v="4"/>
    <x v="1"/>
    <x v="2"/>
    <n v="25"/>
  </r>
  <r>
    <x v="23"/>
    <x v="0"/>
    <n v="24"/>
    <x v="6"/>
    <s v="Financial Analyst"/>
    <x v="1"/>
    <x v="4"/>
    <x v="1"/>
    <x v="5"/>
    <x v="8"/>
    <d v="2022-01-31T00:00:00"/>
    <x v="3"/>
    <m/>
    <m/>
    <x v="1"/>
    <n v="5"/>
    <x v="1"/>
    <x v="0"/>
    <n v="25"/>
  </r>
  <r>
    <x v="24"/>
    <x v="0"/>
    <n v="37"/>
    <x v="2"/>
    <s v="Sales Executive"/>
    <x v="10"/>
    <x v="0"/>
    <x v="2"/>
    <x v="6"/>
    <x v="11"/>
    <d v="2022-02-02T00:00:00"/>
    <x v="0"/>
    <n v="156861"/>
    <n v="3.7"/>
    <x v="0"/>
    <n v="4"/>
    <x v="0"/>
    <x v="2"/>
    <n v="26"/>
  </r>
  <r>
    <x v="25"/>
    <x v="2"/>
    <n v="40"/>
    <x v="1"/>
    <s v="Service Manager"/>
    <x v="4"/>
    <x v="3"/>
    <x v="1"/>
    <x v="6"/>
    <x v="10"/>
    <d v="2022-02-07T00:00:00"/>
    <x v="0"/>
    <n v="63707"/>
    <n v="4"/>
    <x v="0"/>
    <n v="5"/>
    <x v="1"/>
    <x v="3"/>
    <n v="31"/>
  </r>
  <r>
    <x v="26"/>
    <x v="0"/>
    <n v="28"/>
    <x v="1"/>
    <s v="Service Engineer"/>
    <x v="0"/>
    <x v="1"/>
    <x v="1"/>
    <x v="7"/>
    <x v="9"/>
    <d v="2022-01-27T00:00:00"/>
    <x v="0"/>
    <n v="41547"/>
    <n v="3.6"/>
    <x v="0"/>
    <n v="4"/>
    <x v="2"/>
    <x v="1"/>
    <n v="19"/>
  </r>
  <r>
    <x v="27"/>
    <x v="0"/>
    <n v="33"/>
    <x v="0"/>
    <s v="Operations Executive"/>
    <x v="0"/>
    <x v="3"/>
    <x v="0"/>
    <x v="7"/>
    <x v="6"/>
    <d v="2022-01-30T00:00:00"/>
    <x v="0"/>
    <n v="46151"/>
    <n v="4.0999999999999996"/>
    <x v="0"/>
    <m/>
    <x v="1"/>
    <x v="1"/>
    <n v="22"/>
  </r>
  <r>
    <x v="28"/>
    <x v="2"/>
    <n v="28"/>
    <x v="2"/>
    <s v="Sales Manager"/>
    <x v="9"/>
    <x v="1"/>
    <x v="0"/>
    <x v="7"/>
    <x v="1"/>
    <d v="2022-01-30T00:00:00"/>
    <x v="0"/>
    <n v="47408"/>
    <n v="3.6"/>
    <x v="0"/>
    <n v="5"/>
    <x v="1"/>
    <x v="1"/>
    <n v="22"/>
  </r>
  <r>
    <x v="29"/>
    <x v="0"/>
    <n v="25"/>
    <x v="3"/>
    <s v="Marketing Executive"/>
    <x v="9"/>
    <x v="1"/>
    <x v="2"/>
    <x v="8"/>
    <x v="12"/>
    <d v="2022-02-02T00:00:00"/>
    <x v="0"/>
    <n v="62213"/>
    <n v="3.7"/>
    <x v="2"/>
    <n v="3"/>
    <x v="1"/>
    <x v="0"/>
    <n v="24"/>
  </r>
  <r>
    <x v="30"/>
    <x v="2"/>
    <n v="25"/>
    <x v="1"/>
    <s v="Service Engineer"/>
    <x v="11"/>
    <x v="0"/>
    <x v="1"/>
    <x v="8"/>
    <x v="1"/>
    <d v="2022-01-31T00:00:00"/>
    <x v="0"/>
    <n v="162727"/>
    <n v="4.7"/>
    <x v="0"/>
    <n v="5"/>
    <x v="0"/>
    <x v="0"/>
    <n v="22"/>
  </r>
  <r>
    <x v="31"/>
    <x v="0"/>
    <n v="33"/>
    <x v="0"/>
    <s v="Operations Manager"/>
    <x v="0"/>
    <x v="0"/>
    <x v="2"/>
    <x v="9"/>
    <x v="4"/>
    <d v="2022-01-26T00:00:00"/>
    <x v="0"/>
    <n v="60990"/>
    <n v="3.9"/>
    <x v="0"/>
    <n v="4"/>
    <x v="1"/>
    <x v="1"/>
    <n v="16"/>
  </r>
  <r>
    <x v="32"/>
    <x v="0"/>
    <n v="23"/>
    <x v="0"/>
    <s v="Operations Manager"/>
    <x v="12"/>
    <x v="2"/>
    <x v="1"/>
    <x v="9"/>
    <x v="11"/>
    <d v="2022-02-06T00:00:00"/>
    <x v="0"/>
    <n v="41907"/>
    <n v="4.8"/>
    <x v="0"/>
    <n v="4"/>
    <x v="1"/>
    <x v="0"/>
    <n v="27"/>
  </r>
  <r>
    <x v="33"/>
    <x v="1"/>
    <n v="39"/>
    <x v="0"/>
    <s v="Operations Executive"/>
    <x v="0"/>
    <x v="0"/>
    <x v="3"/>
    <x v="9"/>
    <x v="4"/>
    <d v="2022-01-25T00:00:00"/>
    <x v="0"/>
    <n v="58121"/>
    <n v="3.7"/>
    <x v="2"/>
    <n v="5"/>
    <x v="1"/>
    <x v="2"/>
    <n v="15"/>
  </r>
  <r>
    <x v="34"/>
    <x v="1"/>
    <n v="24"/>
    <x v="0"/>
    <s v="Operations Executive"/>
    <x v="0"/>
    <x v="1"/>
    <x v="0"/>
    <x v="9"/>
    <x v="8"/>
    <d v="2022-01-28T00:00:00"/>
    <x v="1"/>
    <m/>
    <m/>
    <x v="1"/>
    <n v="4"/>
    <x v="2"/>
    <x v="0"/>
    <n v="18"/>
  </r>
  <r>
    <x v="35"/>
    <x v="2"/>
    <n v="39"/>
    <x v="0"/>
    <s v="Operations Manager"/>
    <x v="5"/>
    <x v="0"/>
    <x v="1"/>
    <x v="9"/>
    <x v="13"/>
    <d v="2022-02-08T00:00:00"/>
    <x v="1"/>
    <m/>
    <m/>
    <x v="1"/>
    <n v="5"/>
    <x v="1"/>
    <x v="2"/>
    <n v="29"/>
  </r>
  <r>
    <x v="36"/>
    <x v="0"/>
    <n v="39"/>
    <x v="0"/>
    <s v="Operations Executive"/>
    <x v="6"/>
    <x v="1"/>
    <x v="2"/>
    <x v="10"/>
    <x v="14"/>
    <d v="2022-01-27T00:00:00"/>
    <x v="2"/>
    <m/>
    <m/>
    <x v="1"/>
    <n v="5"/>
    <x v="1"/>
    <x v="2"/>
    <n v="16"/>
  </r>
  <r>
    <x v="37"/>
    <x v="0"/>
    <n v="30"/>
    <x v="0"/>
    <s v="Operations Executive"/>
    <x v="2"/>
    <x v="0"/>
    <x v="3"/>
    <x v="10"/>
    <x v="13"/>
    <d v="2022-01-31T00:00:00"/>
    <x v="0"/>
    <n v="71760"/>
    <n v="4.3"/>
    <x v="0"/>
    <m/>
    <x v="1"/>
    <x v="1"/>
    <n v="20"/>
  </r>
  <r>
    <x v="38"/>
    <x v="2"/>
    <n v="22"/>
    <x v="0"/>
    <s v="Operations Executive"/>
    <x v="10"/>
    <x v="1"/>
    <x v="3"/>
    <x v="10"/>
    <x v="6"/>
    <d v="2022-01-29T00:00:00"/>
    <x v="0"/>
    <n v="124309"/>
    <n v="3.7"/>
    <x v="0"/>
    <n v="4"/>
    <x v="1"/>
    <x v="0"/>
    <n v="18"/>
  </r>
  <r>
    <x v="39"/>
    <x v="0"/>
    <n v="23"/>
    <x v="5"/>
    <s v="General Manager"/>
    <x v="1"/>
    <x v="1"/>
    <x v="1"/>
    <x v="10"/>
    <x v="15"/>
    <d v="2022-02-10T00:00:00"/>
    <x v="1"/>
    <m/>
    <m/>
    <x v="1"/>
    <n v="4"/>
    <x v="0"/>
    <x v="0"/>
    <n v="30"/>
  </r>
  <r>
    <x v="40"/>
    <x v="0"/>
    <n v="25"/>
    <x v="0"/>
    <s v="Operations Executive"/>
    <x v="9"/>
    <x v="3"/>
    <x v="0"/>
    <x v="10"/>
    <x v="1"/>
    <d v="2022-02-01T00:00:00"/>
    <x v="0"/>
    <n v="44104"/>
    <n v="4.0999999999999996"/>
    <x v="0"/>
    <n v="4"/>
    <x v="2"/>
    <x v="0"/>
    <n v="21"/>
  </r>
  <r>
    <x v="41"/>
    <x v="0"/>
    <n v="31"/>
    <x v="0"/>
    <s v="Operations Manager"/>
    <x v="13"/>
    <x v="1"/>
    <x v="0"/>
    <x v="11"/>
    <x v="9"/>
    <d v="2022-01-30T00:00:00"/>
    <x v="0"/>
    <n v="152710"/>
    <n v="4.2"/>
    <x v="0"/>
    <n v="3"/>
    <x v="1"/>
    <x v="1"/>
    <n v="18"/>
  </r>
  <r>
    <x v="42"/>
    <x v="0"/>
    <n v="54"/>
    <x v="0"/>
    <s v="Operations Manager"/>
    <x v="6"/>
    <x v="0"/>
    <x v="2"/>
    <x v="11"/>
    <x v="12"/>
    <d v="2022-02-03T00:00:00"/>
    <x v="0"/>
    <m/>
    <m/>
    <x v="0"/>
    <n v="4"/>
    <x v="1"/>
    <x v="4"/>
    <n v="22"/>
  </r>
  <r>
    <x v="43"/>
    <x v="1"/>
    <n v="23"/>
    <x v="1"/>
    <s v="Service Manager"/>
    <x v="13"/>
    <x v="1"/>
    <x v="0"/>
    <x v="11"/>
    <x v="1"/>
    <d v="2022-01-27T00:00:00"/>
    <x v="0"/>
    <m/>
    <m/>
    <x v="0"/>
    <n v="5"/>
    <x v="2"/>
    <x v="0"/>
    <n v="15"/>
  </r>
  <r>
    <x v="44"/>
    <x v="0"/>
    <n v="49"/>
    <x v="2"/>
    <s v="Sales Manager"/>
    <x v="8"/>
    <x v="1"/>
    <x v="0"/>
    <x v="12"/>
    <x v="12"/>
    <d v="2022-02-04T00:00:00"/>
    <x v="2"/>
    <m/>
    <m/>
    <x v="1"/>
    <n v="4"/>
    <x v="1"/>
    <x v="5"/>
    <n v="22"/>
  </r>
  <r>
    <x v="45"/>
    <x v="2"/>
    <n v="28"/>
    <x v="4"/>
    <s v="Production Engineer"/>
    <x v="9"/>
    <x v="0"/>
    <x v="3"/>
    <x v="12"/>
    <x v="16"/>
    <d v="2022-02-15T00:00:00"/>
    <x v="1"/>
    <m/>
    <m/>
    <x v="1"/>
    <n v="5"/>
    <x v="1"/>
    <x v="1"/>
    <n v="33"/>
  </r>
  <r>
    <x v="46"/>
    <x v="0"/>
    <n v="23"/>
    <x v="6"/>
    <s v="Financial Analyst"/>
    <x v="2"/>
    <x v="0"/>
    <x v="3"/>
    <x v="12"/>
    <x v="10"/>
    <d v="2022-02-01T00:00:00"/>
    <x v="0"/>
    <m/>
    <m/>
    <x v="0"/>
    <n v="5"/>
    <x v="2"/>
    <x v="0"/>
    <n v="19"/>
  </r>
  <r>
    <x v="47"/>
    <x v="0"/>
    <n v="37"/>
    <x v="0"/>
    <s v="Operations Manager"/>
    <x v="12"/>
    <x v="0"/>
    <x v="2"/>
    <x v="13"/>
    <x v="8"/>
    <d v="2022-02-01T00:00:00"/>
    <x v="0"/>
    <n v="48202"/>
    <n v="3.8"/>
    <x v="0"/>
    <m/>
    <x v="1"/>
    <x v="2"/>
    <n v="18"/>
  </r>
  <r>
    <x v="48"/>
    <x v="0"/>
    <n v="31"/>
    <x v="4"/>
    <s v="Production Engineer"/>
    <x v="12"/>
    <x v="4"/>
    <x v="2"/>
    <x v="13"/>
    <x v="16"/>
    <d v="2022-02-10T00:00:00"/>
    <x v="0"/>
    <n v="47372"/>
    <n v="3.7"/>
    <x v="0"/>
    <n v="4"/>
    <x v="1"/>
    <x v="1"/>
    <n v="27"/>
  </r>
  <r>
    <x v="49"/>
    <x v="0"/>
    <n v="34"/>
    <x v="0"/>
    <s v="Operations Executive"/>
    <x v="12"/>
    <x v="2"/>
    <x v="0"/>
    <x v="13"/>
    <x v="17"/>
    <d v="2022-02-11T00:00:00"/>
    <x v="0"/>
    <n v="48615"/>
    <n v="4.4000000000000004"/>
    <x v="2"/>
    <n v="5"/>
    <x v="0"/>
    <x v="2"/>
    <n v="28"/>
  </r>
  <r>
    <x v="50"/>
    <x v="1"/>
    <n v="25"/>
    <x v="6"/>
    <s v="Finance Manager"/>
    <x v="2"/>
    <x v="4"/>
    <x v="1"/>
    <x v="13"/>
    <x v="15"/>
    <d v="2022-02-09T00:00:00"/>
    <x v="0"/>
    <n v="78541"/>
    <n v="4.7"/>
    <x v="2"/>
    <n v="4"/>
    <x v="1"/>
    <x v="0"/>
    <n v="26"/>
  </r>
  <r>
    <x v="51"/>
    <x v="2"/>
    <n v="33"/>
    <x v="2"/>
    <s v="Sales Executive"/>
    <x v="12"/>
    <x v="0"/>
    <x v="2"/>
    <x v="13"/>
    <x v="17"/>
    <d v="2022-02-15T00:00:00"/>
    <x v="1"/>
    <m/>
    <m/>
    <x v="1"/>
    <n v="4"/>
    <x v="1"/>
    <x v="1"/>
    <n v="32"/>
  </r>
  <r>
    <x v="52"/>
    <x v="1"/>
    <n v="25"/>
    <x v="0"/>
    <s v="Operations Executive"/>
    <x v="10"/>
    <x v="0"/>
    <x v="0"/>
    <x v="13"/>
    <x v="10"/>
    <d v="2022-02-02T00:00:00"/>
    <x v="1"/>
    <m/>
    <m/>
    <x v="1"/>
    <n v="4"/>
    <x v="1"/>
    <x v="0"/>
    <n v="19"/>
  </r>
  <r>
    <x v="53"/>
    <x v="2"/>
    <n v="30"/>
    <x v="0"/>
    <s v="Operations Manager"/>
    <x v="6"/>
    <x v="0"/>
    <x v="1"/>
    <x v="13"/>
    <x v="18"/>
    <d v="2022-02-17T00:00:00"/>
    <x v="0"/>
    <m/>
    <m/>
    <x v="0"/>
    <n v="4"/>
    <x v="1"/>
    <x v="1"/>
    <n v="34"/>
  </r>
  <r>
    <x v="54"/>
    <x v="2"/>
    <n v="23"/>
    <x v="1"/>
    <s v="Service Manager"/>
    <x v="6"/>
    <x v="2"/>
    <x v="2"/>
    <x v="13"/>
    <x v="19"/>
    <d v="2022-02-11T00:00:00"/>
    <x v="1"/>
    <m/>
    <m/>
    <x v="1"/>
    <n v="4"/>
    <x v="0"/>
    <x v="0"/>
    <n v="28"/>
  </r>
  <r>
    <x v="55"/>
    <x v="1"/>
    <n v="34"/>
    <x v="0"/>
    <s v="Operations Executive"/>
    <x v="4"/>
    <x v="0"/>
    <x v="2"/>
    <x v="14"/>
    <x v="20"/>
    <d v="2022-02-11T00:00:00"/>
    <x v="0"/>
    <n v="88276"/>
    <n v="4.4000000000000004"/>
    <x v="0"/>
    <n v="4"/>
    <x v="1"/>
    <x v="2"/>
    <n v="27"/>
  </r>
  <r>
    <x v="56"/>
    <x v="0"/>
    <n v="40"/>
    <x v="0"/>
    <s v="Operations Manager"/>
    <x v="9"/>
    <x v="1"/>
    <x v="3"/>
    <x v="14"/>
    <x v="20"/>
    <d v="2022-02-11T00:00:00"/>
    <x v="1"/>
    <m/>
    <m/>
    <x v="1"/>
    <n v="4"/>
    <x v="1"/>
    <x v="3"/>
    <n v="27"/>
  </r>
  <r>
    <x v="57"/>
    <x v="0"/>
    <n v="25"/>
    <x v="1"/>
    <s v="Service Engineer"/>
    <x v="14"/>
    <x v="1"/>
    <x v="0"/>
    <x v="14"/>
    <x v="21"/>
    <d v="2022-02-10T00:00:00"/>
    <x v="0"/>
    <n v="137889"/>
    <n v="4.9000000000000004"/>
    <x v="2"/>
    <n v="5"/>
    <x v="1"/>
    <x v="0"/>
    <n v="26"/>
  </r>
  <r>
    <x v="58"/>
    <x v="0"/>
    <n v="28"/>
    <x v="1"/>
    <s v="Service Engineer"/>
    <x v="3"/>
    <x v="1"/>
    <x v="0"/>
    <x v="14"/>
    <x v="22"/>
    <d v="2022-02-11T00:00:00"/>
    <x v="1"/>
    <m/>
    <m/>
    <x v="1"/>
    <n v="5"/>
    <x v="1"/>
    <x v="1"/>
    <n v="27"/>
  </r>
  <r>
    <x v="59"/>
    <x v="0"/>
    <n v="32"/>
    <x v="5"/>
    <s v="General Manager"/>
    <x v="5"/>
    <x v="1"/>
    <x v="3"/>
    <x v="15"/>
    <x v="15"/>
    <d v="2022-02-11T00:00:00"/>
    <x v="0"/>
    <n v="41467"/>
    <n v="3.7"/>
    <x v="2"/>
    <m/>
    <x v="1"/>
    <x v="1"/>
    <n v="26"/>
  </r>
  <r>
    <x v="60"/>
    <x v="0"/>
    <n v="33"/>
    <x v="7"/>
    <s v="Purchase Manager"/>
    <x v="1"/>
    <x v="1"/>
    <x v="1"/>
    <x v="15"/>
    <x v="10"/>
    <d v="2022-02-02T00:00:00"/>
    <x v="1"/>
    <m/>
    <m/>
    <x v="1"/>
    <n v="4"/>
    <x v="1"/>
    <x v="1"/>
    <n v="17"/>
  </r>
  <r>
    <x v="61"/>
    <x v="0"/>
    <n v="38"/>
    <x v="1"/>
    <s v="Service Manager"/>
    <x v="8"/>
    <x v="0"/>
    <x v="2"/>
    <x v="15"/>
    <x v="7"/>
    <d v="2022-02-04T00:00:00"/>
    <x v="1"/>
    <m/>
    <m/>
    <x v="1"/>
    <n v="1"/>
    <x v="1"/>
    <x v="2"/>
    <n v="19"/>
  </r>
  <r>
    <x v="62"/>
    <x v="2"/>
    <n v="31"/>
    <x v="1"/>
    <s v="Service Engineer"/>
    <x v="12"/>
    <x v="1"/>
    <x v="4"/>
    <x v="15"/>
    <x v="12"/>
    <d v="2022-02-03T00:00:00"/>
    <x v="0"/>
    <n v="54849"/>
    <n v="4.5999999999999996"/>
    <x v="0"/>
    <n v="4"/>
    <x v="1"/>
    <x v="1"/>
    <n v="18"/>
  </r>
  <r>
    <x v="63"/>
    <x v="0"/>
    <n v="50"/>
    <x v="0"/>
    <s v="Operations Executive"/>
    <x v="12"/>
    <x v="0"/>
    <x v="0"/>
    <x v="16"/>
    <x v="21"/>
    <d v="2022-02-08T00:00:00"/>
    <x v="0"/>
    <n v="53907"/>
    <n v="3.6"/>
    <x v="0"/>
    <n v="5"/>
    <x v="0"/>
    <x v="5"/>
    <n v="22"/>
  </r>
  <r>
    <x v="64"/>
    <x v="0"/>
    <n v="30"/>
    <x v="0"/>
    <s v="Operations Executive"/>
    <x v="13"/>
    <x v="2"/>
    <x v="4"/>
    <x v="16"/>
    <x v="19"/>
    <d v="2022-02-10T00:00:00"/>
    <x v="1"/>
    <m/>
    <m/>
    <x v="1"/>
    <n v="4"/>
    <x v="1"/>
    <x v="1"/>
    <n v="24"/>
  </r>
  <r>
    <x v="65"/>
    <x v="0"/>
    <n v="29"/>
    <x v="0"/>
    <s v="Operations Executive"/>
    <x v="8"/>
    <x v="1"/>
    <x v="0"/>
    <x v="16"/>
    <x v="13"/>
    <d v="2022-02-07T00:00:00"/>
    <x v="0"/>
    <n v="221041"/>
    <n v="4.3"/>
    <x v="0"/>
    <n v="4"/>
    <x v="1"/>
    <x v="1"/>
    <n v="21"/>
  </r>
  <r>
    <x v="66"/>
    <x v="0"/>
    <n v="25"/>
    <x v="2"/>
    <s v="Sales Executive"/>
    <x v="4"/>
    <x v="1"/>
    <x v="1"/>
    <x v="16"/>
    <x v="13"/>
    <d v="2022-02-08T00:00:00"/>
    <x v="0"/>
    <n v="76042"/>
    <n v="4.2"/>
    <x v="2"/>
    <n v="3"/>
    <x v="1"/>
    <x v="0"/>
    <n v="22"/>
  </r>
  <r>
    <x v="67"/>
    <x v="2"/>
    <n v="29"/>
    <x v="0"/>
    <s v="Operations Executive"/>
    <x v="6"/>
    <x v="1"/>
    <x v="1"/>
    <x v="16"/>
    <x v="11"/>
    <d v="2022-02-02T00:00:00"/>
    <x v="0"/>
    <m/>
    <m/>
    <x v="2"/>
    <n v="4"/>
    <x v="1"/>
    <x v="1"/>
    <n v="16"/>
  </r>
  <r>
    <x v="68"/>
    <x v="0"/>
    <n v="25"/>
    <x v="1"/>
    <s v="Service Engineer"/>
    <x v="2"/>
    <x v="0"/>
    <x v="2"/>
    <x v="16"/>
    <x v="19"/>
    <d v="2022-02-08T00:00:00"/>
    <x v="0"/>
    <n v="87512"/>
    <n v="4.5999999999999996"/>
    <x v="0"/>
    <n v="3"/>
    <x v="1"/>
    <x v="0"/>
    <n v="22"/>
  </r>
  <r>
    <x v="69"/>
    <x v="1"/>
    <n v="33"/>
    <x v="1"/>
    <s v="Service Engineer"/>
    <x v="13"/>
    <x v="0"/>
    <x v="1"/>
    <x v="17"/>
    <x v="23"/>
    <d v="2022-02-15T00:00:00"/>
    <x v="1"/>
    <m/>
    <m/>
    <x v="1"/>
    <m/>
    <x v="1"/>
    <x v="1"/>
    <n v="28"/>
  </r>
  <r>
    <x v="70"/>
    <x v="2"/>
    <n v="22"/>
    <x v="4"/>
    <s v="Production Engineer"/>
    <x v="0"/>
    <x v="0"/>
    <x v="0"/>
    <x v="17"/>
    <x v="17"/>
    <d v="2022-02-10T00:00:00"/>
    <x v="1"/>
    <m/>
    <m/>
    <x v="1"/>
    <n v="2"/>
    <x v="2"/>
    <x v="0"/>
    <n v="23"/>
  </r>
  <r>
    <x v="71"/>
    <x v="0"/>
    <n v="24"/>
    <x v="7"/>
    <s v="Purchase Manager"/>
    <x v="11"/>
    <x v="1"/>
    <x v="1"/>
    <x v="17"/>
    <x v="11"/>
    <d v="2022-02-06T00:00:00"/>
    <x v="0"/>
    <n v="140577"/>
    <n v="3.7"/>
    <x v="2"/>
    <n v="4"/>
    <x v="1"/>
    <x v="0"/>
    <n v="19"/>
  </r>
  <r>
    <x v="72"/>
    <x v="0"/>
    <n v="28"/>
    <x v="0"/>
    <s v="Operations Executive"/>
    <x v="6"/>
    <x v="0"/>
    <x v="4"/>
    <x v="17"/>
    <x v="11"/>
    <d v="2022-02-02T00:00:00"/>
    <x v="2"/>
    <m/>
    <m/>
    <x v="1"/>
    <n v="4"/>
    <x v="1"/>
    <x v="1"/>
    <n v="15"/>
  </r>
  <r>
    <x v="73"/>
    <x v="2"/>
    <n v="25"/>
    <x v="3"/>
    <s v="Marketing Executive"/>
    <x v="3"/>
    <x v="2"/>
    <x v="1"/>
    <x v="18"/>
    <x v="20"/>
    <d v="2022-02-11T00:00:00"/>
    <x v="0"/>
    <m/>
    <m/>
    <x v="0"/>
    <n v="5"/>
    <x v="1"/>
    <x v="0"/>
    <n v="23"/>
  </r>
  <r>
    <x v="74"/>
    <x v="2"/>
    <n v="25"/>
    <x v="1"/>
    <s v="Service Manager"/>
    <x v="3"/>
    <x v="1"/>
    <x v="0"/>
    <x v="18"/>
    <x v="24"/>
    <d v="2022-02-17T00:00:00"/>
    <x v="4"/>
    <m/>
    <m/>
    <x v="1"/>
    <n v="4"/>
    <x v="1"/>
    <x v="0"/>
    <n v="29"/>
  </r>
  <r>
    <x v="75"/>
    <x v="2"/>
    <n v="27"/>
    <x v="0"/>
    <s v="Operations Manager"/>
    <x v="6"/>
    <x v="2"/>
    <x v="0"/>
    <x v="18"/>
    <x v="20"/>
    <d v="2022-02-09T00:00:00"/>
    <x v="1"/>
    <m/>
    <m/>
    <x v="1"/>
    <n v="4"/>
    <x v="1"/>
    <x v="0"/>
    <n v="21"/>
  </r>
  <r>
    <x v="76"/>
    <x v="2"/>
    <n v="31"/>
    <x v="0"/>
    <s v="Operations Executive"/>
    <x v="1"/>
    <x v="0"/>
    <x v="2"/>
    <x v="18"/>
    <x v="25"/>
    <d v="2022-02-04T00:00:00"/>
    <x v="0"/>
    <m/>
    <m/>
    <x v="0"/>
    <m/>
    <x v="1"/>
    <x v="1"/>
    <n v="16"/>
  </r>
  <r>
    <x v="77"/>
    <x v="0"/>
    <n v="28"/>
    <x v="3"/>
    <s v="Marketing Executive"/>
    <x v="6"/>
    <x v="1"/>
    <x v="0"/>
    <x v="18"/>
    <x v="18"/>
    <d v="2022-02-15T00:00:00"/>
    <x v="0"/>
    <n v="60591"/>
    <n v="4.0999999999999996"/>
    <x v="0"/>
    <n v="5"/>
    <x v="1"/>
    <x v="1"/>
    <n v="27"/>
  </r>
  <r>
    <x v="78"/>
    <x v="0"/>
    <n v="22"/>
    <x v="1"/>
    <s v="Service Manager"/>
    <x v="7"/>
    <x v="0"/>
    <x v="3"/>
    <x v="18"/>
    <x v="15"/>
    <d v="2022-02-12T00:00:00"/>
    <x v="0"/>
    <n v="64545"/>
    <n v="3.6"/>
    <x v="0"/>
    <m/>
    <x v="1"/>
    <x v="0"/>
    <n v="24"/>
  </r>
  <r>
    <x v="79"/>
    <x v="0"/>
    <n v="28"/>
    <x v="0"/>
    <s v="Operations Executive"/>
    <x v="7"/>
    <x v="1"/>
    <x v="0"/>
    <x v="19"/>
    <x v="22"/>
    <d v="2022-02-16T00:00:00"/>
    <x v="0"/>
    <n v="57775"/>
    <n v="4"/>
    <x v="2"/>
    <m/>
    <x v="1"/>
    <x v="1"/>
    <n v="27"/>
  </r>
  <r>
    <x v="80"/>
    <x v="2"/>
    <n v="25"/>
    <x v="1"/>
    <s v="Service Manager"/>
    <x v="6"/>
    <x v="1"/>
    <x v="1"/>
    <x v="19"/>
    <x v="26"/>
    <d v="2022-02-23T00:00:00"/>
    <x v="1"/>
    <m/>
    <m/>
    <x v="1"/>
    <n v="4"/>
    <x v="1"/>
    <x v="0"/>
    <n v="34"/>
  </r>
  <r>
    <x v="81"/>
    <x v="2"/>
    <n v="34"/>
    <x v="0"/>
    <s v="Operations Executive"/>
    <x v="9"/>
    <x v="1"/>
    <x v="0"/>
    <x v="19"/>
    <x v="20"/>
    <d v="2022-02-08T00:00:00"/>
    <x v="0"/>
    <n v="56296"/>
    <n v="4.7"/>
    <x v="2"/>
    <m/>
    <x v="1"/>
    <x v="2"/>
    <n v="19"/>
  </r>
  <r>
    <x v="82"/>
    <x v="0"/>
    <n v="25"/>
    <x v="2"/>
    <s v="Sales Executive"/>
    <x v="5"/>
    <x v="1"/>
    <x v="0"/>
    <x v="19"/>
    <x v="24"/>
    <d v="2022-02-17T00:00:00"/>
    <x v="0"/>
    <n v="37722"/>
    <n v="4.9000000000000004"/>
    <x v="0"/>
    <n v="5"/>
    <x v="0"/>
    <x v="0"/>
    <n v="28"/>
  </r>
  <r>
    <x v="83"/>
    <x v="0"/>
    <n v="26"/>
    <x v="0"/>
    <s v="Operations Executive"/>
    <x v="8"/>
    <x v="1"/>
    <x v="0"/>
    <x v="19"/>
    <x v="11"/>
    <d v="2022-02-02T00:00:00"/>
    <x v="0"/>
    <n v="214435"/>
    <n v="3.7"/>
    <x v="0"/>
    <n v="4"/>
    <x v="1"/>
    <x v="0"/>
    <n v="13"/>
  </r>
  <r>
    <x v="84"/>
    <x v="0"/>
    <n v="23"/>
    <x v="1"/>
    <s v="Service Manager"/>
    <x v="10"/>
    <x v="2"/>
    <x v="2"/>
    <x v="19"/>
    <x v="24"/>
    <d v="2022-02-12T00:00:00"/>
    <x v="0"/>
    <n v="161320"/>
    <n v="3.9"/>
    <x v="0"/>
    <m/>
    <x v="1"/>
    <x v="0"/>
    <n v="23"/>
  </r>
  <r>
    <x v="85"/>
    <x v="0"/>
    <n v="51"/>
    <x v="1"/>
    <s v="Service Manager"/>
    <x v="6"/>
    <x v="4"/>
    <x v="0"/>
    <x v="19"/>
    <x v="15"/>
    <d v="2022-02-08T00:00:00"/>
    <x v="0"/>
    <n v="70421"/>
    <n v="3.8"/>
    <x v="0"/>
    <n v="4"/>
    <x v="1"/>
    <x v="5"/>
    <n v="19"/>
  </r>
  <r>
    <x v="86"/>
    <x v="2"/>
    <n v="38"/>
    <x v="0"/>
    <s v="Operations Executive"/>
    <x v="6"/>
    <x v="0"/>
    <x v="1"/>
    <x v="19"/>
    <x v="23"/>
    <d v="2022-02-15T00:00:00"/>
    <x v="3"/>
    <m/>
    <m/>
    <x v="1"/>
    <n v="4"/>
    <x v="2"/>
    <x v="2"/>
    <n v="26"/>
  </r>
  <r>
    <x v="87"/>
    <x v="2"/>
    <n v="29"/>
    <x v="0"/>
    <s v="Operations Executive"/>
    <x v="9"/>
    <x v="0"/>
    <x v="1"/>
    <x v="19"/>
    <x v="17"/>
    <d v="2022-02-13T00:00:00"/>
    <x v="0"/>
    <n v="57747"/>
    <n v="4"/>
    <x v="2"/>
    <n v="5"/>
    <x v="1"/>
    <x v="1"/>
    <n v="24"/>
  </r>
  <r>
    <x v="88"/>
    <x v="2"/>
    <n v="29"/>
    <x v="0"/>
    <s v="Operations Executive"/>
    <x v="12"/>
    <x v="3"/>
    <x v="3"/>
    <x v="19"/>
    <x v="19"/>
    <d v="2022-02-09T00:00:00"/>
    <x v="1"/>
    <m/>
    <m/>
    <x v="1"/>
    <n v="4"/>
    <x v="1"/>
    <x v="1"/>
    <n v="20"/>
  </r>
  <r>
    <x v="89"/>
    <x v="0"/>
    <n v="27"/>
    <x v="0"/>
    <s v="Operations Executive"/>
    <x v="9"/>
    <x v="1"/>
    <x v="2"/>
    <x v="19"/>
    <x v="17"/>
    <d v="2022-02-14T00:00:00"/>
    <x v="1"/>
    <m/>
    <m/>
    <x v="1"/>
    <n v="4"/>
    <x v="1"/>
    <x v="0"/>
    <n v="25"/>
  </r>
  <r>
    <x v="90"/>
    <x v="0"/>
    <n v="36"/>
    <x v="1"/>
    <s v="Service Manager"/>
    <x v="8"/>
    <x v="1"/>
    <x v="1"/>
    <x v="20"/>
    <x v="26"/>
    <d v="2022-02-18T00:00:00"/>
    <x v="0"/>
    <n v="215992"/>
    <n v="4.9000000000000004"/>
    <x v="0"/>
    <n v="4"/>
    <x v="0"/>
    <x v="2"/>
    <n v="28"/>
  </r>
  <r>
    <x v="91"/>
    <x v="2"/>
    <n v="25"/>
    <x v="6"/>
    <s v="Financial Analyst"/>
    <x v="7"/>
    <x v="0"/>
    <x v="1"/>
    <x v="21"/>
    <x v="27"/>
    <d v="2022-02-23T00:00:00"/>
    <x v="0"/>
    <m/>
    <m/>
    <x v="0"/>
    <n v="4"/>
    <x v="1"/>
    <x v="0"/>
    <n v="32"/>
  </r>
  <r>
    <x v="92"/>
    <x v="2"/>
    <n v="22"/>
    <x v="4"/>
    <s v="Production Manager"/>
    <x v="3"/>
    <x v="0"/>
    <x v="1"/>
    <x v="21"/>
    <x v="28"/>
    <d v="2022-02-15T00:00:00"/>
    <x v="0"/>
    <n v="72813"/>
    <n v="3.9"/>
    <x v="0"/>
    <n v="5"/>
    <x v="0"/>
    <x v="0"/>
    <n v="24"/>
  </r>
  <r>
    <x v="93"/>
    <x v="0"/>
    <n v="28"/>
    <x v="2"/>
    <s v="Sales Executive"/>
    <x v="0"/>
    <x v="1"/>
    <x v="2"/>
    <x v="21"/>
    <x v="28"/>
    <d v="2022-02-22T00:00:00"/>
    <x v="3"/>
    <m/>
    <m/>
    <x v="1"/>
    <m/>
    <x v="1"/>
    <x v="1"/>
    <n v="31"/>
  </r>
  <r>
    <x v="94"/>
    <x v="2"/>
    <n v="26"/>
    <x v="0"/>
    <s v="Operations Manager"/>
    <x v="7"/>
    <x v="0"/>
    <x v="1"/>
    <x v="21"/>
    <x v="24"/>
    <d v="2022-02-18T00:00:00"/>
    <x v="0"/>
    <n v="66539"/>
    <n v="4.5"/>
    <x v="0"/>
    <n v="4"/>
    <x v="1"/>
    <x v="0"/>
    <n v="27"/>
  </r>
  <r>
    <x v="95"/>
    <x v="0"/>
    <n v="25"/>
    <x v="0"/>
    <s v="Operations Manager"/>
    <x v="9"/>
    <x v="1"/>
    <x v="0"/>
    <x v="22"/>
    <x v="27"/>
    <d v="2022-02-20T00:00:00"/>
    <x v="1"/>
    <m/>
    <m/>
    <x v="1"/>
    <n v="4"/>
    <x v="1"/>
    <x v="0"/>
    <n v="28"/>
  </r>
  <r>
    <x v="96"/>
    <x v="0"/>
    <n v="32"/>
    <x v="0"/>
    <s v="Operations Executive"/>
    <x v="12"/>
    <x v="0"/>
    <x v="1"/>
    <x v="23"/>
    <x v="29"/>
    <d v="2022-02-26T00:00:00"/>
    <x v="0"/>
    <n v="38564"/>
    <n v="4.7"/>
    <x v="0"/>
    <n v="3"/>
    <x v="1"/>
    <x v="1"/>
    <n v="33"/>
  </r>
  <r>
    <x v="97"/>
    <x v="0"/>
    <n v="23"/>
    <x v="0"/>
    <s v="Operations Executive"/>
    <x v="0"/>
    <x v="0"/>
    <x v="2"/>
    <x v="23"/>
    <x v="15"/>
    <d v="2022-02-07T00:00:00"/>
    <x v="0"/>
    <n v="53027"/>
    <n v="4.8"/>
    <x v="0"/>
    <n v="3"/>
    <x v="1"/>
    <x v="0"/>
    <n v="14"/>
  </r>
  <r>
    <x v="98"/>
    <x v="0"/>
    <n v="35"/>
    <x v="0"/>
    <s v="Operations Executive"/>
    <x v="13"/>
    <x v="2"/>
    <x v="1"/>
    <x v="23"/>
    <x v="28"/>
    <d v="2022-02-19T00:00:00"/>
    <x v="0"/>
    <n v="194890"/>
    <n v="4.5999999999999996"/>
    <x v="0"/>
    <n v="4"/>
    <x v="1"/>
    <x v="2"/>
    <n v="26"/>
  </r>
  <r>
    <x v="99"/>
    <x v="0"/>
    <n v="29"/>
    <x v="2"/>
    <s v="Sales Executive"/>
    <x v="5"/>
    <x v="4"/>
    <x v="1"/>
    <x v="23"/>
    <x v="26"/>
    <d v="2022-02-22T00:00:00"/>
    <x v="0"/>
    <n v="44608"/>
    <n v="3.9"/>
    <x v="0"/>
    <n v="5"/>
    <x v="2"/>
    <x v="1"/>
    <n v="29"/>
  </r>
  <r>
    <x v="100"/>
    <x v="0"/>
    <n v="23"/>
    <x v="1"/>
    <s v="Service Engineer"/>
    <x v="0"/>
    <x v="0"/>
    <x v="0"/>
    <x v="23"/>
    <x v="18"/>
    <d v="2022-02-13T00:00:00"/>
    <x v="0"/>
    <m/>
    <m/>
    <x v="0"/>
    <n v="5"/>
    <x v="0"/>
    <x v="0"/>
    <n v="20"/>
  </r>
  <r>
    <x v="101"/>
    <x v="2"/>
    <n v="31"/>
    <x v="0"/>
    <s v="Operations Executive"/>
    <x v="12"/>
    <x v="1"/>
    <x v="0"/>
    <x v="24"/>
    <x v="15"/>
    <d v="2022-02-07T00:00:00"/>
    <x v="0"/>
    <n v="42990"/>
    <n v="4.9000000000000004"/>
    <x v="0"/>
    <n v="5"/>
    <x v="1"/>
    <x v="1"/>
    <n v="13"/>
  </r>
  <r>
    <x v="102"/>
    <x v="0"/>
    <n v="32"/>
    <x v="1"/>
    <s v="Service Manager"/>
    <x v="7"/>
    <x v="0"/>
    <x v="2"/>
    <x v="24"/>
    <x v="27"/>
    <d v="2022-02-19T00:00:00"/>
    <x v="0"/>
    <n v="54811"/>
    <n v="4.7"/>
    <x v="0"/>
    <m/>
    <x v="0"/>
    <x v="1"/>
    <n v="25"/>
  </r>
  <r>
    <x v="103"/>
    <x v="0"/>
    <n v="22"/>
    <x v="2"/>
    <s v="Sales Executive"/>
    <x v="7"/>
    <x v="1"/>
    <x v="1"/>
    <x v="24"/>
    <x v="30"/>
    <d v="2022-02-19T00:00:00"/>
    <x v="0"/>
    <n v="51054"/>
    <n v="4.5999999999999996"/>
    <x v="0"/>
    <n v="5"/>
    <x v="0"/>
    <x v="0"/>
    <n v="25"/>
  </r>
  <r>
    <x v="104"/>
    <x v="1"/>
    <n v="40"/>
    <x v="7"/>
    <s v="Purchase Manager"/>
    <x v="7"/>
    <x v="3"/>
    <x v="0"/>
    <x v="24"/>
    <x v="26"/>
    <d v="2022-02-23T00:00:00"/>
    <x v="0"/>
    <n v="61782"/>
    <n v="4.5999999999999996"/>
    <x v="2"/>
    <n v="4"/>
    <x v="1"/>
    <x v="3"/>
    <n v="29"/>
  </r>
  <r>
    <x v="105"/>
    <x v="0"/>
    <n v="24"/>
    <x v="0"/>
    <s v="Operations Manager"/>
    <x v="1"/>
    <x v="2"/>
    <x v="1"/>
    <x v="25"/>
    <x v="23"/>
    <d v="2022-02-15T00:00:00"/>
    <x v="0"/>
    <n v="51136"/>
    <n v="4.2"/>
    <x v="0"/>
    <n v="4"/>
    <x v="1"/>
    <x v="0"/>
    <n v="20"/>
  </r>
  <r>
    <x v="106"/>
    <x v="0"/>
    <n v="27"/>
    <x v="1"/>
    <s v="Service Manager"/>
    <x v="1"/>
    <x v="0"/>
    <x v="0"/>
    <x v="25"/>
    <x v="17"/>
    <d v="2022-02-08T00:00:00"/>
    <x v="0"/>
    <n v="69766"/>
    <n v="4.7"/>
    <x v="0"/>
    <n v="4"/>
    <x v="1"/>
    <x v="0"/>
    <n v="13"/>
  </r>
  <r>
    <x v="107"/>
    <x v="2"/>
    <n v="25"/>
    <x v="0"/>
    <s v="Operations Executive"/>
    <x v="0"/>
    <x v="2"/>
    <x v="1"/>
    <x v="25"/>
    <x v="29"/>
    <d v="2022-02-26T00:00:00"/>
    <x v="1"/>
    <m/>
    <m/>
    <x v="1"/>
    <n v="5"/>
    <x v="1"/>
    <x v="0"/>
    <n v="31"/>
  </r>
  <r>
    <x v="108"/>
    <x v="0"/>
    <n v="25"/>
    <x v="0"/>
    <s v="Operations Executive"/>
    <x v="12"/>
    <x v="0"/>
    <x v="1"/>
    <x v="25"/>
    <x v="16"/>
    <d v="2022-02-07T00:00:00"/>
    <x v="1"/>
    <m/>
    <m/>
    <x v="1"/>
    <n v="2"/>
    <x v="1"/>
    <x v="0"/>
    <n v="12"/>
  </r>
  <r>
    <x v="109"/>
    <x v="0"/>
    <n v="34"/>
    <x v="1"/>
    <s v="Service Engineer"/>
    <x v="7"/>
    <x v="1"/>
    <x v="1"/>
    <x v="25"/>
    <x v="31"/>
    <d v="2022-02-23T00:00:00"/>
    <x v="0"/>
    <n v="56113"/>
    <n v="4.7"/>
    <x v="2"/>
    <n v="3"/>
    <x v="1"/>
    <x v="2"/>
    <n v="28"/>
  </r>
  <r>
    <x v="110"/>
    <x v="0"/>
    <n v="32"/>
    <x v="0"/>
    <s v="Operations Executive"/>
    <x v="12"/>
    <x v="2"/>
    <x v="0"/>
    <x v="25"/>
    <x v="29"/>
    <d v="2022-02-22T00:00:00"/>
    <x v="0"/>
    <m/>
    <m/>
    <x v="2"/>
    <n v="2"/>
    <x v="1"/>
    <x v="1"/>
    <n v="27"/>
  </r>
  <r>
    <x v="111"/>
    <x v="0"/>
    <n v="37"/>
    <x v="0"/>
    <s v="Operations Executive"/>
    <x v="5"/>
    <x v="0"/>
    <x v="0"/>
    <x v="25"/>
    <x v="24"/>
    <d v="2022-02-13T00:00:00"/>
    <x v="1"/>
    <m/>
    <m/>
    <x v="1"/>
    <m/>
    <x v="1"/>
    <x v="2"/>
    <n v="18"/>
  </r>
  <r>
    <x v="112"/>
    <x v="1"/>
    <n v="27"/>
    <x v="0"/>
    <s v="Operations Manager"/>
    <x v="1"/>
    <x v="4"/>
    <x v="0"/>
    <x v="25"/>
    <x v="24"/>
    <d v="2022-02-18T00:00:00"/>
    <x v="0"/>
    <n v="53683"/>
    <n v="4.5999999999999996"/>
    <x v="0"/>
    <n v="4"/>
    <x v="1"/>
    <x v="0"/>
    <n v="23"/>
  </r>
  <r>
    <x v="113"/>
    <x v="2"/>
    <n v="28"/>
    <x v="0"/>
    <s v="Operations Executive"/>
    <x v="9"/>
    <x v="1"/>
    <x v="0"/>
    <x v="26"/>
    <x v="32"/>
    <d v="2022-02-26T00:00:00"/>
    <x v="0"/>
    <n v="52423"/>
    <n v="4.9000000000000004"/>
    <x v="0"/>
    <n v="4"/>
    <x v="1"/>
    <x v="1"/>
    <n v="30"/>
  </r>
  <r>
    <x v="114"/>
    <x v="2"/>
    <n v="28"/>
    <x v="2"/>
    <s v="Sales Executive"/>
    <x v="8"/>
    <x v="2"/>
    <x v="1"/>
    <x v="26"/>
    <x v="31"/>
    <d v="2022-02-24T00:00:00"/>
    <x v="0"/>
    <n v="216931"/>
    <n v="3.7"/>
    <x v="0"/>
    <n v="3"/>
    <x v="1"/>
    <x v="1"/>
    <n v="28"/>
  </r>
  <r>
    <x v="115"/>
    <x v="2"/>
    <n v="28"/>
    <x v="0"/>
    <s v="Operations Manager"/>
    <x v="13"/>
    <x v="0"/>
    <x v="1"/>
    <x v="26"/>
    <x v="28"/>
    <d v="2022-02-17T00:00:00"/>
    <x v="0"/>
    <n v="162575"/>
    <n v="4.2"/>
    <x v="0"/>
    <n v="5"/>
    <x v="1"/>
    <x v="1"/>
    <n v="21"/>
  </r>
  <r>
    <x v="116"/>
    <x v="2"/>
    <n v="23"/>
    <x v="1"/>
    <s v="Service Engineer"/>
    <x v="3"/>
    <x v="4"/>
    <x v="1"/>
    <x v="26"/>
    <x v="28"/>
    <d v="2022-02-18T00:00:00"/>
    <x v="0"/>
    <n v="64677"/>
    <n v="3.8"/>
    <x v="0"/>
    <n v="4"/>
    <x v="1"/>
    <x v="0"/>
    <n v="22"/>
  </r>
  <r>
    <x v="117"/>
    <x v="0"/>
    <n v="39"/>
    <x v="3"/>
    <s v="Marketing Executive"/>
    <x v="14"/>
    <x v="1"/>
    <x v="1"/>
    <x v="27"/>
    <x v="33"/>
    <d v="2022-03-04T00:00:00"/>
    <x v="0"/>
    <n v="129688"/>
    <n v="4.3"/>
    <x v="0"/>
    <m/>
    <x v="1"/>
    <x v="2"/>
    <n v="34"/>
  </r>
  <r>
    <x v="118"/>
    <x v="2"/>
    <n v="29"/>
    <x v="0"/>
    <s v="Operations Manager"/>
    <x v="3"/>
    <x v="0"/>
    <x v="1"/>
    <x v="27"/>
    <x v="34"/>
    <d v="2022-02-24T00:00:00"/>
    <x v="0"/>
    <m/>
    <m/>
    <x v="0"/>
    <n v="3"/>
    <x v="1"/>
    <x v="1"/>
    <n v="26"/>
  </r>
  <r>
    <x v="119"/>
    <x v="0"/>
    <n v="24"/>
    <x v="0"/>
    <s v="Operations Executive"/>
    <x v="1"/>
    <x v="2"/>
    <x v="1"/>
    <x v="27"/>
    <x v="35"/>
    <d v="2022-02-18T00:00:00"/>
    <x v="0"/>
    <n v="64952"/>
    <n v="4.3"/>
    <x v="0"/>
    <n v="4"/>
    <x v="1"/>
    <x v="0"/>
    <n v="20"/>
  </r>
  <r>
    <x v="120"/>
    <x v="2"/>
    <n v="27"/>
    <x v="1"/>
    <s v="Service Engineer"/>
    <x v="13"/>
    <x v="0"/>
    <x v="2"/>
    <x v="27"/>
    <x v="34"/>
    <d v="2022-02-23T00:00:00"/>
    <x v="0"/>
    <m/>
    <m/>
    <x v="2"/>
    <n v="2"/>
    <x v="1"/>
    <x v="0"/>
    <n v="25"/>
  </r>
  <r>
    <x v="121"/>
    <x v="2"/>
    <n v="40"/>
    <x v="1"/>
    <s v="Service Engineer"/>
    <x v="2"/>
    <x v="1"/>
    <x v="0"/>
    <x v="27"/>
    <x v="32"/>
    <d v="2022-02-27T00:00:00"/>
    <x v="1"/>
    <m/>
    <m/>
    <x v="1"/>
    <n v="1"/>
    <x v="1"/>
    <x v="3"/>
    <n v="29"/>
  </r>
  <r>
    <x v="122"/>
    <x v="0"/>
    <n v="29"/>
    <x v="1"/>
    <s v="Service Manager"/>
    <x v="2"/>
    <x v="0"/>
    <x v="0"/>
    <x v="27"/>
    <x v="23"/>
    <d v="2022-02-21T00:00:00"/>
    <x v="0"/>
    <m/>
    <m/>
    <x v="0"/>
    <n v="4"/>
    <x v="1"/>
    <x v="1"/>
    <n v="23"/>
  </r>
  <r>
    <x v="123"/>
    <x v="0"/>
    <n v="29"/>
    <x v="4"/>
    <s v="Production Engineer"/>
    <x v="13"/>
    <x v="3"/>
    <x v="2"/>
    <x v="28"/>
    <x v="34"/>
    <d v="2022-02-23T00:00:00"/>
    <x v="1"/>
    <m/>
    <m/>
    <x v="1"/>
    <n v="5"/>
    <x v="1"/>
    <x v="1"/>
    <n v="23"/>
  </r>
  <r>
    <x v="124"/>
    <x v="0"/>
    <n v="27"/>
    <x v="1"/>
    <s v="Service Engineer"/>
    <x v="4"/>
    <x v="2"/>
    <x v="4"/>
    <x v="28"/>
    <x v="32"/>
    <d v="2022-02-24T00:00:00"/>
    <x v="0"/>
    <n v="62459"/>
    <n v="4.2"/>
    <x v="0"/>
    <n v="4"/>
    <x v="1"/>
    <x v="0"/>
    <n v="24"/>
  </r>
  <r>
    <x v="125"/>
    <x v="0"/>
    <n v="25"/>
    <x v="6"/>
    <s v="Financial Analyst"/>
    <x v="2"/>
    <x v="0"/>
    <x v="0"/>
    <x v="28"/>
    <x v="36"/>
    <d v="2022-03-02T00:00:00"/>
    <x v="1"/>
    <m/>
    <m/>
    <x v="1"/>
    <m/>
    <x v="0"/>
    <x v="0"/>
    <n v="30"/>
  </r>
  <r>
    <x v="126"/>
    <x v="2"/>
    <n v="24"/>
    <x v="1"/>
    <s v="Service Engineer"/>
    <x v="8"/>
    <x v="2"/>
    <x v="1"/>
    <x v="28"/>
    <x v="31"/>
    <d v="2022-02-27T00:00:00"/>
    <x v="1"/>
    <m/>
    <m/>
    <x v="1"/>
    <n v="4"/>
    <x v="1"/>
    <x v="0"/>
    <n v="27"/>
  </r>
  <r>
    <x v="127"/>
    <x v="2"/>
    <n v="23"/>
    <x v="5"/>
    <s v="General Manager"/>
    <x v="0"/>
    <x v="0"/>
    <x v="4"/>
    <x v="29"/>
    <x v="37"/>
    <d v="2022-03-05T00:00:00"/>
    <x v="0"/>
    <n v="68961"/>
    <n v="4.2"/>
    <x v="2"/>
    <n v="4"/>
    <x v="1"/>
    <x v="0"/>
    <n v="32"/>
  </r>
  <r>
    <x v="128"/>
    <x v="0"/>
    <n v="30"/>
    <x v="1"/>
    <s v="Service Engineer"/>
    <x v="9"/>
    <x v="3"/>
    <x v="2"/>
    <x v="29"/>
    <x v="23"/>
    <d v="2022-02-15T00:00:00"/>
    <x v="0"/>
    <n v="41035"/>
    <n v="3.6"/>
    <x v="0"/>
    <n v="5"/>
    <x v="1"/>
    <x v="1"/>
    <n v="14"/>
  </r>
  <r>
    <x v="129"/>
    <x v="0"/>
    <n v="30"/>
    <x v="3"/>
    <s v="Marketing Executive"/>
    <x v="6"/>
    <x v="0"/>
    <x v="2"/>
    <x v="29"/>
    <x v="34"/>
    <d v="2022-02-24T00:00:00"/>
    <x v="3"/>
    <m/>
    <m/>
    <x v="1"/>
    <n v="4"/>
    <x v="0"/>
    <x v="1"/>
    <n v="23"/>
  </r>
  <r>
    <x v="130"/>
    <x v="0"/>
    <n v="25"/>
    <x v="0"/>
    <s v="Operations Executive"/>
    <x v="1"/>
    <x v="1"/>
    <x v="0"/>
    <x v="30"/>
    <x v="38"/>
    <d v="2022-02-28T00:00:00"/>
    <x v="0"/>
    <m/>
    <m/>
    <x v="0"/>
    <n v="5"/>
    <x v="1"/>
    <x v="0"/>
    <n v="26"/>
  </r>
  <r>
    <x v="131"/>
    <x v="0"/>
    <n v="28"/>
    <x v="6"/>
    <s v="Financial Analyst"/>
    <x v="5"/>
    <x v="1"/>
    <x v="0"/>
    <x v="30"/>
    <x v="33"/>
    <d v="2022-03-04T00:00:00"/>
    <x v="2"/>
    <m/>
    <m/>
    <x v="1"/>
    <n v="4"/>
    <x v="1"/>
    <x v="1"/>
    <n v="30"/>
  </r>
  <r>
    <x v="132"/>
    <x v="0"/>
    <n v="30"/>
    <x v="0"/>
    <s v="Operations Executive"/>
    <x v="11"/>
    <x v="1"/>
    <x v="0"/>
    <x v="30"/>
    <x v="39"/>
    <d v="2022-02-26T00:00:00"/>
    <x v="0"/>
    <n v="135424"/>
    <n v="3.9"/>
    <x v="2"/>
    <n v="5"/>
    <x v="0"/>
    <x v="1"/>
    <n v="24"/>
  </r>
  <r>
    <x v="133"/>
    <x v="0"/>
    <n v="22"/>
    <x v="7"/>
    <s v="Purchase Officer"/>
    <x v="9"/>
    <x v="0"/>
    <x v="0"/>
    <x v="30"/>
    <x v="28"/>
    <d v="2022-02-21T00:00:00"/>
    <x v="0"/>
    <n v="56188"/>
    <n v="3.7"/>
    <x v="0"/>
    <n v="5"/>
    <x v="1"/>
    <x v="0"/>
    <n v="19"/>
  </r>
  <r>
    <x v="134"/>
    <x v="1"/>
    <n v="23"/>
    <x v="0"/>
    <s v="Operations Executive"/>
    <x v="9"/>
    <x v="2"/>
    <x v="1"/>
    <x v="31"/>
    <x v="29"/>
    <d v="2022-02-20T00:00:00"/>
    <x v="0"/>
    <n v="53000"/>
    <n v="3.8"/>
    <x v="0"/>
    <m/>
    <x v="1"/>
    <x v="0"/>
    <n v="17"/>
  </r>
  <r>
    <x v="135"/>
    <x v="0"/>
    <n v="29"/>
    <x v="1"/>
    <s v="Service Engineer"/>
    <x v="3"/>
    <x v="4"/>
    <x v="2"/>
    <x v="31"/>
    <x v="34"/>
    <d v="2022-03-01T00:00:00"/>
    <x v="0"/>
    <n v="66579"/>
    <n v="3.9"/>
    <x v="0"/>
    <m/>
    <x v="1"/>
    <x v="1"/>
    <n v="26"/>
  </r>
  <r>
    <x v="136"/>
    <x v="0"/>
    <n v="27"/>
    <x v="1"/>
    <s v="Service Engineer"/>
    <x v="10"/>
    <x v="4"/>
    <x v="3"/>
    <x v="31"/>
    <x v="26"/>
    <d v="2022-02-18T00:00:00"/>
    <x v="0"/>
    <n v="132535"/>
    <n v="3.9"/>
    <x v="0"/>
    <n v="5"/>
    <x v="0"/>
    <x v="0"/>
    <n v="15"/>
  </r>
  <r>
    <x v="137"/>
    <x v="2"/>
    <n v="37"/>
    <x v="0"/>
    <s v="Operations Manager"/>
    <x v="12"/>
    <x v="1"/>
    <x v="0"/>
    <x v="31"/>
    <x v="39"/>
    <d v="2022-02-22T00:00:00"/>
    <x v="3"/>
    <m/>
    <m/>
    <x v="1"/>
    <n v="4"/>
    <x v="1"/>
    <x v="2"/>
    <n v="19"/>
  </r>
  <r>
    <x v="138"/>
    <x v="0"/>
    <n v="28"/>
    <x v="6"/>
    <s v="Finance Manager"/>
    <x v="0"/>
    <x v="0"/>
    <x v="1"/>
    <x v="31"/>
    <x v="34"/>
    <d v="2022-02-26T00:00:00"/>
    <x v="1"/>
    <m/>
    <m/>
    <x v="1"/>
    <n v="4"/>
    <x v="1"/>
    <x v="1"/>
    <n v="23"/>
  </r>
  <r>
    <x v="139"/>
    <x v="1"/>
    <n v="29"/>
    <x v="0"/>
    <s v="Operations Executive"/>
    <x v="5"/>
    <x v="0"/>
    <x v="0"/>
    <x v="32"/>
    <x v="36"/>
    <d v="2022-03-01T00:00:00"/>
    <x v="1"/>
    <m/>
    <m/>
    <x v="1"/>
    <n v="4"/>
    <x v="1"/>
    <x v="1"/>
    <n v="25"/>
  </r>
  <r>
    <x v="140"/>
    <x v="1"/>
    <n v="25"/>
    <x v="1"/>
    <s v="Service Engineer"/>
    <x v="14"/>
    <x v="1"/>
    <x v="1"/>
    <x v="32"/>
    <x v="30"/>
    <d v="2022-02-24T00:00:00"/>
    <x v="0"/>
    <n v="134844"/>
    <n v="4"/>
    <x v="0"/>
    <n v="4"/>
    <x v="1"/>
    <x v="0"/>
    <n v="20"/>
  </r>
  <r>
    <x v="141"/>
    <x v="0"/>
    <n v="37"/>
    <x v="1"/>
    <s v="Service Engineer"/>
    <x v="2"/>
    <x v="0"/>
    <x v="4"/>
    <x v="32"/>
    <x v="31"/>
    <d v="2022-02-28T00:00:00"/>
    <x v="1"/>
    <m/>
    <m/>
    <x v="1"/>
    <n v="5"/>
    <x v="0"/>
    <x v="2"/>
    <n v="24"/>
  </r>
  <r>
    <x v="142"/>
    <x v="0"/>
    <n v="30"/>
    <x v="2"/>
    <s v="Sales Executive"/>
    <x v="9"/>
    <x v="1"/>
    <x v="0"/>
    <x v="32"/>
    <x v="33"/>
    <d v="2022-02-26T00:00:00"/>
    <x v="0"/>
    <n v="61251"/>
    <n v="3.6"/>
    <x v="0"/>
    <n v="4"/>
    <x v="1"/>
    <x v="1"/>
    <n v="22"/>
  </r>
  <r>
    <x v="143"/>
    <x v="0"/>
    <n v="26"/>
    <x v="2"/>
    <s v="Sales Executive"/>
    <x v="3"/>
    <x v="1"/>
    <x v="1"/>
    <x v="33"/>
    <x v="40"/>
    <d v="2022-03-04T00:00:00"/>
    <x v="0"/>
    <n v="78558"/>
    <n v="4.4000000000000004"/>
    <x v="0"/>
    <n v="4"/>
    <x v="1"/>
    <x v="0"/>
    <n v="27"/>
  </r>
  <r>
    <x v="144"/>
    <x v="0"/>
    <n v="45"/>
    <x v="1"/>
    <s v="Service Engineer"/>
    <x v="6"/>
    <x v="1"/>
    <x v="0"/>
    <x v="33"/>
    <x v="39"/>
    <d v="2022-02-23T00:00:00"/>
    <x v="0"/>
    <n v="67924"/>
    <n v="4.5"/>
    <x v="0"/>
    <n v="5"/>
    <x v="1"/>
    <x v="3"/>
    <n v="18"/>
  </r>
  <r>
    <x v="145"/>
    <x v="0"/>
    <n v="35"/>
    <x v="2"/>
    <s v="Sales Manager"/>
    <x v="1"/>
    <x v="2"/>
    <x v="2"/>
    <x v="34"/>
    <x v="39"/>
    <d v="2022-02-28T00:00:00"/>
    <x v="1"/>
    <m/>
    <m/>
    <x v="1"/>
    <n v="5"/>
    <x v="1"/>
    <x v="2"/>
    <n v="22"/>
  </r>
  <r>
    <x v="146"/>
    <x v="2"/>
    <n v="24"/>
    <x v="1"/>
    <s v="Service Engineer"/>
    <x v="1"/>
    <x v="0"/>
    <x v="1"/>
    <x v="34"/>
    <x v="30"/>
    <d v="2022-02-25T00:00:00"/>
    <x v="0"/>
    <n v="50575"/>
    <n v="4.5"/>
    <x v="0"/>
    <n v="4"/>
    <x v="1"/>
    <x v="0"/>
    <n v="19"/>
  </r>
  <r>
    <x v="147"/>
    <x v="0"/>
    <n v="27"/>
    <x v="0"/>
    <s v="Operations Executive"/>
    <x v="9"/>
    <x v="2"/>
    <x v="1"/>
    <x v="35"/>
    <x v="41"/>
    <d v="2022-03-05T00:00:00"/>
    <x v="0"/>
    <n v="55008"/>
    <n v="3.8"/>
    <x v="0"/>
    <n v="4"/>
    <x v="0"/>
    <x v="0"/>
    <n v="26"/>
  </r>
  <r>
    <x v="148"/>
    <x v="0"/>
    <n v="25"/>
    <x v="2"/>
    <s v="Sales Manager"/>
    <x v="13"/>
    <x v="0"/>
    <x v="0"/>
    <x v="36"/>
    <x v="42"/>
    <d v="2022-03-06T00:00:00"/>
    <x v="0"/>
    <n v="186722"/>
    <n v="4.5"/>
    <x v="0"/>
    <n v="4"/>
    <x v="1"/>
    <x v="0"/>
    <n v="26"/>
  </r>
  <r>
    <x v="149"/>
    <x v="0"/>
    <n v="33"/>
    <x v="0"/>
    <s v="Operations Executive"/>
    <x v="7"/>
    <x v="1"/>
    <x v="2"/>
    <x v="36"/>
    <x v="38"/>
    <d v="2022-02-26T00:00:00"/>
    <x v="0"/>
    <n v="52393"/>
    <n v="4.8"/>
    <x v="2"/>
    <n v="3"/>
    <x v="1"/>
    <x v="1"/>
    <n v="18"/>
  </r>
  <r>
    <x v="150"/>
    <x v="1"/>
    <n v="22"/>
    <x v="1"/>
    <s v="Service Engineer"/>
    <x v="10"/>
    <x v="1"/>
    <x v="1"/>
    <x v="36"/>
    <x v="37"/>
    <d v="2022-03-01T00:00:00"/>
    <x v="0"/>
    <n v="165669"/>
    <n v="3.6"/>
    <x v="0"/>
    <n v="4"/>
    <x v="0"/>
    <x v="0"/>
    <n v="21"/>
  </r>
  <r>
    <x v="151"/>
    <x v="0"/>
    <n v="28"/>
    <x v="0"/>
    <s v="Operations Manager"/>
    <x v="7"/>
    <x v="1"/>
    <x v="2"/>
    <x v="36"/>
    <x v="43"/>
    <d v="2022-03-11T00:00:00"/>
    <x v="0"/>
    <n v="48321"/>
    <n v="3.7"/>
    <x v="2"/>
    <m/>
    <x v="1"/>
    <x v="1"/>
    <n v="31"/>
  </r>
  <r>
    <x v="152"/>
    <x v="0"/>
    <n v="31"/>
    <x v="4"/>
    <s v="Production Manager"/>
    <x v="7"/>
    <x v="1"/>
    <x v="0"/>
    <x v="36"/>
    <x v="41"/>
    <d v="2022-03-02T00:00:00"/>
    <x v="0"/>
    <n v="51563"/>
    <n v="3.6"/>
    <x v="0"/>
    <m/>
    <x v="0"/>
    <x v="1"/>
    <n v="22"/>
  </r>
  <r>
    <x v="153"/>
    <x v="0"/>
    <n v="28"/>
    <x v="1"/>
    <s v="Service Manager"/>
    <x v="11"/>
    <x v="4"/>
    <x v="1"/>
    <x v="36"/>
    <x v="41"/>
    <d v="2022-03-07T00:00:00"/>
    <x v="0"/>
    <n v="167305"/>
    <n v="3.9"/>
    <x v="0"/>
    <n v="4"/>
    <x v="1"/>
    <x v="1"/>
    <n v="27"/>
  </r>
  <r>
    <x v="154"/>
    <x v="1"/>
    <n v="22"/>
    <x v="6"/>
    <s v="Financial Analyst"/>
    <x v="3"/>
    <x v="0"/>
    <x v="1"/>
    <x v="37"/>
    <x v="41"/>
    <d v="2022-03-04T00:00:00"/>
    <x v="0"/>
    <n v="63135"/>
    <n v="4.2"/>
    <x v="0"/>
    <n v="5"/>
    <x v="2"/>
    <x v="0"/>
    <n v="23"/>
  </r>
  <r>
    <x v="155"/>
    <x v="0"/>
    <n v="31"/>
    <x v="1"/>
    <s v="Service Engineer"/>
    <x v="13"/>
    <x v="1"/>
    <x v="1"/>
    <x v="37"/>
    <x v="32"/>
    <d v="2022-03-02T00:00:00"/>
    <x v="0"/>
    <n v="174170"/>
    <n v="4.3"/>
    <x v="0"/>
    <n v="4"/>
    <x v="0"/>
    <x v="1"/>
    <n v="21"/>
  </r>
  <r>
    <x v="156"/>
    <x v="2"/>
    <n v="40"/>
    <x v="0"/>
    <s v="Operations Manager"/>
    <x v="4"/>
    <x v="1"/>
    <x v="3"/>
    <x v="37"/>
    <x v="33"/>
    <d v="2022-03-01T00:00:00"/>
    <x v="0"/>
    <n v="78966"/>
    <n v="3.6"/>
    <x v="0"/>
    <n v="4"/>
    <x v="1"/>
    <x v="3"/>
    <n v="20"/>
  </r>
  <r>
    <x v="157"/>
    <x v="2"/>
    <n v="39"/>
    <x v="1"/>
    <s v="Service Engineer"/>
    <x v="5"/>
    <x v="0"/>
    <x v="4"/>
    <x v="37"/>
    <x v="37"/>
    <d v="2022-03-06T00:00:00"/>
    <x v="0"/>
    <n v="45040"/>
    <n v="3.8"/>
    <x v="2"/>
    <n v="3"/>
    <x v="1"/>
    <x v="2"/>
    <n v="25"/>
  </r>
  <r>
    <x v="158"/>
    <x v="0"/>
    <n v="38"/>
    <x v="8"/>
    <s v="HR Manager"/>
    <x v="1"/>
    <x v="0"/>
    <x v="1"/>
    <x v="37"/>
    <x v="36"/>
    <d v="2022-03-04T00:00:00"/>
    <x v="0"/>
    <n v="55382"/>
    <n v="4.2"/>
    <x v="2"/>
    <n v="5"/>
    <x v="0"/>
    <x v="2"/>
    <n v="23"/>
  </r>
  <r>
    <x v="159"/>
    <x v="2"/>
    <n v="28"/>
    <x v="7"/>
    <s v="Purchase Officer"/>
    <x v="1"/>
    <x v="0"/>
    <x v="0"/>
    <x v="38"/>
    <x v="44"/>
    <d v="2022-03-13T00:00:00"/>
    <x v="1"/>
    <m/>
    <m/>
    <x v="1"/>
    <n v="4"/>
    <x v="1"/>
    <x v="1"/>
    <n v="31"/>
  </r>
  <r>
    <x v="160"/>
    <x v="0"/>
    <n v="24"/>
    <x v="1"/>
    <s v="Service Engineer"/>
    <x v="3"/>
    <x v="1"/>
    <x v="4"/>
    <x v="38"/>
    <x v="40"/>
    <d v="2022-02-28T00:00:00"/>
    <x v="0"/>
    <n v="62083"/>
    <n v="4.0999999999999996"/>
    <x v="0"/>
    <n v="5"/>
    <x v="1"/>
    <x v="0"/>
    <n v="18"/>
  </r>
  <r>
    <x v="161"/>
    <x v="2"/>
    <n v="23"/>
    <x v="0"/>
    <s v="Operations Manager"/>
    <x v="1"/>
    <x v="0"/>
    <x v="0"/>
    <x v="38"/>
    <x v="33"/>
    <d v="2022-02-25T00:00:00"/>
    <x v="0"/>
    <n v="57242"/>
    <n v="4"/>
    <x v="0"/>
    <n v="4"/>
    <x v="0"/>
    <x v="0"/>
    <n v="15"/>
  </r>
  <r>
    <x v="162"/>
    <x v="2"/>
    <n v="40"/>
    <x v="1"/>
    <s v="Service Engineer"/>
    <x v="7"/>
    <x v="1"/>
    <x v="1"/>
    <x v="38"/>
    <x v="33"/>
    <d v="2022-02-28T00:00:00"/>
    <x v="0"/>
    <n v="54895"/>
    <n v="3.7"/>
    <x v="2"/>
    <n v="4"/>
    <x v="1"/>
    <x v="3"/>
    <n v="18"/>
  </r>
  <r>
    <x v="163"/>
    <x v="0"/>
    <n v="30"/>
    <x v="0"/>
    <s v="Operations Executive"/>
    <x v="13"/>
    <x v="2"/>
    <x v="1"/>
    <x v="39"/>
    <x v="40"/>
    <d v="2022-03-07T00:00:00"/>
    <x v="1"/>
    <m/>
    <m/>
    <x v="1"/>
    <n v="5"/>
    <x v="0"/>
    <x v="1"/>
    <n v="24"/>
  </r>
  <r>
    <x v="164"/>
    <x v="0"/>
    <n v="35"/>
    <x v="4"/>
    <s v="Production Engineer"/>
    <x v="9"/>
    <x v="1"/>
    <x v="2"/>
    <x v="39"/>
    <x v="33"/>
    <d v="2022-03-01T00:00:00"/>
    <x v="1"/>
    <m/>
    <m/>
    <x v="1"/>
    <n v="5"/>
    <x v="1"/>
    <x v="2"/>
    <n v="18"/>
  </r>
  <r>
    <x v="165"/>
    <x v="2"/>
    <n v="48"/>
    <x v="0"/>
    <s v="Operations Executive"/>
    <x v="14"/>
    <x v="1"/>
    <x v="0"/>
    <x v="39"/>
    <x v="45"/>
    <d v="2022-03-06T00:00:00"/>
    <x v="0"/>
    <n v="117653"/>
    <n v="4.4000000000000004"/>
    <x v="2"/>
    <n v="5"/>
    <x v="1"/>
    <x v="5"/>
    <n v="23"/>
  </r>
  <r>
    <x v="166"/>
    <x v="0"/>
    <n v="35"/>
    <x v="1"/>
    <s v="Service Engineer"/>
    <x v="2"/>
    <x v="0"/>
    <x v="0"/>
    <x v="39"/>
    <x v="43"/>
    <d v="2022-03-10T00:00:00"/>
    <x v="0"/>
    <n v="87715"/>
    <n v="4.2"/>
    <x v="0"/>
    <m/>
    <x v="1"/>
    <x v="2"/>
    <n v="27"/>
  </r>
  <r>
    <x v="167"/>
    <x v="0"/>
    <n v="25"/>
    <x v="0"/>
    <s v="Operations Executive"/>
    <x v="6"/>
    <x v="1"/>
    <x v="0"/>
    <x v="39"/>
    <x v="44"/>
    <d v="2022-03-08T00:00:00"/>
    <x v="1"/>
    <m/>
    <m/>
    <x v="1"/>
    <n v="5"/>
    <x v="2"/>
    <x v="0"/>
    <n v="25"/>
  </r>
  <r>
    <x v="168"/>
    <x v="0"/>
    <n v="35"/>
    <x v="0"/>
    <s v="Operations Executive"/>
    <x v="2"/>
    <x v="0"/>
    <x v="1"/>
    <x v="40"/>
    <x v="33"/>
    <d v="2022-03-02T00:00:00"/>
    <x v="0"/>
    <n v="63558"/>
    <n v="3.8"/>
    <x v="2"/>
    <n v="4"/>
    <x v="1"/>
    <x v="2"/>
    <n v="18"/>
  </r>
  <r>
    <x v="169"/>
    <x v="2"/>
    <n v="41"/>
    <x v="1"/>
    <s v="Service Manager"/>
    <x v="11"/>
    <x v="1"/>
    <x v="1"/>
    <x v="40"/>
    <x v="43"/>
    <d v="2022-03-07T00:00:00"/>
    <x v="2"/>
    <m/>
    <m/>
    <x v="1"/>
    <n v="3"/>
    <x v="0"/>
    <x v="3"/>
    <n v="23"/>
  </r>
  <r>
    <x v="170"/>
    <x v="2"/>
    <n v="25"/>
    <x v="1"/>
    <s v="Service Engineer"/>
    <x v="2"/>
    <x v="1"/>
    <x v="3"/>
    <x v="41"/>
    <x v="42"/>
    <d v="2022-03-05T00:00:00"/>
    <x v="0"/>
    <n v="82688"/>
    <n v="4.7"/>
    <x v="0"/>
    <n v="3"/>
    <x v="1"/>
    <x v="0"/>
    <n v="20"/>
  </r>
  <r>
    <x v="171"/>
    <x v="0"/>
    <n v="25"/>
    <x v="1"/>
    <s v="Service Manager"/>
    <x v="7"/>
    <x v="4"/>
    <x v="3"/>
    <x v="41"/>
    <x v="41"/>
    <d v="2022-03-07T00:00:00"/>
    <x v="0"/>
    <n v="62429"/>
    <n v="4.8"/>
    <x v="0"/>
    <n v="3"/>
    <x v="1"/>
    <x v="0"/>
    <n v="22"/>
  </r>
  <r>
    <x v="172"/>
    <x v="0"/>
    <n v="35"/>
    <x v="5"/>
    <s v="General Manager"/>
    <x v="0"/>
    <x v="1"/>
    <x v="0"/>
    <x v="41"/>
    <x v="38"/>
    <d v="2022-03-05T00:00:00"/>
    <x v="0"/>
    <n v="45030"/>
    <n v="3.9"/>
    <x v="2"/>
    <n v="5"/>
    <x v="0"/>
    <x v="2"/>
    <n v="20"/>
  </r>
  <r>
    <x v="173"/>
    <x v="0"/>
    <n v="35"/>
    <x v="1"/>
    <s v="Service Engineer"/>
    <x v="12"/>
    <x v="1"/>
    <x v="1"/>
    <x v="42"/>
    <x v="43"/>
    <d v="2022-03-10T00:00:00"/>
    <x v="0"/>
    <n v="40074"/>
    <n v="4.2"/>
    <x v="0"/>
    <n v="5"/>
    <x v="1"/>
    <x v="2"/>
    <n v="24"/>
  </r>
  <r>
    <x v="174"/>
    <x v="2"/>
    <n v="35"/>
    <x v="4"/>
    <s v="Production Engineer"/>
    <x v="2"/>
    <x v="1"/>
    <x v="0"/>
    <x v="42"/>
    <x v="44"/>
    <d v="2022-03-08T00:00:00"/>
    <x v="2"/>
    <m/>
    <m/>
    <x v="1"/>
    <m/>
    <x v="0"/>
    <x v="2"/>
    <n v="22"/>
  </r>
  <r>
    <x v="175"/>
    <x v="0"/>
    <n v="34"/>
    <x v="2"/>
    <s v="Sales Executive"/>
    <x v="7"/>
    <x v="4"/>
    <x v="0"/>
    <x v="42"/>
    <x v="43"/>
    <d v="2022-03-05T00:00:00"/>
    <x v="0"/>
    <n v="52001"/>
    <n v="4.8"/>
    <x v="0"/>
    <n v="5"/>
    <x v="0"/>
    <x v="2"/>
    <n v="19"/>
  </r>
  <r>
    <x v="176"/>
    <x v="2"/>
    <n v="35"/>
    <x v="7"/>
    <s v="Purchase Manager"/>
    <x v="8"/>
    <x v="0"/>
    <x v="0"/>
    <x v="42"/>
    <x v="46"/>
    <d v="2022-03-16T00:00:00"/>
    <x v="0"/>
    <n v="156909"/>
    <n v="3.8"/>
    <x v="0"/>
    <n v="5"/>
    <x v="1"/>
    <x v="2"/>
    <n v="30"/>
  </r>
  <r>
    <x v="177"/>
    <x v="0"/>
    <n v="22"/>
    <x v="0"/>
    <s v="Operations Manager"/>
    <x v="5"/>
    <x v="3"/>
    <x v="3"/>
    <x v="42"/>
    <x v="47"/>
    <d v="2022-03-09T00:00:00"/>
    <x v="0"/>
    <n v="50961"/>
    <n v="3.9"/>
    <x v="0"/>
    <n v="4"/>
    <x v="1"/>
    <x v="0"/>
    <n v="23"/>
  </r>
  <r>
    <x v="178"/>
    <x v="1"/>
    <n v="25"/>
    <x v="3"/>
    <s v="Marketing Manager"/>
    <x v="2"/>
    <x v="2"/>
    <x v="1"/>
    <x v="43"/>
    <x v="41"/>
    <d v="2022-03-04T00:00:00"/>
    <x v="2"/>
    <m/>
    <m/>
    <x v="1"/>
    <n v="5"/>
    <x v="0"/>
    <x v="0"/>
    <n v="17"/>
  </r>
  <r>
    <x v="179"/>
    <x v="0"/>
    <n v="32"/>
    <x v="6"/>
    <s v="Financial Analyst"/>
    <x v="1"/>
    <x v="2"/>
    <x v="0"/>
    <x v="43"/>
    <x v="48"/>
    <d v="2022-03-13T00:00:00"/>
    <x v="0"/>
    <n v="59808"/>
    <n v="3.9"/>
    <x v="0"/>
    <m/>
    <x v="0"/>
    <x v="1"/>
    <n v="26"/>
  </r>
  <r>
    <x v="180"/>
    <x v="0"/>
    <n v="29"/>
    <x v="0"/>
    <s v="Operations Executive"/>
    <x v="3"/>
    <x v="0"/>
    <x v="1"/>
    <x v="44"/>
    <x v="45"/>
    <d v="2022-03-06T00:00:00"/>
    <x v="0"/>
    <n v="70956"/>
    <n v="3.6"/>
    <x v="0"/>
    <n v="4"/>
    <x v="1"/>
    <x v="1"/>
    <n v="18"/>
  </r>
  <r>
    <x v="181"/>
    <x v="0"/>
    <n v="27"/>
    <x v="0"/>
    <s v="Operations Manager"/>
    <x v="13"/>
    <x v="2"/>
    <x v="0"/>
    <x v="44"/>
    <x v="49"/>
    <d v="2022-03-15T00:00:00"/>
    <x v="0"/>
    <n v="192574"/>
    <n v="4.5"/>
    <x v="0"/>
    <n v="3"/>
    <x v="0"/>
    <x v="0"/>
    <n v="27"/>
  </r>
  <r>
    <x v="182"/>
    <x v="1"/>
    <n v="31"/>
    <x v="2"/>
    <s v="Sales Manager"/>
    <x v="3"/>
    <x v="0"/>
    <x v="0"/>
    <x v="45"/>
    <x v="47"/>
    <d v="2022-03-13T00:00:00"/>
    <x v="1"/>
    <m/>
    <m/>
    <x v="1"/>
    <n v="2"/>
    <x v="2"/>
    <x v="1"/>
    <n v="24"/>
  </r>
  <r>
    <x v="183"/>
    <x v="2"/>
    <n v="31"/>
    <x v="1"/>
    <s v="Service Manager"/>
    <x v="9"/>
    <x v="2"/>
    <x v="0"/>
    <x v="45"/>
    <x v="43"/>
    <d v="2022-03-05T00:00:00"/>
    <x v="0"/>
    <n v="51211"/>
    <n v="3.9"/>
    <x v="0"/>
    <n v="4"/>
    <x v="0"/>
    <x v="1"/>
    <n v="16"/>
  </r>
  <r>
    <x v="184"/>
    <x v="0"/>
    <n v="38"/>
    <x v="0"/>
    <s v="Operations Executive"/>
    <x v="2"/>
    <x v="2"/>
    <x v="1"/>
    <x v="46"/>
    <x v="47"/>
    <d v="2022-03-12T00:00:00"/>
    <x v="0"/>
    <n v="78598"/>
    <n v="4.5"/>
    <x v="0"/>
    <n v="4"/>
    <x v="0"/>
    <x v="2"/>
    <n v="22"/>
  </r>
  <r>
    <x v="185"/>
    <x v="2"/>
    <n v="28"/>
    <x v="3"/>
    <s v="Marketing Manager"/>
    <x v="7"/>
    <x v="0"/>
    <x v="0"/>
    <x v="46"/>
    <x v="50"/>
    <d v="2022-03-15T00:00:00"/>
    <x v="0"/>
    <n v="58988"/>
    <n v="3.7"/>
    <x v="2"/>
    <n v="5"/>
    <x v="1"/>
    <x v="1"/>
    <n v="25"/>
  </r>
  <r>
    <x v="186"/>
    <x v="2"/>
    <n v="26"/>
    <x v="0"/>
    <s v="Operations Executive"/>
    <x v="2"/>
    <x v="1"/>
    <x v="3"/>
    <x v="46"/>
    <x v="51"/>
    <d v="2022-03-18T00:00:00"/>
    <x v="0"/>
    <m/>
    <m/>
    <x v="2"/>
    <n v="2"/>
    <x v="1"/>
    <x v="0"/>
    <n v="28"/>
  </r>
  <r>
    <x v="187"/>
    <x v="0"/>
    <n v="28"/>
    <x v="1"/>
    <s v="Service Engineer"/>
    <x v="4"/>
    <x v="0"/>
    <x v="0"/>
    <x v="47"/>
    <x v="52"/>
    <d v="2022-03-21T00:00:00"/>
    <x v="0"/>
    <n v="81757"/>
    <n v="4.7"/>
    <x v="0"/>
    <n v="3"/>
    <x v="2"/>
    <x v="1"/>
    <n v="29"/>
  </r>
  <r>
    <x v="188"/>
    <x v="0"/>
    <n v="29"/>
    <x v="1"/>
    <s v="Service Engineer"/>
    <x v="10"/>
    <x v="0"/>
    <x v="1"/>
    <x v="47"/>
    <x v="49"/>
    <d v="2022-03-08T00:00:00"/>
    <x v="1"/>
    <m/>
    <m/>
    <x v="1"/>
    <n v="4"/>
    <x v="1"/>
    <x v="1"/>
    <n v="16"/>
  </r>
  <r>
    <x v="189"/>
    <x v="0"/>
    <n v="23"/>
    <x v="1"/>
    <s v="Service Engineer"/>
    <x v="3"/>
    <x v="0"/>
    <x v="2"/>
    <x v="47"/>
    <x v="51"/>
    <d v="2022-03-17T00:00:00"/>
    <x v="1"/>
    <m/>
    <m/>
    <x v="1"/>
    <n v="4"/>
    <x v="1"/>
    <x v="0"/>
    <n v="25"/>
  </r>
  <r>
    <x v="190"/>
    <x v="0"/>
    <n v="26"/>
    <x v="3"/>
    <s v="Marketing Manager"/>
    <x v="3"/>
    <x v="3"/>
    <x v="1"/>
    <x v="47"/>
    <x v="52"/>
    <d v="2022-03-14T00:00:00"/>
    <x v="4"/>
    <m/>
    <m/>
    <x v="1"/>
    <n v="4"/>
    <x v="2"/>
    <x v="0"/>
    <n v="22"/>
  </r>
  <r>
    <x v="191"/>
    <x v="2"/>
    <n v="23"/>
    <x v="0"/>
    <s v="Operations Manager"/>
    <x v="1"/>
    <x v="0"/>
    <x v="1"/>
    <x v="48"/>
    <x v="53"/>
    <d v="2022-03-17T00:00:00"/>
    <x v="0"/>
    <n v="64180"/>
    <n v="4"/>
    <x v="0"/>
    <n v="4"/>
    <x v="1"/>
    <x v="0"/>
    <n v="24"/>
  </r>
  <r>
    <x v="192"/>
    <x v="1"/>
    <n v="35"/>
    <x v="0"/>
    <s v="Operations Manager"/>
    <x v="4"/>
    <x v="1"/>
    <x v="0"/>
    <x v="48"/>
    <x v="52"/>
    <d v="2022-03-21T00:00:00"/>
    <x v="0"/>
    <n v="60488"/>
    <n v="4.2"/>
    <x v="0"/>
    <n v="4"/>
    <x v="1"/>
    <x v="2"/>
    <n v="28"/>
  </r>
  <r>
    <x v="193"/>
    <x v="2"/>
    <n v="25"/>
    <x v="7"/>
    <s v="Purchase Officer"/>
    <x v="5"/>
    <x v="0"/>
    <x v="1"/>
    <x v="48"/>
    <x v="50"/>
    <d v="2022-03-13T00:00:00"/>
    <x v="0"/>
    <n v="36997"/>
    <n v="4.7"/>
    <x v="0"/>
    <n v="4"/>
    <x v="1"/>
    <x v="0"/>
    <n v="20"/>
  </r>
  <r>
    <x v="194"/>
    <x v="0"/>
    <n v="36"/>
    <x v="6"/>
    <s v="Financial Analyst"/>
    <x v="4"/>
    <x v="2"/>
    <x v="0"/>
    <x v="49"/>
    <x v="47"/>
    <d v="2022-03-15T00:00:00"/>
    <x v="0"/>
    <n v="72901"/>
    <n v="3.6"/>
    <x v="0"/>
    <n v="2"/>
    <x v="0"/>
    <x v="2"/>
    <n v="21"/>
  </r>
  <r>
    <x v="195"/>
    <x v="0"/>
    <n v="26"/>
    <x v="4"/>
    <s v="Production Manager"/>
    <x v="2"/>
    <x v="4"/>
    <x v="2"/>
    <x v="49"/>
    <x v="49"/>
    <d v="2022-03-14T00:00:00"/>
    <x v="1"/>
    <m/>
    <m/>
    <x v="1"/>
    <n v="4"/>
    <x v="2"/>
    <x v="0"/>
    <n v="20"/>
  </r>
  <r>
    <x v="196"/>
    <x v="2"/>
    <n v="45"/>
    <x v="1"/>
    <s v="Service Engineer"/>
    <x v="2"/>
    <x v="0"/>
    <x v="1"/>
    <x v="49"/>
    <x v="46"/>
    <d v="2022-03-12T00:00:00"/>
    <x v="4"/>
    <m/>
    <m/>
    <x v="1"/>
    <n v="5"/>
    <x v="1"/>
    <x v="3"/>
    <n v="18"/>
  </r>
  <r>
    <x v="197"/>
    <x v="2"/>
    <n v="26"/>
    <x v="6"/>
    <s v="Finance Manager"/>
    <x v="0"/>
    <x v="1"/>
    <x v="0"/>
    <x v="49"/>
    <x v="54"/>
    <d v="2022-03-22T00:00:00"/>
    <x v="1"/>
    <m/>
    <m/>
    <x v="1"/>
    <n v="4"/>
    <x v="1"/>
    <x v="0"/>
    <n v="28"/>
  </r>
  <r>
    <x v="198"/>
    <x v="2"/>
    <n v="27"/>
    <x v="2"/>
    <s v="Sales Executive"/>
    <x v="12"/>
    <x v="1"/>
    <x v="1"/>
    <x v="49"/>
    <x v="51"/>
    <d v="2022-03-15T00:00:00"/>
    <x v="0"/>
    <n v="57393"/>
    <n v="4.5999999999999996"/>
    <x v="0"/>
    <m/>
    <x v="1"/>
    <x v="0"/>
    <n v="21"/>
  </r>
  <r>
    <x v="199"/>
    <x v="2"/>
    <n v="34"/>
    <x v="1"/>
    <s v="Service Engineer"/>
    <x v="8"/>
    <x v="1"/>
    <x v="0"/>
    <x v="50"/>
    <x v="51"/>
    <d v="2022-03-20T00:00:00"/>
    <x v="0"/>
    <n v="178637"/>
    <n v="3.9"/>
    <x v="2"/>
    <n v="4"/>
    <x v="0"/>
    <x v="2"/>
    <n v="25"/>
  </r>
  <r>
    <x v="200"/>
    <x v="2"/>
    <n v="25"/>
    <x v="0"/>
    <s v="Operations Executive"/>
    <x v="0"/>
    <x v="1"/>
    <x v="1"/>
    <x v="50"/>
    <x v="55"/>
    <d v="2022-03-17T00:00:00"/>
    <x v="0"/>
    <n v="47541"/>
    <n v="4.7"/>
    <x v="2"/>
    <n v="4"/>
    <x v="1"/>
    <x v="0"/>
    <n v="22"/>
  </r>
  <r>
    <x v="201"/>
    <x v="0"/>
    <n v="26"/>
    <x v="0"/>
    <s v="Operations Manager"/>
    <x v="8"/>
    <x v="2"/>
    <x v="1"/>
    <x v="50"/>
    <x v="56"/>
    <d v="2022-03-28T00:00:00"/>
    <x v="1"/>
    <m/>
    <m/>
    <x v="1"/>
    <n v="4"/>
    <x v="1"/>
    <x v="0"/>
    <n v="33"/>
  </r>
  <r>
    <x v="202"/>
    <x v="0"/>
    <n v="37"/>
    <x v="7"/>
    <s v="Purchase Officer"/>
    <x v="4"/>
    <x v="1"/>
    <x v="1"/>
    <x v="50"/>
    <x v="53"/>
    <d v="2022-03-16T00:00:00"/>
    <x v="3"/>
    <m/>
    <m/>
    <x v="1"/>
    <n v="4"/>
    <x v="1"/>
    <x v="2"/>
    <n v="21"/>
  </r>
  <r>
    <x v="203"/>
    <x v="2"/>
    <n v="25"/>
    <x v="6"/>
    <s v="Financial Analyst"/>
    <x v="9"/>
    <x v="1"/>
    <x v="1"/>
    <x v="50"/>
    <x v="50"/>
    <d v="2022-03-09T00:00:00"/>
    <x v="0"/>
    <n v="43198"/>
    <n v="3.9"/>
    <x v="0"/>
    <n v="4"/>
    <x v="1"/>
    <x v="0"/>
    <n v="14"/>
  </r>
  <r>
    <x v="204"/>
    <x v="2"/>
    <n v="32"/>
    <x v="1"/>
    <s v="Service Manager"/>
    <x v="3"/>
    <x v="2"/>
    <x v="1"/>
    <x v="50"/>
    <x v="50"/>
    <d v="2022-03-15T00:00:00"/>
    <x v="0"/>
    <n v="65232"/>
    <n v="4.3"/>
    <x v="0"/>
    <n v="4"/>
    <x v="1"/>
    <x v="1"/>
    <n v="20"/>
  </r>
  <r>
    <x v="205"/>
    <x v="0"/>
    <n v="28"/>
    <x v="0"/>
    <s v="Operations Executive"/>
    <x v="9"/>
    <x v="0"/>
    <x v="0"/>
    <x v="51"/>
    <x v="54"/>
    <d v="2022-03-24T00:00:00"/>
    <x v="1"/>
    <m/>
    <m/>
    <x v="1"/>
    <n v="4"/>
    <x v="1"/>
    <x v="1"/>
    <n v="28"/>
  </r>
  <r>
    <x v="206"/>
    <x v="0"/>
    <n v="27"/>
    <x v="0"/>
    <s v="Operations Manager"/>
    <x v="2"/>
    <x v="1"/>
    <x v="0"/>
    <x v="51"/>
    <x v="57"/>
    <d v="2022-03-19T00:00:00"/>
    <x v="0"/>
    <n v="75917"/>
    <n v="4.9000000000000004"/>
    <x v="2"/>
    <n v="4"/>
    <x v="1"/>
    <x v="0"/>
    <n v="23"/>
  </r>
  <r>
    <x v="207"/>
    <x v="2"/>
    <n v="33"/>
    <x v="0"/>
    <s v="Operations Executive"/>
    <x v="3"/>
    <x v="0"/>
    <x v="1"/>
    <x v="51"/>
    <x v="57"/>
    <d v="2022-03-20T00:00:00"/>
    <x v="0"/>
    <n v="74005"/>
    <n v="4.4000000000000004"/>
    <x v="0"/>
    <n v="1"/>
    <x v="1"/>
    <x v="1"/>
    <n v="24"/>
  </r>
  <r>
    <x v="208"/>
    <x v="0"/>
    <n v="31"/>
    <x v="0"/>
    <s v="Operations Executive"/>
    <x v="4"/>
    <x v="1"/>
    <x v="1"/>
    <x v="51"/>
    <x v="52"/>
    <d v="2022-03-16T00:00:00"/>
    <x v="4"/>
    <m/>
    <m/>
    <x v="1"/>
    <n v="4"/>
    <x v="0"/>
    <x v="1"/>
    <n v="20"/>
  </r>
  <r>
    <x v="209"/>
    <x v="0"/>
    <n v="31"/>
    <x v="1"/>
    <s v="Service Manager"/>
    <x v="4"/>
    <x v="0"/>
    <x v="0"/>
    <x v="52"/>
    <x v="57"/>
    <d v="2022-03-20T00:00:00"/>
    <x v="0"/>
    <n v="68414"/>
    <n v="4.7"/>
    <x v="0"/>
    <n v="5"/>
    <x v="1"/>
    <x v="1"/>
    <n v="23"/>
  </r>
  <r>
    <x v="210"/>
    <x v="0"/>
    <n v="34"/>
    <x v="1"/>
    <s v="Service Engineer"/>
    <x v="10"/>
    <x v="2"/>
    <x v="2"/>
    <x v="52"/>
    <x v="51"/>
    <d v="2022-03-12T00:00:00"/>
    <x v="0"/>
    <n v="186748"/>
    <n v="3.9"/>
    <x v="0"/>
    <n v="4"/>
    <x v="0"/>
    <x v="2"/>
    <n v="15"/>
  </r>
  <r>
    <x v="211"/>
    <x v="2"/>
    <n v="28"/>
    <x v="4"/>
    <s v="Production Engineer"/>
    <x v="5"/>
    <x v="4"/>
    <x v="0"/>
    <x v="52"/>
    <x v="57"/>
    <d v="2022-03-14T00:00:00"/>
    <x v="0"/>
    <n v="50737"/>
    <n v="3.9"/>
    <x v="0"/>
    <n v="5"/>
    <x v="1"/>
    <x v="1"/>
    <n v="17"/>
  </r>
  <r>
    <x v="212"/>
    <x v="2"/>
    <n v="36"/>
    <x v="1"/>
    <s v="Service Engineer"/>
    <x v="0"/>
    <x v="1"/>
    <x v="4"/>
    <x v="53"/>
    <x v="58"/>
    <d v="2022-03-19T00:00:00"/>
    <x v="0"/>
    <m/>
    <m/>
    <x v="2"/>
    <m/>
    <x v="1"/>
    <x v="2"/>
    <n v="21"/>
  </r>
  <r>
    <x v="213"/>
    <x v="0"/>
    <n v="25"/>
    <x v="0"/>
    <s v="Operations Executive"/>
    <x v="4"/>
    <x v="1"/>
    <x v="3"/>
    <x v="53"/>
    <x v="59"/>
    <d v="2022-03-20T00:00:00"/>
    <x v="0"/>
    <m/>
    <m/>
    <x v="0"/>
    <n v="5"/>
    <x v="1"/>
    <x v="0"/>
    <n v="22"/>
  </r>
  <r>
    <x v="214"/>
    <x v="2"/>
    <n v="32"/>
    <x v="1"/>
    <s v="Service Engineer"/>
    <x v="9"/>
    <x v="0"/>
    <x v="1"/>
    <x v="53"/>
    <x v="60"/>
    <d v="2022-03-22T00:00:00"/>
    <x v="0"/>
    <m/>
    <m/>
    <x v="0"/>
    <n v="2"/>
    <x v="1"/>
    <x v="1"/>
    <n v="24"/>
  </r>
  <r>
    <x v="215"/>
    <x v="0"/>
    <n v="33"/>
    <x v="1"/>
    <s v="Service Engineer"/>
    <x v="8"/>
    <x v="1"/>
    <x v="1"/>
    <x v="54"/>
    <x v="48"/>
    <d v="2022-03-16T00:00:00"/>
    <x v="0"/>
    <m/>
    <m/>
    <x v="2"/>
    <n v="5"/>
    <x v="1"/>
    <x v="1"/>
    <n v="17"/>
  </r>
  <r>
    <x v="216"/>
    <x v="0"/>
    <n v="22"/>
    <x v="7"/>
    <s v="Purchase Manager"/>
    <x v="6"/>
    <x v="0"/>
    <x v="3"/>
    <x v="54"/>
    <x v="61"/>
    <d v="2022-03-30T00:00:00"/>
    <x v="0"/>
    <n v="56614"/>
    <n v="4.5"/>
    <x v="0"/>
    <n v="4"/>
    <x v="1"/>
    <x v="0"/>
    <n v="31"/>
  </r>
  <r>
    <x v="217"/>
    <x v="2"/>
    <n v="29"/>
    <x v="5"/>
    <s v="General Manager"/>
    <x v="13"/>
    <x v="1"/>
    <x v="1"/>
    <x v="55"/>
    <x v="53"/>
    <d v="2022-03-23T00:00:00"/>
    <x v="0"/>
    <m/>
    <m/>
    <x v="0"/>
    <n v="5"/>
    <x v="1"/>
    <x v="1"/>
    <n v="23"/>
  </r>
  <r>
    <x v="218"/>
    <x v="2"/>
    <n v="31"/>
    <x v="1"/>
    <s v="Service Manager"/>
    <x v="10"/>
    <x v="0"/>
    <x v="0"/>
    <x v="55"/>
    <x v="57"/>
    <d v="2022-03-21T00:00:00"/>
    <x v="0"/>
    <n v="198041"/>
    <n v="4.7"/>
    <x v="0"/>
    <n v="5"/>
    <x v="1"/>
    <x v="1"/>
    <n v="21"/>
  </r>
  <r>
    <x v="219"/>
    <x v="2"/>
    <n v="35"/>
    <x v="0"/>
    <s v="Operations Executive"/>
    <x v="3"/>
    <x v="4"/>
    <x v="4"/>
    <x v="55"/>
    <x v="55"/>
    <d v="2022-03-18T00:00:00"/>
    <x v="1"/>
    <m/>
    <m/>
    <x v="1"/>
    <n v="3"/>
    <x v="0"/>
    <x v="2"/>
    <n v="18"/>
  </r>
  <r>
    <x v="220"/>
    <x v="2"/>
    <n v="28"/>
    <x v="7"/>
    <s v="Purchase Officer"/>
    <x v="9"/>
    <x v="3"/>
    <x v="0"/>
    <x v="56"/>
    <x v="62"/>
    <d v="2022-03-23T00:00:00"/>
    <x v="1"/>
    <m/>
    <m/>
    <x v="1"/>
    <n v="4"/>
    <x v="1"/>
    <x v="1"/>
    <n v="22"/>
  </r>
  <r>
    <x v="221"/>
    <x v="0"/>
    <n v="37"/>
    <x v="2"/>
    <s v="Sales Executive"/>
    <x v="4"/>
    <x v="2"/>
    <x v="1"/>
    <x v="56"/>
    <x v="63"/>
    <d v="2022-04-03T00:00:00"/>
    <x v="0"/>
    <n v="68972"/>
    <n v="4.8"/>
    <x v="0"/>
    <n v="2"/>
    <x v="1"/>
    <x v="2"/>
    <n v="33"/>
  </r>
  <r>
    <x v="222"/>
    <x v="0"/>
    <n v="37"/>
    <x v="4"/>
    <s v="Production Engineer"/>
    <x v="7"/>
    <x v="1"/>
    <x v="2"/>
    <x v="56"/>
    <x v="64"/>
    <d v="2022-03-28T00:00:00"/>
    <x v="1"/>
    <m/>
    <m/>
    <x v="1"/>
    <n v="4"/>
    <x v="0"/>
    <x v="2"/>
    <n v="27"/>
  </r>
  <r>
    <x v="223"/>
    <x v="0"/>
    <n v="34"/>
    <x v="0"/>
    <s v="Operations Executive"/>
    <x v="12"/>
    <x v="0"/>
    <x v="1"/>
    <x v="56"/>
    <x v="60"/>
    <d v="2022-03-27T00:00:00"/>
    <x v="0"/>
    <n v="46103"/>
    <n v="4.5999999999999996"/>
    <x v="2"/>
    <n v="3"/>
    <x v="1"/>
    <x v="2"/>
    <n v="26"/>
  </r>
  <r>
    <x v="224"/>
    <x v="0"/>
    <n v="22"/>
    <x v="6"/>
    <s v="Financial Analyst"/>
    <x v="1"/>
    <x v="0"/>
    <x v="3"/>
    <x v="56"/>
    <x v="62"/>
    <d v="2022-03-24T00:00:00"/>
    <x v="1"/>
    <m/>
    <m/>
    <x v="1"/>
    <n v="4"/>
    <x v="0"/>
    <x v="0"/>
    <n v="23"/>
  </r>
  <r>
    <x v="225"/>
    <x v="0"/>
    <n v="24"/>
    <x v="0"/>
    <s v="Operations Executive"/>
    <x v="12"/>
    <x v="4"/>
    <x v="1"/>
    <x v="56"/>
    <x v="58"/>
    <d v="2022-03-22T00:00:00"/>
    <x v="0"/>
    <n v="56368"/>
    <n v="4"/>
    <x v="0"/>
    <n v="4"/>
    <x v="1"/>
    <x v="0"/>
    <n v="21"/>
  </r>
  <r>
    <x v="226"/>
    <x v="1"/>
    <n v="30"/>
    <x v="1"/>
    <s v="Service Engineer"/>
    <x v="6"/>
    <x v="4"/>
    <x v="0"/>
    <x v="56"/>
    <x v="60"/>
    <d v="2022-03-24T00:00:00"/>
    <x v="0"/>
    <n v="60456"/>
    <n v="4"/>
    <x v="2"/>
    <n v="4"/>
    <x v="0"/>
    <x v="1"/>
    <n v="23"/>
  </r>
  <r>
    <x v="227"/>
    <x v="0"/>
    <n v="23"/>
    <x v="2"/>
    <s v="Sales Executive"/>
    <x v="14"/>
    <x v="3"/>
    <x v="2"/>
    <x v="57"/>
    <x v="57"/>
    <d v="2022-03-16T00:00:00"/>
    <x v="1"/>
    <m/>
    <m/>
    <x v="1"/>
    <n v="4"/>
    <x v="1"/>
    <x v="0"/>
    <n v="14"/>
  </r>
  <r>
    <x v="228"/>
    <x v="2"/>
    <n v="33"/>
    <x v="3"/>
    <s v="Marketing Manager"/>
    <x v="12"/>
    <x v="4"/>
    <x v="1"/>
    <x v="57"/>
    <x v="65"/>
    <d v="2022-03-30T00:00:00"/>
    <x v="0"/>
    <n v="36562"/>
    <n v="4.9000000000000004"/>
    <x v="2"/>
    <n v="4"/>
    <x v="1"/>
    <x v="1"/>
    <n v="28"/>
  </r>
  <r>
    <x v="229"/>
    <x v="2"/>
    <n v="33"/>
    <x v="1"/>
    <s v="Service Manager"/>
    <x v="13"/>
    <x v="0"/>
    <x v="1"/>
    <x v="57"/>
    <x v="66"/>
    <d v="2022-03-27T00:00:00"/>
    <x v="0"/>
    <n v="208058"/>
    <n v="3.8"/>
    <x v="0"/>
    <n v="4"/>
    <x v="1"/>
    <x v="1"/>
    <n v="25"/>
  </r>
  <r>
    <x v="230"/>
    <x v="2"/>
    <n v="25"/>
    <x v="0"/>
    <s v="Operations Executive"/>
    <x v="2"/>
    <x v="2"/>
    <x v="1"/>
    <x v="57"/>
    <x v="55"/>
    <d v="2022-03-18T00:00:00"/>
    <x v="0"/>
    <m/>
    <m/>
    <x v="2"/>
    <n v="5"/>
    <x v="1"/>
    <x v="0"/>
    <n v="16"/>
  </r>
  <r>
    <x v="231"/>
    <x v="0"/>
    <n v="34"/>
    <x v="0"/>
    <s v="Operations Manager"/>
    <x v="14"/>
    <x v="3"/>
    <x v="0"/>
    <x v="58"/>
    <x v="54"/>
    <d v="2022-03-20T00:00:00"/>
    <x v="2"/>
    <m/>
    <m/>
    <x v="1"/>
    <n v="5"/>
    <x v="1"/>
    <x v="2"/>
    <n v="17"/>
  </r>
  <r>
    <x v="232"/>
    <x v="0"/>
    <n v="27"/>
    <x v="1"/>
    <s v="Service Engineer"/>
    <x v="11"/>
    <x v="0"/>
    <x v="3"/>
    <x v="59"/>
    <x v="63"/>
    <d v="2022-03-30T00:00:00"/>
    <x v="0"/>
    <n v="110520"/>
    <n v="4.2"/>
    <x v="0"/>
    <n v="4"/>
    <x v="0"/>
    <x v="0"/>
    <n v="26"/>
  </r>
  <r>
    <x v="233"/>
    <x v="0"/>
    <n v="31"/>
    <x v="0"/>
    <s v="Operations Manager"/>
    <x v="1"/>
    <x v="2"/>
    <x v="1"/>
    <x v="59"/>
    <x v="56"/>
    <d v="2022-03-22T00:00:00"/>
    <x v="0"/>
    <n v="72996"/>
    <n v="4.7"/>
    <x v="2"/>
    <n v="5"/>
    <x v="1"/>
    <x v="1"/>
    <n v="18"/>
  </r>
  <r>
    <x v="234"/>
    <x v="0"/>
    <n v="40"/>
    <x v="1"/>
    <s v="Service Engineer"/>
    <x v="4"/>
    <x v="4"/>
    <x v="1"/>
    <x v="59"/>
    <x v="54"/>
    <d v="2022-03-26T00:00:00"/>
    <x v="0"/>
    <n v="80610"/>
    <n v="3.6"/>
    <x v="0"/>
    <n v="4"/>
    <x v="1"/>
    <x v="3"/>
    <n v="22"/>
  </r>
  <r>
    <x v="235"/>
    <x v="2"/>
    <n v="39"/>
    <x v="1"/>
    <s v="Service Manager"/>
    <x v="6"/>
    <x v="0"/>
    <x v="0"/>
    <x v="60"/>
    <x v="67"/>
    <d v="2022-04-04T00:00:00"/>
    <x v="1"/>
    <m/>
    <m/>
    <x v="1"/>
    <n v="3"/>
    <x v="1"/>
    <x v="2"/>
    <n v="30"/>
  </r>
  <r>
    <x v="236"/>
    <x v="0"/>
    <n v="26"/>
    <x v="1"/>
    <s v="Service Engineer"/>
    <x v="7"/>
    <x v="1"/>
    <x v="1"/>
    <x v="60"/>
    <x v="65"/>
    <d v="2022-03-30T00:00:00"/>
    <x v="3"/>
    <m/>
    <m/>
    <x v="1"/>
    <n v="5"/>
    <x v="1"/>
    <x v="0"/>
    <n v="25"/>
  </r>
  <r>
    <x v="237"/>
    <x v="0"/>
    <n v="36"/>
    <x v="0"/>
    <s v="Operations Executive"/>
    <x v="3"/>
    <x v="1"/>
    <x v="0"/>
    <x v="60"/>
    <x v="68"/>
    <d v="2022-03-31T00:00:00"/>
    <x v="0"/>
    <n v="69669"/>
    <n v="3.6"/>
    <x v="0"/>
    <n v="4"/>
    <x v="1"/>
    <x v="2"/>
    <n v="26"/>
  </r>
  <r>
    <x v="238"/>
    <x v="2"/>
    <n v="29"/>
    <x v="1"/>
    <s v="Service Engineer"/>
    <x v="6"/>
    <x v="1"/>
    <x v="1"/>
    <x v="60"/>
    <x v="54"/>
    <d v="2022-03-18T00:00:00"/>
    <x v="0"/>
    <n v="67296"/>
    <n v="4.5999999999999996"/>
    <x v="0"/>
    <n v="5"/>
    <x v="1"/>
    <x v="1"/>
    <n v="13"/>
  </r>
  <r>
    <x v="239"/>
    <x v="0"/>
    <n v="29"/>
    <x v="0"/>
    <s v="Operations Executive"/>
    <x v="4"/>
    <x v="0"/>
    <x v="0"/>
    <x v="60"/>
    <x v="54"/>
    <d v="2022-03-22T00:00:00"/>
    <x v="0"/>
    <n v="72275"/>
    <n v="3.6"/>
    <x v="2"/>
    <n v="5"/>
    <x v="1"/>
    <x v="1"/>
    <n v="17"/>
  </r>
  <r>
    <x v="240"/>
    <x v="1"/>
    <n v="31"/>
    <x v="3"/>
    <s v="Marketing Executive"/>
    <x v="4"/>
    <x v="0"/>
    <x v="1"/>
    <x v="60"/>
    <x v="65"/>
    <d v="2022-03-30T00:00:00"/>
    <x v="0"/>
    <n v="84361"/>
    <n v="3.8"/>
    <x v="0"/>
    <n v="4"/>
    <x v="1"/>
    <x v="1"/>
    <n v="25"/>
  </r>
  <r>
    <x v="241"/>
    <x v="1"/>
    <n v="35"/>
    <x v="6"/>
    <s v="Financial Analyst"/>
    <x v="4"/>
    <x v="0"/>
    <x v="1"/>
    <x v="60"/>
    <x v="55"/>
    <d v="2022-03-24T00:00:00"/>
    <x v="1"/>
    <m/>
    <m/>
    <x v="1"/>
    <n v="5"/>
    <x v="1"/>
    <x v="2"/>
    <n v="19"/>
  </r>
  <r>
    <x v="242"/>
    <x v="1"/>
    <n v="24"/>
    <x v="0"/>
    <s v="Operations Manager"/>
    <x v="2"/>
    <x v="0"/>
    <x v="2"/>
    <x v="60"/>
    <x v="60"/>
    <d v="2022-03-25T00:00:00"/>
    <x v="0"/>
    <n v="74314"/>
    <n v="4"/>
    <x v="0"/>
    <n v="5"/>
    <x v="1"/>
    <x v="0"/>
    <n v="20"/>
  </r>
  <r>
    <x v="243"/>
    <x v="0"/>
    <n v="25"/>
    <x v="4"/>
    <s v="Production Engineer"/>
    <x v="1"/>
    <x v="3"/>
    <x v="1"/>
    <x v="61"/>
    <x v="66"/>
    <d v="2022-03-29T00:00:00"/>
    <x v="0"/>
    <n v="67227"/>
    <n v="4.9000000000000004"/>
    <x v="0"/>
    <m/>
    <x v="0"/>
    <x v="0"/>
    <n v="23"/>
  </r>
  <r>
    <x v="244"/>
    <x v="0"/>
    <n v="31"/>
    <x v="1"/>
    <s v="Service Engineer"/>
    <x v="6"/>
    <x v="1"/>
    <x v="2"/>
    <x v="61"/>
    <x v="69"/>
    <d v="2022-04-04T00:00:00"/>
    <x v="0"/>
    <n v="79517"/>
    <n v="4"/>
    <x v="0"/>
    <n v="3"/>
    <x v="1"/>
    <x v="1"/>
    <n v="29"/>
  </r>
  <r>
    <x v="245"/>
    <x v="1"/>
    <n v="33"/>
    <x v="4"/>
    <s v="Production Engineer"/>
    <x v="4"/>
    <x v="4"/>
    <x v="2"/>
    <x v="61"/>
    <x v="60"/>
    <d v="2022-03-20T00:00:00"/>
    <x v="1"/>
    <m/>
    <m/>
    <x v="1"/>
    <n v="4"/>
    <x v="2"/>
    <x v="1"/>
    <n v="14"/>
  </r>
  <r>
    <x v="246"/>
    <x v="0"/>
    <n v="38"/>
    <x v="0"/>
    <s v="Operations Manager"/>
    <x v="7"/>
    <x v="1"/>
    <x v="1"/>
    <x v="61"/>
    <x v="70"/>
    <d v="2022-04-08T00:00:00"/>
    <x v="0"/>
    <n v="49297"/>
    <n v="4.4000000000000004"/>
    <x v="0"/>
    <n v="4"/>
    <x v="1"/>
    <x v="2"/>
    <n v="33"/>
  </r>
  <r>
    <x v="247"/>
    <x v="1"/>
    <n v="37"/>
    <x v="5"/>
    <s v="General Manager"/>
    <x v="7"/>
    <x v="0"/>
    <x v="3"/>
    <x v="61"/>
    <x v="70"/>
    <d v="2022-04-03T00:00:00"/>
    <x v="0"/>
    <n v="45106"/>
    <n v="4.5999999999999996"/>
    <x v="0"/>
    <m/>
    <x v="1"/>
    <x v="2"/>
    <n v="28"/>
  </r>
  <r>
    <x v="248"/>
    <x v="1"/>
    <n v="22"/>
    <x v="3"/>
    <s v="Marketing Manager"/>
    <x v="4"/>
    <x v="0"/>
    <x v="1"/>
    <x v="61"/>
    <x v="70"/>
    <d v="2022-04-07T00:00:00"/>
    <x v="0"/>
    <n v="84983"/>
    <n v="4.4000000000000004"/>
    <x v="0"/>
    <n v="5"/>
    <x v="1"/>
    <x v="0"/>
    <n v="32"/>
  </r>
  <r>
    <x v="249"/>
    <x v="2"/>
    <n v="50"/>
    <x v="0"/>
    <s v="Operations Manager"/>
    <x v="8"/>
    <x v="2"/>
    <x v="2"/>
    <x v="62"/>
    <x v="61"/>
    <d v="2022-03-23T00:00:00"/>
    <x v="0"/>
    <n v="158298"/>
    <n v="4.4000000000000004"/>
    <x v="0"/>
    <n v="5"/>
    <x v="0"/>
    <x v="5"/>
    <n v="16"/>
  </r>
  <r>
    <x v="250"/>
    <x v="0"/>
    <n v="27"/>
    <x v="0"/>
    <s v="Operations Executive"/>
    <x v="4"/>
    <x v="0"/>
    <x v="0"/>
    <x v="62"/>
    <x v="59"/>
    <d v="2022-03-27T00:00:00"/>
    <x v="1"/>
    <m/>
    <m/>
    <x v="1"/>
    <n v="3"/>
    <x v="2"/>
    <x v="0"/>
    <n v="20"/>
  </r>
  <r>
    <x v="251"/>
    <x v="0"/>
    <n v="25"/>
    <x v="4"/>
    <s v="Production Engineer"/>
    <x v="10"/>
    <x v="1"/>
    <x v="1"/>
    <x v="62"/>
    <x v="71"/>
    <d v="2022-03-25T00:00:00"/>
    <x v="2"/>
    <m/>
    <m/>
    <x v="1"/>
    <n v="4"/>
    <x v="1"/>
    <x v="0"/>
    <n v="18"/>
  </r>
  <r>
    <x v="252"/>
    <x v="2"/>
    <n v="24"/>
    <x v="0"/>
    <s v="Operations Executive"/>
    <x v="0"/>
    <x v="1"/>
    <x v="3"/>
    <x v="62"/>
    <x v="68"/>
    <d v="2022-04-05T00:00:00"/>
    <x v="0"/>
    <n v="43182"/>
    <n v="4"/>
    <x v="0"/>
    <m/>
    <x v="1"/>
    <x v="0"/>
    <n v="29"/>
  </r>
  <r>
    <x v="253"/>
    <x v="0"/>
    <n v="26"/>
    <x v="0"/>
    <s v="Operations Executive"/>
    <x v="7"/>
    <x v="1"/>
    <x v="4"/>
    <x v="63"/>
    <x v="69"/>
    <d v="2022-04-05T00:00:00"/>
    <x v="1"/>
    <m/>
    <m/>
    <x v="1"/>
    <n v="4"/>
    <x v="0"/>
    <x v="0"/>
    <n v="28"/>
  </r>
  <r>
    <x v="254"/>
    <x v="0"/>
    <n v="31"/>
    <x v="7"/>
    <s v="Purchase Officer"/>
    <x v="10"/>
    <x v="0"/>
    <x v="0"/>
    <x v="63"/>
    <x v="56"/>
    <d v="2022-03-28T00:00:00"/>
    <x v="0"/>
    <n v="153194"/>
    <n v="4.0999999999999996"/>
    <x v="2"/>
    <n v="5"/>
    <x v="0"/>
    <x v="1"/>
    <n v="20"/>
  </r>
  <r>
    <x v="255"/>
    <x v="0"/>
    <n v="23"/>
    <x v="3"/>
    <s v="Marketing Executive"/>
    <x v="6"/>
    <x v="0"/>
    <x v="0"/>
    <x v="63"/>
    <x v="71"/>
    <d v="2022-03-24T00:00:00"/>
    <x v="0"/>
    <n v="66450"/>
    <n v="4"/>
    <x v="0"/>
    <n v="4"/>
    <x v="1"/>
    <x v="0"/>
    <n v="16"/>
  </r>
  <r>
    <x v="256"/>
    <x v="1"/>
    <n v="26"/>
    <x v="7"/>
    <s v="Purchase Officer"/>
    <x v="9"/>
    <x v="0"/>
    <x v="3"/>
    <x v="63"/>
    <x v="66"/>
    <d v="2022-03-27T00:00:00"/>
    <x v="4"/>
    <m/>
    <m/>
    <x v="1"/>
    <n v="5"/>
    <x v="0"/>
    <x v="0"/>
    <n v="19"/>
  </r>
  <r>
    <x v="257"/>
    <x v="2"/>
    <n v="26"/>
    <x v="0"/>
    <s v="Operations Executive"/>
    <x v="0"/>
    <x v="2"/>
    <x v="0"/>
    <x v="63"/>
    <x v="66"/>
    <d v="2022-03-27T00:00:00"/>
    <x v="0"/>
    <m/>
    <m/>
    <x v="0"/>
    <n v="4"/>
    <x v="2"/>
    <x v="0"/>
    <n v="19"/>
  </r>
  <r>
    <x v="258"/>
    <x v="0"/>
    <n v="22"/>
    <x v="0"/>
    <s v="Operations Executive"/>
    <x v="12"/>
    <x v="4"/>
    <x v="1"/>
    <x v="63"/>
    <x v="60"/>
    <d v="2022-03-26T00:00:00"/>
    <x v="0"/>
    <n v="52975"/>
    <n v="3.9"/>
    <x v="0"/>
    <n v="3"/>
    <x v="0"/>
    <x v="0"/>
    <n v="18"/>
  </r>
  <r>
    <x v="259"/>
    <x v="0"/>
    <n v="22"/>
    <x v="3"/>
    <s v="Marketing Manager"/>
    <x v="5"/>
    <x v="0"/>
    <x v="0"/>
    <x v="63"/>
    <x v="64"/>
    <d v="2022-03-28T00:00:00"/>
    <x v="2"/>
    <m/>
    <m/>
    <x v="1"/>
    <n v="4"/>
    <x v="1"/>
    <x v="0"/>
    <n v="20"/>
  </r>
  <r>
    <x v="260"/>
    <x v="2"/>
    <n v="33"/>
    <x v="1"/>
    <s v="Service Engineer"/>
    <x v="14"/>
    <x v="1"/>
    <x v="2"/>
    <x v="64"/>
    <x v="71"/>
    <d v="2022-03-27T00:00:00"/>
    <x v="0"/>
    <n v="115813"/>
    <n v="4.5"/>
    <x v="0"/>
    <n v="4"/>
    <x v="1"/>
    <x v="1"/>
    <n v="18"/>
  </r>
  <r>
    <x v="261"/>
    <x v="1"/>
    <n v="22"/>
    <x v="0"/>
    <s v="Operations Manager"/>
    <x v="3"/>
    <x v="2"/>
    <x v="3"/>
    <x v="64"/>
    <x v="69"/>
    <d v="2022-04-06T00:00:00"/>
    <x v="1"/>
    <m/>
    <m/>
    <x v="1"/>
    <m/>
    <x v="1"/>
    <x v="0"/>
    <n v="28"/>
  </r>
  <r>
    <x v="262"/>
    <x v="0"/>
    <n v="35"/>
    <x v="6"/>
    <s v="Financial Analyst"/>
    <x v="8"/>
    <x v="0"/>
    <x v="3"/>
    <x v="64"/>
    <x v="67"/>
    <d v="2022-04-01T00:00:00"/>
    <x v="0"/>
    <n v="229013"/>
    <n v="4.2"/>
    <x v="0"/>
    <n v="4"/>
    <x v="1"/>
    <x v="2"/>
    <n v="23"/>
  </r>
  <r>
    <x v="263"/>
    <x v="0"/>
    <n v="24"/>
    <x v="1"/>
    <s v="Service Engineer"/>
    <x v="6"/>
    <x v="0"/>
    <x v="1"/>
    <x v="65"/>
    <x v="64"/>
    <d v="2022-03-28T00:00:00"/>
    <x v="0"/>
    <n v="82643"/>
    <n v="4.0999999999999996"/>
    <x v="0"/>
    <n v="5"/>
    <x v="1"/>
    <x v="0"/>
    <n v="18"/>
  </r>
  <r>
    <x v="264"/>
    <x v="2"/>
    <n v="27"/>
    <x v="0"/>
    <s v="Operations Executive"/>
    <x v="5"/>
    <x v="0"/>
    <x v="0"/>
    <x v="65"/>
    <x v="64"/>
    <d v="2022-03-26T00:00:00"/>
    <x v="0"/>
    <m/>
    <m/>
    <x v="2"/>
    <n v="4"/>
    <x v="1"/>
    <x v="0"/>
    <n v="16"/>
  </r>
  <r>
    <x v="265"/>
    <x v="2"/>
    <n v="34"/>
    <x v="0"/>
    <s v="Operations Manager"/>
    <x v="9"/>
    <x v="0"/>
    <x v="1"/>
    <x v="65"/>
    <x v="68"/>
    <d v="2022-03-30T00:00:00"/>
    <x v="0"/>
    <n v="42690"/>
    <n v="4.2"/>
    <x v="0"/>
    <n v="4"/>
    <x v="1"/>
    <x v="2"/>
    <n v="20"/>
  </r>
  <r>
    <x v="266"/>
    <x v="2"/>
    <n v="40"/>
    <x v="0"/>
    <s v="Operations Executive"/>
    <x v="2"/>
    <x v="4"/>
    <x v="2"/>
    <x v="65"/>
    <x v="68"/>
    <d v="2022-04-05T00:00:00"/>
    <x v="1"/>
    <m/>
    <m/>
    <x v="1"/>
    <m/>
    <x v="1"/>
    <x v="3"/>
    <n v="26"/>
  </r>
  <r>
    <x v="267"/>
    <x v="2"/>
    <n v="32"/>
    <x v="1"/>
    <s v="Service Manager"/>
    <x v="2"/>
    <x v="3"/>
    <x v="0"/>
    <x v="65"/>
    <x v="72"/>
    <d v="2022-04-03T00:00:00"/>
    <x v="0"/>
    <n v="83427"/>
    <n v="3.9"/>
    <x v="2"/>
    <n v="5"/>
    <x v="1"/>
    <x v="1"/>
    <n v="24"/>
  </r>
  <r>
    <x v="268"/>
    <x v="0"/>
    <n v="53"/>
    <x v="4"/>
    <s v="Production Engineer"/>
    <x v="0"/>
    <x v="4"/>
    <x v="1"/>
    <x v="66"/>
    <x v="66"/>
    <d v="2022-03-27T00:00:00"/>
    <x v="3"/>
    <m/>
    <m/>
    <x v="1"/>
    <n v="5"/>
    <x v="0"/>
    <x v="4"/>
    <n v="16"/>
  </r>
  <r>
    <x v="269"/>
    <x v="0"/>
    <n v="24"/>
    <x v="0"/>
    <s v="Operations Executive"/>
    <x v="9"/>
    <x v="2"/>
    <x v="0"/>
    <x v="67"/>
    <x v="69"/>
    <d v="2022-04-06T00:00:00"/>
    <x v="0"/>
    <n v="55300"/>
    <n v="4.4000000000000004"/>
    <x v="0"/>
    <n v="3"/>
    <x v="1"/>
    <x v="0"/>
    <n v="25"/>
  </r>
  <r>
    <x v="270"/>
    <x v="2"/>
    <n v="25"/>
    <x v="7"/>
    <s v="Purchase Manager"/>
    <x v="2"/>
    <x v="4"/>
    <x v="1"/>
    <x v="68"/>
    <x v="69"/>
    <d v="2022-04-04T00:00:00"/>
    <x v="1"/>
    <m/>
    <m/>
    <x v="1"/>
    <n v="4"/>
    <x v="2"/>
    <x v="0"/>
    <n v="22"/>
  </r>
  <r>
    <x v="271"/>
    <x v="2"/>
    <n v="52"/>
    <x v="1"/>
    <s v="Service Engineer"/>
    <x v="10"/>
    <x v="1"/>
    <x v="1"/>
    <x v="68"/>
    <x v="72"/>
    <d v="2022-04-04T00:00:00"/>
    <x v="1"/>
    <m/>
    <m/>
    <x v="1"/>
    <n v="5"/>
    <x v="1"/>
    <x v="4"/>
    <n v="22"/>
  </r>
  <r>
    <x v="272"/>
    <x v="2"/>
    <n v="25"/>
    <x v="3"/>
    <s v="Marketing Manager"/>
    <x v="9"/>
    <x v="2"/>
    <x v="0"/>
    <x v="68"/>
    <x v="73"/>
    <d v="2022-04-08T00:00:00"/>
    <x v="3"/>
    <m/>
    <m/>
    <x v="1"/>
    <n v="4"/>
    <x v="1"/>
    <x v="0"/>
    <n v="26"/>
  </r>
  <r>
    <x v="273"/>
    <x v="1"/>
    <n v="35"/>
    <x v="6"/>
    <s v="Financial Analyst"/>
    <x v="9"/>
    <x v="1"/>
    <x v="2"/>
    <x v="69"/>
    <x v="65"/>
    <d v="2022-03-29T00:00:00"/>
    <x v="2"/>
    <m/>
    <m/>
    <x v="1"/>
    <n v="4"/>
    <x v="0"/>
    <x v="2"/>
    <n v="15"/>
  </r>
  <r>
    <x v="274"/>
    <x v="0"/>
    <n v="22"/>
    <x v="0"/>
    <s v="Operations Executive"/>
    <x v="5"/>
    <x v="2"/>
    <x v="1"/>
    <x v="69"/>
    <x v="74"/>
    <d v="2022-04-08T00:00:00"/>
    <x v="0"/>
    <n v="42733"/>
    <n v="3.6"/>
    <x v="0"/>
    <n v="5"/>
    <x v="1"/>
    <x v="0"/>
    <n v="25"/>
  </r>
  <r>
    <x v="275"/>
    <x v="0"/>
    <n v="34"/>
    <x v="7"/>
    <s v="Purchase Manager"/>
    <x v="0"/>
    <x v="1"/>
    <x v="1"/>
    <x v="70"/>
    <x v="75"/>
    <d v="2022-04-09T00:00:00"/>
    <x v="0"/>
    <n v="47480"/>
    <n v="4"/>
    <x v="0"/>
    <n v="4"/>
    <x v="1"/>
    <x v="2"/>
    <n v="25"/>
  </r>
  <r>
    <x v="276"/>
    <x v="2"/>
    <n v="28"/>
    <x v="1"/>
    <s v="Service Manager"/>
    <x v="3"/>
    <x v="1"/>
    <x v="1"/>
    <x v="70"/>
    <x v="74"/>
    <d v="2022-04-06T00:00:00"/>
    <x v="0"/>
    <n v="78595"/>
    <n v="4.3"/>
    <x v="0"/>
    <n v="5"/>
    <x v="1"/>
    <x v="1"/>
    <n v="22"/>
  </r>
  <r>
    <x v="277"/>
    <x v="2"/>
    <n v="22"/>
    <x v="7"/>
    <s v="Purchase Officer"/>
    <x v="4"/>
    <x v="1"/>
    <x v="0"/>
    <x v="70"/>
    <x v="66"/>
    <d v="2022-04-02T00:00:00"/>
    <x v="0"/>
    <n v="85297"/>
    <n v="4.0999999999999996"/>
    <x v="0"/>
    <n v="4"/>
    <x v="1"/>
    <x v="0"/>
    <n v="18"/>
  </r>
  <r>
    <x v="278"/>
    <x v="2"/>
    <n v="37"/>
    <x v="7"/>
    <s v="Purchase Manager"/>
    <x v="7"/>
    <x v="0"/>
    <x v="1"/>
    <x v="70"/>
    <x v="76"/>
    <d v="2022-04-10T00:00:00"/>
    <x v="0"/>
    <n v="53786"/>
    <n v="4.4000000000000004"/>
    <x v="0"/>
    <n v="4"/>
    <x v="0"/>
    <x v="2"/>
    <n v="26"/>
  </r>
  <r>
    <x v="279"/>
    <x v="2"/>
    <n v="30"/>
    <x v="0"/>
    <s v="Operations Executive"/>
    <x v="1"/>
    <x v="0"/>
    <x v="2"/>
    <x v="71"/>
    <x v="74"/>
    <d v="2022-04-07T00:00:00"/>
    <x v="1"/>
    <m/>
    <m/>
    <x v="1"/>
    <n v="1"/>
    <x v="0"/>
    <x v="1"/>
    <n v="22"/>
  </r>
  <r>
    <x v="280"/>
    <x v="2"/>
    <n v="22"/>
    <x v="0"/>
    <s v="Operations Manager"/>
    <x v="6"/>
    <x v="1"/>
    <x v="3"/>
    <x v="71"/>
    <x v="77"/>
    <d v="2022-04-16T00:00:00"/>
    <x v="1"/>
    <m/>
    <m/>
    <x v="1"/>
    <n v="5"/>
    <x v="0"/>
    <x v="0"/>
    <n v="31"/>
  </r>
  <r>
    <x v="281"/>
    <x v="0"/>
    <n v="36"/>
    <x v="6"/>
    <s v="Financial Analyst"/>
    <x v="6"/>
    <x v="2"/>
    <x v="0"/>
    <x v="72"/>
    <x v="78"/>
    <d v="2022-04-13T00:00:00"/>
    <x v="0"/>
    <n v="67817"/>
    <n v="5"/>
    <x v="0"/>
    <n v="5"/>
    <x v="1"/>
    <x v="2"/>
    <n v="27"/>
  </r>
  <r>
    <x v="282"/>
    <x v="0"/>
    <n v="32"/>
    <x v="1"/>
    <s v="Service Engineer"/>
    <x v="8"/>
    <x v="4"/>
    <x v="2"/>
    <x v="72"/>
    <x v="74"/>
    <d v="2022-04-14T00:00:00"/>
    <x v="1"/>
    <m/>
    <m/>
    <x v="1"/>
    <n v="4"/>
    <x v="1"/>
    <x v="1"/>
    <n v="28"/>
  </r>
  <r>
    <x v="283"/>
    <x v="0"/>
    <n v="25"/>
    <x v="6"/>
    <s v="Financial Analyst"/>
    <x v="14"/>
    <x v="2"/>
    <x v="0"/>
    <x v="72"/>
    <x v="67"/>
    <d v="2022-04-01T00:00:00"/>
    <x v="0"/>
    <m/>
    <m/>
    <x v="0"/>
    <m/>
    <x v="1"/>
    <x v="0"/>
    <n v="15"/>
  </r>
  <r>
    <x v="284"/>
    <x v="0"/>
    <n v="29"/>
    <x v="1"/>
    <s v="Service Engineer"/>
    <x v="10"/>
    <x v="2"/>
    <x v="1"/>
    <x v="72"/>
    <x v="76"/>
    <d v="2022-04-05T00:00:00"/>
    <x v="0"/>
    <m/>
    <m/>
    <x v="0"/>
    <n v="5"/>
    <x v="1"/>
    <x v="1"/>
    <n v="19"/>
  </r>
  <r>
    <x v="285"/>
    <x v="0"/>
    <n v="30"/>
    <x v="1"/>
    <s v="Service Engineer"/>
    <x v="3"/>
    <x v="2"/>
    <x v="1"/>
    <x v="72"/>
    <x v="70"/>
    <d v="2022-04-08T00:00:00"/>
    <x v="3"/>
    <m/>
    <m/>
    <x v="1"/>
    <m/>
    <x v="0"/>
    <x v="1"/>
    <n v="22"/>
  </r>
  <r>
    <x v="286"/>
    <x v="0"/>
    <n v="22"/>
    <x v="3"/>
    <s v="Marketing Executive"/>
    <x v="10"/>
    <x v="4"/>
    <x v="0"/>
    <x v="73"/>
    <x v="68"/>
    <d v="2022-04-05T00:00:00"/>
    <x v="0"/>
    <n v="196783"/>
    <n v="4.5999999999999996"/>
    <x v="0"/>
    <n v="4"/>
    <x v="2"/>
    <x v="0"/>
    <n v="18"/>
  </r>
  <r>
    <x v="287"/>
    <x v="0"/>
    <n v="39"/>
    <x v="0"/>
    <s v="Operations Executive"/>
    <x v="9"/>
    <x v="0"/>
    <x v="3"/>
    <x v="73"/>
    <x v="72"/>
    <d v="2022-04-09T00:00:00"/>
    <x v="0"/>
    <m/>
    <m/>
    <x v="0"/>
    <n v="4"/>
    <x v="0"/>
    <x v="2"/>
    <n v="22"/>
  </r>
  <r>
    <x v="288"/>
    <x v="0"/>
    <n v="26"/>
    <x v="0"/>
    <s v="Operations Manager"/>
    <x v="5"/>
    <x v="0"/>
    <x v="3"/>
    <x v="73"/>
    <x v="76"/>
    <d v="2022-04-03T00:00:00"/>
    <x v="0"/>
    <n v="41305"/>
    <n v="3.9"/>
    <x v="0"/>
    <n v="4"/>
    <x v="0"/>
    <x v="0"/>
    <n v="16"/>
  </r>
  <r>
    <x v="289"/>
    <x v="2"/>
    <n v="25"/>
    <x v="7"/>
    <s v="Purchase Officer"/>
    <x v="3"/>
    <x v="4"/>
    <x v="3"/>
    <x v="73"/>
    <x v="77"/>
    <d v="2022-04-14T00:00:00"/>
    <x v="3"/>
    <m/>
    <m/>
    <x v="1"/>
    <n v="5"/>
    <x v="1"/>
    <x v="0"/>
    <n v="27"/>
  </r>
  <r>
    <x v="290"/>
    <x v="0"/>
    <n v="24"/>
    <x v="0"/>
    <s v="Operations Executive"/>
    <x v="2"/>
    <x v="1"/>
    <x v="4"/>
    <x v="73"/>
    <x v="79"/>
    <d v="2022-04-13T00:00:00"/>
    <x v="1"/>
    <m/>
    <m/>
    <x v="1"/>
    <m/>
    <x v="1"/>
    <x v="0"/>
    <n v="26"/>
  </r>
  <r>
    <x v="291"/>
    <x v="0"/>
    <n v="25"/>
    <x v="0"/>
    <s v="Operations Executive"/>
    <x v="9"/>
    <x v="1"/>
    <x v="1"/>
    <x v="74"/>
    <x v="80"/>
    <d v="2022-04-10T00:00:00"/>
    <x v="0"/>
    <n v="62880"/>
    <n v="3.5"/>
    <x v="2"/>
    <n v="5"/>
    <x v="0"/>
    <x v="0"/>
    <n v="22"/>
  </r>
  <r>
    <x v="292"/>
    <x v="2"/>
    <n v="27"/>
    <x v="0"/>
    <s v="Operations Manager"/>
    <x v="12"/>
    <x v="2"/>
    <x v="1"/>
    <x v="74"/>
    <x v="81"/>
    <d v="2022-04-09T00:00:00"/>
    <x v="0"/>
    <n v="54712"/>
    <n v="3.7"/>
    <x v="0"/>
    <n v="3"/>
    <x v="0"/>
    <x v="0"/>
    <n v="21"/>
  </r>
  <r>
    <x v="293"/>
    <x v="0"/>
    <n v="23"/>
    <x v="1"/>
    <s v="Service Engineer"/>
    <x v="12"/>
    <x v="1"/>
    <x v="0"/>
    <x v="74"/>
    <x v="70"/>
    <d v="2022-04-05T00:00:00"/>
    <x v="0"/>
    <n v="52504"/>
    <n v="4.7"/>
    <x v="0"/>
    <n v="4"/>
    <x v="1"/>
    <x v="0"/>
    <n v="17"/>
  </r>
  <r>
    <x v="294"/>
    <x v="0"/>
    <n v="29"/>
    <x v="3"/>
    <s v="Marketing Executive"/>
    <x v="6"/>
    <x v="0"/>
    <x v="0"/>
    <x v="74"/>
    <x v="75"/>
    <d v="2022-04-09T00:00:00"/>
    <x v="0"/>
    <m/>
    <m/>
    <x v="0"/>
    <n v="4"/>
    <x v="0"/>
    <x v="1"/>
    <n v="21"/>
  </r>
  <r>
    <x v="295"/>
    <x v="0"/>
    <n v="22"/>
    <x v="0"/>
    <s v="Operations Executive"/>
    <x v="3"/>
    <x v="1"/>
    <x v="0"/>
    <x v="74"/>
    <x v="79"/>
    <d v="2022-04-10T00:00:00"/>
    <x v="0"/>
    <n v="76516"/>
    <n v="3.7"/>
    <x v="0"/>
    <n v="4"/>
    <x v="1"/>
    <x v="0"/>
    <n v="22"/>
  </r>
  <r>
    <x v="296"/>
    <x v="2"/>
    <n v="26"/>
    <x v="0"/>
    <s v="Operations Executive"/>
    <x v="3"/>
    <x v="2"/>
    <x v="3"/>
    <x v="74"/>
    <x v="70"/>
    <d v="2022-04-06T00:00:00"/>
    <x v="0"/>
    <n v="58977"/>
    <n v="4.0999999999999996"/>
    <x v="2"/>
    <n v="4"/>
    <x v="1"/>
    <x v="0"/>
    <n v="18"/>
  </r>
  <r>
    <x v="297"/>
    <x v="0"/>
    <n v="23"/>
    <x v="1"/>
    <s v="Service Engineer"/>
    <x v="9"/>
    <x v="3"/>
    <x v="2"/>
    <x v="75"/>
    <x v="76"/>
    <d v="2022-04-07T00:00:00"/>
    <x v="1"/>
    <m/>
    <m/>
    <x v="1"/>
    <n v="4"/>
    <x v="2"/>
    <x v="0"/>
    <n v="18"/>
  </r>
  <r>
    <x v="298"/>
    <x v="2"/>
    <n v="39"/>
    <x v="1"/>
    <s v="Service Engineer"/>
    <x v="5"/>
    <x v="1"/>
    <x v="0"/>
    <x v="75"/>
    <x v="75"/>
    <d v="2022-04-07T00:00:00"/>
    <x v="0"/>
    <n v="47262"/>
    <n v="4.5999999999999996"/>
    <x v="0"/>
    <n v="5"/>
    <x v="0"/>
    <x v="2"/>
    <n v="18"/>
  </r>
  <r>
    <x v="299"/>
    <x v="0"/>
    <n v="29"/>
    <x v="1"/>
    <s v="Service Engineer"/>
    <x v="0"/>
    <x v="1"/>
    <x v="1"/>
    <x v="76"/>
    <x v="82"/>
    <d v="2022-04-18T00:00:00"/>
    <x v="0"/>
    <n v="49458"/>
    <n v="4.5999999999999996"/>
    <x v="2"/>
    <n v="4"/>
    <x v="0"/>
    <x v="1"/>
    <n v="28"/>
  </r>
  <r>
    <x v="300"/>
    <x v="0"/>
    <n v="29"/>
    <x v="1"/>
    <s v="Service Engineer"/>
    <x v="12"/>
    <x v="1"/>
    <x v="1"/>
    <x v="76"/>
    <x v="74"/>
    <d v="2022-04-09T00:00:00"/>
    <x v="0"/>
    <n v="40527"/>
    <n v="3.8"/>
    <x v="0"/>
    <n v="4"/>
    <x v="1"/>
    <x v="1"/>
    <n v="19"/>
  </r>
  <r>
    <x v="301"/>
    <x v="0"/>
    <n v="34"/>
    <x v="0"/>
    <s v="Operations Executive"/>
    <x v="6"/>
    <x v="0"/>
    <x v="0"/>
    <x v="76"/>
    <x v="82"/>
    <d v="2022-04-19T00:00:00"/>
    <x v="0"/>
    <n v="75590"/>
    <n v="3.7"/>
    <x v="0"/>
    <n v="5"/>
    <x v="1"/>
    <x v="2"/>
    <n v="29"/>
  </r>
  <r>
    <x v="302"/>
    <x v="0"/>
    <n v="39"/>
    <x v="2"/>
    <s v="Sales Executive"/>
    <x v="6"/>
    <x v="0"/>
    <x v="4"/>
    <x v="76"/>
    <x v="83"/>
    <d v="2022-04-18T00:00:00"/>
    <x v="4"/>
    <m/>
    <m/>
    <x v="1"/>
    <n v="4"/>
    <x v="1"/>
    <x v="2"/>
    <n v="28"/>
  </r>
  <r>
    <x v="303"/>
    <x v="2"/>
    <n v="31"/>
    <x v="2"/>
    <s v="Sales Executive"/>
    <x v="4"/>
    <x v="0"/>
    <x v="1"/>
    <x v="77"/>
    <x v="84"/>
    <d v="2022-04-18T00:00:00"/>
    <x v="1"/>
    <m/>
    <m/>
    <x v="1"/>
    <n v="5"/>
    <x v="1"/>
    <x v="1"/>
    <n v="27"/>
  </r>
  <r>
    <x v="304"/>
    <x v="2"/>
    <n v="31"/>
    <x v="1"/>
    <s v="Service Manager"/>
    <x v="5"/>
    <x v="1"/>
    <x v="0"/>
    <x v="77"/>
    <x v="85"/>
    <d v="2022-04-17T00:00:00"/>
    <x v="0"/>
    <n v="35793"/>
    <n v="4.5"/>
    <x v="0"/>
    <n v="5"/>
    <x v="1"/>
    <x v="1"/>
    <n v="26"/>
  </r>
  <r>
    <x v="305"/>
    <x v="1"/>
    <n v="22"/>
    <x v="1"/>
    <s v="Service Manager"/>
    <x v="11"/>
    <x v="0"/>
    <x v="4"/>
    <x v="77"/>
    <x v="78"/>
    <d v="2022-04-13T00:00:00"/>
    <x v="0"/>
    <n v="118593"/>
    <n v="4.5999999999999996"/>
    <x v="0"/>
    <n v="1"/>
    <x v="1"/>
    <x v="0"/>
    <n v="22"/>
  </r>
  <r>
    <x v="306"/>
    <x v="0"/>
    <n v="29"/>
    <x v="1"/>
    <s v="Service Engineer"/>
    <x v="1"/>
    <x v="1"/>
    <x v="1"/>
    <x v="77"/>
    <x v="86"/>
    <d v="2022-04-16T00:00:00"/>
    <x v="1"/>
    <m/>
    <m/>
    <x v="1"/>
    <m/>
    <x v="1"/>
    <x v="1"/>
    <n v="25"/>
  </r>
  <r>
    <x v="307"/>
    <x v="0"/>
    <n v="27"/>
    <x v="0"/>
    <s v="Operations Executive"/>
    <x v="0"/>
    <x v="0"/>
    <x v="1"/>
    <x v="77"/>
    <x v="81"/>
    <d v="2022-04-05T00:00:00"/>
    <x v="0"/>
    <m/>
    <m/>
    <x v="0"/>
    <n v="4"/>
    <x v="1"/>
    <x v="0"/>
    <n v="14"/>
  </r>
  <r>
    <x v="308"/>
    <x v="2"/>
    <n v="32"/>
    <x v="0"/>
    <s v="Operations Executive"/>
    <x v="1"/>
    <x v="1"/>
    <x v="0"/>
    <x v="77"/>
    <x v="72"/>
    <d v="2022-04-06T00:00:00"/>
    <x v="0"/>
    <n v="50932"/>
    <n v="3.9"/>
    <x v="0"/>
    <n v="3"/>
    <x v="0"/>
    <x v="1"/>
    <n v="15"/>
  </r>
  <r>
    <x v="309"/>
    <x v="0"/>
    <n v="27"/>
    <x v="2"/>
    <s v="Sales Executive"/>
    <x v="6"/>
    <x v="0"/>
    <x v="0"/>
    <x v="77"/>
    <x v="75"/>
    <d v="2022-04-13T00:00:00"/>
    <x v="1"/>
    <m/>
    <m/>
    <x v="1"/>
    <n v="2"/>
    <x v="1"/>
    <x v="0"/>
    <n v="22"/>
  </r>
  <r>
    <x v="310"/>
    <x v="0"/>
    <n v="39"/>
    <x v="7"/>
    <s v="Purchase Officer"/>
    <x v="7"/>
    <x v="1"/>
    <x v="3"/>
    <x v="78"/>
    <x v="84"/>
    <d v="2022-04-21T00:00:00"/>
    <x v="1"/>
    <m/>
    <m/>
    <x v="1"/>
    <n v="4"/>
    <x v="2"/>
    <x v="2"/>
    <n v="29"/>
  </r>
  <r>
    <x v="311"/>
    <x v="0"/>
    <n v="25"/>
    <x v="7"/>
    <s v="Purchase Officer"/>
    <x v="7"/>
    <x v="1"/>
    <x v="1"/>
    <x v="78"/>
    <x v="87"/>
    <d v="2022-04-25T00:00:00"/>
    <x v="0"/>
    <n v="47682"/>
    <n v="4.5"/>
    <x v="0"/>
    <n v="5"/>
    <x v="1"/>
    <x v="0"/>
    <n v="33"/>
  </r>
  <r>
    <x v="312"/>
    <x v="0"/>
    <n v="32"/>
    <x v="1"/>
    <s v="Service Manager"/>
    <x v="9"/>
    <x v="1"/>
    <x v="0"/>
    <x v="78"/>
    <x v="88"/>
    <d v="2022-04-15T00:00:00"/>
    <x v="0"/>
    <n v="45499"/>
    <n v="3.7"/>
    <x v="0"/>
    <n v="4"/>
    <x v="0"/>
    <x v="1"/>
    <n v="23"/>
  </r>
  <r>
    <x v="313"/>
    <x v="1"/>
    <n v="33"/>
    <x v="0"/>
    <s v="Operations Manager"/>
    <x v="2"/>
    <x v="0"/>
    <x v="1"/>
    <x v="78"/>
    <x v="79"/>
    <d v="2022-04-18T00:00:00"/>
    <x v="0"/>
    <n v="87350"/>
    <n v="4.0999999999999996"/>
    <x v="0"/>
    <n v="5"/>
    <x v="1"/>
    <x v="1"/>
    <n v="26"/>
  </r>
  <r>
    <x v="314"/>
    <x v="2"/>
    <n v="33"/>
    <x v="0"/>
    <s v="Operations Executive"/>
    <x v="2"/>
    <x v="0"/>
    <x v="0"/>
    <x v="78"/>
    <x v="75"/>
    <d v="2022-04-09T00:00:00"/>
    <x v="3"/>
    <m/>
    <m/>
    <x v="1"/>
    <n v="4"/>
    <x v="1"/>
    <x v="1"/>
    <n v="17"/>
  </r>
  <r>
    <x v="315"/>
    <x v="2"/>
    <n v="35"/>
    <x v="0"/>
    <s v="Operations Executive"/>
    <x v="3"/>
    <x v="4"/>
    <x v="1"/>
    <x v="78"/>
    <x v="79"/>
    <d v="2022-04-14T00:00:00"/>
    <x v="1"/>
    <m/>
    <m/>
    <x v="1"/>
    <n v="5"/>
    <x v="1"/>
    <x v="2"/>
    <n v="22"/>
  </r>
  <r>
    <x v="316"/>
    <x v="0"/>
    <n v="37"/>
    <x v="0"/>
    <s v="Operations Manager"/>
    <x v="12"/>
    <x v="1"/>
    <x v="2"/>
    <x v="78"/>
    <x v="82"/>
    <d v="2022-04-13T00:00:00"/>
    <x v="0"/>
    <n v="57272"/>
    <n v="3.5"/>
    <x v="0"/>
    <n v="4"/>
    <x v="0"/>
    <x v="2"/>
    <n v="21"/>
  </r>
  <r>
    <x v="317"/>
    <x v="0"/>
    <n v="28"/>
    <x v="2"/>
    <s v="Sales Manager"/>
    <x v="5"/>
    <x v="1"/>
    <x v="0"/>
    <x v="79"/>
    <x v="86"/>
    <d v="2022-04-21T00:00:00"/>
    <x v="0"/>
    <n v="42282"/>
    <n v="3.9"/>
    <x v="2"/>
    <n v="4"/>
    <x v="1"/>
    <x v="1"/>
    <n v="28"/>
  </r>
  <r>
    <x v="318"/>
    <x v="0"/>
    <n v="34"/>
    <x v="3"/>
    <s v="Marketing Manager"/>
    <x v="2"/>
    <x v="1"/>
    <x v="2"/>
    <x v="79"/>
    <x v="74"/>
    <d v="2022-04-12T00:00:00"/>
    <x v="0"/>
    <n v="87924"/>
    <n v="4.3"/>
    <x v="0"/>
    <n v="4"/>
    <x v="1"/>
    <x v="2"/>
    <n v="19"/>
  </r>
  <r>
    <x v="319"/>
    <x v="0"/>
    <n v="28"/>
    <x v="0"/>
    <s v="Operations Executive"/>
    <x v="1"/>
    <x v="1"/>
    <x v="0"/>
    <x v="79"/>
    <x v="89"/>
    <d v="2022-04-21T00:00:00"/>
    <x v="3"/>
    <m/>
    <m/>
    <x v="1"/>
    <n v="4"/>
    <x v="1"/>
    <x v="1"/>
    <n v="28"/>
  </r>
  <r>
    <x v="320"/>
    <x v="0"/>
    <n v="39"/>
    <x v="0"/>
    <s v="Operations Executive"/>
    <x v="3"/>
    <x v="1"/>
    <x v="0"/>
    <x v="79"/>
    <x v="79"/>
    <d v="2022-04-15T00:00:00"/>
    <x v="0"/>
    <n v="73537"/>
    <n v="4"/>
    <x v="0"/>
    <n v="5"/>
    <x v="1"/>
    <x v="2"/>
    <n v="22"/>
  </r>
  <r>
    <x v="321"/>
    <x v="2"/>
    <n v="39"/>
    <x v="2"/>
    <s v="Sales Executive"/>
    <x v="0"/>
    <x v="1"/>
    <x v="3"/>
    <x v="79"/>
    <x v="82"/>
    <d v="2022-04-14T00:00:00"/>
    <x v="0"/>
    <n v="61087"/>
    <n v="4.4000000000000004"/>
    <x v="0"/>
    <n v="5"/>
    <x v="1"/>
    <x v="2"/>
    <n v="21"/>
  </r>
  <r>
    <x v="322"/>
    <x v="2"/>
    <n v="39"/>
    <x v="3"/>
    <s v="Marketing Executive"/>
    <x v="3"/>
    <x v="0"/>
    <x v="1"/>
    <x v="80"/>
    <x v="89"/>
    <d v="2022-04-24T00:00:00"/>
    <x v="1"/>
    <m/>
    <m/>
    <x v="1"/>
    <n v="5"/>
    <x v="1"/>
    <x v="2"/>
    <n v="30"/>
  </r>
  <r>
    <x v="323"/>
    <x v="0"/>
    <n v="40"/>
    <x v="0"/>
    <s v="Operations Executive"/>
    <x v="6"/>
    <x v="0"/>
    <x v="1"/>
    <x v="80"/>
    <x v="83"/>
    <d v="2022-04-22T00:00:00"/>
    <x v="1"/>
    <m/>
    <m/>
    <x v="1"/>
    <n v="3"/>
    <x v="1"/>
    <x v="3"/>
    <n v="28"/>
  </r>
  <r>
    <x v="324"/>
    <x v="1"/>
    <n v="32"/>
    <x v="0"/>
    <s v="Operations Executive"/>
    <x v="2"/>
    <x v="2"/>
    <x v="0"/>
    <x v="81"/>
    <x v="83"/>
    <d v="2022-04-16T00:00:00"/>
    <x v="1"/>
    <m/>
    <m/>
    <x v="1"/>
    <n v="4"/>
    <x v="1"/>
    <x v="1"/>
    <n v="21"/>
  </r>
  <r>
    <x v="325"/>
    <x v="2"/>
    <n v="28"/>
    <x v="2"/>
    <s v="Sales Manager"/>
    <x v="9"/>
    <x v="1"/>
    <x v="0"/>
    <x v="81"/>
    <x v="78"/>
    <d v="2022-04-13T00:00:00"/>
    <x v="3"/>
    <m/>
    <m/>
    <x v="1"/>
    <n v="5"/>
    <x v="1"/>
    <x v="1"/>
    <n v="18"/>
  </r>
  <r>
    <x v="326"/>
    <x v="0"/>
    <n v="35"/>
    <x v="0"/>
    <s v="Operations Manager"/>
    <x v="7"/>
    <x v="0"/>
    <x v="1"/>
    <x v="81"/>
    <x v="80"/>
    <d v="2022-04-09T00:00:00"/>
    <x v="2"/>
    <m/>
    <m/>
    <x v="1"/>
    <m/>
    <x v="1"/>
    <x v="2"/>
    <n v="14"/>
  </r>
  <r>
    <x v="327"/>
    <x v="2"/>
    <n v="25"/>
    <x v="3"/>
    <s v="Marketing Executive"/>
    <x v="3"/>
    <x v="2"/>
    <x v="0"/>
    <x v="82"/>
    <x v="77"/>
    <d v="2022-04-18T00:00:00"/>
    <x v="3"/>
    <m/>
    <m/>
    <x v="1"/>
    <n v="4"/>
    <x v="2"/>
    <x v="0"/>
    <n v="22"/>
  </r>
  <r>
    <x v="328"/>
    <x v="0"/>
    <n v="31"/>
    <x v="0"/>
    <s v="Operations Manager"/>
    <x v="6"/>
    <x v="1"/>
    <x v="1"/>
    <x v="82"/>
    <x v="86"/>
    <d v="2022-04-22T00:00:00"/>
    <x v="1"/>
    <m/>
    <m/>
    <x v="1"/>
    <m/>
    <x v="0"/>
    <x v="1"/>
    <n v="26"/>
  </r>
  <r>
    <x v="329"/>
    <x v="0"/>
    <n v="39"/>
    <x v="0"/>
    <s v="Operations Executive"/>
    <x v="5"/>
    <x v="2"/>
    <x v="1"/>
    <x v="82"/>
    <x v="83"/>
    <d v="2022-04-23T00:00:00"/>
    <x v="0"/>
    <m/>
    <m/>
    <x v="0"/>
    <n v="4"/>
    <x v="0"/>
    <x v="2"/>
    <n v="27"/>
  </r>
  <r>
    <x v="330"/>
    <x v="0"/>
    <n v="27"/>
    <x v="3"/>
    <s v="Marketing Manager"/>
    <x v="6"/>
    <x v="3"/>
    <x v="1"/>
    <x v="82"/>
    <x v="86"/>
    <d v="2022-04-19T00:00:00"/>
    <x v="2"/>
    <m/>
    <m/>
    <x v="1"/>
    <n v="4"/>
    <x v="1"/>
    <x v="0"/>
    <n v="23"/>
  </r>
  <r>
    <x v="331"/>
    <x v="2"/>
    <n v="31"/>
    <x v="4"/>
    <s v="Production Engineer"/>
    <x v="5"/>
    <x v="4"/>
    <x v="3"/>
    <x v="83"/>
    <x v="90"/>
    <d v="2022-05-01T00:00:00"/>
    <x v="0"/>
    <n v="53896"/>
    <n v="4.8"/>
    <x v="0"/>
    <m/>
    <x v="1"/>
    <x v="1"/>
    <n v="34"/>
  </r>
  <r>
    <x v="332"/>
    <x v="0"/>
    <n v="33"/>
    <x v="0"/>
    <s v="Operations Executive"/>
    <x v="10"/>
    <x v="0"/>
    <x v="2"/>
    <x v="83"/>
    <x v="91"/>
    <d v="2022-04-20T00:00:00"/>
    <x v="1"/>
    <m/>
    <m/>
    <x v="1"/>
    <m/>
    <x v="1"/>
    <x v="1"/>
    <n v="23"/>
  </r>
  <r>
    <x v="333"/>
    <x v="0"/>
    <n v="36"/>
    <x v="4"/>
    <s v="Production Engineer"/>
    <x v="2"/>
    <x v="0"/>
    <x v="1"/>
    <x v="83"/>
    <x v="80"/>
    <d v="2022-04-12T00:00:00"/>
    <x v="0"/>
    <n v="67332"/>
    <n v="4"/>
    <x v="0"/>
    <n v="4"/>
    <x v="1"/>
    <x v="2"/>
    <n v="15"/>
  </r>
  <r>
    <x v="334"/>
    <x v="0"/>
    <n v="27"/>
    <x v="3"/>
    <s v="Marketing Executive"/>
    <x v="1"/>
    <x v="2"/>
    <x v="1"/>
    <x v="83"/>
    <x v="80"/>
    <d v="2022-04-09T00:00:00"/>
    <x v="0"/>
    <m/>
    <m/>
    <x v="0"/>
    <n v="2"/>
    <x v="1"/>
    <x v="0"/>
    <n v="12"/>
  </r>
  <r>
    <x v="335"/>
    <x v="0"/>
    <n v="26"/>
    <x v="2"/>
    <s v="Sales Executive"/>
    <x v="1"/>
    <x v="1"/>
    <x v="1"/>
    <x v="83"/>
    <x v="82"/>
    <d v="2022-04-13T00:00:00"/>
    <x v="0"/>
    <m/>
    <m/>
    <x v="2"/>
    <n v="5"/>
    <x v="1"/>
    <x v="0"/>
    <n v="16"/>
  </r>
  <r>
    <x v="336"/>
    <x v="2"/>
    <n v="28"/>
    <x v="6"/>
    <s v="Financial Analyst"/>
    <x v="4"/>
    <x v="2"/>
    <x v="1"/>
    <x v="83"/>
    <x v="90"/>
    <d v="2022-04-27T00:00:00"/>
    <x v="0"/>
    <n v="62640"/>
    <n v="4.3"/>
    <x v="2"/>
    <n v="2"/>
    <x v="0"/>
    <x v="1"/>
    <n v="30"/>
  </r>
  <r>
    <x v="337"/>
    <x v="2"/>
    <n v="22"/>
    <x v="0"/>
    <s v="Operations Manager"/>
    <x v="12"/>
    <x v="0"/>
    <x v="2"/>
    <x v="84"/>
    <x v="87"/>
    <d v="2022-04-21T00:00:00"/>
    <x v="0"/>
    <n v="36213"/>
    <n v="4.5999999999999996"/>
    <x v="2"/>
    <n v="5"/>
    <x v="1"/>
    <x v="0"/>
    <n v="23"/>
  </r>
  <r>
    <x v="338"/>
    <x v="0"/>
    <n v="28"/>
    <x v="0"/>
    <s v="Operations Executive"/>
    <x v="2"/>
    <x v="2"/>
    <x v="1"/>
    <x v="84"/>
    <x v="88"/>
    <d v="2022-04-20T00:00:00"/>
    <x v="0"/>
    <m/>
    <m/>
    <x v="2"/>
    <n v="5"/>
    <x v="1"/>
    <x v="1"/>
    <n v="22"/>
  </r>
  <r>
    <x v="339"/>
    <x v="0"/>
    <n v="36"/>
    <x v="0"/>
    <s v="Operations Executive"/>
    <x v="4"/>
    <x v="1"/>
    <x v="1"/>
    <x v="84"/>
    <x v="83"/>
    <d v="2022-04-18T00:00:00"/>
    <x v="0"/>
    <n v="75407"/>
    <n v="4.9000000000000004"/>
    <x v="0"/>
    <m/>
    <x v="1"/>
    <x v="2"/>
    <n v="20"/>
  </r>
  <r>
    <x v="340"/>
    <x v="0"/>
    <n v="33"/>
    <x v="0"/>
    <s v="Operations Executive"/>
    <x v="6"/>
    <x v="1"/>
    <x v="1"/>
    <x v="84"/>
    <x v="84"/>
    <d v="2022-04-18T00:00:00"/>
    <x v="3"/>
    <m/>
    <m/>
    <x v="1"/>
    <n v="5"/>
    <x v="1"/>
    <x v="1"/>
    <n v="20"/>
  </r>
  <r>
    <x v="341"/>
    <x v="0"/>
    <n v="28"/>
    <x v="3"/>
    <s v="Marketing Executive"/>
    <x v="4"/>
    <x v="0"/>
    <x v="1"/>
    <x v="85"/>
    <x v="84"/>
    <d v="2022-04-17T00:00:00"/>
    <x v="4"/>
    <m/>
    <m/>
    <x v="1"/>
    <n v="5"/>
    <x v="1"/>
    <x v="1"/>
    <n v="18"/>
  </r>
  <r>
    <x v="342"/>
    <x v="0"/>
    <n v="33"/>
    <x v="2"/>
    <s v="Sales Executive"/>
    <x v="3"/>
    <x v="0"/>
    <x v="0"/>
    <x v="85"/>
    <x v="92"/>
    <d v="2022-04-24T00:00:00"/>
    <x v="1"/>
    <m/>
    <m/>
    <x v="1"/>
    <n v="4"/>
    <x v="2"/>
    <x v="1"/>
    <n v="25"/>
  </r>
  <r>
    <x v="343"/>
    <x v="0"/>
    <n v="24"/>
    <x v="7"/>
    <s v="Purchase Manager"/>
    <x v="5"/>
    <x v="1"/>
    <x v="0"/>
    <x v="85"/>
    <x v="85"/>
    <d v="2022-04-18T00:00:00"/>
    <x v="0"/>
    <n v="32696"/>
    <n v="3.8"/>
    <x v="2"/>
    <n v="3"/>
    <x v="0"/>
    <x v="0"/>
    <n v="19"/>
  </r>
  <r>
    <x v="344"/>
    <x v="0"/>
    <n v="26"/>
    <x v="2"/>
    <s v="Sales Executive"/>
    <x v="12"/>
    <x v="0"/>
    <x v="1"/>
    <x v="85"/>
    <x v="77"/>
    <d v="2022-04-18T00:00:00"/>
    <x v="0"/>
    <n v="59832"/>
    <n v="4"/>
    <x v="0"/>
    <m/>
    <x v="2"/>
    <x v="0"/>
    <n v="19"/>
  </r>
  <r>
    <x v="345"/>
    <x v="2"/>
    <n v="22"/>
    <x v="1"/>
    <s v="Service Engineer"/>
    <x v="7"/>
    <x v="1"/>
    <x v="1"/>
    <x v="86"/>
    <x v="84"/>
    <d v="2022-04-21T00:00:00"/>
    <x v="0"/>
    <n v="48949"/>
    <n v="4.5999999999999996"/>
    <x v="0"/>
    <n v="4"/>
    <x v="1"/>
    <x v="0"/>
    <n v="21"/>
  </r>
  <r>
    <x v="346"/>
    <x v="2"/>
    <n v="33"/>
    <x v="0"/>
    <s v="Operations Manager"/>
    <x v="2"/>
    <x v="0"/>
    <x v="0"/>
    <x v="86"/>
    <x v="92"/>
    <d v="2022-04-25T00:00:00"/>
    <x v="0"/>
    <n v="89129"/>
    <n v="4.0999999999999996"/>
    <x v="2"/>
    <n v="4"/>
    <x v="1"/>
    <x v="1"/>
    <n v="25"/>
  </r>
  <r>
    <x v="347"/>
    <x v="0"/>
    <n v="23"/>
    <x v="0"/>
    <s v="Operations Executive"/>
    <x v="5"/>
    <x v="0"/>
    <x v="2"/>
    <x v="86"/>
    <x v="84"/>
    <d v="2022-04-19T00:00:00"/>
    <x v="0"/>
    <n v="59755"/>
    <n v="3.6"/>
    <x v="0"/>
    <n v="4"/>
    <x v="0"/>
    <x v="0"/>
    <n v="19"/>
  </r>
  <r>
    <x v="348"/>
    <x v="0"/>
    <n v="25"/>
    <x v="0"/>
    <s v="Operations Executive"/>
    <x v="0"/>
    <x v="1"/>
    <x v="1"/>
    <x v="86"/>
    <x v="84"/>
    <d v="2022-04-23T00:00:00"/>
    <x v="4"/>
    <m/>
    <m/>
    <x v="1"/>
    <n v="4"/>
    <x v="1"/>
    <x v="0"/>
    <n v="23"/>
  </r>
  <r>
    <x v="349"/>
    <x v="2"/>
    <n v="29"/>
    <x v="1"/>
    <s v="Service Manager"/>
    <x v="3"/>
    <x v="0"/>
    <x v="1"/>
    <x v="86"/>
    <x v="92"/>
    <d v="2022-04-25T00:00:00"/>
    <x v="1"/>
    <m/>
    <m/>
    <x v="1"/>
    <n v="3"/>
    <x v="0"/>
    <x v="1"/>
    <n v="25"/>
  </r>
  <r>
    <x v="350"/>
    <x v="0"/>
    <n v="34"/>
    <x v="2"/>
    <s v="Sales Executive"/>
    <x v="9"/>
    <x v="1"/>
    <x v="1"/>
    <x v="86"/>
    <x v="86"/>
    <d v="2022-04-16T00:00:00"/>
    <x v="1"/>
    <m/>
    <m/>
    <x v="1"/>
    <n v="4"/>
    <x v="2"/>
    <x v="2"/>
    <n v="16"/>
  </r>
  <r>
    <x v="351"/>
    <x v="2"/>
    <n v="30"/>
    <x v="0"/>
    <s v="Operations Executive"/>
    <x v="6"/>
    <x v="0"/>
    <x v="0"/>
    <x v="86"/>
    <x v="83"/>
    <d v="2022-04-18T00:00:00"/>
    <x v="3"/>
    <m/>
    <m/>
    <x v="1"/>
    <m/>
    <x v="1"/>
    <x v="1"/>
    <n v="18"/>
  </r>
  <r>
    <x v="352"/>
    <x v="2"/>
    <n v="25"/>
    <x v="0"/>
    <s v="Operations Manager"/>
    <x v="4"/>
    <x v="1"/>
    <x v="1"/>
    <x v="87"/>
    <x v="93"/>
    <d v="2022-04-28T00:00:00"/>
    <x v="0"/>
    <n v="72010"/>
    <n v="4.4000000000000004"/>
    <x v="2"/>
    <n v="4"/>
    <x v="1"/>
    <x v="0"/>
    <n v="27"/>
  </r>
  <r>
    <x v="353"/>
    <x v="0"/>
    <n v="33"/>
    <x v="1"/>
    <s v="Service Engineer"/>
    <x v="10"/>
    <x v="2"/>
    <x v="1"/>
    <x v="87"/>
    <x v="84"/>
    <d v="2022-04-22T00:00:00"/>
    <x v="4"/>
    <m/>
    <m/>
    <x v="1"/>
    <m/>
    <x v="1"/>
    <x v="1"/>
    <n v="21"/>
  </r>
  <r>
    <x v="354"/>
    <x v="0"/>
    <n v="28"/>
    <x v="0"/>
    <s v="Operations Executive"/>
    <x v="7"/>
    <x v="1"/>
    <x v="1"/>
    <x v="87"/>
    <x v="94"/>
    <d v="2022-04-27T00:00:00"/>
    <x v="0"/>
    <n v="63839"/>
    <n v="3.6"/>
    <x v="0"/>
    <n v="4"/>
    <x v="1"/>
    <x v="1"/>
    <n v="26"/>
  </r>
  <r>
    <x v="355"/>
    <x v="2"/>
    <n v="37"/>
    <x v="3"/>
    <s v="Marketing Manager"/>
    <x v="1"/>
    <x v="0"/>
    <x v="0"/>
    <x v="87"/>
    <x v="85"/>
    <d v="2022-04-17T00:00:00"/>
    <x v="0"/>
    <n v="73792"/>
    <n v="4.9000000000000004"/>
    <x v="0"/>
    <n v="5"/>
    <x v="0"/>
    <x v="2"/>
    <n v="16"/>
  </r>
  <r>
    <x v="356"/>
    <x v="0"/>
    <n v="37"/>
    <x v="7"/>
    <s v="Purchase Officer"/>
    <x v="13"/>
    <x v="0"/>
    <x v="1"/>
    <x v="87"/>
    <x v="90"/>
    <d v="2022-04-28T00:00:00"/>
    <x v="0"/>
    <n v="199974"/>
    <n v="4.2"/>
    <x v="0"/>
    <n v="4"/>
    <x v="0"/>
    <x v="2"/>
    <n v="27"/>
  </r>
  <r>
    <x v="357"/>
    <x v="2"/>
    <n v="29"/>
    <x v="0"/>
    <s v="Operations Executive"/>
    <x v="5"/>
    <x v="1"/>
    <x v="2"/>
    <x v="87"/>
    <x v="84"/>
    <d v="2022-04-17T00:00:00"/>
    <x v="0"/>
    <n v="37355"/>
    <n v="4"/>
    <x v="0"/>
    <m/>
    <x v="1"/>
    <x v="1"/>
    <n v="16"/>
  </r>
  <r>
    <x v="358"/>
    <x v="1"/>
    <n v="24"/>
    <x v="1"/>
    <s v="Service Manager"/>
    <x v="6"/>
    <x v="1"/>
    <x v="0"/>
    <x v="88"/>
    <x v="95"/>
    <d v="2022-05-06T00:00:00"/>
    <x v="0"/>
    <m/>
    <m/>
    <x v="2"/>
    <n v="5"/>
    <x v="1"/>
    <x v="0"/>
    <n v="34"/>
  </r>
  <r>
    <x v="359"/>
    <x v="0"/>
    <n v="35"/>
    <x v="0"/>
    <s v="Operations Manager"/>
    <x v="5"/>
    <x v="1"/>
    <x v="0"/>
    <x v="88"/>
    <x v="91"/>
    <d v="2022-04-26T00:00:00"/>
    <x v="0"/>
    <n v="56884"/>
    <n v="4.4000000000000004"/>
    <x v="2"/>
    <n v="4"/>
    <x v="1"/>
    <x v="2"/>
    <n v="24"/>
  </r>
  <r>
    <x v="360"/>
    <x v="0"/>
    <n v="22"/>
    <x v="4"/>
    <s v="Production Engineer"/>
    <x v="0"/>
    <x v="1"/>
    <x v="0"/>
    <x v="89"/>
    <x v="96"/>
    <d v="2022-05-03T00:00:00"/>
    <x v="4"/>
    <m/>
    <m/>
    <x v="1"/>
    <n v="4"/>
    <x v="0"/>
    <x v="0"/>
    <n v="30"/>
  </r>
  <r>
    <x v="361"/>
    <x v="2"/>
    <n v="45"/>
    <x v="1"/>
    <s v="Service Engineer"/>
    <x v="11"/>
    <x v="0"/>
    <x v="0"/>
    <x v="89"/>
    <x v="95"/>
    <d v="2022-04-28T00:00:00"/>
    <x v="3"/>
    <m/>
    <m/>
    <x v="1"/>
    <n v="3"/>
    <x v="1"/>
    <x v="3"/>
    <n v="25"/>
  </r>
  <r>
    <x v="362"/>
    <x v="0"/>
    <n v="22"/>
    <x v="3"/>
    <s v="Marketing Manager"/>
    <x v="3"/>
    <x v="0"/>
    <x v="4"/>
    <x v="89"/>
    <x v="83"/>
    <d v="2022-04-18T00:00:00"/>
    <x v="1"/>
    <m/>
    <m/>
    <x v="1"/>
    <n v="5"/>
    <x v="1"/>
    <x v="0"/>
    <n v="15"/>
  </r>
  <r>
    <x v="363"/>
    <x v="0"/>
    <n v="23"/>
    <x v="4"/>
    <s v="Production Manager"/>
    <x v="10"/>
    <x v="1"/>
    <x v="2"/>
    <x v="89"/>
    <x v="90"/>
    <d v="2022-04-28T00:00:00"/>
    <x v="1"/>
    <m/>
    <m/>
    <x v="1"/>
    <n v="5"/>
    <x v="0"/>
    <x v="0"/>
    <n v="25"/>
  </r>
  <r>
    <x v="364"/>
    <x v="1"/>
    <n v="50"/>
    <x v="0"/>
    <s v="Operations Executive"/>
    <x v="4"/>
    <x v="0"/>
    <x v="0"/>
    <x v="90"/>
    <x v="91"/>
    <d v="2022-04-25T00:00:00"/>
    <x v="1"/>
    <m/>
    <m/>
    <x v="1"/>
    <n v="4"/>
    <x v="1"/>
    <x v="5"/>
    <n v="21"/>
  </r>
  <r>
    <x v="365"/>
    <x v="0"/>
    <n v="27"/>
    <x v="1"/>
    <s v="Service Engineer"/>
    <x v="3"/>
    <x v="3"/>
    <x v="2"/>
    <x v="90"/>
    <x v="89"/>
    <d v="2022-04-22T00:00:00"/>
    <x v="1"/>
    <m/>
    <m/>
    <x v="1"/>
    <n v="4"/>
    <x v="1"/>
    <x v="0"/>
    <n v="18"/>
  </r>
  <r>
    <x v="366"/>
    <x v="1"/>
    <n v="27"/>
    <x v="2"/>
    <s v="Sales Executive"/>
    <x v="14"/>
    <x v="4"/>
    <x v="0"/>
    <x v="90"/>
    <x v="87"/>
    <d v="2022-04-21T00:00:00"/>
    <x v="0"/>
    <m/>
    <m/>
    <x v="0"/>
    <n v="5"/>
    <x v="0"/>
    <x v="0"/>
    <n v="17"/>
  </r>
  <r>
    <x v="367"/>
    <x v="1"/>
    <n v="37"/>
    <x v="1"/>
    <s v="Service Manager"/>
    <x v="1"/>
    <x v="1"/>
    <x v="1"/>
    <x v="90"/>
    <x v="93"/>
    <d v="2022-04-29T00:00:00"/>
    <x v="0"/>
    <n v="50258"/>
    <n v="4.4000000000000004"/>
    <x v="0"/>
    <m/>
    <x v="0"/>
    <x v="2"/>
    <n v="25"/>
  </r>
  <r>
    <x v="368"/>
    <x v="0"/>
    <n v="30"/>
    <x v="6"/>
    <s v="Finance Manager"/>
    <x v="8"/>
    <x v="1"/>
    <x v="1"/>
    <x v="90"/>
    <x v="97"/>
    <d v="2022-04-30T00:00:00"/>
    <x v="2"/>
    <m/>
    <m/>
    <x v="1"/>
    <m/>
    <x v="1"/>
    <x v="1"/>
    <n v="26"/>
  </r>
  <r>
    <x v="369"/>
    <x v="0"/>
    <n v="25"/>
    <x v="0"/>
    <s v="Operations Manager"/>
    <x v="1"/>
    <x v="0"/>
    <x v="1"/>
    <x v="90"/>
    <x v="92"/>
    <d v="2022-04-25T00:00:00"/>
    <x v="3"/>
    <m/>
    <m/>
    <x v="1"/>
    <n v="4"/>
    <x v="0"/>
    <x v="0"/>
    <n v="21"/>
  </r>
  <r>
    <x v="370"/>
    <x v="0"/>
    <n v="30"/>
    <x v="1"/>
    <s v="Service Manager"/>
    <x v="7"/>
    <x v="1"/>
    <x v="1"/>
    <x v="90"/>
    <x v="98"/>
    <d v="2022-04-29T00:00:00"/>
    <x v="0"/>
    <m/>
    <m/>
    <x v="0"/>
    <n v="5"/>
    <x v="1"/>
    <x v="1"/>
    <n v="25"/>
  </r>
  <r>
    <x v="371"/>
    <x v="0"/>
    <n v="33"/>
    <x v="0"/>
    <s v="Operations Executive"/>
    <x v="10"/>
    <x v="1"/>
    <x v="1"/>
    <x v="90"/>
    <x v="87"/>
    <d v="2022-04-24T00:00:00"/>
    <x v="0"/>
    <n v="177980"/>
    <n v="3.5"/>
    <x v="0"/>
    <n v="4"/>
    <x v="1"/>
    <x v="1"/>
    <n v="20"/>
  </r>
  <r>
    <x v="372"/>
    <x v="0"/>
    <n v="36"/>
    <x v="0"/>
    <s v="Operations Executive"/>
    <x v="4"/>
    <x v="1"/>
    <x v="1"/>
    <x v="90"/>
    <x v="84"/>
    <d v="2022-04-25T00:00:00"/>
    <x v="2"/>
    <m/>
    <m/>
    <x v="1"/>
    <n v="3"/>
    <x v="0"/>
    <x v="2"/>
    <n v="21"/>
  </r>
  <r>
    <x v="373"/>
    <x v="2"/>
    <n v="52"/>
    <x v="0"/>
    <s v="Operations Manager"/>
    <x v="6"/>
    <x v="1"/>
    <x v="4"/>
    <x v="91"/>
    <x v="95"/>
    <d v="2022-05-03T00:00:00"/>
    <x v="2"/>
    <m/>
    <m/>
    <x v="1"/>
    <n v="5"/>
    <x v="1"/>
    <x v="4"/>
    <n v="28"/>
  </r>
  <r>
    <x v="374"/>
    <x v="0"/>
    <n v="31"/>
    <x v="6"/>
    <s v="Finance Manager"/>
    <x v="2"/>
    <x v="0"/>
    <x v="1"/>
    <x v="91"/>
    <x v="90"/>
    <d v="2022-04-25T00:00:00"/>
    <x v="0"/>
    <m/>
    <m/>
    <x v="0"/>
    <n v="5"/>
    <x v="1"/>
    <x v="1"/>
    <n v="20"/>
  </r>
  <r>
    <x v="375"/>
    <x v="0"/>
    <n v="33"/>
    <x v="0"/>
    <s v="Operations Executive"/>
    <x v="5"/>
    <x v="0"/>
    <x v="0"/>
    <x v="91"/>
    <x v="94"/>
    <d v="2022-05-02T00:00:00"/>
    <x v="2"/>
    <m/>
    <m/>
    <x v="1"/>
    <n v="3"/>
    <x v="1"/>
    <x v="1"/>
    <n v="27"/>
  </r>
  <r>
    <x v="376"/>
    <x v="2"/>
    <n v="35"/>
    <x v="4"/>
    <s v="Production Engineer"/>
    <x v="7"/>
    <x v="1"/>
    <x v="3"/>
    <x v="91"/>
    <x v="99"/>
    <d v="2022-04-27T00:00:00"/>
    <x v="0"/>
    <n v="49236"/>
    <n v="4"/>
    <x v="0"/>
    <n v="4"/>
    <x v="1"/>
    <x v="2"/>
    <n v="22"/>
  </r>
  <r>
    <x v="377"/>
    <x v="0"/>
    <n v="23"/>
    <x v="4"/>
    <s v="Production Manager"/>
    <x v="4"/>
    <x v="0"/>
    <x v="0"/>
    <x v="91"/>
    <x v="98"/>
    <d v="2022-04-27T00:00:00"/>
    <x v="0"/>
    <n v="78529"/>
    <n v="5"/>
    <x v="0"/>
    <n v="5"/>
    <x v="1"/>
    <x v="0"/>
    <n v="22"/>
  </r>
  <r>
    <x v="378"/>
    <x v="2"/>
    <n v="25"/>
    <x v="1"/>
    <s v="Service Engineer"/>
    <x v="4"/>
    <x v="0"/>
    <x v="0"/>
    <x v="91"/>
    <x v="97"/>
    <d v="2022-05-07T00:00:00"/>
    <x v="0"/>
    <n v="84422"/>
    <n v="3.8"/>
    <x v="0"/>
    <n v="2"/>
    <x v="2"/>
    <x v="0"/>
    <n v="32"/>
  </r>
  <r>
    <x v="379"/>
    <x v="0"/>
    <n v="35"/>
    <x v="1"/>
    <s v="Service Engineer"/>
    <x v="5"/>
    <x v="0"/>
    <x v="2"/>
    <x v="92"/>
    <x v="95"/>
    <d v="2022-04-29T00:00:00"/>
    <x v="2"/>
    <m/>
    <m/>
    <x v="1"/>
    <n v="4"/>
    <x v="1"/>
    <x v="2"/>
    <n v="23"/>
  </r>
  <r>
    <x v="380"/>
    <x v="0"/>
    <n v="32"/>
    <x v="2"/>
    <s v="Sales Executive"/>
    <x v="9"/>
    <x v="3"/>
    <x v="1"/>
    <x v="92"/>
    <x v="95"/>
    <d v="2022-05-01T00:00:00"/>
    <x v="0"/>
    <m/>
    <m/>
    <x v="2"/>
    <m/>
    <x v="0"/>
    <x v="1"/>
    <n v="25"/>
  </r>
  <r>
    <x v="381"/>
    <x v="2"/>
    <n v="40"/>
    <x v="0"/>
    <s v="Operations Executive"/>
    <x v="3"/>
    <x v="3"/>
    <x v="1"/>
    <x v="92"/>
    <x v="93"/>
    <d v="2022-04-21T00:00:00"/>
    <x v="0"/>
    <n v="61977"/>
    <n v="3.9"/>
    <x v="0"/>
    <n v="4"/>
    <x v="0"/>
    <x v="3"/>
    <n v="15"/>
  </r>
  <r>
    <x v="382"/>
    <x v="2"/>
    <n v="35"/>
    <x v="1"/>
    <s v="Service Engineer"/>
    <x v="0"/>
    <x v="0"/>
    <x v="2"/>
    <x v="93"/>
    <x v="94"/>
    <d v="2022-04-27T00:00:00"/>
    <x v="0"/>
    <m/>
    <m/>
    <x v="0"/>
    <n v="5"/>
    <x v="1"/>
    <x v="2"/>
    <n v="20"/>
  </r>
  <r>
    <x v="383"/>
    <x v="2"/>
    <n v="31"/>
    <x v="1"/>
    <s v="Service Manager"/>
    <x v="7"/>
    <x v="2"/>
    <x v="1"/>
    <x v="93"/>
    <x v="92"/>
    <d v="2022-04-25T00:00:00"/>
    <x v="0"/>
    <n v="54132"/>
    <n v="3.5"/>
    <x v="0"/>
    <n v="5"/>
    <x v="1"/>
    <x v="1"/>
    <n v="18"/>
  </r>
  <r>
    <x v="384"/>
    <x v="2"/>
    <n v="22"/>
    <x v="0"/>
    <s v="Operations Executive"/>
    <x v="5"/>
    <x v="1"/>
    <x v="2"/>
    <x v="93"/>
    <x v="95"/>
    <d v="2022-04-30T00:00:00"/>
    <x v="0"/>
    <n v="53479"/>
    <n v="3.6"/>
    <x v="0"/>
    <n v="4"/>
    <x v="1"/>
    <x v="0"/>
    <n v="23"/>
  </r>
  <r>
    <x v="385"/>
    <x v="2"/>
    <n v="27"/>
    <x v="1"/>
    <s v="Service Engineer"/>
    <x v="2"/>
    <x v="0"/>
    <x v="1"/>
    <x v="94"/>
    <x v="92"/>
    <d v="2022-04-23T00:00:00"/>
    <x v="0"/>
    <n v="61509"/>
    <n v="4"/>
    <x v="2"/>
    <n v="4"/>
    <x v="1"/>
    <x v="0"/>
    <n v="15"/>
  </r>
  <r>
    <x v="386"/>
    <x v="0"/>
    <n v="23"/>
    <x v="1"/>
    <s v="Service Engineer"/>
    <x v="11"/>
    <x v="0"/>
    <x v="0"/>
    <x v="94"/>
    <x v="98"/>
    <d v="2022-04-28T00:00:00"/>
    <x v="3"/>
    <m/>
    <m/>
    <x v="1"/>
    <n v="4"/>
    <x v="2"/>
    <x v="0"/>
    <n v="20"/>
  </r>
  <r>
    <x v="387"/>
    <x v="0"/>
    <n v="25"/>
    <x v="1"/>
    <s v="Service Manager"/>
    <x v="9"/>
    <x v="0"/>
    <x v="0"/>
    <x v="94"/>
    <x v="100"/>
    <d v="2022-05-02T00:00:00"/>
    <x v="0"/>
    <n v="48875"/>
    <n v="5"/>
    <x v="0"/>
    <n v="5"/>
    <x v="1"/>
    <x v="0"/>
    <n v="24"/>
  </r>
  <r>
    <x v="388"/>
    <x v="2"/>
    <n v="22"/>
    <x v="0"/>
    <s v="Operations Manager"/>
    <x v="6"/>
    <x v="1"/>
    <x v="4"/>
    <x v="95"/>
    <x v="101"/>
    <d v="2022-05-08T00:00:00"/>
    <x v="2"/>
    <m/>
    <m/>
    <x v="1"/>
    <m/>
    <x v="1"/>
    <x v="0"/>
    <n v="29"/>
  </r>
  <r>
    <x v="389"/>
    <x v="2"/>
    <n v="33"/>
    <x v="1"/>
    <s v="Service Manager"/>
    <x v="3"/>
    <x v="1"/>
    <x v="1"/>
    <x v="95"/>
    <x v="97"/>
    <d v="2022-05-03T00:00:00"/>
    <x v="0"/>
    <n v="79432"/>
    <n v="4.4000000000000004"/>
    <x v="2"/>
    <n v="5"/>
    <x v="1"/>
    <x v="1"/>
    <n v="24"/>
  </r>
  <r>
    <x v="390"/>
    <x v="1"/>
    <n v="30"/>
    <x v="4"/>
    <s v="Production Manager"/>
    <x v="3"/>
    <x v="1"/>
    <x v="4"/>
    <x v="95"/>
    <x v="98"/>
    <d v="2022-05-04T00:00:00"/>
    <x v="1"/>
    <m/>
    <m/>
    <x v="1"/>
    <m/>
    <x v="1"/>
    <x v="1"/>
    <n v="25"/>
  </r>
  <r>
    <x v="391"/>
    <x v="0"/>
    <n v="35"/>
    <x v="6"/>
    <s v="Financial Analyst"/>
    <x v="7"/>
    <x v="0"/>
    <x v="0"/>
    <x v="96"/>
    <x v="96"/>
    <d v="2022-04-30T00:00:00"/>
    <x v="1"/>
    <m/>
    <m/>
    <x v="1"/>
    <n v="4"/>
    <x v="1"/>
    <x v="2"/>
    <n v="20"/>
  </r>
  <r>
    <x v="392"/>
    <x v="0"/>
    <n v="54"/>
    <x v="0"/>
    <s v="Operations Executive"/>
    <x v="0"/>
    <x v="3"/>
    <x v="0"/>
    <x v="96"/>
    <x v="97"/>
    <d v="2022-05-06T00:00:00"/>
    <x v="0"/>
    <n v="45201"/>
    <n v="3.6"/>
    <x v="0"/>
    <n v="4"/>
    <x v="1"/>
    <x v="4"/>
    <n v="26"/>
  </r>
  <r>
    <x v="393"/>
    <x v="2"/>
    <n v="37"/>
    <x v="0"/>
    <s v="Operations Executive"/>
    <x v="13"/>
    <x v="1"/>
    <x v="0"/>
    <x v="96"/>
    <x v="100"/>
    <d v="2022-05-01T00:00:00"/>
    <x v="0"/>
    <n v="169126"/>
    <n v="4.9000000000000004"/>
    <x v="0"/>
    <n v="5"/>
    <x v="1"/>
    <x v="2"/>
    <n v="21"/>
  </r>
  <r>
    <x v="394"/>
    <x v="0"/>
    <n v="31"/>
    <x v="0"/>
    <s v="Operations Executive"/>
    <x v="1"/>
    <x v="4"/>
    <x v="1"/>
    <x v="96"/>
    <x v="94"/>
    <d v="2022-04-29T00:00:00"/>
    <x v="0"/>
    <m/>
    <m/>
    <x v="0"/>
    <n v="5"/>
    <x v="1"/>
    <x v="1"/>
    <n v="19"/>
  </r>
  <r>
    <x v="395"/>
    <x v="1"/>
    <n v="26"/>
    <x v="2"/>
    <s v="Sales Manager"/>
    <x v="6"/>
    <x v="1"/>
    <x v="2"/>
    <x v="96"/>
    <x v="102"/>
    <d v="2022-05-04T00:00:00"/>
    <x v="1"/>
    <m/>
    <m/>
    <x v="1"/>
    <n v="2"/>
    <x v="1"/>
    <x v="0"/>
    <n v="24"/>
  </r>
  <r>
    <x v="396"/>
    <x v="2"/>
    <n v="29"/>
    <x v="1"/>
    <s v="Service Engineer"/>
    <x v="5"/>
    <x v="4"/>
    <x v="1"/>
    <x v="96"/>
    <x v="100"/>
    <d v="2022-04-27T00:00:00"/>
    <x v="0"/>
    <n v="40671"/>
    <n v="3.8"/>
    <x v="2"/>
    <n v="3"/>
    <x v="1"/>
    <x v="1"/>
    <n v="17"/>
  </r>
  <r>
    <x v="397"/>
    <x v="0"/>
    <n v="41"/>
    <x v="1"/>
    <s v="Service Manager"/>
    <x v="0"/>
    <x v="2"/>
    <x v="1"/>
    <x v="97"/>
    <x v="102"/>
    <d v="2022-05-05T00:00:00"/>
    <x v="0"/>
    <n v="66487"/>
    <n v="4"/>
    <x v="0"/>
    <m/>
    <x v="1"/>
    <x v="3"/>
    <n v="24"/>
  </r>
  <r>
    <x v="398"/>
    <x v="2"/>
    <n v="32"/>
    <x v="1"/>
    <s v="Service Engineer"/>
    <x v="9"/>
    <x v="1"/>
    <x v="2"/>
    <x v="97"/>
    <x v="103"/>
    <d v="2022-05-07T00:00:00"/>
    <x v="2"/>
    <m/>
    <m/>
    <x v="1"/>
    <m/>
    <x v="1"/>
    <x v="1"/>
    <n v="26"/>
  </r>
  <r>
    <x v="399"/>
    <x v="2"/>
    <n v="26"/>
    <x v="1"/>
    <s v="Service Engineer"/>
    <x v="1"/>
    <x v="1"/>
    <x v="3"/>
    <x v="97"/>
    <x v="104"/>
    <d v="2022-05-05T00:00:00"/>
    <x v="1"/>
    <m/>
    <m/>
    <x v="1"/>
    <n v="4"/>
    <x v="0"/>
    <x v="0"/>
    <n v="24"/>
  </r>
  <r>
    <x v="400"/>
    <x v="0"/>
    <n v="31"/>
    <x v="1"/>
    <s v="Service Engineer"/>
    <x v="12"/>
    <x v="1"/>
    <x v="0"/>
    <x v="97"/>
    <x v="101"/>
    <d v="2022-05-08T00:00:00"/>
    <x v="3"/>
    <m/>
    <m/>
    <x v="1"/>
    <n v="4"/>
    <x v="1"/>
    <x v="1"/>
    <n v="27"/>
  </r>
  <r>
    <x v="401"/>
    <x v="1"/>
    <n v="24"/>
    <x v="6"/>
    <s v="Financial Analyst"/>
    <x v="6"/>
    <x v="3"/>
    <x v="0"/>
    <x v="98"/>
    <x v="99"/>
    <d v="2022-05-01T00:00:00"/>
    <x v="0"/>
    <n v="76109"/>
    <n v="4.9000000000000004"/>
    <x v="0"/>
    <n v="4"/>
    <x v="2"/>
    <x v="0"/>
    <n v="19"/>
  </r>
  <r>
    <x v="402"/>
    <x v="0"/>
    <n v="43"/>
    <x v="0"/>
    <s v="Operations Executive"/>
    <x v="13"/>
    <x v="0"/>
    <x v="0"/>
    <x v="98"/>
    <x v="105"/>
    <d v="2022-05-11T00:00:00"/>
    <x v="0"/>
    <m/>
    <m/>
    <x v="2"/>
    <n v="4"/>
    <x v="1"/>
    <x v="3"/>
    <n v="29"/>
  </r>
  <r>
    <x v="403"/>
    <x v="2"/>
    <n v="33"/>
    <x v="1"/>
    <s v="Service Engineer"/>
    <x v="1"/>
    <x v="0"/>
    <x v="2"/>
    <x v="98"/>
    <x v="98"/>
    <d v="2022-05-03T00:00:00"/>
    <x v="0"/>
    <n v="67620"/>
    <n v="4.0999999999999996"/>
    <x v="0"/>
    <n v="5"/>
    <x v="0"/>
    <x v="1"/>
    <n v="21"/>
  </r>
  <r>
    <x v="404"/>
    <x v="0"/>
    <n v="27"/>
    <x v="0"/>
    <s v="Operations Executive"/>
    <x v="7"/>
    <x v="1"/>
    <x v="4"/>
    <x v="98"/>
    <x v="95"/>
    <d v="2022-05-01T00:00:00"/>
    <x v="0"/>
    <n v="68529"/>
    <n v="3.8"/>
    <x v="2"/>
    <n v="4"/>
    <x v="1"/>
    <x v="0"/>
    <n v="19"/>
  </r>
  <r>
    <x v="405"/>
    <x v="2"/>
    <n v="37"/>
    <x v="1"/>
    <s v="Service Engineer"/>
    <x v="1"/>
    <x v="4"/>
    <x v="0"/>
    <x v="99"/>
    <x v="106"/>
    <d v="2022-05-10T00:00:00"/>
    <x v="0"/>
    <n v="63719"/>
    <n v="4.0999999999999996"/>
    <x v="2"/>
    <n v="4"/>
    <x v="1"/>
    <x v="2"/>
    <n v="27"/>
  </r>
  <r>
    <x v="406"/>
    <x v="0"/>
    <n v="22"/>
    <x v="1"/>
    <s v="Service Engineer"/>
    <x v="5"/>
    <x v="1"/>
    <x v="1"/>
    <x v="99"/>
    <x v="106"/>
    <d v="2022-05-13T00:00:00"/>
    <x v="3"/>
    <m/>
    <m/>
    <x v="1"/>
    <n v="3"/>
    <x v="1"/>
    <x v="0"/>
    <n v="30"/>
  </r>
  <r>
    <x v="407"/>
    <x v="0"/>
    <n v="28"/>
    <x v="0"/>
    <s v="Operations Executive"/>
    <x v="1"/>
    <x v="1"/>
    <x v="1"/>
    <x v="99"/>
    <x v="107"/>
    <d v="2022-05-10T00:00:00"/>
    <x v="0"/>
    <n v="66986"/>
    <n v="3.9"/>
    <x v="0"/>
    <m/>
    <x v="2"/>
    <x v="1"/>
    <n v="27"/>
  </r>
  <r>
    <x v="408"/>
    <x v="1"/>
    <n v="22"/>
    <x v="2"/>
    <s v="Sales Executive"/>
    <x v="2"/>
    <x v="1"/>
    <x v="1"/>
    <x v="99"/>
    <x v="104"/>
    <d v="2022-05-08T00:00:00"/>
    <x v="0"/>
    <n v="82739"/>
    <n v="3.7"/>
    <x v="0"/>
    <n v="4"/>
    <x v="1"/>
    <x v="0"/>
    <n v="25"/>
  </r>
  <r>
    <x v="409"/>
    <x v="0"/>
    <n v="35"/>
    <x v="2"/>
    <s v="Sales Executive"/>
    <x v="2"/>
    <x v="0"/>
    <x v="3"/>
    <x v="100"/>
    <x v="108"/>
    <d v="2022-05-16T00:00:00"/>
    <x v="1"/>
    <m/>
    <m/>
    <x v="1"/>
    <m/>
    <x v="1"/>
    <x v="2"/>
    <n v="32"/>
  </r>
  <r>
    <x v="410"/>
    <x v="0"/>
    <n v="30"/>
    <x v="7"/>
    <s v="Purchase Officer"/>
    <x v="4"/>
    <x v="1"/>
    <x v="4"/>
    <x v="100"/>
    <x v="95"/>
    <d v="2022-05-04T00:00:00"/>
    <x v="0"/>
    <m/>
    <m/>
    <x v="0"/>
    <n v="4"/>
    <x v="1"/>
    <x v="1"/>
    <n v="20"/>
  </r>
  <r>
    <x v="411"/>
    <x v="1"/>
    <n v="25"/>
    <x v="3"/>
    <s v="Marketing Executive"/>
    <x v="9"/>
    <x v="0"/>
    <x v="0"/>
    <x v="100"/>
    <x v="102"/>
    <d v="2022-05-04T00:00:00"/>
    <x v="1"/>
    <m/>
    <m/>
    <x v="1"/>
    <n v="4"/>
    <x v="1"/>
    <x v="0"/>
    <n v="20"/>
  </r>
  <r>
    <x v="412"/>
    <x v="1"/>
    <n v="29"/>
    <x v="0"/>
    <s v="Operations Executive"/>
    <x v="4"/>
    <x v="1"/>
    <x v="4"/>
    <x v="100"/>
    <x v="108"/>
    <d v="2022-05-17T00:00:00"/>
    <x v="0"/>
    <n v="60274"/>
    <n v="4.5"/>
    <x v="2"/>
    <n v="4"/>
    <x v="1"/>
    <x v="1"/>
    <n v="33"/>
  </r>
  <r>
    <x v="413"/>
    <x v="0"/>
    <n v="26"/>
    <x v="2"/>
    <s v="Sales Executive"/>
    <x v="6"/>
    <x v="0"/>
    <x v="1"/>
    <x v="100"/>
    <x v="109"/>
    <d v="2022-05-15T00:00:00"/>
    <x v="0"/>
    <n v="59739"/>
    <n v="4.8"/>
    <x v="0"/>
    <n v="4"/>
    <x v="0"/>
    <x v="0"/>
    <n v="31"/>
  </r>
  <r>
    <x v="414"/>
    <x v="2"/>
    <n v="31"/>
    <x v="0"/>
    <s v="Operations Executive"/>
    <x v="14"/>
    <x v="0"/>
    <x v="0"/>
    <x v="100"/>
    <x v="95"/>
    <d v="2022-05-04T00:00:00"/>
    <x v="0"/>
    <n v="105588"/>
    <n v="3.8"/>
    <x v="0"/>
    <n v="4"/>
    <x v="1"/>
    <x v="1"/>
    <n v="20"/>
  </r>
  <r>
    <x v="415"/>
    <x v="0"/>
    <n v="31"/>
    <x v="0"/>
    <s v="Operations Executive"/>
    <x v="3"/>
    <x v="1"/>
    <x v="0"/>
    <x v="100"/>
    <x v="106"/>
    <d v="2022-05-14T00:00:00"/>
    <x v="0"/>
    <m/>
    <m/>
    <x v="0"/>
    <n v="4"/>
    <x v="1"/>
    <x v="1"/>
    <n v="30"/>
  </r>
  <r>
    <x v="416"/>
    <x v="0"/>
    <n v="28"/>
    <x v="0"/>
    <s v="Operations Executive"/>
    <x v="0"/>
    <x v="1"/>
    <x v="0"/>
    <x v="100"/>
    <x v="108"/>
    <d v="2022-05-16T00:00:00"/>
    <x v="0"/>
    <n v="58660"/>
    <n v="4.5999999999999996"/>
    <x v="0"/>
    <n v="5"/>
    <x v="1"/>
    <x v="1"/>
    <n v="32"/>
  </r>
  <r>
    <x v="417"/>
    <x v="0"/>
    <n v="35"/>
    <x v="0"/>
    <s v="Operations Manager"/>
    <x v="4"/>
    <x v="2"/>
    <x v="0"/>
    <x v="101"/>
    <x v="106"/>
    <d v="2022-05-08T00:00:00"/>
    <x v="0"/>
    <n v="79876"/>
    <n v="4.5"/>
    <x v="0"/>
    <n v="4"/>
    <x v="1"/>
    <x v="2"/>
    <n v="23"/>
  </r>
  <r>
    <x v="418"/>
    <x v="2"/>
    <n v="39"/>
    <x v="7"/>
    <s v="Purchase Officer"/>
    <x v="12"/>
    <x v="1"/>
    <x v="1"/>
    <x v="101"/>
    <x v="110"/>
    <d v="2022-05-18T00:00:00"/>
    <x v="0"/>
    <n v="36144"/>
    <n v="3.6"/>
    <x v="0"/>
    <m/>
    <x v="1"/>
    <x v="2"/>
    <n v="33"/>
  </r>
  <r>
    <x v="419"/>
    <x v="2"/>
    <n v="27"/>
    <x v="1"/>
    <s v="Service Engineer"/>
    <x v="4"/>
    <x v="1"/>
    <x v="0"/>
    <x v="101"/>
    <x v="96"/>
    <d v="2022-04-29T00:00:00"/>
    <x v="0"/>
    <n v="77948"/>
    <n v="4.5"/>
    <x v="0"/>
    <n v="4"/>
    <x v="1"/>
    <x v="0"/>
    <n v="14"/>
  </r>
  <r>
    <x v="420"/>
    <x v="2"/>
    <n v="26"/>
    <x v="6"/>
    <s v="Finance Manager"/>
    <x v="12"/>
    <x v="0"/>
    <x v="0"/>
    <x v="102"/>
    <x v="104"/>
    <d v="2022-05-09T00:00:00"/>
    <x v="0"/>
    <n v="54734"/>
    <n v="4"/>
    <x v="2"/>
    <m/>
    <x v="1"/>
    <x v="0"/>
    <n v="23"/>
  </r>
  <r>
    <x v="421"/>
    <x v="2"/>
    <n v="22"/>
    <x v="0"/>
    <s v="Operations Executive"/>
    <x v="11"/>
    <x v="1"/>
    <x v="2"/>
    <x v="102"/>
    <x v="96"/>
    <d v="2022-05-05T00:00:00"/>
    <x v="0"/>
    <n v="126770"/>
    <n v="4"/>
    <x v="0"/>
    <m/>
    <x v="0"/>
    <x v="0"/>
    <n v="19"/>
  </r>
  <r>
    <x v="422"/>
    <x v="0"/>
    <n v="30"/>
    <x v="0"/>
    <s v="Operations Manager"/>
    <x v="10"/>
    <x v="0"/>
    <x v="2"/>
    <x v="102"/>
    <x v="106"/>
    <d v="2022-05-07T00:00:00"/>
    <x v="0"/>
    <n v="185503"/>
    <n v="4.9000000000000004"/>
    <x v="0"/>
    <n v="5"/>
    <x v="1"/>
    <x v="1"/>
    <n v="21"/>
  </r>
  <r>
    <x v="423"/>
    <x v="0"/>
    <n v="22"/>
    <x v="0"/>
    <s v="Operations Executive"/>
    <x v="6"/>
    <x v="1"/>
    <x v="1"/>
    <x v="102"/>
    <x v="106"/>
    <d v="2022-05-10T00:00:00"/>
    <x v="0"/>
    <n v="52775"/>
    <n v="5"/>
    <x v="0"/>
    <n v="4"/>
    <x v="0"/>
    <x v="0"/>
    <n v="24"/>
  </r>
  <r>
    <x v="424"/>
    <x v="0"/>
    <n v="33"/>
    <x v="3"/>
    <s v="Marketing Executive"/>
    <x v="11"/>
    <x v="1"/>
    <x v="0"/>
    <x v="102"/>
    <x v="107"/>
    <d v="2022-05-17T00:00:00"/>
    <x v="0"/>
    <m/>
    <m/>
    <x v="0"/>
    <n v="3"/>
    <x v="1"/>
    <x v="1"/>
    <n v="31"/>
  </r>
  <r>
    <x v="425"/>
    <x v="0"/>
    <n v="38"/>
    <x v="0"/>
    <s v="Operations Manager"/>
    <x v="3"/>
    <x v="2"/>
    <x v="1"/>
    <x v="103"/>
    <x v="97"/>
    <d v="2022-05-02T00:00:00"/>
    <x v="0"/>
    <n v="59791"/>
    <n v="3.6"/>
    <x v="0"/>
    <n v="4"/>
    <x v="1"/>
    <x v="2"/>
    <n v="15"/>
  </r>
  <r>
    <x v="426"/>
    <x v="0"/>
    <n v="31"/>
    <x v="0"/>
    <s v="Operations Executive"/>
    <x v="6"/>
    <x v="1"/>
    <x v="1"/>
    <x v="103"/>
    <x v="103"/>
    <d v="2022-05-09T00:00:00"/>
    <x v="1"/>
    <m/>
    <m/>
    <x v="1"/>
    <n v="4"/>
    <x v="1"/>
    <x v="1"/>
    <n v="22"/>
  </r>
  <r>
    <x v="427"/>
    <x v="2"/>
    <n v="27"/>
    <x v="0"/>
    <s v="Operations Executive"/>
    <x v="5"/>
    <x v="1"/>
    <x v="0"/>
    <x v="103"/>
    <x v="111"/>
    <d v="2022-05-06T00:00:00"/>
    <x v="0"/>
    <n v="36192"/>
    <n v="4.7"/>
    <x v="0"/>
    <n v="4"/>
    <x v="1"/>
    <x v="0"/>
    <n v="19"/>
  </r>
  <r>
    <x v="428"/>
    <x v="0"/>
    <n v="36"/>
    <x v="3"/>
    <s v="Marketing Executive"/>
    <x v="8"/>
    <x v="2"/>
    <x v="1"/>
    <x v="103"/>
    <x v="112"/>
    <d v="2022-05-16T00:00:00"/>
    <x v="0"/>
    <n v="179596"/>
    <n v="4.5"/>
    <x v="0"/>
    <n v="3"/>
    <x v="1"/>
    <x v="2"/>
    <n v="29"/>
  </r>
  <r>
    <x v="429"/>
    <x v="0"/>
    <n v="36"/>
    <x v="2"/>
    <s v="Sales Executive"/>
    <x v="14"/>
    <x v="1"/>
    <x v="0"/>
    <x v="103"/>
    <x v="113"/>
    <d v="2022-05-19T00:00:00"/>
    <x v="1"/>
    <m/>
    <m/>
    <x v="1"/>
    <n v="4"/>
    <x v="1"/>
    <x v="2"/>
    <n v="32"/>
  </r>
  <r>
    <x v="430"/>
    <x v="0"/>
    <n v="33"/>
    <x v="1"/>
    <s v="Service Engineer"/>
    <x v="4"/>
    <x v="0"/>
    <x v="1"/>
    <x v="104"/>
    <x v="102"/>
    <d v="2022-05-09T00:00:00"/>
    <x v="2"/>
    <m/>
    <m/>
    <x v="1"/>
    <n v="2"/>
    <x v="0"/>
    <x v="1"/>
    <n v="21"/>
  </r>
  <r>
    <x v="431"/>
    <x v="2"/>
    <n v="40"/>
    <x v="6"/>
    <s v="Financial Analyst"/>
    <x v="1"/>
    <x v="4"/>
    <x v="1"/>
    <x v="104"/>
    <x v="110"/>
    <d v="2022-05-15T00:00:00"/>
    <x v="0"/>
    <n v="62823"/>
    <n v="3.6"/>
    <x v="0"/>
    <n v="3"/>
    <x v="0"/>
    <x v="3"/>
    <n v="27"/>
  </r>
  <r>
    <x v="432"/>
    <x v="2"/>
    <n v="23"/>
    <x v="0"/>
    <s v="Operations Manager"/>
    <x v="1"/>
    <x v="0"/>
    <x v="0"/>
    <x v="104"/>
    <x v="97"/>
    <d v="2022-05-07T00:00:00"/>
    <x v="0"/>
    <n v="58859"/>
    <n v="4"/>
    <x v="2"/>
    <n v="4"/>
    <x v="1"/>
    <x v="0"/>
    <n v="19"/>
  </r>
  <r>
    <x v="433"/>
    <x v="0"/>
    <n v="33"/>
    <x v="6"/>
    <s v="Finance Manager"/>
    <x v="1"/>
    <x v="1"/>
    <x v="1"/>
    <x v="104"/>
    <x v="112"/>
    <d v="2022-05-16T00:00:00"/>
    <x v="0"/>
    <m/>
    <m/>
    <x v="0"/>
    <n v="5"/>
    <x v="0"/>
    <x v="1"/>
    <n v="28"/>
  </r>
  <r>
    <x v="434"/>
    <x v="0"/>
    <n v="34"/>
    <x v="0"/>
    <s v="Operations Executive"/>
    <x v="6"/>
    <x v="0"/>
    <x v="1"/>
    <x v="104"/>
    <x v="101"/>
    <d v="2022-05-11T00:00:00"/>
    <x v="1"/>
    <m/>
    <m/>
    <x v="1"/>
    <n v="3"/>
    <x v="1"/>
    <x v="2"/>
    <n v="23"/>
  </r>
  <r>
    <x v="435"/>
    <x v="2"/>
    <n v="22"/>
    <x v="1"/>
    <s v="Service Manager"/>
    <x v="3"/>
    <x v="1"/>
    <x v="1"/>
    <x v="105"/>
    <x v="114"/>
    <d v="2022-05-23T00:00:00"/>
    <x v="0"/>
    <m/>
    <m/>
    <x v="0"/>
    <n v="4"/>
    <x v="2"/>
    <x v="0"/>
    <n v="34"/>
  </r>
  <r>
    <x v="436"/>
    <x v="0"/>
    <n v="34"/>
    <x v="1"/>
    <s v="Service Engineer"/>
    <x v="12"/>
    <x v="1"/>
    <x v="1"/>
    <x v="106"/>
    <x v="109"/>
    <d v="2022-05-15T00:00:00"/>
    <x v="0"/>
    <n v="37921"/>
    <n v="4.4000000000000004"/>
    <x v="0"/>
    <n v="2"/>
    <x v="0"/>
    <x v="2"/>
    <n v="25"/>
  </r>
  <r>
    <x v="437"/>
    <x v="2"/>
    <n v="26"/>
    <x v="0"/>
    <s v="Operations Executive"/>
    <x v="3"/>
    <x v="2"/>
    <x v="1"/>
    <x v="106"/>
    <x v="109"/>
    <d v="2022-05-09T00:00:00"/>
    <x v="1"/>
    <m/>
    <m/>
    <x v="1"/>
    <n v="5"/>
    <x v="1"/>
    <x v="0"/>
    <n v="19"/>
  </r>
  <r>
    <x v="438"/>
    <x v="2"/>
    <n v="28"/>
    <x v="1"/>
    <s v="Service Manager"/>
    <x v="9"/>
    <x v="1"/>
    <x v="1"/>
    <x v="106"/>
    <x v="106"/>
    <d v="2022-05-11T00:00:00"/>
    <x v="0"/>
    <m/>
    <m/>
    <x v="0"/>
    <n v="4"/>
    <x v="1"/>
    <x v="1"/>
    <n v="21"/>
  </r>
  <r>
    <x v="439"/>
    <x v="0"/>
    <n v="29"/>
    <x v="1"/>
    <s v="Service Manager"/>
    <x v="12"/>
    <x v="1"/>
    <x v="0"/>
    <x v="106"/>
    <x v="107"/>
    <d v="2022-05-11T00:00:00"/>
    <x v="0"/>
    <n v="51982"/>
    <n v="4.4000000000000004"/>
    <x v="0"/>
    <m/>
    <x v="1"/>
    <x v="1"/>
    <n v="21"/>
  </r>
  <r>
    <x v="440"/>
    <x v="0"/>
    <n v="23"/>
    <x v="1"/>
    <s v="Service Manager"/>
    <x v="1"/>
    <x v="1"/>
    <x v="1"/>
    <x v="106"/>
    <x v="113"/>
    <d v="2022-05-20T00:00:00"/>
    <x v="1"/>
    <m/>
    <m/>
    <x v="1"/>
    <n v="4"/>
    <x v="1"/>
    <x v="0"/>
    <n v="30"/>
  </r>
  <r>
    <x v="441"/>
    <x v="1"/>
    <n v="25"/>
    <x v="1"/>
    <s v="Service Engineer"/>
    <x v="1"/>
    <x v="3"/>
    <x v="1"/>
    <x v="106"/>
    <x v="115"/>
    <d v="2022-05-19T00:00:00"/>
    <x v="1"/>
    <m/>
    <m/>
    <x v="1"/>
    <n v="4"/>
    <x v="1"/>
    <x v="0"/>
    <n v="29"/>
  </r>
  <r>
    <x v="442"/>
    <x v="0"/>
    <n v="27"/>
    <x v="0"/>
    <s v="Operations Executive"/>
    <x v="4"/>
    <x v="1"/>
    <x v="2"/>
    <x v="107"/>
    <x v="115"/>
    <d v="2022-05-18T00:00:00"/>
    <x v="0"/>
    <n v="58786"/>
    <n v="4.8"/>
    <x v="0"/>
    <n v="5"/>
    <x v="0"/>
    <x v="0"/>
    <n v="27"/>
  </r>
  <r>
    <x v="443"/>
    <x v="0"/>
    <n v="34"/>
    <x v="1"/>
    <s v="Service Manager"/>
    <x v="2"/>
    <x v="1"/>
    <x v="1"/>
    <x v="107"/>
    <x v="116"/>
    <d v="2022-05-20T00:00:00"/>
    <x v="3"/>
    <m/>
    <m/>
    <x v="1"/>
    <n v="4"/>
    <x v="1"/>
    <x v="2"/>
    <n v="29"/>
  </r>
  <r>
    <x v="444"/>
    <x v="2"/>
    <n v="25"/>
    <x v="0"/>
    <s v="Operations Executive"/>
    <x v="0"/>
    <x v="0"/>
    <x v="0"/>
    <x v="107"/>
    <x v="113"/>
    <d v="2022-05-13T00:00:00"/>
    <x v="3"/>
    <m/>
    <m/>
    <x v="1"/>
    <m/>
    <x v="1"/>
    <x v="0"/>
    <n v="22"/>
  </r>
  <r>
    <x v="445"/>
    <x v="1"/>
    <n v="33"/>
    <x v="2"/>
    <s v="Sales Executive"/>
    <x v="14"/>
    <x v="0"/>
    <x v="1"/>
    <x v="107"/>
    <x v="116"/>
    <d v="2022-05-17T00:00:00"/>
    <x v="0"/>
    <n v="120755"/>
    <n v="4.5999999999999996"/>
    <x v="2"/>
    <n v="5"/>
    <x v="0"/>
    <x v="1"/>
    <n v="26"/>
  </r>
  <r>
    <x v="446"/>
    <x v="1"/>
    <n v="25"/>
    <x v="0"/>
    <s v="Operations Executive"/>
    <x v="3"/>
    <x v="0"/>
    <x v="4"/>
    <x v="107"/>
    <x v="117"/>
    <d v="2022-05-22T00:00:00"/>
    <x v="0"/>
    <n v="58363"/>
    <n v="4.4000000000000004"/>
    <x v="0"/>
    <m/>
    <x v="1"/>
    <x v="0"/>
    <n v="31"/>
  </r>
  <r>
    <x v="447"/>
    <x v="2"/>
    <n v="30"/>
    <x v="1"/>
    <s v="Service Manager"/>
    <x v="1"/>
    <x v="4"/>
    <x v="1"/>
    <x v="108"/>
    <x v="109"/>
    <d v="2022-05-13T00:00:00"/>
    <x v="0"/>
    <n v="64170"/>
    <n v="3.8"/>
    <x v="0"/>
    <n v="4"/>
    <x v="1"/>
    <x v="1"/>
    <n v="21"/>
  </r>
  <r>
    <x v="448"/>
    <x v="0"/>
    <n v="35"/>
    <x v="0"/>
    <s v="Operations Executive"/>
    <x v="13"/>
    <x v="1"/>
    <x v="0"/>
    <x v="108"/>
    <x v="106"/>
    <d v="2022-05-13T00:00:00"/>
    <x v="1"/>
    <m/>
    <m/>
    <x v="1"/>
    <n v="4"/>
    <x v="1"/>
    <x v="2"/>
    <n v="21"/>
  </r>
  <r>
    <x v="449"/>
    <x v="0"/>
    <n v="44"/>
    <x v="0"/>
    <s v="Operations Executive"/>
    <x v="14"/>
    <x v="1"/>
    <x v="1"/>
    <x v="108"/>
    <x v="115"/>
    <d v="2022-05-22T00:00:00"/>
    <x v="2"/>
    <m/>
    <m/>
    <x v="1"/>
    <n v="3"/>
    <x v="1"/>
    <x v="3"/>
    <n v="30"/>
  </r>
  <r>
    <x v="450"/>
    <x v="2"/>
    <n v="26"/>
    <x v="1"/>
    <s v="Service Engineer"/>
    <x v="4"/>
    <x v="1"/>
    <x v="0"/>
    <x v="108"/>
    <x v="105"/>
    <d v="2022-05-13T00:00:00"/>
    <x v="1"/>
    <m/>
    <m/>
    <x v="1"/>
    <m/>
    <x v="0"/>
    <x v="0"/>
    <n v="21"/>
  </r>
  <r>
    <x v="451"/>
    <x v="0"/>
    <n v="28"/>
    <x v="0"/>
    <s v="Operations Executive"/>
    <x v="5"/>
    <x v="0"/>
    <x v="0"/>
    <x v="108"/>
    <x v="101"/>
    <d v="2022-05-11T00:00:00"/>
    <x v="2"/>
    <m/>
    <m/>
    <x v="1"/>
    <n v="4"/>
    <x v="1"/>
    <x v="1"/>
    <n v="19"/>
  </r>
  <r>
    <x v="452"/>
    <x v="0"/>
    <n v="28"/>
    <x v="0"/>
    <s v="Operations Manager"/>
    <x v="9"/>
    <x v="1"/>
    <x v="1"/>
    <x v="108"/>
    <x v="106"/>
    <d v="2022-05-11T00:00:00"/>
    <x v="0"/>
    <n v="56301"/>
    <n v="3.9"/>
    <x v="0"/>
    <n v="4"/>
    <x v="1"/>
    <x v="1"/>
    <n v="19"/>
  </r>
  <r>
    <x v="453"/>
    <x v="1"/>
    <n v="40"/>
    <x v="7"/>
    <s v="Purchase Officer"/>
    <x v="5"/>
    <x v="2"/>
    <x v="1"/>
    <x v="108"/>
    <x v="106"/>
    <d v="2022-05-12T00:00:00"/>
    <x v="0"/>
    <n v="55512"/>
    <n v="4.4000000000000004"/>
    <x v="0"/>
    <n v="3"/>
    <x v="2"/>
    <x v="3"/>
    <n v="20"/>
  </r>
  <r>
    <x v="454"/>
    <x v="0"/>
    <n v="24"/>
    <x v="1"/>
    <s v="Service Engineer"/>
    <x v="5"/>
    <x v="3"/>
    <x v="4"/>
    <x v="108"/>
    <x v="111"/>
    <d v="2022-05-11T00:00:00"/>
    <x v="0"/>
    <n v="43746"/>
    <n v="4.2"/>
    <x v="0"/>
    <n v="4"/>
    <x v="0"/>
    <x v="0"/>
    <n v="19"/>
  </r>
  <r>
    <x v="455"/>
    <x v="0"/>
    <n v="30"/>
    <x v="3"/>
    <s v="Marketing Executive"/>
    <x v="4"/>
    <x v="1"/>
    <x v="3"/>
    <x v="109"/>
    <x v="116"/>
    <d v="2022-05-21T00:00:00"/>
    <x v="0"/>
    <n v="74814"/>
    <n v="4.2"/>
    <x v="2"/>
    <n v="1"/>
    <x v="1"/>
    <x v="1"/>
    <n v="28"/>
  </r>
  <r>
    <x v="456"/>
    <x v="0"/>
    <n v="25"/>
    <x v="0"/>
    <s v="Operations Executive"/>
    <x v="1"/>
    <x v="3"/>
    <x v="0"/>
    <x v="109"/>
    <x v="117"/>
    <d v="2022-05-15T00:00:00"/>
    <x v="1"/>
    <m/>
    <m/>
    <x v="1"/>
    <n v="5"/>
    <x v="0"/>
    <x v="0"/>
    <n v="22"/>
  </r>
  <r>
    <x v="457"/>
    <x v="0"/>
    <n v="39"/>
    <x v="1"/>
    <s v="Service Engineer"/>
    <x v="1"/>
    <x v="1"/>
    <x v="3"/>
    <x v="110"/>
    <x v="114"/>
    <d v="2022-05-21T00:00:00"/>
    <x v="0"/>
    <n v="66150"/>
    <n v="4"/>
    <x v="0"/>
    <m/>
    <x v="0"/>
    <x v="2"/>
    <n v="27"/>
  </r>
  <r>
    <x v="458"/>
    <x v="0"/>
    <n v="33"/>
    <x v="1"/>
    <s v="Service Engineer"/>
    <x v="3"/>
    <x v="0"/>
    <x v="1"/>
    <x v="110"/>
    <x v="108"/>
    <d v="2022-05-10T00:00:00"/>
    <x v="0"/>
    <m/>
    <m/>
    <x v="2"/>
    <m/>
    <x v="1"/>
    <x v="1"/>
    <n v="16"/>
  </r>
  <r>
    <x v="459"/>
    <x v="0"/>
    <n v="22"/>
    <x v="0"/>
    <s v="Operations Executive"/>
    <x v="13"/>
    <x v="2"/>
    <x v="2"/>
    <x v="110"/>
    <x v="114"/>
    <d v="2022-05-16T00:00:00"/>
    <x v="3"/>
    <m/>
    <m/>
    <x v="1"/>
    <m/>
    <x v="0"/>
    <x v="0"/>
    <n v="22"/>
  </r>
  <r>
    <x v="460"/>
    <x v="0"/>
    <n v="28"/>
    <x v="0"/>
    <s v="Operations Executive"/>
    <x v="4"/>
    <x v="0"/>
    <x v="1"/>
    <x v="111"/>
    <x v="115"/>
    <d v="2022-05-22T00:00:00"/>
    <x v="1"/>
    <m/>
    <m/>
    <x v="1"/>
    <n v="4"/>
    <x v="1"/>
    <x v="1"/>
    <n v="27"/>
  </r>
  <r>
    <x v="461"/>
    <x v="2"/>
    <n v="29"/>
    <x v="0"/>
    <s v="Operations Manager"/>
    <x v="12"/>
    <x v="2"/>
    <x v="0"/>
    <x v="111"/>
    <x v="115"/>
    <d v="2022-05-18T00:00:00"/>
    <x v="0"/>
    <n v="43354"/>
    <n v="4.9000000000000004"/>
    <x v="0"/>
    <m/>
    <x v="1"/>
    <x v="1"/>
    <n v="23"/>
  </r>
  <r>
    <x v="462"/>
    <x v="2"/>
    <n v="34"/>
    <x v="4"/>
    <s v="Production Manager"/>
    <x v="6"/>
    <x v="0"/>
    <x v="2"/>
    <x v="111"/>
    <x v="108"/>
    <d v="2022-05-13T00:00:00"/>
    <x v="2"/>
    <m/>
    <m/>
    <x v="1"/>
    <n v="5"/>
    <x v="1"/>
    <x v="2"/>
    <n v="18"/>
  </r>
  <r>
    <x v="463"/>
    <x v="2"/>
    <n v="37"/>
    <x v="0"/>
    <s v="Operations Executive"/>
    <x v="1"/>
    <x v="4"/>
    <x v="1"/>
    <x v="111"/>
    <x v="115"/>
    <d v="2022-05-22T00:00:00"/>
    <x v="0"/>
    <n v="53862"/>
    <n v="3.8"/>
    <x v="0"/>
    <n v="4"/>
    <x v="1"/>
    <x v="2"/>
    <n v="27"/>
  </r>
  <r>
    <x v="464"/>
    <x v="1"/>
    <n v="32"/>
    <x v="1"/>
    <s v="Service Engineer"/>
    <x v="10"/>
    <x v="2"/>
    <x v="0"/>
    <x v="111"/>
    <x v="108"/>
    <d v="2022-05-14T00:00:00"/>
    <x v="0"/>
    <n v="154985"/>
    <n v="4.7"/>
    <x v="0"/>
    <n v="3"/>
    <x v="1"/>
    <x v="1"/>
    <n v="19"/>
  </r>
  <r>
    <x v="465"/>
    <x v="0"/>
    <n v="30"/>
    <x v="1"/>
    <s v="Service Manager"/>
    <x v="8"/>
    <x v="1"/>
    <x v="0"/>
    <x v="111"/>
    <x v="108"/>
    <d v="2022-05-15T00:00:00"/>
    <x v="0"/>
    <n v="199197"/>
    <n v="3.7"/>
    <x v="0"/>
    <n v="3"/>
    <x v="1"/>
    <x v="1"/>
    <n v="20"/>
  </r>
  <r>
    <x v="466"/>
    <x v="0"/>
    <n v="31"/>
    <x v="0"/>
    <s v="Operations Executive"/>
    <x v="10"/>
    <x v="4"/>
    <x v="0"/>
    <x v="112"/>
    <x v="118"/>
    <d v="2022-05-26T00:00:00"/>
    <x v="1"/>
    <m/>
    <m/>
    <x v="1"/>
    <n v="3"/>
    <x v="0"/>
    <x v="1"/>
    <n v="30"/>
  </r>
  <r>
    <x v="467"/>
    <x v="2"/>
    <n v="28"/>
    <x v="5"/>
    <s v="General Manager"/>
    <x v="1"/>
    <x v="3"/>
    <x v="3"/>
    <x v="112"/>
    <x v="109"/>
    <d v="2022-05-15T00:00:00"/>
    <x v="2"/>
    <m/>
    <m/>
    <x v="1"/>
    <n v="4"/>
    <x v="1"/>
    <x v="1"/>
    <n v="19"/>
  </r>
  <r>
    <x v="468"/>
    <x v="0"/>
    <n v="23"/>
    <x v="1"/>
    <s v="Service Engineer"/>
    <x v="9"/>
    <x v="0"/>
    <x v="3"/>
    <x v="112"/>
    <x v="113"/>
    <d v="2022-05-18T00:00:00"/>
    <x v="2"/>
    <m/>
    <m/>
    <x v="1"/>
    <n v="4"/>
    <x v="1"/>
    <x v="0"/>
    <n v="22"/>
  </r>
  <r>
    <x v="469"/>
    <x v="1"/>
    <n v="24"/>
    <x v="4"/>
    <s v="Production Manager"/>
    <x v="2"/>
    <x v="0"/>
    <x v="1"/>
    <x v="112"/>
    <x v="107"/>
    <d v="2022-05-09T00:00:00"/>
    <x v="0"/>
    <n v="76857"/>
    <n v="3.6"/>
    <x v="2"/>
    <n v="4"/>
    <x v="1"/>
    <x v="0"/>
    <n v="13"/>
  </r>
  <r>
    <x v="470"/>
    <x v="0"/>
    <n v="25"/>
    <x v="0"/>
    <s v="Operations Executive"/>
    <x v="12"/>
    <x v="2"/>
    <x v="0"/>
    <x v="112"/>
    <x v="119"/>
    <d v="2022-05-25T00:00:00"/>
    <x v="0"/>
    <n v="43021"/>
    <n v="4.5"/>
    <x v="0"/>
    <n v="4"/>
    <x v="1"/>
    <x v="0"/>
    <n v="29"/>
  </r>
  <r>
    <x v="471"/>
    <x v="1"/>
    <n v="24"/>
    <x v="0"/>
    <s v="Operations Executive"/>
    <x v="9"/>
    <x v="2"/>
    <x v="0"/>
    <x v="113"/>
    <x v="120"/>
    <d v="2022-05-27T00:00:00"/>
    <x v="0"/>
    <m/>
    <m/>
    <x v="0"/>
    <n v="4"/>
    <x v="1"/>
    <x v="0"/>
    <n v="30"/>
  </r>
  <r>
    <x v="472"/>
    <x v="0"/>
    <n v="35"/>
    <x v="0"/>
    <s v="Operations Executive"/>
    <x v="0"/>
    <x v="1"/>
    <x v="1"/>
    <x v="113"/>
    <x v="115"/>
    <d v="2022-05-19T00:00:00"/>
    <x v="2"/>
    <m/>
    <m/>
    <x v="1"/>
    <n v="4"/>
    <x v="1"/>
    <x v="2"/>
    <n v="22"/>
  </r>
  <r>
    <x v="473"/>
    <x v="2"/>
    <n v="28"/>
    <x v="0"/>
    <s v="Operations Executive"/>
    <x v="0"/>
    <x v="0"/>
    <x v="3"/>
    <x v="113"/>
    <x v="110"/>
    <d v="2022-05-14T00:00:00"/>
    <x v="0"/>
    <n v="69243"/>
    <n v="4.7"/>
    <x v="0"/>
    <n v="4"/>
    <x v="1"/>
    <x v="1"/>
    <n v="17"/>
  </r>
  <r>
    <x v="474"/>
    <x v="0"/>
    <n v="49"/>
    <x v="2"/>
    <s v="Sales Manager"/>
    <x v="12"/>
    <x v="3"/>
    <x v="1"/>
    <x v="114"/>
    <x v="118"/>
    <d v="2022-05-25T00:00:00"/>
    <x v="0"/>
    <m/>
    <m/>
    <x v="2"/>
    <n v="4"/>
    <x v="1"/>
    <x v="5"/>
    <n v="27"/>
  </r>
  <r>
    <x v="475"/>
    <x v="1"/>
    <n v="27"/>
    <x v="8"/>
    <s v="HR Specialist"/>
    <x v="3"/>
    <x v="1"/>
    <x v="1"/>
    <x v="114"/>
    <x v="121"/>
    <d v="2022-05-23T00:00:00"/>
    <x v="3"/>
    <m/>
    <m/>
    <x v="1"/>
    <n v="4"/>
    <x v="0"/>
    <x v="0"/>
    <n v="25"/>
  </r>
  <r>
    <x v="476"/>
    <x v="0"/>
    <n v="28"/>
    <x v="0"/>
    <s v="Operations Executive"/>
    <x v="7"/>
    <x v="2"/>
    <x v="1"/>
    <x v="114"/>
    <x v="119"/>
    <d v="2022-05-24T00:00:00"/>
    <x v="0"/>
    <n v="58268"/>
    <n v="3.8"/>
    <x v="2"/>
    <m/>
    <x v="1"/>
    <x v="1"/>
    <n v="26"/>
  </r>
  <r>
    <x v="477"/>
    <x v="0"/>
    <n v="30"/>
    <x v="0"/>
    <s v="Operations Manager"/>
    <x v="0"/>
    <x v="0"/>
    <x v="1"/>
    <x v="115"/>
    <x v="118"/>
    <d v="2022-05-18T00:00:00"/>
    <x v="0"/>
    <n v="63673"/>
    <n v="4.3"/>
    <x v="0"/>
    <n v="4"/>
    <x v="0"/>
    <x v="1"/>
    <n v="19"/>
  </r>
  <r>
    <x v="478"/>
    <x v="1"/>
    <n v="29"/>
    <x v="0"/>
    <s v="Operations Manager"/>
    <x v="9"/>
    <x v="1"/>
    <x v="1"/>
    <x v="115"/>
    <x v="122"/>
    <d v="2022-05-24T00:00:00"/>
    <x v="0"/>
    <m/>
    <m/>
    <x v="0"/>
    <n v="5"/>
    <x v="0"/>
    <x v="1"/>
    <n v="25"/>
  </r>
  <r>
    <x v="479"/>
    <x v="0"/>
    <n v="31"/>
    <x v="0"/>
    <s v="Operations Executive"/>
    <x v="6"/>
    <x v="1"/>
    <x v="0"/>
    <x v="115"/>
    <x v="120"/>
    <d v="2022-05-25T00:00:00"/>
    <x v="2"/>
    <m/>
    <m/>
    <x v="1"/>
    <n v="4"/>
    <x v="1"/>
    <x v="1"/>
    <n v="26"/>
  </r>
  <r>
    <x v="480"/>
    <x v="2"/>
    <n v="33"/>
    <x v="1"/>
    <s v="Service Engineer"/>
    <x v="3"/>
    <x v="2"/>
    <x v="0"/>
    <x v="115"/>
    <x v="115"/>
    <d v="2022-05-23T00:00:00"/>
    <x v="4"/>
    <m/>
    <m/>
    <x v="1"/>
    <n v="4"/>
    <x v="1"/>
    <x v="1"/>
    <n v="24"/>
  </r>
  <r>
    <x v="481"/>
    <x v="2"/>
    <n v="32"/>
    <x v="1"/>
    <s v="Service Engineer"/>
    <x v="0"/>
    <x v="1"/>
    <x v="0"/>
    <x v="115"/>
    <x v="113"/>
    <d v="2022-05-15T00:00:00"/>
    <x v="3"/>
    <m/>
    <m/>
    <x v="1"/>
    <n v="5"/>
    <x v="2"/>
    <x v="1"/>
    <n v="16"/>
  </r>
  <r>
    <x v="482"/>
    <x v="0"/>
    <n v="38"/>
    <x v="0"/>
    <s v="Operations Manager"/>
    <x v="12"/>
    <x v="1"/>
    <x v="1"/>
    <x v="115"/>
    <x v="123"/>
    <d v="2022-05-28T00:00:00"/>
    <x v="2"/>
    <m/>
    <m/>
    <x v="1"/>
    <n v="5"/>
    <x v="1"/>
    <x v="2"/>
    <n v="29"/>
  </r>
  <r>
    <x v="483"/>
    <x v="2"/>
    <n v="39"/>
    <x v="1"/>
    <s v="Service Engineer"/>
    <x v="2"/>
    <x v="0"/>
    <x v="0"/>
    <x v="116"/>
    <x v="118"/>
    <d v="2022-05-21T00:00:00"/>
    <x v="0"/>
    <n v="76484"/>
    <n v="4.5"/>
    <x v="0"/>
    <n v="4"/>
    <x v="0"/>
    <x v="2"/>
    <n v="21"/>
  </r>
  <r>
    <x v="484"/>
    <x v="2"/>
    <n v="35"/>
    <x v="2"/>
    <s v="Sales Executive"/>
    <x v="3"/>
    <x v="0"/>
    <x v="1"/>
    <x v="116"/>
    <x v="119"/>
    <d v="2022-05-21T00:00:00"/>
    <x v="1"/>
    <m/>
    <m/>
    <x v="1"/>
    <m/>
    <x v="1"/>
    <x v="2"/>
    <n v="21"/>
  </r>
  <r>
    <x v="485"/>
    <x v="1"/>
    <n v="35"/>
    <x v="0"/>
    <s v="Operations Executive"/>
    <x v="9"/>
    <x v="1"/>
    <x v="1"/>
    <x v="116"/>
    <x v="119"/>
    <d v="2022-05-19T00:00:00"/>
    <x v="0"/>
    <m/>
    <m/>
    <x v="0"/>
    <n v="4"/>
    <x v="0"/>
    <x v="2"/>
    <n v="19"/>
  </r>
  <r>
    <x v="486"/>
    <x v="0"/>
    <n v="34"/>
    <x v="0"/>
    <s v="Operations Executive"/>
    <x v="6"/>
    <x v="0"/>
    <x v="1"/>
    <x v="117"/>
    <x v="114"/>
    <d v="2022-05-16T00:00:00"/>
    <x v="1"/>
    <m/>
    <m/>
    <x v="1"/>
    <n v="4"/>
    <x v="1"/>
    <x v="2"/>
    <n v="15"/>
  </r>
  <r>
    <x v="487"/>
    <x v="0"/>
    <n v="39"/>
    <x v="1"/>
    <s v="Service Engineer"/>
    <x v="10"/>
    <x v="0"/>
    <x v="1"/>
    <x v="117"/>
    <x v="114"/>
    <d v="2022-05-16T00:00:00"/>
    <x v="2"/>
    <m/>
    <m/>
    <x v="1"/>
    <m/>
    <x v="1"/>
    <x v="2"/>
    <n v="15"/>
  </r>
  <r>
    <x v="488"/>
    <x v="1"/>
    <n v="35"/>
    <x v="0"/>
    <s v="Operations Executive"/>
    <x v="12"/>
    <x v="1"/>
    <x v="1"/>
    <x v="117"/>
    <x v="115"/>
    <d v="2022-05-22T00:00:00"/>
    <x v="0"/>
    <n v="49400"/>
    <n v="3.7"/>
    <x v="0"/>
    <n v="5"/>
    <x v="2"/>
    <x v="2"/>
    <n v="21"/>
  </r>
  <r>
    <x v="489"/>
    <x v="2"/>
    <n v="35"/>
    <x v="0"/>
    <s v="Operations Executive"/>
    <x v="9"/>
    <x v="0"/>
    <x v="0"/>
    <x v="117"/>
    <x v="115"/>
    <d v="2022-05-22T00:00:00"/>
    <x v="1"/>
    <m/>
    <m/>
    <x v="1"/>
    <n v="4"/>
    <x v="1"/>
    <x v="2"/>
    <n v="21"/>
  </r>
  <r>
    <x v="490"/>
    <x v="0"/>
    <n v="28"/>
    <x v="6"/>
    <s v="Financial Analyst"/>
    <x v="12"/>
    <x v="0"/>
    <x v="1"/>
    <x v="118"/>
    <x v="117"/>
    <d v="2022-05-15T00:00:00"/>
    <x v="0"/>
    <m/>
    <m/>
    <x v="2"/>
    <n v="4"/>
    <x v="1"/>
    <x v="1"/>
    <n v="13"/>
  </r>
  <r>
    <x v="491"/>
    <x v="2"/>
    <n v="31"/>
    <x v="0"/>
    <s v="Operations Executive"/>
    <x v="13"/>
    <x v="1"/>
    <x v="1"/>
    <x v="118"/>
    <x v="124"/>
    <d v="2022-05-28T00:00:00"/>
    <x v="1"/>
    <m/>
    <m/>
    <x v="1"/>
    <n v="4"/>
    <x v="1"/>
    <x v="1"/>
    <n v="26"/>
  </r>
  <r>
    <x v="492"/>
    <x v="0"/>
    <n v="35"/>
    <x v="7"/>
    <s v="Purchase Officer"/>
    <x v="0"/>
    <x v="4"/>
    <x v="0"/>
    <x v="118"/>
    <x v="125"/>
    <d v="2022-05-29T00:00:00"/>
    <x v="0"/>
    <n v="47563"/>
    <n v="4"/>
    <x v="0"/>
    <n v="1"/>
    <x v="0"/>
    <x v="2"/>
    <n v="27"/>
  </r>
  <r>
    <x v="493"/>
    <x v="0"/>
    <n v="30"/>
    <x v="1"/>
    <s v="Service Manager"/>
    <x v="9"/>
    <x v="0"/>
    <x v="4"/>
    <x v="118"/>
    <x v="117"/>
    <d v="2022-05-20T00:00:00"/>
    <x v="1"/>
    <m/>
    <m/>
    <x v="1"/>
    <n v="5"/>
    <x v="1"/>
    <x v="1"/>
    <n v="18"/>
  </r>
  <r>
    <x v="494"/>
    <x v="0"/>
    <n v="36"/>
    <x v="1"/>
    <s v="Service Manager"/>
    <x v="9"/>
    <x v="1"/>
    <x v="2"/>
    <x v="119"/>
    <x v="126"/>
    <d v="2022-05-31T00:00:00"/>
    <x v="0"/>
    <n v="44493"/>
    <n v="4.3"/>
    <x v="0"/>
    <n v="5"/>
    <x v="1"/>
    <x v="2"/>
    <n v="28"/>
  </r>
  <r>
    <x v="495"/>
    <x v="0"/>
    <n v="22"/>
    <x v="6"/>
    <s v="Financial Analyst"/>
    <x v="5"/>
    <x v="1"/>
    <x v="3"/>
    <x v="119"/>
    <x v="119"/>
    <d v="2022-05-25T00:00:00"/>
    <x v="0"/>
    <n v="41556"/>
    <n v="4.0999999999999996"/>
    <x v="0"/>
    <n v="4"/>
    <x v="1"/>
    <x v="0"/>
    <n v="22"/>
  </r>
  <r>
    <x v="496"/>
    <x v="2"/>
    <n v="26"/>
    <x v="0"/>
    <s v="Operations Executive"/>
    <x v="5"/>
    <x v="0"/>
    <x v="2"/>
    <x v="119"/>
    <x v="120"/>
    <d v="2022-05-25T00:00:00"/>
    <x v="2"/>
    <m/>
    <m/>
    <x v="1"/>
    <m/>
    <x v="0"/>
    <x v="0"/>
    <n v="22"/>
  </r>
  <r>
    <x v="497"/>
    <x v="0"/>
    <n v="24"/>
    <x v="0"/>
    <s v="Operations Executive"/>
    <x v="1"/>
    <x v="1"/>
    <x v="0"/>
    <x v="119"/>
    <x v="118"/>
    <d v="2022-05-22T00:00:00"/>
    <x v="1"/>
    <m/>
    <m/>
    <x v="1"/>
    <n v="4"/>
    <x v="1"/>
    <x v="0"/>
    <n v="19"/>
  </r>
  <r>
    <x v="498"/>
    <x v="1"/>
    <n v="40"/>
    <x v="0"/>
    <s v="Operations Executive"/>
    <x v="13"/>
    <x v="1"/>
    <x v="3"/>
    <x v="119"/>
    <x v="125"/>
    <d v="2022-06-03T00:00:00"/>
    <x v="1"/>
    <m/>
    <m/>
    <x v="1"/>
    <n v="4"/>
    <x v="1"/>
    <x v="3"/>
    <n v="31"/>
  </r>
  <r>
    <x v="499"/>
    <x v="1"/>
    <n v="28"/>
    <x v="0"/>
    <s v="Operations Executive"/>
    <x v="6"/>
    <x v="1"/>
    <x v="0"/>
    <x v="119"/>
    <x v="127"/>
    <d v="2022-06-02T00:00:00"/>
    <x v="1"/>
    <m/>
    <m/>
    <x v="1"/>
    <n v="2"/>
    <x v="1"/>
    <x v="1"/>
    <n v="30"/>
  </r>
  <r>
    <x v="500"/>
    <x v="2"/>
    <n v="24"/>
    <x v="0"/>
    <s v="Operations Executive"/>
    <x v="5"/>
    <x v="0"/>
    <x v="1"/>
    <x v="119"/>
    <x v="118"/>
    <d v="2022-05-24T00:00:00"/>
    <x v="0"/>
    <n v="51591"/>
    <n v="4.8"/>
    <x v="0"/>
    <n v="4"/>
    <x v="1"/>
    <x v="0"/>
    <n v="21"/>
  </r>
  <r>
    <x v="501"/>
    <x v="0"/>
    <n v="36"/>
    <x v="1"/>
    <s v="Service Manager"/>
    <x v="6"/>
    <x v="1"/>
    <x v="1"/>
    <x v="120"/>
    <x v="128"/>
    <d v="2022-06-01T00:00:00"/>
    <x v="2"/>
    <m/>
    <m/>
    <x v="1"/>
    <n v="4"/>
    <x v="1"/>
    <x v="2"/>
    <n v="28"/>
  </r>
  <r>
    <x v="502"/>
    <x v="0"/>
    <n v="35"/>
    <x v="2"/>
    <s v="Sales Executive"/>
    <x v="12"/>
    <x v="4"/>
    <x v="0"/>
    <x v="120"/>
    <x v="119"/>
    <d v="2022-05-25T00:00:00"/>
    <x v="1"/>
    <m/>
    <m/>
    <x v="1"/>
    <n v="4"/>
    <x v="1"/>
    <x v="2"/>
    <n v="21"/>
  </r>
  <r>
    <x v="503"/>
    <x v="2"/>
    <n v="30"/>
    <x v="0"/>
    <s v="Operations Executive"/>
    <x v="11"/>
    <x v="0"/>
    <x v="2"/>
    <x v="120"/>
    <x v="116"/>
    <d v="2022-05-18T00:00:00"/>
    <x v="0"/>
    <n v="129747"/>
    <n v="3.9"/>
    <x v="0"/>
    <n v="4"/>
    <x v="1"/>
    <x v="1"/>
    <n v="14"/>
  </r>
  <r>
    <x v="504"/>
    <x v="2"/>
    <n v="33"/>
    <x v="2"/>
    <s v="Sales Executive"/>
    <x v="7"/>
    <x v="2"/>
    <x v="1"/>
    <x v="120"/>
    <x v="118"/>
    <d v="2022-05-19T00:00:00"/>
    <x v="1"/>
    <m/>
    <m/>
    <x v="1"/>
    <n v="5"/>
    <x v="1"/>
    <x v="1"/>
    <n v="15"/>
  </r>
  <r>
    <x v="505"/>
    <x v="0"/>
    <n v="33"/>
    <x v="1"/>
    <s v="Service Manager"/>
    <x v="2"/>
    <x v="0"/>
    <x v="1"/>
    <x v="121"/>
    <x v="129"/>
    <d v="2022-06-05T00:00:00"/>
    <x v="4"/>
    <m/>
    <m/>
    <x v="1"/>
    <n v="2"/>
    <x v="0"/>
    <x v="1"/>
    <n v="31"/>
  </r>
  <r>
    <x v="506"/>
    <x v="1"/>
    <n v="25"/>
    <x v="0"/>
    <s v="Operations Executive"/>
    <x v="7"/>
    <x v="0"/>
    <x v="2"/>
    <x v="121"/>
    <x v="123"/>
    <d v="2022-05-26T00:00:00"/>
    <x v="1"/>
    <m/>
    <m/>
    <x v="1"/>
    <n v="3"/>
    <x v="1"/>
    <x v="0"/>
    <n v="21"/>
  </r>
  <r>
    <x v="507"/>
    <x v="2"/>
    <n v="26"/>
    <x v="7"/>
    <s v="Purchase Manager"/>
    <x v="3"/>
    <x v="2"/>
    <x v="0"/>
    <x v="121"/>
    <x v="130"/>
    <d v="2022-06-03T00:00:00"/>
    <x v="0"/>
    <n v="75049"/>
    <n v="4.7"/>
    <x v="0"/>
    <n v="4"/>
    <x v="1"/>
    <x v="0"/>
    <n v="29"/>
  </r>
  <r>
    <x v="508"/>
    <x v="1"/>
    <n v="35"/>
    <x v="0"/>
    <s v="Operations Executive"/>
    <x v="3"/>
    <x v="0"/>
    <x v="2"/>
    <x v="121"/>
    <x v="125"/>
    <d v="2022-05-29T00:00:00"/>
    <x v="1"/>
    <m/>
    <m/>
    <x v="1"/>
    <n v="5"/>
    <x v="1"/>
    <x v="2"/>
    <n v="24"/>
  </r>
  <r>
    <x v="509"/>
    <x v="2"/>
    <n v="25"/>
    <x v="1"/>
    <s v="Service Manager"/>
    <x v="6"/>
    <x v="1"/>
    <x v="4"/>
    <x v="121"/>
    <x v="123"/>
    <d v="2022-05-30T00:00:00"/>
    <x v="1"/>
    <m/>
    <m/>
    <x v="1"/>
    <n v="5"/>
    <x v="1"/>
    <x v="0"/>
    <n v="25"/>
  </r>
  <r>
    <x v="510"/>
    <x v="2"/>
    <n v="33"/>
    <x v="2"/>
    <s v="Sales Manager"/>
    <x v="13"/>
    <x v="0"/>
    <x v="1"/>
    <x v="121"/>
    <x v="128"/>
    <d v="2022-06-01T00:00:00"/>
    <x v="0"/>
    <n v="156500"/>
    <n v="4.5999999999999996"/>
    <x v="0"/>
    <n v="3"/>
    <x v="1"/>
    <x v="1"/>
    <n v="27"/>
  </r>
  <r>
    <x v="511"/>
    <x v="0"/>
    <n v="24"/>
    <x v="1"/>
    <s v="Service Manager"/>
    <x v="14"/>
    <x v="2"/>
    <x v="1"/>
    <x v="121"/>
    <x v="122"/>
    <d v="2022-05-22T00:00:00"/>
    <x v="4"/>
    <m/>
    <m/>
    <x v="1"/>
    <m/>
    <x v="1"/>
    <x v="0"/>
    <n v="17"/>
  </r>
  <r>
    <x v="512"/>
    <x v="1"/>
    <n v="25"/>
    <x v="0"/>
    <s v="Operations Executive"/>
    <x v="1"/>
    <x v="0"/>
    <x v="1"/>
    <x v="121"/>
    <x v="130"/>
    <d v="2022-06-01T00:00:00"/>
    <x v="0"/>
    <n v="73970"/>
    <n v="3.7"/>
    <x v="0"/>
    <n v="5"/>
    <x v="1"/>
    <x v="0"/>
    <n v="27"/>
  </r>
  <r>
    <x v="513"/>
    <x v="2"/>
    <n v="34"/>
    <x v="1"/>
    <s v="Service Engineer"/>
    <x v="3"/>
    <x v="1"/>
    <x v="3"/>
    <x v="122"/>
    <x v="125"/>
    <d v="2022-06-02T00:00:00"/>
    <x v="0"/>
    <n v="55707"/>
    <n v="4.4000000000000004"/>
    <x v="0"/>
    <n v="4"/>
    <x v="1"/>
    <x v="2"/>
    <n v="26"/>
  </r>
  <r>
    <x v="514"/>
    <x v="0"/>
    <n v="30"/>
    <x v="0"/>
    <s v="Operations Executive"/>
    <x v="2"/>
    <x v="1"/>
    <x v="1"/>
    <x v="122"/>
    <x v="131"/>
    <d v="2022-06-02T00:00:00"/>
    <x v="0"/>
    <m/>
    <m/>
    <x v="2"/>
    <n v="4"/>
    <x v="1"/>
    <x v="1"/>
    <n v="26"/>
  </r>
  <r>
    <x v="515"/>
    <x v="0"/>
    <n v="37"/>
    <x v="0"/>
    <s v="Operations Manager"/>
    <x v="1"/>
    <x v="0"/>
    <x v="1"/>
    <x v="122"/>
    <x v="122"/>
    <d v="2022-05-23T00:00:00"/>
    <x v="0"/>
    <n v="67752"/>
    <n v="4.7"/>
    <x v="0"/>
    <n v="4"/>
    <x v="1"/>
    <x v="2"/>
    <n v="16"/>
  </r>
  <r>
    <x v="516"/>
    <x v="0"/>
    <n v="31"/>
    <x v="0"/>
    <s v="Operations Executive"/>
    <x v="1"/>
    <x v="1"/>
    <x v="1"/>
    <x v="122"/>
    <x v="127"/>
    <d v="2022-05-26T00:00:00"/>
    <x v="3"/>
    <m/>
    <m/>
    <x v="1"/>
    <n v="4"/>
    <x v="1"/>
    <x v="1"/>
    <n v="19"/>
  </r>
  <r>
    <x v="517"/>
    <x v="2"/>
    <n v="32"/>
    <x v="1"/>
    <s v="Service Engineer"/>
    <x v="0"/>
    <x v="3"/>
    <x v="1"/>
    <x v="123"/>
    <x v="125"/>
    <d v="2022-06-01T00:00:00"/>
    <x v="0"/>
    <n v="64240"/>
    <n v="4.5"/>
    <x v="0"/>
    <n v="5"/>
    <x v="1"/>
    <x v="1"/>
    <n v="24"/>
  </r>
  <r>
    <x v="518"/>
    <x v="1"/>
    <n v="23"/>
    <x v="4"/>
    <s v="Production Engineer"/>
    <x v="12"/>
    <x v="0"/>
    <x v="1"/>
    <x v="123"/>
    <x v="132"/>
    <d v="2022-06-09T00:00:00"/>
    <x v="0"/>
    <n v="48011"/>
    <n v="4"/>
    <x v="0"/>
    <n v="5"/>
    <x v="0"/>
    <x v="0"/>
    <n v="32"/>
  </r>
  <r>
    <x v="519"/>
    <x v="0"/>
    <n v="27"/>
    <x v="0"/>
    <s v="Operations Executive"/>
    <x v="10"/>
    <x v="1"/>
    <x v="2"/>
    <x v="123"/>
    <x v="124"/>
    <d v="2022-05-26T00:00:00"/>
    <x v="0"/>
    <n v="134632"/>
    <n v="4"/>
    <x v="0"/>
    <n v="5"/>
    <x v="0"/>
    <x v="0"/>
    <n v="18"/>
  </r>
  <r>
    <x v="520"/>
    <x v="2"/>
    <n v="28"/>
    <x v="3"/>
    <s v="Marketing Executive"/>
    <x v="1"/>
    <x v="1"/>
    <x v="0"/>
    <x v="123"/>
    <x v="126"/>
    <d v="2022-06-02T00:00:00"/>
    <x v="0"/>
    <n v="70721"/>
    <n v="4.8"/>
    <x v="0"/>
    <m/>
    <x v="1"/>
    <x v="1"/>
    <n v="25"/>
  </r>
  <r>
    <x v="521"/>
    <x v="0"/>
    <n v="33"/>
    <x v="8"/>
    <s v="HR Specialist"/>
    <x v="2"/>
    <x v="1"/>
    <x v="2"/>
    <x v="123"/>
    <x v="129"/>
    <d v="2022-06-06T00:00:00"/>
    <x v="1"/>
    <m/>
    <m/>
    <x v="1"/>
    <n v="4"/>
    <x v="1"/>
    <x v="1"/>
    <n v="29"/>
  </r>
  <r>
    <x v="522"/>
    <x v="1"/>
    <n v="31"/>
    <x v="1"/>
    <s v="Service Engineer"/>
    <x v="12"/>
    <x v="1"/>
    <x v="1"/>
    <x v="124"/>
    <x v="133"/>
    <d v="2022-06-05T00:00:00"/>
    <x v="2"/>
    <m/>
    <m/>
    <x v="1"/>
    <m/>
    <x v="1"/>
    <x v="1"/>
    <n v="27"/>
  </r>
  <r>
    <x v="523"/>
    <x v="2"/>
    <n v="24"/>
    <x v="0"/>
    <s v="Operations Executive"/>
    <x v="4"/>
    <x v="4"/>
    <x v="0"/>
    <x v="124"/>
    <x v="134"/>
    <d v="2022-05-29T00:00:00"/>
    <x v="3"/>
    <m/>
    <m/>
    <x v="1"/>
    <n v="5"/>
    <x v="1"/>
    <x v="0"/>
    <n v="20"/>
  </r>
  <r>
    <x v="524"/>
    <x v="2"/>
    <n v="25"/>
    <x v="1"/>
    <s v="Service Manager"/>
    <x v="12"/>
    <x v="4"/>
    <x v="0"/>
    <x v="124"/>
    <x v="132"/>
    <d v="2022-06-06T00:00:00"/>
    <x v="1"/>
    <m/>
    <m/>
    <x v="1"/>
    <n v="4"/>
    <x v="1"/>
    <x v="0"/>
    <n v="28"/>
  </r>
  <r>
    <x v="525"/>
    <x v="0"/>
    <n v="25"/>
    <x v="2"/>
    <s v="Sales Manager"/>
    <x v="2"/>
    <x v="3"/>
    <x v="0"/>
    <x v="125"/>
    <x v="134"/>
    <d v="2022-05-29T00:00:00"/>
    <x v="1"/>
    <m/>
    <m/>
    <x v="1"/>
    <n v="5"/>
    <x v="1"/>
    <x v="0"/>
    <n v="19"/>
  </r>
  <r>
    <x v="526"/>
    <x v="0"/>
    <n v="28"/>
    <x v="2"/>
    <s v="Sales Manager"/>
    <x v="7"/>
    <x v="2"/>
    <x v="1"/>
    <x v="125"/>
    <x v="128"/>
    <d v="2022-05-30T00:00:00"/>
    <x v="1"/>
    <m/>
    <m/>
    <x v="1"/>
    <n v="4"/>
    <x v="1"/>
    <x v="1"/>
    <n v="20"/>
  </r>
  <r>
    <x v="527"/>
    <x v="0"/>
    <n v="26"/>
    <x v="4"/>
    <s v="Production Engineer"/>
    <x v="6"/>
    <x v="0"/>
    <x v="2"/>
    <x v="125"/>
    <x v="129"/>
    <d v="2022-06-03T00:00:00"/>
    <x v="0"/>
    <n v="58681"/>
    <n v="4.3"/>
    <x v="0"/>
    <n v="4"/>
    <x v="1"/>
    <x v="0"/>
    <n v="24"/>
  </r>
  <r>
    <x v="528"/>
    <x v="0"/>
    <n v="37"/>
    <x v="4"/>
    <s v="Production Manager"/>
    <x v="5"/>
    <x v="4"/>
    <x v="0"/>
    <x v="125"/>
    <x v="131"/>
    <d v="2022-06-09T00:00:00"/>
    <x v="0"/>
    <n v="59923"/>
    <n v="4.8"/>
    <x v="2"/>
    <m/>
    <x v="1"/>
    <x v="2"/>
    <n v="30"/>
  </r>
  <r>
    <x v="529"/>
    <x v="2"/>
    <n v="24"/>
    <x v="2"/>
    <s v="Sales Executive"/>
    <x v="12"/>
    <x v="4"/>
    <x v="1"/>
    <x v="125"/>
    <x v="129"/>
    <d v="2022-06-02T00:00:00"/>
    <x v="1"/>
    <m/>
    <m/>
    <x v="1"/>
    <m/>
    <x v="1"/>
    <x v="0"/>
    <n v="23"/>
  </r>
  <r>
    <x v="530"/>
    <x v="2"/>
    <n v="22"/>
    <x v="0"/>
    <s v="Operations Executive"/>
    <x v="6"/>
    <x v="4"/>
    <x v="1"/>
    <x v="125"/>
    <x v="129"/>
    <d v="2022-06-08T00:00:00"/>
    <x v="0"/>
    <n v="62404"/>
    <n v="3.6"/>
    <x v="0"/>
    <n v="5"/>
    <x v="1"/>
    <x v="0"/>
    <n v="29"/>
  </r>
  <r>
    <x v="531"/>
    <x v="1"/>
    <n v="29"/>
    <x v="1"/>
    <s v="Service Engineer"/>
    <x v="2"/>
    <x v="4"/>
    <x v="1"/>
    <x v="125"/>
    <x v="130"/>
    <d v="2022-05-31T00:00:00"/>
    <x v="0"/>
    <n v="88344"/>
    <n v="4.9000000000000004"/>
    <x v="0"/>
    <n v="4"/>
    <x v="1"/>
    <x v="1"/>
    <n v="21"/>
  </r>
  <r>
    <x v="532"/>
    <x v="1"/>
    <n v="24"/>
    <x v="0"/>
    <s v="Operations Executive"/>
    <x v="3"/>
    <x v="0"/>
    <x v="1"/>
    <x v="126"/>
    <x v="129"/>
    <d v="2022-06-07T00:00:00"/>
    <x v="0"/>
    <n v="67876"/>
    <n v="3.9"/>
    <x v="0"/>
    <n v="5"/>
    <x v="0"/>
    <x v="0"/>
    <n v="27"/>
  </r>
  <r>
    <x v="533"/>
    <x v="0"/>
    <n v="35"/>
    <x v="1"/>
    <s v="Service Engineer"/>
    <x v="7"/>
    <x v="1"/>
    <x v="1"/>
    <x v="126"/>
    <x v="131"/>
    <d v="2022-06-05T00:00:00"/>
    <x v="3"/>
    <m/>
    <m/>
    <x v="1"/>
    <n v="5"/>
    <x v="1"/>
    <x v="2"/>
    <n v="25"/>
  </r>
  <r>
    <x v="534"/>
    <x v="2"/>
    <n v="26"/>
    <x v="1"/>
    <s v="Service Manager"/>
    <x v="3"/>
    <x v="0"/>
    <x v="1"/>
    <x v="126"/>
    <x v="135"/>
    <d v="2022-06-08T00:00:00"/>
    <x v="0"/>
    <m/>
    <m/>
    <x v="0"/>
    <n v="5"/>
    <x v="1"/>
    <x v="0"/>
    <n v="28"/>
  </r>
  <r>
    <x v="535"/>
    <x v="1"/>
    <n v="28"/>
    <x v="7"/>
    <s v="Purchase Officer"/>
    <x v="6"/>
    <x v="0"/>
    <x v="1"/>
    <x v="126"/>
    <x v="133"/>
    <d v="2022-06-06T00:00:00"/>
    <x v="0"/>
    <n v="79453"/>
    <n v="5"/>
    <x v="0"/>
    <n v="4"/>
    <x v="0"/>
    <x v="1"/>
    <n v="26"/>
  </r>
  <r>
    <x v="536"/>
    <x v="2"/>
    <n v="22"/>
    <x v="1"/>
    <s v="Service Engineer"/>
    <x v="8"/>
    <x v="0"/>
    <x v="0"/>
    <x v="126"/>
    <x v="136"/>
    <d v="2022-06-04T00:00:00"/>
    <x v="0"/>
    <n v="218745"/>
    <n v="4.3"/>
    <x v="0"/>
    <n v="5"/>
    <x v="1"/>
    <x v="0"/>
    <n v="24"/>
  </r>
  <r>
    <x v="537"/>
    <x v="0"/>
    <n v="39"/>
    <x v="0"/>
    <s v="Operations Executive"/>
    <x v="3"/>
    <x v="2"/>
    <x v="4"/>
    <x v="126"/>
    <x v="121"/>
    <d v="2022-05-25T00:00:00"/>
    <x v="0"/>
    <n v="55280"/>
    <n v="4.9000000000000004"/>
    <x v="0"/>
    <m/>
    <x v="1"/>
    <x v="2"/>
    <n v="14"/>
  </r>
  <r>
    <x v="538"/>
    <x v="0"/>
    <n v="31"/>
    <x v="1"/>
    <s v="Service Engineer"/>
    <x v="2"/>
    <x v="2"/>
    <x v="1"/>
    <x v="127"/>
    <x v="132"/>
    <d v="2022-06-04T00:00:00"/>
    <x v="0"/>
    <n v="82102"/>
    <n v="4.0999999999999996"/>
    <x v="0"/>
    <n v="5"/>
    <x v="0"/>
    <x v="1"/>
    <n v="23"/>
  </r>
  <r>
    <x v="539"/>
    <x v="0"/>
    <n v="28"/>
    <x v="6"/>
    <s v="Financial Analyst"/>
    <x v="1"/>
    <x v="0"/>
    <x v="1"/>
    <x v="127"/>
    <x v="127"/>
    <d v="2022-05-29T00:00:00"/>
    <x v="0"/>
    <n v="57162"/>
    <n v="3.7"/>
    <x v="0"/>
    <n v="4"/>
    <x v="1"/>
    <x v="1"/>
    <n v="17"/>
  </r>
  <r>
    <x v="540"/>
    <x v="1"/>
    <n v="22"/>
    <x v="1"/>
    <s v="Service Engineer"/>
    <x v="5"/>
    <x v="1"/>
    <x v="0"/>
    <x v="127"/>
    <x v="129"/>
    <d v="2022-06-06T00:00:00"/>
    <x v="0"/>
    <n v="46314"/>
    <n v="3.9"/>
    <x v="0"/>
    <m/>
    <x v="1"/>
    <x v="0"/>
    <n v="25"/>
  </r>
  <r>
    <x v="541"/>
    <x v="2"/>
    <n v="22"/>
    <x v="0"/>
    <s v="Operations Manager"/>
    <x v="7"/>
    <x v="1"/>
    <x v="0"/>
    <x v="128"/>
    <x v="132"/>
    <d v="2022-06-08T00:00:00"/>
    <x v="0"/>
    <n v="47606"/>
    <n v="3.5"/>
    <x v="0"/>
    <n v="5"/>
    <x v="0"/>
    <x v="0"/>
    <n v="26"/>
  </r>
  <r>
    <x v="542"/>
    <x v="0"/>
    <n v="34"/>
    <x v="0"/>
    <s v="Operations Executive"/>
    <x v="13"/>
    <x v="1"/>
    <x v="0"/>
    <x v="128"/>
    <x v="137"/>
    <d v="2022-06-08T00:00:00"/>
    <x v="0"/>
    <m/>
    <m/>
    <x v="0"/>
    <n v="4"/>
    <x v="1"/>
    <x v="2"/>
    <n v="26"/>
  </r>
  <r>
    <x v="543"/>
    <x v="2"/>
    <n v="36"/>
    <x v="1"/>
    <s v="Service Engineer"/>
    <x v="5"/>
    <x v="1"/>
    <x v="0"/>
    <x v="129"/>
    <x v="138"/>
    <d v="2022-06-11T00:00:00"/>
    <x v="1"/>
    <m/>
    <m/>
    <x v="1"/>
    <n v="5"/>
    <x v="1"/>
    <x v="2"/>
    <n v="28"/>
  </r>
  <r>
    <x v="544"/>
    <x v="2"/>
    <n v="29"/>
    <x v="4"/>
    <s v="Production Manager"/>
    <x v="4"/>
    <x v="0"/>
    <x v="2"/>
    <x v="129"/>
    <x v="125"/>
    <d v="2022-05-27T00:00:00"/>
    <x v="1"/>
    <m/>
    <m/>
    <x v="1"/>
    <n v="4"/>
    <x v="0"/>
    <x v="1"/>
    <n v="13"/>
  </r>
  <r>
    <x v="545"/>
    <x v="0"/>
    <n v="22"/>
    <x v="2"/>
    <s v="Sales Manager"/>
    <x v="2"/>
    <x v="1"/>
    <x v="2"/>
    <x v="130"/>
    <x v="139"/>
    <d v="2022-06-14T00:00:00"/>
    <x v="0"/>
    <n v="70549"/>
    <n v="3.7"/>
    <x v="0"/>
    <n v="2"/>
    <x v="1"/>
    <x v="0"/>
    <n v="30"/>
  </r>
  <r>
    <x v="546"/>
    <x v="0"/>
    <n v="23"/>
    <x v="0"/>
    <s v="Operations Manager"/>
    <x v="2"/>
    <x v="1"/>
    <x v="4"/>
    <x v="130"/>
    <x v="130"/>
    <d v="2022-05-31T00:00:00"/>
    <x v="0"/>
    <n v="77634"/>
    <n v="3.8"/>
    <x v="2"/>
    <n v="4"/>
    <x v="1"/>
    <x v="0"/>
    <n v="16"/>
  </r>
  <r>
    <x v="547"/>
    <x v="2"/>
    <n v="22"/>
    <x v="1"/>
    <s v="Service Engineer"/>
    <x v="4"/>
    <x v="0"/>
    <x v="0"/>
    <x v="130"/>
    <x v="136"/>
    <d v="2022-06-10T00:00:00"/>
    <x v="0"/>
    <n v="56398"/>
    <n v="4.7"/>
    <x v="0"/>
    <n v="5"/>
    <x v="1"/>
    <x v="0"/>
    <n v="26"/>
  </r>
  <r>
    <x v="548"/>
    <x v="0"/>
    <n v="31"/>
    <x v="6"/>
    <s v="Financial Analyst"/>
    <x v="12"/>
    <x v="2"/>
    <x v="4"/>
    <x v="130"/>
    <x v="136"/>
    <d v="2022-06-05T00:00:00"/>
    <x v="0"/>
    <n v="49945"/>
    <n v="4.8"/>
    <x v="0"/>
    <n v="5"/>
    <x v="2"/>
    <x v="1"/>
    <n v="21"/>
  </r>
  <r>
    <x v="549"/>
    <x v="2"/>
    <n v="38"/>
    <x v="6"/>
    <s v="Financial Analyst"/>
    <x v="6"/>
    <x v="1"/>
    <x v="2"/>
    <x v="130"/>
    <x v="131"/>
    <d v="2022-06-06T00:00:00"/>
    <x v="1"/>
    <m/>
    <m/>
    <x v="1"/>
    <n v="4"/>
    <x v="1"/>
    <x v="2"/>
    <n v="22"/>
  </r>
  <r>
    <x v="550"/>
    <x v="0"/>
    <n v="31"/>
    <x v="3"/>
    <s v="Marketing Manager"/>
    <x v="14"/>
    <x v="2"/>
    <x v="0"/>
    <x v="131"/>
    <x v="140"/>
    <d v="2022-06-09T00:00:00"/>
    <x v="0"/>
    <n v="116427"/>
    <n v="4"/>
    <x v="0"/>
    <n v="1"/>
    <x v="1"/>
    <x v="1"/>
    <n v="24"/>
  </r>
  <r>
    <x v="551"/>
    <x v="2"/>
    <n v="32"/>
    <x v="0"/>
    <s v="Operations Manager"/>
    <x v="5"/>
    <x v="1"/>
    <x v="0"/>
    <x v="131"/>
    <x v="128"/>
    <d v="2022-06-02T00:00:00"/>
    <x v="0"/>
    <n v="57154"/>
    <n v="4.8"/>
    <x v="0"/>
    <n v="4"/>
    <x v="0"/>
    <x v="1"/>
    <n v="17"/>
  </r>
  <r>
    <x v="552"/>
    <x v="0"/>
    <n v="35"/>
    <x v="0"/>
    <s v="Operations Executive"/>
    <x v="10"/>
    <x v="1"/>
    <x v="3"/>
    <x v="132"/>
    <x v="135"/>
    <d v="2022-06-06T00:00:00"/>
    <x v="0"/>
    <n v="135236"/>
    <n v="4"/>
    <x v="2"/>
    <n v="4"/>
    <x v="1"/>
    <x v="2"/>
    <n v="20"/>
  </r>
  <r>
    <x v="553"/>
    <x v="0"/>
    <n v="30"/>
    <x v="7"/>
    <s v="Purchase Officer"/>
    <x v="0"/>
    <x v="0"/>
    <x v="3"/>
    <x v="133"/>
    <x v="141"/>
    <d v="2022-06-08T00:00:00"/>
    <x v="2"/>
    <m/>
    <m/>
    <x v="1"/>
    <m/>
    <x v="2"/>
    <x v="1"/>
    <n v="21"/>
  </r>
  <r>
    <x v="554"/>
    <x v="2"/>
    <n v="32"/>
    <x v="3"/>
    <s v="Marketing Manager"/>
    <x v="13"/>
    <x v="3"/>
    <x v="1"/>
    <x v="133"/>
    <x v="137"/>
    <d v="2022-06-14T00:00:00"/>
    <x v="1"/>
    <m/>
    <m/>
    <x v="1"/>
    <n v="3"/>
    <x v="1"/>
    <x v="1"/>
    <n v="27"/>
  </r>
  <r>
    <x v="555"/>
    <x v="0"/>
    <n v="32"/>
    <x v="0"/>
    <s v="Operations Executive"/>
    <x v="10"/>
    <x v="0"/>
    <x v="0"/>
    <x v="133"/>
    <x v="142"/>
    <d v="2022-06-18T00:00:00"/>
    <x v="0"/>
    <n v="125152"/>
    <n v="4.4000000000000004"/>
    <x v="0"/>
    <n v="4"/>
    <x v="2"/>
    <x v="1"/>
    <n v="31"/>
  </r>
  <r>
    <x v="556"/>
    <x v="0"/>
    <n v="33"/>
    <x v="1"/>
    <s v="Service Engineer"/>
    <x v="1"/>
    <x v="0"/>
    <x v="3"/>
    <x v="133"/>
    <x v="138"/>
    <d v="2022-06-10T00:00:00"/>
    <x v="0"/>
    <m/>
    <m/>
    <x v="0"/>
    <m/>
    <x v="1"/>
    <x v="1"/>
    <n v="23"/>
  </r>
  <r>
    <x v="557"/>
    <x v="0"/>
    <n v="27"/>
    <x v="0"/>
    <s v="Operations Executive"/>
    <x v="2"/>
    <x v="2"/>
    <x v="1"/>
    <x v="133"/>
    <x v="130"/>
    <d v="2022-05-30T00:00:00"/>
    <x v="0"/>
    <m/>
    <m/>
    <x v="0"/>
    <n v="5"/>
    <x v="1"/>
    <x v="0"/>
    <n v="12"/>
  </r>
  <r>
    <x v="558"/>
    <x v="2"/>
    <n v="26"/>
    <x v="7"/>
    <s v="Purchase Officer"/>
    <x v="7"/>
    <x v="2"/>
    <x v="1"/>
    <x v="133"/>
    <x v="131"/>
    <d v="2022-06-02T00:00:00"/>
    <x v="2"/>
    <m/>
    <m/>
    <x v="1"/>
    <m/>
    <x v="1"/>
    <x v="0"/>
    <n v="15"/>
  </r>
  <r>
    <x v="559"/>
    <x v="2"/>
    <n v="36"/>
    <x v="0"/>
    <s v="Operations Manager"/>
    <x v="14"/>
    <x v="1"/>
    <x v="1"/>
    <x v="134"/>
    <x v="136"/>
    <d v="2022-06-08T00:00:00"/>
    <x v="0"/>
    <n v="112141"/>
    <n v="4.4000000000000004"/>
    <x v="2"/>
    <n v="5"/>
    <x v="1"/>
    <x v="2"/>
    <n v="20"/>
  </r>
  <r>
    <x v="560"/>
    <x v="2"/>
    <n v="26"/>
    <x v="0"/>
    <s v="Operations Executive"/>
    <x v="6"/>
    <x v="2"/>
    <x v="0"/>
    <x v="134"/>
    <x v="137"/>
    <d v="2022-06-07T00:00:00"/>
    <x v="0"/>
    <n v="69823"/>
    <n v="4.9000000000000004"/>
    <x v="0"/>
    <n v="5"/>
    <x v="1"/>
    <x v="0"/>
    <n v="19"/>
  </r>
  <r>
    <x v="561"/>
    <x v="0"/>
    <n v="22"/>
    <x v="1"/>
    <s v="Service Engineer"/>
    <x v="5"/>
    <x v="4"/>
    <x v="2"/>
    <x v="134"/>
    <x v="135"/>
    <d v="2022-06-06T00:00:00"/>
    <x v="2"/>
    <m/>
    <m/>
    <x v="1"/>
    <n v="4"/>
    <x v="0"/>
    <x v="0"/>
    <n v="18"/>
  </r>
  <r>
    <x v="562"/>
    <x v="0"/>
    <n v="37"/>
    <x v="0"/>
    <s v="Operations Executive"/>
    <x v="1"/>
    <x v="2"/>
    <x v="1"/>
    <x v="134"/>
    <x v="143"/>
    <d v="2022-06-15T00:00:00"/>
    <x v="1"/>
    <m/>
    <m/>
    <x v="1"/>
    <n v="4"/>
    <x v="1"/>
    <x v="2"/>
    <n v="27"/>
  </r>
  <r>
    <x v="563"/>
    <x v="0"/>
    <n v="33"/>
    <x v="1"/>
    <s v="Service Engineer"/>
    <x v="4"/>
    <x v="2"/>
    <x v="0"/>
    <x v="134"/>
    <x v="136"/>
    <d v="2022-06-07T00:00:00"/>
    <x v="0"/>
    <n v="75808"/>
    <n v="3.8"/>
    <x v="0"/>
    <n v="4"/>
    <x v="1"/>
    <x v="1"/>
    <n v="19"/>
  </r>
  <r>
    <x v="564"/>
    <x v="0"/>
    <n v="28"/>
    <x v="1"/>
    <s v="Service Engineer"/>
    <x v="9"/>
    <x v="0"/>
    <x v="3"/>
    <x v="134"/>
    <x v="144"/>
    <d v="2022-06-20T00:00:00"/>
    <x v="3"/>
    <m/>
    <m/>
    <x v="1"/>
    <n v="3"/>
    <x v="1"/>
    <x v="1"/>
    <n v="32"/>
  </r>
  <r>
    <x v="565"/>
    <x v="2"/>
    <n v="29"/>
    <x v="1"/>
    <s v="Service Engineer"/>
    <x v="7"/>
    <x v="1"/>
    <x v="1"/>
    <x v="135"/>
    <x v="143"/>
    <d v="2022-06-14T00:00:00"/>
    <x v="2"/>
    <m/>
    <m/>
    <x v="1"/>
    <n v="3"/>
    <x v="1"/>
    <x v="1"/>
    <n v="25"/>
  </r>
  <r>
    <x v="566"/>
    <x v="0"/>
    <n v="25"/>
    <x v="0"/>
    <s v="Operations Executive"/>
    <x v="4"/>
    <x v="0"/>
    <x v="1"/>
    <x v="135"/>
    <x v="141"/>
    <d v="2022-06-11T00:00:00"/>
    <x v="1"/>
    <m/>
    <m/>
    <x v="1"/>
    <n v="4"/>
    <x v="1"/>
    <x v="0"/>
    <n v="22"/>
  </r>
  <r>
    <x v="567"/>
    <x v="0"/>
    <n v="35"/>
    <x v="1"/>
    <s v="Service Engineer"/>
    <x v="13"/>
    <x v="0"/>
    <x v="2"/>
    <x v="135"/>
    <x v="140"/>
    <d v="2022-06-16T00:00:00"/>
    <x v="2"/>
    <m/>
    <m/>
    <x v="1"/>
    <n v="5"/>
    <x v="1"/>
    <x v="2"/>
    <n v="27"/>
  </r>
  <r>
    <x v="568"/>
    <x v="1"/>
    <n v="34"/>
    <x v="2"/>
    <s v="Sales Manager"/>
    <x v="1"/>
    <x v="4"/>
    <x v="3"/>
    <x v="135"/>
    <x v="133"/>
    <d v="2022-06-07T00:00:00"/>
    <x v="0"/>
    <n v="74549"/>
    <n v="3.8"/>
    <x v="2"/>
    <n v="4"/>
    <x v="1"/>
    <x v="2"/>
    <n v="18"/>
  </r>
  <r>
    <x v="569"/>
    <x v="0"/>
    <n v="27"/>
    <x v="0"/>
    <s v="Operations Executive"/>
    <x v="12"/>
    <x v="3"/>
    <x v="1"/>
    <x v="136"/>
    <x v="140"/>
    <d v="2022-06-15T00:00:00"/>
    <x v="1"/>
    <m/>
    <m/>
    <x v="1"/>
    <n v="4"/>
    <x v="0"/>
    <x v="0"/>
    <n v="25"/>
  </r>
  <r>
    <x v="570"/>
    <x v="0"/>
    <n v="24"/>
    <x v="1"/>
    <s v="Service Engineer"/>
    <x v="14"/>
    <x v="2"/>
    <x v="2"/>
    <x v="136"/>
    <x v="135"/>
    <d v="2022-06-13T00:00:00"/>
    <x v="0"/>
    <n v="103746"/>
    <n v="3.7"/>
    <x v="2"/>
    <m/>
    <x v="1"/>
    <x v="0"/>
    <n v="23"/>
  </r>
  <r>
    <x v="571"/>
    <x v="2"/>
    <n v="33"/>
    <x v="1"/>
    <s v="Service Manager"/>
    <x v="11"/>
    <x v="3"/>
    <x v="0"/>
    <x v="136"/>
    <x v="142"/>
    <d v="2022-06-16T00:00:00"/>
    <x v="0"/>
    <n v="151215"/>
    <n v="3.7"/>
    <x v="0"/>
    <n v="3"/>
    <x v="0"/>
    <x v="1"/>
    <n v="26"/>
  </r>
  <r>
    <x v="572"/>
    <x v="0"/>
    <n v="35"/>
    <x v="1"/>
    <s v="Service Engineer"/>
    <x v="10"/>
    <x v="1"/>
    <x v="1"/>
    <x v="136"/>
    <x v="145"/>
    <d v="2022-06-22T00:00:00"/>
    <x v="0"/>
    <m/>
    <m/>
    <x v="0"/>
    <n v="2"/>
    <x v="1"/>
    <x v="2"/>
    <n v="32"/>
  </r>
  <r>
    <x v="573"/>
    <x v="2"/>
    <n v="33"/>
    <x v="1"/>
    <s v="Service Manager"/>
    <x v="0"/>
    <x v="4"/>
    <x v="2"/>
    <x v="136"/>
    <x v="131"/>
    <d v="2022-06-07T00:00:00"/>
    <x v="0"/>
    <n v="63135"/>
    <n v="4.7"/>
    <x v="2"/>
    <n v="4"/>
    <x v="1"/>
    <x v="1"/>
    <n v="17"/>
  </r>
  <r>
    <x v="574"/>
    <x v="2"/>
    <n v="39"/>
    <x v="4"/>
    <s v="Production Engineer"/>
    <x v="6"/>
    <x v="1"/>
    <x v="0"/>
    <x v="136"/>
    <x v="146"/>
    <d v="2022-06-18T00:00:00"/>
    <x v="3"/>
    <m/>
    <m/>
    <x v="1"/>
    <n v="4"/>
    <x v="0"/>
    <x v="2"/>
    <n v="28"/>
  </r>
  <r>
    <x v="575"/>
    <x v="1"/>
    <n v="40"/>
    <x v="2"/>
    <s v="Sales Manager"/>
    <x v="5"/>
    <x v="1"/>
    <x v="2"/>
    <x v="136"/>
    <x v="139"/>
    <d v="2022-06-15T00:00:00"/>
    <x v="0"/>
    <n v="38343"/>
    <n v="4.7"/>
    <x v="0"/>
    <n v="4"/>
    <x v="1"/>
    <x v="3"/>
    <n v="25"/>
  </r>
  <r>
    <x v="576"/>
    <x v="0"/>
    <n v="36"/>
    <x v="5"/>
    <s v="General Manager"/>
    <x v="12"/>
    <x v="0"/>
    <x v="1"/>
    <x v="136"/>
    <x v="145"/>
    <d v="2022-06-21T00:00:00"/>
    <x v="0"/>
    <n v="55283"/>
    <n v="3.6"/>
    <x v="2"/>
    <n v="5"/>
    <x v="0"/>
    <x v="2"/>
    <n v="31"/>
  </r>
  <r>
    <x v="577"/>
    <x v="1"/>
    <n v="30"/>
    <x v="0"/>
    <s v="Operations Manager"/>
    <x v="9"/>
    <x v="0"/>
    <x v="2"/>
    <x v="136"/>
    <x v="136"/>
    <d v="2022-06-07T00:00:00"/>
    <x v="0"/>
    <n v="44684"/>
    <n v="4.5999999999999996"/>
    <x v="0"/>
    <n v="4"/>
    <x v="1"/>
    <x v="1"/>
    <n v="17"/>
  </r>
  <r>
    <x v="578"/>
    <x v="0"/>
    <n v="26"/>
    <x v="1"/>
    <s v="Service Engineer"/>
    <x v="1"/>
    <x v="4"/>
    <x v="1"/>
    <x v="137"/>
    <x v="139"/>
    <d v="2022-06-15T00:00:00"/>
    <x v="4"/>
    <m/>
    <m/>
    <x v="1"/>
    <n v="4"/>
    <x v="2"/>
    <x v="0"/>
    <n v="24"/>
  </r>
  <r>
    <x v="579"/>
    <x v="0"/>
    <n v="25"/>
    <x v="1"/>
    <s v="Service Manager"/>
    <x v="9"/>
    <x v="0"/>
    <x v="1"/>
    <x v="137"/>
    <x v="145"/>
    <d v="2022-06-22T00:00:00"/>
    <x v="0"/>
    <n v="44605"/>
    <n v="4.8"/>
    <x v="0"/>
    <n v="5"/>
    <x v="1"/>
    <x v="0"/>
    <n v="31"/>
  </r>
  <r>
    <x v="580"/>
    <x v="0"/>
    <n v="22"/>
    <x v="4"/>
    <s v="Production Manager"/>
    <x v="11"/>
    <x v="4"/>
    <x v="1"/>
    <x v="137"/>
    <x v="146"/>
    <d v="2022-06-19T00:00:00"/>
    <x v="0"/>
    <m/>
    <m/>
    <x v="0"/>
    <n v="4"/>
    <x v="1"/>
    <x v="0"/>
    <n v="28"/>
  </r>
  <r>
    <x v="581"/>
    <x v="1"/>
    <n v="29"/>
    <x v="0"/>
    <s v="Operations Executive"/>
    <x v="10"/>
    <x v="1"/>
    <x v="1"/>
    <x v="137"/>
    <x v="139"/>
    <d v="2022-06-10T00:00:00"/>
    <x v="0"/>
    <n v="147630"/>
    <n v="4"/>
    <x v="0"/>
    <n v="3"/>
    <x v="0"/>
    <x v="1"/>
    <n v="19"/>
  </r>
  <r>
    <x v="582"/>
    <x v="0"/>
    <n v="24"/>
    <x v="1"/>
    <s v="Service Engineer"/>
    <x v="0"/>
    <x v="2"/>
    <x v="3"/>
    <x v="137"/>
    <x v="136"/>
    <d v="2022-06-09T00:00:00"/>
    <x v="1"/>
    <m/>
    <m/>
    <x v="1"/>
    <m/>
    <x v="1"/>
    <x v="0"/>
    <n v="18"/>
  </r>
  <r>
    <x v="583"/>
    <x v="0"/>
    <n v="34"/>
    <x v="1"/>
    <s v="Service Engineer"/>
    <x v="13"/>
    <x v="2"/>
    <x v="1"/>
    <x v="137"/>
    <x v="143"/>
    <d v="2022-06-19T00:00:00"/>
    <x v="3"/>
    <m/>
    <m/>
    <x v="1"/>
    <n v="5"/>
    <x v="1"/>
    <x v="2"/>
    <n v="28"/>
  </r>
  <r>
    <x v="584"/>
    <x v="2"/>
    <n v="25"/>
    <x v="0"/>
    <s v="Operations Manager"/>
    <x v="9"/>
    <x v="2"/>
    <x v="0"/>
    <x v="138"/>
    <x v="144"/>
    <d v="2022-06-13T00:00:00"/>
    <x v="2"/>
    <m/>
    <m/>
    <x v="1"/>
    <n v="3"/>
    <x v="1"/>
    <x v="0"/>
    <n v="21"/>
  </r>
  <r>
    <x v="585"/>
    <x v="0"/>
    <n v="35"/>
    <x v="1"/>
    <s v="Service Engineer"/>
    <x v="7"/>
    <x v="1"/>
    <x v="2"/>
    <x v="138"/>
    <x v="141"/>
    <d v="2022-06-05T00:00:00"/>
    <x v="0"/>
    <n v="69753"/>
    <n v="3.9"/>
    <x v="2"/>
    <n v="4"/>
    <x v="1"/>
    <x v="2"/>
    <n v="13"/>
  </r>
  <r>
    <x v="586"/>
    <x v="0"/>
    <n v="27"/>
    <x v="1"/>
    <s v="Service Engineer"/>
    <x v="6"/>
    <x v="2"/>
    <x v="0"/>
    <x v="138"/>
    <x v="135"/>
    <d v="2022-06-13T00:00:00"/>
    <x v="0"/>
    <n v="61998"/>
    <n v="4.5"/>
    <x v="0"/>
    <n v="5"/>
    <x v="1"/>
    <x v="0"/>
    <n v="21"/>
  </r>
  <r>
    <x v="587"/>
    <x v="0"/>
    <n v="32"/>
    <x v="0"/>
    <s v="Operations Executive"/>
    <x v="12"/>
    <x v="0"/>
    <x v="1"/>
    <x v="138"/>
    <x v="145"/>
    <d v="2022-06-22T00:00:00"/>
    <x v="1"/>
    <m/>
    <m/>
    <x v="1"/>
    <m/>
    <x v="1"/>
    <x v="1"/>
    <n v="30"/>
  </r>
  <r>
    <x v="588"/>
    <x v="0"/>
    <n v="26"/>
    <x v="0"/>
    <s v="Operations Executive"/>
    <x v="6"/>
    <x v="2"/>
    <x v="2"/>
    <x v="138"/>
    <x v="146"/>
    <d v="2022-06-15T00:00:00"/>
    <x v="0"/>
    <n v="53712"/>
    <n v="4.0999999999999996"/>
    <x v="0"/>
    <n v="5"/>
    <x v="1"/>
    <x v="0"/>
    <n v="23"/>
  </r>
  <r>
    <x v="589"/>
    <x v="0"/>
    <n v="36"/>
    <x v="1"/>
    <s v="Service Engineer"/>
    <x v="6"/>
    <x v="0"/>
    <x v="0"/>
    <x v="139"/>
    <x v="147"/>
    <d v="2022-06-19T00:00:00"/>
    <x v="0"/>
    <m/>
    <m/>
    <x v="0"/>
    <n v="4"/>
    <x v="1"/>
    <x v="2"/>
    <n v="26"/>
  </r>
  <r>
    <x v="590"/>
    <x v="0"/>
    <n v="35"/>
    <x v="0"/>
    <s v="Operations Executive"/>
    <x v="14"/>
    <x v="1"/>
    <x v="1"/>
    <x v="140"/>
    <x v="148"/>
    <d v="2022-06-18T00:00:00"/>
    <x v="0"/>
    <n v="122249"/>
    <n v="4.0999999999999996"/>
    <x v="0"/>
    <m/>
    <x v="0"/>
    <x v="2"/>
    <n v="24"/>
  </r>
  <r>
    <x v="591"/>
    <x v="2"/>
    <n v="27"/>
    <x v="2"/>
    <s v="Sales Manager"/>
    <x v="12"/>
    <x v="1"/>
    <x v="1"/>
    <x v="140"/>
    <x v="143"/>
    <d v="2022-06-22T00:00:00"/>
    <x v="2"/>
    <m/>
    <m/>
    <x v="1"/>
    <n v="4"/>
    <x v="1"/>
    <x v="0"/>
    <n v="28"/>
  </r>
  <r>
    <x v="592"/>
    <x v="0"/>
    <n v="54"/>
    <x v="0"/>
    <s v="Operations Executive"/>
    <x v="1"/>
    <x v="1"/>
    <x v="0"/>
    <x v="141"/>
    <x v="138"/>
    <d v="2022-06-13T00:00:00"/>
    <x v="1"/>
    <m/>
    <m/>
    <x v="1"/>
    <n v="4"/>
    <x v="1"/>
    <x v="4"/>
    <n v="18"/>
  </r>
  <r>
    <x v="593"/>
    <x v="0"/>
    <n v="35"/>
    <x v="4"/>
    <s v="Production Engineer"/>
    <x v="2"/>
    <x v="4"/>
    <x v="0"/>
    <x v="141"/>
    <x v="146"/>
    <d v="2022-06-16T00:00:00"/>
    <x v="0"/>
    <n v="78701"/>
    <n v="4.7"/>
    <x v="2"/>
    <n v="4"/>
    <x v="1"/>
    <x v="2"/>
    <n v="21"/>
  </r>
  <r>
    <x v="594"/>
    <x v="2"/>
    <n v="26"/>
    <x v="0"/>
    <s v="Operations Executive"/>
    <x v="1"/>
    <x v="0"/>
    <x v="0"/>
    <x v="141"/>
    <x v="146"/>
    <d v="2022-06-18T00:00:00"/>
    <x v="0"/>
    <n v="67989"/>
    <n v="3.7"/>
    <x v="2"/>
    <n v="4"/>
    <x v="1"/>
    <x v="0"/>
    <n v="23"/>
  </r>
  <r>
    <x v="595"/>
    <x v="0"/>
    <n v="26"/>
    <x v="3"/>
    <s v="Marketing Executive"/>
    <x v="5"/>
    <x v="2"/>
    <x v="1"/>
    <x v="141"/>
    <x v="144"/>
    <d v="2022-06-19T00:00:00"/>
    <x v="1"/>
    <m/>
    <m/>
    <x v="1"/>
    <n v="4"/>
    <x v="1"/>
    <x v="0"/>
    <n v="24"/>
  </r>
  <r>
    <x v="596"/>
    <x v="2"/>
    <n v="23"/>
    <x v="3"/>
    <s v="Marketing Executive"/>
    <x v="9"/>
    <x v="0"/>
    <x v="0"/>
    <x v="141"/>
    <x v="143"/>
    <d v="2022-06-21T00:00:00"/>
    <x v="0"/>
    <n v="46094"/>
    <n v="3.8"/>
    <x v="2"/>
    <n v="4"/>
    <x v="0"/>
    <x v="0"/>
    <n v="26"/>
  </r>
  <r>
    <x v="597"/>
    <x v="0"/>
    <n v="31"/>
    <x v="0"/>
    <s v="Operations Executive"/>
    <x v="0"/>
    <x v="3"/>
    <x v="1"/>
    <x v="141"/>
    <x v="137"/>
    <d v="2022-06-15T00:00:00"/>
    <x v="0"/>
    <n v="69613"/>
    <n v="4.5"/>
    <x v="0"/>
    <n v="3"/>
    <x v="1"/>
    <x v="1"/>
    <n v="20"/>
  </r>
  <r>
    <x v="598"/>
    <x v="0"/>
    <n v="22"/>
    <x v="6"/>
    <s v="Financial Analyst"/>
    <x v="9"/>
    <x v="1"/>
    <x v="1"/>
    <x v="141"/>
    <x v="138"/>
    <d v="2022-06-15T00:00:00"/>
    <x v="0"/>
    <n v="41004"/>
    <n v="4.0999999999999996"/>
    <x v="0"/>
    <n v="5"/>
    <x v="1"/>
    <x v="0"/>
    <n v="20"/>
  </r>
  <r>
    <x v="599"/>
    <x v="0"/>
    <n v="36"/>
    <x v="1"/>
    <s v="Service Engineer"/>
    <x v="0"/>
    <x v="1"/>
    <x v="3"/>
    <x v="142"/>
    <x v="149"/>
    <d v="2022-06-18T00:00:00"/>
    <x v="0"/>
    <n v="49903"/>
    <n v="3.8"/>
    <x v="0"/>
    <n v="5"/>
    <x v="1"/>
    <x v="2"/>
    <n v="22"/>
  </r>
  <r>
    <x v="600"/>
    <x v="0"/>
    <n v="27"/>
    <x v="4"/>
    <s v="Production Engineer"/>
    <x v="7"/>
    <x v="2"/>
    <x v="1"/>
    <x v="142"/>
    <x v="148"/>
    <d v="2022-06-17T00:00:00"/>
    <x v="1"/>
    <m/>
    <m/>
    <x v="1"/>
    <m/>
    <x v="2"/>
    <x v="0"/>
    <n v="21"/>
  </r>
  <r>
    <x v="601"/>
    <x v="0"/>
    <n v="37"/>
    <x v="0"/>
    <s v="Operations Executive"/>
    <x v="12"/>
    <x v="2"/>
    <x v="1"/>
    <x v="142"/>
    <x v="150"/>
    <d v="2022-06-27T00:00:00"/>
    <x v="1"/>
    <m/>
    <m/>
    <x v="1"/>
    <n v="3"/>
    <x v="0"/>
    <x v="2"/>
    <n v="31"/>
  </r>
  <r>
    <x v="602"/>
    <x v="0"/>
    <n v="34"/>
    <x v="0"/>
    <s v="Operations Manager"/>
    <x v="14"/>
    <x v="0"/>
    <x v="3"/>
    <x v="142"/>
    <x v="147"/>
    <d v="2022-06-19T00:00:00"/>
    <x v="0"/>
    <m/>
    <m/>
    <x v="2"/>
    <n v="5"/>
    <x v="1"/>
    <x v="2"/>
    <n v="23"/>
  </r>
  <r>
    <x v="603"/>
    <x v="0"/>
    <n v="35"/>
    <x v="1"/>
    <s v="Service Engineer"/>
    <x v="3"/>
    <x v="1"/>
    <x v="1"/>
    <x v="143"/>
    <x v="151"/>
    <d v="2022-06-28T00:00:00"/>
    <x v="0"/>
    <n v="73442"/>
    <n v="4"/>
    <x v="0"/>
    <n v="4"/>
    <x v="1"/>
    <x v="2"/>
    <n v="31"/>
  </r>
  <r>
    <x v="604"/>
    <x v="0"/>
    <n v="31"/>
    <x v="0"/>
    <s v="Operations Manager"/>
    <x v="10"/>
    <x v="1"/>
    <x v="0"/>
    <x v="143"/>
    <x v="144"/>
    <d v="2022-06-12T00:00:00"/>
    <x v="1"/>
    <m/>
    <m/>
    <x v="1"/>
    <m/>
    <x v="1"/>
    <x v="1"/>
    <n v="15"/>
  </r>
  <r>
    <x v="605"/>
    <x v="0"/>
    <n v="33"/>
    <x v="0"/>
    <s v="Operations Manager"/>
    <x v="7"/>
    <x v="0"/>
    <x v="2"/>
    <x v="144"/>
    <x v="152"/>
    <d v="2022-06-29T00:00:00"/>
    <x v="0"/>
    <m/>
    <m/>
    <x v="0"/>
    <n v="4"/>
    <x v="0"/>
    <x v="1"/>
    <n v="31"/>
  </r>
  <r>
    <x v="606"/>
    <x v="0"/>
    <n v="25"/>
    <x v="5"/>
    <s v="General Manager"/>
    <x v="2"/>
    <x v="0"/>
    <x v="1"/>
    <x v="144"/>
    <x v="148"/>
    <d v="2022-06-24T00:00:00"/>
    <x v="0"/>
    <n v="83692"/>
    <n v="4.4000000000000004"/>
    <x v="0"/>
    <n v="4"/>
    <x v="2"/>
    <x v="0"/>
    <n v="26"/>
  </r>
  <r>
    <x v="607"/>
    <x v="0"/>
    <n v="27"/>
    <x v="0"/>
    <s v="Operations Executive"/>
    <x v="1"/>
    <x v="0"/>
    <x v="2"/>
    <x v="144"/>
    <x v="142"/>
    <d v="2022-06-14T00:00:00"/>
    <x v="0"/>
    <n v="51505"/>
    <n v="4.9000000000000004"/>
    <x v="0"/>
    <n v="4"/>
    <x v="1"/>
    <x v="0"/>
    <n v="16"/>
  </r>
  <r>
    <x v="608"/>
    <x v="0"/>
    <n v="26"/>
    <x v="1"/>
    <s v="Service Manager"/>
    <x v="12"/>
    <x v="0"/>
    <x v="2"/>
    <x v="144"/>
    <x v="143"/>
    <d v="2022-06-21T00:00:00"/>
    <x v="0"/>
    <n v="59792"/>
    <n v="3.9"/>
    <x v="0"/>
    <m/>
    <x v="0"/>
    <x v="0"/>
    <n v="23"/>
  </r>
  <r>
    <x v="609"/>
    <x v="2"/>
    <n v="29"/>
    <x v="1"/>
    <s v="Service Engineer"/>
    <x v="6"/>
    <x v="0"/>
    <x v="0"/>
    <x v="145"/>
    <x v="145"/>
    <d v="2022-06-22T00:00:00"/>
    <x v="0"/>
    <n v="56063"/>
    <n v="4.5999999999999996"/>
    <x v="0"/>
    <m/>
    <x v="0"/>
    <x v="1"/>
    <n v="23"/>
  </r>
  <r>
    <x v="610"/>
    <x v="0"/>
    <n v="26"/>
    <x v="1"/>
    <s v="Service Engineer"/>
    <x v="6"/>
    <x v="1"/>
    <x v="1"/>
    <x v="145"/>
    <x v="150"/>
    <d v="2022-06-23T00:00:00"/>
    <x v="1"/>
    <m/>
    <m/>
    <x v="1"/>
    <n v="4"/>
    <x v="1"/>
    <x v="0"/>
    <n v="24"/>
  </r>
  <r>
    <x v="611"/>
    <x v="2"/>
    <n v="27"/>
    <x v="1"/>
    <s v="Service Engineer"/>
    <x v="14"/>
    <x v="0"/>
    <x v="4"/>
    <x v="145"/>
    <x v="153"/>
    <d v="2022-06-26T00:00:00"/>
    <x v="1"/>
    <m/>
    <m/>
    <x v="1"/>
    <n v="4"/>
    <x v="1"/>
    <x v="0"/>
    <n v="27"/>
  </r>
  <r>
    <x v="612"/>
    <x v="2"/>
    <n v="35"/>
    <x v="0"/>
    <s v="Operations Manager"/>
    <x v="11"/>
    <x v="2"/>
    <x v="0"/>
    <x v="145"/>
    <x v="154"/>
    <d v="2022-07-01T00:00:00"/>
    <x v="0"/>
    <n v="126330"/>
    <n v="3.5"/>
    <x v="0"/>
    <n v="5"/>
    <x v="1"/>
    <x v="2"/>
    <n v="32"/>
  </r>
  <r>
    <x v="613"/>
    <x v="0"/>
    <n v="29"/>
    <x v="0"/>
    <s v="Operations Executive"/>
    <x v="10"/>
    <x v="1"/>
    <x v="0"/>
    <x v="145"/>
    <x v="150"/>
    <d v="2022-06-29T00:00:00"/>
    <x v="0"/>
    <n v="163929"/>
    <n v="4.8"/>
    <x v="0"/>
    <n v="4"/>
    <x v="1"/>
    <x v="1"/>
    <n v="30"/>
  </r>
  <r>
    <x v="614"/>
    <x v="2"/>
    <n v="33"/>
    <x v="0"/>
    <s v="Operations Manager"/>
    <x v="0"/>
    <x v="1"/>
    <x v="3"/>
    <x v="145"/>
    <x v="151"/>
    <d v="2022-06-24T00:00:00"/>
    <x v="0"/>
    <n v="65299"/>
    <n v="3.9"/>
    <x v="0"/>
    <n v="4"/>
    <x v="1"/>
    <x v="1"/>
    <n v="25"/>
  </r>
  <r>
    <x v="615"/>
    <x v="1"/>
    <n v="35"/>
    <x v="0"/>
    <s v="Operations Executive"/>
    <x v="6"/>
    <x v="1"/>
    <x v="0"/>
    <x v="145"/>
    <x v="146"/>
    <d v="2022-06-19T00:00:00"/>
    <x v="0"/>
    <m/>
    <m/>
    <x v="0"/>
    <n v="3"/>
    <x v="1"/>
    <x v="2"/>
    <n v="20"/>
  </r>
  <r>
    <x v="616"/>
    <x v="0"/>
    <n v="25"/>
    <x v="2"/>
    <s v="Sales Manager"/>
    <x v="10"/>
    <x v="3"/>
    <x v="0"/>
    <x v="146"/>
    <x v="151"/>
    <d v="2022-06-27T00:00:00"/>
    <x v="1"/>
    <m/>
    <m/>
    <x v="1"/>
    <n v="5"/>
    <x v="1"/>
    <x v="0"/>
    <n v="27"/>
  </r>
  <r>
    <x v="617"/>
    <x v="0"/>
    <n v="34"/>
    <x v="1"/>
    <s v="Service Engineer"/>
    <x v="7"/>
    <x v="0"/>
    <x v="3"/>
    <x v="146"/>
    <x v="151"/>
    <d v="2022-06-26T00:00:00"/>
    <x v="0"/>
    <n v="69402"/>
    <n v="4.5999999999999996"/>
    <x v="0"/>
    <n v="4"/>
    <x v="1"/>
    <x v="2"/>
    <n v="26"/>
  </r>
  <r>
    <x v="618"/>
    <x v="2"/>
    <n v="25"/>
    <x v="2"/>
    <s v="Sales Executive"/>
    <x v="11"/>
    <x v="0"/>
    <x v="1"/>
    <x v="146"/>
    <x v="146"/>
    <d v="2022-06-15T00:00:00"/>
    <x v="0"/>
    <n v="128537"/>
    <n v="4.5"/>
    <x v="0"/>
    <n v="4"/>
    <x v="1"/>
    <x v="0"/>
    <n v="15"/>
  </r>
  <r>
    <x v="619"/>
    <x v="2"/>
    <n v="35"/>
    <x v="1"/>
    <s v="Service Engineer"/>
    <x v="4"/>
    <x v="0"/>
    <x v="2"/>
    <x v="146"/>
    <x v="146"/>
    <d v="2022-06-21T00:00:00"/>
    <x v="0"/>
    <n v="87395"/>
    <n v="3.5"/>
    <x v="0"/>
    <n v="4"/>
    <x v="1"/>
    <x v="2"/>
    <n v="21"/>
  </r>
  <r>
    <x v="620"/>
    <x v="0"/>
    <n v="28"/>
    <x v="6"/>
    <s v="Financial Analyst"/>
    <x v="13"/>
    <x v="3"/>
    <x v="1"/>
    <x v="146"/>
    <x v="146"/>
    <d v="2022-06-21T00:00:00"/>
    <x v="0"/>
    <n v="201754"/>
    <n v="4.5999999999999996"/>
    <x v="0"/>
    <n v="3"/>
    <x v="1"/>
    <x v="1"/>
    <n v="21"/>
  </r>
  <r>
    <x v="621"/>
    <x v="0"/>
    <n v="22"/>
    <x v="2"/>
    <s v="Sales Executive"/>
    <x v="1"/>
    <x v="0"/>
    <x v="2"/>
    <x v="146"/>
    <x v="151"/>
    <d v="2022-06-23T00:00:00"/>
    <x v="1"/>
    <m/>
    <m/>
    <x v="1"/>
    <n v="4"/>
    <x v="1"/>
    <x v="0"/>
    <n v="23"/>
  </r>
  <r>
    <x v="622"/>
    <x v="0"/>
    <n v="35"/>
    <x v="1"/>
    <s v="Service Manager"/>
    <x v="12"/>
    <x v="1"/>
    <x v="0"/>
    <x v="147"/>
    <x v="155"/>
    <d v="2022-06-22T00:00:00"/>
    <x v="0"/>
    <m/>
    <m/>
    <x v="0"/>
    <n v="5"/>
    <x v="1"/>
    <x v="2"/>
    <n v="21"/>
  </r>
  <r>
    <x v="623"/>
    <x v="0"/>
    <n v="37"/>
    <x v="1"/>
    <s v="Service Engineer"/>
    <x v="6"/>
    <x v="0"/>
    <x v="1"/>
    <x v="147"/>
    <x v="151"/>
    <d v="2022-06-30T00:00:00"/>
    <x v="0"/>
    <n v="72742"/>
    <n v="4.3"/>
    <x v="2"/>
    <n v="4"/>
    <x v="0"/>
    <x v="2"/>
    <n v="29"/>
  </r>
  <r>
    <x v="624"/>
    <x v="2"/>
    <n v="32"/>
    <x v="0"/>
    <s v="Operations Manager"/>
    <x v="2"/>
    <x v="2"/>
    <x v="1"/>
    <x v="147"/>
    <x v="156"/>
    <d v="2022-06-19T00:00:00"/>
    <x v="0"/>
    <n v="79564"/>
    <n v="4.4000000000000004"/>
    <x v="2"/>
    <m/>
    <x v="0"/>
    <x v="1"/>
    <n v="18"/>
  </r>
  <r>
    <x v="625"/>
    <x v="0"/>
    <n v="35"/>
    <x v="4"/>
    <s v="Production Engineer"/>
    <x v="3"/>
    <x v="0"/>
    <x v="0"/>
    <x v="147"/>
    <x v="143"/>
    <d v="2022-06-18T00:00:00"/>
    <x v="1"/>
    <m/>
    <m/>
    <x v="1"/>
    <n v="4"/>
    <x v="1"/>
    <x v="2"/>
    <n v="17"/>
  </r>
  <r>
    <x v="626"/>
    <x v="0"/>
    <n v="28"/>
    <x v="6"/>
    <s v="Finance Manager"/>
    <x v="5"/>
    <x v="1"/>
    <x v="2"/>
    <x v="147"/>
    <x v="153"/>
    <d v="2022-06-29T00:00:00"/>
    <x v="1"/>
    <m/>
    <m/>
    <x v="1"/>
    <n v="2"/>
    <x v="1"/>
    <x v="1"/>
    <n v="28"/>
  </r>
  <r>
    <x v="627"/>
    <x v="2"/>
    <n v="30"/>
    <x v="7"/>
    <s v="Purchase Officer"/>
    <x v="6"/>
    <x v="3"/>
    <x v="0"/>
    <x v="147"/>
    <x v="152"/>
    <d v="2022-07-01T00:00:00"/>
    <x v="2"/>
    <m/>
    <m/>
    <x v="1"/>
    <n v="5"/>
    <x v="1"/>
    <x v="1"/>
    <n v="30"/>
  </r>
  <r>
    <x v="628"/>
    <x v="0"/>
    <n v="33"/>
    <x v="3"/>
    <s v="Marketing Executive"/>
    <x v="4"/>
    <x v="4"/>
    <x v="3"/>
    <x v="147"/>
    <x v="147"/>
    <d v="2022-06-21T00:00:00"/>
    <x v="0"/>
    <n v="63509"/>
    <n v="3.9"/>
    <x v="0"/>
    <n v="4"/>
    <x v="1"/>
    <x v="1"/>
    <n v="20"/>
  </r>
  <r>
    <x v="629"/>
    <x v="0"/>
    <n v="36"/>
    <x v="1"/>
    <s v="Service Manager"/>
    <x v="5"/>
    <x v="4"/>
    <x v="1"/>
    <x v="147"/>
    <x v="152"/>
    <d v="2022-07-01T00:00:00"/>
    <x v="0"/>
    <n v="50821"/>
    <n v="4.9000000000000004"/>
    <x v="0"/>
    <n v="4"/>
    <x v="0"/>
    <x v="2"/>
    <n v="30"/>
  </r>
  <r>
    <x v="630"/>
    <x v="2"/>
    <n v="49"/>
    <x v="6"/>
    <s v="Financial Analyst"/>
    <x v="4"/>
    <x v="1"/>
    <x v="2"/>
    <x v="148"/>
    <x v="157"/>
    <d v="2022-06-27T00:00:00"/>
    <x v="0"/>
    <m/>
    <m/>
    <x v="0"/>
    <n v="2"/>
    <x v="1"/>
    <x v="5"/>
    <n v="25"/>
  </r>
  <r>
    <x v="631"/>
    <x v="2"/>
    <n v="31"/>
    <x v="0"/>
    <s v="Operations Executive"/>
    <x v="11"/>
    <x v="1"/>
    <x v="1"/>
    <x v="148"/>
    <x v="150"/>
    <d v="2022-06-29T00:00:00"/>
    <x v="0"/>
    <n v="120285"/>
    <n v="4.0999999999999996"/>
    <x v="2"/>
    <n v="4"/>
    <x v="1"/>
    <x v="1"/>
    <n v="27"/>
  </r>
  <r>
    <x v="632"/>
    <x v="0"/>
    <n v="34"/>
    <x v="0"/>
    <s v="Operations Executive"/>
    <x v="6"/>
    <x v="0"/>
    <x v="1"/>
    <x v="148"/>
    <x v="151"/>
    <d v="2022-07-01T00:00:00"/>
    <x v="0"/>
    <n v="51576"/>
    <n v="4.4000000000000004"/>
    <x v="0"/>
    <m/>
    <x v="2"/>
    <x v="2"/>
    <n v="29"/>
  </r>
  <r>
    <x v="633"/>
    <x v="0"/>
    <n v="31"/>
    <x v="3"/>
    <s v="Marketing Executive"/>
    <x v="4"/>
    <x v="2"/>
    <x v="1"/>
    <x v="148"/>
    <x v="145"/>
    <d v="2022-06-19T00:00:00"/>
    <x v="2"/>
    <m/>
    <m/>
    <x v="1"/>
    <n v="5"/>
    <x v="1"/>
    <x v="1"/>
    <n v="17"/>
  </r>
  <r>
    <x v="634"/>
    <x v="0"/>
    <n v="30"/>
    <x v="1"/>
    <s v="Service Engineer"/>
    <x v="0"/>
    <x v="2"/>
    <x v="3"/>
    <x v="149"/>
    <x v="153"/>
    <d v="2022-06-24T00:00:00"/>
    <x v="1"/>
    <m/>
    <m/>
    <x v="1"/>
    <n v="4"/>
    <x v="1"/>
    <x v="1"/>
    <n v="21"/>
  </r>
  <r>
    <x v="635"/>
    <x v="0"/>
    <n v="27"/>
    <x v="4"/>
    <s v="Production Manager"/>
    <x v="13"/>
    <x v="2"/>
    <x v="0"/>
    <x v="149"/>
    <x v="151"/>
    <d v="2022-06-26T00:00:00"/>
    <x v="3"/>
    <m/>
    <m/>
    <x v="1"/>
    <n v="4"/>
    <x v="1"/>
    <x v="0"/>
    <n v="23"/>
  </r>
  <r>
    <x v="636"/>
    <x v="0"/>
    <n v="24"/>
    <x v="2"/>
    <s v="Sales Executive"/>
    <x v="2"/>
    <x v="4"/>
    <x v="1"/>
    <x v="149"/>
    <x v="153"/>
    <d v="2022-06-23T00:00:00"/>
    <x v="0"/>
    <n v="74547"/>
    <n v="4.0999999999999996"/>
    <x v="0"/>
    <m/>
    <x v="1"/>
    <x v="0"/>
    <n v="20"/>
  </r>
  <r>
    <x v="637"/>
    <x v="0"/>
    <n v="33"/>
    <x v="0"/>
    <s v="Operations Executive"/>
    <x v="2"/>
    <x v="2"/>
    <x v="0"/>
    <x v="149"/>
    <x v="149"/>
    <d v="2022-06-16T00:00:00"/>
    <x v="0"/>
    <n v="60474"/>
    <n v="3.6"/>
    <x v="0"/>
    <m/>
    <x v="0"/>
    <x v="1"/>
    <n v="13"/>
  </r>
  <r>
    <x v="638"/>
    <x v="0"/>
    <n v="29"/>
    <x v="1"/>
    <s v="Service Engineer"/>
    <x v="5"/>
    <x v="1"/>
    <x v="0"/>
    <x v="149"/>
    <x v="158"/>
    <d v="2022-06-28T00:00:00"/>
    <x v="0"/>
    <n v="55885"/>
    <n v="4.2"/>
    <x v="0"/>
    <n v="2"/>
    <x v="0"/>
    <x v="1"/>
    <n v="25"/>
  </r>
  <r>
    <x v="639"/>
    <x v="0"/>
    <n v="39"/>
    <x v="1"/>
    <s v="Service Engineer"/>
    <x v="0"/>
    <x v="1"/>
    <x v="2"/>
    <x v="149"/>
    <x v="148"/>
    <d v="2022-06-23T00:00:00"/>
    <x v="1"/>
    <m/>
    <m/>
    <x v="1"/>
    <n v="4"/>
    <x v="1"/>
    <x v="2"/>
    <n v="20"/>
  </r>
  <r>
    <x v="640"/>
    <x v="0"/>
    <n v="28"/>
    <x v="0"/>
    <s v="Operations Executive"/>
    <x v="12"/>
    <x v="1"/>
    <x v="0"/>
    <x v="149"/>
    <x v="159"/>
    <d v="2022-06-29T00:00:00"/>
    <x v="1"/>
    <m/>
    <m/>
    <x v="1"/>
    <n v="4"/>
    <x v="1"/>
    <x v="1"/>
    <n v="26"/>
  </r>
  <r>
    <x v="641"/>
    <x v="0"/>
    <n v="25"/>
    <x v="0"/>
    <s v="Operations Manager"/>
    <x v="1"/>
    <x v="1"/>
    <x v="0"/>
    <x v="149"/>
    <x v="155"/>
    <d v="2022-06-22T00:00:00"/>
    <x v="0"/>
    <m/>
    <m/>
    <x v="0"/>
    <n v="5"/>
    <x v="1"/>
    <x v="0"/>
    <n v="19"/>
  </r>
  <r>
    <x v="642"/>
    <x v="0"/>
    <n v="30"/>
    <x v="2"/>
    <s v="Sales Manager"/>
    <x v="12"/>
    <x v="1"/>
    <x v="4"/>
    <x v="150"/>
    <x v="154"/>
    <d v="2022-06-30T00:00:00"/>
    <x v="0"/>
    <m/>
    <m/>
    <x v="0"/>
    <n v="4"/>
    <x v="1"/>
    <x v="1"/>
    <n v="26"/>
  </r>
  <r>
    <x v="643"/>
    <x v="0"/>
    <n v="32"/>
    <x v="0"/>
    <s v="Operations Executive"/>
    <x v="0"/>
    <x v="2"/>
    <x v="4"/>
    <x v="150"/>
    <x v="159"/>
    <d v="2022-07-05T00:00:00"/>
    <x v="0"/>
    <n v="63378"/>
    <n v="4.3"/>
    <x v="0"/>
    <n v="4"/>
    <x v="1"/>
    <x v="1"/>
    <n v="31"/>
  </r>
  <r>
    <x v="644"/>
    <x v="0"/>
    <n v="25"/>
    <x v="0"/>
    <s v="Operations Manager"/>
    <x v="14"/>
    <x v="1"/>
    <x v="1"/>
    <x v="150"/>
    <x v="157"/>
    <d v="2022-06-30T00:00:00"/>
    <x v="0"/>
    <n v="90461"/>
    <n v="4.9000000000000004"/>
    <x v="0"/>
    <n v="4"/>
    <x v="0"/>
    <x v="0"/>
    <n v="26"/>
  </r>
  <r>
    <x v="645"/>
    <x v="2"/>
    <n v="22"/>
    <x v="1"/>
    <s v="Service Engineer"/>
    <x v="12"/>
    <x v="2"/>
    <x v="2"/>
    <x v="150"/>
    <x v="159"/>
    <d v="2022-07-02T00:00:00"/>
    <x v="0"/>
    <n v="56694"/>
    <n v="4.8"/>
    <x v="0"/>
    <n v="4"/>
    <x v="1"/>
    <x v="0"/>
    <n v="28"/>
  </r>
  <r>
    <x v="646"/>
    <x v="2"/>
    <n v="42"/>
    <x v="4"/>
    <s v="Production Manager"/>
    <x v="1"/>
    <x v="2"/>
    <x v="1"/>
    <x v="150"/>
    <x v="156"/>
    <d v="2022-06-22T00:00:00"/>
    <x v="1"/>
    <m/>
    <m/>
    <x v="1"/>
    <n v="5"/>
    <x v="0"/>
    <x v="3"/>
    <n v="18"/>
  </r>
  <r>
    <x v="647"/>
    <x v="2"/>
    <n v="37"/>
    <x v="0"/>
    <s v="Operations Executive"/>
    <x v="4"/>
    <x v="1"/>
    <x v="0"/>
    <x v="150"/>
    <x v="156"/>
    <d v="2022-06-25T00:00:00"/>
    <x v="0"/>
    <m/>
    <m/>
    <x v="0"/>
    <n v="5"/>
    <x v="1"/>
    <x v="2"/>
    <n v="21"/>
  </r>
  <r>
    <x v="648"/>
    <x v="2"/>
    <n v="27"/>
    <x v="6"/>
    <s v="Financial Analyst"/>
    <x v="4"/>
    <x v="1"/>
    <x v="0"/>
    <x v="151"/>
    <x v="160"/>
    <d v="2022-07-01T00:00:00"/>
    <x v="0"/>
    <m/>
    <m/>
    <x v="0"/>
    <n v="4"/>
    <x v="0"/>
    <x v="0"/>
    <n v="26"/>
  </r>
  <r>
    <x v="649"/>
    <x v="0"/>
    <n v="35"/>
    <x v="7"/>
    <s v="Purchase Officer"/>
    <x v="6"/>
    <x v="1"/>
    <x v="1"/>
    <x v="151"/>
    <x v="147"/>
    <d v="2022-06-21T00:00:00"/>
    <x v="0"/>
    <n v="80965"/>
    <n v="3.8"/>
    <x v="0"/>
    <n v="4"/>
    <x v="1"/>
    <x v="2"/>
    <n v="16"/>
  </r>
  <r>
    <x v="650"/>
    <x v="0"/>
    <n v="39"/>
    <x v="1"/>
    <s v="Service Engineer"/>
    <x v="2"/>
    <x v="1"/>
    <x v="4"/>
    <x v="151"/>
    <x v="147"/>
    <d v="2022-06-27T00:00:00"/>
    <x v="1"/>
    <m/>
    <m/>
    <x v="1"/>
    <n v="3"/>
    <x v="0"/>
    <x v="2"/>
    <n v="22"/>
  </r>
  <r>
    <x v="651"/>
    <x v="0"/>
    <n v="40"/>
    <x v="0"/>
    <s v="Operations Executive"/>
    <x v="4"/>
    <x v="0"/>
    <x v="1"/>
    <x v="152"/>
    <x v="160"/>
    <d v="2022-07-07T00:00:00"/>
    <x v="3"/>
    <m/>
    <m/>
    <x v="1"/>
    <n v="3"/>
    <x v="0"/>
    <x v="3"/>
    <n v="31"/>
  </r>
  <r>
    <x v="652"/>
    <x v="2"/>
    <n v="28"/>
    <x v="3"/>
    <s v="Marketing Executive"/>
    <x v="14"/>
    <x v="0"/>
    <x v="0"/>
    <x v="152"/>
    <x v="159"/>
    <d v="2022-06-30T00:00:00"/>
    <x v="1"/>
    <m/>
    <m/>
    <x v="1"/>
    <n v="5"/>
    <x v="1"/>
    <x v="1"/>
    <n v="24"/>
  </r>
  <r>
    <x v="653"/>
    <x v="2"/>
    <n v="33"/>
    <x v="0"/>
    <s v="Operations Executive"/>
    <x v="7"/>
    <x v="0"/>
    <x v="2"/>
    <x v="153"/>
    <x v="147"/>
    <d v="2022-06-24T00:00:00"/>
    <x v="0"/>
    <n v="65922"/>
    <n v="3.9"/>
    <x v="2"/>
    <n v="4"/>
    <x v="1"/>
    <x v="1"/>
    <n v="17"/>
  </r>
  <r>
    <x v="654"/>
    <x v="0"/>
    <n v="24"/>
    <x v="2"/>
    <s v="Sales Executive"/>
    <x v="8"/>
    <x v="1"/>
    <x v="1"/>
    <x v="153"/>
    <x v="154"/>
    <d v="2022-06-28T00:00:00"/>
    <x v="0"/>
    <m/>
    <m/>
    <x v="0"/>
    <n v="4"/>
    <x v="1"/>
    <x v="0"/>
    <n v="21"/>
  </r>
  <r>
    <x v="655"/>
    <x v="0"/>
    <n v="23"/>
    <x v="4"/>
    <s v="Production Engineer"/>
    <x v="8"/>
    <x v="0"/>
    <x v="1"/>
    <x v="153"/>
    <x v="151"/>
    <d v="2022-06-24T00:00:00"/>
    <x v="1"/>
    <m/>
    <m/>
    <x v="1"/>
    <n v="5"/>
    <x v="0"/>
    <x v="0"/>
    <n v="17"/>
  </r>
  <r>
    <x v="656"/>
    <x v="0"/>
    <n v="26"/>
    <x v="0"/>
    <s v="Operations Executive"/>
    <x v="11"/>
    <x v="0"/>
    <x v="1"/>
    <x v="153"/>
    <x v="151"/>
    <d v="2022-06-28T00:00:00"/>
    <x v="0"/>
    <n v="129602"/>
    <n v="4.9000000000000004"/>
    <x v="0"/>
    <n v="4"/>
    <x v="1"/>
    <x v="0"/>
    <n v="21"/>
  </r>
  <r>
    <x v="657"/>
    <x v="0"/>
    <n v="34"/>
    <x v="2"/>
    <s v="Sales Executive"/>
    <x v="7"/>
    <x v="1"/>
    <x v="2"/>
    <x v="153"/>
    <x v="160"/>
    <d v="2022-07-06T00:00:00"/>
    <x v="4"/>
    <m/>
    <m/>
    <x v="1"/>
    <m/>
    <x v="1"/>
    <x v="2"/>
    <n v="29"/>
  </r>
  <r>
    <x v="658"/>
    <x v="2"/>
    <n v="27"/>
    <x v="5"/>
    <s v="General Manager"/>
    <x v="9"/>
    <x v="1"/>
    <x v="2"/>
    <x v="153"/>
    <x v="161"/>
    <d v="2022-07-07T00:00:00"/>
    <x v="0"/>
    <n v="45092"/>
    <n v="3.9"/>
    <x v="0"/>
    <n v="4"/>
    <x v="1"/>
    <x v="0"/>
    <n v="30"/>
  </r>
  <r>
    <x v="659"/>
    <x v="0"/>
    <n v="30"/>
    <x v="3"/>
    <s v="Marketing Executive"/>
    <x v="12"/>
    <x v="4"/>
    <x v="1"/>
    <x v="154"/>
    <x v="158"/>
    <d v="2022-07-05T00:00:00"/>
    <x v="0"/>
    <n v="52647"/>
    <n v="4.0999999999999996"/>
    <x v="0"/>
    <n v="5"/>
    <x v="1"/>
    <x v="1"/>
    <n v="27"/>
  </r>
  <r>
    <x v="660"/>
    <x v="0"/>
    <n v="35"/>
    <x v="2"/>
    <s v="Sales Executive"/>
    <x v="12"/>
    <x v="1"/>
    <x v="1"/>
    <x v="154"/>
    <x v="152"/>
    <d v="2022-06-30T00:00:00"/>
    <x v="0"/>
    <n v="39407"/>
    <n v="4.4000000000000004"/>
    <x v="0"/>
    <n v="4"/>
    <x v="1"/>
    <x v="2"/>
    <n v="22"/>
  </r>
  <r>
    <x v="661"/>
    <x v="1"/>
    <n v="33"/>
    <x v="3"/>
    <s v="Marketing Manager"/>
    <x v="9"/>
    <x v="2"/>
    <x v="0"/>
    <x v="155"/>
    <x v="161"/>
    <d v="2022-07-04T00:00:00"/>
    <x v="4"/>
    <m/>
    <m/>
    <x v="1"/>
    <n v="4"/>
    <x v="1"/>
    <x v="1"/>
    <n v="25"/>
  </r>
  <r>
    <x v="662"/>
    <x v="2"/>
    <n v="31"/>
    <x v="1"/>
    <s v="Service Manager"/>
    <x v="7"/>
    <x v="1"/>
    <x v="0"/>
    <x v="155"/>
    <x v="151"/>
    <d v="2022-06-26T00:00:00"/>
    <x v="1"/>
    <m/>
    <m/>
    <x v="1"/>
    <n v="5"/>
    <x v="1"/>
    <x v="1"/>
    <n v="17"/>
  </r>
  <r>
    <x v="663"/>
    <x v="0"/>
    <n v="32"/>
    <x v="0"/>
    <s v="Operations Executive"/>
    <x v="10"/>
    <x v="1"/>
    <x v="0"/>
    <x v="155"/>
    <x v="150"/>
    <d v="2022-06-26T00:00:00"/>
    <x v="0"/>
    <n v="195998"/>
    <n v="3.6"/>
    <x v="0"/>
    <n v="4"/>
    <x v="0"/>
    <x v="1"/>
    <n v="17"/>
  </r>
  <r>
    <x v="664"/>
    <x v="0"/>
    <n v="29"/>
    <x v="7"/>
    <s v="Purchase Officer"/>
    <x v="9"/>
    <x v="0"/>
    <x v="0"/>
    <x v="155"/>
    <x v="162"/>
    <d v="2022-07-06T00:00:00"/>
    <x v="0"/>
    <n v="53845"/>
    <n v="4.2"/>
    <x v="0"/>
    <n v="5"/>
    <x v="1"/>
    <x v="1"/>
    <n v="27"/>
  </r>
  <r>
    <x v="665"/>
    <x v="0"/>
    <n v="25"/>
    <x v="4"/>
    <s v="Production Engineer"/>
    <x v="5"/>
    <x v="4"/>
    <x v="1"/>
    <x v="155"/>
    <x v="151"/>
    <d v="2022-06-27T00:00:00"/>
    <x v="0"/>
    <n v="56031"/>
    <n v="3.7"/>
    <x v="2"/>
    <n v="3"/>
    <x v="1"/>
    <x v="0"/>
    <n v="18"/>
  </r>
  <r>
    <x v="666"/>
    <x v="0"/>
    <n v="33"/>
    <x v="0"/>
    <s v="Operations Manager"/>
    <x v="6"/>
    <x v="2"/>
    <x v="0"/>
    <x v="155"/>
    <x v="152"/>
    <d v="2022-06-25T00:00:00"/>
    <x v="0"/>
    <n v="70456"/>
    <n v="3.5"/>
    <x v="2"/>
    <m/>
    <x v="1"/>
    <x v="1"/>
    <n v="16"/>
  </r>
  <r>
    <x v="667"/>
    <x v="0"/>
    <n v="35"/>
    <x v="0"/>
    <s v="Operations Executive"/>
    <x v="1"/>
    <x v="1"/>
    <x v="1"/>
    <x v="155"/>
    <x v="153"/>
    <d v="2022-06-22T00:00:00"/>
    <x v="0"/>
    <m/>
    <m/>
    <x v="0"/>
    <n v="5"/>
    <x v="1"/>
    <x v="2"/>
    <n v="13"/>
  </r>
  <r>
    <x v="668"/>
    <x v="0"/>
    <n v="35"/>
    <x v="2"/>
    <s v="Sales Executive"/>
    <x v="6"/>
    <x v="4"/>
    <x v="1"/>
    <x v="156"/>
    <x v="161"/>
    <d v="2022-07-02T00:00:00"/>
    <x v="0"/>
    <n v="65698"/>
    <n v="3.5"/>
    <x v="2"/>
    <n v="4"/>
    <x v="1"/>
    <x v="2"/>
    <n v="22"/>
  </r>
  <r>
    <x v="669"/>
    <x v="0"/>
    <n v="35"/>
    <x v="0"/>
    <s v="Operations Executive"/>
    <x v="14"/>
    <x v="0"/>
    <x v="1"/>
    <x v="156"/>
    <x v="163"/>
    <d v="2022-07-09T00:00:00"/>
    <x v="3"/>
    <m/>
    <m/>
    <x v="1"/>
    <m/>
    <x v="1"/>
    <x v="2"/>
    <n v="29"/>
  </r>
  <r>
    <x v="670"/>
    <x v="0"/>
    <n v="25"/>
    <x v="1"/>
    <s v="Service Engineer"/>
    <x v="1"/>
    <x v="1"/>
    <x v="0"/>
    <x v="156"/>
    <x v="157"/>
    <d v="2022-06-29T00:00:00"/>
    <x v="1"/>
    <m/>
    <m/>
    <x v="1"/>
    <n v="4"/>
    <x v="2"/>
    <x v="0"/>
    <n v="19"/>
  </r>
  <r>
    <x v="671"/>
    <x v="2"/>
    <n v="26"/>
    <x v="1"/>
    <s v="Service Engineer"/>
    <x v="3"/>
    <x v="1"/>
    <x v="1"/>
    <x v="156"/>
    <x v="150"/>
    <d v="2022-06-23T00:00:00"/>
    <x v="0"/>
    <n v="69176"/>
    <n v="4.5"/>
    <x v="0"/>
    <n v="5"/>
    <x v="0"/>
    <x v="0"/>
    <n v="13"/>
  </r>
  <r>
    <x v="672"/>
    <x v="0"/>
    <n v="40"/>
    <x v="1"/>
    <s v="Service Engineer"/>
    <x v="7"/>
    <x v="0"/>
    <x v="0"/>
    <x v="157"/>
    <x v="160"/>
    <d v="2022-07-05T00:00:00"/>
    <x v="1"/>
    <m/>
    <m/>
    <x v="1"/>
    <n v="4"/>
    <x v="1"/>
    <x v="3"/>
    <n v="24"/>
  </r>
  <r>
    <x v="673"/>
    <x v="0"/>
    <n v="33"/>
    <x v="4"/>
    <s v="Production Engineer"/>
    <x v="6"/>
    <x v="0"/>
    <x v="0"/>
    <x v="157"/>
    <x v="160"/>
    <d v="2022-07-02T00:00:00"/>
    <x v="0"/>
    <n v="64697"/>
    <n v="4.0999999999999996"/>
    <x v="0"/>
    <m/>
    <x v="1"/>
    <x v="1"/>
    <n v="21"/>
  </r>
  <r>
    <x v="674"/>
    <x v="0"/>
    <n v="25"/>
    <x v="1"/>
    <s v="Service Engineer"/>
    <x v="4"/>
    <x v="1"/>
    <x v="2"/>
    <x v="157"/>
    <x v="164"/>
    <d v="2022-07-11T00:00:00"/>
    <x v="0"/>
    <n v="60737"/>
    <n v="4.3"/>
    <x v="0"/>
    <n v="5"/>
    <x v="1"/>
    <x v="0"/>
    <n v="30"/>
  </r>
  <r>
    <x v="675"/>
    <x v="1"/>
    <n v="39"/>
    <x v="1"/>
    <s v="Service Engineer"/>
    <x v="5"/>
    <x v="4"/>
    <x v="0"/>
    <x v="157"/>
    <x v="160"/>
    <d v="2022-07-06T00:00:00"/>
    <x v="0"/>
    <n v="39317"/>
    <n v="4"/>
    <x v="0"/>
    <n v="4"/>
    <x v="2"/>
    <x v="2"/>
    <n v="25"/>
  </r>
  <r>
    <x v="676"/>
    <x v="0"/>
    <n v="22"/>
    <x v="1"/>
    <s v="Service Engineer"/>
    <x v="1"/>
    <x v="2"/>
    <x v="1"/>
    <x v="157"/>
    <x v="161"/>
    <d v="2022-07-01T00:00:00"/>
    <x v="0"/>
    <n v="67983"/>
    <n v="4"/>
    <x v="0"/>
    <n v="5"/>
    <x v="1"/>
    <x v="0"/>
    <n v="20"/>
  </r>
  <r>
    <x v="677"/>
    <x v="0"/>
    <n v="30"/>
    <x v="2"/>
    <s v="Sales Executive"/>
    <x v="3"/>
    <x v="2"/>
    <x v="4"/>
    <x v="157"/>
    <x v="162"/>
    <d v="2022-07-09T00:00:00"/>
    <x v="0"/>
    <n v="55455"/>
    <n v="4.3"/>
    <x v="0"/>
    <n v="4"/>
    <x v="0"/>
    <x v="1"/>
    <n v="28"/>
  </r>
  <r>
    <x v="678"/>
    <x v="1"/>
    <n v="26"/>
    <x v="4"/>
    <s v="Production Manager"/>
    <x v="7"/>
    <x v="0"/>
    <x v="1"/>
    <x v="157"/>
    <x v="151"/>
    <d v="2022-06-23T00:00:00"/>
    <x v="0"/>
    <n v="67534"/>
    <n v="3.9"/>
    <x v="0"/>
    <m/>
    <x v="1"/>
    <x v="0"/>
    <n v="12"/>
  </r>
  <r>
    <x v="679"/>
    <x v="2"/>
    <n v="27"/>
    <x v="3"/>
    <s v="Marketing Executive"/>
    <x v="11"/>
    <x v="0"/>
    <x v="1"/>
    <x v="157"/>
    <x v="165"/>
    <d v="2022-07-10T00:00:00"/>
    <x v="0"/>
    <n v="102526"/>
    <n v="4.0999999999999996"/>
    <x v="0"/>
    <n v="2"/>
    <x v="0"/>
    <x v="0"/>
    <n v="29"/>
  </r>
  <r>
    <x v="680"/>
    <x v="2"/>
    <n v="33"/>
    <x v="1"/>
    <s v="Service Engineer"/>
    <x v="7"/>
    <x v="1"/>
    <x v="3"/>
    <x v="157"/>
    <x v="166"/>
    <d v="2022-07-10T00:00:00"/>
    <x v="1"/>
    <m/>
    <m/>
    <x v="1"/>
    <n v="4"/>
    <x v="0"/>
    <x v="1"/>
    <n v="29"/>
  </r>
  <r>
    <x v="681"/>
    <x v="0"/>
    <n v="33"/>
    <x v="3"/>
    <s v="Marketing Executive"/>
    <x v="4"/>
    <x v="0"/>
    <x v="0"/>
    <x v="157"/>
    <x v="160"/>
    <d v="2022-07-06T00:00:00"/>
    <x v="0"/>
    <m/>
    <m/>
    <x v="2"/>
    <m/>
    <x v="1"/>
    <x v="1"/>
    <n v="25"/>
  </r>
  <r>
    <x v="682"/>
    <x v="0"/>
    <n v="32"/>
    <x v="0"/>
    <s v="Operations Executive"/>
    <x v="2"/>
    <x v="3"/>
    <x v="0"/>
    <x v="157"/>
    <x v="157"/>
    <d v="2022-07-02T00:00:00"/>
    <x v="1"/>
    <m/>
    <m/>
    <x v="1"/>
    <n v="5"/>
    <x v="1"/>
    <x v="1"/>
    <n v="21"/>
  </r>
  <r>
    <x v="683"/>
    <x v="2"/>
    <n v="31"/>
    <x v="0"/>
    <s v="Operations Executive"/>
    <x v="4"/>
    <x v="0"/>
    <x v="1"/>
    <x v="157"/>
    <x v="157"/>
    <d v="2022-07-01T00:00:00"/>
    <x v="0"/>
    <n v="67956"/>
    <n v="4.5999999999999996"/>
    <x v="0"/>
    <m/>
    <x v="2"/>
    <x v="1"/>
    <n v="20"/>
  </r>
  <r>
    <x v="684"/>
    <x v="1"/>
    <n v="32"/>
    <x v="0"/>
    <s v="Operations Executive"/>
    <x v="0"/>
    <x v="1"/>
    <x v="1"/>
    <x v="158"/>
    <x v="167"/>
    <d v="2022-07-08T00:00:00"/>
    <x v="2"/>
    <m/>
    <m/>
    <x v="1"/>
    <n v="4"/>
    <x v="1"/>
    <x v="1"/>
    <n v="26"/>
  </r>
  <r>
    <x v="685"/>
    <x v="0"/>
    <n v="29"/>
    <x v="0"/>
    <s v="Operations Executive"/>
    <x v="9"/>
    <x v="1"/>
    <x v="1"/>
    <x v="158"/>
    <x v="163"/>
    <d v="2022-07-06T00:00:00"/>
    <x v="2"/>
    <m/>
    <m/>
    <x v="1"/>
    <n v="4"/>
    <x v="1"/>
    <x v="1"/>
    <n v="24"/>
  </r>
  <r>
    <x v="686"/>
    <x v="0"/>
    <n v="38"/>
    <x v="1"/>
    <s v="Service Engineer"/>
    <x v="0"/>
    <x v="3"/>
    <x v="0"/>
    <x v="158"/>
    <x v="161"/>
    <d v="2022-07-09T00:00:00"/>
    <x v="1"/>
    <m/>
    <m/>
    <x v="1"/>
    <n v="5"/>
    <x v="0"/>
    <x v="2"/>
    <n v="27"/>
  </r>
  <r>
    <x v="687"/>
    <x v="0"/>
    <n v="23"/>
    <x v="6"/>
    <s v="Financial Analyst"/>
    <x v="2"/>
    <x v="1"/>
    <x v="1"/>
    <x v="159"/>
    <x v="165"/>
    <d v="2022-07-05T00:00:00"/>
    <x v="0"/>
    <n v="84561"/>
    <n v="4.9000000000000004"/>
    <x v="0"/>
    <n v="4"/>
    <x v="0"/>
    <x v="0"/>
    <n v="22"/>
  </r>
  <r>
    <x v="688"/>
    <x v="2"/>
    <n v="38"/>
    <x v="0"/>
    <s v="Operations Executive"/>
    <x v="6"/>
    <x v="2"/>
    <x v="1"/>
    <x v="159"/>
    <x v="161"/>
    <d v="2022-07-02T00:00:00"/>
    <x v="0"/>
    <n v="79883"/>
    <n v="4.8"/>
    <x v="2"/>
    <n v="4"/>
    <x v="0"/>
    <x v="2"/>
    <n v="19"/>
  </r>
  <r>
    <x v="689"/>
    <x v="0"/>
    <n v="33"/>
    <x v="0"/>
    <s v="Operations Executive"/>
    <x v="7"/>
    <x v="0"/>
    <x v="1"/>
    <x v="159"/>
    <x v="165"/>
    <d v="2022-07-08T00:00:00"/>
    <x v="0"/>
    <m/>
    <m/>
    <x v="0"/>
    <n v="5"/>
    <x v="2"/>
    <x v="1"/>
    <n v="25"/>
  </r>
  <r>
    <x v="690"/>
    <x v="0"/>
    <n v="31"/>
    <x v="0"/>
    <s v="Operations Executive"/>
    <x v="0"/>
    <x v="0"/>
    <x v="0"/>
    <x v="159"/>
    <x v="157"/>
    <d v="2022-06-26T00:00:00"/>
    <x v="0"/>
    <n v="65129"/>
    <n v="4.0999999999999996"/>
    <x v="0"/>
    <n v="4"/>
    <x v="1"/>
    <x v="1"/>
    <n v="13"/>
  </r>
  <r>
    <x v="691"/>
    <x v="0"/>
    <n v="51"/>
    <x v="2"/>
    <s v="Sales Executive"/>
    <x v="4"/>
    <x v="2"/>
    <x v="3"/>
    <x v="159"/>
    <x v="163"/>
    <d v="2022-07-12T00:00:00"/>
    <x v="0"/>
    <n v="68023"/>
    <n v="3.7"/>
    <x v="0"/>
    <n v="4"/>
    <x v="1"/>
    <x v="5"/>
    <n v="29"/>
  </r>
  <r>
    <x v="692"/>
    <x v="0"/>
    <n v="24"/>
    <x v="0"/>
    <s v="Operations Executive"/>
    <x v="1"/>
    <x v="1"/>
    <x v="2"/>
    <x v="160"/>
    <x v="162"/>
    <d v="2022-07-12T00:00:00"/>
    <x v="0"/>
    <n v="73035"/>
    <n v="4.8"/>
    <x v="0"/>
    <m/>
    <x v="2"/>
    <x v="0"/>
    <n v="28"/>
  </r>
  <r>
    <x v="693"/>
    <x v="0"/>
    <n v="33"/>
    <x v="0"/>
    <s v="Operations Executive"/>
    <x v="4"/>
    <x v="0"/>
    <x v="2"/>
    <x v="160"/>
    <x v="157"/>
    <d v="2022-07-01T00:00:00"/>
    <x v="4"/>
    <m/>
    <m/>
    <x v="1"/>
    <n v="5"/>
    <x v="0"/>
    <x v="1"/>
    <n v="17"/>
  </r>
  <r>
    <x v="694"/>
    <x v="0"/>
    <n v="39"/>
    <x v="1"/>
    <s v="Service Engineer"/>
    <x v="14"/>
    <x v="1"/>
    <x v="1"/>
    <x v="160"/>
    <x v="159"/>
    <d v="2022-07-01T00:00:00"/>
    <x v="0"/>
    <n v="94597"/>
    <n v="4.5"/>
    <x v="0"/>
    <m/>
    <x v="2"/>
    <x v="2"/>
    <n v="17"/>
  </r>
  <r>
    <x v="695"/>
    <x v="2"/>
    <n v="32"/>
    <x v="1"/>
    <s v="Service Engineer"/>
    <x v="3"/>
    <x v="0"/>
    <x v="1"/>
    <x v="160"/>
    <x v="168"/>
    <d v="2022-07-14T00:00:00"/>
    <x v="0"/>
    <n v="64803"/>
    <n v="4.7"/>
    <x v="0"/>
    <n v="3"/>
    <x v="1"/>
    <x v="1"/>
    <n v="30"/>
  </r>
  <r>
    <x v="696"/>
    <x v="0"/>
    <n v="31"/>
    <x v="0"/>
    <s v="Operations Manager"/>
    <x v="1"/>
    <x v="1"/>
    <x v="1"/>
    <x v="160"/>
    <x v="163"/>
    <d v="2022-07-07T00:00:00"/>
    <x v="3"/>
    <m/>
    <m/>
    <x v="1"/>
    <n v="4"/>
    <x v="1"/>
    <x v="1"/>
    <n v="23"/>
  </r>
  <r>
    <x v="697"/>
    <x v="2"/>
    <n v="34"/>
    <x v="0"/>
    <s v="Operations Manager"/>
    <x v="4"/>
    <x v="1"/>
    <x v="0"/>
    <x v="161"/>
    <x v="161"/>
    <d v="2022-07-08T00:00:00"/>
    <x v="0"/>
    <n v="59093"/>
    <n v="4.2"/>
    <x v="2"/>
    <m/>
    <x v="1"/>
    <x v="2"/>
    <n v="23"/>
  </r>
  <r>
    <x v="698"/>
    <x v="0"/>
    <n v="26"/>
    <x v="6"/>
    <s v="Financial Analyst"/>
    <x v="4"/>
    <x v="2"/>
    <x v="0"/>
    <x v="161"/>
    <x v="164"/>
    <d v="2022-07-13T00:00:00"/>
    <x v="0"/>
    <m/>
    <m/>
    <x v="0"/>
    <n v="5"/>
    <x v="1"/>
    <x v="0"/>
    <n v="28"/>
  </r>
  <r>
    <x v="699"/>
    <x v="0"/>
    <n v="22"/>
    <x v="0"/>
    <s v="Operations Executive"/>
    <x v="9"/>
    <x v="0"/>
    <x v="3"/>
    <x v="161"/>
    <x v="166"/>
    <d v="2022-07-09T00:00:00"/>
    <x v="0"/>
    <n v="56349"/>
    <n v="3.5"/>
    <x v="0"/>
    <n v="4"/>
    <x v="1"/>
    <x v="0"/>
    <n v="24"/>
  </r>
  <r>
    <x v="700"/>
    <x v="0"/>
    <n v="35"/>
    <x v="7"/>
    <s v="Purchase Officer"/>
    <x v="5"/>
    <x v="1"/>
    <x v="2"/>
    <x v="161"/>
    <x v="162"/>
    <d v="2022-07-09T00:00:00"/>
    <x v="1"/>
    <m/>
    <m/>
    <x v="1"/>
    <m/>
    <x v="1"/>
    <x v="2"/>
    <n v="24"/>
  </r>
  <r>
    <x v="701"/>
    <x v="0"/>
    <n v="26"/>
    <x v="1"/>
    <s v="Service Engineer"/>
    <x v="9"/>
    <x v="0"/>
    <x v="1"/>
    <x v="162"/>
    <x v="169"/>
    <d v="2022-07-13T00:00:00"/>
    <x v="2"/>
    <m/>
    <m/>
    <x v="1"/>
    <m/>
    <x v="0"/>
    <x v="0"/>
    <n v="27"/>
  </r>
  <r>
    <x v="702"/>
    <x v="0"/>
    <n v="25"/>
    <x v="2"/>
    <s v="Sales Manager"/>
    <x v="3"/>
    <x v="0"/>
    <x v="2"/>
    <x v="162"/>
    <x v="169"/>
    <d v="2022-07-11T00:00:00"/>
    <x v="0"/>
    <n v="57508"/>
    <n v="4"/>
    <x v="2"/>
    <n v="4"/>
    <x v="1"/>
    <x v="0"/>
    <n v="25"/>
  </r>
  <r>
    <x v="703"/>
    <x v="0"/>
    <n v="25"/>
    <x v="2"/>
    <s v="Sales Manager"/>
    <x v="2"/>
    <x v="0"/>
    <x v="0"/>
    <x v="162"/>
    <x v="161"/>
    <d v="2022-07-06T00:00:00"/>
    <x v="1"/>
    <m/>
    <m/>
    <x v="1"/>
    <n v="4"/>
    <x v="1"/>
    <x v="0"/>
    <n v="20"/>
  </r>
  <r>
    <x v="704"/>
    <x v="0"/>
    <n v="35"/>
    <x v="1"/>
    <s v="Service Manager"/>
    <x v="6"/>
    <x v="4"/>
    <x v="1"/>
    <x v="163"/>
    <x v="159"/>
    <d v="2022-07-03T00:00:00"/>
    <x v="1"/>
    <m/>
    <m/>
    <x v="1"/>
    <n v="4"/>
    <x v="1"/>
    <x v="2"/>
    <n v="16"/>
  </r>
  <r>
    <x v="705"/>
    <x v="1"/>
    <n v="39"/>
    <x v="1"/>
    <s v="Service Engineer"/>
    <x v="4"/>
    <x v="2"/>
    <x v="0"/>
    <x v="163"/>
    <x v="161"/>
    <d v="2022-07-09T00:00:00"/>
    <x v="0"/>
    <n v="78907"/>
    <n v="4.2"/>
    <x v="0"/>
    <n v="4"/>
    <x v="1"/>
    <x v="2"/>
    <n v="22"/>
  </r>
  <r>
    <x v="706"/>
    <x v="0"/>
    <n v="34"/>
    <x v="0"/>
    <s v="Operations Executive"/>
    <x v="8"/>
    <x v="1"/>
    <x v="0"/>
    <x v="163"/>
    <x v="161"/>
    <d v="2022-07-02T00:00:00"/>
    <x v="0"/>
    <n v="205129"/>
    <n v="3.8"/>
    <x v="0"/>
    <n v="4"/>
    <x v="1"/>
    <x v="2"/>
    <n v="15"/>
  </r>
  <r>
    <x v="707"/>
    <x v="2"/>
    <n v="27"/>
    <x v="0"/>
    <s v="Operations Manager"/>
    <x v="0"/>
    <x v="0"/>
    <x v="2"/>
    <x v="163"/>
    <x v="159"/>
    <d v="2022-07-03T00:00:00"/>
    <x v="1"/>
    <m/>
    <m/>
    <x v="1"/>
    <n v="5"/>
    <x v="1"/>
    <x v="0"/>
    <n v="16"/>
  </r>
  <r>
    <x v="708"/>
    <x v="0"/>
    <n v="29"/>
    <x v="2"/>
    <s v="Sales Executive"/>
    <x v="9"/>
    <x v="1"/>
    <x v="1"/>
    <x v="163"/>
    <x v="170"/>
    <d v="2022-07-16T00:00:00"/>
    <x v="0"/>
    <n v="61942"/>
    <n v="4.5999999999999996"/>
    <x v="2"/>
    <n v="2"/>
    <x v="0"/>
    <x v="1"/>
    <n v="29"/>
  </r>
  <r>
    <x v="709"/>
    <x v="2"/>
    <n v="26"/>
    <x v="1"/>
    <s v="Service Manager"/>
    <x v="2"/>
    <x v="1"/>
    <x v="1"/>
    <x v="163"/>
    <x v="163"/>
    <d v="2022-07-07T00:00:00"/>
    <x v="1"/>
    <m/>
    <m/>
    <x v="1"/>
    <n v="4"/>
    <x v="1"/>
    <x v="0"/>
    <n v="20"/>
  </r>
  <r>
    <x v="710"/>
    <x v="2"/>
    <n v="33"/>
    <x v="1"/>
    <s v="Service Engineer"/>
    <x v="7"/>
    <x v="4"/>
    <x v="1"/>
    <x v="163"/>
    <x v="159"/>
    <d v="2022-07-06T00:00:00"/>
    <x v="3"/>
    <m/>
    <m/>
    <x v="1"/>
    <n v="5"/>
    <x v="1"/>
    <x v="1"/>
    <n v="19"/>
  </r>
  <r>
    <x v="711"/>
    <x v="2"/>
    <n v="30"/>
    <x v="0"/>
    <s v="Operations Executive"/>
    <x v="3"/>
    <x v="0"/>
    <x v="1"/>
    <x v="164"/>
    <x v="165"/>
    <d v="2022-07-06T00:00:00"/>
    <x v="0"/>
    <n v="72561"/>
    <n v="4.4000000000000004"/>
    <x v="0"/>
    <m/>
    <x v="2"/>
    <x v="1"/>
    <n v="18"/>
  </r>
  <r>
    <x v="712"/>
    <x v="0"/>
    <n v="34"/>
    <x v="1"/>
    <s v="Service Engineer"/>
    <x v="2"/>
    <x v="4"/>
    <x v="4"/>
    <x v="164"/>
    <x v="171"/>
    <d v="2022-07-19T00:00:00"/>
    <x v="3"/>
    <m/>
    <m/>
    <x v="1"/>
    <n v="4"/>
    <x v="1"/>
    <x v="2"/>
    <n v="31"/>
  </r>
  <r>
    <x v="713"/>
    <x v="0"/>
    <n v="24"/>
    <x v="1"/>
    <s v="Service Engineer"/>
    <x v="5"/>
    <x v="1"/>
    <x v="4"/>
    <x v="164"/>
    <x v="160"/>
    <d v="2022-06-30T00:00:00"/>
    <x v="1"/>
    <m/>
    <m/>
    <x v="1"/>
    <n v="5"/>
    <x v="0"/>
    <x v="0"/>
    <n v="12"/>
  </r>
  <r>
    <x v="714"/>
    <x v="0"/>
    <n v="31"/>
    <x v="3"/>
    <s v="Marketing Executive"/>
    <x v="0"/>
    <x v="1"/>
    <x v="4"/>
    <x v="164"/>
    <x v="168"/>
    <d v="2022-07-15T00:00:00"/>
    <x v="0"/>
    <n v="43644"/>
    <n v="4.2"/>
    <x v="0"/>
    <n v="4"/>
    <x v="0"/>
    <x v="1"/>
    <n v="27"/>
  </r>
  <r>
    <x v="715"/>
    <x v="1"/>
    <n v="30"/>
    <x v="0"/>
    <s v="Operations Executive"/>
    <x v="7"/>
    <x v="1"/>
    <x v="1"/>
    <x v="165"/>
    <x v="168"/>
    <d v="2022-07-12T00:00:00"/>
    <x v="1"/>
    <m/>
    <m/>
    <x v="1"/>
    <n v="5"/>
    <x v="2"/>
    <x v="1"/>
    <n v="23"/>
  </r>
  <r>
    <x v="716"/>
    <x v="2"/>
    <n v="23"/>
    <x v="1"/>
    <s v="Service Engineer"/>
    <x v="1"/>
    <x v="1"/>
    <x v="1"/>
    <x v="165"/>
    <x v="172"/>
    <d v="2022-07-17T00:00:00"/>
    <x v="0"/>
    <n v="52449"/>
    <n v="3.7"/>
    <x v="0"/>
    <n v="4"/>
    <x v="1"/>
    <x v="0"/>
    <n v="28"/>
  </r>
  <r>
    <x v="717"/>
    <x v="1"/>
    <n v="29"/>
    <x v="7"/>
    <s v="Purchase Officer"/>
    <x v="4"/>
    <x v="2"/>
    <x v="4"/>
    <x v="165"/>
    <x v="168"/>
    <d v="2022-07-13T00:00:00"/>
    <x v="4"/>
    <m/>
    <m/>
    <x v="1"/>
    <m/>
    <x v="1"/>
    <x v="1"/>
    <n v="24"/>
  </r>
  <r>
    <x v="718"/>
    <x v="0"/>
    <n v="35"/>
    <x v="1"/>
    <s v="Service Engineer"/>
    <x v="6"/>
    <x v="0"/>
    <x v="4"/>
    <x v="166"/>
    <x v="164"/>
    <d v="2022-07-06T00:00:00"/>
    <x v="0"/>
    <n v="76082"/>
    <n v="3.9"/>
    <x v="0"/>
    <n v="4"/>
    <x v="1"/>
    <x v="2"/>
    <n v="16"/>
  </r>
  <r>
    <x v="719"/>
    <x v="2"/>
    <n v="42"/>
    <x v="0"/>
    <s v="Operations Executive"/>
    <x v="5"/>
    <x v="0"/>
    <x v="1"/>
    <x v="167"/>
    <x v="173"/>
    <d v="2022-07-10T00:00:00"/>
    <x v="1"/>
    <m/>
    <m/>
    <x v="1"/>
    <n v="2"/>
    <x v="1"/>
    <x v="3"/>
    <n v="19"/>
  </r>
  <r>
    <x v="720"/>
    <x v="1"/>
    <n v="34"/>
    <x v="6"/>
    <s v="Finance Manager"/>
    <x v="0"/>
    <x v="0"/>
    <x v="2"/>
    <x v="167"/>
    <x v="174"/>
    <d v="2022-07-24T00:00:00"/>
    <x v="1"/>
    <m/>
    <m/>
    <x v="1"/>
    <n v="4"/>
    <x v="1"/>
    <x v="2"/>
    <n v="33"/>
  </r>
  <r>
    <x v="721"/>
    <x v="0"/>
    <n v="26"/>
    <x v="1"/>
    <s v="Service Engineer"/>
    <x v="7"/>
    <x v="2"/>
    <x v="1"/>
    <x v="167"/>
    <x v="163"/>
    <d v="2022-07-10T00:00:00"/>
    <x v="3"/>
    <m/>
    <m/>
    <x v="1"/>
    <n v="4"/>
    <x v="1"/>
    <x v="0"/>
    <n v="19"/>
  </r>
  <r>
    <x v="722"/>
    <x v="0"/>
    <n v="28"/>
    <x v="0"/>
    <s v="Operations Executive"/>
    <x v="1"/>
    <x v="4"/>
    <x v="3"/>
    <x v="167"/>
    <x v="167"/>
    <d v="2022-07-07T00:00:00"/>
    <x v="0"/>
    <n v="59452"/>
    <n v="4.5"/>
    <x v="0"/>
    <n v="4"/>
    <x v="0"/>
    <x v="1"/>
    <n v="16"/>
  </r>
  <r>
    <x v="723"/>
    <x v="2"/>
    <n v="28"/>
    <x v="7"/>
    <s v="Purchase Manager"/>
    <x v="3"/>
    <x v="0"/>
    <x v="1"/>
    <x v="168"/>
    <x v="162"/>
    <d v="2022-07-07T00:00:00"/>
    <x v="0"/>
    <n v="76674"/>
    <n v="4.3"/>
    <x v="0"/>
    <n v="5"/>
    <x v="1"/>
    <x v="1"/>
    <n v="15"/>
  </r>
  <r>
    <x v="724"/>
    <x v="0"/>
    <n v="33"/>
    <x v="1"/>
    <s v="Service Manager"/>
    <x v="4"/>
    <x v="2"/>
    <x v="3"/>
    <x v="168"/>
    <x v="168"/>
    <d v="2022-07-10T00:00:00"/>
    <x v="0"/>
    <n v="64904"/>
    <n v="4.0999999999999996"/>
    <x v="0"/>
    <n v="4"/>
    <x v="1"/>
    <x v="1"/>
    <n v="18"/>
  </r>
  <r>
    <x v="725"/>
    <x v="2"/>
    <n v="25"/>
    <x v="1"/>
    <s v="Service Engineer"/>
    <x v="9"/>
    <x v="0"/>
    <x v="1"/>
    <x v="168"/>
    <x v="164"/>
    <d v="2022-07-14T00:00:00"/>
    <x v="3"/>
    <m/>
    <m/>
    <x v="1"/>
    <n v="4"/>
    <x v="1"/>
    <x v="0"/>
    <n v="22"/>
  </r>
  <r>
    <x v="726"/>
    <x v="0"/>
    <n v="30"/>
    <x v="6"/>
    <s v="Finance Manager"/>
    <x v="2"/>
    <x v="2"/>
    <x v="0"/>
    <x v="168"/>
    <x v="164"/>
    <d v="2022-07-12T00:00:00"/>
    <x v="1"/>
    <m/>
    <m/>
    <x v="1"/>
    <n v="5"/>
    <x v="1"/>
    <x v="1"/>
    <n v="20"/>
  </r>
  <r>
    <x v="727"/>
    <x v="2"/>
    <n v="33"/>
    <x v="1"/>
    <s v="Service Engineer"/>
    <x v="2"/>
    <x v="4"/>
    <x v="1"/>
    <x v="169"/>
    <x v="175"/>
    <d v="2022-07-20T00:00:00"/>
    <x v="0"/>
    <n v="65378"/>
    <n v="4.7"/>
    <x v="0"/>
    <n v="5"/>
    <x v="0"/>
    <x v="1"/>
    <n v="27"/>
  </r>
  <r>
    <x v="728"/>
    <x v="0"/>
    <n v="30"/>
    <x v="1"/>
    <s v="Service Engineer"/>
    <x v="2"/>
    <x v="1"/>
    <x v="0"/>
    <x v="169"/>
    <x v="170"/>
    <d v="2022-07-15T00:00:00"/>
    <x v="0"/>
    <n v="67731"/>
    <n v="4.0999999999999996"/>
    <x v="0"/>
    <n v="4"/>
    <x v="1"/>
    <x v="1"/>
    <n v="22"/>
  </r>
  <r>
    <x v="729"/>
    <x v="0"/>
    <n v="32"/>
    <x v="7"/>
    <s v="Purchase Officer"/>
    <x v="1"/>
    <x v="0"/>
    <x v="0"/>
    <x v="169"/>
    <x v="172"/>
    <d v="2022-07-21T00:00:00"/>
    <x v="0"/>
    <m/>
    <m/>
    <x v="0"/>
    <m/>
    <x v="1"/>
    <x v="1"/>
    <n v="28"/>
  </r>
  <r>
    <x v="730"/>
    <x v="0"/>
    <n v="33"/>
    <x v="2"/>
    <s v="Sales Executive"/>
    <x v="2"/>
    <x v="3"/>
    <x v="0"/>
    <x v="169"/>
    <x v="175"/>
    <d v="2022-07-20T00:00:00"/>
    <x v="0"/>
    <n v="84329"/>
    <n v="4.0999999999999996"/>
    <x v="0"/>
    <n v="4"/>
    <x v="1"/>
    <x v="1"/>
    <n v="27"/>
  </r>
  <r>
    <x v="731"/>
    <x v="2"/>
    <n v="25"/>
    <x v="0"/>
    <s v="Operations Manager"/>
    <x v="6"/>
    <x v="0"/>
    <x v="1"/>
    <x v="169"/>
    <x v="176"/>
    <d v="2022-07-22T00:00:00"/>
    <x v="0"/>
    <n v="82140"/>
    <n v="3.8"/>
    <x v="2"/>
    <n v="5"/>
    <x v="1"/>
    <x v="0"/>
    <n v="29"/>
  </r>
  <r>
    <x v="732"/>
    <x v="2"/>
    <n v="49"/>
    <x v="1"/>
    <s v="Service Manager"/>
    <x v="13"/>
    <x v="4"/>
    <x v="0"/>
    <x v="169"/>
    <x v="176"/>
    <d v="2022-07-22T00:00:00"/>
    <x v="0"/>
    <n v="206137"/>
    <n v="4.9000000000000004"/>
    <x v="0"/>
    <n v="4"/>
    <x v="1"/>
    <x v="5"/>
    <n v="29"/>
  </r>
  <r>
    <x v="733"/>
    <x v="0"/>
    <n v="30"/>
    <x v="2"/>
    <s v="Sales Manager"/>
    <x v="10"/>
    <x v="1"/>
    <x v="1"/>
    <x v="170"/>
    <x v="175"/>
    <d v="2022-07-16T00:00:00"/>
    <x v="1"/>
    <m/>
    <m/>
    <x v="1"/>
    <n v="3"/>
    <x v="1"/>
    <x v="1"/>
    <n v="22"/>
  </r>
  <r>
    <x v="734"/>
    <x v="0"/>
    <n v="25"/>
    <x v="0"/>
    <s v="Operations Manager"/>
    <x v="3"/>
    <x v="0"/>
    <x v="1"/>
    <x v="170"/>
    <x v="175"/>
    <d v="2022-07-23T00:00:00"/>
    <x v="0"/>
    <n v="78331"/>
    <n v="3.8"/>
    <x v="0"/>
    <n v="4"/>
    <x v="1"/>
    <x v="0"/>
    <n v="29"/>
  </r>
  <r>
    <x v="735"/>
    <x v="2"/>
    <n v="34"/>
    <x v="0"/>
    <s v="Operations Executive"/>
    <x v="0"/>
    <x v="4"/>
    <x v="0"/>
    <x v="170"/>
    <x v="177"/>
    <d v="2022-07-22T00:00:00"/>
    <x v="0"/>
    <n v="69869"/>
    <n v="4.4000000000000004"/>
    <x v="0"/>
    <n v="4"/>
    <x v="1"/>
    <x v="2"/>
    <n v="28"/>
  </r>
  <r>
    <x v="736"/>
    <x v="0"/>
    <n v="34"/>
    <x v="0"/>
    <s v="Operations Executive"/>
    <x v="7"/>
    <x v="0"/>
    <x v="1"/>
    <x v="170"/>
    <x v="172"/>
    <d v="2022-07-18T00:00:00"/>
    <x v="0"/>
    <n v="56237"/>
    <n v="4.0999999999999996"/>
    <x v="0"/>
    <n v="4"/>
    <x v="1"/>
    <x v="2"/>
    <n v="24"/>
  </r>
  <r>
    <x v="737"/>
    <x v="2"/>
    <n v="28"/>
    <x v="6"/>
    <s v="Finance Manager"/>
    <x v="2"/>
    <x v="0"/>
    <x v="4"/>
    <x v="171"/>
    <x v="170"/>
    <d v="2022-07-12T00:00:00"/>
    <x v="0"/>
    <m/>
    <m/>
    <x v="2"/>
    <n v="5"/>
    <x v="0"/>
    <x v="1"/>
    <n v="17"/>
  </r>
  <r>
    <x v="738"/>
    <x v="0"/>
    <n v="30"/>
    <x v="1"/>
    <s v="Service Manager"/>
    <x v="13"/>
    <x v="1"/>
    <x v="2"/>
    <x v="171"/>
    <x v="172"/>
    <d v="2022-07-22T00:00:00"/>
    <x v="3"/>
    <m/>
    <m/>
    <x v="1"/>
    <m/>
    <x v="1"/>
    <x v="1"/>
    <n v="27"/>
  </r>
  <r>
    <x v="739"/>
    <x v="0"/>
    <n v="37"/>
    <x v="0"/>
    <s v="Operations Manager"/>
    <x v="12"/>
    <x v="1"/>
    <x v="2"/>
    <x v="171"/>
    <x v="177"/>
    <d v="2022-07-24T00:00:00"/>
    <x v="1"/>
    <m/>
    <m/>
    <x v="1"/>
    <n v="4"/>
    <x v="2"/>
    <x v="2"/>
    <n v="29"/>
  </r>
  <r>
    <x v="740"/>
    <x v="0"/>
    <n v="25"/>
    <x v="0"/>
    <s v="Operations Manager"/>
    <x v="0"/>
    <x v="0"/>
    <x v="1"/>
    <x v="171"/>
    <x v="176"/>
    <d v="2022-07-17T00:00:00"/>
    <x v="0"/>
    <n v="46892"/>
    <n v="3.8"/>
    <x v="0"/>
    <n v="4"/>
    <x v="0"/>
    <x v="0"/>
    <n v="22"/>
  </r>
  <r>
    <x v="741"/>
    <x v="0"/>
    <n v="50"/>
    <x v="1"/>
    <s v="Service Engineer"/>
    <x v="1"/>
    <x v="2"/>
    <x v="1"/>
    <x v="171"/>
    <x v="178"/>
    <d v="2022-07-14T00:00:00"/>
    <x v="0"/>
    <n v="71110"/>
    <n v="4.3"/>
    <x v="0"/>
    <m/>
    <x v="1"/>
    <x v="5"/>
    <n v="19"/>
  </r>
  <r>
    <x v="742"/>
    <x v="2"/>
    <n v="34"/>
    <x v="0"/>
    <s v="Operations Manager"/>
    <x v="9"/>
    <x v="4"/>
    <x v="4"/>
    <x v="171"/>
    <x v="179"/>
    <d v="2022-07-26T00:00:00"/>
    <x v="0"/>
    <n v="61284"/>
    <n v="3.9"/>
    <x v="0"/>
    <n v="3"/>
    <x v="1"/>
    <x v="2"/>
    <n v="31"/>
  </r>
  <r>
    <x v="743"/>
    <x v="0"/>
    <n v="26"/>
    <x v="1"/>
    <s v="Service Manager"/>
    <x v="2"/>
    <x v="0"/>
    <x v="1"/>
    <x v="171"/>
    <x v="166"/>
    <d v="2022-07-07T00:00:00"/>
    <x v="0"/>
    <n v="64823"/>
    <n v="4.3"/>
    <x v="0"/>
    <n v="3"/>
    <x v="1"/>
    <x v="0"/>
    <n v="12"/>
  </r>
  <r>
    <x v="744"/>
    <x v="0"/>
    <n v="26"/>
    <x v="5"/>
    <s v="General Manager"/>
    <x v="5"/>
    <x v="2"/>
    <x v="2"/>
    <x v="172"/>
    <x v="170"/>
    <d v="2022-07-13T00:00:00"/>
    <x v="0"/>
    <n v="32873"/>
    <n v="4.2"/>
    <x v="2"/>
    <m/>
    <x v="1"/>
    <x v="0"/>
    <n v="17"/>
  </r>
  <r>
    <x v="745"/>
    <x v="2"/>
    <n v="29"/>
    <x v="0"/>
    <s v="Operations Manager"/>
    <x v="11"/>
    <x v="2"/>
    <x v="1"/>
    <x v="172"/>
    <x v="180"/>
    <d v="2022-07-27T00:00:00"/>
    <x v="3"/>
    <m/>
    <m/>
    <x v="1"/>
    <n v="2"/>
    <x v="1"/>
    <x v="1"/>
    <n v="31"/>
  </r>
  <r>
    <x v="746"/>
    <x v="0"/>
    <n v="22"/>
    <x v="0"/>
    <s v="Operations Executive"/>
    <x v="0"/>
    <x v="2"/>
    <x v="1"/>
    <x v="172"/>
    <x v="178"/>
    <d v="2022-07-14T00:00:00"/>
    <x v="0"/>
    <n v="69710"/>
    <n v="4"/>
    <x v="0"/>
    <n v="4"/>
    <x v="1"/>
    <x v="0"/>
    <n v="18"/>
  </r>
  <r>
    <x v="747"/>
    <x v="0"/>
    <n v="33"/>
    <x v="3"/>
    <s v="Marketing Executive"/>
    <x v="9"/>
    <x v="2"/>
    <x v="0"/>
    <x v="173"/>
    <x v="172"/>
    <d v="2022-07-16T00:00:00"/>
    <x v="0"/>
    <n v="41270"/>
    <n v="3.5"/>
    <x v="2"/>
    <n v="4"/>
    <x v="0"/>
    <x v="1"/>
    <n v="19"/>
  </r>
  <r>
    <x v="748"/>
    <x v="1"/>
    <n v="25"/>
    <x v="0"/>
    <s v="Operations Executive"/>
    <x v="1"/>
    <x v="0"/>
    <x v="3"/>
    <x v="173"/>
    <x v="172"/>
    <d v="2022-07-21T00:00:00"/>
    <x v="1"/>
    <m/>
    <m/>
    <x v="1"/>
    <n v="4"/>
    <x v="0"/>
    <x v="0"/>
    <n v="24"/>
  </r>
  <r>
    <x v="749"/>
    <x v="2"/>
    <n v="40"/>
    <x v="1"/>
    <s v="Service Engineer"/>
    <x v="7"/>
    <x v="0"/>
    <x v="1"/>
    <x v="173"/>
    <x v="181"/>
    <d v="2022-07-30T00:00:00"/>
    <x v="0"/>
    <n v="63335"/>
    <n v="4.5"/>
    <x v="0"/>
    <n v="3"/>
    <x v="0"/>
    <x v="3"/>
    <n v="33"/>
  </r>
  <r>
    <x v="750"/>
    <x v="0"/>
    <n v="25"/>
    <x v="4"/>
    <s v="Production Engineer"/>
    <x v="7"/>
    <x v="1"/>
    <x v="1"/>
    <x v="173"/>
    <x v="175"/>
    <d v="2022-07-19T00:00:00"/>
    <x v="0"/>
    <n v="64633"/>
    <n v="3.8"/>
    <x v="0"/>
    <n v="4"/>
    <x v="1"/>
    <x v="0"/>
    <n v="22"/>
  </r>
  <r>
    <x v="751"/>
    <x v="1"/>
    <n v="29"/>
    <x v="2"/>
    <s v="Sales Executive"/>
    <x v="6"/>
    <x v="2"/>
    <x v="2"/>
    <x v="173"/>
    <x v="182"/>
    <d v="2022-07-24T00:00:00"/>
    <x v="1"/>
    <m/>
    <m/>
    <x v="1"/>
    <n v="5"/>
    <x v="1"/>
    <x v="1"/>
    <n v="27"/>
  </r>
  <r>
    <x v="752"/>
    <x v="2"/>
    <n v="28"/>
    <x v="1"/>
    <s v="Service Engineer"/>
    <x v="8"/>
    <x v="1"/>
    <x v="1"/>
    <x v="174"/>
    <x v="169"/>
    <d v="2022-07-14T00:00:00"/>
    <x v="0"/>
    <n v="159836"/>
    <n v="3.9"/>
    <x v="0"/>
    <n v="4"/>
    <x v="1"/>
    <x v="1"/>
    <n v="16"/>
  </r>
  <r>
    <x v="753"/>
    <x v="0"/>
    <n v="25"/>
    <x v="0"/>
    <s v="Operations Executive"/>
    <x v="0"/>
    <x v="1"/>
    <x v="1"/>
    <x v="174"/>
    <x v="182"/>
    <d v="2022-07-25T00:00:00"/>
    <x v="0"/>
    <n v="40235"/>
    <n v="4.8"/>
    <x v="0"/>
    <n v="5"/>
    <x v="1"/>
    <x v="0"/>
    <n v="27"/>
  </r>
  <r>
    <x v="754"/>
    <x v="0"/>
    <n v="24"/>
    <x v="1"/>
    <s v="Service Engineer"/>
    <x v="10"/>
    <x v="0"/>
    <x v="1"/>
    <x v="174"/>
    <x v="176"/>
    <d v="2022-07-19T00:00:00"/>
    <x v="0"/>
    <m/>
    <m/>
    <x v="0"/>
    <n v="5"/>
    <x v="2"/>
    <x v="0"/>
    <n v="21"/>
  </r>
  <r>
    <x v="755"/>
    <x v="2"/>
    <n v="25"/>
    <x v="1"/>
    <s v="Service Engineer"/>
    <x v="10"/>
    <x v="3"/>
    <x v="0"/>
    <x v="174"/>
    <x v="181"/>
    <d v="2022-07-23T00:00:00"/>
    <x v="1"/>
    <m/>
    <m/>
    <x v="1"/>
    <n v="2"/>
    <x v="1"/>
    <x v="0"/>
    <n v="25"/>
  </r>
  <r>
    <x v="756"/>
    <x v="2"/>
    <n v="34"/>
    <x v="0"/>
    <s v="Operations Executive"/>
    <x v="10"/>
    <x v="2"/>
    <x v="2"/>
    <x v="175"/>
    <x v="183"/>
    <d v="2022-07-24T00:00:00"/>
    <x v="0"/>
    <n v="150103"/>
    <n v="4"/>
    <x v="0"/>
    <n v="4"/>
    <x v="1"/>
    <x v="2"/>
    <n v="25"/>
  </r>
  <r>
    <x v="757"/>
    <x v="0"/>
    <n v="30"/>
    <x v="0"/>
    <s v="Operations Executive"/>
    <x v="7"/>
    <x v="1"/>
    <x v="4"/>
    <x v="175"/>
    <x v="178"/>
    <d v="2022-07-13T00:00:00"/>
    <x v="0"/>
    <n v="49847"/>
    <n v="4.7"/>
    <x v="0"/>
    <n v="4"/>
    <x v="1"/>
    <x v="1"/>
    <n v="14"/>
  </r>
  <r>
    <x v="758"/>
    <x v="2"/>
    <n v="22"/>
    <x v="2"/>
    <s v="Sales Executive"/>
    <x v="14"/>
    <x v="2"/>
    <x v="1"/>
    <x v="175"/>
    <x v="175"/>
    <d v="2022-07-17T00:00:00"/>
    <x v="0"/>
    <n v="137666"/>
    <n v="4.5999999999999996"/>
    <x v="2"/>
    <n v="5"/>
    <x v="1"/>
    <x v="0"/>
    <n v="18"/>
  </r>
  <r>
    <x v="759"/>
    <x v="2"/>
    <n v="32"/>
    <x v="1"/>
    <s v="Service Engineer"/>
    <x v="4"/>
    <x v="4"/>
    <x v="1"/>
    <x v="175"/>
    <x v="177"/>
    <d v="2022-07-24T00:00:00"/>
    <x v="0"/>
    <m/>
    <m/>
    <x v="0"/>
    <n v="5"/>
    <x v="1"/>
    <x v="1"/>
    <n v="25"/>
  </r>
  <r>
    <x v="760"/>
    <x v="0"/>
    <n v="31"/>
    <x v="1"/>
    <s v="Service Engineer"/>
    <x v="3"/>
    <x v="0"/>
    <x v="0"/>
    <x v="176"/>
    <x v="172"/>
    <d v="2022-07-20T00:00:00"/>
    <x v="1"/>
    <m/>
    <m/>
    <x v="1"/>
    <m/>
    <x v="0"/>
    <x v="1"/>
    <n v="20"/>
  </r>
  <r>
    <x v="761"/>
    <x v="0"/>
    <n v="23"/>
    <x v="0"/>
    <s v="Operations Executive"/>
    <x v="0"/>
    <x v="0"/>
    <x v="1"/>
    <x v="176"/>
    <x v="171"/>
    <d v="2022-07-15T00:00:00"/>
    <x v="1"/>
    <m/>
    <m/>
    <x v="1"/>
    <n v="4"/>
    <x v="0"/>
    <x v="0"/>
    <n v="15"/>
  </r>
  <r>
    <x v="762"/>
    <x v="0"/>
    <n v="22"/>
    <x v="1"/>
    <s v="Service Manager"/>
    <x v="9"/>
    <x v="0"/>
    <x v="1"/>
    <x v="176"/>
    <x v="181"/>
    <d v="2022-07-23T00:00:00"/>
    <x v="0"/>
    <n v="62042"/>
    <n v="4.8"/>
    <x v="2"/>
    <n v="4"/>
    <x v="1"/>
    <x v="0"/>
    <n v="23"/>
  </r>
  <r>
    <x v="763"/>
    <x v="2"/>
    <n v="38"/>
    <x v="0"/>
    <s v="Operations Executive"/>
    <x v="11"/>
    <x v="1"/>
    <x v="0"/>
    <x v="176"/>
    <x v="184"/>
    <d v="2022-07-26T00:00:00"/>
    <x v="0"/>
    <n v="165236"/>
    <n v="3.8"/>
    <x v="0"/>
    <n v="5"/>
    <x v="1"/>
    <x v="2"/>
    <n v="26"/>
  </r>
  <r>
    <x v="764"/>
    <x v="0"/>
    <n v="30"/>
    <x v="1"/>
    <s v="Service Engineer"/>
    <x v="2"/>
    <x v="4"/>
    <x v="1"/>
    <x v="176"/>
    <x v="176"/>
    <d v="2022-07-21T00:00:00"/>
    <x v="2"/>
    <m/>
    <m/>
    <x v="1"/>
    <n v="4"/>
    <x v="2"/>
    <x v="1"/>
    <n v="21"/>
  </r>
  <r>
    <x v="765"/>
    <x v="0"/>
    <n v="22"/>
    <x v="1"/>
    <s v="Service Manager"/>
    <x v="9"/>
    <x v="2"/>
    <x v="0"/>
    <x v="177"/>
    <x v="177"/>
    <d v="2022-07-25T00:00:00"/>
    <x v="0"/>
    <m/>
    <m/>
    <x v="2"/>
    <n v="4"/>
    <x v="1"/>
    <x v="0"/>
    <n v="24"/>
  </r>
  <r>
    <x v="766"/>
    <x v="2"/>
    <n v="31"/>
    <x v="3"/>
    <s v="Marketing Executive"/>
    <x v="9"/>
    <x v="2"/>
    <x v="4"/>
    <x v="178"/>
    <x v="182"/>
    <d v="2022-07-24T00:00:00"/>
    <x v="1"/>
    <m/>
    <m/>
    <x v="1"/>
    <n v="5"/>
    <x v="1"/>
    <x v="1"/>
    <n v="22"/>
  </r>
  <r>
    <x v="767"/>
    <x v="2"/>
    <n v="25"/>
    <x v="2"/>
    <s v="Sales Manager"/>
    <x v="1"/>
    <x v="0"/>
    <x v="3"/>
    <x v="178"/>
    <x v="180"/>
    <d v="2022-07-20T00:00:00"/>
    <x v="0"/>
    <n v="67001"/>
    <n v="3.9"/>
    <x v="2"/>
    <n v="5"/>
    <x v="1"/>
    <x v="0"/>
    <n v="18"/>
  </r>
  <r>
    <x v="768"/>
    <x v="0"/>
    <n v="23"/>
    <x v="7"/>
    <s v="Purchase Manager"/>
    <x v="5"/>
    <x v="3"/>
    <x v="1"/>
    <x v="178"/>
    <x v="182"/>
    <d v="2022-07-23T00:00:00"/>
    <x v="0"/>
    <m/>
    <m/>
    <x v="2"/>
    <n v="3"/>
    <x v="1"/>
    <x v="0"/>
    <n v="21"/>
  </r>
  <r>
    <x v="769"/>
    <x v="2"/>
    <n v="24"/>
    <x v="2"/>
    <s v="Sales Executive"/>
    <x v="13"/>
    <x v="1"/>
    <x v="0"/>
    <x v="178"/>
    <x v="174"/>
    <d v="2022-07-25T00:00:00"/>
    <x v="0"/>
    <n v="144537"/>
    <n v="4.8"/>
    <x v="0"/>
    <n v="5"/>
    <x v="1"/>
    <x v="0"/>
    <n v="23"/>
  </r>
  <r>
    <x v="770"/>
    <x v="0"/>
    <n v="26"/>
    <x v="4"/>
    <s v="Production Engineer"/>
    <x v="11"/>
    <x v="1"/>
    <x v="0"/>
    <x v="179"/>
    <x v="185"/>
    <d v="2022-07-31T00:00:00"/>
    <x v="0"/>
    <n v="111881"/>
    <n v="5"/>
    <x v="0"/>
    <n v="3"/>
    <x v="1"/>
    <x v="0"/>
    <n v="28"/>
  </r>
  <r>
    <x v="771"/>
    <x v="2"/>
    <n v="31"/>
    <x v="6"/>
    <s v="Financial Analyst"/>
    <x v="3"/>
    <x v="1"/>
    <x v="3"/>
    <x v="179"/>
    <x v="177"/>
    <d v="2022-07-24T00:00:00"/>
    <x v="0"/>
    <n v="75476"/>
    <n v="4.3"/>
    <x v="0"/>
    <n v="4"/>
    <x v="1"/>
    <x v="1"/>
    <n v="21"/>
  </r>
  <r>
    <x v="772"/>
    <x v="0"/>
    <n v="32"/>
    <x v="1"/>
    <s v="Service Engineer"/>
    <x v="10"/>
    <x v="2"/>
    <x v="4"/>
    <x v="179"/>
    <x v="186"/>
    <d v="2022-07-26T00:00:00"/>
    <x v="1"/>
    <m/>
    <m/>
    <x v="1"/>
    <n v="5"/>
    <x v="1"/>
    <x v="1"/>
    <n v="23"/>
  </r>
  <r>
    <x v="773"/>
    <x v="0"/>
    <n v="32"/>
    <x v="1"/>
    <s v="Service Engineer"/>
    <x v="4"/>
    <x v="2"/>
    <x v="2"/>
    <x v="179"/>
    <x v="175"/>
    <d v="2022-07-21T00:00:00"/>
    <x v="0"/>
    <m/>
    <m/>
    <x v="0"/>
    <n v="5"/>
    <x v="1"/>
    <x v="1"/>
    <n v="18"/>
  </r>
  <r>
    <x v="774"/>
    <x v="2"/>
    <n v="35"/>
    <x v="1"/>
    <s v="Service Engineer"/>
    <x v="1"/>
    <x v="0"/>
    <x v="0"/>
    <x v="180"/>
    <x v="174"/>
    <d v="2022-07-20T00:00:00"/>
    <x v="0"/>
    <n v="54050"/>
    <n v="4.5999999999999996"/>
    <x v="2"/>
    <n v="4"/>
    <x v="2"/>
    <x v="2"/>
    <n v="16"/>
  </r>
  <r>
    <x v="775"/>
    <x v="0"/>
    <n v="28"/>
    <x v="0"/>
    <s v="Operations Manager"/>
    <x v="9"/>
    <x v="0"/>
    <x v="1"/>
    <x v="180"/>
    <x v="184"/>
    <d v="2022-07-25T00:00:00"/>
    <x v="0"/>
    <n v="40192"/>
    <n v="3.7"/>
    <x v="2"/>
    <n v="4"/>
    <x v="0"/>
    <x v="1"/>
    <n v="21"/>
  </r>
  <r>
    <x v="776"/>
    <x v="0"/>
    <n v="31"/>
    <x v="0"/>
    <s v="Operations Executive"/>
    <x v="14"/>
    <x v="1"/>
    <x v="4"/>
    <x v="180"/>
    <x v="187"/>
    <d v="2022-07-28T00:00:00"/>
    <x v="0"/>
    <n v="123354"/>
    <n v="4.7"/>
    <x v="2"/>
    <n v="5"/>
    <x v="0"/>
    <x v="1"/>
    <n v="24"/>
  </r>
  <r>
    <x v="777"/>
    <x v="2"/>
    <n v="25"/>
    <x v="0"/>
    <s v="Operations Executive"/>
    <x v="12"/>
    <x v="1"/>
    <x v="3"/>
    <x v="180"/>
    <x v="185"/>
    <d v="2022-07-29T00:00:00"/>
    <x v="0"/>
    <n v="52563"/>
    <n v="4.8"/>
    <x v="0"/>
    <m/>
    <x v="1"/>
    <x v="0"/>
    <n v="25"/>
  </r>
  <r>
    <x v="778"/>
    <x v="2"/>
    <n v="41"/>
    <x v="0"/>
    <s v="Operations Executive"/>
    <x v="10"/>
    <x v="1"/>
    <x v="2"/>
    <x v="180"/>
    <x v="186"/>
    <d v="2022-07-30T00:00:00"/>
    <x v="2"/>
    <m/>
    <m/>
    <x v="1"/>
    <n v="5"/>
    <x v="2"/>
    <x v="3"/>
    <n v="26"/>
  </r>
  <r>
    <x v="779"/>
    <x v="2"/>
    <n v="22"/>
    <x v="1"/>
    <s v="Service Engineer"/>
    <x v="2"/>
    <x v="0"/>
    <x v="1"/>
    <x v="180"/>
    <x v="174"/>
    <d v="2022-07-24T00:00:00"/>
    <x v="0"/>
    <n v="70061"/>
    <n v="3.7"/>
    <x v="0"/>
    <n v="5"/>
    <x v="1"/>
    <x v="0"/>
    <n v="20"/>
  </r>
  <r>
    <x v="780"/>
    <x v="2"/>
    <n v="29"/>
    <x v="1"/>
    <s v="Service Engineer"/>
    <x v="0"/>
    <x v="2"/>
    <x v="0"/>
    <x v="180"/>
    <x v="181"/>
    <d v="2022-07-27T00:00:00"/>
    <x v="1"/>
    <m/>
    <m/>
    <x v="1"/>
    <n v="4"/>
    <x v="1"/>
    <x v="1"/>
    <n v="23"/>
  </r>
  <r>
    <x v="781"/>
    <x v="0"/>
    <n v="30"/>
    <x v="1"/>
    <s v="Service Engineer"/>
    <x v="9"/>
    <x v="2"/>
    <x v="1"/>
    <x v="180"/>
    <x v="187"/>
    <d v="2022-07-29T00:00:00"/>
    <x v="0"/>
    <n v="48828"/>
    <n v="4"/>
    <x v="0"/>
    <n v="4"/>
    <x v="1"/>
    <x v="1"/>
    <n v="25"/>
  </r>
  <r>
    <x v="782"/>
    <x v="0"/>
    <n v="34"/>
    <x v="1"/>
    <s v="Service Engineer"/>
    <x v="0"/>
    <x v="1"/>
    <x v="3"/>
    <x v="181"/>
    <x v="188"/>
    <d v="2022-08-03T00:00:00"/>
    <x v="0"/>
    <n v="48204"/>
    <n v="4.0999999999999996"/>
    <x v="0"/>
    <n v="4"/>
    <x v="1"/>
    <x v="2"/>
    <n v="29"/>
  </r>
  <r>
    <x v="783"/>
    <x v="0"/>
    <n v="25"/>
    <x v="1"/>
    <s v="Service Manager"/>
    <x v="10"/>
    <x v="1"/>
    <x v="3"/>
    <x v="181"/>
    <x v="185"/>
    <d v="2022-07-27T00:00:00"/>
    <x v="0"/>
    <n v="139853"/>
    <n v="4.5999999999999996"/>
    <x v="0"/>
    <m/>
    <x v="1"/>
    <x v="0"/>
    <n v="22"/>
  </r>
  <r>
    <x v="784"/>
    <x v="0"/>
    <n v="26"/>
    <x v="6"/>
    <s v="Financial Analyst"/>
    <x v="7"/>
    <x v="4"/>
    <x v="1"/>
    <x v="181"/>
    <x v="189"/>
    <d v="2022-08-07T00:00:00"/>
    <x v="1"/>
    <m/>
    <m/>
    <x v="1"/>
    <n v="5"/>
    <x v="1"/>
    <x v="0"/>
    <n v="33"/>
  </r>
  <r>
    <x v="785"/>
    <x v="1"/>
    <n v="35"/>
    <x v="0"/>
    <s v="Operations Executive"/>
    <x v="4"/>
    <x v="1"/>
    <x v="0"/>
    <x v="181"/>
    <x v="190"/>
    <d v="2022-08-04T00:00:00"/>
    <x v="0"/>
    <n v="71263"/>
    <n v="4.5999999999999996"/>
    <x v="0"/>
    <n v="2"/>
    <x v="1"/>
    <x v="2"/>
    <n v="30"/>
  </r>
  <r>
    <x v="786"/>
    <x v="2"/>
    <n v="40"/>
    <x v="3"/>
    <s v="Marketing Executive"/>
    <x v="5"/>
    <x v="1"/>
    <x v="1"/>
    <x v="182"/>
    <x v="190"/>
    <d v="2022-08-02T00:00:00"/>
    <x v="2"/>
    <m/>
    <m/>
    <x v="1"/>
    <n v="4"/>
    <x v="0"/>
    <x v="3"/>
    <n v="27"/>
  </r>
  <r>
    <x v="787"/>
    <x v="0"/>
    <n v="34"/>
    <x v="1"/>
    <s v="Service Engineer"/>
    <x v="12"/>
    <x v="1"/>
    <x v="1"/>
    <x v="182"/>
    <x v="182"/>
    <d v="2022-07-29T00:00:00"/>
    <x v="0"/>
    <m/>
    <m/>
    <x v="0"/>
    <n v="4"/>
    <x v="1"/>
    <x v="2"/>
    <n v="23"/>
  </r>
  <r>
    <x v="788"/>
    <x v="0"/>
    <n v="24"/>
    <x v="0"/>
    <s v="Operations Executive"/>
    <x v="2"/>
    <x v="0"/>
    <x v="1"/>
    <x v="182"/>
    <x v="186"/>
    <d v="2022-07-29T00:00:00"/>
    <x v="1"/>
    <m/>
    <m/>
    <x v="1"/>
    <n v="4"/>
    <x v="1"/>
    <x v="0"/>
    <n v="23"/>
  </r>
  <r>
    <x v="789"/>
    <x v="1"/>
    <n v="23"/>
    <x v="0"/>
    <s v="Operations Manager"/>
    <x v="3"/>
    <x v="1"/>
    <x v="1"/>
    <x v="182"/>
    <x v="187"/>
    <d v="2022-07-27T00:00:00"/>
    <x v="0"/>
    <n v="63739"/>
    <n v="4.0999999999999996"/>
    <x v="0"/>
    <n v="4"/>
    <x v="1"/>
    <x v="0"/>
    <n v="21"/>
  </r>
  <r>
    <x v="790"/>
    <x v="0"/>
    <n v="45"/>
    <x v="0"/>
    <s v="Operations Manager"/>
    <x v="0"/>
    <x v="1"/>
    <x v="1"/>
    <x v="182"/>
    <x v="189"/>
    <d v="2022-08-01T00:00:00"/>
    <x v="0"/>
    <n v="59599"/>
    <n v="3.9"/>
    <x v="2"/>
    <n v="4"/>
    <x v="1"/>
    <x v="3"/>
    <n v="26"/>
  </r>
  <r>
    <x v="791"/>
    <x v="2"/>
    <n v="52"/>
    <x v="1"/>
    <s v="Service Engineer"/>
    <x v="7"/>
    <x v="0"/>
    <x v="1"/>
    <x v="182"/>
    <x v="181"/>
    <d v="2022-07-24T00:00:00"/>
    <x v="0"/>
    <n v="69840"/>
    <n v="3.8"/>
    <x v="0"/>
    <n v="5"/>
    <x v="0"/>
    <x v="4"/>
    <n v="18"/>
  </r>
  <r>
    <x v="792"/>
    <x v="0"/>
    <n v="23"/>
    <x v="1"/>
    <s v="Service Engineer"/>
    <x v="7"/>
    <x v="1"/>
    <x v="2"/>
    <x v="182"/>
    <x v="182"/>
    <d v="2022-07-23T00:00:00"/>
    <x v="0"/>
    <n v="54833"/>
    <n v="4.5"/>
    <x v="0"/>
    <n v="5"/>
    <x v="1"/>
    <x v="0"/>
    <n v="17"/>
  </r>
  <r>
    <x v="793"/>
    <x v="2"/>
    <n v="24"/>
    <x v="2"/>
    <s v="Sales Executive"/>
    <x v="0"/>
    <x v="1"/>
    <x v="1"/>
    <x v="182"/>
    <x v="185"/>
    <d v="2022-07-27T00:00:00"/>
    <x v="0"/>
    <n v="43018"/>
    <n v="3.9"/>
    <x v="0"/>
    <m/>
    <x v="1"/>
    <x v="0"/>
    <n v="21"/>
  </r>
  <r>
    <x v="794"/>
    <x v="0"/>
    <n v="28"/>
    <x v="1"/>
    <s v="Service Engineer"/>
    <x v="0"/>
    <x v="2"/>
    <x v="2"/>
    <x v="182"/>
    <x v="187"/>
    <d v="2022-08-03T00:00:00"/>
    <x v="0"/>
    <n v="66456"/>
    <n v="4.2"/>
    <x v="0"/>
    <m/>
    <x v="1"/>
    <x v="1"/>
    <n v="28"/>
  </r>
  <r>
    <x v="795"/>
    <x v="2"/>
    <n v="35"/>
    <x v="0"/>
    <s v="Operations Executive"/>
    <x v="1"/>
    <x v="2"/>
    <x v="0"/>
    <x v="183"/>
    <x v="188"/>
    <d v="2022-08-05T00:00:00"/>
    <x v="0"/>
    <n v="66250"/>
    <n v="4.9000000000000004"/>
    <x v="2"/>
    <m/>
    <x v="1"/>
    <x v="2"/>
    <n v="29"/>
  </r>
  <r>
    <x v="796"/>
    <x v="1"/>
    <n v="26"/>
    <x v="2"/>
    <s v="Sales Executive"/>
    <x v="0"/>
    <x v="1"/>
    <x v="2"/>
    <x v="183"/>
    <x v="186"/>
    <d v="2022-07-27T00:00:00"/>
    <x v="0"/>
    <n v="56422"/>
    <n v="4.0999999999999996"/>
    <x v="0"/>
    <n v="4"/>
    <x v="0"/>
    <x v="0"/>
    <n v="20"/>
  </r>
  <r>
    <x v="797"/>
    <x v="0"/>
    <n v="29"/>
    <x v="1"/>
    <s v="Service Engineer"/>
    <x v="12"/>
    <x v="1"/>
    <x v="3"/>
    <x v="183"/>
    <x v="191"/>
    <d v="2022-08-02T00:00:00"/>
    <x v="0"/>
    <n v="45864"/>
    <n v="4.3"/>
    <x v="0"/>
    <n v="5"/>
    <x v="0"/>
    <x v="1"/>
    <n v="26"/>
  </r>
  <r>
    <x v="798"/>
    <x v="2"/>
    <n v="24"/>
    <x v="0"/>
    <s v="Operations Executive"/>
    <x v="7"/>
    <x v="1"/>
    <x v="1"/>
    <x v="183"/>
    <x v="179"/>
    <d v="2022-07-28T00:00:00"/>
    <x v="1"/>
    <m/>
    <m/>
    <x v="1"/>
    <n v="5"/>
    <x v="1"/>
    <x v="0"/>
    <n v="21"/>
  </r>
  <r>
    <x v="799"/>
    <x v="1"/>
    <n v="25"/>
    <x v="0"/>
    <s v="Operations Manager"/>
    <x v="9"/>
    <x v="0"/>
    <x v="1"/>
    <x v="183"/>
    <x v="188"/>
    <d v="2022-08-01T00:00:00"/>
    <x v="0"/>
    <n v="48615"/>
    <n v="3.8"/>
    <x v="0"/>
    <m/>
    <x v="1"/>
    <x v="0"/>
    <n v="25"/>
  </r>
  <r>
    <x v="800"/>
    <x v="2"/>
    <n v="30"/>
    <x v="4"/>
    <s v="Production Manager"/>
    <x v="7"/>
    <x v="2"/>
    <x v="1"/>
    <x v="183"/>
    <x v="188"/>
    <d v="2022-07-29T00:00:00"/>
    <x v="2"/>
    <m/>
    <m/>
    <x v="1"/>
    <n v="5"/>
    <x v="1"/>
    <x v="1"/>
    <n v="22"/>
  </r>
  <r>
    <x v="801"/>
    <x v="0"/>
    <n v="34"/>
    <x v="0"/>
    <s v="Operations Executive"/>
    <x v="6"/>
    <x v="1"/>
    <x v="0"/>
    <x v="184"/>
    <x v="187"/>
    <d v="2022-07-29T00:00:00"/>
    <x v="1"/>
    <m/>
    <m/>
    <x v="1"/>
    <n v="4"/>
    <x v="0"/>
    <x v="2"/>
    <n v="21"/>
  </r>
  <r>
    <x v="802"/>
    <x v="0"/>
    <n v="35"/>
    <x v="1"/>
    <s v="Service Engineer"/>
    <x v="4"/>
    <x v="0"/>
    <x v="1"/>
    <x v="184"/>
    <x v="188"/>
    <d v="2022-08-03T00:00:00"/>
    <x v="3"/>
    <m/>
    <m/>
    <x v="1"/>
    <m/>
    <x v="0"/>
    <x v="2"/>
    <n v="26"/>
  </r>
  <r>
    <x v="803"/>
    <x v="2"/>
    <n v="24"/>
    <x v="1"/>
    <s v="Service Manager"/>
    <x v="9"/>
    <x v="1"/>
    <x v="0"/>
    <x v="185"/>
    <x v="192"/>
    <d v="2022-08-08T00:00:00"/>
    <x v="0"/>
    <n v="45088"/>
    <n v="4"/>
    <x v="2"/>
    <n v="2"/>
    <x v="1"/>
    <x v="0"/>
    <n v="30"/>
  </r>
  <r>
    <x v="804"/>
    <x v="0"/>
    <n v="26"/>
    <x v="7"/>
    <s v="Purchase Officer"/>
    <x v="11"/>
    <x v="0"/>
    <x v="2"/>
    <x v="185"/>
    <x v="189"/>
    <d v="2022-08-06T00:00:00"/>
    <x v="0"/>
    <n v="128199"/>
    <n v="4.3"/>
    <x v="2"/>
    <n v="4"/>
    <x v="2"/>
    <x v="0"/>
    <n v="28"/>
  </r>
  <r>
    <x v="805"/>
    <x v="2"/>
    <n v="22"/>
    <x v="0"/>
    <s v="Operations Manager"/>
    <x v="4"/>
    <x v="1"/>
    <x v="0"/>
    <x v="185"/>
    <x v="188"/>
    <d v="2022-08-01T00:00:00"/>
    <x v="0"/>
    <n v="63558"/>
    <n v="4.9000000000000004"/>
    <x v="0"/>
    <n v="4"/>
    <x v="1"/>
    <x v="0"/>
    <n v="23"/>
  </r>
  <r>
    <x v="806"/>
    <x v="1"/>
    <n v="29"/>
    <x v="3"/>
    <s v="Marketing Executive"/>
    <x v="7"/>
    <x v="4"/>
    <x v="1"/>
    <x v="186"/>
    <x v="190"/>
    <d v="2022-07-31T00:00:00"/>
    <x v="0"/>
    <n v="61609"/>
    <n v="4.4000000000000004"/>
    <x v="2"/>
    <n v="4"/>
    <x v="1"/>
    <x v="1"/>
    <n v="21"/>
  </r>
  <r>
    <x v="807"/>
    <x v="1"/>
    <n v="29"/>
    <x v="2"/>
    <s v="Sales Executive"/>
    <x v="2"/>
    <x v="0"/>
    <x v="1"/>
    <x v="186"/>
    <x v="193"/>
    <d v="2022-08-04T00:00:00"/>
    <x v="1"/>
    <m/>
    <m/>
    <x v="1"/>
    <n v="4"/>
    <x v="2"/>
    <x v="1"/>
    <n v="25"/>
  </r>
  <r>
    <x v="808"/>
    <x v="0"/>
    <n v="31"/>
    <x v="6"/>
    <s v="Financial Analyst"/>
    <x v="1"/>
    <x v="1"/>
    <x v="1"/>
    <x v="186"/>
    <x v="186"/>
    <d v="2022-07-29T00:00:00"/>
    <x v="1"/>
    <m/>
    <m/>
    <x v="1"/>
    <m/>
    <x v="0"/>
    <x v="1"/>
    <n v="19"/>
  </r>
  <r>
    <x v="809"/>
    <x v="0"/>
    <n v="39"/>
    <x v="1"/>
    <s v="Service Manager"/>
    <x v="8"/>
    <x v="4"/>
    <x v="0"/>
    <x v="186"/>
    <x v="194"/>
    <d v="2022-08-06T00:00:00"/>
    <x v="2"/>
    <m/>
    <m/>
    <x v="1"/>
    <m/>
    <x v="1"/>
    <x v="2"/>
    <n v="27"/>
  </r>
  <r>
    <x v="810"/>
    <x v="1"/>
    <n v="27"/>
    <x v="6"/>
    <s v="Financial Analyst"/>
    <x v="4"/>
    <x v="1"/>
    <x v="1"/>
    <x v="186"/>
    <x v="189"/>
    <d v="2022-08-08T00:00:00"/>
    <x v="0"/>
    <m/>
    <m/>
    <x v="0"/>
    <n v="3"/>
    <x v="1"/>
    <x v="0"/>
    <n v="29"/>
  </r>
  <r>
    <x v="811"/>
    <x v="2"/>
    <n v="37"/>
    <x v="2"/>
    <s v="Sales Executive"/>
    <x v="6"/>
    <x v="1"/>
    <x v="3"/>
    <x v="186"/>
    <x v="184"/>
    <d v="2022-07-27T00:00:00"/>
    <x v="2"/>
    <m/>
    <m/>
    <x v="1"/>
    <n v="4"/>
    <x v="0"/>
    <x v="2"/>
    <n v="17"/>
  </r>
  <r>
    <x v="812"/>
    <x v="0"/>
    <n v="39"/>
    <x v="1"/>
    <s v="Service Engineer"/>
    <x v="7"/>
    <x v="4"/>
    <x v="0"/>
    <x v="186"/>
    <x v="191"/>
    <d v="2022-08-08T00:00:00"/>
    <x v="0"/>
    <n v="64758"/>
    <n v="4.4000000000000004"/>
    <x v="0"/>
    <n v="4"/>
    <x v="1"/>
    <x v="2"/>
    <n v="29"/>
  </r>
  <r>
    <x v="813"/>
    <x v="1"/>
    <n v="37"/>
    <x v="0"/>
    <s v="Operations Manager"/>
    <x v="14"/>
    <x v="1"/>
    <x v="1"/>
    <x v="186"/>
    <x v="185"/>
    <d v="2022-07-26T00:00:00"/>
    <x v="1"/>
    <m/>
    <m/>
    <x v="1"/>
    <n v="3"/>
    <x v="1"/>
    <x v="2"/>
    <n v="16"/>
  </r>
  <r>
    <x v="814"/>
    <x v="2"/>
    <n v="35"/>
    <x v="0"/>
    <s v="Operations Manager"/>
    <x v="9"/>
    <x v="4"/>
    <x v="1"/>
    <x v="186"/>
    <x v="184"/>
    <d v="2022-07-31T00:00:00"/>
    <x v="0"/>
    <n v="52261"/>
    <n v="3.7"/>
    <x v="0"/>
    <n v="4"/>
    <x v="1"/>
    <x v="2"/>
    <n v="21"/>
  </r>
  <r>
    <x v="815"/>
    <x v="0"/>
    <n v="25"/>
    <x v="4"/>
    <s v="Production Manager"/>
    <x v="6"/>
    <x v="0"/>
    <x v="0"/>
    <x v="186"/>
    <x v="182"/>
    <d v="2022-07-30T00:00:00"/>
    <x v="0"/>
    <m/>
    <m/>
    <x v="0"/>
    <m/>
    <x v="1"/>
    <x v="0"/>
    <n v="20"/>
  </r>
  <r>
    <x v="816"/>
    <x v="2"/>
    <n v="40"/>
    <x v="1"/>
    <s v="Service Manager"/>
    <x v="12"/>
    <x v="3"/>
    <x v="3"/>
    <x v="186"/>
    <x v="181"/>
    <d v="2022-07-31T00:00:00"/>
    <x v="0"/>
    <n v="37245"/>
    <n v="4.8"/>
    <x v="2"/>
    <n v="5"/>
    <x v="1"/>
    <x v="3"/>
    <n v="21"/>
  </r>
  <r>
    <x v="817"/>
    <x v="0"/>
    <n v="39"/>
    <x v="1"/>
    <s v="Service Engineer"/>
    <x v="1"/>
    <x v="2"/>
    <x v="4"/>
    <x v="187"/>
    <x v="181"/>
    <d v="2022-07-31T00:00:00"/>
    <x v="0"/>
    <m/>
    <m/>
    <x v="0"/>
    <m/>
    <x v="1"/>
    <x v="2"/>
    <n v="20"/>
  </r>
  <r>
    <x v="818"/>
    <x v="0"/>
    <n v="31"/>
    <x v="1"/>
    <s v="Service Engineer"/>
    <x v="7"/>
    <x v="1"/>
    <x v="1"/>
    <x v="187"/>
    <x v="195"/>
    <d v="2022-08-06T00:00:00"/>
    <x v="0"/>
    <n v="48070"/>
    <n v="3.9"/>
    <x v="2"/>
    <n v="5"/>
    <x v="1"/>
    <x v="1"/>
    <n v="26"/>
  </r>
  <r>
    <x v="819"/>
    <x v="0"/>
    <n v="24"/>
    <x v="0"/>
    <s v="Operations Executive"/>
    <x v="9"/>
    <x v="4"/>
    <x v="2"/>
    <x v="187"/>
    <x v="191"/>
    <d v="2022-08-03T00:00:00"/>
    <x v="2"/>
    <m/>
    <m/>
    <x v="1"/>
    <n v="4"/>
    <x v="1"/>
    <x v="0"/>
    <n v="23"/>
  </r>
  <r>
    <x v="820"/>
    <x v="2"/>
    <n v="32"/>
    <x v="3"/>
    <s v="Marketing Executive"/>
    <x v="4"/>
    <x v="1"/>
    <x v="1"/>
    <x v="187"/>
    <x v="196"/>
    <d v="2022-08-12T00:00:00"/>
    <x v="0"/>
    <n v="74146"/>
    <n v="3.7"/>
    <x v="0"/>
    <m/>
    <x v="1"/>
    <x v="1"/>
    <n v="32"/>
  </r>
  <r>
    <x v="821"/>
    <x v="0"/>
    <n v="27"/>
    <x v="7"/>
    <s v="Purchase Manager"/>
    <x v="10"/>
    <x v="0"/>
    <x v="1"/>
    <x v="187"/>
    <x v="186"/>
    <d v="2022-08-01T00:00:00"/>
    <x v="0"/>
    <n v="151460"/>
    <n v="4.8"/>
    <x v="0"/>
    <n v="2"/>
    <x v="1"/>
    <x v="0"/>
    <n v="21"/>
  </r>
  <r>
    <x v="822"/>
    <x v="0"/>
    <n v="29"/>
    <x v="7"/>
    <s v="Purchase Manager"/>
    <x v="3"/>
    <x v="0"/>
    <x v="0"/>
    <x v="187"/>
    <x v="193"/>
    <d v="2022-08-04T00:00:00"/>
    <x v="0"/>
    <m/>
    <m/>
    <x v="0"/>
    <n v="4"/>
    <x v="1"/>
    <x v="1"/>
    <n v="24"/>
  </r>
  <r>
    <x v="823"/>
    <x v="0"/>
    <n v="35"/>
    <x v="0"/>
    <s v="Operations Executive"/>
    <x v="12"/>
    <x v="2"/>
    <x v="4"/>
    <x v="187"/>
    <x v="194"/>
    <d v="2022-08-08T00:00:00"/>
    <x v="0"/>
    <n v="54423"/>
    <n v="4.7"/>
    <x v="0"/>
    <n v="4"/>
    <x v="1"/>
    <x v="2"/>
    <n v="28"/>
  </r>
  <r>
    <x v="824"/>
    <x v="0"/>
    <n v="43"/>
    <x v="7"/>
    <s v="Purchase Officer"/>
    <x v="14"/>
    <x v="2"/>
    <x v="1"/>
    <x v="188"/>
    <x v="187"/>
    <d v="2022-07-28T00:00:00"/>
    <x v="0"/>
    <n v="119139"/>
    <n v="4.0999999999999996"/>
    <x v="2"/>
    <m/>
    <x v="1"/>
    <x v="3"/>
    <n v="16"/>
  </r>
  <r>
    <x v="825"/>
    <x v="1"/>
    <n v="29"/>
    <x v="0"/>
    <s v="Operations Manager"/>
    <x v="9"/>
    <x v="2"/>
    <x v="1"/>
    <x v="189"/>
    <x v="197"/>
    <d v="2022-08-08T00:00:00"/>
    <x v="2"/>
    <m/>
    <m/>
    <x v="1"/>
    <n v="4"/>
    <x v="1"/>
    <x v="1"/>
    <n v="26"/>
  </r>
  <r>
    <x v="826"/>
    <x v="0"/>
    <n v="22"/>
    <x v="1"/>
    <s v="Service Engineer"/>
    <x v="4"/>
    <x v="2"/>
    <x v="0"/>
    <x v="189"/>
    <x v="193"/>
    <d v="2022-08-05T00:00:00"/>
    <x v="0"/>
    <n v="66466"/>
    <n v="4.3"/>
    <x v="0"/>
    <n v="5"/>
    <x v="0"/>
    <x v="0"/>
    <n v="23"/>
  </r>
  <r>
    <x v="827"/>
    <x v="0"/>
    <n v="33"/>
    <x v="0"/>
    <s v="Operations Executive"/>
    <x v="3"/>
    <x v="2"/>
    <x v="3"/>
    <x v="189"/>
    <x v="189"/>
    <d v="2022-07-31T00:00:00"/>
    <x v="1"/>
    <m/>
    <m/>
    <x v="1"/>
    <n v="5"/>
    <x v="1"/>
    <x v="1"/>
    <n v="18"/>
  </r>
  <r>
    <x v="828"/>
    <x v="2"/>
    <n v="25"/>
    <x v="0"/>
    <s v="Operations Executive"/>
    <x v="3"/>
    <x v="0"/>
    <x v="0"/>
    <x v="190"/>
    <x v="192"/>
    <d v="2022-08-09T00:00:00"/>
    <x v="0"/>
    <n v="65166"/>
    <n v="3.8"/>
    <x v="0"/>
    <n v="5"/>
    <x v="1"/>
    <x v="0"/>
    <n v="26"/>
  </r>
  <r>
    <x v="829"/>
    <x v="0"/>
    <n v="43"/>
    <x v="0"/>
    <s v="Operations Executive"/>
    <x v="4"/>
    <x v="4"/>
    <x v="1"/>
    <x v="190"/>
    <x v="185"/>
    <d v="2022-08-02T00:00:00"/>
    <x v="1"/>
    <m/>
    <m/>
    <x v="1"/>
    <n v="5"/>
    <x v="1"/>
    <x v="3"/>
    <n v="19"/>
  </r>
  <r>
    <x v="830"/>
    <x v="0"/>
    <n v="23"/>
    <x v="0"/>
    <s v="Operations Executive"/>
    <x v="6"/>
    <x v="2"/>
    <x v="4"/>
    <x v="190"/>
    <x v="189"/>
    <d v="2022-08-05T00:00:00"/>
    <x v="0"/>
    <m/>
    <m/>
    <x v="0"/>
    <m/>
    <x v="1"/>
    <x v="0"/>
    <n v="22"/>
  </r>
  <r>
    <x v="831"/>
    <x v="0"/>
    <n v="34"/>
    <x v="1"/>
    <s v="Service Engineer"/>
    <x v="3"/>
    <x v="2"/>
    <x v="4"/>
    <x v="191"/>
    <x v="192"/>
    <d v="2022-08-02T00:00:00"/>
    <x v="1"/>
    <m/>
    <m/>
    <x v="1"/>
    <n v="4"/>
    <x v="0"/>
    <x v="2"/>
    <n v="18"/>
  </r>
  <r>
    <x v="832"/>
    <x v="0"/>
    <n v="27"/>
    <x v="0"/>
    <s v="Operations Executive"/>
    <x v="11"/>
    <x v="3"/>
    <x v="2"/>
    <x v="191"/>
    <x v="196"/>
    <d v="2022-08-04T00:00:00"/>
    <x v="0"/>
    <n v="119992"/>
    <n v="4.4000000000000004"/>
    <x v="0"/>
    <n v="1"/>
    <x v="1"/>
    <x v="0"/>
    <n v="20"/>
  </r>
  <r>
    <x v="833"/>
    <x v="0"/>
    <n v="23"/>
    <x v="0"/>
    <s v="Operations Manager"/>
    <x v="12"/>
    <x v="1"/>
    <x v="2"/>
    <x v="191"/>
    <x v="198"/>
    <d v="2022-08-10T00:00:00"/>
    <x v="0"/>
    <n v="44857"/>
    <n v="4.4000000000000004"/>
    <x v="2"/>
    <m/>
    <x v="0"/>
    <x v="0"/>
    <n v="26"/>
  </r>
  <r>
    <x v="834"/>
    <x v="0"/>
    <n v="28"/>
    <x v="1"/>
    <s v="Service Engineer"/>
    <x v="3"/>
    <x v="1"/>
    <x v="2"/>
    <x v="191"/>
    <x v="197"/>
    <d v="2022-08-09T00:00:00"/>
    <x v="0"/>
    <m/>
    <m/>
    <x v="0"/>
    <n v="4"/>
    <x v="1"/>
    <x v="1"/>
    <n v="25"/>
  </r>
  <r>
    <x v="835"/>
    <x v="0"/>
    <n v="29"/>
    <x v="1"/>
    <s v="Service Engineer"/>
    <x v="1"/>
    <x v="2"/>
    <x v="1"/>
    <x v="191"/>
    <x v="195"/>
    <d v="2022-08-01T00:00:00"/>
    <x v="0"/>
    <n v="61409"/>
    <n v="3.8"/>
    <x v="0"/>
    <n v="5"/>
    <x v="0"/>
    <x v="1"/>
    <n v="17"/>
  </r>
  <r>
    <x v="836"/>
    <x v="1"/>
    <n v="25"/>
    <x v="2"/>
    <s v="Sales Manager"/>
    <x v="1"/>
    <x v="1"/>
    <x v="1"/>
    <x v="191"/>
    <x v="187"/>
    <d v="2022-07-28T00:00:00"/>
    <x v="1"/>
    <m/>
    <m/>
    <x v="1"/>
    <n v="4"/>
    <x v="0"/>
    <x v="0"/>
    <n v="13"/>
  </r>
  <r>
    <x v="837"/>
    <x v="0"/>
    <n v="34"/>
    <x v="4"/>
    <s v="Production Engineer"/>
    <x v="0"/>
    <x v="0"/>
    <x v="0"/>
    <x v="192"/>
    <x v="199"/>
    <d v="2022-08-15T00:00:00"/>
    <x v="0"/>
    <n v="50552"/>
    <n v="4.7"/>
    <x v="0"/>
    <n v="4"/>
    <x v="0"/>
    <x v="2"/>
    <n v="30"/>
  </r>
  <r>
    <x v="838"/>
    <x v="2"/>
    <n v="36"/>
    <x v="1"/>
    <s v="Service Engineer"/>
    <x v="1"/>
    <x v="4"/>
    <x v="4"/>
    <x v="192"/>
    <x v="189"/>
    <d v="2022-08-04T00:00:00"/>
    <x v="0"/>
    <n v="69887"/>
    <n v="4.9000000000000004"/>
    <x v="0"/>
    <n v="4"/>
    <x v="1"/>
    <x v="2"/>
    <n v="19"/>
  </r>
  <r>
    <x v="839"/>
    <x v="2"/>
    <n v="29"/>
    <x v="0"/>
    <s v="Operations Manager"/>
    <x v="7"/>
    <x v="1"/>
    <x v="3"/>
    <x v="193"/>
    <x v="200"/>
    <d v="2022-08-09T00:00:00"/>
    <x v="0"/>
    <n v="67507"/>
    <n v="4.4000000000000004"/>
    <x v="0"/>
    <n v="4"/>
    <x v="1"/>
    <x v="1"/>
    <n v="23"/>
  </r>
  <r>
    <x v="840"/>
    <x v="0"/>
    <n v="27"/>
    <x v="1"/>
    <s v="Service Engineer"/>
    <x v="6"/>
    <x v="4"/>
    <x v="1"/>
    <x v="193"/>
    <x v="191"/>
    <d v="2022-08-03T00:00:00"/>
    <x v="1"/>
    <m/>
    <m/>
    <x v="1"/>
    <n v="4"/>
    <x v="1"/>
    <x v="0"/>
    <n v="17"/>
  </r>
  <r>
    <x v="841"/>
    <x v="2"/>
    <n v="33"/>
    <x v="0"/>
    <s v="Operations Manager"/>
    <x v="10"/>
    <x v="3"/>
    <x v="1"/>
    <x v="193"/>
    <x v="191"/>
    <d v="2022-08-03T00:00:00"/>
    <x v="0"/>
    <n v="146653"/>
    <n v="3.5"/>
    <x v="2"/>
    <n v="4"/>
    <x v="0"/>
    <x v="1"/>
    <n v="17"/>
  </r>
  <r>
    <x v="842"/>
    <x v="0"/>
    <n v="22"/>
    <x v="1"/>
    <s v="Service Engineer"/>
    <x v="4"/>
    <x v="1"/>
    <x v="3"/>
    <x v="193"/>
    <x v="201"/>
    <d v="2022-08-18T00:00:00"/>
    <x v="0"/>
    <n v="61972"/>
    <n v="4.5"/>
    <x v="0"/>
    <n v="4"/>
    <x v="1"/>
    <x v="0"/>
    <n v="32"/>
  </r>
  <r>
    <x v="843"/>
    <x v="1"/>
    <n v="26"/>
    <x v="1"/>
    <s v="Service Engineer"/>
    <x v="2"/>
    <x v="2"/>
    <x v="0"/>
    <x v="193"/>
    <x v="195"/>
    <d v="2022-08-03T00:00:00"/>
    <x v="0"/>
    <n v="61834"/>
    <n v="4.8"/>
    <x v="0"/>
    <n v="1"/>
    <x v="1"/>
    <x v="0"/>
    <n v="17"/>
  </r>
  <r>
    <x v="844"/>
    <x v="0"/>
    <n v="26"/>
    <x v="4"/>
    <s v="Production Engineer"/>
    <x v="1"/>
    <x v="1"/>
    <x v="1"/>
    <x v="194"/>
    <x v="193"/>
    <d v="2022-08-08T00:00:00"/>
    <x v="1"/>
    <m/>
    <m/>
    <x v="1"/>
    <n v="4"/>
    <x v="1"/>
    <x v="0"/>
    <n v="21"/>
  </r>
  <r>
    <x v="845"/>
    <x v="0"/>
    <n v="39"/>
    <x v="6"/>
    <s v="Financial Analyst"/>
    <x v="2"/>
    <x v="2"/>
    <x v="0"/>
    <x v="194"/>
    <x v="193"/>
    <d v="2022-08-11T00:00:00"/>
    <x v="0"/>
    <n v="84988"/>
    <n v="3.8"/>
    <x v="0"/>
    <n v="4"/>
    <x v="1"/>
    <x v="2"/>
    <n v="24"/>
  </r>
  <r>
    <x v="846"/>
    <x v="0"/>
    <n v="33"/>
    <x v="1"/>
    <s v="Service Manager"/>
    <x v="4"/>
    <x v="0"/>
    <x v="1"/>
    <x v="194"/>
    <x v="199"/>
    <d v="2022-08-09T00:00:00"/>
    <x v="3"/>
    <m/>
    <m/>
    <x v="1"/>
    <m/>
    <x v="1"/>
    <x v="1"/>
    <n v="22"/>
  </r>
  <r>
    <x v="847"/>
    <x v="1"/>
    <n v="39"/>
    <x v="1"/>
    <s v="Service Engineer"/>
    <x v="14"/>
    <x v="4"/>
    <x v="3"/>
    <x v="194"/>
    <x v="199"/>
    <d v="2022-08-13T00:00:00"/>
    <x v="1"/>
    <m/>
    <m/>
    <x v="1"/>
    <n v="4"/>
    <x v="0"/>
    <x v="2"/>
    <n v="26"/>
  </r>
  <r>
    <x v="848"/>
    <x v="0"/>
    <n v="26"/>
    <x v="1"/>
    <s v="Service Manager"/>
    <x v="8"/>
    <x v="1"/>
    <x v="2"/>
    <x v="194"/>
    <x v="196"/>
    <d v="2022-08-04T00:00:00"/>
    <x v="0"/>
    <n v="223446"/>
    <n v="4.5999999999999996"/>
    <x v="0"/>
    <n v="4"/>
    <x v="1"/>
    <x v="0"/>
    <n v="17"/>
  </r>
  <r>
    <x v="849"/>
    <x v="2"/>
    <n v="37"/>
    <x v="0"/>
    <s v="Operations Manager"/>
    <x v="1"/>
    <x v="0"/>
    <x v="4"/>
    <x v="194"/>
    <x v="202"/>
    <d v="2022-08-14T00:00:00"/>
    <x v="0"/>
    <n v="59615"/>
    <n v="3.8"/>
    <x v="0"/>
    <n v="3"/>
    <x v="0"/>
    <x v="2"/>
    <n v="27"/>
  </r>
  <r>
    <x v="850"/>
    <x v="0"/>
    <n v="40"/>
    <x v="0"/>
    <s v="Operations Executive"/>
    <x v="9"/>
    <x v="2"/>
    <x v="1"/>
    <x v="194"/>
    <x v="195"/>
    <d v="2022-08-03T00:00:00"/>
    <x v="1"/>
    <m/>
    <m/>
    <x v="1"/>
    <m/>
    <x v="1"/>
    <x v="3"/>
    <n v="16"/>
  </r>
  <r>
    <x v="851"/>
    <x v="2"/>
    <n v="25"/>
    <x v="4"/>
    <s v="Production Manager"/>
    <x v="7"/>
    <x v="1"/>
    <x v="2"/>
    <x v="194"/>
    <x v="189"/>
    <d v="2022-07-31T00:00:00"/>
    <x v="0"/>
    <n v="47170"/>
    <n v="3.7"/>
    <x v="0"/>
    <n v="5"/>
    <x v="1"/>
    <x v="0"/>
    <n v="13"/>
  </r>
  <r>
    <x v="852"/>
    <x v="0"/>
    <n v="54"/>
    <x v="0"/>
    <s v="Operations Executive"/>
    <x v="6"/>
    <x v="2"/>
    <x v="0"/>
    <x v="195"/>
    <x v="201"/>
    <d v="2022-08-18T00:00:00"/>
    <x v="3"/>
    <m/>
    <m/>
    <x v="1"/>
    <n v="4"/>
    <x v="1"/>
    <x v="4"/>
    <n v="30"/>
  </r>
  <r>
    <x v="853"/>
    <x v="2"/>
    <n v="26"/>
    <x v="0"/>
    <s v="Operations Executive"/>
    <x v="4"/>
    <x v="3"/>
    <x v="1"/>
    <x v="195"/>
    <x v="194"/>
    <d v="2022-08-09T00:00:00"/>
    <x v="0"/>
    <n v="85672"/>
    <n v="3.7"/>
    <x v="0"/>
    <n v="4"/>
    <x v="1"/>
    <x v="0"/>
    <n v="21"/>
  </r>
  <r>
    <x v="854"/>
    <x v="0"/>
    <n v="49"/>
    <x v="1"/>
    <s v="Service Manager"/>
    <x v="8"/>
    <x v="0"/>
    <x v="0"/>
    <x v="195"/>
    <x v="194"/>
    <d v="2022-08-13T00:00:00"/>
    <x v="0"/>
    <m/>
    <m/>
    <x v="2"/>
    <n v="4"/>
    <x v="1"/>
    <x v="5"/>
    <n v="25"/>
  </r>
  <r>
    <x v="855"/>
    <x v="0"/>
    <n v="34"/>
    <x v="3"/>
    <s v="Marketing Executive"/>
    <x v="13"/>
    <x v="2"/>
    <x v="3"/>
    <x v="195"/>
    <x v="197"/>
    <d v="2022-08-13T00:00:00"/>
    <x v="0"/>
    <n v="210778"/>
    <n v="3.9"/>
    <x v="0"/>
    <n v="5"/>
    <x v="1"/>
    <x v="2"/>
    <n v="25"/>
  </r>
  <r>
    <x v="856"/>
    <x v="0"/>
    <n v="35"/>
    <x v="0"/>
    <s v="Operations Executive"/>
    <x v="0"/>
    <x v="0"/>
    <x v="0"/>
    <x v="196"/>
    <x v="203"/>
    <d v="2022-08-14T00:00:00"/>
    <x v="0"/>
    <n v="60020"/>
    <n v="4.9000000000000004"/>
    <x v="0"/>
    <n v="4"/>
    <x v="1"/>
    <x v="2"/>
    <n v="25"/>
  </r>
  <r>
    <x v="857"/>
    <x v="0"/>
    <n v="39"/>
    <x v="1"/>
    <s v="Service Engineer"/>
    <x v="5"/>
    <x v="0"/>
    <x v="1"/>
    <x v="196"/>
    <x v="201"/>
    <d v="2022-08-17T00:00:00"/>
    <x v="0"/>
    <n v="45099"/>
    <n v="4.5999999999999996"/>
    <x v="0"/>
    <n v="2"/>
    <x v="1"/>
    <x v="2"/>
    <n v="28"/>
  </r>
  <r>
    <x v="858"/>
    <x v="0"/>
    <n v="28"/>
    <x v="1"/>
    <s v="Service Engineer"/>
    <x v="12"/>
    <x v="1"/>
    <x v="4"/>
    <x v="196"/>
    <x v="201"/>
    <d v="2022-08-15T00:00:00"/>
    <x v="0"/>
    <n v="37864"/>
    <n v="4.5"/>
    <x v="0"/>
    <n v="4"/>
    <x v="1"/>
    <x v="1"/>
    <n v="26"/>
  </r>
  <r>
    <x v="859"/>
    <x v="0"/>
    <n v="32"/>
    <x v="1"/>
    <s v="Service Engineer"/>
    <x v="12"/>
    <x v="0"/>
    <x v="1"/>
    <x v="197"/>
    <x v="191"/>
    <d v="2022-08-10T00:00:00"/>
    <x v="0"/>
    <n v="57602"/>
    <n v="4.2"/>
    <x v="0"/>
    <n v="4"/>
    <x v="2"/>
    <x v="1"/>
    <n v="20"/>
  </r>
  <r>
    <x v="860"/>
    <x v="2"/>
    <n v="30"/>
    <x v="1"/>
    <s v="Service Engineer"/>
    <x v="1"/>
    <x v="0"/>
    <x v="2"/>
    <x v="197"/>
    <x v="204"/>
    <d v="2022-08-20T00:00:00"/>
    <x v="1"/>
    <m/>
    <m/>
    <x v="1"/>
    <n v="4"/>
    <x v="1"/>
    <x v="1"/>
    <n v="30"/>
  </r>
  <r>
    <x v="861"/>
    <x v="0"/>
    <n v="23"/>
    <x v="0"/>
    <s v="Operations Executive"/>
    <x v="1"/>
    <x v="0"/>
    <x v="2"/>
    <x v="197"/>
    <x v="196"/>
    <d v="2022-08-12T00:00:00"/>
    <x v="0"/>
    <n v="64012"/>
    <n v="4"/>
    <x v="0"/>
    <n v="4"/>
    <x v="0"/>
    <x v="0"/>
    <n v="22"/>
  </r>
  <r>
    <x v="862"/>
    <x v="0"/>
    <n v="40"/>
    <x v="4"/>
    <s v="Production Engineer"/>
    <x v="12"/>
    <x v="1"/>
    <x v="2"/>
    <x v="197"/>
    <x v="194"/>
    <d v="2022-08-13T00:00:00"/>
    <x v="0"/>
    <n v="55766"/>
    <n v="3.9"/>
    <x v="0"/>
    <n v="4"/>
    <x v="1"/>
    <x v="3"/>
    <n v="23"/>
  </r>
  <r>
    <x v="863"/>
    <x v="0"/>
    <n v="33"/>
    <x v="0"/>
    <s v="Operations Executive"/>
    <x v="5"/>
    <x v="1"/>
    <x v="0"/>
    <x v="197"/>
    <x v="199"/>
    <d v="2022-08-10T00:00:00"/>
    <x v="0"/>
    <n v="48973"/>
    <n v="4"/>
    <x v="0"/>
    <n v="4"/>
    <x v="0"/>
    <x v="1"/>
    <n v="20"/>
  </r>
  <r>
    <x v="864"/>
    <x v="0"/>
    <n v="29"/>
    <x v="0"/>
    <s v="Operations Executive"/>
    <x v="3"/>
    <x v="2"/>
    <x v="1"/>
    <x v="197"/>
    <x v="204"/>
    <d v="2022-08-16T00:00:00"/>
    <x v="0"/>
    <m/>
    <m/>
    <x v="0"/>
    <m/>
    <x v="1"/>
    <x v="1"/>
    <n v="26"/>
  </r>
  <r>
    <x v="865"/>
    <x v="0"/>
    <n v="49"/>
    <x v="0"/>
    <s v="Operations Executive"/>
    <x v="12"/>
    <x v="1"/>
    <x v="4"/>
    <x v="198"/>
    <x v="198"/>
    <d v="2022-08-08T00:00:00"/>
    <x v="1"/>
    <m/>
    <m/>
    <x v="1"/>
    <n v="4"/>
    <x v="0"/>
    <x v="5"/>
    <n v="17"/>
  </r>
  <r>
    <x v="866"/>
    <x v="0"/>
    <n v="28"/>
    <x v="0"/>
    <s v="Operations Manager"/>
    <x v="13"/>
    <x v="0"/>
    <x v="1"/>
    <x v="198"/>
    <x v="205"/>
    <d v="2022-08-20T00:00:00"/>
    <x v="0"/>
    <n v="164506"/>
    <n v="4.5999999999999996"/>
    <x v="0"/>
    <n v="4"/>
    <x v="1"/>
    <x v="1"/>
    <n v="29"/>
  </r>
  <r>
    <x v="867"/>
    <x v="0"/>
    <n v="25"/>
    <x v="2"/>
    <s v="Sales Executive"/>
    <x v="1"/>
    <x v="1"/>
    <x v="0"/>
    <x v="198"/>
    <x v="206"/>
    <d v="2022-08-13T00:00:00"/>
    <x v="0"/>
    <n v="68448"/>
    <n v="4.5999999999999996"/>
    <x v="0"/>
    <n v="4"/>
    <x v="1"/>
    <x v="0"/>
    <n v="22"/>
  </r>
  <r>
    <x v="868"/>
    <x v="2"/>
    <n v="22"/>
    <x v="1"/>
    <s v="Service Engineer"/>
    <x v="6"/>
    <x v="0"/>
    <x v="1"/>
    <x v="198"/>
    <x v="201"/>
    <d v="2022-08-13T00:00:00"/>
    <x v="0"/>
    <n v="77331"/>
    <n v="3.5"/>
    <x v="0"/>
    <n v="4"/>
    <x v="2"/>
    <x v="0"/>
    <n v="22"/>
  </r>
  <r>
    <x v="869"/>
    <x v="1"/>
    <n v="32"/>
    <x v="0"/>
    <s v="Operations Executive"/>
    <x v="11"/>
    <x v="3"/>
    <x v="1"/>
    <x v="199"/>
    <x v="207"/>
    <d v="2022-08-20T00:00:00"/>
    <x v="1"/>
    <m/>
    <m/>
    <x v="1"/>
    <m/>
    <x v="1"/>
    <x v="1"/>
    <n v="28"/>
  </r>
  <r>
    <x v="870"/>
    <x v="0"/>
    <n v="24"/>
    <x v="2"/>
    <s v="Sales Executive"/>
    <x v="0"/>
    <x v="4"/>
    <x v="0"/>
    <x v="199"/>
    <x v="202"/>
    <d v="2022-08-15T00:00:00"/>
    <x v="0"/>
    <n v="63720"/>
    <n v="3.8"/>
    <x v="0"/>
    <m/>
    <x v="1"/>
    <x v="0"/>
    <n v="23"/>
  </r>
  <r>
    <x v="871"/>
    <x v="0"/>
    <n v="30"/>
    <x v="2"/>
    <s v="Sales Executive"/>
    <x v="8"/>
    <x v="1"/>
    <x v="2"/>
    <x v="199"/>
    <x v="208"/>
    <d v="2022-08-19T00:00:00"/>
    <x v="0"/>
    <n v="152600"/>
    <n v="3.7"/>
    <x v="0"/>
    <n v="2"/>
    <x v="1"/>
    <x v="1"/>
    <n v="27"/>
  </r>
  <r>
    <x v="872"/>
    <x v="2"/>
    <n v="45"/>
    <x v="0"/>
    <s v="Operations Manager"/>
    <x v="6"/>
    <x v="1"/>
    <x v="1"/>
    <x v="199"/>
    <x v="196"/>
    <d v="2022-08-06T00:00:00"/>
    <x v="1"/>
    <m/>
    <m/>
    <x v="1"/>
    <n v="4"/>
    <x v="1"/>
    <x v="3"/>
    <n v="14"/>
  </r>
  <r>
    <x v="873"/>
    <x v="0"/>
    <n v="23"/>
    <x v="0"/>
    <s v="Operations Manager"/>
    <x v="3"/>
    <x v="4"/>
    <x v="1"/>
    <x v="200"/>
    <x v="204"/>
    <d v="2022-08-23T00:00:00"/>
    <x v="0"/>
    <n v="60575"/>
    <n v="4.5"/>
    <x v="0"/>
    <n v="1"/>
    <x v="1"/>
    <x v="0"/>
    <n v="30"/>
  </r>
  <r>
    <x v="874"/>
    <x v="0"/>
    <n v="38"/>
    <x v="1"/>
    <s v="Service Manager"/>
    <x v="1"/>
    <x v="4"/>
    <x v="0"/>
    <x v="200"/>
    <x v="199"/>
    <d v="2022-08-10T00:00:00"/>
    <x v="0"/>
    <n v="69225"/>
    <n v="4.9000000000000004"/>
    <x v="0"/>
    <n v="5"/>
    <x v="0"/>
    <x v="2"/>
    <n v="17"/>
  </r>
  <r>
    <x v="875"/>
    <x v="0"/>
    <n v="31"/>
    <x v="0"/>
    <s v="Operations Manager"/>
    <x v="4"/>
    <x v="1"/>
    <x v="2"/>
    <x v="200"/>
    <x v="203"/>
    <d v="2022-08-17T00:00:00"/>
    <x v="0"/>
    <n v="87270"/>
    <n v="4.0999999999999996"/>
    <x v="0"/>
    <m/>
    <x v="1"/>
    <x v="1"/>
    <n v="24"/>
  </r>
  <r>
    <x v="876"/>
    <x v="2"/>
    <n v="31"/>
    <x v="0"/>
    <s v="Operations Executive"/>
    <x v="4"/>
    <x v="2"/>
    <x v="1"/>
    <x v="200"/>
    <x v="199"/>
    <d v="2022-08-11T00:00:00"/>
    <x v="2"/>
    <m/>
    <m/>
    <x v="1"/>
    <n v="4"/>
    <x v="1"/>
    <x v="1"/>
    <n v="18"/>
  </r>
  <r>
    <x v="877"/>
    <x v="2"/>
    <n v="22"/>
    <x v="1"/>
    <s v="Service Engineer"/>
    <x v="8"/>
    <x v="1"/>
    <x v="0"/>
    <x v="200"/>
    <x v="204"/>
    <d v="2022-08-17T00:00:00"/>
    <x v="3"/>
    <m/>
    <m/>
    <x v="1"/>
    <n v="5"/>
    <x v="1"/>
    <x v="0"/>
    <n v="24"/>
  </r>
  <r>
    <x v="878"/>
    <x v="0"/>
    <n v="25"/>
    <x v="2"/>
    <s v="Sales Manager"/>
    <x v="13"/>
    <x v="0"/>
    <x v="1"/>
    <x v="201"/>
    <x v="206"/>
    <d v="2022-08-19T00:00:00"/>
    <x v="0"/>
    <n v="151549"/>
    <n v="4.8"/>
    <x v="0"/>
    <n v="5"/>
    <x v="1"/>
    <x v="0"/>
    <n v="25"/>
  </r>
  <r>
    <x v="879"/>
    <x v="0"/>
    <n v="22"/>
    <x v="3"/>
    <s v="Marketing Executive"/>
    <x v="1"/>
    <x v="1"/>
    <x v="1"/>
    <x v="201"/>
    <x v="209"/>
    <d v="2022-08-21T00:00:00"/>
    <x v="1"/>
    <m/>
    <m/>
    <x v="1"/>
    <m/>
    <x v="0"/>
    <x v="0"/>
    <n v="27"/>
  </r>
  <r>
    <x v="880"/>
    <x v="0"/>
    <n v="26"/>
    <x v="1"/>
    <s v="Service Manager"/>
    <x v="2"/>
    <x v="3"/>
    <x v="0"/>
    <x v="201"/>
    <x v="210"/>
    <d v="2022-08-27T00:00:00"/>
    <x v="0"/>
    <n v="63063"/>
    <n v="4.0999999999999996"/>
    <x v="2"/>
    <n v="4"/>
    <x v="1"/>
    <x v="0"/>
    <n v="33"/>
  </r>
  <r>
    <x v="881"/>
    <x v="2"/>
    <n v="34"/>
    <x v="1"/>
    <s v="Service Manager"/>
    <x v="12"/>
    <x v="2"/>
    <x v="2"/>
    <x v="201"/>
    <x v="211"/>
    <d v="2022-08-18T00:00:00"/>
    <x v="0"/>
    <n v="57561"/>
    <n v="4.4000000000000004"/>
    <x v="2"/>
    <n v="5"/>
    <x v="0"/>
    <x v="2"/>
    <n v="24"/>
  </r>
  <r>
    <x v="882"/>
    <x v="0"/>
    <n v="24"/>
    <x v="6"/>
    <s v="Finance Manager"/>
    <x v="6"/>
    <x v="1"/>
    <x v="1"/>
    <x v="201"/>
    <x v="209"/>
    <d v="2022-08-24T00:00:00"/>
    <x v="1"/>
    <m/>
    <m/>
    <x v="1"/>
    <n v="4"/>
    <x v="1"/>
    <x v="0"/>
    <n v="30"/>
  </r>
  <r>
    <x v="883"/>
    <x v="0"/>
    <n v="32"/>
    <x v="0"/>
    <s v="Operations Executive"/>
    <x v="0"/>
    <x v="0"/>
    <x v="0"/>
    <x v="201"/>
    <x v="202"/>
    <d v="2022-08-17T00:00:00"/>
    <x v="0"/>
    <n v="42076"/>
    <n v="4.2"/>
    <x v="0"/>
    <n v="3"/>
    <x v="1"/>
    <x v="1"/>
    <n v="23"/>
  </r>
  <r>
    <x v="884"/>
    <x v="2"/>
    <n v="33"/>
    <x v="1"/>
    <s v="Service Manager"/>
    <x v="1"/>
    <x v="1"/>
    <x v="0"/>
    <x v="201"/>
    <x v="206"/>
    <d v="2022-08-15T00:00:00"/>
    <x v="1"/>
    <m/>
    <m/>
    <x v="1"/>
    <n v="4"/>
    <x v="0"/>
    <x v="1"/>
    <n v="21"/>
  </r>
  <r>
    <x v="885"/>
    <x v="0"/>
    <n v="34"/>
    <x v="1"/>
    <s v="Service Engineer"/>
    <x v="9"/>
    <x v="1"/>
    <x v="0"/>
    <x v="201"/>
    <x v="207"/>
    <d v="2022-08-24T00:00:00"/>
    <x v="1"/>
    <m/>
    <m/>
    <x v="1"/>
    <n v="5"/>
    <x v="2"/>
    <x v="2"/>
    <n v="30"/>
  </r>
  <r>
    <x v="886"/>
    <x v="2"/>
    <n v="31"/>
    <x v="1"/>
    <s v="Service Engineer"/>
    <x v="4"/>
    <x v="0"/>
    <x v="0"/>
    <x v="201"/>
    <x v="210"/>
    <d v="2022-08-26T00:00:00"/>
    <x v="1"/>
    <m/>
    <m/>
    <x v="1"/>
    <n v="5"/>
    <x v="1"/>
    <x v="1"/>
    <n v="32"/>
  </r>
  <r>
    <x v="887"/>
    <x v="0"/>
    <n v="22"/>
    <x v="8"/>
    <s v="HR Specialist"/>
    <x v="5"/>
    <x v="0"/>
    <x v="1"/>
    <x v="202"/>
    <x v="206"/>
    <d v="2022-08-14T00:00:00"/>
    <x v="0"/>
    <n v="48772"/>
    <n v="4.7"/>
    <x v="2"/>
    <n v="1"/>
    <x v="1"/>
    <x v="0"/>
    <n v="19"/>
  </r>
  <r>
    <x v="888"/>
    <x v="0"/>
    <n v="38"/>
    <x v="1"/>
    <s v="Service Manager"/>
    <x v="11"/>
    <x v="1"/>
    <x v="0"/>
    <x v="202"/>
    <x v="212"/>
    <d v="2022-08-25T00:00:00"/>
    <x v="0"/>
    <n v="119666"/>
    <n v="4.8"/>
    <x v="0"/>
    <n v="5"/>
    <x v="1"/>
    <x v="2"/>
    <n v="30"/>
  </r>
  <r>
    <x v="889"/>
    <x v="0"/>
    <n v="23"/>
    <x v="0"/>
    <s v="Operations Manager"/>
    <x v="13"/>
    <x v="0"/>
    <x v="2"/>
    <x v="202"/>
    <x v="207"/>
    <d v="2022-08-24T00:00:00"/>
    <x v="0"/>
    <n v="185100"/>
    <n v="4.9000000000000004"/>
    <x v="2"/>
    <n v="5"/>
    <x v="1"/>
    <x v="0"/>
    <n v="29"/>
  </r>
  <r>
    <x v="890"/>
    <x v="2"/>
    <n v="23"/>
    <x v="3"/>
    <s v="Marketing Executive"/>
    <x v="2"/>
    <x v="0"/>
    <x v="1"/>
    <x v="202"/>
    <x v="199"/>
    <d v="2022-08-09T00:00:00"/>
    <x v="0"/>
    <n v="79408"/>
    <n v="3.7"/>
    <x v="2"/>
    <n v="5"/>
    <x v="1"/>
    <x v="0"/>
    <n v="14"/>
  </r>
  <r>
    <x v="891"/>
    <x v="2"/>
    <n v="28"/>
    <x v="1"/>
    <s v="Service Engineer"/>
    <x v="1"/>
    <x v="0"/>
    <x v="1"/>
    <x v="202"/>
    <x v="209"/>
    <d v="2022-08-28T00:00:00"/>
    <x v="3"/>
    <m/>
    <m/>
    <x v="1"/>
    <n v="5"/>
    <x v="1"/>
    <x v="1"/>
    <n v="33"/>
  </r>
  <r>
    <x v="892"/>
    <x v="2"/>
    <n v="27"/>
    <x v="5"/>
    <s v="General Manager"/>
    <x v="13"/>
    <x v="1"/>
    <x v="0"/>
    <x v="202"/>
    <x v="204"/>
    <d v="2022-08-18T00:00:00"/>
    <x v="0"/>
    <n v="163460"/>
    <n v="4.4000000000000004"/>
    <x v="2"/>
    <n v="4"/>
    <x v="0"/>
    <x v="0"/>
    <n v="23"/>
  </r>
  <r>
    <x v="893"/>
    <x v="0"/>
    <n v="28"/>
    <x v="3"/>
    <s v="Marketing Executive"/>
    <x v="4"/>
    <x v="1"/>
    <x v="2"/>
    <x v="203"/>
    <x v="203"/>
    <d v="2022-08-13T00:00:00"/>
    <x v="0"/>
    <n v="68867"/>
    <n v="4.4000000000000004"/>
    <x v="0"/>
    <n v="4"/>
    <x v="1"/>
    <x v="1"/>
    <n v="17"/>
  </r>
  <r>
    <x v="894"/>
    <x v="2"/>
    <n v="27"/>
    <x v="0"/>
    <s v="Operations Manager"/>
    <x v="3"/>
    <x v="1"/>
    <x v="2"/>
    <x v="203"/>
    <x v="205"/>
    <d v="2022-08-21T00:00:00"/>
    <x v="0"/>
    <n v="56551"/>
    <n v="4.0999999999999996"/>
    <x v="0"/>
    <n v="4"/>
    <x v="1"/>
    <x v="0"/>
    <n v="25"/>
  </r>
  <r>
    <x v="895"/>
    <x v="0"/>
    <n v="25"/>
    <x v="1"/>
    <s v="Service Engineer"/>
    <x v="5"/>
    <x v="1"/>
    <x v="0"/>
    <x v="203"/>
    <x v="210"/>
    <d v="2022-08-22T00:00:00"/>
    <x v="0"/>
    <n v="44178"/>
    <n v="4"/>
    <x v="0"/>
    <n v="3"/>
    <x v="0"/>
    <x v="0"/>
    <n v="26"/>
  </r>
  <r>
    <x v="896"/>
    <x v="0"/>
    <n v="38"/>
    <x v="0"/>
    <s v="Operations Executive"/>
    <x v="5"/>
    <x v="0"/>
    <x v="0"/>
    <x v="203"/>
    <x v="207"/>
    <d v="2022-08-23T00:00:00"/>
    <x v="1"/>
    <m/>
    <m/>
    <x v="1"/>
    <n v="4"/>
    <x v="1"/>
    <x v="2"/>
    <n v="27"/>
  </r>
  <r>
    <x v="897"/>
    <x v="2"/>
    <n v="26"/>
    <x v="0"/>
    <s v="Operations Executive"/>
    <x v="4"/>
    <x v="4"/>
    <x v="0"/>
    <x v="203"/>
    <x v="206"/>
    <d v="2022-08-21T00:00:00"/>
    <x v="1"/>
    <m/>
    <m/>
    <x v="1"/>
    <n v="4"/>
    <x v="1"/>
    <x v="0"/>
    <n v="25"/>
  </r>
  <r>
    <x v="898"/>
    <x v="0"/>
    <n v="28"/>
    <x v="5"/>
    <s v="General Manager"/>
    <x v="5"/>
    <x v="1"/>
    <x v="1"/>
    <x v="204"/>
    <x v="205"/>
    <d v="2022-08-19T00:00:00"/>
    <x v="0"/>
    <n v="35294"/>
    <n v="4.9000000000000004"/>
    <x v="0"/>
    <m/>
    <x v="1"/>
    <x v="1"/>
    <n v="22"/>
  </r>
  <r>
    <x v="899"/>
    <x v="0"/>
    <n v="24"/>
    <x v="1"/>
    <s v="Service Engineer"/>
    <x v="13"/>
    <x v="0"/>
    <x v="1"/>
    <x v="204"/>
    <x v="205"/>
    <d v="2022-08-23T00:00:00"/>
    <x v="0"/>
    <n v="202750"/>
    <n v="4.3"/>
    <x v="2"/>
    <n v="1"/>
    <x v="1"/>
    <x v="0"/>
    <n v="26"/>
  </r>
  <r>
    <x v="900"/>
    <x v="0"/>
    <n v="35"/>
    <x v="0"/>
    <s v="Operations Executive"/>
    <x v="3"/>
    <x v="1"/>
    <x v="3"/>
    <x v="204"/>
    <x v="200"/>
    <d v="2022-08-11T00:00:00"/>
    <x v="0"/>
    <m/>
    <m/>
    <x v="2"/>
    <n v="4"/>
    <x v="1"/>
    <x v="2"/>
    <n v="14"/>
  </r>
  <r>
    <x v="901"/>
    <x v="0"/>
    <n v="38"/>
    <x v="1"/>
    <s v="Service Engineer"/>
    <x v="1"/>
    <x v="1"/>
    <x v="3"/>
    <x v="205"/>
    <x v="206"/>
    <d v="2022-08-18T00:00:00"/>
    <x v="0"/>
    <n v="68269"/>
    <n v="5"/>
    <x v="2"/>
    <m/>
    <x v="0"/>
    <x v="2"/>
    <n v="20"/>
  </r>
  <r>
    <x v="902"/>
    <x v="0"/>
    <n v="38"/>
    <x v="1"/>
    <s v="Service Manager"/>
    <x v="10"/>
    <x v="0"/>
    <x v="2"/>
    <x v="205"/>
    <x v="210"/>
    <d v="2022-08-25T00:00:00"/>
    <x v="0"/>
    <n v="141109"/>
    <n v="3.7"/>
    <x v="0"/>
    <n v="4"/>
    <x v="1"/>
    <x v="2"/>
    <n v="27"/>
  </r>
  <r>
    <x v="903"/>
    <x v="2"/>
    <n v="34"/>
    <x v="7"/>
    <s v="Purchase Manager"/>
    <x v="0"/>
    <x v="2"/>
    <x v="1"/>
    <x v="205"/>
    <x v="209"/>
    <d v="2022-08-26T00:00:00"/>
    <x v="0"/>
    <n v="67687"/>
    <n v="4.2"/>
    <x v="0"/>
    <n v="4"/>
    <x v="1"/>
    <x v="2"/>
    <n v="28"/>
  </r>
  <r>
    <x v="904"/>
    <x v="0"/>
    <n v="33"/>
    <x v="0"/>
    <s v="Operations Executive"/>
    <x v="5"/>
    <x v="4"/>
    <x v="0"/>
    <x v="205"/>
    <x v="204"/>
    <d v="2022-08-15T00:00:00"/>
    <x v="1"/>
    <m/>
    <m/>
    <x v="1"/>
    <n v="4"/>
    <x v="1"/>
    <x v="1"/>
    <n v="17"/>
  </r>
  <r>
    <x v="905"/>
    <x v="2"/>
    <n v="31"/>
    <x v="4"/>
    <s v="Production Manager"/>
    <x v="0"/>
    <x v="2"/>
    <x v="0"/>
    <x v="205"/>
    <x v="213"/>
    <d v="2022-08-25T00:00:00"/>
    <x v="0"/>
    <n v="50649"/>
    <n v="4.3"/>
    <x v="0"/>
    <m/>
    <x v="1"/>
    <x v="1"/>
    <n v="27"/>
  </r>
  <r>
    <x v="906"/>
    <x v="2"/>
    <n v="33"/>
    <x v="0"/>
    <s v="Operations Executive"/>
    <x v="11"/>
    <x v="1"/>
    <x v="0"/>
    <x v="205"/>
    <x v="214"/>
    <d v="2022-08-25T00:00:00"/>
    <x v="2"/>
    <m/>
    <m/>
    <x v="1"/>
    <n v="2"/>
    <x v="1"/>
    <x v="1"/>
    <n v="27"/>
  </r>
  <r>
    <x v="907"/>
    <x v="0"/>
    <n v="23"/>
    <x v="8"/>
    <s v="HR Specialist"/>
    <x v="1"/>
    <x v="0"/>
    <x v="2"/>
    <x v="205"/>
    <x v="214"/>
    <d v="2022-08-28T00:00:00"/>
    <x v="0"/>
    <n v="60485"/>
    <n v="4.5999999999999996"/>
    <x v="0"/>
    <n v="5"/>
    <x v="1"/>
    <x v="0"/>
    <n v="30"/>
  </r>
  <r>
    <x v="908"/>
    <x v="0"/>
    <n v="32"/>
    <x v="7"/>
    <s v="Purchase Officer"/>
    <x v="7"/>
    <x v="2"/>
    <x v="1"/>
    <x v="205"/>
    <x v="213"/>
    <d v="2022-08-23T00:00:00"/>
    <x v="0"/>
    <m/>
    <m/>
    <x v="0"/>
    <n v="5"/>
    <x v="1"/>
    <x v="1"/>
    <n v="25"/>
  </r>
  <r>
    <x v="909"/>
    <x v="0"/>
    <n v="32"/>
    <x v="0"/>
    <s v="Operations Executive"/>
    <x v="5"/>
    <x v="0"/>
    <x v="1"/>
    <x v="206"/>
    <x v="208"/>
    <d v="2022-08-24T00:00:00"/>
    <x v="0"/>
    <n v="57521"/>
    <n v="4.4000000000000004"/>
    <x v="0"/>
    <n v="3"/>
    <x v="1"/>
    <x v="1"/>
    <n v="25"/>
  </r>
  <r>
    <x v="910"/>
    <x v="2"/>
    <n v="33"/>
    <x v="1"/>
    <s v="Service Manager"/>
    <x v="7"/>
    <x v="3"/>
    <x v="2"/>
    <x v="206"/>
    <x v="203"/>
    <d v="2022-08-13T00:00:00"/>
    <x v="0"/>
    <m/>
    <m/>
    <x v="0"/>
    <n v="5"/>
    <x v="0"/>
    <x v="1"/>
    <n v="14"/>
  </r>
  <r>
    <x v="911"/>
    <x v="0"/>
    <n v="22"/>
    <x v="7"/>
    <s v="Purchase Officer"/>
    <x v="6"/>
    <x v="1"/>
    <x v="3"/>
    <x v="206"/>
    <x v="206"/>
    <d v="2022-08-21T00:00:00"/>
    <x v="0"/>
    <n v="83672"/>
    <n v="4.9000000000000004"/>
    <x v="0"/>
    <n v="5"/>
    <x v="1"/>
    <x v="0"/>
    <n v="22"/>
  </r>
  <r>
    <x v="912"/>
    <x v="2"/>
    <n v="27"/>
    <x v="0"/>
    <s v="Operations Executive"/>
    <x v="0"/>
    <x v="2"/>
    <x v="3"/>
    <x v="206"/>
    <x v="204"/>
    <d v="2022-08-21T00:00:00"/>
    <x v="1"/>
    <m/>
    <m/>
    <x v="1"/>
    <n v="4"/>
    <x v="1"/>
    <x v="0"/>
    <n v="22"/>
  </r>
  <r>
    <x v="913"/>
    <x v="0"/>
    <n v="27"/>
    <x v="3"/>
    <s v="Marketing Manager"/>
    <x v="3"/>
    <x v="1"/>
    <x v="2"/>
    <x v="206"/>
    <x v="214"/>
    <d v="2022-08-25T00:00:00"/>
    <x v="0"/>
    <n v="56378"/>
    <n v="3.7"/>
    <x v="0"/>
    <n v="5"/>
    <x v="1"/>
    <x v="0"/>
    <n v="26"/>
  </r>
  <r>
    <x v="914"/>
    <x v="0"/>
    <n v="36"/>
    <x v="0"/>
    <s v="Operations Executive"/>
    <x v="6"/>
    <x v="0"/>
    <x v="1"/>
    <x v="206"/>
    <x v="202"/>
    <d v="2022-08-16T00:00:00"/>
    <x v="0"/>
    <m/>
    <m/>
    <x v="0"/>
    <n v="2"/>
    <x v="0"/>
    <x v="2"/>
    <n v="17"/>
  </r>
  <r>
    <x v="915"/>
    <x v="0"/>
    <n v="35"/>
    <x v="0"/>
    <s v="Operations Manager"/>
    <x v="3"/>
    <x v="0"/>
    <x v="1"/>
    <x v="206"/>
    <x v="208"/>
    <d v="2022-08-17T00:00:00"/>
    <x v="0"/>
    <n v="74951"/>
    <n v="4.5999999999999996"/>
    <x v="0"/>
    <n v="4"/>
    <x v="1"/>
    <x v="2"/>
    <n v="18"/>
  </r>
  <r>
    <x v="916"/>
    <x v="0"/>
    <n v="29"/>
    <x v="2"/>
    <s v="Sales Manager"/>
    <x v="1"/>
    <x v="1"/>
    <x v="1"/>
    <x v="206"/>
    <x v="205"/>
    <d v="2022-08-22T00:00:00"/>
    <x v="0"/>
    <n v="63649"/>
    <n v="3.9"/>
    <x v="0"/>
    <n v="4"/>
    <x v="1"/>
    <x v="1"/>
    <n v="23"/>
  </r>
  <r>
    <x v="917"/>
    <x v="1"/>
    <n v="38"/>
    <x v="1"/>
    <s v="Service Engineer"/>
    <x v="9"/>
    <x v="3"/>
    <x v="0"/>
    <x v="206"/>
    <x v="212"/>
    <d v="2022-08-26T00:00:00"/>
    <x v="1"/>
    <m/>
    <m/>
    <x v="1"/>
    <n v="5"/>
    <x v="1"/>
    <x v="2"/>
    <n v="27"/>
  </r>
  <r>
    <x v="918"/>
    <x v="2"/>
    <n v="31"/>
    <x v="6"/>
    <s v="Finance Manager"/>
    <x v="4"/>
    <x v="1"/>
    <x v="0"/>
    <x v="207"/>
    <x v="209"/>
    <d v="2022-08-24T00:00:00"/>
    <x v="0"/>
    <n v="78900"/>
    <n v="4.7"/>
    <x v="0"/>
    <n v="3"/>
    <x v="0"/>
    <x v="1"/>
    <n v="24"/>
  </r>
  <r>
    <x v="919"/>
    <x v="0"/>
    <n v="31"/>
    <x v="2"/>
    <s v="Sales Executive"/>
    <x v="5"/>
    <x v="1"/>
    <x v="0"/>
    <x v="207"/>
    <x v="215"/>
    <d v="2022-08-27T00:00:00"/>
    <x v="0"/>
    <n v="40488"/>
    <n v="3.8"/>
    <x v="0"/>
    <n v="5"/>
    <x v="0"/>
    <x v="1"/>
    <n v="27"/>
  </r>
  <r>
    <x v="920"/>
    <x v="2"/>
    <n v="28"/>
    <x v="1"/>
    <s v="Service Engineer"/>
    <x v="7"/>
    <x v="4"/>
    <x v="4"/>
    <x v="207"/>
    <x v="211"/>
    <d v="2022-08-17T00:00:00"/>
    <x v="0"/>
    <n v="58726"/>
    <n v="3.9"/>
    <x v="2"/>
    <m/>
    <x v="1"/>
    <x v="1"/>
    <n v="17"/>
  </r>
  <r>
    <x v="921"/>
    <x v="0"/>
    <n v="25"/>
    <x v="6"/>
    <s v="Financial Analyst"/>
    <x v="12"/>
    <x v="1"/>
    <x v="0"/>
    <x v="207"/>
    <x v="212"/>
    <d v="2022-08-25T00:00:00"/>
    <x v="0"/>
    <m/>
    <m/>
    <x v="0"/>
    <n v="1"/>
    <x v="1"/>
    <x v="0"/>
    <n v="25"/>
  </r>
  <r>
    <x v="922"/>
    <x v="2"/>
    <n v="25"/>
    <x v="2"/>
    <s v="Sales Executive"/>
    <x v="3"/>
    <x v="1"/>
    <x v="1"/>
    <x v="208"/>
    <x v="213"/>
    <d v="2022-08-22T00:00:00"/>
    <x v="0"/>
    <m/>
    <m/>
    <x v="0"/>
    <n v="4"/>
    <x v="1"/>
    <x v="0"/>
    <n v="21"/>
  </r>
  <r>
    <x v="923"/>
    <x v="2"/>
    <n v="22"/>
    <x v="1"/>
    <s v="Service Manager"/>
    <x v="12"/>
    <x v="2"/>
    <x v="1"/>
    <x v="208"/>
    <x v="210"/>
    <d v="2022-08-20T00:00:00"/>
    <x v="1"/>
    <m/>
    <m/>
    <x v="1"/>
    <m/>
    <x v="1"/>
    <x v="0"/>
    <n v="19"/>
  </r>
  <r>
    <x v="924"/>
    <x v="0"/>
    <n v="31"/>
    <x v="6"/>
    <s v="Financial Analyst"/>
    <x v="9"/>
    <x v="2"/>
    <x v="1"/>
    <x v="208"/>
    <x v="204"/>
    <d v="2022-08-21T00:00:00"/>
    <x v="0"/>
    <m/>
    <m/>
    <x v="2"/>
    <n v="5"/>
    <x v="1"/>
    <x v="1"/>
    <n v="20"/>
  </r>
  <r>
    <x v="925"/>
    <x v="0"/>
    <n v="30"/>
    <x v="0"/>
    <s v="Operations Executive"/>
    <x v="3"/>
    <x v="3"/>
    <x v="0"/>
    <x v="208"/>
    <x v="213"/>
    <d v="2022-08-25T00:00:00"/>
    <x v="2"/>
    <m/>
    <m/>
    <x v="1"/>
    <n v="4"/>
    <x v="0"/>
    <x v="1"/>
    <n v="24"/>
  </r>
  <r>
    <x v="926"/>
    <x v="0"/>
    <n v="29"/>
    <x v="3"/>
    <s v="Marketing Manager"/>
    <x v="7"/>
    <x v="2"/>
    <x v="2"/>
    <x v="208"/>
    <x v="211"/>
    <d v="2022-08-20T00:00:00"/>
    <x v="0"/>
    <n v="54849"/>
    <n v="4.5"/>
    <x v="0"/>
    <n v="4"/>
    <x v="0"/>
    <x v="1"/>
    <n v="19"/>
  </r>
  <r>
    <x v="927"/>
    <x v="0"/>
    <n v="29"/>
    <x v="0"/>
    <s v="Operations Executive"/>
    <x v="4"/>
    <x v="2"/>
    <x v="0"/>
    <x v="208"/>
    <x v="216"/>
    <d v="2022-08-27T00:00:00"/>
    <x v="0"/>
    <n v="76903"/>
    <n v="4.2"/>
    <x v="0"/>
    <n v="4"/>
    <x v="1"/>
    <x v="1"/>
    <n v="26"/>
  </r>
  <r>
    <x v="928"/>
    <x v="2"/>
    <n v="25"/>
    <x v="7"/>
    <s v="Purchase Officer"/>
    <x v="4"/>
    <x v="4"/>
    <x v="3"/>
    <x v="208"/>
    <x v="215"/>
    <d v="2022-08-26T00:00:00"/>
    <x v="0"/>
    <n v="60709"/>
    <n v="4.4000000000000004"/>
    <x v="0"/>
    <n v="4"/>
    <x v="1"/>
    <x v="0"/>
    <n v="25"/>
  </r>
  <r>
    <x v="929"/>
    <x v="0"/>
    <n v="32"/>
    <x v="3"/>
    <s v="Marketing Executive"/>
    <x v="5"/>
    <x v="0"/>
    <x v="1"/>
    <x v="208"/>
    <x v="215"/>
    <d v="2022-08-27T00:00:00"/>
    <x v="0"/>
    <n v="47055"/>
    <n v="3.7"/>
    <x v="0"/>
    <n v="4"/>
    <x v="0"/>
    <x v="1"/>
    <n v="26"/>
  </r>
  <r>
    <x v="930"/>
    <x v="0"/>
    <n v="35"/>
    <x v="0"/>
    <s v="Operations Manager"/>
    <x v="2"/>
    <x v="1"/>
    <x v="0"/>
    <x v="209"/>
    <x v="207"/>
    <d v="2022-08-26T00:00:00"/>
    <x v="4"/>
    <m/>
    <m/>
    <x v="1"/>
    <n v="5"/>
    <x v="0"/>
    <x v="2"/>
    <n v="24"/>
  </r>
  <r>
    <x v="931"/>
    <x v="2"/>
    <n v="39"/>
    <x v="1"/>
    <s v="Service Engineer"/>
    <x v="1"/>
    <x v="2"/>
    <x v="0"/>
    <x v="209"/>
    <x v="215"/>
    <d v="2022-08-29T00:00:00"/>
    <x v="3"/>
    <m/>
    <m/>
    <x v="1"/>
    <n v="5"/>
    <x v="1"/>
    <x v="2"/>
    <n v="27"/>
  </r>
  <r>
    <x v="932"/>
    <x v="1"/>
    <n v="29"/>
    <x v="1"/>
    <s v="Service Engineer"/>
    <x v="6"/>
    <x v="1"/>
    <x v="1"/>
    <x v="210"/>
    <x v="217"/>
    <d v="2022-09-04T00:00:00"/>
    <x v="0"/>
    <n v="66990"/>
    <n v="4.3"/>
    <x v="0"/>
    <n v="3"/>
    <x v="1"/>
    <x v="1"/>
    <n v="32"/>
  </r>
  <r>
    <x v="933"/>
    <x v="0"/>
    <n v="24"/>
    <x v="0"/>
    <s v="Operations Executive"/>
    <x v="1"/>
    <x v="1"/>
    <x v="1"/>
    <x v="210"/>
    <x v="209"/>
    <d v="2022-08-21T00:00:00"/>
    <x v="3"/>
    <m/>
    <m/>
    <x v="1"/>
    <n v="4"/>
    <x v="1"/>
    <x v="0"/>
    <n v="18"/>
  </r>
  <r>
    <x v="934"/>
    <x v="0"/>
    <n v="46"/>
    <x v="0"/>
    <s v="Operations Executive"/>
    <x v="12"/>
    <x v="2"/>
    <x v="0"/>
    <x v="210"/>
    <x v="216"/>
    <d v="2022-09-03T00:00:00"/>
    <x v="1"/>
    <m/>
    <m/>
    <x v="1"/>
    <n v="4"/>
    <x v="1"/>
    <x v="5"/>
    <n v="31"/>
  </r>
  <r>
    <x v="935"/>
    <x v="0"/>
    <n v="29"/>
    <x v="0"/>
    <s v="Operations Manager"/>
    <x v="9"/>
    <x v="3"/>
    <x v="1"/>
    <x v="210"/>
    <x v="204"/>
    <d v="2022-08-20T00:00:00"/>
    <x v="0"/>
    <n v="64893"/>
    <n v="3.9"/>
    <x v="2"/>
    <n v="4"/>
    <x v="1"/>
    <x v="1"/>
    <n v="17"/>
  </r>
  <r>
    <x v="936"/>
    <x v="0"/>
    <n v="46"/>
    <x v="0"/>
    <s v="Operations Executive"/>
    <x v="5"/>
    <x v="0"/>
    <x v="3"/>
    <x v="211"/>
    <x v="212"/>
    <d v="2022-08-25T00:00:00"/>
    <x v="0"/>
    <n v="40767"/>
    <n v="4"/>
    <x v="0"/>
    <m/>
    <x v="1"/>
    <x v="5"/>
    <n v="20"/>
  </r>
  <r>
    <x v="937"/>
    <x v="1"/>
    <n v="32"/>
    <x v="0"/>
    <s v="Operations Executive"/>
    <x v="4"/>
    <x v="1"/>
    <x v="1"/>
    <x v="211"/>
    <x v="218"/>
    <d v="2022-08-31T00:00:00"/>
    <x v="0"/>
    <n v="86415"/>
    <n v="4.5999999999999996"/>
    <x v="0"/>
    <n v="4"/>
    <x v="0"/>
    <x v="1"/>
    <n v="26"/>
  </r>
  <r>
    <x v="938"/>
    <x v="0"/>
    <n v="29"/>
    <x v="5"/>
    <s v="General Manager"/>
    <x v="2"/>
    <x v="0"/>
    <x v="1"/>
    <x v="211"/>
    <x v="207"/>
    <d v="2022-08-22T00:00:00"/>
    <x v="0"/>
    <n v="66903"/>
    <n v="3.7"/>
    <x v="0"/>
    <m/>
    <x v="0"/>
    <x v="1"/>
    <n v="17"/>
  </r>
  <r>
    <x v="939"/>
    <x v="0"/>
    <n v="30"/>
    <x v="0"/>
    <s v="Operations Executive"/>
    <x v="6"/>
    <x v="1"/>
    <x v="1"/>
    <x v="211"/>
    <x v="214"/>
    <d v="2022-08-25T00:00:00"/>
    <x v="0"/>
    <m/>
    <m/>
    <x v="0"/>
    <n v="4"/>
    <x v="0"/>
    <x v="1"/>
    <n v="20"/>
  </r>
  <r>
    <x v="940"/>
    <x v="0"/>
    <n v="40"/>
    <x v="1"/>
    <s v="Service Manager"/>
    <x v="13"/>
    <x v="1"/>
    <x v="0"/>
    <x v="211"/>
    <x v="219"/>
    <d v="2022-08-31T00:00:00"/>
    <x v="0"/>
    <n v="208644"/>
    <n v="3.9"/>
    <x v="0"/>
    <m/>
    <x v="0"/>
    <x v="3"/>
    <n v="26"/>
  </r>
  <r>
    <x v="941"/>
    <x v="0"/>
    <n v="24"/>
    <x v="0"/>
    <s v="Operations Manager"/>
    <x v="14"/>
    <x v="0"/>
    <x v="1"/>
    <x v="211"/>
    <x v="209"/>
    <d v="2022-08-22T00:00:00"/>
    <x v="0"/>
    <n v="144314"/>
    <n v="4.7"/>
    <x v="0"/>
    <n v="4"/>
    <x v="0"/>
    <x v="0"/>
    <n v="17"/>
  </r>
  <r>
    <x v="942"/>
    <x v="2"/>
    <n v="35"/>
    <x v="1"/>
    <s v="Service Engineer"/>
    <x v="6"/>
    <x v="1"/>
    <x v="0"/>
    <x v="212"/>
    <x v="218"/>
    <d v="2022-08-28T00:00:00"/>
    <x v="0"/>
    <n v="78836"/>
    <n v="3.5"/>
    <x v="2"/>
    <n v="5"/>
    <x v="1"/>
    <x v="2"/>
    <n v="22"/>
  </r>
  <r>
    <x v="943"/>
    <x v="2"/>
    <n v="34"/>
    <x v="0"/>
    <s v="Operations Executive"/>
    <x v="8"/>
    <x v="1"/>
    <x v="1"/>
    <x v="212"/>
    <x v="215"/>
    <d v="2022-08-31T00:00:00"/>
    <x v="1"/>
    <m/>
    <m/>
    <x v="1"/>
    <n v="5"/>
    <x v="1"/>
    <x v="2"/>
    <n v="25"/>
  </r>
  <r>
    <x v="944"/>
    <x v="0"/>
    <n v="23"/>
    <x v="3"/>
    <s v="Marketing Executive"/>
    <x v="1"/>
    <x v="4"/>
    <x v="1"/>
    <x v="212"/>
    <x v="219"/>
    <d v="2022-09-02T00:00:00"/>
    <x v="1"/>
    <m/>
    <m/>
    <x v="1"/>
    <m/>
    <x v="1"/>
    <x v="0"/>
    <n v="27"/>
  </r>
  <r>
    <x v="945"/>
    <x v="0"/>
    <n v="38"/>
    <x v="0"/>
    <s v="Operations Executive"/>
    <x v="9"/>
    <x v="2"/>
    <x v="1"/>
    <x v="212"/>
    <x v="213"/>
    <d v="2022-08-27T00:00:00"/>
    <x v="0"/>
    <n v="54458"/>
    <n v="3.8"/>
    <x v="0"/>
    <n v="5"/>
    <x v="1"/>
    <x v="2"/>
    <n v="21"/>
  </r>
  <r>
    <x v="946"/>
    <x v="0"/>
    <n v="30"/>
    <x v="0"/>
    <s v="Operations Executive"/>
    <x v="4"/>
    <x v="1"/>
    <x v="1"/>
    <x v="212"/>
    <x v="212"/>
    <d v="2022-08-29T00:00:00"/>
    <x v="0"/>
    <n v="76722"/>
    <n v="3.8"/>
    <x v="0"/>
    <n v="4"/>
    <x v="1"/>
    <x v="1"/>
    <n v="23"/>
  </r>
  <r>
    <x v="947"/>
    <x v="1"/>
    <n v="34"/>
    <x v="4"/>
    <s v="Production Engineer"/>
    <x v="13"/>
    <x v="0"/>
    <x v="2"/>
    <x v="213"/>
    <x v="220"/>
    <d v="2022-09-04T00:00:00"/>
    <x v="0"/>
    <n v="156630"/>
    <n v="4.5"/>
    <x v="0"/>
    <n v="4"/>
    <x v="0"/>
    <x v="2"/>
    <n v="28"/>
  </r>
  <r>
    <x v="948"/>
    <x v="2"/>
    <n v="25"/>
    <x v="1"/>
    <s v="Service Engineer"/>
    <x v="12"/>
    <x v="1"/>
    <x v="0"/>
    <x v="213"/>
    <x v="218"/>
    <d v="2022-08-29T00:00:00"/>
    <x v="0"/>
    <m/>
    <m/>
    <x v="0"/>
    <n v="5"/>
    <x v="1"/>
    <x v="0"/>
    <n v="22"/>
  </r>
  <r>
    <x v="949"/>
    <x v="2"/>
    <n v="39"/>
    <x v="1"/>
    <s v="Service Manager"/>
    <x v="0"/>
    <x v="3"/>
    <x v="1"/>
    <x v="213"/>
    <x v="212"/>
    <d v="2022-08-28T00:00:00"/>
    <x v="0"/>
    <n v="47351"/>
    <n v="4.7"/>
    <x v="0"/>
    <n v="4"/>
    <x v="1"/>
    <x v="2"/>
    <n v="21"/>
  </r>
  <r>
    <x v="950"/>
    <x v="2"/>
    <n v="33"/>
    <x v="0"/>
    <s v="Operations Executive"/>
    <x v="13"/>
    <x v="1"/>
    <x v="1"/>
    <x v="213"/>
    <x v="209"/>
    <d v="2022-08-22T00:00:00"/>
    <x v="0"/>
    <n v="161110"/>
    <n v="3.7"/>
    <x v="0"/>
    <n v="3"/>
    <x v="1"/>
    <x v="1"/>
    <n v="15"/>
  </r>
  <r>
    <x v="951"/>
    <x v="2"/>
    <n v="34"/>
    <x v="0"/>
    <s v="Operations Manager"/>
    <x v="7"/>
    <x v="4"/>
    <x v="4"/>
    <x v="213"/>
    <x v="214"/>
    <d v="2022-08-28T00:00:00"/>
    <x v="3"/>
    <m/>
    <m/>
    <x v="1"/>
    <n v="4"/>
    <x v="0"/>
    <x v="2"/>
    <n v="21"/>
  </r>
  <r>
    <x v="952"/>
    <x v="0"/>
    <n v="24"/>
    <x v="0"/>
    <s v="Operations Executive"/>
    <x v="5"/>
    <x v="2"/>
    <x v="2"/>
    <x v="213"/>
    <x v="219"/>
    <d v="2022-08-31T00:00:00"/>
    <x v="0"/>
    <n v="56022"/>
    <n v="4.5"/>
    <x v="0"/>
    <n v="5"/>
    <x v="0"/>
    <x v="0"/>
    <n v="24"/>
  </r>
  <r>
    <x v="953"/>
    <x v="1"/>
    <n v="24"/>
    <x v="1"/>
    <s v="Service Manager"/>
    <x v="1"/>
    <x v="0"/>
    <x v="2"/>
    <x v="213"/>
    <x v="210"/>
    <d v="2022-08-27T00:00:00"/>
    <x v="0"/>
    <n v="67111"/>
    <n v="4"/>
    <x v="0"/>
    <n v="4"/>
    <x v="1"/>
    <x v="0"/>
    <n v="20"/>
  </r>
  <r>
    <x v="954"/>
    <x v="0"/>
    <n v="23"/>
    <x v="6"/>
    <s v="Financial Analyst"/>
    <x v="10"/>
    <x v="1"/>
    <x v="1"/>
    <x v="214"/>
    <x v="221"/>
    <d v="2022-09-03T00:00:00"/>
    <x v="1"/>
    <m/>
    <m/>
    <x v="1"/>
    <n v="4"/>
    <x v="1"/>
    <x v="0"/>
    <n v="26"/>
  </r>
  <r>
    <x v="955"/>
    <x v="0"/>
    <n v="22"/>
    <x v="0"/>
    <s v="Operations Executive"/>
    <x v="0"/>
    <x v="4"/>
    <x v="1"/>
    <x v="214"/>
    <x v="218"/>
    <d v="2022-08-25T00:00:00"/>
    <x v="0"/>
    <n v="49684"/>
    <n v="4.8"/>
    <x v="2"/>
    <n v="4"/>
    <x v="1"/>
    <x v="0"/>
    <n v="17"/>
  </r>
  <r>
    <x v="956"/>
    <x v="0"/>
    <n v="51"/>
    <x v="4"/>
    <s v="Production Manager"/>
    <x v="4"/>
    <x v="1"/>
    <x v="2"/>
    <x v="214"/>
    <x v="222"/>
    <d v="2022-09-05T00:00:00"/>
    <x v="0"/>
    <n v="62579"/>
    <n v="3.7"/>
    <x v="0"/>
    <n v="3"/>
    <x v="1"/>
    <x v="5"/>
    <n v="28"/>
  </r>
  <r>
    <x v="957"/>
    <x v="0"/>
    <n v="23"/>
    <x v="0"/>
    <s v="Operations Executive"/>
    <x v="12"/>
    <x v="1"/>
    <x v="1"/>
    <x v="214"/>
    <x v="212"/>
    <d v="2022-08-27T00:00:00"/>
    <x v="0"/>
    <n v="42632"/>
    <n v="4.5"/>
    <x v="0"/>
    <m/>
    <x v="1"/>
    <x v="0"/>
    <n v="19"/>
  </r>
  <r>
    <x v="958"/>
    <x v="0"/>
    <n v="27"/>
    <x v="0"/>
    <s v="Operations Executive"/>
    <x v="1"/>
    <x v="1"/>
    <x v="0"/>
    <x v="214"/>
    <x v="220"/>
    <d v="2022-08-31T00:00:00"/>
    <x v="0"/>
    <n v="57560"/>
    <n v="3.9"/>
    <x v="0"/>
    <n v="4"/>
    <x v="1"/>
    <x v="0"/>
    <n v="23"/>
  </r>
  <r>
    <x v="959"/>
    <x v="2"/>
    <n v="24"/>
    <x v="0"/>
    <s v="Operations Executive"/>
    <x v="12"/>
    <x v="0"/>
    <x v="1"/>
    <x v="214"/>
    <x v="217"/>
    <d v="2022-08-28T00:00:00"/>
    <x v="1"/>
    <m/>
    <m/>
    <x v="1"/>
    <n v="4"/>
    <x v="1"/>
    <x v="0"/>
    <n v="20"/>
  </r>
  <r>
    <x v="960"/>
    <x v="0"/>
    <n v="25"/>
    <x v="7"/>
    <s v="Purchase Manager"/>
    <x v="6"/>
    <x v="1"/>
    <x v="1"/>
    <x v="214"/>
    <x v="209"/>
    <d v="2022-08-25T00:00:00"/>
    <x v="0"/>
    <n v="62584"/>
    <n v="3.9"/>
    <x v="0"/>
    <n v="5"/>
    <x v="1"/>
    <x v="0"/>
    <n v="17"/>
  </r>
  <r>
    <x v="961"/>
    <x v="2"/>
    <n v="25"/>
    <x v="0"/>
    <s v="Operations Executive"/>
    <x v="14"/>
    <x v="3"/>
    <x v="1"/>
    <x v="215"/>
    <x v="223"/>
    <d v="2022-09-05T00:00:00"/>
    <x v="0"/>
    <n v="111076"/>
    <n v="4.5999999999999996"/>
    <x v="0"/>
    <n v="4"/>
    <x v="0"/>
    <x v="0"/>
    <n v="27"/>
  </r>
  <r>
    <x v="962"/>
    <x v="0"/>
    <n v="25"/>
    <x v="1"/>
    <s v="Service Manager"/>
    <x v="2"/>
    <x v="1"/>
    <x v="0"/>
    <x v="215"/>
    <x v="217"/>
    <d v="2022-09-03T00:00:00"/>
    <x v="1"/>
    <m/>
    <m/>
    <x v="1"/>
    <n v="4"/>
    <x v="1"/>
    <x v="0"/>
    <n v="25"/>
  </r>
  <r>
    <x v="963"/>
    <x v="0"/>
    <n v="39"/>
    <x v="8"/>
    <s v="HR Specialist"/>
    <x v="9"/>
    <x v="2"/>
    <x v="2"/>
    <x v="216"/>
    <x v="224"/>
    <d v="2022-09-12T00:00:00"/>
    <x v="1"/>
    <m/>
    <m/>
    <x v="1"/>
    <n v="5"/>
    <x v="1"/>
    <x v="2"/>
    <n v="33"/>
  </r>
  <r>
    <x v="964"/>
    <x v="0"/>
    <n v="35"/>
    <x v="1"/>
    <s v="Service Engineer"/>
    <x v="4"/>
    <x v="1"/>
    <x v="1"/>
    <x v="216"/>
    <x v="225"/>
    <d v="2022-09-01T00:00:00"/>
    <x v="0"/>
    <n v="58571"/>
    <n v="4.9000000000000004"/>
    <x v="0"/>
    <n v="3"/>
    <x v="1"/>
    <x v="2"/>
    <n v="22"/>
  </r>
  <r>
    <x v="965"/>
    <x v="0"/>
    <n v="25"/>
    <x v="2"/>
    <s v="Sales Executive"/>
    <x v="3"/>
    <x v="1"/>
    <x v="1"/>
    <x v="216"/>
    <x v="214"/>
    <d v="2022-08-31T00:00:00"/>
    <x v="0"/>
    <n v="60734"/>
    <n v="5"/>
    <x v="0"/>
    <n v="4"/>
    <x v="1"/>
    <x v="0"/>
    <n v="21"/>
  </r>
  <r>
    <x v="966"/>
    <x v="2"/>
    <n v="22"/>
    <x v="0"/>
    <s v="Operations Executive"/>
    <x v="11"/>
    <x v="1"/>
    <x v="0"/>
    <x v="216"/>
    <x v="215"/>
    <d v="2022-08-30T00:00:00"/>
    <x v="0"/>
    <n v="109686"/>
    <n v="4.5"/>
    <x v="0"/>
    <m/>
    <x v="1"/>
    <x v="0"/>
    <n v="20"/>
  </r>
  <r>
    <x v="967"/>
    <x v="0"/>
    <n v="22"/>
    <x v="1"/>
    <s v="Service Engineer"/>
    <x v="1"/>
    <x v="3"/>
    <x v="1"/>
    <x v="216"/>
    <x v="220"/>
    <d v="2022-09-03T00:00:00"/>
    <x v="0"/>
    <n v="51953"/>
    <n v="4.3"/>
    <x v="2"/>
    <n v="1"/>
    <x v="1"/>
    <x v="0"/>
    <n v="24"/>
  </r>
  <r>
    <x v="968"/>
    <x v="0"/>
    <n v="25"/>
    <x v="0"/>
    <s v="Operations Executive"/>
    <x v="4"/>
    <x v="1"/>
    <x v="2"/>
    <x v="216"/>
    <x v="224"/>
    <d v="2022-09-13T00:00:00"/>
    <x v="3"/>
    <m/>
    <m/>
    <x v="1"/>
    <n v="4"/>
    <x v="1"/>
    <x v="0"/>
    <n v="34"/>
  </r>
  <r>
    <x v="969"/>
    <x v="0"/>
    <n v="48"/>
    <x v="0"/>
    <s v="Operations Executive"/>
    <x v="11"/>
    <x v="2"/>
    <x v="2"/>
    <x v="216"/>
    <x v="226"/>
    <d v="2022-09-02T00:00:00"/>
    <x v="0"/>
    <n v="162956"/>
    <n v="3.5"/>
    <x v="2"/>
    <n v="4"/>
    <x v="0"/>
    <x v="5"/>
    <n v="23"/>
  </r>
  <r>
    <x v="970"/>
    <x v="2"/>
    <n v="23"/>
    <x v="0"/>
    <s v="Operations Executive"/>
    <x v="5"/>
    <x v="1"/>
    <x v="1"/>
    <x v="216"/>
    <x v="223"/>
    <d v="2022-09-06T00:00:00"/>
    <x v="0"/>
    <n v="56017"/>
    <n v="4"/>
    <x v="0"/>
    <n v="4"/>
    <x v="0"/>
    <x v="0"/>
    <n v="27"/>
  </r>
  <r>
    <x v="971"/>
    <x v="1"/>
    <n v="26"/>
    <x v="8"/>
    <s v="HR Specialist"/>
    <x v="0"/>
    <x v="2"/>
    <x v="1"/>
    <x v="217"/>
    <x v="224"/>
    <d v="2022-09-11T00:00:00"/>
    <x v="0"/>
    <n v="55617"/>
    <n v="4.4000000000000004"/>
    <x v="0"/>
    <n v="5"/>
    <x v="1"/>
    <x v="0"/>
    <n v="31"/>
  </r>
  <r>
    <x v="972"/>
    <x v="2"/>
    <n v="28"/>
    <x v="1"/>
    <s v="Service Manager"/>
    <x v="2"/>
    <x v="1"/>
    <x v="2"/>
    <x v="217"/>
    <x v="219"/>
    <d v="2022-09-08T00:00:00"/>
    <x v="3"/>
    <m/>
    <m/>
    <x v="1"/>
    <n v="4"/>
    <x v="1"/>
    <x v="1"/>
    <n v="28"/>
  </r>
  <r>
    <x v="973"/>
    <x v="0"/>
    <n v="39"/>
    <x v="0"/>
    <s v="Operations Manager"/>
    <x v="0"/>
    <x v="1"/>
    <x v="1"/>
    <x v="217"/>
    <x v="220"/>
    <d v="2022-08-30T00:00:00"/>
    <x v="1"/>
    <m/>
    <m/>
    <x v="1"/>
    <m/>
    <x v="1"/>
    <x v="2"/>
    <n v="19"/>
  </r>
  <r>
    <x v="974"/>
    <x v="0"/>
    <n v="32"/>
    <x v="1"/>
    <s v="Service Manager"/>
    <x v="1"/>
    <x v="0"/>
    <x v="1"/>
    <x v="218"/>
    <x v="224"/>
    <d v="2022-09-09T00:00:00"/>
    <x v="0"/>
    <m/>
    <m/>
    <x v="2"/>
    <m/>
    <x v="1"/>
    <x v="1"/>
    <n v="28"/>
  </r>
  <r>
    <x v="975"/>
    <x v="0"/>
    <n v="38"/>
    <x v="7"/>
    <s v="Purchase Officer"/>
    <x v="1"/>
    <x v="1"/>
    <x v="1"/>
    <x v="218"/>
    <x v="226"/>
    <d v="2022-08-30T00:00:00"/>
    <x v="0"/>
    <n v="57821"/>
    <n v="3.6"/>
    <x v="0"/>
    <n v="5"/>
    <x v="0"/>
    <x v="2"/>
    <n v="18"/>
  </r>
  <r>
    <x v="976"/>
    <x v="2"/>
    <n v="25"/>
    <x v="0"/>
    <s v="Operations Manager"/>
    <x v="4"/>
    <x v="0"/>
    <x v="3"/>
    <x v="218"/>
    <x v="216"/>
    <d v="2022-08-30T00:00:00"/>
    <x v="0"/>
    <n v="69059"/>
    <n v="3.8"/>
    <x v="0"/>
    <n v="4"/>
    <x v="1"/>
    <x v="0"/>
    <n v="18"/>
  </r>
  <r>
    <x v="977"/>
    <x v="0"/>
    <n v="25"/>
    <x v="1"/>
    <s v="Service Engineer"/>
    <x v="1"/>
    <x v="1"/>
    <x v="4"/>
    <x v="218"/>
    <x v="224"/>
    <d v="2022-09-11T00:00:00"/>
    <x v="2"/>
    <m/>
    <m/>
    <x v="1"/>
    <m/>
    <x v="1"/>
    <x v="0"/>
    <n v="30"/>
  </r>
  <r>
    <x v="978"/>
    <x v="0"/>
    <n v="33"/>
    <x v="0"/>
    <s v="Operations Executive"/>
    <x v="0"/>
    <x v="2"/>
    <x v="0"/>
    <x v="218"/>
    <x v="227"/>
    <d v="2022-09-11T00:00:00"/>
    <x v="0"/>
    <n v="57783"/>
    <n v="4.3"/>
    <x v="2"/>
    <n v="4"/>
    <x v="2"/>
    <x v="1"/>
    <n v="30"/>
  </r>
  <r>
    <x v="979"/>
    <x v="2"/>
    <n v="26"/>
    <x v="6"/>
    <s v="Finance Manager"/>
    <x v="3"/>
    <x v="0"/>
    <x v="1"/>
    <x v="218"/>
    <x v="215"/>
    <d v="2022-08-26T00:00:00"/>
    <x v="0"/>
    <n v="59567"/>
    <n v="4.9000000000000004"/>
    <x v="0"/>
    <n v="5"/>
    <x v="1"/>
    <x v="0"/>
    <n v="14"/>
  </r>
  <r>
    <x v="980"/>
    <x v="0"/>
    <n v="22"/>
    <x v="0"/>
    <s v="Operations Manager"/>
    <x v="11"/>
    <x v="1"/>
    <x v="0"/>
    <x v="219"/>
    <x v="228"/>
    <d v="2022-09-08T00:00:00"/>
    <x v="2"/>
    <m/>
    <m/>
    <x v="1"/>
    <n v="4"/>
    <x v="1"/>
    <x v="0"/>
    <n v="26"/>
  </r>
  <r>
    <x v="981"/>
    <x v="2"/>
    <n v="35"/>
    <x v="5"/>
    <s v="General Manager"/>
    <x v="12"/>
    <x v="2"/>
    <x v="1"/>
    <x v="219"/>
    <x v="223"/>
    <d v="2022-09-03T00:00:00"/>
    <x v="0"/>
    <n v="45834"/>
    <n v="4.3"/>
    <x v="0"/>
    <n v="4"/>
    <x v="0"/>
    <x v="2"/>
    <n v="21"/>
  </r>
  <r>
    <x v="982"/>
    <x v="0"/>
    <n v="35"/>
    <x v="2"/>
    <s v="Sales Executive"/>
    <x v="0"/>
    <x v="1"/>
    <x v="1"/>
    <x v="220"/>
    <x v="224"/>
    <d v="2022-09-08T00:00:00"/>
    <x v="1"/>
    <m/>
    <m/>
    <x v="1"/>
    <n v="5"/>
    <x v="1"/>
    <x v="2"/>
    <n v="25"/>
  </r>
  <r>
    <x v="983"/>
    <x v="0"/>
    <n v="25"/>
    <x v="0"/>
    <s v="Operations Executive"/>
    <x v="1"/>
    <x v="0"/>
    <x v="0"/>
    <x v="220"/>
    <x v="217"/>
    <d v="2022-08-29T00:00:00"/>
    <x v="0"/>
    <n v="50769"/>
    <n v="3.7"/>
    <x v="0"/>
    <n v="3"/>
    <x v="0"/>
    <x v="0"/>
    <n v="15"/>
  </r>
  <r>
    <x v="984"/>
    <x v="2"/>
    <n v="51"/>
    <x v="0"/>
    <s v="Operations Executive"/>
    <x v="0"/>
    <x v="0"/>
    <x v="2"/>
    <x v="221"/>
    <x v="225"/>
    <d v="2022-09-01T00:00:00"/>
    <x v="0"/>
    <m/>
    <m/>
    <x v="0"/>
    <n v="4"/>
    <x v="1"/>
    <x v="5"/>
    <n v="17"/>
  </r>
  <r>
    <x v="985"/>
    <x v="0"/>
    <n v="25"/>
    <x v="4"/>
    <s v="Production Engineer"/>
    <x v="7"/>
    <x v="4"/>
    <x v="1"/>
    <x v="221"/>
    <x v="228"/>
    <d v="2022-09-07T00:00:00"/>
    <x v="0"/>
    <n v="50699"/>
    <n v="3.7"/>
    <x v="0"/>
    <n v="1"/>
    <x v="1"/>
    <x v="0"/>
    <n v="23"/>
  </r>
  <r>
    <x v="986"/>
    <x v="2"/>
    <n v="39"/>
    <x v="2"/>
    <s v="Sales Manager"/>
    <x v="11"/>
    <x v="1"/>
    <x v="3"/>
    <x v="221"/>
    <x v="220"/>
    <d v="2022-08-28T00:00:00"/>
    <x v="1"/>
    <m/>
    <m/>
    <x v="1"/>
    <n v="4"/>
    <x v="1"/>
    <x v="2"/>
    <n v="13"/>
  </r>
  <r>
    <x v="987"/>
    <x v="0"/>
    <n v="32"/>
    <x v="0"/>
    <s v="Operations Executive"/>
    <x v="14"/>
    <x v="0"/>
    <x v="1"/>
    <x v="222"/>
    <x v="229"/>
    <d v="2022-09-08T00:00:00"/>
    <x v="0"/>
    <n v="110329"/>
    <n v="4.7"/>
    <x v="0"/>
    <n v="4"/>
    <x v="1"/>
    <x v="1"/>
    <n v="23"/>
  </r>
  <r>
    <x v="988"/>
    <x v="0"/>
    <n v="37"/>
    <x v="1"/>
    <s v="Service Manager"/>
    <x v="4"/>
    <x v="1"/>
    <x v="0"/>
    <x v="222"/>
    <x v="222"/>
    <d v="2022-09-11T00:00:00"/>
    <x v="0"/>
    <n v="60418"/>
    <n v="5"/>
    <x v="0"/>
    <n v="3"/>
    <x v="1"/>
    <x v="2"/>
    <n v="26"/>
  </r>
  <r>
    <x v="989"/>
    <x v="2"/>
    <n v="29"/>
    <x v="1"/>
    <s v="Service Engineer"/>
    <x v="4"/>
    <x v="0"/>
    <x v="2"/>
    <x v="222"/>
    <x v="230"/>
    <d v="2022-09-15T00:00:00"/>
    <x v="2"/>
    <m/>
    <m/>
    <x v="1"/>
    <n v="3"/>
    <x v="1"/>
    <x v="1"/>
    <n v="30"/>
  </r>
  <r>
    <x v="990"/>
    <x v="2"/>
    <n v="34"/>
    <x v="0"/>
    <s v="Operations Manager"/>
    <x v="0"/>
    <x v="0"/>
    <x v="1"/>
    <x v="222"/>
    <x v="231"/>
    <d v="2022-09-10T00:00:00"/>
    <x v="0"/>
    <n v="55511"/>
    <n v="4.9000000000000004"/>
    <x v="0"/>
    <n v="4"/>
    <x v="1"/>
    <x v="2"/>
    <n v="25"/>
  </r>
  <r>
    <x v="991"/>
    <x v="2"/>
    <n v="26"/>
    <x v="6"/>
    <s v="Finance Manager"/>
    <x v="4"/>
    <x v="1"/>
    <x v="1"/>
    <x v="223"/>
    <x v="227"/>
    <d v="2022-09-12T00:00:00"/>
    <x v="0"/>
    <n v="58492"/>
    <n v="4.5999999999999996"/>
    <x v="0"/>
    <n v="4"/>
    <x v="1"/>
    <x v="0"/>
    <n v="26"/>
  </r>
  <r>
    <x v="992"/>
    <x v="0"/>
    <n v="54"/>
    <x v="3"/>
    <s v="Marketing Executive"/>
    <x v="2"/>
    <x v="0"/>
    <x v="1"/>
    <x v="223"/>
    <x v="225"/>
    <d v="2022-09-07T00:00:00"/>
    <x v="0"/>
    <n v="89290"/>
    <n v="4.5"/>
    <x v="0"/>
    <m/>
    <x v="1"/>
    <x v="4"/>
    <n v="21"/>
  </r>
  <r>
    <x v="993"/>
    <x v="2"/>
    <n v="25"/>
    <x v="0"/>
    <s v="Operations Executive"/>
    <x v="6"/>
    <x v="0"/>
    <x v="3"/>
    <x v="224"/>
    <x v="225"/>
    <d v="2022-09-01T00:00:00"/>
    <x v="0"/>
    <n v="83296"/>
    <n v="4"/>
    <x v="0"/>
    <n v="4"/>
    <x v="1"/>
    <x v="0"/>
    <n v="14"/>
  </r>
  <r>
    <x v="994"/>
    <x v="0"/>
    <n v="24"/>
    <x v="0"/>
    <s v="Operations Manager"/>
    <x v="5"/>
    <x v="0"/>
    <x v="0"/>
    <x v="224"/>
    <x v="222"/>
    <d v="2022-09-10T00:00:00"/>
    <x v="1"/>
    <m/>
    <m/>
    <x v="1"/>
    <n v="4"/>
    <x v="0"/>
    <x v="0"/>
    <n v="23"/>
  </r>
  <r>
    <x v="995"/>
    <x v="0"/>
    <n v="26"/>
    <x v="2"/>
    <s v="Sales Executive"/>
    <x v="9"/>
    <x v="1"/>
    <x v="1"/>
    <x v="224"/>
    <x v="232"/>
    <d v="2022-09-20T00:00:00"/>
    <x v="1"/>
    <m/>
    <m/>
    <x v="1"/>
    <n v="5"/>
    <x v="0"/>
    <x v="0"/>
    <n v="33"/>
  </r>
  <r>
    <x v="996"/>
    <x v="1"/>
    <n v="29"/>
    <x v="7"/>
    <s v="Purchase Officer"/>
    <x v="7"/>
    <x v="1"/>
    <x v="2"/>
    <x v="225"/>
    <x v="219"/>
    <d v="2022-09-08T00:00:00"/>
    <x v="0"/>
    <n v="51608"/>
    <n v="4.2"/>
    <x v="0"/>
    <n v="4"/>
    <x v="1"/>
    <x v="1"/>
    <n v="20"/>
  </r>
  <r>
    <x v="997"/>
    <x v="0"/>
    <n v="33"/>
    <x v="1"/>
    <s v="Service Engineer"/>
    <x v="5"/>
    <x v="1"/>
    <x v="0"/>
    <x v="225"/>
    <x v="231"/>
    <d v="2022-09-18T00:00:00"/>
    <x v="0"/>
    <n v="36983"/>
    <n v="4.0999999999999996"/>
    <x v="0"/>
    <n v="5"/>
    <x v="1"/>
    <x v="1"/>
    <n v="30"/>
  </r>
  <r>
    <x v="998"/>
    <x v="1"/>
    <n v="28"/>
    <x v="0"/>
    <s v="Operations Executive"/>
    <x v="9"/>
    <x v="1"/>
    <x v="1"/>
    <x v="225"/>
    <x v="232"/>
    <d v="2022-09-14T00:00:00"/>
    <x v="1"/>
    <m/>
    <m/>
    <x v="1"/>
    <n v="5"/>
    <x v="1"/>
    <x v="1"/>
    <n v="26"/>
  </r>
  <r>
    <x v="999"/>
    <x v="0"/>
    <n v="29"/>
    <x v="1"/>
    <s v="Service Manager"/>
    <x v="3"/>
    <x v="1"/>
    <x v="0"/>
    <x v="226"/>
    <x v="231"/>
    <d v="2022-09-16T00:00:00"/>
    <x v="0"/>
    <m/>
    <m/>
    <x v="0"/>
    <n v="4"/>
    <x v="0"/>
    <x v="1"/>
    <n v="27"/>
  </r>
  <r>
    <x v="1000"/>
    <x v="0"/>
    <n v="38"/>
    <x v="1"/>
    <s v="Service Engineer"/>
    <x v="1"/>
    <x v="0"/>
    <x v="0"/>
    <x v="226"/>
    <x v="233"/>
    <d v="2022-09-14T00:00:00"/>
    <x v="3"/>
    <m/>
    <m/>
    <x v="1"/>
    <n v="4"/>
    <x v="1"/>
    <x v="2"/>
    <n v="25"/>
  </r>
  <r>
    <x v="1001"/>
    <x v="0"/>
    <n v="35"/>
    <x v="6"/>
    <s v="Finance Manager"/>
    <x v="3"/>
    <x v="0"/>
    <x v="1"/>
    <x v="226"/>
    <x v="223"/>
    <d v="2022-09-05T00:00:00"/>
    <x v="0"/>
    <n v="63646"/>
    <n v="4.0999999999999996"/>
    <x v="0"/>
    <m/>
    <x v="1"/>
    <x v="2"/>
    <n v="16"/>
  </r>
  <r>
    <x v="1002"/>
    <x v="2"/>
    <n v="30"/>
    <x v="1"/>
    <s v="Service Engineer"/>
    <x v="14"/>
    <x v="1"/>
    <x v="0"/>
    <x v="226"/>
    <x v="227"/>
    <d v="2022-09-06T00:00:00"/>
    <x v="1"/>
    <m/>
    <m/>
    <x v="1"/>
    <n v="4"/>
    <x v="2"/>
    <x v="1"/>
    <n v="17"/>
  </r>
  <r>
    <x v="1003"/>
    <x v="2"/>
    <n v="28"/>
    <x v="1"/>
    <s v="Service Manager"/>
    <x v="10"/>
    <x v="2"/>
    <x v="1"/>
    <x v="226"/>
    <x v="230"/>
    <d v="2022-09-14T00:00:00"/>
    <x v="0"/>
    <n v="169878"/>
    <n v="4.5999999999999996"/>
    <x v="0"/>
    <n v="5"/>
    <x v="1"/>
    <x v="1"/>
    <n v="25"/>
  </r>
  <r>
    <x v="1004"/>
    <x v="2"/>
    <n v="32"/>
    <x v="0"/>
    <s v="Operations Executive"/>
    <x v="1"/>
    <x v="3"/>
    <x v="0"/>
    <x v="227"/>
    <x v="234"/>
    <d v="2022-09-24T00:00:00"/>
    <x v="1"/>
    <m/>
    <m/>
    <x v="1"/>
    <n v="4"/>
    <x v="1"/>
    <x v="1"/>
    <n v="34"/>
  </r>
  <r>
    <x v="1005"/>
    <x v="2"/>
    <n v="30"/>
    <x v="2"/>
    <s v="Sales Executive"/>
    <x v="2"/>
    <x v="1"/>
    <x v="1"/>
    <x v="227"/>
    <x v="223"/>
    <d v="2022-09-07T00:00:00"/>
    <x v="0"/>
    <n v="70210"/>
    <n v="3.8"/>
    <x v="0"/>
    <n v="4"/>
    <x v="1"/>
    <x v="1"/>
    <n v="17"/>
  </r>
  <r>
    <x v="1006"/>
    <x v="2"/>
    <n v="45"/>
    <x v="2"/>
    <s v="Sales Executive"/>
    <x v="6"/>
    <x v="1"/>
    <x v="1"/>
    <x v="227"/>
    <x v="222"/>
    <d v="2022-09-06T00:00:00"/>
    <x v="0"/>
    <m/>
    <m/>
    <x v="0"/>
    <n v="4"/>
    <x v="1"/>
    <x v="3"/>
    <n v="16"/>
  </r>
  <r>
    <x v="1007"/>
    <x v="2"/>
    <n v="40"/>
    <x v="1"/>
    <s v="Service Manager"/>
    <x v="5"/>
    <x v="0"/>
    <x v="3"/>
    <x v="227"/>
    <x v="231"/>
    <d v="2022-09-18T00:00:00"/>
    <x v="0"/>
    <n v="42696"/>
    <n v="4"/>
    <x v="2"/>
    <m/>
    <x v="1"/>
    <x v="3"/>
    <n v="28"/>
  </r>
  <r>
    <x v="1008"/>
    <x v="0"/>
    <n v="27"/>
    <x v="0"/>
    <s v="Operations Executive"/>
    <x v="6"/>
    <x v="1"/>
    <x v="0"/>
    <x v="227"/>
    <x v="233"/>
    <d v="2022-09-14T00:00:00"/>
    <x v="0"/>
    <n v="68326"/>
    <n v="4.8"/>
    <x v="0"/>
    <n v="3"/>
    <x v="1"/>
    <x v="0"/>
    <n v="24"/>
  </r>
  <r>
    <x v="1009"/>
    <x v="0"/>
    <n v="27"/>
    <x v="0"/>
    <s v="Operations Manager"/>
    <x v="7"/>
    <x v="2"/>
    <x v="1"/>
    <x v="228"/>
    <x v="232"/>
    <d v="2022-09-20T00:00:00"/>
    <x v="1"/>
    <m/>
    <m/>
    <x v="1"/>
    <n v="5"/>
    <x v="0"/>
    <x v="0"/>
    <n v="29"/>
  </r>
  <r>
    <x v="1010"/>
    <x v="0"/>
    <n v="34"/>
    <x v="7"/>
    <s v="Purchase Officer"/>
    <x v="1"/>
    <x v="1"/>
    <x v="2"/>
    <x v="228"/>
    <x v="233"/>
    <d v="2022-09-16T00:00:00"/>
    <x v="0"/>
    <n v="73372"/>
    <n v="3.8"/>
    <x v="2"/>
    <n v="4"/>
    <x v="1"/>
    <x v="2"/>
    <n v="25"/>
  </r>
  <r>
    <x v="1011"/>
    <x v="1"/>
    <n v="29"/>
    <x v="0"/>
    <s v="Operations Executive"/>
    <x v="3"/>
    <x v="1"/>
    <x v="3"/>
    <x v="228"/>
    <x v="228"/>
    <d v="2022-09-15T00:00:00"/>
    <x v="0"/>
    <n v="64975"/>
    <n v="4.7"/>
    <x v="0"/>
    <n v="5"/>
    <x v="0"/>
    <x v="1"/>
    <n v="24"/>
  </r>
  <r>
    <x v="1012"/>
    <x v="1"/>
    <n v="26"/>
    <x v="1"/>
    <s v="Service Manager"/>
    <x v="9"/>
    <x v="1"/>
    <x v="1"/>
    <x v="228"/>
    <x v="222"/>
    <d v="2022-09-06T00:00:00"/>
    <x v="0"/>
    <m/>
    <m/>
    <x v="0"/>
    <n v="4"/>
    <x v="0"/>
    <x v="0"/>
    <n v="15"/>
  </r>
  <r>
    <x v="1013"/>
    <x v="0"/>
    <n v="34"/>
    <x v="3"/>
    <s v="Marketing Executive"/>
    <x v="1"/>
    <x v="1"/>
    <x v="2"/>
    <x v="228"/>
    <x v="235"/>
    <d v="2022-09-14T00:00:00"/>
    <x v="2"/>
    <m/>
    <m/>
    <x v="1"/>
    <n v="4"/>
    <x v="1"/>
    <x v="2"/>
    <n v="23"/>
  </r>
  <r>
    <x v="1014"/>
    <x v="2"/>
    <n v="35"/>
    <x v="2"/>
    <s v="Sales Executive"/>
    <x v="1"/>
    <x v="1"/>
    <x v="0"/>
    <x v="228"/>
    <x v="236"/>
    <d v="2022-09-16T00:00:00"/>
    <x v="1"/>
    <m/>
    <m/>
    <x v="1"/>
    <n v="5"/>
    <x v="1"/>
    <x v="2"/>
    <n v="25"/>
  </r>
  <r>
    <x v="1015"/>
    <x v="1"/>
    <n v="25"/>
    <x v="0"/>
    <s v="Operations Executive"/>
    <x v="4"/>
    <x v="1"/>
    <x v="2"/>
    <x v="228"/>
    <x v="228"/>
    <d v="2022-09-12T00:00:00"/>
    <x v="0"/>
    <n v="87964"/>
    <n v="3.5"/>
    <x v="0"/>
    <m/>
    <x v="1"/>
    <x v="0"/>
    <n v="21"/>
  </r>
  <r>
    <x v="1016"/>
    <x v="0"/>
    <n v="34"/>
    <x v="0"/>
    <s v="Operations Executive"/>
    <x v="3"/>
    <x v="1"/>
    <x v="2"/>
    <x v="228"/>
    <x v="232"/>
    <d v="2022-09-15T00:00:00"/>
    <x v="0"/>
    <n v="73753"/>
    <n v="4.2"/>
    <x v="0"/>
    <n v="4"/>
    <x v="1"/>
    <x v="2"/>
    <n v="24"/>
  </r>
  <r>
    <x v="1017"/>
    <x v="0"/>
    <n v="25"/>
    <x v="0"/>
    <s v="Operations Executive"/>
    <x v="7"/>
    <x v="0"/>
    <x v="0"/>
    <x v="228"/>
    <x v="237"/>
    <d v="2022-09-25T00:00:00"/>
    <x v="0"/>
    <n v="49955"/>
    <n v="4.5999999999999996"/>
    <x v="0"/>
    <m/>
    <x v="2"/>
    <x v="0"/>
    <n v="34"/>
  </r>
  <r>
    <x v="1018"/>
    <x v="1"/>
    <n v="29"/>
    <x v="1"/>
    <s v="Service Engineer"/>
    <x v="14"/>
    <x v="1"/>
    <x v="4"/>
    <x v="228"/>
    <x v="227"/>
    <d v="2022-09-11T00:00:00"/>
    <x v="1"/>
    <m/>
    <m/>
    <x v="1"/>
    <m/>
    <x v="1"/>
    <x v="1"/>
    <n v="20"/>
  </r>
  <r>
    <x v="1019"/>
    <x v="0"/>
    <n v="31"/>
    <x v="1"/>
    <s v="Service Engineer"/>
    <x v="12"/>
    <x v="2"/>
    <x v="3"/>
    <x v="229"/>
    <x v="238"/>
    <d v="2022-09-09T00:00:00"/>
    <x v="0"/>
    <n v="45072"/>
    <n v="3.8"/>
    <x v="0"/>
    <n v="4"/>
    <x v="1"/>
    <x v="1"/>
    <n v="17"/>
  </r>
  <r>
    <x v="1020"/>
    <x v="2"/>
    <n v="31"/>
    <x v="0"/>
    <s v="Operations Manager"/>
    <x v="3"/>
    <x v="1"/>
    <x v="1"/>
    <x v="229"/>
    <x v="228"/>
    <d v="2022-09-13T00:00:00"/>
    <x v="0"/>
    <n v="66336"/>
    <n v="4.2"/>
    <x v="2"/>
    <n v="4"/>
    <x v="1"/>
    <x v="1"/>
    <n v="21"/>
  </r>
  <r>
    <x v="1021"/>
    <x v="0"/>
    <n v="30"/>
    <x v="2"/>
    <s v="Sales Manager"/>
    <x v="1"/>
    <x v="1"/>
    <x v="3"/>
    <x v="229"/>
    <x v="228"/>
    <d v="2022-09-14T00:00:00"/>
    <x v="0"/>
    <m/>
    <m/>
    <x v="0"/>
    <n v="3"/>
    <x v="1"/>
    <x v="1"/>
    <n v="22"/>
  </r>
  <r>
    <x v="1022"/>
    <x v="1"/>
    <n v="32"/>
    <x v="0"/>
    <s v="Operations Executive"/>
    <x v="13"/>
    <x v="1"/>
    <x v="1"/>
    <x v="229"/>
    <x v="230"/>
    <d v="2022-09-14T00:00:00"/>
    <x v="0"/>
    <n v="181336"/>
    <n v="3.7"/>
    <x v="2"/>
    <n v="5"/>
    <x v="1"/>
    <x v="1"/>
    <n v="22"/>
  </r>
  <r>
    <x v="1023"/>
    <x v="1"/>
    <n v="29"/>
    <x v="0"/>
    <s v="Operations Executive"/>
    <x v="7"/>
    <x v="2"/>
    <x v="2"/>
    <x v="229"/>
    <x v="230"/>
    <d v="2022-09-10T00:00:00"/>
    <x v="0"/>
    <n v="59831"/>
    <n v="4.5"/>
    <x v="0"/>
    <n v="3"/>
    <x v="1"/>
    <x v="1"/>
    <n v="18"/>
  </r>
  <r>
    <x v="1024"/>
    <x v="1"/>
    <n v="40"/>
    <x v="0"/>
    <s v="Operations Executive"/>
    <x v="10"/>
    <x v="0"/>
    <x v="2"/>
    <x v="229"/>
    <x v="235"/>
    <d v="2022-09-17T00:00:00"/>
    <x v="0"/>
    <n v="157532"/>
    <n v="4"/>
    <x v="2"/>
    <n v="2"/>
    <x v="1"/>
    <x v="3"/>
    <n v="25"/>
  </r>
  <r>
    <x v="1025"/>
    <x v="0"/>
    <n v="22"/>
    <x v="1"/>
    <s v="Service Manager"/>
    <x v="1"/>
    <x v="1"/>
    <x v="0"/>
    <x v="230"/>
    <x v="231"/>
    <d v="2022-09-11T00:00:00"/>
    <x v="0"/>
    <n v="71330"/>
    <n v="4.0999999999999996"/>
    <x v="2"/>
    <m/>
    <x v="1"/>
    <x v="0"/>
    <n v="18"/>
  </r>
  <r>
    <x v="1026"/>
    <x v="2"/>
    <n v="26"/>
    <x v="0"/>
    <s v="Operations Executive"/>
    <x v="4"/>
    <x v="1"/>
    <x v="1"/>
    <x v="230"/>
    <x v="237"/>
    <d v="2022-09-22T00:00:00"/>
    <x v="0"/>
    <n v="82572"/>
    <n v="4.3"/>
    <x v="0"/>
    <m/>
    <x v="1"/>
    <x v="0"/>
    <n v="29"/>
  </r>
  <r>
    <x v="1027"/>
    <x v="2"/>
    <n v="37"/>
    <x v="0"/>
    <s v="Operations Executive"/>
    <x v="7"/>
    <x v="3"/>
    <x v="3"/>
    <x v="230"/>
    <x v="235"/>
    <d v="2022-09-15T00:00:00"/>
    <x v="0"/>
    <m/>
    <m/>
    <x v="0"/>
    <n v="5"/>
    <x v="2"/>
    <x v="2"/>
    <n v="22"/>
  </r>
  <r>
    <x v="1028"/>
    <x v="0"/>
    <n v="48"/>
    <x v="0"/>
    <s v="Operations Manager"/>
    <x v="4"/>
    <x v="2"/>
    <x v="1"/>
    <x v="230"/>
    <x v="236"/>
    <d v="2022-09-23T00:00:00"/>
    <x v="0"/>
    <n v="74339"/>
    <n v="3.7"/>
    <x v="0"/>
    <m/>
    <x v="1"/>
    <x v="5"/>
    <n v="30"/>
  </r>
  <r>
    <x v="1029"/>
    <x v="2"/>
    <n v="36"/>
    <x v="2"/>
    <s v="Sales Executive"/>
    <x v="1"/>
    <x v="1"/>
    <x v="1"/>
    <x v="230"/>
    <x v="227"/>
    <d v="2022-09-07T00:00:00"/>
    <x v="0"/>
    <n v="73704"/>
    <n v="4.9000000000000004"/>
    <x v="0"/>
    <n v="4"/>
    <x v="1"/>
    <x v="2"/>
    <n v="14"/>
  </r>
  <r>
    <x v="1030"/>
    <x v="0"/>
    <n v="24"/>
    <x v="2"/>
    <s v="Sales Manager"/>
    <x v="9"/>
    <x v="0"/>
    <x v="0"/>
    <x v="231"/>
    <x v="231"/>
    <d v="2022-09-14T00:00:00"/>
    <x v="0"/>
    <n v="47622"/>
    <n v="3.5"/>
    <x v="0"/>
    <n v="5"/>
    <x v="1"/>
    <x v="0"/>
    <n v="20"/>
  </r>
  <r>
    <x v="1031"/>
    <x v="2"/>
    <n v="35"/>
    <x v="1"/>
    <s v="Service Engineer"/>
    <x v="7"/>
    <x v="0"/>
    <x v="1"/>
    <x v="231"/>
    <x v="230"/>
    <d v="2022-09-12T00:00:00"/>
    <x v="0"/>
    <n v="51417"/>
    <n v="4.9000000000000004"/>
    <x v="0"/>
    <n v="3"/>
    <x v="0"/>
    <x v="2"/>
    <n v="18"/>
  </r>
  <r>
    <x v="1032"/>
    <x v="0"/>
    <n v="22"/>
    <x v="1"/>
    <s v="Service Engineer"/>
    <x v="9"/>
    <x v="1"/>
    <x v="2"/>
    <x v="231"/>
    <x v="230"/>
    <d v="2022-09-15T00:00:00"/>
    <x v="0"/>
    <n v="47555"/>
    <n v="5"/>
    <x v="0"/>
    <n v="3"/>
    <x v="1"/>
    <x v="0"/>
    <n v="21"/>
  </r>
  <r>
    <x v="1033"/>
    <x v="0"/>
    <n v="38"/>
    <x v="0"/>
    <s v="Operations Manager"/>
    <x v="14"/>
    <x v="2"/>
    <x v="1"/>
    <x v="231"/>
    <x v="231"/>
    <d v="2022-09-14T00:00:00"/>
    <x v="0"/>
    <m/>
    <m/>
    <x v="0"/>
    <n v="2"/>
    <x v="2"/>
    <x v="2"/>
    <n v="20"/>
  </r>
  <r>
    <x v="1034"/>
    <x v="0"/>
    <n v="39"/>
    <x v="0"/>
    <s v="Operations Executive"/>
    <x v="6"/>
    <x v="2"/>
    <x v="4"/>
    <x v="231"/>
    <x v="228"/>
    <d v="2022-09-11T00:00:00"/>
    <x v="1"/>
    <m/>
    <m/>
    <x v="1"/>
    <n v="5"/>
    <x v="0"/>
    <x v="2"/>
    <n v="17"/>
  </r>
  <r>
    <x v="1035"/>
    <x v="2"/>
    <n v="30"/>
    <x v="7"/>
    <s v="Purchase Manager"/>
    <x v="12"/>
    <x v="0"/>
    <x v="3"/>
    <x v="231"/>
    <x v="227"/>
    <d v="2022-09-09T00:00:00"/>
    <x v="0"/>
    <n v="35526"/>
    <n v="5"/>
    <x v="0"/>
    <n v="4"/>
    <x v="2"/>
    <x v="1"/>
    <n v="15"/>
  </r>
  <r>
    <x v="1036"/>
    <x v="0"/>
    <n v="25"/>
    <x v="0"/>
    <s v="Operations Executive"/>
    <x v="8"/>
    <x v="2"/>
    <x v="0"/>
    <x v="232"/>
    <x v="234"/>
    <d v="2022-09-16T00:00:00"/>
    <x v="0"/>
    <n v="178441"/>
    <n v="4.3"/>
    <x v="0"/>
    <n v="5"/>
    <x v="1"/>
    <x v="0"/>
    <n v="21"/>
  </r>
  <r>
    <x v="1037"/>
    <x v="2"/>
    <n v="25"/>
    <x v="2"/>
    <s v="Sales Manager"/>
    <x v="10"/>
    <x v="0"/>
    <x v="0"/>
    <x v="232"/>
    <x v="236"/>
    <d v="2022-09-21T00:00:00"/>
    <x v="0"/>
    <n v="125779"/>
    <n v="4.7"/>
    <x v="0"/>
    <n v="5"/>
    <x v="1"/>
    <x v="0"/>
    <n v="26"/>
  </r>
  <r>
    <x v="1038"/>
    <x v="0"/>
    <n v="25"/>
    <x v="1"/>
    <s v="Service Engineer"/>
    <x v="5"/>
    <x v="1"/>
    <x v="0"/>
    <x v="232"/>
    <x v="236"/>
    <d v="2022-09-18T00:00:00"/>
    <x v="0"/>
    <n v="53335"/>
    <n v="5"/>
    <x v="0"/>
    <n v="5"/>
    <x v="0"/>
    <x v="0"/>
    <n v="23"/>
  </r>
  <r>
    <x v="1039"/>
    <x v="0"/>
    <n v="32"/>
    <x v="2"/>
    <s v="Sales Executive"/>
    <x v="6"/>
    <x v="1"/>
    <x v="1"/>
    <x v="232"/>
    <x v="230"/>
    <d v="2022-09-12T00:00:00"/>
    <x v="0"/>
    <n v="72211"/>
    <n v="4.9000000000000004"/>
    <x v="0"/>
    <n v="4"/>
    <x v="1"/>
    <x v="1"/>
    <n v="17"/>
  </r>
  <r>
    <x v="1040"/>
    <x v="0"/>
    <n v="35"/>
    <x v="1"/>
    <s v="Service Engineer"/>
    <x v="9"/>
    <x v="0"/>
    <x v="1"/>
    <x v="232"/>
    <x v="231"/>
    <d v="2022-09-18T00:00:00"/>
    <x v="1"/>
    <m/>
    <m/>
    <x v="1"/>
    <n v="4"/>
    <x v="1"/>
    <x v="2"/>
    <n v="23"/>
  </r>
  <r>
    <x v="1041"/>
    <x v="2"/>
    <n v="34"/>
    <x v="0"/>
    <s v="Operations Executive"/>
    <x v="7"/>
    <x v="1"/>
    <x v="3"/>
    <x v="232"/>
    <x v="236"/>
    <d v="2022-09-15T00:00:00"/>
    <x v="0"/>
    <n v="47665"/>
    <n v="4.4000000000000004"/>
    <x v="0"/>
    <m/>
    <x v="1"/>
    <x v="2"/>
    <n v="20"/>
  </r>
  <r>
    <x v="1042"/>
    <x v="0"/>
    <n v="52"/>
    <x v="2"/>
    <s v="Sales Executive"/>
    <x v="3"/>
    <x v="0"/>
    <x v="0"/>
    <x v="233"/>
    <x v="232"/>
    <d v="2022-09-20T00:00:00"/>
    <x v="0"/>
    <n v="71412"/>
    <n v="4.2"/>
    <x v="0"/>
    <n v="5"/>
    <x v="1"/>
    <x v="4"/>
    <n v="24"/>
  </r>
  <r>
    <x v="1043"/>
    <x v="2"/>
    <n v="32"/>
    <x v="0"/>
    <s v="Operations Executive"/>
    <x v="4"/>
    <x v="1"/>
    <x v="2"/>
    <x v="233"/>
    <x v="234"/>
    <d v="2022-09-23T00:00:00"/>
    <x v="0"/>
    <n v="62752"/>
    <n v="5"/>
    <x v="0"/>
    <n v="4"/>
    <x v="0"/>
    <x v="1"/>
    <n v="27"/>
  </r>
  <r>
    <x v="1044"/>
    <x v="2"/>
    <n v="27"/>
    <x v="4"/>
    <s v="Production Engineer"/>
    <x v="4"/>
    <x v="1"/>
    <x v="0"/>
    <x v="233"/>
    <x v="232"/>
    <d v="2022-09-13T00:00:00"/>
    <x v="0"/>
    <n v="78614"/>
    <n v="4.5"/>
    <x v="0"/>
    <n v="5"/>
    <x v="1"/>
    <x v="0"/>
    <n v="17"/>
  </r>
  <r>
    <x v="1045"/>
    <x v="2"/>
    <n v="24"/>
    <x v="3"/>
    <s v="Marketing Executive"/>
    <x v="14"/>
    <x v="4"/>
    <x v="1"/>
    <x v="234"/>
    <x v="232"/>
    <d v="2022-09-18T00:00:00"/>
    <x v="1"/>
    <m/>
    <m/>
    <x v="1"/>
    <n v="4"/>
    <x v="1"/>
    <x v="0"/>
    <n v="21"/>
  </r>
  <r>
    <x v="1046"/>
    <x v="0"/>
    <n v="28"/>
    <x v="1"/>
    <s v="Service Engineer"/>
    <x v="10"/>
    <x v="3"/>
    <x v="1"/>
    <x v="234"/>
    <x v="239"/>
    <d v="2022-09-11T00:00:00"/>
    <x v="1"/>
    <m/>
    <m/>
    <x v="1"/>
    <n v="5"/>
    <x v="1"/>
    <x v="1"/>
    <n v="14"/>
  </r>
  <r>
    <x v="1047"/>
    <x v="0"/>
    <n v="22"/>
    <x v="1"/>
    <s v="Service Engineer"/>
    <x v="2"/>
    <x v="0"/>
    <x v="1"/>
    <x v="235"/>
    <x v="240"/>
    <d v="2022-09-28T00:00:00"/>
    <x v="1"/>
    <m/>
    <m/>
    <x v="1"/>
    <n v="3"/>
    <x v="1"/>
    <x v="0"/>
    <n v="30"/>
  </r>
  <r>
    <x v="1048"/>
    <x v="2"/>
    <n v="34"/>
    <x v="2"/>
    <s v="Sales Executive"/>
    <x v="6"/>
    <x v="0"/>
    <x v="3"/>
    <x v="235"/>
    <x v="241"/>
    <d v="2022-09-27T00:00:00"/>
    <x v="0"/>
    <n v="65479"/>
    <n v="3.6"/>
    <x v="0"/>
    <n v="4"/>
    <x v="1"/>
    <x v="2"/>
    <n v="29"/>
  </r>
  <r>
    <x v="1049"/>
    <x v="0"/>
    <n v="39"/>
    <x v="7"/>
    <s v="Purchase Manager"/>
    <x v="1"/>
    <x v="2"/>
    <x v="2"/>
    <x v="235"/>
    <x v="233"/>
    <d v="2022-09-18T00:00:00"/>
    <x v="0"/>
    <n v="61245"/>
    <n v="4.7"/>
    <x v="0"/>
    <n v="2"/>
    <x v="1"/>
    <x v="2"/>
    <n v="20"/>
  </r>
  <r>
    <x v="1050"/>
    <x v="2"/>
    <n v="31"/>
    <x v="1"/>
    <s v="Service Engineer"/>
    <x v="0"/>
    <x v="0"/>
    <x v="2"/>
    <x v="235"/>
    <x v="242"/>
    <d v="2022-09-24T00:00:00"/>
    <x v="0"/>
    <n v="40105"/>
    <n v="5"/>
    <x v="0"/>
    <n v="3"/>
    <x v="1"/>
    <x v="1"/>
    <n v="26"/>
  </r>
  <r>
    <x v="1051"/>
    <x v="0"/>
    <n v="25"/>
    <x v="0"/>
    <s v="Operations Executive"/>
    <x v="12"/>
    <x v="1"/>
    <x v="2"/>
    <x v="235"/>
    <x v="232"/>
    <d v="2022-09-14T00:00:00"/>
    <x v="2"/>
    <m/>
    <m/>
    <x v="1"/>
    <n v="3"/>
    <x v="1"/>
    <x v="0"/>
    <n v="16"/>
  </r>
  <r>
    <x v="1052"/>
    <x v="1"/>
    <n v="30"/>
    <x v="0"/>
    <s v="Operations Executive"/>
    <x v="5"/>
    <x v="0"/>
    <x v="1"/>
    <x v="236"/>
    <x v="232"/>
    <d v="2022-09-13T00:00:00"/>
    <x v="0"/>
    <m/>
    <m/>
    <x v="0"/>
    <n v="2"/>
    <x v="1"/>
    <x v="1"/>
    <n v="14"/>
  </r>
  <r>
    <x v="1053"/>
    <x v="2"/>
    <n v="38"/>
    <x v="0"/>
    <s v="Operations Manager"/>
    <x v="4"/>
    <x v="0"/>
    <x v="1"/>
    <x v="236"/>
    <x v="235"/>
    <d v="2022-09-17T00:00:00"/>
    <x v="2"/>
    <m/>
    <m/>
    <x v="1"/>
    <n v="4"/>
    <x v="1"/>
    <x v="2"/>
    <n v="18"/>
  </r>
  <r>
    <x v="1054"/>
    <x v="1"/>
    <n v="30"/>
    <x v="0"/>
    <s v="Operations Executive"/>
    <x v="4"/>
    <x v="1"/>
    <x v="1"/>
    <x v="236"/>
    <x v="236"/>
    <d v="2022-09-17T00:00:00"/>
    <x v="1"/>
    <m/>
    <m/>
    <x v="1"/>
    <n v="2"/>
    <x v="1"/>
    <x v="1"/>
    <n v="18"/>
  </r>
  <r>
    <x v="1055"/>
    <x v="0"/>
    <n v="28"/>
    <x v="2"/>
    <s v="Sales Executive"/>
    <x v="3"/>
    <x v="1"/>
    <x v="1"/>
    <x v="236"/>
    <x v="243"/>
    <d v="2022-09-26T00:00:00"/>
    <x v="0"/>
    <n v="72543"/>
    <n v="4.5"/>
    <x v="0"/>
    <n v="4"/>
    <x v="1"/>
    <x v="1"/>
    <n v="27"/>
  </r>
  <r>
    <x v="1056"/>
    <x v="2"/>
    <n v="25"/>
    <x v="4"/>
    <s v="Production Engineer"/>
    <x v="5"/>
    <x v="2"/>
    <x v="1"/>
    <x v="236"/>
    <x v="244"/>
    <d v="2022-09-30T00:00:00"/>
    <x v="0"/>
    <n v="53243"/>
    <n v="4.0999999999999996"/>
    <x v="0"/>
    <n v="5"/>
    <x v="0"/>
    <x v="0"/>
    <n v="31"/>
  </r>
  <r>
    <x v="1057"/>
    <x v="0"/>
    <n v="50"/>
    <x v="8"/>
    <s v="HR Specialist"/>
    <x v="9"/>
    <x v="1"/>
    <x v="1"/>
    <x v="236"/>
    <x v="234"/>
    <d v="2022-09-16T00:00:00"/>
    <x v="1"/>
    <m/>
    <m/>
    <x v="1"/>
    <n v="4"/>
    <x v="1"/>
    <x v="5"/>
    <n v="17"/>
  </r>
  <r>
    <x v="1058"/>
    <x v="0"/>
    <n v="22"/>
    <x v="0"/>
    <s v="Operations Manager"/>
    <x v="2"/>
    <x v="1"/>
    <x v="3"/>
    <x v="237"/>
    <x v="243"/>
    <d v="2022-09-21T00:00:00"/>
    <x v="1"/>
    <m/>
    <m/>
    <x v="1"/>
    <n v="4"/>
    <x v="1"/>
    <x v="0"/>
    <n v="21"/>
  </r>
  <r>
    <x v="1059"/>
    <x v="2"/>
    <n v="24"/>
    <x v="0"/>
    <s v="Operations Executive"/>
    <x v="10"/>
    <x v="1"/>
    <x v="0"/>
    <x v="237"/>
    <x v="242"/>
    <d v="2022-09-25T00:00:00"/>
    <x v="0"/>
    <n v="198189"/>
    <n v="3.8"/>
    <x v="0"/>
    <n v="4"/>
    <x v="0"/>
    <x v="0"/>
    <n v="25"/>
  </r>
  <r>
    <x v="1060"/>
    <x v="2"/>
    <n v="26"/>
    <x v="0"/>
    <s v="Operations Executive"/>
    <x v="6"/>
    <x v="1"/>
    <x v="1"/>
    <x v="237"/>
    <x v="235"/>
    <d v="2022-09-19T00:00:00"/>
    <x v="0"/>
    <n v="68087"/>
    <n v="3.9"/>
    <x v="0"/>
    <n v="4"/>
    <x v="1"/>
    <x v="0"/>
    <n v="19"/>
  </r>
  <r>
    <x v="1061"/>
    <x v="1"/>
    <n v="24"/>
    <x v="1"/>
    <s v="Service Manager"/>
    <x v="12"/>
    <x v="2"/>
    <x v="0"/>
    <x v="237"/>
    <x v="233"/>
    <d v="2022-09-17T00:00:00"/>
    <x v="0"/>
    <m/>
    <m/>
    <x v="0"/>
    <m/>
    <x v="1"/>
    <x v="0"/>
    <n v="17"/>
  </r>
  <r>
    <x v="1062"/>
    <x v="2"/>
    <n v="32"/>
    <x v="1"/>
    <s v="Service Engineer"/>
    <x v="5"/>
    <x v="0"/>
    <x v="1"/>
    <x v="237"/>
    <x v="235"/>
    <d v="2022-09-13T00:00:00"/>
    <x v="0"/>
    <n v="33564"/>
    <n v="3.7"/>
    <x v="0"/>
    <n v="4"/>
    <x v="1"/>
    <x v="1"/>
    <n v="13"/>
  </r>
  <r>
    <x v="1063"/>
    <x v="0"/>
    <n v="27"/>
    <x v="2"/>
    <s v="Sales Manager"/>
    <x v="12"/>
    <x v="2"/>
    <x v="0"/>
    <x v="238"/>
    <x v="243"/>
    <d v="2022-09-28T00:00:00"/>
    <x v="1"/>
    <m/>
    <m/>
    <x v="1"/>
    <n v="4"/>
    <x v="1"/>
    <x v="0"/>
    <n v="27"/>
  </r>
  <r>
    <x v="1064"/>
    <x v="0"/>
    <n v="31"/>
    <x v="1"/>
    <s v="Service Engineer"/>
    <x v="4"/>
    <x v="0"/>
    <x v="1"/>
    <x v="238"/>
    <x v="245"/>
    <d v="2022-10-05T00:00:00"/>
    <x v="2"/>
    <m/>
    <m/>
    <x v="1"/>
    <n v="4"/>
    <x v="1"/>
    <x v="1"/>
    <n v="34"/>
  </r>
  <r>
    <x v="1065"/>
    <x v="2"/>
    <n v="25"/>
    <x v="1"/>
    <s v="Service Manager"/>
    <x v="5"/>
    <x v="0"/>
    <x v="3"/>
    <x v="238"/>
    <x v="246"/>
    <d v="2022-09-25T00:00:00"/>
    <x v="0"/>
    <n v="56850"/>
    <n v="3.5"/>
    <x v="0"/>
    <n v="4"/>
    <x v="1"/>
    <x v="0"/>
    <n v="24"/>
  </r>
  <r>
    <x v="1066"/>
    <x v="0"/>
    <n v="24"/>
    <x v="4"/>
    <s v="Production Manager"/>
    <x v="9"/>
    <x v="0"/>
    <x v="1"/>
    <x v="239"/>
    <x v="233"/>
    <d v="2022-09-20T00:00:00"/>
    <x v="1"/>
    <m/>
    <m/>
    <x v="1"/>
    <n v="4"/>
    <x v="1"/>
    <x v="0"/>
    <n v="18"/>
  </r>
  <r>
    <x v="1067"/>
    <x v="0"/>
    <n v="27"/>
    <x v="0"/>
    <s v="Operations Executive"/>
    <x v="3"/>
    <x v="1"/>
    <x v="2"/>
    <x v="239"/>
    <x v="236"/>
    <d v="2022-09-16T00:00:00"/>
    <x v="0"/>
    <n v="69523"/>
    <n v="4"/>
    <x v="0"/>
    <m/>
    <x v="1"/>
    <x v="0"/>
    <n v="14"/>
  </r>
  <r>
    <x v="1068"/>
    <x v="0"/>
    <n v="37"/>
    <x v="0"/>
    <s v="Operations Manager"/>
    <x v="8"/>
    <x v="0"/>
    <x v="0"/>
    <x v="239"/>
    <x v="243"/>
    <d v="2022-09-27T00:00:00"/>
    <x v="0"/>
    <n v="175667"/>
    <n v="4.3"/>
    <x v="0"/>
    <m/>
    <x v="1"/>
    <x v="2"/>
    <n v="25"/>
  </r>
  <r>
    <x v="1069"/>
    <x v="0"/>
    <n v="37"/>
    <x v="0"/>
    <s v="Operations Executive"/>
    <x v="6"/>
    <x v="0"/>
    <x v="0"/>
    <x v="239"/>
    <x v="233"/>
    <d v="2022-09-14T00:00:00"/>
    <x v="0"/>
    <n v="65611"/>
    <n v="3.8"/>
    <x v="0"/>
    <m/>
    <x v="1"/>
    <x v="2"/>
    <n v="12"/>
  </r>
  <r>
    <x v="1070"/>
    <x v="0"/>
    <n v="29"/>
    <x v="3"/>
    <s v="Marketing Executive"/>
    <x v="5"/>
    <x v="3"/>
    <x v="3"/>
    <x v="240"/>
    <x v="234"/>
    <d v="2022-09-18T00:00:00"/>
    <x v="1"/>
    <m/>
    <m/>
    <x v="1"/>
    <n v="5"/>
    <x v="0"/>
    <x v="1"/>
    <n v="15"/>
  </r>
  <r>
    <x v="1071"/>
    <x v="0"/>
    <n v="30"/>
    <x v="2"/>
    <s v="Sales Executive"/>
    <x v="9"/>
    <x v="4"/>
    <x v="1"/>
    <x v="240"/>
    <x v="240"/>
    <d v="2022-09-25T00:00:00"/>
    <x v="0"/>
    <n v="42202"/>
    <n v="4.7"/>
    <x v="0"/>
    <n v="4"/>
    <x v="1"/>
    <x v="1"/>
    <n v="22"/>
  </r>
  <r>
    <x v="1072"/>
    <x v="0"/>
    <n v="34"/>
    <x v="2"/>
    <s v="Sales Executive"/>
    <x v="12"/>
    <x v="1"/>
    <x v="1"/>
    <x v="240"/>
    <x v="240"/>
    <d v="2022-09-24T00:00:00"/>
    <x v="0"/>
    <n v="40772"/>
    <n v="4"/>
    <x v="2"/>
    <n v="4"/>
    <x v="1"/>
    <x v="2"/>
    <n v="21"/>
  </r>
  <r>
    <x v="1073"/>
    <x v="0"/>
    <n v="25"/>
    <x v="0"/>
    <s v="Operations Manager"/>
    <x v="5"/>
    <x v="1"/>
    <x v="1"/>
    <x v="240"/>
    <x v="237"/>
    <d v="2022-09-24T00:00:00"/>
    <x v="2"/>
    <m/>
    <m/>
    <x v="1"/>
    <m/>
    <x v="1"/>
    <x v="0"/>
    <n v="21"/>
  </r>
  <r>
    <x v="1074"/>
    <x v="1"/>
    <n v="38"/>
    <x v="1"/>
    <s v="Service Engineer"/>
    <x v="0"/>
    <x v="0"/>
    <x v="2"/>
    <x v="240"/>
    <x v="247"/>
    <d v="2022-10-02T00:00:00"/>
    <x v="1"/>
    <m/>
    <m/>
    <x v="1"/>
    <n v="2"/>
    <x v="1"/>
    <x v="2"/>
    <n v="29"/>
  </r>
  <r>
    <x v="1075"/>
    <x v="0"/>
    <n v="25"/>
    <x v="1"/>
    <s v="Service Manager"/>
    <x v="0"/>
    <x v="1"/>
    <x v="1"/>
    <x v="240"/>
    <x v="248"/>
    <d v="2022-09-29T00:00:00"/>
    <x v="0"/>
    <n v="60149"/>
    <n v="3.6"/>
    <x v="0"/>
    <n v="4"/>
    <x v="1"/>
    <x v="0"/>
    <n v="26"/>
  </r>
  <r>
    <x v="1076"/>
    <x v="0"/>
    <n v="25"/>
    <x v="1"/>
    <s v="Service Engineer"/>
    <x v="4"/>
    <x v="1"/>
    <x v="1"/>
    <x v="241"/>
    <x v="249"/>
    <d v="2022-10-04T00:00:00"/>
    <x v="0"/>
    <n v="68414"/>
    <n v="4.9000000000000004"/>
    <x v="0"/>
    <n v="4"/>
    <x v="1"/>
    <x v="0"/>
    <n v="30"/>
  </r>
  <r>
    <x v="1077"/>
    <x v="2"/>
    <n v="33"/>
    <x v="1"/>
    <s v="Service Engineer"/>
    <x v="2"/>
    <x v="1"/>
    <x v="0"/>
    <x v="241"/>
    <x v="244"/>
    <d v="2022-09-30T00:00:00"/>
    <x v="2"/>
    <m/>
    <m/>
    <x v="1"/>
    <n v="4"/>
    <x v="1"/>
    <x v="1"/>
    <n v="26"/>
  </r>
  <r>
    <x v="1078"/>
    <x v="0"/>
    <n v="24"/>
    <x v="6"/>
    <s v="Financial Analyst"/>
    <x v="4"/>
    <x v="1"/>
    <x v="2"/>
    <x v="241"/>
    <x v="247"/>
    <d v="2022-10-02T00:00:00"/>
    <x v="1"/>
    <m/>
    <m/>
    <x v="1"/>
    <n v="4"/>
    <x v="0"/>
    <x v="0"/>
    <n v="28"/>
  </r>
  <r>
    <x v="1079"/>
    <x v="1"/>
    <n v="32"/>
    <x v="4"/>
    <s v="Production Engineer"/>
    <x v="4"/>
    <x v="0"/>
    <x v="1"/>
    <x v="242"/>
    <x v="249"/>
    <d v="2022-10-02T00:00:00"/>
    <x v="1"/>
    <m/>
    <m/>
    <x v="1"/>
    <m/>
    <x v="1"/>
    <x v="1"/>
    <n v="27"/>
  </r>
  <r>
    <x v="1080"/>
    <x v="2"/>
    <n v="26"/>
    <x v="6"/>
    <s v="Finance Manager"/>
    <x v="2"/>
    <x v="0"/>
    <x v="0"/>
    <x v="242"/>
    <x v="250"/>
    <d v="2022-10-06T00:00:00"/>
    <x v="3"/>
    <m/>
    <m/>
    <x v="1"/>
    <m/>
    <x v="0"/>
    <x v="0"/>
    <n v="31"/>
  </r>
  <r>
    <x v="1081"/>
    <x v="0"/>
    <n v="29"/>
    <x v="0"/>
    <s v="Operations Manager"/>
    <x v="1"/>
    <x v="3"/>
    <x v="1"/>
    <x v="242"/>
    <x v="250"/>
    <d v="2022-10-02T00:00:00"/>
    <x v="0"/>
    <n v="61562"/>
    <n v="5"/>
    <x v="2"/>
    <n v="3"/>
    <x v="1"/>
    <x v="1"/>
    <n v="27"/>
  </r>
  <r>
    <x v="1082"/>
    <x v="0"/>
    <n v="28"/>
    <x v="1"/>
    <s v="Service Manager"/>
    <x v="2"/>
    <x v="1"/>
    <x v="1"/>
    <x v="242"/>
    <x v="248"/>
    <d v="2022-09-25T00:00:00"/>
    <x v="0"/>
    <n v="71018"/>
    <n v="4.4000000000000004"/>
    <x v="0"/>
    <n v="4"/>
    <x v="1"/>
    <x v="1"/>
    <n v="20"/>
  </r>
  <r>
    <x v="1083"/>
    <x v="2"/>
    <n v="38"/>
    <x v="1"/>
    <s v="Service Manager"/>
    <x v="8"/>
    <x v="1"/>
    <x v="2"/>
    <x v="242"/>
    <x v="247"/>
    <d v="2022-10-03T00:00:00"/>
    <x v="0"/>
    <n v="202819"/>
    <n v="4.7"/>
    <x v="2"/>
    <m/>
    <x v="1"/>
    <x v="2"/>
    <n v="28"/>
  </r>
  <r>
    <x v="1084"/>
    <x v="1"/>
    <n v="34"/>
    <x v="1"/>
    <s v="Service Engineer"/>
    <x v="3"/>
    <x v="0"/>
    <x v="0"/>
    <x v="243"/>
    <x v="246"/>
    <d v="2022-09-30T00:00:00"/>
    <x v="1"/>
    <m/>
    <m/>
    <x v="1"/>
    <n v="2"/>
    <x v="1"/>
    <x v="2"/>
    <n v="24"/>
  </r>
  <r>
    <x v="1085"/>
    <x v="0"/>
    <n v="26"/>
    <x v="1"/>
    <s v="Service Engineer"/>
    <x v="6"/>
    <x v="1"/>
    <x v="2"/>
    <x v="243"/>
    <x v="241"/>
    <d v="2022-09-24T00:00:00"/>
    <x v="3"/>
    <m/>
    <m/>
    <x v="1"/>
    <n v="4"/>
    <x v="1"/>
    <x v="0"/>
    <n v="18"/>
  </r>
  <r>
    <x v="1086"/>
    <x v="2"/>
    <n v="25"/>
    <x v="0"/>
    <s v="Operations Executive"/>
    <x v="3"/>
    <x v="4"/>
    <x v="0"/>
    <x v="243"/>
    <x v="246"/>
    <d v="2022-09-25T00:00:00"/>
    <x v="0"/>
    <n v="76550"/>
    <n v="5"/>
    <x v="2"/>
    <n v="4"/>
    <x v="0"/>
    <x v="0"/>
    <n v="19"/>
  </r>
  <r>
    <x v="1087"/>
    <x v="0"/>
    <n v="34"/>
    <x v="0"/>
    <s v="Operations Executive"/>
    <x v="6"/>
    <x v="1"/>
    <x v="1"/>
    <x v="243"/>
    <x v="251"/>
    <d v="2022-10-06T00:00:00"/>
    <x v="0"/>
    <n v="53885"/>
    <n v="4.7"/>
    <x v="0"/>
    <n v="4"/>
    <x v="2"/>
    <x v="2"/>
    <n v="30"/>
  </r>
  <r>
    <x v="1088"/>
    <x v="1"/>
    <n v="25"/>
    <x v="0"/>
    <s v="Operations Executive"/>
    <x v="2"/>
    <x v="3"/>
    <x v="0"/>
    <x v="243"/>
    <x v="240"/>
    <d v="2022-09-27T00:00:00"/>
    <x v="0"/>
    <m/>
    <m/>
    <x v="0"/>
    <n v="4"/>
    <x v="1"/>
    <x v="0"/>
    <n v="21"/>
  </r>
  <r>
    <x v="1089"/>
    <x v="0"/>
    <n v="38"/>
    <x v="1"/>
    <s v="Service Engineer"/>
    <x v="6"/>
    <x v="0"/>
    <x v="4"/>
    <x v="244"/>
    <x v="249"/>
    <d v="2022-09-30T00:00:00"/>
    <x v="0"/>
    <m/>
    <m/>
    <x v="2"/>
    <n v="5"/>
    <x v="1"/>
    <x v="2"/>
    <n v="23"/>
  </r>
  <r>
    <x v="1090"/>
    <x v="1"/>
    <n v="27"/>
    <x v="0"/>
    <s v="Operations Executive"/>
    <x v="3"/>
    <x v="2"/>
    <x v="1"/>
    <x v="244"/>
    <x v="251"/>
    <d v="2022-10-06T00:00:00"/>
    <x v="0"/>
    <m/>
    <m/>
    <x v="0"/>
    <n v="4"/>
    <x v="1"/>
    <x v="0"/>
    <n v="29"/>
  </r>
  <r>
    <x v="1091"/>
    <x v="2"/>
    <n v="40"/>
    <x v="0"/>
    <s v="Operations Executive"/>
    <x v="0"/>
    <x v="0"/>
    <x v="0"/>
    <x v="244"/>
    <x v="252"/>
    <d v="2022-10-02T00:00:00"/>
    <x v="0"/>
    <n v="40319"/>
    <n v="4"/>
    <x v="0"/>
    <n v="4"/>
    <x v="1"/>
    <x v="3"/>
    <n v="25"/>
  </r>
  <r>
    <x v="1092"/>
    <x v="2"/>
    <n v="32"/>
    <x v="4"/>
    <s v="Production Manager"/>
    <x v="5"/>
    <x v="4"/>
    <x v="0"/>
    <x v="245"/>
    <x v="253"/>
    <d v="2022-10-03T00:00:00"/>
    <x v="0"/>
    <n v="52421"/>
    <n v="4.8"/>
    <x v="2"/>
    <n v="4"/>
    <x v="0"/>
    <x v="1"/>
    <n v="25"/>
  </r>
  <r>
    <x v="1093"/>
    <x v="0"/>
    <n v="26"/>
    <x v="0"/>
    <s v="Operations Executive"/>
    <x v="6"/>
    <x v="0"/>
    <x v="1"/>
    <x v="245"/>
    <x v="250"/>
    <d v="2022-10-01T00:00:00"/>
    <x v="1"/>
    <m/>
    <m/>
    <x v="1"/>
    <n v="5"/>
    <x v="1"/>
    <x v="0"/>
    <n v="23"/>
  </r>
  <r>
    <x v="1094"/>
    <x v="0"/>
    <n v="27"/>
    <x v="6"/>
    <s v="Financial Analyst"/>
    <x v="1"/>
    <x v="0"/>
    <x v="2"/>
    <x v="245"/>
    <x v="240"/>
    <d v="2022-09-25T00:00:00"/>
    <x v="0"/>
    <n v="50591"/>
    <n v="4.4000000000000004"/>
    <x v="0"/>
    <m/>
    <x v="0"/>
    <x v="0"/>
    <n v="17"/>
  </r>
  <r>
    <x v="1095"/>
    <x v="0"/>
    <n v="22"/>
    <x v="0"/>
    <s v="Operations Executive"/>
    <x v="11"/>
    <x v="0"/>
    <x v="0"/>
    <x v="245"/>
    <x v="254"/>
    <d v="2022-10-04T00:00:00"/>
    <x v="0"/>
    <n v="149048"/>
    <n v="4.4000000000000004"/>
    <x v="0"/>
    <n v="4"/>
    <x v="1"/>
    <x v="0"/>
    <n v="26"/>
  </r>
  <r>
    <x v="1096"/>
    <x v="0"/>
    <n v="25"/>
    <x v="0"/>
    <s v="Operations Manager"/>
    <x v="0"/>
    <x v="2"/>
    <x v="1"/>
    <x v="245"/>
    <x v="253"/>
    <d v="2022-10-04T00:00:00"/>
    <x v="0"/>
    <m/>
    <m/>
    <x v="0"/>
    <n v="3"/>
    <x v="1"/>
    <x v="0"/>
    <n v="26"/>
  </r>
  <r>
    <x v="1097"/>
    <x v="0"/>
    <n v="27"/>
    <x v="1"/>
    <s v="Service Manager"/>
    <x v="2"/>
    <x v="4"/>
    <x v="1"/>
    <x v="246"/>
    <x v="255"/>
    <d v="2022-10-09T00:00:00"/>
    <x v="1"/>
    <m/>
    <m/>
    <x v="1"/>
    <n v="4"/>
    <x v="1"/>
    <x v="0"/>
    <n v="30"/>
  </r>
  <r>
    <x v="1098"/>
    <x v="2"/>
    <n v="25"/>
    <x v="0"/>
    <s v="Operations Executive"/>
    <x v="6"/>
    <x v="1"/>
    <x v="3"/>
    <x v="247"/>
    <x v="252"/>
    <d v="2022-10-05T00:00:00"/>
    <x v="0"/>
    <n v="69471"/>
    <n v="4.2"/>
    <x v="0"/>
    <m/>
    <x v="1"/>
    <x v="0"/>
    <n v="25"/>
  </r>
  <r>
    <x v="1099"/>
    <x v="0"/>
    <n v="31"/>
    <x v="1"/>
    <s v="Service Engineer"/>
    <x v="12"/>
    <x v="1"/>
    <x v="1"/>
    <x v="247"/>
    <x v="251"/>
    <d v="2022-10-06T00:00:00"/>
    <x v="0"/>
    <n v="59754"/>
    <n v="3.5"/>
    <x v="2"/>
    <n v="3"/>
    <x v="2"/>
    <x v="1"/>
    <n v="26"/>
  </r>
  <r>
    <x v="1100"/>
    <x v="0"/>
    <n v="30"/>
    <x v="2"/>
    <s v="Sales Manager"/>
    <x v="12"/>
    <x v="1"/>
    <x v="0"/>
    <x v="247"/>
    <x v="248"/>
    <d v="2022-09-24T00:00:00"/>
    <x v="0"/>
    <n v="51250"/>
    <n v="4"/>
    <x v="0"/>
    <n v="3"/>
    <x v="0"/>
    <x v="1"/>
    <n v="14"/>
  </r>
  <r>
    <x v="1101"/>
    <x v="1"/>
    <n v="33"/>
    <x v="5"/>
    <s v="General Manager"/>
    <x v="7"/>
    <x v="1"/>
    <x v="2"/>
    <x v="247"/>
    <x v="246"/>
    <d v="2022-09-25T00:00:00"/>
    <x v="0"/>
    <n v="67091"/>
    <n v="4.4000000000000004"/>
    <x v="2"/>
    <n v="5"/>
    <x v="0"/>
    <x v="1"/>
    <n v="15"/>
  </r>
  <r>
    <x v="1102"/>
    <x v="2"/>
    <n v="49"/>
    <x v="3"/>
    <s v="Marketing Executive"/>
    <x v="6"/>
    <x v="2"/>
    <x v="1"/>
    <x v="248"/>
    <x v="256"/>
    <d v="2022-10-09T00:00:00"/>
    <x v="1"/>
    <m/>
    <m/>
    <x v="1"/>
    <n v="5"/>
    <x v="1"/>
    <x v="5"/>
    <n v="28"/>
  </r>
  <r>
    <x v="1103"/>
    <x v="1"/>
    <n v="55"/>
    <x v="2"/>
    <s v="Sales Manager"/>
    <x v="4"/>
    <x v="1"/>
    <x v="3"/>
    <x v="248"/>
    <x v="257"/>
    <d v="2022-10-12T00:00:00"/>
    <x v="0"/>
    <n v="84485"/>
    <n v="4.3"/>
    <x v="0"/>
    <n v="4"/>
    <x v="1"/>
    <x v="4"/>
    <n v="31"/>
  </r>
  <r>
    <x v="1104"/>
    <x v="1"/>
    <n v="29"/>
    <x v="4"/>
    <s v="Production Manager"/>
    <x v="4"/>
    <x v="0"/>
    <x v="0"/>
    <x v="248"/>
    <x v="258"/>
    <d v="2022-10-11T00:00:00"/>
    <x v="1"/>
    <m/>
    <m/>
    <x v="1"/>
    <n v="5"/>
    <x v="1"/>
    <x v="1"/>
    <n v="30"/>
  </r>
  <r>
    <x v="1105"/>
    <x v="0"/>
    <n v="26"/>
    <x v="1"/>
    <s v="Service Engineer"/>
    <x v="6"/>
    <x v="0"/>
    <x v="0"/>
    <x v="249"/>
    <x v="257"/>
    <d v="2022-10-06T00:00:00"/>
    <x v="0"/>
    <n v="54280"/>
    <n v="4"/>
    <x v="0"/>
    <n v="4"/>
    <x v="1"/>
    <x v="0"/>
    <n v="24"/>
  </r>
  <r>
    <x v="1106"/>
    <x v="0"/>
    <n v="35"/>
    <x v="4"/>
    <s v="Production Engineer"/>
    <x v="14"/>
    <x v="2"/>
    <x v="0"/>
    <x v="249"/>
    <x v="251"/>
    <d v="2022-10-07T00:00:00"/>
    <x v="0"/>
    <n v="103916"/>
    <n v="4.7"/>
    <x v="0"/>
    <n v="5"/>
    <x v="1"/>
    <x v="2"/>
    <n v="25"/>
  </r>
  <r>
    <x v="1107"/>
    <x v="2"/>
    <n v="40"/>
    <x v="0"/>
    <s v="Operations Executive"/>
    <x v="10"/>
    <x v="0"/>
    <x v="3"/>
    <x v="249"/>
    <x v="244"/>
    <d v="2022-10-02T00:00:00"/>
    <x v="1"/>
    <m/>
    <m/>
    <x v="1"/>
    <n v="4"/>
    <x v="0"/>
    <x v="3"/>
    <n v="20"/>
  </r>
  <r>
    <x v="1108"/>
    <x v="2"/>
    <n v="41"/>
    <x v="3"/>
    <s v="Marketing Executive"/>
    <x v="6"/>
    <x v="1"/>
    <x v="3"/>
    <x v="249"/>
    <x v="251"/>
    <d v="2022-10-09T00:00:00"/>
    <x v="0"/>
    <n v="68349"/>
    <n v="4.9000000000000004"/>
    <x v="0"/>
    <n v="4"/>
    <x v="1"/>
    <x v="3"/>
    <n v="27"/>
  </r>
  <r>
    <x v="1109"/>
    <x v="0"/>
    <n v="28"/>
    <x v="0"/>
    <s v="Operations Manager"/>
    <x v="4"/>
    <x v="3"/>
    <x v="1"/>
    <x v="250"/>
    <x v="252"/>
    <d v="2022-10-06T00:00:00"/>
    <x v="0"/>
    <n v="80965"/>
    <n v="4.8"/>
    <x v="0"/>
    <n v="4"/>
    <x v="0"/>
    <x v="1"/>
    <n v="23"/>
  </r>
  <r>
    <x v="1110"/>
    <x v="2"/>
    <n v="27"/>
    <x v="1"/>
    <s v="Service Manager"/>
    <x v="2"/>
    <x v="1"/>
    <x v="0"/>
    <x v="250"/>
    <x v="257"/>
    <d v="2022-10-07T00:00:00"/>
    <x v="0"/>
    <n v="70659"/>
    <n v="3.7"/>
    <x v="0"/>
    <n v="5"/>
    <x v="1"/>
    <x v="0"/>
    <n v="24"/>
  </r>
  <r>
    <x v="1111"/>
    <x v="0"/>
    <n v="33"/>
    <x v="0"/>
    <s v="Operations Manager"/>
    <x v="9"/>
    <x v="2"/>
    <x v="1"/>
    <x v="250"/>
    <x v="257"/>
    <d v="2022-10-10T00:00:00"/>
    <x v="3"/>
    <m/>
    <m/>
    <x v="1"/>
    <n v="4"/>
    <x v="0"/>
    <x v="1"/>
    <n v="27"/>
  </r>
  <r>
    <x v="1112"/>
    <x v="0"/>
    <n v="30"/>
    <x v="1"/>
    <s v="Service Engineer"/>
    <x v="2"/>
    <x v="1"/>
    <x v="1"/>
    <x v="251"/>
    <x v="258"/>
    <d v="2022-10-13T00:00:00"/>
    <x v="0"/>
    <n v="77896"/>
    <n v="4.8"/>
    <x v="0"/>
    <n v="4"/>
    <x v="0"/>
    <x v="1"/>
    <n v="29"/>
  </r>
  <r>
    <x v="1113"/>
    <x v="0"/>
    <n v="32"/>
    <x v="0"/>
    <s v="Operations Executive"/>
    <x v="6"/>
    <x v="1"/>
    <x v="1"/>
    <x v="251"/>
    <x v="259"/>
    <d v="2022-10-16T00:00:00"/>
    <x v="0"/>
    <n v="62377"/>
    <n v="4"/>
    <x v="2"/>
    <n v="3"/>
    <x v="1"/>
    <x v="1"/>
    <n v="32"/>
  </r>
  <r>
    <x v="1114"/>
    <x v="2"/>
    <n v="27"/>
    <x v="0"/>
    <s v="Operations Executive"/>
    <x v="5"/>
    <x v="4"/>
    <x v="2"/>
    <x v="251"/>
    <x v="255"/>
    <d v="2022-10-09T00:00:00"/>
    <x v="0"/>
    <n v="53889"/>
    <n v="4.5999999999999996"/>
    <x v="0"/>
    <n v="4"/>
    <x v="1"/>
    <x v="0"/>
    <n v="25"/>
  </r>
  <r>
    <x v="1115"/>
    <x v="2"/>
    <n v="34"/>
    <x v="0"/>
    <s v="Operations Executive"/>
    <x v="3"/>
    <x v="2"/>
    <x v="4"/>
    <x v="251"/>
    <x v="255"/>
    <d v="2022-10-05T00:00:00"/>
    <x v="0"/>
    <n v="67114"/>
    <n v="4.3"/>
    <x v="0"/>
    <n v="5"/>
    <x v="1"/>
    <x v="2"/>
    <n v="21"/>
  </r>
  <r>
    <x v="1116"/>
    <x v="0"/>
    <n v="32"/>
    <x v="1"/>
    <s v="Service Engineer"/>
    <x v="6"/>
    <x v="1"/>
    <x v="2"/>
    <x v="252"/>
    <x v="249"/>
    <d v="2022-10-01T00:00:00"/>
    <x v="1"/>
    <m/>
    <m/>
    <x v="1"/>
    <n v="5"/>
    <x v="1"/>
    <x v="1"/>
    <n v="16"/>
  </r>
  <r>
    <x v="1117"/>
    <x v="2"/>
    <n v="33"/>
    <x v="1"/>
    <s v="Service Engineer"/>
    <x v="4"/>
    <x v="0"/>
    <x v="0"/>
    <x v="252"/>
    <x v="249"/>
    <d v="2022-10-01T00:00:00"/>
    <x v="0"/>
    <n v="71712"/>
    <n v="4.9000000000000004"/>
    <x v="2"/>
    <n v="4"/>
    <x v="0"/>
    <x v="1"/>
    <n v="16"/>
  </r>
  <r>
    <x v="1118"/>
    <x v="0"/>
    <n v="34"/>
    <x v="2"/>
    <s v="Sales Executive"/>
    <x v="4"/>
    <x v="0"/>
    <x v="2"/>
    <x v="252"/>
    <x v="252"/>
    <d v="2022-09-29T00:00:00"/>
    <x v="0"/>
    <n v="83492"/>
    <n v="4.9000000000000004"/>
    <x v="2"/>
    <n v="4"/>
    <x v="1"/>
    <x v="2"/>
    <n v="14"/>
  </r>
  <r>
    <x v="1119"/>
    <x v="0"/>
    <n v="34"/>
    <x v="0"/>
    <s v="Operations Manager"/>
    <x v="5"/>
    <x v="1"/>
    <x v="3"/>
    <x v="253"/>
    <x v="260"/>
    <d v="2022-10-13T00:00:00"/>
    <x v="3"/>
    <m/>
    <m/>
    <x v="1"/>
    <n v="4"/>
    <x v="1"/>
    <x v="2"/>
    <n v="27"/>
  </r>
  <r>
    <x v="1120"/>
    <x v="2"/>
    <n v="27"/>
    <x v="4"/>
    <s v="Production Engineer"/>
    <x v="9"/>
    <x v="2"/>
    <x v="0"/>
    <x v="253"/>
    <x v="261"/>
    <d v="2022-10-14T00:00:00"/>
    <x v="0"/>
    <n v="60624"/>
    <n v="4.8"/>
    <x v="2"/>
    <m/>
    <x v="1"/>
    <x v="0"/>
    <n v="28"/>
  </r>
  <r>
    <x v="1121"/>
    <x v="1"/>
    <n v="23"/>
    <x v="1"/>
    <s v="Service Manager"/>
    <x v="12"/>
    <x v="2"/>
    <x v="3"/>
    <x v="253"/>
    <x v="258"/>
    <d v="2022-10-12T00:00:00"/>
    <x v="0"/>
    <n v="40480"/>
    <n v="4.8"/>
    <x v="0"/>
    <n v="4"/>
    <x v="1"/>
    <x v="0"/>
    <n v="26"/>
  </r>
  <r>
    <x v="1122"/>
    <x v="2"/>
    <n v="31"/>
    <x v="4"/>
    <s v="Production Engineer"/>
    <x v="5"/>
    <x v="4"/>
    <x v="1"/>
    <x v="253"/>
    <x v="253"/>
    <d v="2022-10-10T00:00:00"/>
    <x v="0"/>
    <n v="32960"/>
    <n v="4.4000000000000004"/>
    <x v="0"/>
    <m/>
    <x v="1"/>
    <x v="1"/>
    <n v="24"/>
  </r>
  <r>
    <x v="1123"/>
    <x v="2"/>
    <n v="29"/>
    <x v="0"/>
    <s v="Operations Executive"/>
    <x v="1"/>
    <x v="0"/>
    <x v="1"/>
    <x v="253"/>
    <x v="261"/>
    <d v="2022-10-12T00:00:00"/>
    <x v="1"/>
    <m/>
    <m/>
    <x v="1"/>
    <n v="3"/>
    <x v="0"/>
    <x v="1"/>
    <n v="26"/>
  </r>
  <r>
    <x v="1124"/>
    <x v="2"/>
    <n v="34"/>
    <x v="1"/>
    <s v="Service Manager"/>
    <x v="9"/>
    <x v="0"/>
    <x v="1"/>
    <x v="253"/>
    <x v="255"/>
    <d v="2022-10-06T00:00:00"/>
    <x v="0"/>
    <m/>
    <m/>
    <x v="0"/>
    <n v="3"/>
    <x v="2"/>
    <x v="2"/>
    <n v="20"/>
  </r>
  <r>
    <x v="1125"/>
    <x v="0"/>
    <n v="31"/>
    <x v="0"/>
    <s v="Operations Manager"/>
    <x v="4"/>
    <x v="0"/>
    <x v="1"/>
    <x v="253"/>
    <x v="254"/>
    <d v="2022-10-04T00:00:00"/>
    <x v="0"/>
    <n v="72390"/>
    <n v="3.8"/>
    <x v="0"/>
    <n v="3"/>
    <x v="0"/>
    <x v="1"/>
    <n v="18"/>
  </r>
  <r>
    <x v="1126"/>
    <x v="0"/>
    <n v="36"/>
    <x v="0"/>
    <s v="Operations Executive"/>
    <x v="11"/>
    <x v="1"/>
    <x v="0"/>
    <x v="254"/>
    <x v="251"/>
    <d v="2022-10-06T00:00:00"/>
    <x v="0"/>
    <n v="105325"/>
    <n v="4.3"/>
    <x v="0"/>
    <n v="3"/>
    <x v="1"/>
    <x v="2"/>
    <n v="19"/>
  </r>
  <r>
    <x v="1127"/>
    <x v="0"/>
    <n v="30"/>
    <x v="3"/>
    <s v="Marketing Executive"/>
    <x v="14"/>
    <x v="0"/>
    <x v="3"/>
    <x v="254"/>
    <x v="262"/>
    <d v="2022-10-16T00:00:00"/>
    <x v="1"/>
    <m/>
    <m/>
    <x v="1"/>
    <n v="4"/>
    <x v="1"/>
    <x v="1"/>
    <n v="29"/>
  </r>
  <r>
    <x v="1128"/>
    <x v="0"/>
    <n v="51"/>
    <x v="7"/>
    <s v="Purchase Officer"/>
    <x v="4"/>
    <x v="4"/>
    <x v="0"/>
    <x v="254"/>
    <x v="263"/>
    <d v="2022-10-13T00:00:00"/>
    <x v="0"/>
    <m/>
    <m/>
    <x v="0"/>
    <n v="4"/>
    <x v="1"/>
    <x v="5"/>
    <n v="26"/>
  </r>
  <r>
    <x v="1129"/>
    <x v="0"/>
    <n v="32"/>
    <x v="1"/>
    <s v="Service Engineer"/>
    <x v="2"/>
    <x v="1"/>
    <x v="0"/>
    <x v="254"/>
    <x v="264"/>
    <d v="2022-10-15T00:00:00"/>
    <x v="4"/>
    <m/>
    <m/>
    <x v="1"/>
    <m/>
    <x v="1"/>
    <x v="1"/>
    <n v="28"/>
  </r>
  <r>
    <x v="1130"/>
    <x v="2"/>
    <n v="32"/>
    <x v="1"/>
    <s v="Service Manager"/>
    <x v="14"/>
    <x v="1"/>
    <x v="1"/>
    <x v="255"/>
    <x v="257"/>
    <d v="2022-10-12T00:00:00"/>
    <x v="0"/>
    <n v="149282"/>
    <n v="4.5"/>
    <x v="0"/>
    <n v="4"/>
    <x v="0"/>
    <x v="1"/>
    <n v="24"/>
  </r>
  <r>
    <x v="1131"/>
    <x v="0"/>
    <n v="24"/>
    <x v="1"/>
    <s v="Service Engineer"/>
    <x v="6"/>
    <x v="0"/>
    <x v="0"/>
    <x v="255"/>
    <x v="261"/>
    <d v="2022-10-16T00:00:00"/>
    <x v="0"/>
    <n v="83190"/>
    <n v="4.5"/>
    <x v="2"/>
    <m/>
    <x v="0"/>
    <x v="0"/>
    <n v="28"/>
  </r>
  <r>
    <x v="1132"/>
    <x v="0"/>
    <n v="25"/>
    <x v="1"/>
    <s v="Service Engineer"/>
    <x v="3"/>
    <x v="1"/>
    <x v="1"/>
    <x v="255"/>
    <x v="263"/>
    <d v="2022-10-17T00:00:00"/>
    <x v="0"/>
    <n v="62399"/>
    <n v="4.0999999999999996"/>
    <x v="0"/>
    <n v="5"/>
    <x v="1"/>
    <x v="0"/>
    <n v="29"/>
  </r>
  <r>
    <x v="1133"/>
    <x v="0"/>
    <n v="25"/>
    <x v="0"/>
    <s v="Operations Manager"/>
    <x v="3"/>
    <x v="4"/>
    <x v="0"/>
    <x v="256"/>
    <x v="265"/>
    <d v="2022-10-22T00:00:00"/>
    <x v="1"/>
    <m/>
    <m/>
    <x v="1"/>
    <n v="5"/>
    <x v="2"/>
    <x v="0"/>
    <n v="33"/>
  </r>
  <r>
    <x v="1134"/>
    <x v="2"/>
    <n v="22"/>
    <x v="4"/>
    <s v="Production Engineer"/>
    <x v="11"/>
    <x v="1"/>
    <x v="2"/>
    <x v="256"/>
    <x v="256"/>
    <d v="2022-10-07T00:00:00"/>
    <x v="1"/>
    <m/>
    <m/>
    <x v="1"/>
    <n v="4"/>
    <x v="1"/>
    <x v="0"/>
    <n v="18"/>
  </r>
  <r>
    <x v="1135"/>
    <x v="0"/>
    <n v="22"/>
    <x v="0"/>
    <s v="Operations Executive"/>
    <x v="6"/>
    <x v="2"/>
    <x v="0"/>
    <x v="256"/>
    <x v="259"/>
    <d v="2022-10-14T00:00:00"/>
    <x v="0"/>
    <n v="50363"/>
    <n v="3.9"/>
    <x v="0"/>
    <n v="2"/>
    <x v="1"/>
    <x v="0"/>
    <n v="25"/>
  </r>
  <r>
    <x v="1136"/>
    <x v="2"/>
    <n v="24"/>
    <x v="2"/>
    <s v="Sales Executive"/>
    <x v="4"/>
    <x v="1"/>
    <x v="0"/>
    <x v="256"/>
    <x v="259"/>
    <d v="2022-10-11T00:00:00"/>
    <x v="3"/>
    <m/>
    <m/>
    <x v="1"/>
    <n v="1"/>
    <x v="1"/>
    <x v="0"/>
    <n v="22"/>
  </r>
  <r>
    <x v="1137"/>
    <x v="0"/>
    <n v="23"/>
    <x v="0"/>
    <s v="Operations Executive"/>
    <x v="0"/>
    <x v="1"/>
    <x v="2"/>
    <x v="257"/>
    <x v="253"/>
    <d v="2022-10-04T00:00:00"/>
    <x v="0"/>
    <m/>
    <m/>
    <x v="2"/>
    <n v="4"/>
    <x v="1"/>
    <x v="0"/>
    <n v="14"/>
  </r>
  <r>
    <x v="1138"/>
    <x v="0"/>
    <n v="28"/>
    <x v="0"/>
    <s v="Operations Executive"/>
    <x v="5"/>
    <x v="2"/>
    <x v="1"/>
    <x v="257"/>
    <x v="255"/>
    <d v="2022-10-11T00:00:00"/>
    <x v="0"/>
    <n v="46075"/>
    <n v="4.5"/>
    <x v="0"/>
    <n v="2"/>
    <x v="1"/>
    <x v="1"/>
    <n v="21"/>
  </r>
  <r>
    <x v="1139"/>
    <x v="2"/>
    <n v="23"/>
    <x v="0"/>
    <s v="Operations Executive"/>
    <x v="2"/>
    <x v="0"/>
    <x v="0"/>
    <x v="257"/>
    <x v="264"/>
    <d v="2022-10-11T00:00:00"/>
    <x v="0"/>
    <n v="85828"/>
    <n v="4.5"/>
    <x v="0"/>
    <n v="4"/>
    <x v="1"/>
    <x v="0"/>
    <n v="21"/>
  </r>
  <r>
    <x v="1140"/>
    <x v="2"/>
    <n v="35"/>
    <x v="0"/>
    <s v="Operations Executive"/>
    <x v="10"/>
    <x v="1"/>
    <x v="4"/>
    <x v="257"/>
    <x v="255"/>
    <d v="2022-10-06T00:00:00"/>
    <x v="0"/>
    <n v="129891"/>
    <n v="4.5"/>
    <x v="0"/>
    <n v="5"/>
    <x v="1"/>
    <x v="2"/>
    <n v="16"/>
  </r>
  <r>
    <x v="1141"/>
    <x v="0"/>
    <n v="23"/>
    <x v="0"/>
    <s v="Operations Manager"/>
    <x v="9"/>
    <x v="1"/>
    <x v="4"/>
    <x v="257"/>
    <x v="258"/>
    <d v="2022-10-11T00:00:00"/>
    <x v="1"/>
    <m/>
    <m/>
    <x v="1"/>
    <n v="4"/>
    <x v="1"/>
    <x v="0"/>
    <n v="21"/>
  </r>
  <r>
    <x v="1142"/>
    <x v="2"/>
    <n v="23"/>
    <x v="3"/>
    <s v="Marketing Manager"/>
    <x v="9"/>
    <x v="1"/>
    <x v="1"/>
    <x v="257"/>
    <x v="264"/>
    <d v="2022-10-10T00:00:00"/>
    <x v="0"/>
    <n v="61365"/>
    <n v="4.2"/>
    <x v="0"/>
    <m/>
    <x v="0"/>
    <x v="0"/>
    <n v="20"/>
  </r>
  <r>
    <x v="1143"/>
    <x v="0"/>
    <n v="38"/>
    <x v="1"/>
    <s v="Service Engineer"/>
    <x v="14"/>
    <x v="1"/>
    <x v="0"/>
    <x v="258"/>
    <x v="262"/>
    <d v="2022-10-14T00:00:00"/>
    <x v="0"/>
    <n v="117601"/>
    <n v="4.8"/>
    <x v="0"/>
    <n v="5"/>
    <x v="1"/>
    <x v="2"/>
    <n v="23"/>
  </r>
  <r>
    <x v="1144"/>
    <x v="0"/>
    <n v="26"/>
    <x v="6"/>
    <s v="Financial Analyst"/>
    <x v="3"/>
    <x v="0"/>
    <x v="1"/>
    <x v="258"/>
    <x v="266"/>
    <d v="2022-10-19T00:00:00"/>
    <x v="0"/>
    <n v="75684"/>
    <n v="4.0999999999999996"/>
    <x v="0"/>
    <n v="4"/>
    <x v="0"/>
    <x v="0"/>
    <n v="28"/>
  </r>
  <r>
    <x v="1145"/>
    <x v="2"/>
    <n v="28"/>
    <x v="2"/>
    <s v="Sales Executive"/>
    <x v="9"/>
    <x v="0"/>
    <x v="1"/>
    <x v="259"/>
    <x v="256"/>
    <d v="2022-10-12T00:00:00"/>
    <x v="1"/>
    <m/>
    <m/>
    <x v="1"/>
    <m/>
    <x v="2"/>
    <x v="1"/>
    <n v="20"/>
  </r>
  <r>
    <x v="1146"/>
    <x v="2"/>
    <n v="32"/>
    <x v="2"/>
    <s v="Sales Executive"/>
    <x v="1"/>
    <x v="1"/>
    <x v="0"/>
    <x v="259"/>
    <x v="259"/>
    <d v="2022-10-11T00:00:00"/>
    <x v="0"/>
    <n v="53276"/>
    <n v="3.8"/>
    <x v="2"/>
    <n v="4"/>
    <x v="1"/>
    <x v="1"/>
    <n v="19"/>
  </r>
  <r>
    <x v="1147"/>
    <x v="2"/>
    <n v="34"/>
    <x v="1"/>
    <s v="Service Manager"/>
    <x v="5"/>
    <x v="1"/>
    <x v="0"/>
    <x v="259"/>
    <x v="266"/>
    <d v="2022-10-23T00:00:00"/>
    <x v="0"/>
    <n v="55616"/>
    <n v="3.8"/>
    <x v="0"/>
    <n v="5"/>
    <x v="1"/>
    <x v="2"/>
    <n v="31"/>
  </r>
  <r>
    <x v="1148"/>
    <x v="2"/>
    <n v="22"/>
    <x v="1"/>
    <s v="Service Engineer"/>
    <x v="8"/>
    <x v="0"/>
    <x v="2"/>
    <x v="259"/>
    <x v="264"/>
    <d v="2022-10-10T00:00:00"/>
    <x v="0"/>
    <n v="154086"/>
    <n v="3.5"/>
    <x v="2"/>
    <n v="2"/>
    <x v="1"/>
    <x v="0"/>
    <n v="18"/>
  </r>
  <r>
    <x v="1149"/>
    <x v="2"/>
    <n v="34"/>
    <x v="1"/>
    <s v="Service Engineer"/>
    <x v="13"/>
    <x v="1"/>
    <x v="1"/>
    <x v="260"/>
    <x v="267"/>
    <d v="2022-10-22T00:00:00"/>
    <x v="1"/>
    <m/>
    <m/>
    <x v="1"/>
    <n v="4"/>
    <x v="0"/>
    <x v="2"/>
    <n v="29"/>
  </r>
  <r>
    <x v="1150"/>
    <x v="2"/>
    <n v="30"/>
    <x v="1"/>
    <s v="Service Engineer"/>
    <x v="0"/>
    <x v="0"/>
    <x v="3"/>
    <x v="260"/>
    <x v="267"/>
    <d v="2022-10-16T00:00:00"/>
    <x v="1"/>
    <m/>
    <m/>
    <x v="1"/>
    <m/>
    <x v="1"/>
    <x v="1"/>
    <n v="23"/>
  </r>
  <r>
    <x v="1151"/>
    <x v="2"/>
    <n v="22"/>
    <x v="2"/>
    <s v="Sales Executive"/>
    <x v="4"/>
    <x v="0"/>
    <x v="0"/>
    <x v="260"/>
    <x v="258"/>
    <d v="2022-10-10T00:00:00"/>
    <x v="1"/>
    <m/>
    <m/>
    <x v="1"/>
    <n v="2"/>
    <x v="0"/>
    <x v="0"/>
    <n v="17"/>
  </r>
  <r>
    <x v="1152"/>
    <x v="2"/>
    <n v="30"/>
    <x v="0"/>
    <s v="Operations Executive"/>
    <x v="2"/>
    <x v="1"/>
    <x v="0"/>
    <x v="261"/>
    <x v="267"/>
    <d v="2022-10-16T00:00:00"/>
    <x v="0"/>
    <n v="85409"/>
    <n v="3.6"/>
    <x v="0"/>
    <n v="5"/>
    <x v="0"/>
    <x v="1"/>
    <n v="22"/>
  </r>
  <r>
    <x v="1153"/>
    <x v="2"/>
    <n v="25"/>
    <x v="2"/>
    <s v="Sales Manager"/>
    <x v="6"/>
    <x v="1"/>
    <x v="0"/>
    <x v="261"/>
    <x v="258"/>
    <d v="2022-10-10T00:00:00"/>
    <x v="0"/>
    <n v="57194"/>
    <n v="3.6"/>
    <x v="0"/>
    <n v="4"/>
    <x v="1"/>
    <x v="0"/>
    <n v="16"/>
  </r>
  <r>
    <x v="1154"/>
    <x v="2"/>
    <n v="29"/>
    <x v="0"/>
    <s v="Operations Manager"/>
    <x v="2"/>
    <x v="1"/>
    <x v="4"/>
    <x v="261"/>
    <x v="261"/>
    <d v="2022-10-13T00:00:00"/>
    <x v="1"/>
    <m/>
    <m/>
    <x v="1"/>
    <n v="3"/>
    <x v="1"/>
    <x v="1"/>
    <n v="19"/>
  </r>
  <r>
    <x v="1155"/>
    <x v="2"/>
    <n v="39"/>
    <x v="1"/>
    <s v="Service Manager"/>
    <x v="7"/>
    <x v="0"/>
    <x v="4"/>
    <x v="261"/>
    <x v="268"/>
    <d v="2022-10-21T00:00:00"/>
    <x v="2"/>
    <m/>
    <m/>
    <x v="1"/>
    <n v="4"/>
    <x v="0"/>
    <x v="2"/>
    <n v="27"/>
  </r>
  <r>
    <x v="1156"/>
    <x v="0"/>
    <n v="38"/>
    <x v="0"/>
    <s v="Operations Manager"/>
    <x v="7"/>
    <x v="0"/>
    <x v="0"/>
    <x v="262"/>
    <x v="269"/>
    <d v="2022-10-24T00:00:00"/>
    <x v="0"/>
    <n v="52916"/>
    <n v="5"/>
    <x v="2"/>
    <n v="4"/>
    <x v="1"/>
    <x v="2"/>
    <n v="29"/>
  </r>
  <r>
    <x v="1157"/>
    <x v="2"/>
    <n v="33"/>
    <x v="0"/>
    <s v="Operations Manager"/>
    <x v="0"/>
    <x v="0"/>
    <x v="0"/>
    <x v="262"/>
    <x v="268"/>
    <d v="2022-10-19T00:00:00"/>
    <x v="0"/>
    <n v="50125"/>
    <n v="4.5999999999999996"/>
    <x v="0"/>
    <n v="4"/>
    <x v="1"/>
    <x v="1"/>
    <n v="24"/>
  </r>
  <r>
    <x v="1158"/>
    <x v="2"/>
    <n v="25"/>
    <x v="0"/>
    <s v="Operations Executive"/>
    <x v="7"/>
    <x v="3"/>
    <x v="0"/>
    <x v="262"/>
    <x v="259"/>
    <d v="2022-10-12T00:00:00"/>
    <x v="0"/>
    <n v="64885"/>
    <n v="4.9000000000000004"/>
    <x v="0"/>
    <n v="3"/>
    <x v="1"/>
    <x v="0"/>
    <n v="17"/>
  </r>
  <r>
    <x v="1159"/>
    <x v="0"/>
    <n v="23"/>
    <x v="0"/>
    <s v="Operations Executive"/>
    <x v="5"/>
    <x v="0"/>
    <x v="1"/>
    <x v="262"/>
    <x v="261"/>
    <d v="2022-10-15T00:00:00"/>
    <x v="1"/>
    <m/>
    <m/>
    <x v="1"/>
    <n v="5"/>
    <x v="1"/>
    <x v="0"/>
    <n v="20"/>
  </r>
  <r>
    <x v="1160"/>
    <x v="2"/>
    <n v="38"/>
    <x v="2"/>
    <s v="Sales Manager"/>
    <x v="12"/>
    <x v="2"/>
    <x v="1"/>
    <x v="262"/>
    <x v="265"/>
    <d v="2022-10-17T00:00:00"/>
    <x v="0"/>
    <n v="53509"/>
    <n v="4"/>
    <x v="0"/>
    <m/>
    <x v="1"/>
    <x v="2"/>
    <n v="22"/>
  </r>
  <r>
    <x v="1161"/>
    <x v="0"/>
    <n v="23"/>
    <x v="5"/>
    <s v="General Manager"/>
    <x v="7"/>
    <x v="1"/>
    <x v="0"/>
    <x v="262"/>
    <x v="270"/>
    <d v="2022-10-23T00:00:00"/>
    <x v="1"/>
    <m/>
    <m/>
    <x v="1"/>
    <n v="3"/>
    <x v="1"/>
    <x v="0"/>
    <n v="28"/>
  </r>
  <r>
    <x v="1162"/>
    <x v="0"/>
    <n v="33"/>
    <x v="0"/>
    <s v="Operations Executive"/>
    <x v="3"/>
    <x v="1"/>
    <x v="0"/>
    <x v="262"/>
    <x v="259"/>
    <d v="2022-10-08T00:00:00"/>
    <x v="0"/>
    <m/>
    <m/>
    <x v="0"/>
    <n v="2"/>
    <x v="0"/>
    <x v="1"/>
    <n v="13"/>
  </r>
  <r>
    <x v="1163"/>
    <x v="2"/>
    <n v="35"/>
    <x v="0"/>
    <s v="Operations Executive"/>
    <x v="6"/>
    <x v="1"/>
    <x v="1"/>
    <x v="263"/>
    <x v="271"/>
    <d v="2022-10-23T00:00:00"/>
    <x v="0"/>
    <n v="61475"/>
    <n v="4.7"/>
    <x v="0"/>
    <n v="5"/>
    <x v="1"/>
    <x v="2"/>
    <n v="27"/>
  </r>
  <r>
    <x v="1164"/>
    <x v="0"/>
    <n v="45"/>
    <x v="0"/>
    <s v="Operations Executive"/>
    <x v="9"/>
    <x v="0"/>
    <x v="0"/>
    <x v="263"/>
    <x v="261"/>
    <d v="2022-10-13T00:00:00"/>
    <x v="1"/>
    <m/>
    <m/>
    <x v="1"/>
    <n v="2"/>
    <x v="0"/>
    <x v="3"/>
    <n v="17"/>
  </r>
  <r>
    <x v="1165"/>
    <x v="2"/>
    <n v="25"/>
    <x v="1"/>
    <s v="Service Engineer"/>
    <x v="0"/>
    <x v="1"/>
    <x v="0"/>
    <x v="263"/>
    <x v="266"/>
    <d v="2022-10-16T00:00:00"/>
    <x v="1"/>
    <m/>
    <m/>
    <x v="1"/>
    <n v="1"/>
    <x v="1"/>
    <x v="0"/>
    <n v="20"/>
  </r>
  <r>
    <x v="1166"/>
    <x v="2"/>
    <n v="53"/>
    <x v="0"/>
    <s v="Operations Executive"/>
    <x v="10"/>
    <x v="0"/>
    <x v="0"/>
    <x v="263"/>
    <x v="265"/>
    <d v="2022-10-21T00:00:00"/>
    <x v="0"/>
    <n v="167107"/>
    <n v="4.7"/>
    <x v="0"/>
    <n v="5"/>
    <x v="0"/>
    <x v="4"/>
    <n v="25"/>
  </r>
  <r>
    <x v="1167"/>
    <x v="0"/>
    <n v="32"/>
    <x v="1"/>
    <s v="Service Engineer"/>
    <x v="2"/>
    <x v="0"/>
    <x v="3"/>
    <x v="263"/>
    <x v="267"/>
    <d v="2022-10-20T00:00:00"/>
    <x v="0"/>
    <m/>
    <m/>
    <x v="0"/>
    <n v="4"/>
    <x v="0"/>
    <x v="1"/>
    <n v="24"/>
  </r>
  <r>
    <x v="1168"/>
    <x v="0"/>
    <n v="24"/>
    <x v="0"/>
    <s v="Operations Executive"/>
    <x v="5"/>
    <x v="1"/>
    <x v="1"/>
    <x v="263"/>
    <x v="270"/>
    <d v="2022-10-25T00:00:00"/>
    <x v="0"/>
    <n v="52816"/>
    <n v="3.8"/>
    <x v="0"/>
    <n v="4"/>
    <x v="1"/>
    <x v="0"/>
    <n v="29"/>
  </r>
  <r>
    <x v="1169"/>
    <x v="0"/>
    <n v="40"/>
    <x v="2"/>
    <s v="Sales Manager"/>
    <x v="3"/>
    <x v="0"/>
    <x v="2"/>
    <x v="264"/>
    <x v="265"/>
    <d v="2022-10-19T00:00:00"/>
    <x v="0"/>
    <n v="79942"/>
    <n v="4.4000000000000004"/>
    <x v="2"/>
    <n v="4"/>
    <x v="1"/>
    <x v="3"/>
    <n v="22"/>
  </r>
  <r>
    <x v="1170"/>
    <x v="2"/>
    <n v="34"/>
    <x v="3"/>
    <s v="Marketing Executive"/>
    <x v="3"/>
    <x v="1"/>
    <x v="0"/>
    <x v="264"/>
    <x v="261"/>
    <d v="2022-10-15T00:00:00"/>
    <x v="3"/>
    <m/>
    <m/>
    <x v="1"/>
    <n v="4"/>
    <x v="2"/>
    <x v="2"/>
    <n v="18"/>
  </r>
  <r>
    <x v="1171"/>
    <x v="1"/>
    <n v="53"/>
    <x v="1"/>
    <s v="Service Manager"/>
    <x v="1"/>
    <x v="0"/>
    <x v="1"/>
    <x v="265"/>
    <x v="268"/>
    <d v="2022-10-22T00:00:00"/>
    <x v="0"/>
    <n v="70206"/>
    <n v="4.0999999999999996"/>
    <x v="0"/>
    <n v="4"/>
    <x v="1"/>
    <x v="4"/>
    <n v="24"/>
  </r>
  <r>
    <x v="1172"/>
    <x v="2"/>
    <n v="27"/>
    <x v="1"/>
    <s v="Service Engineer"/>
    <x v="0"/>
    <x v="2"/>
    <x v="2"/>
    <x v="265"/>
    <x v="263"/>
    <d v="2022-10-18T00:00:00"/>
    <x v="0"/>
    <n v="65760"/>
    <n v="4.7"/>
    <x v="2"/>
    <n v="2"/>
    <x v="1"/>
    <x v="0"/>
    <n v="20"/>
  </r>
  <r>
    <x v="1173"/>
    <x v="0"/>
    <n v="35"/>
    <x v="0"/>
    <s v="Operations Executive"/>
    <x v="0"/>
    <x v="2"/>
    <x v="0"/>
    <x v="265"/>
    <x v="269"/>
    <d v="2022-10-24T00:00:00"/>
    <x v="0"/>
    <n v="55210"/>
    <n v="4.0999999999999996"/>
    <x v="0"/>
    <n v="4"/>
    <x v="1"/>
    <x v="2"/>
    <n v="26"/>
  </r>
  <r>
    <x v="1174"/>
    <x v="2"/>
    <n v="32"/>
    <x v="0"/>
    <s v="Operations Executive"/>
    <x v="9"/>
    <x v="1"/>
    <x v="0"/>
    <x v="265"/>
    <x v="261"/>
    <d v="2022-10-19T00:00:00"/>
    <x v="0"/>
    <n v="50500"/>
    <n v="4.0999999999999996"/>
    <x v="0"/>
    <n v="4"/>
    <x v="0"/>
    <x v="1"/>
    <n v="21"/>
  </r>
  <r>
    <x v="1175"/>
    <x v="0"/>
    <n v="27"/>
    <x v="0"/>
    <s v="Operations Executive"/>
    <x v="5"/>
    <x v="1"/>
    <x v="0"/>
    <x v="265"/>
    <x v="270"/>
    <d v="2022-10-17T00:00:00"/>
    <x v="1"/>
    <m/>
    <m/>
    <x v="1"/>
    <n v="4"/>
    <x v="1"/>
    <x v="0"/>
    <n v="19"/>
  </r>
  <r>
    <x v="1176"/>
    <x v="2"/>
    <n v="25"/>
    <x v="1"/>
    <s v="Service Engineer"/>
    <x v="5"/>
    <x v="0"/>
    <x v="3"/>
    <x v="265"/>
    <x v="266"/>
    <d v="2022-10-24T00:00:00"/>
    <x v="0"/>
    <n v="34833"/>
    <n v="3.6"/>
    <x v="0"/>
    <m/>
    <x v="1"/>
    <x v="0"/>
    <n v="26"/>
  </r>
  <r>
    <x v="1177"/>
    <x v="0"/>
    <n v="33"/>
    <x v="2"/>
    <s v="Sales Manager"/>
    <x v="7"/>
    <x v="1"/>
    <x v="3"/>
    <x v="265"/>
    <x v="260"/>
    <d v="2022-10-17T00:00:00"/>
    <x v="0"/>
    <n v="61197"/>
    <n v="4"/>
    <x v="0"/>
    <m/>
    <x v="1"/>
    <x v="1"/>
    <n v="19"/>
  </r>
  <r>
    <x v="1178"/>
    <x v="2"/>
    <n v="30"/>
    <x v="0"/>
    <s v="Operations Manager"/>
    <x v="0"/>
    <x v="3"/>
    <x v="3"/>
    <x v="265"/>
    <x v="265"/>
    <d v="2022-10-15T00:00:00"/>
    <x v="0"/>
    <m/>
    <m/>
    <x v="0"/>
    <n v="3"/>
    <x v="1"/>
    <x v="1"/>
    <n v="17"/>
  </r>
  <r>
    <x v="1179"/>
    <x v="0"/>
    <n v="32"/>
    <x v="5"/>
    <s v="General Manager"/>
    <x v="0"/>
    <x v="1"/>
    <x v="3"/>
    <x v="266"/>
    <x v="267"/>
    <d v="2022-10-18T00:00:00"/>
    <x v="0"/>
    <n v="44301"/>
    <n v="4.0999999999999996"/>
    <x v="0"/>
    <n v="5"/>
    <x v="1"/>
    <x v="1"/>
    <n v="19"/>
  </r>
  <r>
    <x v="1180"/>
    <x v="1"/>
    <n v="44"/>
    <x v="0"/>
    <s v="Operations Manager"/>
    <x v="6"/>
    <x v="4"/>
    <x v="1"/>
    <x v="266"/>
    <x v="272"/>
    <d v="2022-10-25T00:00:00"/>
    <x v="1"/>
    <m/>
    <m/>
    <x v="1"/>
    <n v="5"/>
    <x v="1"/>
    <x v="3"/>
    <n v="26"/>
  </r>
  <r>
    <x v="1181"/>
    <x v="0"/>
    <n v="34"/>
    <x v="4"/>
    <s v="Production Engineer"/>
    <x v="12"/>
    <x v="4"/>
    <x v="0"/>
    <x v="266"/>
    <x v="273"/>
    <d v="2022-10-26T00:00:00"/>
    <x v="1"/>
    <m/>
    <m/>
    <x v="1"/>
    <n v="4"/>
    <x v="1"/>
    <x v="2"/>
    <n v="27"/>
  </r>
  <r>
    <x v="1182"/>
    <x v="2"/>
    <n v="28"/>
    <x v="0"/>
    <s v="Operations Executive"/>
    <x v="12"/>
    <x v="1"/>
    <x v="3"/>
    <x v="266"/>
    <x v="271"/>
    <d v="2022-10-25T00:00:00"/>
    <x v="3"/>
    <m/>
    <m/>
    <x v="1"/>
    <n v="4"/>
    <x v="1"/>
    <x v="1"/>
    <n v="26"/>
  </r>
  <r>
    <x v="1183"/>
    <x v="1"/>
    <n v="27"/>
    <x v="7"/>
    <s v="Purchase Officer"/>
    <x v="12"/>
    <x v="1"/>
    <x v="2"/>
    <x v="266"/>
    <x v="270"/>
    <d v="2022-10-21T00:00:00"/>
    <x v="0"/>
    <n v="56655"/>
    <n v="4.8"/>
    <x v="0"/>
    <n v="4"/>
    <x v="1"/>
    <x v="0"/>
    <n v="22"/>
  </r>
  <r>
    <x v="1184"/>
    <x v="0"/>
    <n v="25"/>
    <x v="6"/>
    <s v="Financial Analyst"/>
    <x v="3"/>
    <x v="2"/>
    <x v="0"/>
    <x v="266"/>
    <x v="274"/>
    <d v="2022-10-28T00:00:00"/>
    <x v="2"/>
    <m/>
    <m/>
    <x v="1"/>
    <n v="4"/>
    <x v="1"/>
    <x v="0"/>
    <n v="29"/>
  </r>
  <r>
    <x v="1185"/>
    <x v="1"/>
    <n v="27"/>
    <x v="4"/>
    <s v="Production Engineer"/>
    <x v="6"/>
    <x v="1"/>
    <x v="2"/>
    <x v="267"/>
    <x v="269"/>
    <d v="2022-10-24T00:00:00"/>
    <x v="1"/>
    <m/>
    <m/>
    <x v="1"/>
    <n v="3"/>
    <x v="1"/>
    <x v="0"/>
    <n v="24"/>
  </r>
  <r>
    <x v="1186"/>
    <x v="2"/>
    <n v="25"/>
    <x v="4"/>
    <s v="Production Engineer"/>
    <x v="4"/>
    <x v="0"/>
    <x v="1"/>
    <x v="267"/>
    <x v="275"/>
    <d v="2022-10-24T00:00:00"/>
    <x v="3"/>
    <m/>
    <m/>
    <x v="1"/>
    <m/>
    <x v="1"/>
    <x v="0"/>
    <n v="24"/>
  </r>
  <r>
    <x v="1187"/>
    <x v="0"/>
    <n v="34"/>
    <x v="0"/>
    <s v="Operations Executive"/>
    <x v="0"/>
    <x v="1"/>
    <x v="0"/>
    <x v="268"/>
    <x v="276"/>
    <d v="2022-10-30T00:00:00"/>
    <x v="1"/>
    <m/>
    <m/>
    <x v="1"/>
    <n v="4"/>
    <x v="1"/>
    <x v="2"/>
    <n v="29"/>
  </r>
  <r>
    <x v="1188"/>
    <x v="0"/>
    <n v="28"/>
    <x v="6"/>
    <s v="Financial Analyst"/>
    <x v="10"/>
    <x v="1"/>
    <x v="0"/>
    <x v="268"/>
    <x v="269"/>
    <d v="2022-10-18T00:00:00"/>
    <x v="0"/>
    <n v="126167"/>
    <n v="4.2"/>
    <x v="0"/>
    <n v="5"/>
    <x v="1"/>
    <x v="1"/>
    <n v="17"/>
  </r>
  <r>
    <x v="1189"/>
    <x v="2"/>
    <n v="41"/>
    <x v="1"/>
    <s v="Service Engineer"/>
    <x v="6"/>
    <x v="1"/>
    <x v="0"/>
    <x v="268"/>
    <x v="275"/>
    <d v="2022-10-23T00:00:00"/>
    <x v="0"/>
    <n v="52156"/>
    <n v="4.7"/>
    <x v="0"/>
    <n v="4"/>
    <x v="1"/>
    <x v="3"/>
    <n v="22"/>
  </r>
  <r>
    <x v="1190"/>
    <x v="0"/>
    <n v="34"/>
    <x v="1"/>
    <s v="Service Engineer"/>
    <x v="14"/>
    <x v="1"/>
    <x v="2"/>
    <x v="268"/>
    <x v="272"/>
    <d v="2022-10-24T00:00:00"/>
    <x v="0"/>
    <n v="98829"/>
    <n v="4.5999999999999996"/>
    <x v="2"/>
    <n v="4"/>
    <x v="1"/>
    <x v="2"/>
    <n v="23"/>
  </r>
  <r>
    <x v="1191"/>
    <x v="2"/>
    <n v="36"/>
    <x v="2"/>
    <s v="Sales Executive"/>
    <x v="6"/>
    <x v="0"/>
    <x v="3"/>
    <x v="268"/>
    <x v="266"/>
    <d v="2022-10-16T00:00:00"/>
    <x v="0"/>
    <m/>
    <m/>
    <x v="0"/>
    <n v="4"/>
    <x v="1"/>
    <x v="2"/>
    <n v="15"/>
  </r>
  <r>
    <x v="1192"/>
    <x v="0"/>
    <n v="23"/>
    <x v="0"/>
    <s v="Operations Manager"/>
    <x v="1"/>
    <x v="3"/>
    <x v="1"/>
    <x v="269"/>
    <x v="266"/>
    <d v="2022-10-16T00:00:00"/>
    <x v="3"/>
    <m/>
    <m/>
    <x v="1"/>
    <n v="4"/>
    <x v="1"/>
    <x v="0"/>
    <n v="14"/>
  </r>
  <r>
    <x v="1193"/>
    <x v="2"/>
    <n v="32"/>
    <x v="1"/>
    <s v="Service Engineer"/>
    <x v="2"/>
    <x v="1"/>
    <x v="2"/>
    <x v="269"/>
    <x v="272"/>
    <d v="2022-10-29T00:00:00"/>
    <x v="1"/>
    <m/>
    <m/>
    <x v="1"/>
    <n v="5"/>
    <x v="0"/>
    <x v="1"/>
    <n v="27"/>
  </r>
  <r>
    <x v="1194"/>
    <x v="0"/>
    <n v="25"/>
    <x v="1"/>
    <s v="Service Engineer"/>
    <x v="3"/>
    <x v="0"/>
    <x v="0"/>
    <x v="269"/>
    <x v="272"/>
    <d v="2022-10-27T00:00:00"/>
    <x v="0"/>
    <m/>
    <m/>
    <x v="0"/>
    <n v="4"/>
    <x v="1"/>
    <x v="0"/>
    <n v="25"/>
  </r>
  <r>
    <x v="1195"/>
    <x v="2"/>
    <n v="46"/>
    <x v="0"/>
    <s v="Operations Executive"/>
    <x v="5"/>
    <x v="0"/>
    <x v="0"/>
    <x v="269"/>
    <x v="265"/>
    <d v="2022-10-19T00:00:00"/>
    <x v="0"/>
    <n v="58997"/>
    <n v="3.8"/>
    <x v="2"/>
    <n v="4"/>
    <x v="2"/>
    <x v="5"/>
    <n v="17"/>
  </r>
  <r>
    <x v="1196"/>
    <x v="1"/>
    <n v="37"/>
    <x v="0"/>
    <s v="Operations Executive"/>
    <x v="14"/>
    <x v="1"/>
    <x v="0"/>
    <x v="269"/>
    <x v="276"/>
    <d v="2022-11-01T00:00:00"/>
    <x v="0"/>
    <n v="136448"/>
    <n v="3.9"/>
    <x v="0"/>
    <n v="3"/>
    <x v="0"/>
    <x v="2"/>
    <n v="30"/>
  </r>
  <r>
    <x v="1197"/>
    <x v="1"/>
    <n v="49"/>
    <x v="0"/>
    <s v="Operations Manager"/>
    <x v="3"/>
    <x v="0"/>
    <x v="3"/>
    <x v="269"/>
    <x v="277"/>
    <d v="2022-11-01T00:00:00"/>
    <x v="1"/>
    <m/>
    <m/>
    <x v="1"/>
    <n v="5"/>
    <x v="1"/>
    <x v="5"/>
    <n v="30"/>
  </r>
  <r>
    <x v="1198"/>
    <x v="2"/>
    <n v="31"/>
    <x v="6"/>
    <s v="Finance Manager"/>
    <x v="9"/>
    <x v="2"/>
    <x v="0"/>
    <x v="269"/>
    <x v="276"/>
    <d v="2022-10-26T00:00:00"/>
    <x v="0"/>
    <n v="57685"/>
    <n v="4.2"/>
    <x v="0"/>
    <m/>
    <x v="1"/>
    <x v="1"/>
    <n v="24"/>
  </r>
  <r>
    <x v="1199"/>
    <x v="0"/>
    <n v="25"/>
    <x v="0"/>
    <s v="Operations Executive"/>
    <x v="1"/>
    <x v="1"/>
    <x v="1"/>
    <x v="270"/>
    <x v="272"/>
    <d v="2022-10-30T00:00:00"/>
    <x v="0"/>
    <n v="52740"/>
    <n v="3.9"/>
    <x v="2"/>
    <n v="4"/>
    <x v="1"/>
    <x v="0"/>
    <n v="27"/>
  </r>
  <r>
    <x v="1200"/>
    <x v="2"/>
    <n v="31"/>
    <x v="3"/>
    <s v="Marketing Executive"/>
    <x v="6"/>
    <x v="2"/>
    <x v="0"/>
    <x v="270"/>
    <x v="277"/>
    <d v="2022-10-30T00:00:00"/>
    <x v="3"/>
    <m/>
    <m/>
    <x v="1"/>
    <n v="4"/>
    <x v="1"/>
    <x v="1"/>
    <n v="27"/>
  </r>
  <r>
    <x v="1201"/>
    <x v="0"/>
    <n v="28"/>
    <x v="0"/>
    <s v="Operations Manager"/>
    <x v="1"/>
    <x v="2"/>
    <x v="1"/>
    <x v="270"/>
    <x v="273"/>
    <d v="2022-10-26T00:00:00"/>
    <x v="0"/>
    <n v="57470"/>
    <n v="3.5"/>
    <x v="0"/>
    <n v="4"/>
    <x v="1"/>
    <x v="1"/>
    <n v="23"/>
  </r>
  <r>
    <x v="1202"/>
    <x v="0"/>
    <n v="22"/>
    <x v="0"/>
    <s v="Operations Executive"/>
    <x v="6"/>
    <x v="1"/>
    <x v="1"/>
    <x v="270"/>
    <x v="266"/>
    <d v="2022-10-23T00:00:00"/>
    <x v="1"/>
    <m/>
    <m/>
    <x v="1"/>
    <n v="4"/>
    <x v="1"/>
    <x v="0"/>
    <n v="20"/>
  </r>
  <r>
    <x v="1203"/>
    <x v="0"/>
    <n v="23"/>
    <x v="1"/>
    <s v="Service Manager"/>
    <x v="4"/>
    <x v="0"/>
    <x v="1"/>
    <x v="270"/>
    <x v="272"/>
    <d v="2022-10-29T00:00:00"/>
    <x v="0"/>
    <n v="57510"/>
    <n v="4.0999999999999996"/>
    <x v="0"/>
    <m/>
    <x v="0"/>
    <x v="0"/>
    <n v="26"/>
  </r>
  <r>
    <x v="1204"/>
    <x v="0"/>
    <n v="26"/>
    <x v="5"/>
    <s v="General Manager"/>
    <x v="5"/>
    <x v="1"/>
    <x v="0"/>
    <x v="270"/>
    <x v="272"/>
    <d v="2022-10-29T00:00:00"/>
    <x v="0"/>
    <n v="52440"/>
    <n v="3.9"/>
    <x v="0"/>
    <n v="5"/>
    <x v="1"/>
    <x v="0"/>
    <n v="26"/>
  </r>
  <r>
    <x v="1205"/>
    <x v="2"/>
    <n v="36"/>
    <x v="1"/>
    <s v="Service Engineer"/>
    <x v="11"/>
    <x v="0"/>
    <x v="1"/>
    <x v="270"/>
    <x v="273"/>
    <d v="2022-10-26T00:00:00"/>
    <x v="0"/>
    <n v="105913"/>
    <n v="4.8"/>
    <x v="0"/>
    <n v="4"/>
    <x v="0"/>
    <x v="2"/>
    <n v="23"/>
  </r>
  <r>
    <x v="1206"/>
    <x v="2"/>
    <n v="34"/>
    <x v="1"/>
    <s v="Service Engineer"/>
    <x v="5"/>
    <x v="0"/>
    <x v="1"/>
    <x v="271"/>
    <x v="275"/>
    <d v="2022-10-22T00:00:00"/>
    <x v="0"/>
    <n v="37563"/>
    <n v="4.0999999999999996"/>
    <x v="0"/>
    <n v="2"/>
    <x v="1"/>
    <x v="2"/>
    <n v="18"/>
  </r>
  <r>
    <x v="1207"/>
    <x v="0"/>
    <n v="28"/>
    <x v="4"/>
    <s v="Production Manager"/>
    <x v="2"/>
    <x v="1"/>
    <x v="2"/>
    <x v="271"/>
    <x v="272"/>
    <d v="2022-10-25T00:00:00"/>
    <x v="3"/>
    <m/>
    <m/>
    <x v="1"/>
    <n v="4"/>
    <x v="1"/>
    <x v="1"/>
    <n v="21"/>
  </r>
  <r>
    <x v="1208"/>
    <x v="0"/>
    <n v="26"/>
    <x v="2"/>
    <s v="Sales Executive"/>
    <x v="0"/>
    <x v="2"/>
    <x v="0"/>
    <x v="272"/>
    <x v="269"/>
    <d v="2022-10-18T00:00:00"/>
    <x v="0"/>
    <m/>
    <m/>
    <x v="0"/>
    <n v="4"/>
    <x v="1"/>
    <x v="0"/>
    <n v="13"/>
  </r>
  <r>
    <x v="1209"/>
    <x v="1"/>
    <n v="23"/>
    <x v="5"/>
    <s v="General Manager"/>
    <x v="2"/>
    <x v="0"/>
    <x v="0"/>
    <x v="272"/>
    <x v="278"/>
    <d v="2022-11-07T00:00:00"/>
    <x v="0"/>
    <n v="75497"/>
    <n v="4.5999999999999996"/>
    <x v="0"/>
    <n v="2"/>
    <x v="1"/>
    <x v="0"/>
    <n v="33"/>
  </r>
  <r>
    <x v="1210"/>
    <x v="0"/>
    <n v="39"/>
    <x v="0"/>
    <s v="Operations Executive"/>
    <x v="3"/>
    <x v="2"/>
    <x v="3"/>
    <x v="272"/>
    <x v="272"/>
    <d v="2022-10-26T00:00:00"/>
    <x v="1"/>
    <m/>
    <m/>
    <x v="1"/>
    <n v="4"/>
    <x v="0"/>
    <x v="2"/>
    <n v="21"/>
  </r>
  <r>
    <x v="1211"/>
    <x v="0"/>
    <n v="25"/>
    <x v="0"/>
    <s v="Operations Executive"/>
    <x v="7"/>
    <x v="1"/>
    <x v="0"/>
    <x v="272"/>
    <x v="268"/>
    <d v="2022-10-24T00:00:00"/>
    <x v="3"/>
    <m/>
    <m/>
    <x v="1"/>
    <n v="4"/>
    <x v="1"/>
    <x v="0"/>
    <n v="19"/>
  </r>
  <r>
    <x v="1212"/>
    <x v="0"/>
    <n v="31"/>
    <x v="0"/>
    <s v="Operations Executive"/>
    <x v="5"/>
    <x v="2"/>
    <x v="2"/>
    <x v="272"/>
    <x v="275"/>
    <d v="2022-10-26T00:00:00"/>
    <x v="0"/>
    <n v="31918"/>
    <n v="3.7"/>
    <x v="0"/>
    <n v="4"/>
    <x v="1"/>
    <x v="1"/>
    <n v="21"/>
  </r>
  <r>
    <x v="1213"/>
    <x v="2"/>
    <n v="27"/>
    <x v="6"/>
    <s v="Finance Manager"/>
    <x v="6"/>
    <x v="0"/>
    <x v="1"/>
    <x v="272"/>
    <x v="274"/>
    <d v="2022-10-28T00:00:00"/>
    <x v="0"/>
    <n v="84768"/>
    <n v="4.4000000000000004"/>
    <x v="2"/>
    <m/>
    <x v="1"/>
    <x v="0"/>
    <n v="23"/>
  </r>
  <r>
    <x v="1214"/>
    <x v="2"/>
    <n v="28"/>
    <x v="2"/>
    <s v="Sales Executive"/>
    <x v="9"/>
    <x v="2"/>
    <x v="0"/>
    <x v="272"/>
    <x v="269"/>
    <d v="2022-10-26T00:00:00"/>
    <x v="3"/>
    <m/>
    <m/>
    <x v="1"/>
    <m/>
    <x v="1"/>
    <x v="1"/>
    <n v="21"/>
  </r>
  <r>
    <x v="1215"/>
    <x v="0"/>
    <n v="30"/>
    <x v="0"/>
    <s v="Operations Executive"/>
    <x v="3"/>
    <x v="0"/>
    <x v="2"/>
    <x v="273"/>
    <x v="279"/>
    <d v="2022-11-01T00:00:00"/>
    <x v="0"/>
    <n v="71089"/>
    <n v="4.2"/>
    <x v="2"/>
    <n v="3"/>
    <x v="1"/>
    <x v="1"/>
    <n v="26"/>
  </r>
  <r>
    <x v="1216"/>
    <x v="0"/>
    <n v="40"/>
    <x v="0"/>
    <s v="Operations Manager"/>
    <x v="3"/>
    <x v="1"/>
    <x v="1"/>
    <x v="273"/>
    <x v="268"/>
    <d v="2022-10-22T00:00:00"/>
    <x v="2"/>
    <m/>
    <m/>
    <x v="1"/>
    <n v="4"/>
    <x v="1"/>
    <x v="3"/>
    <n v="16"/>
  </r>
  <r>
    <x v="1217"/>
    <x v="2"/>
    <n v="29"/>
    <x v="7"/>
    <s v="Purchase Officer"/>
    <x v="14"/>
    <x v="1"/>
    <x v="0"/>
    <x v="274"/>
    <x v="280"/>
    <d v="2022-11-02T00:00:00"/>
    <x v="0"/>
    <n v="132275"/>
    <n v="3.7"/>
    <x v="2"/>
    <n v="4"/>
    <x v="1"/>
    <x v="1"/>
    <n v="26"/>
  </r>
  <r>
    <x v="1218"/>
    <x v="2"/>
    <n v="35"/>
    <x v="0"/>
    <s v="Operations Executive"/>
    <x v="12"/>
    <x v="2"/>
    <x v="0"/>
    <x v="274"/>
    <x v="281"/>
    <d v="2022-11-04T00:00:00"/>
    <x v="0"/>
    <n v="50999"/>
    <n v="4.2"/>
    <x v="0"/>
    <n v="4"/>
    <x v="2"/>
    <x v="2"/>
    <n v="28"/>
  </r>
  <r>
    <x v="1219"/>
    <x v="0"/>
    <n v="23"/>
    <x v="1"/>
    <s v="Service Manager"/>
    <x v="5"/>
    <x v="0"/>
    <x v="0"/>
    <x v="274"/>
    <x v="277"/>
    <d v="2022-11-03T00:00:00"/>
    <x v="3"/>
    <m/>
    <m/>
    <x v="1"/>
    <n v="3"/>
    <x v="1"/>
    <x v="0"/>
    <n v="27"/>
  </r>
  <r>
    <x v="1220"/>
    <x v="1"/>
    <n v="25"/>
    <x v="1"/>
    <s v="Service Manager"/>
    <x v="7"/>
    <x v="3"/>
    <x v="2"/>
    <x v="274"/>
    <x v="282"/>
    <d v="2022-11-01T00:00:00"/>
    <x v="0"/>
    <n v="61934"/>
    <n v="4.9000000000000004"/>
    <x v="0"/>
    <n v="4"/>
    <x v="1"/>
    <x v="0"/>
    <n v="25"/>
  </r>
  <r>
    <x v="1221"/>
    <x v="0"/>
    <n v="35"/>
    <x v="1"/>
    <s v="Service Engineer"/>
    <x v="2"/>
    <x v="1"/>
    <x v="1"/>
    <x v="274"/>
    <x v="281"/>
    <d v="2022-11-02T00:00:00"/>
    <x v="1"/>
    <m/>
    <m/>
    <x v="1"/>
    <n v="4"/>
    <x v="1"/>
    <x v="2"/>
    <n v="26"/>
  </r>
  <r>
    <x v="1222"/>
    <x v="0"/>
    <n v="31"/>
    <x v="1"/>
    <s v="Service Engineer"/>
    <x v="13"/>
    <x v="0"/>
    <x v="2"/>
    <x v="274"/>
    <x v="276"/>
    <d v="2022-10-27T00:00:00"/>
    <x v="1"/>
    <m/>
    <m/>
    <x v="1"/>
    <m/>
    <x v="1"/>
    <x v="1"/>
    <n v="20"/>
  </r>
  <r>
    <x v="1223"/>
    <x v="1"/>
    <n v="25"/>
    <x v="0"/>
    <s v="Operations Manager"/>
    <x v="6"/>
    <x v="0"/>
    <x v="0"/>
    <x v="275"/>
    <x v="276"/>
    <d v="2022-10-26T00:00:00"/>
    <x v="2"/>
    <m/>
    <m/>
    <x v="1"/>
    <n v="4"/>
    <x v="0"/>
    <x v="0"/>
    <n v="18"/>
  </r>
  <r>
    <x v="1224"/>
    <x v="0"/>
    <n v="29"/>
    <x v="0"/>
    <s v="Operations Manager"/>
    <x v="8"/>
    <x v="0"/>
    <x v="1"/>
    <x v="275"/>
    <x v="279"/>
    <d v="2022-10-27T00:00:00"/>
    <x v="1"/>
    <m/>
    <m/>
    <x v="1"/>
    <n v="4"/>
    <x v="1"/>
    <x v="1"/>
    <n v="19"/>
  </r>
  <r>
    <x v="1225"/>
    <x v="2"/>
    <n v="29"/>
    <x v="1"/>
    <s v="Service Manager"/>
    <x v="9"/>
    <x v="2"/>
    <x v="0"/>
    <x v="275"/>
    <x v="278"/>
    <d v="2022-11-02T00:00:00"/>
    <x v="0"/>
    <n v="51351"/>
    <n v="3.9"/>
    <x v="0"/>
    <n v="3"/>
    <x v="1"/>
    <x v="1"/>
    <n v="25"/>
  </r>
  <r>
    <x v="1226"/>
    <x v="0"/>
    <n v="31"/>
    <x v="0"/>
    <s v="Operations Executive"/>
    <x v="8"/>
    <x v="1"/>
    <x v="3"/>
    <x v="275"/>
    <x v="278"/>
    <d v="2022-11-02T00:00:00"/>
    <x v="0"/>
    <n v="160625"/>
    <n v="4.9000000000000004"/>
    <x v="0"/>
    <m/>
    <x v="0"/>
    <x v="1"/>
    <n v="25"/>
  </r>
  <r>
    <x v="1227"/>
    <x v="0"/>
    <n v="34"/>
    <x v="0"/>
    <s v="Operations Executive"/>
    <x v="10"/>
    <x v="0"/>
    <x v="1"/>
    <x v="276"/>
    <x v="275"/>
    <d v="2022-10-28T00:00:00"/>
    <x v="0"/>
    <n v="193560"/>
    <n v="4"/>
    <x v="0"/>
    <n v="4"/>
    <x v="1"/>
    <x v="2"/>
    <n v="19"/>
  </r>
  <r>
    <x v="1228"/>
    <x v="1"/>
    <n v="25"/>
    <x v="1"/>
    <s v="Service Engineer"/>
    <x v="4"/>
    <x v="0"/>
    <x v="2"/>
    <x v="276"/>
    <x v="273"/>
    <d v="2022-10-23T00:00:00"/>
    <x v="0"/>
    <m/>
    <m/>
    <x v="2"/>
    <n v="4"/>
    <x v="1"/>
    <x v="0"/>
    <n v="14"/>
  </r>
  <r>
    <x v="1229"/>
    <x v="0"/>
    <n v="25"/>
    <x v="1"/>
    <s v="Service Manager"/>
    <x v="0"/>
    <x v="1"/>
    <x v="1"/>
    <x v="276"/>
    <x v="272"/>
    <d v="2022-10-25T00:00:00"/>
    <x v="0"/>
    <n v="63185"/>
    <n v="5"/>
    <x v="0"/>
    <n v="4"/>
    <x v="1"/>
    <x v="0"/>
    <n v="16"/>
  </r>
  <r>
    <x v="1230"/>
    <x v="2"/>
    <n v="26"/>
    <x v="5"/>
    <s v="General Manager"/>
    <x v="3"/>
    <x v="0"/>
    <x v="2"/>
    <x v="276"/>
    <x v="283"/>
    <d v="2022-11-11T00:00:00"/>
    <x v="0"/>
    <n v="60245"/>
    <n v="3.6"/>
    <x v="2"/>
    <n v="4"/>
    <x v="0"/>
    <x v="0"/>
    <n v="33"/>
  </r>
  <r>
    <x v="1231"/>
    <x v="0"/>
    <n v="27"/>
    <x v="0"/>
    <s v="Operations Manager"/>
    <x v="10"/>
    <x v="0"/>
    <x v="1"/>
    <x v="276"/>
    <x v="274"/>
    <d v="2022-10-28T00:00:00"/>
    <x v="4"/>
    <m/>
    <m/>
    <x v="1"/>
    <n v="5"/>
    <x v="1"/>
    <x v="0"/>
    <n v="19"/>
  </r>
  <r>
    <x v="1232"/>
    <x v="0"/>
    <n v="32"/>
    <x v="5"/>
    <s v="General Manager"/>
    <x v="5"/>
    <x v="1"/>
    <x v="1"/>
    <x v="276"/>
    <x v="284"/>
    <d v="2022-11-08T00:00:00"/>
    <x v="1"/>
    <m/>
    <m/>
    <x v="1"/>
    <n v="5"/>
    <x v="0"/>
    <x v="1"/>
    <n v="30"/>
  </r>
  <r>
    <x v="1233"/>
    <x v="0"/>
    <n v="24"/>
    <x v="1"/>
    <s v="Service Engineer"/>
    <x v="1"/>
    <x v="1"/>
    <x v="1"/>
    <x v="276"/>
    <x v="278"/>
    <d v="2022-11-06T00:00:00"/>
    <x v="0"/>
    <n v="55939"/>
    <n v="4.4000000000000004"/>
    <x v="0"/>
    <n v="4"/>
    <x v="1"/>
    <x v="0"/>
    <n v="28"/>
  </r>
  <r>
    <x v="1234"/>
    <x v="2"/>
    <n v="28"/>
    <x v="0"/>
    <s v="Operations Executive"/>
    <x v="5"/>
    <x v="2"/>
    <x v="3"/>
    <x v="276"/>
    <x v="284"/>
    <d v="2022-11-07T00:00:00"/>
    <x v="0"/>
    <n v="35122"/>
    <n v="4.0999999999999996"/>
    <x v="0"/>
    <n v="2"/>
    <x v="1"/>
    <x v="1"/>
    <n v="29"/>
  </r>
  <r>
    <x v="1235"/>
    <x v="0"/>
    <n v="24"/>
    <x v="1"/>
    <s v="Service Engineer"/>
    <x v="5"/>
    <x v="1"/>
    <x v="0"/>
    <x v="276"/>
    <x v="285"/>
    <d v="2022-11-10T00:00:00"/>
    <x v="0"/>
    <n v="52339"/>
    <n v="4.3"/>
    <x v="0"/>
    <n v="2"/>
    <x v="0"/>
    <x v="0"/>
    <n v="32"/>
  </r>
  <r>
    <x v="1236"/>
    <x v="2"/>
    <n v="26"/>
    <x v="1"/>
    <s v="Service Manager"/>
    <x v="4"/>
    <x v="1"/>
    <x v="0"/>
    <x v="276"/>
    <x v="282"/>
    <d v="2022-11-02T00:00:00"/>
    <x v="0"/>
    <n v="74764"/>
    <n v="3.8"/>
    <x v="0"/>
    <m/>
    <x v="1"/>
    <x v="0"/>
    <n v="24"/>
  </r>
  <r>
    <x v="1237"/>
    <x v="0"/>
    <n v="25"/>
    <x v="6"/>
    <s v="Financial Analyst"/>
    <x v="11"/>
    <x v="0"/>
    <x v="2"/>
    <x v="277"/>
    <x v="283"/>
    <d v="2022-11-03T00:00:00"/>
    <x v="0"/>
    <n v="118282"/>
    <n v="4.3"/>
    <x v="0"/>
    <n v="4"/>
    <x v="1"/>
    <x v="0"/>
    <n v="24"/>
  </r>
  <r>
    <x v="1238"/>
    <x v="1"/>
    <n v="27"/>
    <x v="1"/>
    <s v="Service Engineer"/>
    <x v="12"/>
    <x v="1"/>
    <x v="1"/>
    <x v="277"/>
    <x v="273"/>
    <d v="2022-10-24T00:00:00"/>
    <x v="0"/>
    <n v="52448"/>
    <n v="4.5"/>
    <x v="0"/>
    <n v="4"/>
    <x v="1"/>
    <x v="0"/>
    <n v="14"/>
  </r>
  <r>
    <x v="1239"/>
    <x v="0"/>
    <n v="32"/>
    <x v="1"/>
    <s v="Service Engineer"/>
    <x v="6"/>
    <x v="0"/>
    <x v="1"/>
    <x v="277"/>
    <x v="283"/>
    <d v="2022-11-06T00:00:00"/>
    <x v="0"/>
    <n v="83458"/>
    <n v="4.0999999999999996"/>
    <x v="0"/>
    <m/>
    <x v="1"/>
    <x v="1"/>
    <n v="27"/>
  </r>
  <r>
    <x v="1240"/>
    <x v="2"/>
    <n v="25"/>
    <x v="1"/>
    <s v="Service Engineer"/>
    <x v="1"/>
    <x v="1"/>
    <x v="0"/>
    <x v="277"/>
    <x v="272"/>
    <d v="2022-10-30T00:00:00"/>
    <x v="0"/>
    <n v="59730"/>
    <n v="3.7"/>
    <x v="0"/>
    <m/>
    <x v="0"/>
    <x v="0"/>
    <n v="20"/>
  </r>
  <r>
    <x v="1241"/>
    <x v="2"/>
    <n v="32"/>
    <x v="2"/>
    <s v="Sales Executive"/>
    <x v="0"/>
    <x v="2"/>
    <x v="0"/>
    <x v="278"/>
    <x v="285"/>
    <d v="2022-11-10T00:00:00"/>
    <x v="0"/>
    <n v="42380"/>
    <n v="3.7"/>
    <x v="0"/>
    <n v="5"/>
    <x v="2"/>
    <x v="1"/>
    <n v="30"/>
  </r>
  <r>
    <x v="1242"/>
    <x v="2"/>
    <n v="27"/>
    <x v="0"/>
    <s v="Operations Manager"/>
    <x v="6"/>
    <x v="1"/>
    <x v="1"/>
    <x v="278"/>
    <x v="276"/>
    <d v="2022-10-29T00:00:00"/>
    <x v="0"/>
    <m/>
    <m/>
    <x v="2"/>
    <n v="4"/>
    <x v="1"/>
    <x v="0"/>
    <n v="18"/>
  </r>
  <r>
    <x v="1243"/>
    <x v="2"/>
    <n v="48"/>
    <x v="6"/>
    <s v="Finance Manager"/>
    <x v="12"/>
    <x v="1"/>
    <x v="0"/>
    <x v="278"/>
    <x v="278"/>
    <d v="2022-11-07T00:00:00"/>
    <x v="0"/>
    <n v="58656"/>
    <n v="3.9"/>
    <x v="0"/>
    <m/>
    <x v="1"/>
    <x v="5"/>
    <n v="27"/>
  </r>
  <r>
    <x v="1244"/>
    <x v="2"/>
    <n v="27"/>
    <x v="2"/>
    <s v="Sales Executive"/>
    <x v="9"/>
    <x v="0"/>
    <x v="1"/>
    <x v="278"/>
    <x v="282"/>
    <d v="2022-11-05T00:00:00"/>
    <x v="0"/>
    <n v="47619"/>
    <n v="4.0999999999999996"/>
    <x v="0"/>
    <n v="3"/>
    <x v="1"/>
    <x v="0"/>
    <n v="25"/>
  </r>
  <r>
    <x v="1245"/>
    <x v="2"/>
    <n v="35"/>
    <x v="1"/>
    <s v="Service Engineer"/>
    <x v="0"/>
    <x v="1"/>
    <x v="1"/>
    <x v="279"/>
    <x v="277"/>
    <d v="2022-11-02T00:00:00"/>
    <x v="1"/>
    <m/>
    <m/>
    <x v="1"/>
    <n v="5"/>
    <x v="1"/>
    <x v="2"/>
    <n v="21"/>
  </r>
  <r>
    <x v="1246"/>
    <x v="0"/>
    <n v="23"/>
    <x v="1"/>
    <s v="Service Manager"/>
    <x v="5"/>
    <x v="2"/>
    <x v="1"/>
    <x v="279"/>
    <x v="278"/>
    <d v="2022-11-06T00:00:00"/>
    <x v="0"/>
    <n v="54747"/>
    <n v="3.5"/>
    <x v="0"/>
    <m/>
    <x v="1"/>
    <x v="0"/>
    <n v="25"/>
  </r>
  <r>
    <x v="1247"/>
    <x v="0"/>
    <n v="38"/>
    <x v="0"/>
    <s v="Operations Executive"/>
    <x v="3"/>
    <x v="0"/>
    <x v="1"/>
    <x v="279"/>
    <x v="285"/>
    <d v="2022-11-03T00:00:00"/>
    <x v="3"/>
    <m/>
    <m/>
    <x v="1"/>
    <n v="4"/>
    <x v="1"/>
    <x v="2"/>
    <n v="22"/>
  </r>
  <r>
    <x v="1248"/>
    <x v="1"/>
    <n v="29"/>
    <x v="2"/>
    <s v="Sales Executive"/>
    <x v="7"/>
    <x v="2"/>
    <x v="0"/>
    <x v="279"/>
    <x v="285"/>
    <d v="2022-11-08T00:00:00"/>
    <x v="0"/>
    <n v="54353"/>
    <n v="4.8"/>
    <x v="2"/>
    <n v="5"/>
    <x v="1"/>
    <x v="1"/>
    <n v="27"/>
  </r>
  <r>
    <x v="1249"/>
    <x v="2"/>
    <n v="25"/>
    <x v="0"/>
    <s v="Operations Manager"/>
    <x v="2"/>
    <x v="1"/>
    <x v="1"/>
    <x v="280"/>
    <x v="281"/>
    <d v="2022-11-02T00:00:00"/>
    <x v="0"/>
    <n v="76095"/>
    <n v="3.6"/>
    <x v="2"/>
    <n v="4"/>
    <x v="1"/>
    <x v="0"/>
    <n v="20"/>
  </r>
  <r>
    <x v="1250"/>
    <x v="2"/>
    <n v="35"/>
    <x v="2"/>
    <s v="Sales Manager"/>
    <x v="11"/>
    <x v="2"/>
    <x v="1"/>
    <x v="280"/>
    <x v="277"/>
    <d v="2022-11-04T00:00:00"/>
    <x v="0"/>
    <m/>
    <m/>
    <x v="0"/>
    <n v="2"/>
    <x v="0"/>
    <x v="2"/>
    <n v="22"/>
  </r>
  <r>
    <x v="1251"/>
    <x v="0"/>
    <n v="36"/>
    <x v="1"/>
    <s v="Service Manager"/>
    <x v="11"/>
    <x v="0"/>
    <x v="2"/>
    <x v="280"/>
    <x v="277"/>
    <d v="2022-11-03T00:00:00"/>
    <x v="1"/>
    <m/>
    <m/>
    <x v="1"/>
    <n v="4"/>
    <x v="0"/>
    <x v="2"/>
    <n v="21"/>
  </r>
  <r>
    <x v="1252"/>
    <x v="0"/>
    <n v="36"/>
    <x v="0"/>
    <s v="Operations Executive"/>
    <x v="5"/>
    <x v="1"/>
    <x v="2"/>
    <x v="280"/>
    <x v="284"/>
    <d v="2022-11-12T00:00:00"/>
    <x v="1"/>
    <m/>
    <m/>
    <x v="1"/>
    <n v="4"/>
    <x v="1"/>
    <x v="2"/>
    <n v="30"/>
  </r>
  <r>
    <x v="1253"/>
    <x v="0"/>
    <n v="30"/>
    <x v="0"/>
    <s v="Operations Executive"/>
    <x v="2"/>
    <x v="1"/>
    <x v="2"/>
    <x v="281"/>
    <x v="286"/>
    <d v="2022-11-17T00:00:00"/>
    <x v="0"/>
    <n v="81056"/>
    <n v="4.5999999999999996"/>
    <x v="2"/>
    <n v="1"/>
    <x v="1"/>
    <x v="1"/>
    <n v="34"/>
  </r>
  <r>
    <x v="1254"/>
    <x v="2"/>
    <n v="38"/>
    <x v="2"/>
    <s v="Sales Executive"/>
    <x v="12"/>
    <x v="2"/>
    <x v="0"/>
    <x v="281"/>
    <x v="282"/>
    <d v="2022-10-31T00:00:00"/>
    <x v="4"/>
    <m/>
    <m/>
    <x v="1"/>
    <m/>
    <x v="1"/>
    <x v="2"/>
    <n v="17"/>
  </r>
  <r>
    <x v="1255"/>
    <x v="0"/>
    <n v="27"/>
    <x v="0"/>
    <s v="Operations Executive"/>
    <x v="13"/>
    <x v="4"/>
    <x v="0"/>
    <x v="281"/>
    <x v="278"/>
    <d v="2022-11-01T00:00:00"/>
    <x v="2"/>
    <m/>
    <m/>
    <x v="1"/>
    <m/>
    <x v="1"/>
    <x v="0"/>
    <n v="18"/>
  </r>
  <r>
    <x v="1256"/>
    <x v="0"/>
    <n v="29"/>
    <x v="6"/>
    <s v="Finance Manager"/>
    <x v="1"/>
    <x v="1"/>
    <x v="0"/>
    <x v="281"/>
    <x v="284"/>
    <d v="2022-11-08T00:00:00"/>
    <x v="2"/>
    <m/>
    <m/>
    <x v="1"/>
    <m/>
    <x v="1"/>
    <x v="1"/>
    <n v="25"/>
  </r>
  <r>
    <x v="1257"/>
    <x v="0"/>
    <n v="36"/>
    <x v="0"/>
    <s v="Operations Executive"/>
    <x v="6"/>
    <x v="4"/>
    <x v="4"/>
    <x v="281"/>
    <x v="287"/>
    <d v="2022-11-09T00:00:00"/>
    <x v="0"/>
    <m/>
    <m/>
    <x v="0"/>
    <n v="5"/>
    <x v="1"/>
    <x v="2"/>
    <n v="26"/>
  </r>
  <r>
    <x v="1258"/>
    <x v="0"/>
    <n v="28"/>
    <x v="0"/>
    <s v="Operations Manager"/>
    <x v="0"/>
    <x v="2"/>
    <x v="3"/>
    <x v="281"/>
    <x v="286"/>
    <d v="2022-11-13T00:00:00"/>
    <x v="1"/>
    <m/>
    <m/>
    <x v="1"/>
    <n v="4"/>
    <x v="1"/>
    <x v="1"/>
    <n v="30"/>
  </r>
  <r>
    <x v="1259"/>
    <x v="2"/>
    <n v="25"/>
    <x v="0"/>
    <s v="Operations Executive"/>
    <x v="9"/>
    <x v="1"/>
    <x v="0"/>
    <x v="281"/>
    <x v="288"/>
    <d v="2022-11-05T00:00:00"/>
    <x v="0"/>
    <n v="62011"/>
    <n v="4.8"/>
    <x v="0"/>
    <n v="5"/>
    <x v="2"/>
    <x v="0"/>
    <n v="22"/>
  </r>
  <r>
    <x v="1260"/>
    <x v="0"/>
    <n v="33"/>
    <x v="8"/>
    <s v="HR Specialist"/>
    <x v="1"/>
    <x v="0"/>
    <x v="0"/>
    <x v="281"/>
    <x v="278"/>
    <d v="2022-10-30T00:00:00"/>
    <x v="0"/>
    <n v="54938"/>
    <n v="4.9000000000000004"/>
    <x v="2"/>
    <n v="2"/>
    <x v="1"/>
    <x v="1"/>
    <n v="16"/>
  </r>
  <r>
    <x v="1261"/>
    <x v="2"/>
    <n v="22"/>
    <x v="1"/>
    <s v="Service Manager"/>
    <x v="12"/>
    <x v="1"/>
    <x v="2"/>
    <x v="281"/>
    <x v="286"/>
    <d v="2022-11-12T00:00:00"/>
    <x v="1"/>
    <m/>
    <m/>
    <x v="1"/>
    <n v="5"/>
    <x v="1"/>
    <x v="0"/>
    <n v="29"/>
  </r>
  <r>
    <x v="1262"/>
    <x v="0"/>
    <n v="23"/>
    <x v="0"/>
    <s v="Operations Executive"/>
    <x v="0"/>
    <x v="2"/>
    <x v="1"/>
    <x v="281"/>
    <x v="286"/>
    <d v="2022-11-15T00:00:00"/>
    <x v="0"/>
    <m/>
    <m/>
    <x v="2"/>
    <m/>
    <x v="0"/>
    <x v="0"/>
    <n v="32"/>
  </r>
  <r>
    <x v="1263"/>
    <x v="0"/>
    <n v="25"/>
    <x v="4"/>
    <s v="Production Engineer"/>
    <x v="3"/>
    <x v="0"/>
    <x v="3"/>
    <x v="282"/>
    <x v="285"/>
    <d v="2022-11-09T00:00:00"/>
    <x v="0"/>
    <n v="67081"/>
    <n v="4.3"/>
    <x v="0"/>
    <n v="4"/>
    <x v="0"/>
    <x v="0"/>
    <n v="25"/>
  </r>
  <r>
    <x v="1264"/>
    <x v="0"/>
    <n v="26"/>
    <x v="2"/>
    <s v="Sales Executive"/>
    <x v="3"/>
    <x v="0"/>
    <x v="0"/>
    <x v="282"/>
    <x v="287"/>
    <d v="2022-11-15T00:00:00"/>
    <x v="1"/>
    <m/>
    <m/>
    <x v="1"/>
    <n v="4"/>
    <x v="0"/>
    <x v="0"/>
    <n v="31"/>
  </r>
  <r>
    <x v="1265"/>
    <x v="0"/>
    <n v="35"/>
    <x v="2"/>
    <s v="Sales Executive"/>
    <x v="8"/>
    <x v="4"/>
    <x v="0"/>
    <x v="282"/>
    <x v="289"/>
    <d v="2022-11-18T00:00:00"/>
    <x v="2"/>
    <m/>
    <m/>
    <x v="1"/>
    <n v="3"/>
    <x v="1"/>
    <x v="2"/>
    <n v="34"/>
  </r>
  <r>
    <x v="1266"/>
    <x v="0"/>
    <n v="30"/>
    <x v="1"/>
    <s v="Service Engineer"/>
    <x v="2"/>
    <x v="1"/>
    <x v="1"/>
    <x v="282"/>
    <x v="281"/>
    <d v="2022-11-02T00:00:00"/>
    <x v="2"/>
    <m/>
    <m/>
    <x v="1"/>
    <n v="4"/>
    <x v="2"/>
    <x v="1"/>
    <n v="18"/>
  </r>
  <r>
    <x v="1267"/>
    <x v="0"/>
    <n v="35"/>
    <x v="0"/>
    <s v="Operations Executive"/>
    <x v="9"/>
    <x v="2"/>
    <x v="1"/>
    <x v="282"/>
    <x v="277"/>
    <d v="2022-10-30T00:00:00"/>
    <x v="1"/>
    <m/>
    <m/>
    <x v="1"/>
    <n v="4"/>
    <x v="1"/>
    <x v="2"/>
    <n v="15"/>
  </r>
  <r>
    <x v="1268"/>
    <x v="2"/>
    <n v="38"/>
    <x v="0"/>
    <s v="Operations Executive"/>
    <x v="14"/>
    <x v="1"/>
    <x v="1"/>
    <x v="283"/>
    <x v="290"/>
    <d v="2022-11-13T00:00:00"/>
    <x v="0"/>
    <n v="120494"/>
    <n v="4.7"/>
    <x v="0"/>
    <n v="4"/>
    <x v="2"/>
    <x v="2"/>
    <n v="28"/>
  </r>
  <r>
    <x v="1269"/>
    <x v="0"/>
    <n v="24"/>
    <x v="0"/>
    <s v="Operations Manager"/>
    <x v="4"/>
    <x v="2"/>
    <x v="1"/>
    <x v="283"/>
    <x v="277"/>
    <d v="2022-11-05T00:00:00"/>
    <x v="0"/>
    <m/>
    <m/>
    <x v="2"/>
    <n v="4"/>
    <x v="2"/>
    <x v="0"/>
    <n v="20"/>
  </r>
  <r>
    <x v="1270"/>
    <x v="2"/>
    <n v="25"/>
    <x v="2"/>
    <s v="Sales Executive"/>
    <x v="6"/>
    <x v="0"/>
    <x v="0"/>
    <x v="283"/>
    <x v="290"/>
    <d v="2022-11-12T00:00:00"/>
    <x v="2"/>
    <m/>
    <m/>
    <x v="1"/>
    <n v="4"/>
    <x v="1"/>
    <x v="0"/>
    <n v="27"/>
  </r>
  <r>
    <x v="1271"/>
    <x v="2"/>
    <n v="24"/>
    <x v="4"/>
    <s v="Production Engineer"/>
    <x v="9"/>
    <x v="0"/>
    <x v="1"/>
    <x v="284"/>
    <x v="290"/>
    <d v="2022-11-14T00:00:00"/>
    <x v="0"/>
    <n v="51632"/>
    <n v="4.2"/>
    <x v="0"/>
    <n v="4"/>
    <x v="1"/>
    <x v="0"/>
    <n v="28"/>
  </r>
  <r>
    <x v="1272"/>
    <x v="2"/>
    <n v="23"/>
    <x v="3"/>
    <s v="Marketing Executive"/>
    <x v="14"/>
    <x v="0"/>
    <x v="4"/>
    <x v="284"/>
    <x v="284"/>
    <d v="2022-11-10T00:00:00"/>
    <x v="1"/>
    <m/>
    <m/>
    <x v="1"/>
    <n v="4"/>
    <x v="1"/>
    <x v="0"/>
    <n v="24"/>
  </r>
  <r>
    <x v="1273"/>
    <x v="0"/>
    <n v="39"/>
    <x v="7"/>
    <s v="Purchase Officer"/>
    <x v="4"/>
    <x v="4"/>
    <x v="0"/>
    <x v="284"/>
    <x v="291"/>
    <d v="2022-11-17T00:00:00"/>
    <x v="0"/>
    <n v="67369"/>
    <n v="4.8"/>
    <x v="2"/>
    <n v="5"/>
    <x v="0"/>
    <x v="2"/>
    <n v="31"/>
  </r>
  <r>
    <x v="1274"/>
    <x v="0"/>
    <n v="29"/>
    <x v="0"/>
    <s v="Operations Executive"/>
    <x v="4"/>
    <x v="1"/>
    <x v="1"/>
    <x v="285"/>
    <x v="281"/>
    <d v="2022-11-05T00:00:00"/>
    <x v="4"/>
    <m/>
    <m/>
    <x v="1"/>
    <n v="3"/>
    <x v="2"/>
    <x v="1"/>
    <n v="18"/>
  </r>
  <r>
    <x v="1275"/>
    <x v="0"/>
    <n v="32"/>
    <x v="0"/>
    <s v="Operations Executive"/>
    <x v="9"/>
    <x v="1"/>
    <x v="0"/>
    <x v="285"/>
    <x v="292"/>
    <d v="2022-11-15T00:00:00"/>
    <x v="0"/>
    <n v="40363"/>
    <n v="4.0999999999999996"/>
    <x v="0"/>
    <m/>
    <x v="2"/>
    <x v="1"/>
    <n v="28"/>
  </r>
  <r>
    <x v="1276"/>
    <x v="0"/>
    <n v="52"/>
    <x v="0"/>
    <s v="Operations Executive"/>
    <x v="9"/>
    <x v="1"/>
    <x v="1"/>
    <x v="285"/>
    <x v="283"/>
    <d v="2022-11-05T00:00:00"/>
    <x v="0"/>
    <n v="49484"/>
    <n v="4.2"/>
    <x v="0"/>
    <n v="5"/>
    <x v="1"/>
    <x v="4"/>
    <n v="18"/>
  </r>
  <r>
    <x v="1277"/>
    <x v="1"/>
    <n v="49"/>
    <x v="6"/>
    <s v="Finance Manager"/>
    <x v="9"/>
    <x v="2"/>
    <x v="3"/>
    <x v="286"/>
    <x v="282"/>
    <d v="2022-10-31T00:00:00"/>
    <x v="1"/>
    <m/>
    <m/>
    <x v="1"/>
    <n v="5"/>
    <x v="1"/>
    <x v="5"/>
    <n v="12"/>
  </r>
  <r>
    <x v="1278"/>
    <x v="0"/>
    <n v="45"/>
    <x v="0"/>
    <s v="Operations Manager"/>
    <x v="4"/>
    <x v="0"/>
    <x v="0"/>
    <x v="286"/>
    <x v="288"/>
    <d v="2022-11-07T00:00:00"/>
    <x v="0"/>
    <n v="71393"/>
    <n v="4.4000000000000004"/>
    <x v="0"/>
    <n v="4"/>
    <x v="1"/>
    <x v="3"/>
    <n v="19"/>
  </r>
  <r>
    <x v="1279"/>
    <x v="0"/>
    <n v="32"/>
    <x v="7"/>
    <s v="Purchase Manager"/>
    <x v="3"/>
    <x v="0"/>
    <x v="1"/>
    <x v="286"/>
    <x v="293"/>
    <d v="2022-11-17T00:00:00"/>
    <x v="0"/>
    <m/>
    <m/>
    <x v="0"/>
    <n v="5"/>
    <x v="0"/>
    <x v="1"/>
    <n v="29"/>
  </r>
  <r>
    <x v="1280"/>
    <x v="2"/>
    <n v="29"/>
    <x v="0"/>
    <s v="Operations Executive"/>
    <x v="13"/>
    <x v="2"/>
    <x v="1"/>
    <x v="286"/>
    <x v="294"/>
    <d v="2022-11-08T00:00:00"/>
    <x v="0"/>
    <n v="175710"/>
    <n v="3.9"/>
    <x v="0"/>
    <n v="4"/>
    <x v="1"/>
    <x v="1"/>
    <n v="20"/>
  </r>
  <r>
    <x v="1281"/>
    <x v="2"/>
    <n v="36"/>
    <x v="1"/>
    <s v="Service Engineer"/>
    <x v="4"/>
    <x v="2"/>
    <x v="1"/>
    <x v="286"/>
    <x v="282"/>
    <d v="2022-11-08T00:00:00"/>
    <x v="3"/>
    <m/>
    <m/>
    <x v="1"/>
    <n v="4"/>
    <x v="0"/>
    <x v="2"/>
    <n v="20"/>
  </r>
  <r>
    <x v="1282"/>
    <x v="0"/>
    <n v="28"/>
    <x v="1"/>
    <s v="Service Manager"/>
    <x v="12"/>
    <x v="1"/>
    <x v="0"/>
    <x v="287"/>
    <x v="281"/>
    <d v="2022-11-08T00:00:00"/>
    <x v="0"/>
    <m/>
    <m/>
    <x v="0"/>
    <m/>
    <x v="2"/>
    <x v="1"/>
    <n v="19"/>
  </r>
  <r>
    <x v="1283"/>
    <x v="0"/>
    <n v="25"/>
    <x v="2"/>
    <s v="Sales Executive"/>
    <x v="5"/>
    <x v="0"/>
    <x v="0"/>
    <x v="287"/>
    <x v="292"/>
    <d v="2022-11-20T00:00:00"/>
    <x v="2"/>
    <m/>
    <m/>
    <x v="1"/>
    <n v="4"/>
    <x v="1"/>
    <x v="0"/>
    <n v="31"/>
  </r>
  <r>
    <x v="1284"/>
    <x v="0"/>
    <n v="38"/>
    <x v="0"/>
    <s v="Operations Manager"/>
    <x v="3"/>
    <x v="1"/>
    <x v="0"/>
    <x v="287"/>
    <x v="286"/>
    <d v="2022-11-17T00:00:00"/>
    <x v="0"/>
    <m/>
    <m/>
    <x v="0"/>
    <n v="3"/>
    <x v="1"/>
    <x v="2"/>
    <n v="28"/>
  </r>
  <r>
    <x v="1285"/>
    <x v="0"/>
    <n v="25"/>
    <x v="7"/>
    <s v="Purchase Officer"/>
    <x v="3"/>
    <x v="4"/>
    <x v="2"/>
    <x v="287"/>
    <x v="293"/>
    <d v="2022-11-18T00:00:00"/>
    <x v="3"/>
    <m/>
    <m/>
    <x v="1"/>
    <n v="4"/>
    <x v="1"/>
    <x v="0"/>
    <n v="29"/>
  </r>
  <r>
    <x v="1286"/>
    <x v="0"/>
    <n v="25"/>
    <x v="1"/>
    <s v="Service Engineer"/>
    <x v="9"/>
    <x v="2"/>
    <x v="2"/>
    <x v="288"/>
    <x v="287"/>
    <d v="2022-11-11T00:00:00"/>
    <x v="0"/>
    <n v="44685"/>
    <n v="4.5999999999999996"/>
    <x v="0"/>
    <n v="4"/>
    <x v="1"/>
    <x v="0"/>
    <n v="21"/>
  </r>
  <r>
    <x v="1287"/>
    <x v="0"/>
    <n v="25"/>
    <x v="1"/>
    <s v="Service Manager"/>
    <x v="10"/>
    <x v="2"/>
    <x v="0"/>
    <x v="288"/>
    <x v="283"/>
    <d v="2022-11-06T00:00:00"/>
    <x v="0"/>
    <n v="171007"/>
    <n v="4.3"/>
    <x v="0"/>
    <n v="4"/>
    <x v="1"/>
    <x v="0"/>
    <n v="16"/>
  </r>
  <r>
    <x v="1288"/>
    <x v="0"/>
    <n v="28"/>
    <x v="0"/>
    <s v="Operations Manager"/>
    <x v="14"/>
    <x v="2"/>
    <x v="2"/>
    <x v="288"/>
    <x v="295"/>
    <d v="2022-11-19T00:00:00"/>
    <x v="0"/>
    <n v="123849"/>
    <n v="3.9"/>
    <x v="0"/>
    <n v="4"/>
    <x v="1"/>
    <x v="1"/>
    <n v="29"/>
  </r>
  <r>
    <x v="1289"/>
    <x v="0"/>
    <n v="25"/>
    <x v="0"/>
    <s v="Operations Manager"/>
    <x v="3"/>
    <x v="0"/>
    <x v="1"/>
    <x v="288"/>
    <x v="290"/>
    <d v="2022-11-10T00:00:00"/>
    <x v="0"/>
    <n v="70415"/>
    <n v="3.5"/>
    <x v="0"/>
    <n v="5"/>
    <x v="1"/>
    <x v="0"/>
    <n v="20"/>
  </r>
  <r>
    <x v="1290"/>
    <x v="0"/>
    <n v="30"/>
    <x v="0"/>
    <s v="Operations Manager"/>
    <x v="13"/>
    <x v="0"/>
    <x v="0"/>
    <x v="289"/>
    <x v="296"/>
    <d v="2022-11-24T00:00:00"/>
    <x v="0"/>
    <n v="178367"/>
    <n v="4.9000000000000004"/>
    <x v="0"/>
    <n v="5"/>
    <x v="1"/>
    <x v="1"/>
    <n v="33"/>
  </r>
  <r>
    <x v="1291"/>
    <x v="0"/>
    <n v="31"/>
    <x v="0"/>
    <s v="Operations Executive"/>
    <x v="11"/>
    <x v="1"/>
    <x v="1"/>
    <x v="289"/>
    <x v="283"/>
    <d v="2022-11-04T00:00:00"/>
    <x v="0"/>
    <n v="138157"/>
    <n v="3.5"/>
    <x v="0"/>
    <n v="3"/>
    <x v="1"/>
    <x v="1"/>
    <n v="13"/>
  </r>
  <r>
    <x v="1292"/>
    <x v="0"/>
    <n v="26"/>
    <x v="4"/>
    <s v="Production Engineer"/>
    <x v="7"/>
    <x v="1"/>
    <x v="1"/>
    <x v="289"/>
    <x v="290"/>
    <d v="2022-11-08T00:00:00"/>
    <x v="1"/>
    <m/>
    <m/>
    <x v="1"/>
    <n v="4"/>
    <x v="1"/>
    <x v="0"/>
    <n v="17"/>
  </r>
  <r>
    <x v="1293"/>
    <x v="2"/>
    <n v="40"/>
    <x v="7"/>
    <s v="Purchase Manager"/>
    <x v="3"/>
    <x v="4"/>
    <x v="0"/>
    <x v="290"/>
    <x v="289"/>
    <d v="2022-11-13T00:00:00"/>
    <x v="0"/>
    <n v="62833"/>
    <n v="4.2"/>
    <x v="2"/>
    <n v="4"/>
    <x v="1"/>
    <x v="3"/>
    <n v="21"/>
  </r>
  <r>
    <x v="1294"/>
    <x v="2"/>
    <n v="33"/>
    <x v="0"/>
    <s v="Operations Executive"/>
    <x v="1"/>
    <x v="0"/>
    <x v="2"/>
    <x v="290"/>
    <x v="295"/>
    <d v="2022-11-15T00:00:00"/>
    <x v="1"/>
    <m/>
    <m/>
    <x v="1"/>
    <m/>
    <x v="1"/>
    <x v="1"/>
    <n v="23"/>
  </r>
  <r>
    <x v="1295"/>
    <x v="0"/>
    <n v="22"/>
    <x v="1"/>
    <s v="Service Engineer"/>
    <x v="9"/>
    <x v="4"/>
    <x v="1"/>
    <x v="290"/>
    <x v="297"/>
    <d v="2022-11-21T00:00:00"/>
    <x v="0"/>
    <n v="56137"/>
    <n v="4.0999999999999996"/>
    <x v="0"/>
    <m/>
    <x v="1"/>
    <x v="0"/>
    <n v="29"/>
  </r>
  <r>
    <x v="1296"/>
    <x v="0"/>
    <n v="36"/>
    <x v="7"/>
    <s v="Purchase Officer"/>
    <x v="5"/>
    <x v="4"/>
    <x v="1"/>
    <x v="290"/>
    <x v="289"/>
    <d v="2022-11-13T00:00:00"/>
    <x v="0"/>
    <n v="38259"/>
    <n v="4.9000000000000004"/>
    <x v="0"/>
    <n v="3"/>
    <x v="1"/>
    <x v="2"/>
    <n v="21"/>
  </r>
  <r>
    <x v="1297"/>
    <x v="0"/>
    <n v="34"/>
    <x v="1"/>
    <s v="Service Engineer"/>
    <x v="1"/>
    <x v="2"/>
    <x v="4"/>
    <x v="290"/>
    <x v="293"/>
    <d v="2022-11-18T00:00:00"/>
    <x v="0"/>
    <n v="53650"/>
    <n v="5"/>
    <x v="0"/>
    <n v="4"/>
    <x v="1"/>
    <x v="2"/>
    <n v="26"/>
  </r>
  <r>
    <x v="1298"/>
    <x v="2"/>
    <n v="32"/>
    <x v="6"/>
    <s v="Financial Analyst"/>
    <x v="7"/>
    <x v="0"/>
    <x v="1"/>
    <x v="291"/>
    <x v="289"/>
    <d v="2022-11-10T00:00:00"/>
    <x v="0"/>
    <n v="53623"/>
    <n v="3.6"/>
    <x v="0"/>
    <m/>
    <x v="1"/>
    <x v="1"/>
    <n v="17"/>
  </r>
  <r>
    <x v="1299"/>
    <x v="2"/>
    <n v="25"/>
    <x v="4"/>
    <s v="Production Engineer"/>
    <x v="3"/>
    <x v="1"/>
    <x v="1"/>
    <x v="291"/>
    <x v="296"/>
    <d v="2022-11-18T00:00:00"/>
    <x v="0"/>
    <n v="75665"/>
    <n v="4.9000000000000004"/>
    <x v="2"/>
    <n v="4"/>
    <x v="2"/>
    <x v="0"/>
    <n v="25"/>
  </r>
  <r>
    <x v="1300"/>
    <x v="0"/>
    <n v="34"/>
    <x v="6"/>
    <s v="Finance Manager"/>
    <x v="0"/>
    <x v="1"/>
    <x v="1"/>
    <x v="291"/>
    <x v="291"/>
    <d v="2022-11-15T00:00:00"/>
    <x v="0"/>
    <n v="40370"/>
    <n v="4.2"/>
    <x v="0"/>
    <n v="4"/>
    <x v="1"/>
    <x v="2"/>
    <n v="22"/>
  </r>
  <r>
    <x v="1301"/>
    <x v="1"/>
    <n v="25"/>
    <x v="1"/>
    <s v="Service Manager"/>
    <x v="12"/>
    <x v="0"/>
    <x v="0"/>
    <x v="292"/>
    <x v="292"/>
    <d v="2022-11-14T00:00:00"/>
    <x v="1"/>
    <m/>
    <m/>
    <x v="1"/>
    <n v="3"/>
    <x v="1"/>
    <x v="0"/>
    <n v="20"/>
  </r>
  <r>
    <x v="1302"/>
    <x v="0"/>
    <n v="25"/>
    <x v="6"/>
    <s v="Financial Analyst"/>
    <x v="4"/>
    <x v="1"/>
    <x v="0"/>
    <x v="292"/>
    <x v="292"/>
    <d v="2022-11-16T00:00:00"/>
    <x v="3"/>
    <m/>
    <m/>
    <x v="1"/>
    <n v="4"/>
    <x v="1"/>
    <x v="0"/>
    <n v="22"/>
  </r>
  <r>
    <x v="1303"/>
    <x v="0"/>
    <n v="22"/>
    <x v="1"/>
    <s v="Service Engineer"/>
    <x v="4"/>
    <x v="1"/>
    <x v="1"/>
    <x v="293"/>
    <x v="297"/>
    <d v="2022-11-13T00:00:00"/>
    <x v="4"/>
    <m/>
    <m/>
    <x v="1"/>
    <m/>
    <x v="1"/>
    <x v="0"/>
    <n v="18"/>
  </r>
  <r>
    <x v="1304"/>
    <x v="2"/>
    <n v="24"/>
    <x v="1"/>
    <s v="Service Engineer"/>
    <x v="0"/>
    <x v="0"/>
    <x v="0"/>
    <x v="293"/>
    <x v="295"/>
    <d v="2022-11-18T00:00:00"/>
    <x v="1"/>
    <m/>
    <m/>
    <x v="1"/>
    <n v="4"/>
    <x v="0"/>
    <x v="0"/>
    <n v="23"/>
  </r>
  <r>
    <x v="1305"/>
    <x v="2"/>
    <n v="30"/>
    <x v="2"/>
    <s v="Sales Executive"/>
    <x v="6"/>
    <x v="4"/>
    <x v="0"/>
    <x v="293"/>
    <x v="289"/>
    <d v="2022-11-13T00:00:00"/>
    <x v="2"/>
    <m/>
    <m/>
    <x v="1"/>
    <n v="4"/>
    <x v="1"/>
    <x v="1"/>
    <n v="18"/>
  </r>
  <r>
    <x v="1306"/>
    <x v="2"/>
    <n v="26"/>
    <x v="0"/>
    <s v="Operations Executive"/>
    <x v="14"/>
    <x v="4"/>
    <x v="0"/>
    <x v="293"/>
    <x v="298"/>
    <d v="2022-11-25T00:00:00"/>
    <x v="0"/>
    <n v="125714"/>
    <n v="5"/>
    <x v="0"/>
    <n v="5"/>
    <x v="1"/>
    <x v="0"/>
    <n v="30"/>
  </r>
  <r>
    <x v="1307"/>
    <x v="2"/>
    <n v="35"/>
    <x v="7"/>
    <s v="Purchase Officer"/>
    <x v="9"/>
    <x v="1"/>
    <x v="4"/>
    <x v="294"/>
    <x v="289"/>
    <d v="2022-11-11T00:00:00"/>
    <x v="0"/>
    <n v="43482"/>
    <n v="4.5"/>
    <x v="0"/>
    <n v="5"/>
    <x v="0"/>
    <x v="2"/>
    <n v="15"/>
  </r>
  <r>
    <x v="1308"/>
    <x v="0"/>
    <n v="31"/>
    <x v="0"/>
    <s v="Operations Executive"/>
    <x v="3"/>
    <x v="4"/>
    <x v="1"/>
    <x v="294"/>
    <x v="295"/>
    <d v="2022-11-15T00:00:00"/>
    <x v="0"/>
    <n v="77514"/>
    <n v="4.5"/>
    <x v="0"/>
    <n v="4"/>
    <x v="2"/>
    <x v="1"/>
    <n v="19"/>
  </r>
  <r>
    <x v="1309"/>
    <x v="2"/>
    <n v="37"/>
    <x v="0"/>
    <s v="Operations Executive"/>
    <x v="6"/>
    <x v="0"/>
    <x v="3"/>
    <x v="294"/>
    <x v="289"/>
    <d v="2022-11-15T00:00:00"/>
    <x v="2"/>
    <m/>
    <m/>
    <x v="1"/>
    <n v="4"/>
    <x v="1"/>
    <x v="2"/>
    <n v="19"/>
  </r>
  <r>
    <x v="1310"/>
    <x v="0"/>
    <n v="22"/>
    <x v="0"/>
    <s v="Operations Executive"/>
    <x v="1"/>
    <x v="2"/>
    <x v="2"/>
    <x v="294"/>
    <x v="291"/>
    <d v="2022-11-16T00:00:00"/>
    <x v="0"/>
    <n v="57277"/>
    <n v="3.8"/>
    <x v="0"/>
    <n v="5"/>
    <x v="0"/>
    <x v="0"/>
    <n v="20"/>
  </r>
  <r>
    <x v="1311"/>
    <x v="2"/>
    <n v="23"/>
    <x v="4"/>
    <s v="Production Engineer"/>
    <x v="12"/>
    <x v="1"/>
    <x v="0"/>
    <x v="294"/>
    <x v="296"/>
    <d v="2022-11-21T00:00:00"/>
    <x v="0"/>
    <n v="54897"/>
    <n v="3.9"/>
    <x v="0"/>
    <n v="4"/>
    <x v="1"/>
    <x v="0"/>
    <n v="25"/>
  </r>
  <r>
    <x v="1312"/>
    <x v="0"/>
    <n v="29"/>
    <x v="1"/>
    <s v="Service Engineer"/>
    <x v="2"/>
    <x v="2"/>
    <x v="3"/>
    <x v="294"/>
    <x v="293"/>
    <d v="2022-11-15T00:00:00"/>
    <x v="0"/>
    <n v="62975"/>
    <n v="4.0999999999999996"/>
    <x v="0"/>
    <n v="4"/>
    <x v="1"/>
    <x v="1"/>
    <n v="19"/>
  </r>
  <r>
    <x v="1313"/>
    <x v="2"/>
    <n v="22"/>
    <x v="1"/>
    <s v="Service Engineer"/>
    <x v="7"/>
    <x v="2"/>
    <x v="0"/>
    <x v="294"/>
    <x v="299"/>
    <d v="2022-11-29T00:00:00"/>
    <x v="0"/>
    <n v="47301"/>
    <n v="3.6"/>
    <x v="0"/>
    <n v="5"/>
    <x v="1"/>
    <x v="0"/>
    <n v="33"/>
  </r>
  <r>
    <x v="1314"/>
    <x v="0"/>
    <n v="35"/>
    <x v="0"/>
    <s v="Operations Executive"/>
    <x v="9"/>
    <x v="0"/>
    <x v="3"/>
    <x v="295"/>
    <x v="300"/>
    <d v="2022-11-27T00:00:00"/>
    <x v="3"/>
    <m/>
    <m/>
    <x v="1"/>
    <n v="4"/>
    <x v="1"/>
    <x v="2"/>
    <n v="30"/>
  </r>
  <r>
    <x v="1315"/>
    <x v="2"/>
    <n v="35"/>
    <x v="6"/>
    <s v="Finance Manager"/>
    <x v="13"/>
    <x v="1"/>
    <x v="0"/>
    <x v="296"/>
    <x v="295"/>
    <d v="2022-11-17T00:00:00"/>
    <x v="0"/>
    <n v="179277"/>
    <n v="4.8"/>
    <x v="0"/>
    <n v="4"/>
    <x v="1"/>
    <x v="2"/>
    <n v="19"/>
  </r>
  <r>
    <x v="1316"/>
    <x v="0"/>
    <n v="30"/>
    <x v="0"/>
    <s v="Operations Executive"/>
    <x v="6"/>
    <x v="2"/>
    <x v="1"/>
    <x v="296"/>
    <x v="300"/>
    <d v="2022-11-29T00:00:00"/>
    <x v="1"/>
    <m/>
    <m/>
    <x v="1"/>
    <m/>
    <x v="1"/>
    <x v="1"/>
    <n v="31"/>
  </r>
  <r>
    <x v="1317"/>
    <x v="2"/>
    <n v="27"/>
    <x v="0"/>
    <s v="Operations Manager"/>
    <x v="1"/>
    <x v="4"/>
    <x v="0"/>
    <x v="296"/>
    <x v="296"/>
    <d v="2022-11-20T00:00:00"/>
    <x v="0"/>
    <n v="66107"/>
    <n v="4"/>
    <x v="2"/>
    <n v="5"/>
    <x v="1"/>
    <x v="0"/>
    <n v="22"/>
  </r>
  <r>
    <x v="1318"/>
    <x v="0"/>
    <n v="34"/>
    <x v="1"/>
    <s v="Service Engineer"/>
    <x v="2"/>
    <x v="4"/>
    <x v="1"/>
    <x v="297"/>
    <x v="297"/>
    <d v="2022-11-18T00:00:00"/>
    <x v="0"/>
    <n v="71283"/>
    <n v="4"/>
    <x v="0"/>
    <n v="1"/>
    <x v="0"/>
    <x v="2"/>
    <n v="19"/>
  </r>
  <r>
    <x v="1319"/>
    <x v="0"/>
    <n v="34"/>
    <x v="1"/>
    <s v="Service Manager"/>
    <x v="2"/>
    <x v="1"/>
    <x v="1"/>
    <x v="297"/>
    <x v="295"/>
    <d v="2022-11-15T00:00:00"/>
    <x v="0"/>
    <m/>
    <m/>
    <x v="0"/>
    <m/>
    <x v="1"/>
    <x v="2"/>
    <n v="16"/>
  </r>
  <r>
    <x v="1320"/>
    <x v="0"/>
    <n v="32"/>
    <x v="0"/>
    <s v="Operations Executive"/>
    <x v="14"/>
    <x v="0"/>
    <x v="0"/>
    <x v="297"/>
    <x v="301"/>
    <d v="2022-11-24T00:00:00"/>
    <x v="3"/>
    <m/>
    <m/>
    <x v="1"/>
    <n v="3"/>
    <x v="1"/>
    <x v="1"/>
    <n v="25"/>
  </r>
  <r>
    <x v="1321"/>
    <x v="0"/>
    <n v="27"/>
    <x v="1"/>
    <s v="Service Manager"/>
    <x v="6"/>
    <x v="1"/>
    <x v="3"/>
    <x v="297"/>
    <x v="299"/>
    <d v="2022-11-26T00:00:00"/>
    <x v="0"/>
    <n v="80683"/>
    <n v="4.8"/>
    <x v="0"/>
    <n v="5"/>
    <x v="1"/>
    <x v="0"/>
    <n v="27"/>
  </r>
  <r>
    <x v="1322"/>
    <x v="2"/>
    <n v="26"/>
    <x v="2"/>
    <s v="Sales Executive"/>
    <x v="5"/>
    <x v="2"/>
    <x v="0"/>
    <x v="297"/>
    <x v="297"/>
    <d v="2022-11-16T00:00:00"/>
    <x v="0"/>
    <m/>
    <m/>
    <x v="0"/>
    <n v="5"/>
    <x v="1"/>
    <x v="0"/>
    <n v="17"/>
  </r>
  <r>
    <x v="1323"/>
    <x v="0"/>
    <n v="28"/>
    <x v="0"/>
    <s v="Operations Manager"/>
    <x v="14"/>
    <x v="2"/>
    <x v="2"/>
    <x v="297"/>
    <x v="297"/>
    <d v="2022-11-17T00:00:00"/>
    <x v="1"/>
    <m/>
    <m/>
    <x v="1"/>
    <n v="2"/>
    <x v="1"/>
    <x v="1"/>
    <n v="18"/>
  </r>
  <r>
    <x v="1324"/>
    <x v="1"/>
    <n v="24"/>
    <x v="1"/>
    <s v="Service Engineer"/>
    <x v="1"/>
    <x v="1"/>
    <x v="1"/>
    <x v="298"/>
    <x v="292"/>
    <d v="2022-11-14T00:00:00"/>
    <x v="0"/>
    <n v="64317"/>
    <n v="3.9"/>
    <x v="2"/>
    <n v="5"/>
    <x v="0"/>
    <x v="0"/>
    <n v="14"/>
  </r>
  <r>
    <x v="1325"/>
    <x v="0"/>
    <n v="25"/>
    <x v="3"/>
    <s v="Marketing Executive"/>
    <x v="4"/>
    <x v="4"/>
    <x v="0"/>
    <x v="298"/>
    <x v="297"/>
    <d v="2022-11-17T00:00:00"/>
    <x v="0"/>
    <n v="66024"/>
    <n v="3.5"/>
    <x v="0"/>
    <n v="4"/>
    <x v="1"/>
    <x v="0"/>
    <n v="17"/>
  </r>
  <r>
    <x v="1326"/>
    <x v="0"/>
    <n v="22"/>
    <x v="0"/>
    <s v="Operations Manager"/>
    <x v="2"/>
    <x v="0"/>
    <x v="2"/>
    <x v="298"/>
    <x v="302"/>
    <d v="2022-11-22T00:00:00"/>
    <x v="1"/>
    <m/>
    <m/>
    <x v="1"/>
    <n v="4"/>
    <x v="1"/>
    <x v="0"/>
    <n v="22"/>
  </r>
  <r>
    <x v="1327"/>
    <x v="2"/>
    <n v="29"/>
    <x v="0"/>
    <s v="Operations Executive"/>
    <x v="5"/>
    <x v="1"/>
    <x v="1"/>
    <x v="298"/>
    <x v="292"/>
    <d v="2022-11-20T00:00:00"/>
    <x v="0"/>
    <n v="59414"/>
    <n v="3.7"/>
    <x v="0"/>
    <m/>
    <x v="1"/>
    <x v="1"/>
    <n v="20"/>
  </r>
  <r>
    <x v="1328"/>
    <x v="2"/>
    <n v="31"/>
    <x v="1"/>
    <s v="Service Manager"/>
    <x v="12"/>
    <x v="1"/>
    <x v="1"/>
    <x v="299"/>
    <x v="295"/>
    <d v="2022-11-16T00:00:00"/>
    <x v="0"/>
    <n v="48641"/>
    <n v="4.2"/>
    <x v="0"/>
    <n v="5"/>
    <x v="1"/>
    <x v="1"/>
    <n v="15"/>
  </r>
  <r>
    <x v="1329"/>
    <x v="0"/>
    <n v="31"/>
    <x v="1"/>
    <s v="Service Engineer"/>
    <x v="3"/>
    <x v="1"/>
    <x v="2"/>
    <x v="299"/>
    <x v="301"/>
    <d v="2022-11-30T00:00:00"/>
    <x v="0"/>
    <n v="62043"/>
    <n v="4.7"/>
    <x v="0"/>
    <n v="4"/>
    <x v="0"/>
    <x v="1"/>
    <n v="29"/>
  </r>
  <r>
    <x v="1330"/>
    <x v="0"/>
    <n v="22"/>
    <x v="6"/>
    <s v="Financial Analyst"/>
    <x v="1"/>
    <x v="0"/>
    <x v="0"/>
    <x v="299"/>
    <x v="303"/>
    <d v="2022-12-01T00:00:00"/>
    <x v="1"/>
    <m/>
    <m/>
    <x v="1"/>
    <n v="4"/>
    <x v="1"/>
    <x v="0"/>
    <n v="30"/>
  </r>
  <r>
    <x v="1331"/>
    <x v="2"/>
    <n v="39"/>
    <x v="1"/>
    <s v="Service Manager"/>
    <x v="5"/>
    <x v="1"/>
    <x v="0"/>
    <x v="299"/>
    <x v="304"/>
    <d v="2022-11-28T00:00:00"/>
    <x v="0"/>
    <n v="48079"/>
    <n v="4.5999999999999996"/>
    <x v="0"/>
    <m/>
    <x v="1"/>
    <x v="2"/>
    <n v="27"/>
  </r>
  <r>
    <x v="1332"/>
    <x v="0"/>
    <n v="33"/>
    <x v="1"/>
    <s v="Service Engineer"/>
    <x v="7"/>
    <x v="0"/>
    <x v="3"/>
    <x v="299"/>
    <x v="300"/>
    <d v="2022-11-26T00:00:00"/>
    <x v="1"/>
    <m/>
    <m/>
    <x v="1"/>
    <n v="4"/>
    <x v="1"/>
    <x v="1"/>
    <n v="25"/>
  </r>
  <r>
    <x v="1333"/>
    <x v="1"/>
    <n v="35"/>
    <x v="1"/>
    <s v="Service Engineer"/>
    <x v="7"/>
    <x v="2"/>
    <x v="4"/>
    <x v="300"/>
    <x v="304"/>
    <d v="2022-11-27T00:00:00"/>
    <x v="0"/>
    <n v="69231"/>
    <n v="3.6"/>
    <x v="0"/>
    <n v="5"/>
    <x v="1"/>
    <x v="2"/>
    <n v="25"/>
  </r>
  <r>
    <x v="1334"/>
    <x v="1"/>
    <n v="35"/>
    <x v="1"/>
    <s v="Service Manager"/>
    <x v="1"/>
    <x v="0"/>
    <x v="2"/>
    <x v="300"/>
    <x v="296"/>
    <d v="2022-11-19T00:00:00"/>
    <x v="0"/>
    <n v="74124"/>
    <n v="4"/>
    <x v="0"/>
    <n v="5"/>
    <x v="0"/>
    <x v="2"/>
    <n v="17"/>
  </r>
  <r>
    <x v="1335"/>
    <x v="2"/>
    <n v="26"/>
    <x v="1"/>
    <s v="Service Manager"/>
    <x v="5"/>
    <x v="1"/>
    <x v="2"/>
    <x v="300"/>
    <x v="295"/>
    <d v="2022-11-20T00:00:00"/>
    <x v="0"/>
    <n v="40935"/>
    <n v="3.6"/>
    <x v="2"/>
    <n v="2"/>
    <x v="1"/>
    <x v="0"/>
    <n v="18"/>
  </r>
  <r>
    <x v="1336"/>
    <x v="0"/>
    <n v="31"/>
    <x v="0"/>
    <s v="Operations Manager"/>
    <x v="10"/>
    <x v="0"/>
    <x v="1"/>
    <x v="300"/>
    <x v="296"/>
    <d v="2022-11-20T00:00:00"/>
    <x v="0"/>
    <n v="150707"/>
    <n v="3.8"/>
    <x v="0"/>
    <n v="3"/>
    <x v="0"/>
    <x v="1"/>
    <n v="18"/>
  </r>
  <r>
    <x v="1337"/>
    <x v="2"/>
    <n v="35"/>
    <x v="1"/>
    <s v="Service Engineer"/>
    <x v="13"/>
    <x v="1"/>
    <x v="1"/>
    <x v="300"/>
    <x v="301"/>
    <d v="2022-11-27T00:00:00"/>
    <x v="0"/>
    <n v="147779"/>
    <n v="3.5"/>
    <x v="0"/>
    <n v="4"/>
    <x v="1"/>
    <x v="2"/>
    <n v="25"/>
  </r>
  <r>
    <x v="1338"/>
    <x v="0"/>
    <n v="31"/>
    <x v="2"/>
    <s v="Sales Executive"/>
    <x v="0"/>
    <x v="4"/>
    <x v="4"/>
    <x v="300"/>
    <x v="305"/>
    <d v="2022-12-02T00:00:00"/>
    <x v="0"/>
    <n v="50930"/>
    <n v="4.3"/>
    <x v="0"/>
    <n v="4"/>
    <x v="1"/>
    <x v="1"/>
    <n v="30"/>
  </r>
  <r>
    <x v="1339"/>
    <x v="0"/>
    <n v="26"/>
    <x v="0"/>
    <s v="Operations Executive"/>
    <x v="5"/>
    <x v="0"/>
    <x v="0"/>
    <x v="301"/>
    <x v="299"/>
    <d v="2022-11-23T00:00:00"/>
    <x v="0"/>
    <n v="38488"/>
    <n v="4.5"/>
    <x v="0"/>
    <n v="5"/>
    <x v="1"/>
    <x v="0"/>
    <n v="20"/>
  </r>
  <r>
    <x v="1340"/>
    <x v="0"/>
    <n v="35"/>
    <x v="5"/>
    <s v="General Manager"/>
    <x v="4"/>
    <x v="1"/>
    <x v="0"/>
    <x v="301"/>
    <x v="306"/>
    <d v="2022-12-05T00:00:00"/>
    <x v="1"/>
    <m/>
    <m/>
    <x v="1"/>
    <n v="3"/>
    <x v="1"/>
    <x v="2"/>
    <n v="32"/>
  </r>
  <r>
    <x v="1341"/>
    <x v="0"/>
    <n v="27"/>
    <x v="1"/>
    <s v="Service Engineer"/>
    <x v="6"/>
    <x v="0"/>
    <x v="1"/>
    <x v="301"/>
    <x v="302"/>
    <d v="2022-11-25T00:00:00"/>
    <x v="0"/>
    <m/>
    <m/>
    <x v="0"/>
    <n v="4"/>
    <x v="1"/>
    <x v="0"/>
    <n v="22"/>
  </r>
  <r>
    <x v="1342"/>
    <x v="2"/>
    <n v="36"/>
    <x v="1"/>
    <s v="Service Manager"/>
    <x v="3"/>
    <x v="2"/>
    <x v="3"/>
    <x v="301"/>
    <x v="307"/>
    <d v="2022-12-05T00:00:00"/>
    <x v="0"/>
    <n v="79665"/>
    <n v="3.8"/>
    <x v="0"/>
    <n v="2"/>
    <x v="1"/>
    <x v="2"/>
    <n v="32"/>
  </r>
  <r>
    <x v="1343"/>
    <x v="2"/>
    <n v="36"/>
    <x v="0"/>
    <s v="Operations Executive"/>
    <x v="10"/>
    <x v="1"/>
    <x v="1"/>
    <x v="301"/>
    <x v="303"/>
    <d v="2022-12-02T00:00:00"/>
    <x v="1"/>
    <m/>
    <m/>
    <x v="1"/>
    <n v="1"/>
    <x v="1"/>
    <x v="2"/>
    <n v="29"/>
  </r>
  <r>
    <x v="1344"/>
    <x v="2"/>
    <n v="32"/>
    <x v="0"/>
    <s v="Operations Executive"/>
    <x v="0"/>
    <x v="0"/>
    <x v="1"/>
    <x v="302"/>
    <x v="303"/>
    <d v="2022-11-29T00:00:00"/>
    <x v="0"/>
    <n v="51031"/>
    <n v="4"/>
    <x v="0"/>
    <m/>
    <x v="0"/>
    <x v="1"/>
    <n v="25"/>
  </r>
  <r>
    <x v="1345"/>
    <x v="0"/>
    <n v="55"/>
    <x v="0"/>
    <s v="Operations Executive"/>
    <x v="1"/>
    <x v="2"/>
    <x v="1"/>
    <x v="302"/>
    <x v="308"/>
    <d v="2022-12-02T00:00:00"/>
    <x v="0"/>
    <n v="61617"/>
    <n v="3.7"/>
    <x v="2"/>
    <m/>
    <x v="0"/>
    <x v="4"/>
    <n v="28"/>
  </r>
  <r>
    <x v="1346"/>
    <x v="0"/>
    <n v="31"/>
    <x v="0"/>
    <s v="Operations Manager"/>
    <x v="0"/>
    <x v="1"/>
    <x v="2"/>
    <x v="302"/>
    <x v="309"/>
    <d v="2022-12-01T00:00:00"/>
    <x v="0"/>
    <n v="40689"/>
    <n v="4.7"/>
    <x v="0"/>
    <m/>
    <x v="1"/>
    <x v="1"/>
    <n v="27"/>
  </r>
  <r>
    <x v="1347"/>
    <x v="0"/>
    <n v="24"/>
    <x v="1"/>
    <s v="Service Manager"/>
    <x v="0"/>
    <x v="1"/>
    <x v="2"/>
    <x v="302"/>
    <x v="302"/>
    <d v="2022-11-29T00:00:00"/>
    <x v="0"/>
    <m/>
    <m/>
    <x v="0"/>
    <n v="4"/>
    <x v="1"/>
    <x v="0"/>
    <n v="25"/>
  </r>
  <r>
    <x v="1348"/>
    <x v="1"/>
    <n v="33"/>
    <x v="0"/>
    <s v="Operations Executive"/>
    <x v="2"/>
    <x v="0"/>
    <x v="0"/>
    <x v="303"/>
    <x v="305"/>
    <d v="2022-11-28T00:00:00"/>
    <x v="1"/>
    <m/>
    <m/>
    <x v="1"/>
    <n v="4"/>
    <x v="1"/>
    <x v="1"/>
    <n v="23"/>
  </r>
  <r>
    <x v="1349"/>
    <x v="0"/>
    <n v="35"/>
    <x v="2"/>
    <s v="Sales Executive"/>
    <x v="7"/>
    <x v="2"/>
    <x v="1"/>
    <x v="303"/>
    <x v="310"/>
    <d v="2022-11-26T00:00:00"/>
    <x v="0"/>
    <n v="49843"/>
    <n v="4.5"/>
    <x v="0"/>
    <m/>
    <x v="0"/>
    <x v="2"/>
    <n v="21"/>
  </r>
  <r>
    <x v="1350"/>
    <x v="2"/>
    <n v="40"/>
    <x v="0"/>
    <s v="Operations Manager"/>
    <x v="12"/>
    <x v="2"/>
    <x v="3"/>
    <x v="303"/>
    <x v="301"/>
    <d v="2022-11-26T00:00:00"/>
    <x v="0"/>
    <n v="42510"/>
    <n v="4"/>
    <x v="2"/>
    <n v="3"/>
    <x v="1"/>
    <x v="3"/>
    <n v="21"/>
  </r>
  <r>
    <x v="1351"/>
    <x v="0"/>
    <n v="29"/>
    <x v="0"/>
    <s v="Operations Executive"/>
    <x v="12"/>
    <x v="1"/>
    <x v="4"/>
    <x v="303"/>
    <x v="308"/>
    <d v="2022-11-27T00:00:00"/>
    <x v="0"/>
    <n v="53173"/>
    <n v="4.5"/>
    <x v="0"/>
    <n v="1"/>
    <x v="0"/>
    <x v="1"/>
    <n v="22"/>
  </r>
  <r>
    <x v="1352"/>
    <x v="0"/>
    <n v="36"/>
    <x v="3"/>
    <s v="Marketing Executive"/>
    <x v="9"/>
    <x v="1"/>
    <x v="1"/>
    <x v="303"/>
    <x v="300"/>
    <d v="2022-11-26T00:00:00"/>
    <x v="0"/>
    <n v="44767"/>
    <n v="4.7"/>
    <x v="0"/>
    <n v="4"/>
    <x v="1"/>
    <x v="2"/>
    <n v="21"/>
  </r>
  <r>
    <x v="1353"/>
    <x v="2"/>
    <n v="23"/>
    <x v="1"/>
    <s v="Service Engineer"/>
    <x v="5"/>
    <x v="0"/>
    <x v="2"/>
    <x v="303"/>
    <x v="308"/>
    <d v="2022-12-02T00:00:00"/>
    <x v="0"/>
    <n v="48809"/>
    <n v="4"/>
    <x v="0"/>
    <m/>
    <x v="1"/>
    <x v="0"/>
    <n v="27"/>
  </r>
  <r>
    <x v="1354"/>
    <x v="0"/>
    <n v="27"/>
    <x v="2"/>
    <s v="Sales Executive"/>
    <x v="14"/>
    <x v="2"/>
    <x v="4"/>
    <x v="304"/>
    <x v="311"/>
    <d v="2022-12-03T00:00:00"/>
    <x v="0"/>
    <n v="131629"/>
    <n v="3.7"/>
    <x v="0"/>
    <n v="5"/>
    <x v="1"/>
    <x v="0"/>
    <n v="27"/>
  </r>
  <r>
    <x v="1355"/>
    <x v="2"/>
    <n v="31"/>
    <x v="0"/>
    <s v="Operations Executive"/>
    <x v="1"/>
    <x v="0"/>
    <x v="1"/>
    <x v="304"/>
    <x v="308"/>
    <d v="2022-11-29T00:00:00"/>
    <x v="3"/>
    <m/>
    <m/>
    <x v="1"/>
    <n v="4"/>
    <x v="0"/>
    <x v="1"/>
    <n v="23"/>
  </r>
  <r>
    <x v="1356"/>
    <x v="1"/>
    <n v="25"/>
    <x v="0"/>
    <s v="Operations Manager"/>
    <x v="7"/>
    <x v="1"/>
    <x v="1"/>
    <x v="304"/>
    <x v="301"/>
    <d v="2022-11-24T00:00:00"/>
    <x v="0"/>
    <m/>
    <m/>
    <x v="0"/>
    <n v="4"/>
    <x v="1"/>
    <x v="0"/>
    <n v="18"/>
  </r>
  <r>
    <x v="1357"/>
    <x v="0"/>
    <n v="47"/>
    <x v="0"/>
    <s v="Operations Executive"/>
    <x v="14"/>
    <x v="1"/>
    <x v="4"/>
    <x v="305"/>
    <x v="301"/>
    <d v="2022-11-28T00:00:00"/>
    <x v="1"/>
    <m/>
    <m/>
    <x v="1"/>
    <n v="4"/>
    <x v="1"/>
    <x v="5"/>
    <n v="21"/>
  </r>
  <r>
    <x v="1358"/>
    <x v="0"/>
    <n v="35"/>
    <x v="1"/>
    <s v="Service Engineer"/>
    <x v="10"/>
    <x v="2"/>
    <x v="1"/>
    <x v="305"/>
    <x v="302"/>
    <d v="2022-11-24T00:00:00"/>
    <x v="1"/>
    <m/>
    <m/>
    <x v="1"/>
    <n v="4"/>
    <x v="0"/>
    <x v="2"/>
    <n v="17"/>
  </r>
  <r>
    <x v="1359"/>
    <x v="2"/>
    <n v="27"/>
    <x v="1"/>
    <s v="Service Manager"/>
    <x v="12"/>
    <x v="0"/>
    <x v="1"/>
    <x v="305"/>
    <x v="299"/>
    <d v="2022-11-23T00:00:00"/>
    <x v="0"/>
    <m/>
    <m/>
    <x v="0"/>
    <n v="3"/>
    <x v="1"/>
    <x v="0"/>
    <n v="16"/>
  </r>
  <r>
    <x v="1360"/>
    <x v="1"/>
    <n v="25"/>
    <x v="6"/>
    <s v="Finance Manager"/>
    <x v="2"/>
    <x v="1"/>
    <x v="2"/>
    <x v="306"/>
    <x v="305"/>
    <d v="2022-12-02T00:00:00"/>
    <x v="0"/>
    <n v="67634"/>
    <n v="4.8"/>
    <x v="0"/>
    <n v="1"/>
    <x v="0"/>
    <x v="0"/>
    <n v="24"/>
  </r>
  <r>
    <x v="1361"/>
    <x v="0"/>
    <n v="26"/>
    <x v="1"/>
    <s v="Service Engineer"/>
    <x v="5"/>
    <x v="1"/>
    <x v="0"/>
    <x v="306"/>
    <x v="307"/>
    <d v="2022-12-02T00:00:00"/>
    <x v="0"/>
    <n v="46480"/>
    <n v="5"/>
    <x v="0"/>
    <n v="4"/>
    <x v="1"/>
    <x v="0"/>
    <n v="24"/>
  </r>
  <r>
    <x v="1362"/>
    <x v="2"/>
    <n v="30"/>
    <x v="0"/>
    <s v="Operations Executive"/>
    <x v="3"/>
    <x v="4"/>
    <x v="0"/>
    <x v="307"/>
    <x v="299"/>
    <d v="2022-11-22T00:00:00"/>
    <x v="0"/>
    <n v="76395"/>
    <n v="3.8"/>
    <x v="0"/>
    <n v="5"/>
    <x v="1"/>
    <x v="1"/>
    <n v="13"/>
  </r>
  <r>
    <x v="1363"/>
    <x v="2"/>
    <n v="30"/>
    <x v="4"/>
    <s v="Production Engineer"/>
    <x v="6"/>
    <x v="3"/>
    <x v="2"/>
    <x v="307"/>
    <x v="309"/>
    <d v="2022-12-02T00:00:00"/>
    <x v="0"/>
    <n v="55586"/>
    <n v="4"/>
    <x v="0"/>
    <n v="4"/>
    <x v="0"/>
    <x v="1"/>
    <n v="23"/>
  </r>
  <r>
    <x v="1364"/>
    <x v="2"/>
    <n v="27"/>
    <x v="0"/>
    <s v="Operations Executive"/>
    <x v="6"/>
    <x v="1"/>
    <x v="0"/>
    <x v="307"/>
    <x v="306"/>
    <d v="2022-11-29T00:00:00"/>
    <x v="2"/>
    <m/>
    <m/>
    <x v="1"/>
    <n v="5"/>
    <x v="0"/>
    <x v="0"/>
    <n v="20"/>
  </r>
  <r>
    <x v="1365"/>
    <x v="0"/>
    <n v="35"/>
    <x v="0"/>
    <s v="Operations Executive"/>
    <x v="12"/>
    <x v="1"/>
    <x v="1"/>
    <x v="307"/>
    <x v="312"/>
    <d v="2022-12-10T00:00:00"/>
    <x v="1"/>
    <m/>
    <m/>
    <x v="1"/>
    <n v="3"/>
    <x v="1"/>
    <x v="2"/>
    <n v="31"/>
  </r>
  <r>
    <x v="1366"/>
    <x v="2"/>
    <n v="34"/>
    <x v="0"/>
    <s v="Operations Executive"/>
    <x v="4"/>
    <x v="1"/>
    <x v="1"/>
    <x v="307"/>
    <x v="313"/>
    <d v="2022-12-05T00:00:00"/>
    <x v="0"/>
    <n v="88777"/>
    <n v="4.7"/>
    <x v="0"/>
    <n v="5"/>
    <x v="0"/>
    <x v="2"/>
    <n v="26"/>
  </r>
  <r>
    <x v="1367"/>
    <x v="1"/>
    <n v="26"/>
    <x v="1"/>
    <s v="Service Engineer"/>
    <x v="5"/>
    <x v="1"/>
    <x v="0"/>
    <x v="307"/>
    <x v="301"/>
    <d v="2022-12-01T00:00:00"/>
    <x v="0"/>
    <n v="49043"/>
    <n v="4.7"/>
    <x v="0"/>
    <m/>
    <x v="1"/>
    <x v="0"/>
    <n v="22"/>
  </r>
  <r>
    <x v="1368"/>
    <x v="0"/>
    <n v="23"/>
    <x v="0"/>
    <s v="Operations Executive"/>
    <x v="4"/>
    <x v="0"/>
    <x v="2"/>
    <x v="308"/>
    <x v="314"/>
    <d v="2022-12-09T00:00:00"/>
    <x v="1"/>
    <m/>
    <m/>
    <x v="1"/>
    <n v="4"/>
    <x v="1"/>
    <x v="0"/>
    <n v="29"/>
  </r>
  <r>
    <x v="1369"/>
    <x v="0"/>
    <n v="35"/>
    <x v="1"/>
    <s v="Service Engineer"/>
    <x v="10"/>
    <x v="1"/>
    <x v="3"/>
    <x v="308"/>
    <x v="309"/>
    <d v="2022-12-01T00:00:00"/>
    <x v="3"/>
    <m/>
    <m/>
    <x v="1"/>
    <n v="3"/>
    <x v="0"/>
    <x v="2"/>
    <n v="21"/>
  </r>
  <r>
    <x v="1370"/>
    <x v="1"/>
    <n v="25"/>
    <x v="0"/>
    <s v="Operations Executive"/>
    <x v="2"/>
    <x v="2"/>
    <x v="0"/>
    <x v="308"/>
    <x v="305"/>
    <d v="2022-12-04T00:00:00"/>
    <x v="0"/>
    <n v="67396"/>
    <n v="4.3"/>
    <x v="0"/>
    <n v="5"/>
    <x v="1"/>
    <x v="0"/>
    <n v="24"/>
  </r>
  <r>
    <x v="1371"/>
    <x v="0"/>
    <n v="22"/>
    <x v="1"/>
    <s v="Service Engineer"/>
    <x v="7"/>
    <x v="0"/>
    <x v="1"/>
    <x v="308"/>
    <x v="306"/>
    <d v="2022-11-30T00:00:00"/>
    <x v="0"/>
    <n v="49703"/>
    <n v="4.0999999999999996"/>
    <x v="2"/>
    <n v="4"/>
    <x v="0"/>
    <x v="0"/>
    <n v="20"/>
  </r>
  <r>
    <x v="1372"/>
    <x v="2"/>
    <n v="35"/>
    <x v="4"/>
    <s v="Production Engineer"/>
    <x v="4"/>
    <x v="2"/>
    <x v="3"/>
    <x v="308"/>
    <x v="315"/>
    <d v="2022-12-06T00:00:00"/>
    <x v="0"/>
    <n v="86755"/>
    <n v="4.5"/>
    <x v="0"/>
    <n v="4"/>
    <x v="1"/>
    <x v="2"/>
    <n v="26"/>
  </r>
  <r>
    <x v="1373"/>
    <x v="0"/>
    <n v="26"/>
    <x v="1"/>
    <s v="Service Engineer"/>
    <x v="1"/>
    <x v="2"/>
    <x v="1"/>
    <x v="308"/>
    <x v="309"/>
    <d v="2022-12-01T00:00:00"/>
    <x v="1"/>
    <m/>
    <m/>
    <x v="1"/>
    <n v="5"/>
    <x v="1"/>
    <x v="0"/>
    <n v="21"/>
  </r>
  <r>
    <x v="1374"/>
    <x v="0"/>
    <n v="27"/>
    <x v="1"/>
    <s v="Service Engineer"/>
    <x v="1"/>
    <x v="1"/>
    <x v="1"/>
    <x v="308"/>
    <x v="311"/>
    <d v="2022-12-07T00:00:00"/>
    <x v="0"/>
    <n v="60078"/>
    <n v="4.9000000000000004"/>
    <x v="0"/>
    <n v="4"/>
    <x v="1"/>
    <x v="0"/>
    <n v="27"/>
  </r>
  <r>
    <x v="1375"/>
    <x v="2"/>
    <n v="25"/>
    <x v="3"/>
    <s v="Marketing Executive"/>
    <x v="8"/>
    <x v="1"/>
    <x v="3"/>
    <x v="309"/>
    <x v="306"/>
    <d v="2022-12-04T00:00:00"/>
    <x v="1"/>
    <m/>
    <m/>
    <x v="1"/>
    <n v="3"/>
    <x v="1"/>
    <x v="0"/>
    <n v="23"/>
  </r>
  <r>
    <x v="1376"/>
    <x v="0"/>
    <n v="22"/>
    <x v="1"/>
    <s v="Service Engineer"/>
    <x v="4"/>
    <x v="4"/>
    <x v="0"/>
    <x v="309"/>
    <x v="300"/>
    <d v="2022-11-23T00:00:00"/>
    <x v="3"/>
    <m/>
    <m/>
    <x v="1"/>
    <n v="5"/>
    <x v="1"/>
    <x v="0"/>
    <n v="12"/>
  </r>
  <r>
    <x v="1377"/>
    <x v="0"/>
    <n v="29"/>
    <x v="0"/>
    <s v="Operations Executive"/>
    <x v="3"/>
    <x v="2"/>
    <x v="1"/>
    <x v="309"/>
    <x v="300"/>
    <d v="2022-11-24T00:00:00"/>
    <x v="1"/>
    <m/>
    <m/>
    <x v="1"/>
    <n v="3"/>
    <x v="0"/>
    <x v="1"/>
    <n v="13"/>
  </r>
  <r>
    <x v="1378"/>
    <x v="0"/>
    <n v="29"/>
    <x v="5"/>
    <s v="General Manager"/>
    <x v="14"/>
    <x v="0"/>
    <x v="3"/>
    <x v="309"/>
    <x v="313"/>
    <d v="2022-12-02T00:00:00"/>
    <x v="0"/>
    <n v="112493"/>
    <n v="4.7"/>
    <x v="0"/>
    <m/>
    <x v="0"/>
    <x v="1"/>
    <n v="21"/>
  </r>
  <r>
    <x v="1379"/>
    <x v="2"/>
    <n v="34"/>
    <x v="2"/>
    <s v="Sales Manager"/>
    <x v="3"/>
    <x v="1"/>
    <x v="4"/>
    <x v="310"/>
    <x v="311"/>
    <d v="2022-12-01T00:00:00"/>
    <x v="1"/>
    <m/>
    <m/>
    <x v="1"/>
    <n v="4"/>
    <x v="1"/>
    <x v="2"/>
    <n v="19"/>
  </r>
  <r>
    <x v="1380"/>
    <x v="0"/>
    <n v="35"/>
    <x v="0"/>
    <s v="Operations Manager"/>
    <x v="12"/>
    <x v="4"/>
    <x v="1"/>
    <x v="310"/>
    <x v="316"/>
    <d v="2022-12-07T00:00:00"/>
    <x v="1"/>
    <m/>
    <m/>
    <x v="1"/>
    <n v="3"/>
    <x v="1"/>
    <x v="2"/>
    <n v="25"/>
  </r>
  <r>
    <x v="1381"/>
    <x v="0"/>
    <n v="30"/>
    <x v="1"/>
    <s v="Service Engineer"/>
    <x v="0"/>
    <x v="1"/>
    <x v="3"/>
    <x v="310"/>
    <x v="307"/>
    <d v="2022-12-02T00:00:00"/>
    <x v="0"/>
    <m/>
    <m/>
    <x v="2"/>
    <n v="3"/>
    <x v="1"/>
    <x v="1"/>
    <n v="20"/>
  </r>
  <r>
    <x v="1382"/>
    <x v="1"/>
    <n v="31"/>
    <x v="2"/>
    <s v="Sales Manager"/>
    <x v="3"/>
    <x v="1"/>
    <x v="0"/>
    <x v="310"/>
    <x v="308"/>
    <d v="2022-11-26T00:00:00"/>
    <x v="0"/>
    <n v="65009"/>
    <n v="4.9000000000000004"/>
    <x v="0"/>
    <n v="5"/>
    <x v="1"/>
    <x v="1"/>
    <n v="14"/>
  </r>
  <r>
    <x v="1383"/>
    <x v="0"/>
    <n v="34"/>
    <x v="7"/>
    <s v="Purchase Officer"/>
    <x v="2"/>
    <x v="4"/>
    <x v="1"/>
    <x v="310"/>
    <x v="314"/>
    <d v="2022-12-07T00:00:00"/>
    <x v="2"/>
    <m/>
    <m/>
    <x v="1"/>
    <n v="4"/>
    <x v="1"/>
    <x v="2"/>
    <n v="25"/>
  </r>
  <r>
    <x v="1384"/>
    <x v="2"/>
    <n v="34"/>
    <x v="3"/>
    <s v="Marketing Executive"/>
    <x v="14"/>
    <x v="2"/>
    <x v="3"/>
    <x v="310"/>
    <x v="311"/>
    <d v="2022-12-03T00:00:00"/>
    <x v="0"/>
    <n v="143395"/>
    <n v="4.8"/>
    <x v="0"/>
    <n v="3"/>
    <x v="0"/>
    <x v="2"/>
    <n v="21"/>
  </r>
  <r>
    <x v="1385"/>
    <x v="0"/>
    <n v="25"/>
    <x v="2"/>
    <s v="Sales Manager"/>
    <x v="1"/>
    <x v="0"/>
    <x v="1"/>
    <x v="310"/>
    <x v="316"/>
    <d v="2022-12-05T00:00:00"/>
    <x v="0"/>
    <n v="67031"/>
    <n v="4.2"/>
    <x v="0"/>
    <n v="5"/>
    <x v="0"/>
    <x v="0"/>
    <n v="23"/>
  </r>
  <r>
    <x v="1386"/>
    <x v="2"/>
    <n v="32"/>
    <x v="0"/>
    <s v="Operations Executive"/>
    <x v="7"/>
    <x v="1"/>
    <x v="1"/>
    <x v="310"/>
    <x v="308"/>
    <d v="2022-11-25T00:00:00"/>
    <x v="1"/>
    <m/>
    <m/>
    <x v="1"/>
    <n v="4"/>
    <x v="0"/>
    <x v="1"/>
    <n v="13"/>
  </r>
  <r>
    <x v="1387"/>
    <x v="0"/>
    <n v="39"/>
    <x v="6"/>
    <s v="Financial Analyst"/>
    <x v="9"/>
    <x v="0"/>
    <x v="1"/>
    <x v="311"/>
    <x v="303"/>
    <d v="2022-11-28T00:00:00"/>
    <x v="0"/>
    <n v="47035"/>
    <n v="4.9000000000000004"/>
    <x v="0"/>
    <m/>
    <x v="1"/>
    <x v="2"/>
    <n v="15"/>
  </r>
  <r>
    <x v="1388"/>
    <x v="1"/>
    <n v="31"/>
    <x v="0"/>
    <s v="Operations Executive"/>
    <x v="12"/>
    <x v="0"/>
    <x v="0"/>
    <x v="311"/>
    <x v="315"/>
    <d v="2022-12-14T00:00:00"/>
    <x v="1"/>
    <m/>
    <m/>
    <x v="1"/>
    <n v="5"/>
    <x v="1"/>
    <x v="1"/>
    <n v="31"/>
  </r>
  <r>
    <x v="1389"/>
    <x v="0"/>
    <n v="30"/>
    <x v="2"/>
    <s v="Sales Executive"/>
    <x v="11"/>
    <x v="2"/>
    <x v="1"/>
    <x v="311"/>
    <x v="315"/>
    <d v="2022-12-11T00:00:00"/>
    <x v="0"/>
    <n v="158183"/>
    <n v="4.0999999999999996"/>
    <x v="0"/>
    <m/>
    <x v="1"/>
    <x v="1"/>
    <n v="28"/>
  </r>
  <r>
    <x v="1390"/>
    <x v="0"/>
    <n v="34"/>
    <x v="0"/>
    <s v="Operations Executive"/>
    <x v="13"/>
    <x v="0"/>
    <x v="3"/>
    <x v="311"/>
    <x v="314"/>
    <d v="2022-12-04T00:00:00"/>
    <x v="0"/>
    <m/>
    <m/>
    <x v="2"/>
    <n v="2"/>
    <x v="0"/>
    <x v="2"/>
    <n v="21"/>
  </r>
  <r>
    <x v="1391"/>
    <x v="0"/>
    <n v="26"/>
    <x v="0"/>
    <s v="Operations Executive"/>
    <x v="7"/>
    <x v="3"/>
    <x v="0"/>
    <x v="311"/>
    <x v="317"/>
    <d v="2022-12-11T00:00:00"/>
    <x v="0"/>
    <n v="46722"/>
    <n v="4.7"/>
    <x v="0"/>
    <m/>
    <x v="0"/>
    <x v="0"/>
    <n v="28"/>
  </r>
  <r>
    <x v="1392"/>
    <x v="0"/>
    <n v="39"/>
    <x v="0"/>
    <s v="Operations Executive"/>
    <x v="6"/>
    <x v="1"/>
    <x v="1"/>
    <x v="312"/>
    <x v="317"/>
    <d v="2022-12-10T00:00:00"/>
    <x v="1"/>
    <m/>
    <m/>
    <x v="1"/>
    <n v="4"/>
    <x v="1"/>
    <x v="2"/>
    <n v="26"/>
  </r>
  <r>
    <x v="1393"/>
    <x v="0"/>
    <n v="28"/>
    <x v="3"/>
    <s v="Marketing Executive"/>
    <x v="5"/>
    <x v="1"/>
    <x v="0"/>
    <x v="312"/>
    <x v="317"/>
    <d v="2022-12-15T00:00:00"/>
    <x v="0"/>
    <n v="59886"/>
    <n v="3.5"/>
    <x v="2"/>
    <n v="5"/>
    <x v="2"/>
    <x v="1"/>
    <n v="31"/>
  </r>
  <r>
    <x v="1394"/>
    <x v="0"/>
    <n v="33"/>
    <x v="0"/>
    <s v="Operations Executive"/>
    <x v="10"/>
    <x v="1"/>
    <x v="0"/>
    <x v="312"/>
    <x v="309"/>
    <d v="2022-12-07T00:00:00"/>
    <x v="2"/>
    <m/>
    <m/>
    <x v="1"/>
    <n v="4"/>
    <x v="0"/>
    <x v="1"/>
    <n v="23"/>
  </r>
  <r>
    <x v="1395"/>
    <x v="2"/>
    <n v="28"/>
    <x v="2"/>
    <s v="Sales Manager"/>
    <x v="1"/>
    <x v="0"/>
    <x v="1"/>
    <x v="312"/>
    <x v="314"/>
    <d v="2022-12-05T00:00:00"/>
    <x v="0"/>
    <n v="56534"/>
    <n v="4.8"/>
    <x v="0"/>
    <m/>
    <x v="1"/>
    <x v="1"/>
    <n v="21"/>
  </r>
  <r>
    <x v="1396"/>
    <x v="0"/>
    <n v="23"/>
    <x v="4"/>
    <s v="Production Manager"/>
    <x v="8"/>
    <x v="2"/>
    <x v="1"/>
    <x v="312"/>
    <x v="312"/>
    <d v="2022-12-08T00:00:00"/>
    <x v="1"/>
    <m/>
    <m/>
    <x v="1"/>
    <n v="4"/>
    <x v="1"/>
    <x v="0"/>
    <n v="24"/>
  </r>
  <r>
    <x v="1397"/>
    <x v="0"/>
    <n v="37"/>
    <x v="7"/>
    <s v="Purchase Officer"/>
    <x v="11"/>
    <x v="2"/>
    <x v="0"/>
    <x v="312"/>
    <x v="303"/>
    <d v="2022-12-02T00:00:00"/>
    <x v="0"/>
    <n v="129218"/>
    <n v="4.8"/>
    <x v="0"/>
    <n v="3"/>
    <x v="1"/>
    <x v="2"/>
    <n v="18"/>
  </r>
  <r>
    <x v="1398"/>
    <x v="2"/>
    <n v="38"/>
    <x v="1"/>
    <s v="Service Engineer"/>
    <x v="5"/>
    <x v="1"/>
    <x v="1"/>
    <x v="313"/>
    <x v="316"/>
    <d v="2022-12-12T00:00:00"/>
    <x v="0"/>
    <n v="56545"/>
    <n v="4.0999999999999996"/>
    <x v="0"/>
    <n v="4"/>
    <x v="0"/>
    <x v="2"/>
    <n v="27"/>
  </r>
  <r>
    <x v="1399"/>
    <x v="2"/>
    <n v="23"/>
    <x v="4"/>
    <s v="Production Manager"/>
    <x v="14"/>
    <x v="4"/>
    <x v="2"/>
    <x v="313"/>
    <x v="318"/>
    <d v="2022-12-13T00:00:00"/>
    <x v="0"/>
    <m/>
    <m/>
    <x v="2"/>
    <n v="3"/>
    <x v="1"/>
    <x v="0"/>
    <n v="28"/>
  </r>
  <r>
    <x v="1400"/>
    <x v="0"/>
    <n v="23"/>
    <x v="1"/>
    <s v="Service Engineer"/>
    <x v="5"/>
    <x v="1"/>
    <x v="1"/>
    <x v="313"/>
    <x v="315"/>
    <d v="2022-12-09T00:00:00"/>
    <x v="0"/>
    <n v="56144"/>
    <n v="3.5"/>
    <x v="0"/>
    <n v="4"/>
    <x v="0"/>
    <x v="0"/>
    <n v="24"/>
  </r>
  <r>
    <x v="1401"/>
    <x v="0"/>
    <n v="26"/>
    <x v="7"/>
    <s v="Purchase Officer"/>
    <x v="12"/>
    <x v="1"/>
    <x v="0"/>
    <x v="313"/>
    <x v="306"/>
    <d v="2022-11-28T00:00:00"/>
    <x v="0"/>
    <n v="39155"/>
    <n v="3.6"/>
    <x v="0"/>
    <n v="2"/>
    <x v="1"/>
    <x v="0"/>
    <n v="13"/>
  </r>
  <r>
    <x v="1402"/>
    <x v="0"/>
    <n v="34"/>
    <x v="5"/>
    <s v="General Manager"/>
    <x v="0"/>
    <x v="0"/>
    <x v="0"/>
    <x v="313"/>
    <x v="309"/>
    <d v="2022-12-08T00:00:00"/>
    <x v="2"/>
    <m/>
    <m/>
    <x v="1"/>
    <n v="5"/>
    <x v="0"/>
    <x v="2"/>
    <n v="23"/>
  </r>
  <r>
    <x v="1403"/>
    <x v="2"/>
    <n v="33"/>
    <x v="2"/>
    <s v="Sales Executive"/>
    <x v="0"/>
    <x v="1"/>
    <x v="0"/>
    <x v="313"/>
    <x v="312"/>
    <d v="2022-12-08T00:00:00"/>
    <x v="1"/>
    <m/>
    <m/>
    <x v="1"/>
    <n v="4"/>
    <x v="1"/>
    <x v="1"/>
    <n v="23"/>
  </r>
  <r>
    <x v="1404"/>
    <x v="2"/>
    <n v="24"/>
    <x v="3"/>
    <s v="Marketing Manager"/>
    <x v="5"/>
    <x v="0"/>
    <x v="1"/>
    <x v="313"/>
    <x v="319"/>
    <d v="2022-12-15T00:00:00"/>
    <x v="0"/>
    <n v="41729"/>
    <n v="4"/>
    <x v="0"/>
    <n v="4"/>
    <x v="0"/>
    <x v="0"/>
    <n v="30"/>
  </r>
  <r>
    <x v="1405"/>
    <x v="0"/>
    <n v="26"/>
    <x v="4"/>
    <s v="Production Engineer"/>
    <x v="0"/>
    <x v="0"/>
    <x v="1"/>
    <x v="314"/>
    <x v="320"/>
    <d v="2022-12-10T00:00:00"/>
    <x v="3"/>
    <m/>
    <m/>
    <x v="1"/>
    <n v="4"/>
    <x v="1"/>
    <x v="0"/>
    <n v="24"/>
  </r>
  <r>
    <x v="1406"/>
    <x v="2"/>
    <n v="24"/>
    <x v="0"/>
    <s v="Operations Executive"/>
    <x v="12"/>
    <x v="1"/>
    <x v="1"/>
    <x v="315"/>
    <x v="320"/>
    <d v="2022-12-09T00:00:00"/>
    <x v="0"/>
    <n v="43571"/>
    <n v="4.8"/>
    <x v="0"/>
    <n v="5"/>
    <x v="1"/>
    <x v="0"/>
    <n v="22"/>
  </r>
  <r>
    <x v="1407"/>
    <x v="2"/>
    <n v="24"/>
    <x v="0"/>
    <s v="Operations Executive"/>
    <x v="1"/>
    <x v="1"/>
    <x v="0"/>
    <x v="315"/>
    <x v="320"/>
    <d v="2022-12-09T00:00:00"/>
    <x v="1"/>
    <m/>
    <m/>
    <x v="1"/>
    <n v="4"/>
    <x v="1"/>
    <x v="0"/>
    <n v="22"/>
  </r>
  <r>
    <x v="1408"/>
    <x v="2"/>
    <n v="40"/>
    <x v="1"/>
    <s v="Service Engineer"/>
    <x v="0"/>
    <x v="0"/>
    <x v="1"/>
    <x v="316"/>
    <x v="311"/>
    <d v="2022-12-02T00:00:00"/>
    <x v="0"/>
    <n v="68725"/>
    <n v="4.5999999999999996"/>
    <x v="2"/>
    <n v="4"/>
    <x v="1"/>
    <x v="3"/>
    <n v="14"/>
  </r>
  <r>
    <x v="1409"/>
    <x v="2"/>
    <n v="38"/>
    <x v="7"/>
    <s v="Purchase Officer"/>
    <x v="4"/>
    <x v="1"/>
    <x v="1"/>
    <x v="316"/>
    <x v="321"/>
    <d v="2022-12-18T00:00:00"/>
    <x v="0"/>
    <n v="64214"/>
    <n v="3.9"/>
    <x v="0"/>
    <n v="5"/>
    <x v="1"/>
    <x v="2"/>
    <n v="30"/>
  </r>
  <r>
    <x v="1410"/>
    <x v="0"/>
    <n v="35"/>
    <x v="7"/>
    <s v="Purchase Officer"/>
    <x v="4"/>
    <x v="1"/>
    <x v="1"/>
    <x v="316"/>
    <x v="321"/>
    <d v="2022-12-14T00:00:00"/>
    <x v="0"/>
    <n v="86255"/>
    <n v="4"/>
    <x v="0"/>
    <n v="4"/>
    <x v="1"/>
    <x v="2"/>
    <n v="26"/>
  </r>
  <r>
    <x v="1411"/>
    <x v="0"/>
    <n v="25"/>
    <x v="1"/>
    <s v="Service Engineer"/>
    <x v="2"/>
    <x v="2"/>
    <x v="2"/>
    <x v="317"/>
    <x v="320"/>
    <d v="2022-12-10T00:00:00"/>
    <x v="0"/>
    <n v="82753"/>
    <n v="3.6"/>
    <x v="0"/>
    <n v="4"/>
    <x v="1"/>
    <x v="0"/>
    <n v="21"/>
  </r>
  <r>
    <x v="1412"/>
    <x v="0"/>
    <n v="32"/>
    <x v="3"/>
    <s v="Marketing Executive"/>
    <x v="9"/>
    <x v="1"/>
    <x v="4"/>
    <x v="317"/>
    <x v="322"/>
    <d v="2022-12-21T00:00:00"/>
    <x v="0"/>
    <n v="49584"/>
    <n v="3.8"/>
    <x v="2"/>
    <n v="4"/>
    <x v="2"/>
    <x v="1"/>
    <n v="32"/>
  </r>
  <r>
    <x v="1413"/>
    <x v="0"/>
    <n v="37"/>
    <x v="0"/>
    <s v="Operations Executive"/>
    <x v="2"/>
    <x v="0"/>
    <x v="2"/>
    <x v="317"/>
    <x v="321"/>
    <d v="2022-12-16T00:00:00"/>
    <x v="0"/>
    <n v="60931"/>
    <n v="4.3"/>
    <x v="0"/>
    <n v="2"/>
    <x v="1"/>
    <x v="2"/>
    <n v="27"/>
  </r>
  <r>
    <x v="1414"/>
    <x v="0"/>
    <n v="26"/>
    <x v="1"/>
    <s v="Service Manager"/>
    <x v="10"/>
    <x v="0"/>
    <x v="0"/>
    <x v="317"/>
    <x v="316"/>
    <d v="2022-12-07T00:00:00"/>
    <x v="2"/>
    <m/>
    <m/>
    <x v="1"/>
    <n v="4"/>
    <x v="0"/>
    <x v="0"/>
    <n v="18"/>
  </r>
  <r>
    <x v="1415"/>
    <x v="1"/>
    <n v="32"/>
    <x v="1"/>
    <s v="Service Manager"/>
    <x v="13"/>
    <x v="2"/>
    <x v="1"/>
    <x v="317"/>
    <x v="321"/>
    <d v="2022-12-10T00:00:00"/>
    <x v="1"/>
    <m/>
    <m/>
    <x v="1"/>
    <n v="4"/>
    <x v="0"/>
    <x v="1"/>
    <n v="21"/>
  </r>
  <r>
    <x v="1416"/>
    <x v="0"/>
    <n v="34"/>
    <x v="7"/>
    <s v="Purchase Officer"/>
    <x v="6"/>
    <x v="2"/>
    <x v="0"/>
    <x v="317"/>
    <x v="311"/>
    <d v="2022-12-04T00:00:00"/>
    <x v="1"/>
    <m/>
    <m/>
    <x v="1"/>
    <n v="1"/>
    <x v="1"/>
    <x v="2"/>
    <n v="15"/>
  </r>
  <r>
    <x v="1417"/>
    <x v="0"/>
    <n v="22"/>
    <x v="2"/>
    <s v="Sales Executive"/>
    <x v="0"/>
    <x v="1"/>
    <x v="0"/>
    <x v="317"/>
    <x v="323"/>
    <d v="2022-12-15T00:00:00"/>
    <x v="0"/>
    <n v="51234"/>
    <n v="3.9"/>
    <x v="0"/>
    <m/>
    <x v="1"/>
    <x v="0"/>
    <n v="26"/>
  </r>
  <r>
    <x v="1418"/>
    <x v="0"/>
    <n v="31"/>
    <x v="0"/>
    <s v="Operations Executive"/>
    <x v="14"/>
    <x v="1"/>
    <x v="0"/>
    <x v="317"/>
    <x v="315"/>
    <d v="2022-12-09T00:00:00"/>
    <x v="2"/>
    <m/>
    <m/>
    <x v="1"/>
    <n v="4"/>
    <x v="1"/>
    <x v="1"/>
    <n v="20"/>
  </r>
  <r>
    <x v="1419"/>
    <x v="1"/>
    <n v="38"/>
    <x v="1"/>
    <s v="Service Engineer"/>
    <x v="13"/>
    <x v="0"/>
    <x v="1"/>
    <x v="317"/>
    <x v="320"/>
    <d v="2022-12-15T00:00:00"/>
    <x v="1"/>
    <m/>
    <m/>
    <x v="1"/>
    <m/>
    <x v="1"/>
    <x v="2"/>
    <n v="26"/>
  </r>
  <r>
    <x v="1420"/>
    <x v="0"/>
    <n v="32"/>
    <x v="6"/>
    <s v="Finance Manager"/>
    <x v="2"/>
    <x v="2"/>
    <x v="0"/>
    <x v="317"/>
    <x v="322"/>
    <d v="2022-12-19T00:00:00"/>
    <x v="0"/>
    <n v="80220"/>
    <n v="4.7"/>
    <x v="2"/>
    <n v="4"/>
    <x v="1"/>
    <x v="1"/>
    <n v="30"/>
  </r>
  <r>
    <x v="1421"/>
    <x v="0"/>
    <n v="43"/>
    <x v="2"/>
    <s v="Sales Executive"/>
    <x v="9"/>
    <x v="1"/>
    <x v="1"/>
    <x v="318"/>
    <x v="313"/>
    <d v="2022-12-04T00:00:00"/>
    <x v="2"/>
    <m/>
    <m/>
    <x v="1"/>
    <n v="2"/>
    <x v="1"/>
    <x v="3"/>
    <n v="14"/>
  </r>
  <r>
    <x v="1422"/>
    <x v="0"/>
    <n v="54"/>
    <x v="1"/>
    <s v="Service Engineer"/>
    <x v="0"/>
    <x v="0"/>
    <x v="1"/>
    <x v="318"/>
    <x v="320"/>
    <d v="2022-12-14T00:00:00"/>
    <x v="1"/>
    <m/>
    <m/>
    <x v="1"/>
    <n v="4"/>
    <x v="1"/>
    <x v="4"/>
    <n v="24"/>
  </r>
  <r>
    <x v="1423"/>
    <x v="0"/>
    <n v="30"/>
    <x v="0"/>
    <s v="Operations Manager"/>
    <x v="3"/>
    <x v="2"/>
    <x v="1"/>
    <x v="318"/>
    <x v="320"/>
    <d v="2022-12-13T00:00:00"/>
    <x v="1"/>
    <m/>
    <m/>
    <x v="1"/>
    <n v="3"/>
    <x v="0"/>
    <x v="1"/>
    <n v="23"/>
  </r>
  <r>
    <x v="1424"/>
    <x v="1"/>
    <n v="33"/>
    <x v="4"/>
    <s v="Production Manager"/>
    <x v="1"/>
    <x v="2"/>
    <x v="1"/>
    <x v="318"/>
    <x v="321"/>
    <d v="2022-12-13T00:00:00"/>
    <x v="1"/>
    <m/>
    <m/>
    <x v="1"/>
    <m/>
    <x v="0"/>
    <x v="1"/>
    <n v="23"/>
  </r>
  <r>
    <x v="1425"/>
    <x v="1"/>
    <n v="25"/>
    <x v="5"/>
    <s v="General Manager"/>
    <x v="7"/>
    <x v="0"/>
    <x v="1"/>
    <x v="318"/>
    <x v="324"/>
    <d v="2022-12-22T00:00:00"/>
    <x v="1"/>
    <m/>
    <m/>
    <x v="1"/>
    <m/>
    <x v="1"/>
    <x v="0"/>
    <n v="32"/>
  </r>
  <r>
    <x v="1426"/>
    <x v="0"/>
    <n v="35"/>
    <x v="0"/>
    <s v="Operations Executive"/>
    <x v="7"/>
    <x v="1"/>
    <x v="1"/>
    <x v="318"/>
    <x v="320"/>
    <d v="2022-12-10T00:00:00"/>
    <x v="1"/>
    <m/>
    <m/>
    <x v="1"/>
    <m/>
    <x v="2"/>
    <x v="2"/>
    <n v="20"/>
  </r>
  <r>
    <x v="1427"/>
    <x v="1"/>
    <n v="46"/>
    <x v="1"/>
    <s v="Service Engineer"/>
    <x v="7"/>
    <x v="1"/>
    <x v="1"/>
    <x v="318"/>
    <x v="318"/>
    <d v="2022-12-18T00:00:00"/>
    <x v="0"/>
    <n v="52721"/>
    <n v="4.5999999999999996"/>
    <x v="0"/>
    <n v="4"/>
    <x v="1"/>
    <x v="5"/>
    <n v="28"/>
  </r>
  <r>
    <x v="1428"/>
    <x v="2"/>
    <n v="54"/>
    <x v="2"/>
    <s v="Sales Executive"/>
    <x v="14"/>
    <x v="1"/>
    <x v="1"/>
    <x v="319"/>
    <x v="325"/>
    <d v="2022-12-16T00:00:00"/>
    <x v="4"/>
    <m/>
    <m/>
    <x v="1"/>
    <n v="5"/>
    <x v="1"/>
    <x v="4"/>
    <n v="25"/>
  </r>
  <r>
    <x v="1429"/>
    <x v="2"/>
    <n v="31"/>
    <x v="0"/>
    <s v="Operations Manager"/>
    <x v="11"/>
    <x v="1"/>
    <x v="1"/>
    <x v="319"/>
    <x v="317"/>
    <d v="2022-12-09T00:00:00"/>
    <x v="1"/>
    <m/>
    <m/>
    <x v="1"/>
    <n v="4"/>
    <x v="1"/>
    <x v="1"/>
    <n v="18"/>
  </r>
  <r>
    <x v="1430"/>
    <x v="0"/>
    <n v="34"/>
    <x v="0"/>
    <s v="Operations Manager"/>
    <x v="4"/>
    <x v="4"/>
    <x v="1"/>
    <x v="319"/>
    <x v="320"/>
    <d v="2022-12-12T00:00:00"/>
    <x v="0"/>
    <m/>
    <m/>
    <x v="2"/>
    <n v="5"/>
    <x v="1"/>
    <x v="2"/>
    <n v="21"/>
  </r>
  <r>
    <x v="1431"/>
    <x v="0"/>
    <n v="26"/>
    <x v="0"/>
    <s v="Operations Executive"/>
    <x v="5"/>
    <x v="1"/>
    <x v="1"/>
    <x v="320"/>
    <x v="320"/>
    <d v="2022-12-10T00:00:00"/>
    <x v="0"/>
    <n v="32454"/>
    <n v="4.5"/>
    <x v="0"/>
    <n v="4"/>
    <x v="1"/>
    <x v="0"/>
    <n v="18"/>
  </r>
  <r>
    <x v="1432"/>
    <x v="0"/>
    <n v="33"/>
    <x v="1"/>
    <s v="Service Engineer"/>
    <x v="0"/>
    <x v="1"/>
    <x v="2"/>
    <x v="320"/>
    <x v="324"/>
    <d v="2022-12-20T00:00:00"/>
    <x v="0"/>
    <m/>
    <m/>
    <x v="0"/>
    <m/>
    <x v="1"/>
    <x v="1"/>
    <n v="28"/>
  </r>
  <r>
    <x v="1433"/>
    <x v="2"/>
    <n v="35"/>
    <x v="8"/>
    <s v="HR Specialist"/>
    <x v="9"/>
    <x v="1"/>
    <x v="4"/>
    <x v="320"/>
    <x v="317"/>
    <d v="2022-12-13T00:00:00"/>
    <x v="1"/>
    <m/>
    <m/>
    <x v="1"/>
    <n v="5"/>
    <x v="1"/>
    <x v="2"/>
    <n v="21"/>
  </r>
  <r>
    <x v="1434"/>
    <x v="0"/>
    <n v="38"/>
    <x v="1"/>
    <s v="Service Engineer"/>
    <x v="2"/>
    <x v="0"/>
    <x v="3"/>
    <x v="320"/>
    <x v="317"/>
    <d v="2022-12-09T00:00:00"/>
    <x v="3"/>
    <m/>
    <m/>
    <x v="1"/>
    <n v="5"/>
    <x v="1"/>
    <x v="2"/>
    <n v="17"/>
  </r>
  <r>
    <x v="1435"/>
    <x v="0"/>
    <n v="36"/>
    <x v="0"/>
    <s v="Operations Executive"/>
    <x v="6"/>
    <x v="0"/>
    <x v="0"/>
    <x v="321"/>
    <x v="319"/>
    <d v="2022-12-12T00:00:00"/>
    <x v="0"/>
    <n v="73217"/>
    <n v="4.5999999999999996"/>
    <x v="0"/>
    <n v="4"/>
    <x v="1"/>
    <x v="2"/>
    <n v="19"/>
  </r>
  <r>
    <x v="1436"/>
    <x v="0"/>
    <n v="27"/>
    <x v="0"/>
    <s v="Operations Executive"/>
    <x v="3"/>
    <x v="0"/>
    <x v="0"/>
    <x v="321"/>
    <x v="316"/>
    <d v="2022-12-06T00:00:00"/>
    <x v="0"/>
    <n v="76224"/>
    <n v="3.6"/>
    <x v="0"/>
    <n v="4"/>
    <x v="1"/>
    <x v="0"/>
    <n v="13"/>
  </r>
  <r>
    <x v="1437"/>
    <x v="2"/>
    <n v="32"/>
    <x v="1"/>
    <s v="Service Engineer"/>
    <x v="10"/>
    <x v="4"/>
    <x v="1"/>
    <x v="321"/>
    <x v="324"/>
    <d v="2022-12-21T00:00:00"/>
    <x v="2"/>
    <m/>
    <m/>
    <x v="1"/>
    <n v="3"/>
    <x v="0"/>
    <x v="1"/>
    <n v="28"/>
  </r>
  <r>
    <x v="1438"/>
    <x v="0"/>
    <n v="36"/>
    <x v="0"/>
    <s v="Operations Manager"/>
    <x v="7"/>
    <x v="0"/>
    <x v="4"/>
    <x v="321"/>
    <x v="326"/>
    <d v="2022-12-20T00:00:00"/>
    <x v="1"/>
    <m/>
    <m/>
    <x v="1"/>
    <n v="5"/>
    <x v="1"/>
    <x v="2"/>
    <n v="27"/>
  </r>
  <r>
    <x v="1439"/>
    <x v="2"/>
    <n v="32"/>
    <x v="1"/>
    <s v="Service Engineer"/>
    <x v="9"/>
    <x v="1"/>
    <x v="2"/>
    <x v="321"/>
    <x v="325"/>
    <d v="2022-12-14T00:00:00"/>
    <x v="0"/>
    <n v="57575"/>
    <n v="4.4000000000000004"/>
    <x v="0"/>
    <n v="4"/>
    <x v="1"/>
    <x v="1"/>
    <n v="21"/>
  </r>
  <r>
    <x v="1440"/>
    <x v="1"/>
    <n v="40"/>
    <x v="5"/>
    <s v="General Manager"/>
    <x v="10"/>
    <x v="2"/>
    <x v="2"/>
    <x v="321"/>
    <x v="324"/>
    <d v="2022-12-18T00:00:00"/>
    <x v="0"/>
    <n v="123128"/>
    <n v="3.9"/>
    <x v="0"/>
    <n v="5"/>
    <x v="0"/>
    <x v="3"/>
    <n v="25"/>
  </r>
  <r>
    <x v="1441"/>
    <x v="0"/>
    <n v="25"/>
    <x v="1"/>
    <s v="Service Engineer"/>
    <x v="9"/>
    <x v="2"/>
    <x v="1"/>
    <x v="321"/>
    <x v="320"/>
    <d v="2022-12-11T00:00:00"/>
    <x v="2"/>
    <m/>
    <m/>
    <x v="1"/>
    <n v="4"/>
    <x v="1"/>
    <x v="0"/>
    <n v="18"/>
  </r>
  <r>
    <x v="1442"/>
    <x v="2"/>
    <n v="34"/>
    <x v="3"/>
    <s v="Marketing Executive"/>
    <x v="6"/>
    <x v="1"/>
    <x v="0"/>
    <x v="322"/>
    <x v="327"/>
    <d v="2022-12-23T00:00:00"/>
    <x v="0"/>
    <n v="56089"/>
    <n v="4.9000000000000004"/>
    <x v="0"/>
    <n v="3"/>
    <x v="0"/>
    <x v="2"/>
    <n v="29"/>
  </r>
  <r>
    <x v="1443"/>
    <x v="0"/>
    <n v="35"/>
    <x v="2"/>
    <s v="Sales Manager"/>
    <x v="11"/>
    <x v="1"/>
    <x v="1"/>
    <x v="322"/>
    <x v="328"/>
    <d v="2022-12-26T00:00:00"/>
    <x v="0"/>
    <n v="133181"/>
    <n v="5"/>
    <x v="0"/>
    <m/>
    <x v="2"/>
    <x v="2"/>
    <n v="32"/>
  </r>
  <r>
    <x v="1444"/>
    <x v="2"/>
    <n v="40"/>
    <x v="0"/>
    <s v="Operations Executive"/>
    <x v="0"/>
    <x v="2"/>
    <x v="3"/>
    <x v="322"/>
    <x v="323"/>
    <d v="2022-12-20T00:00:00"/>
    <x v="1"/>
    <m/>
    <m/>
    <x v="1"/>
    <m/>
    <x v="1"/>
    <x v="3"/>
    <n v="26"/>
  </r>
  <r>
    <x v="1445"/>
    <x v="0"/>
    <n v="50"/>
    <x v="0"/>
    <s v="Operations Manager"/>
    <x v="4"/>
    <x v="1"/>
    <x v="1"/>
    <x v="322"/>
    <x v="321"/>
    <d v="2022-12-12T00:00:00"/>
    <x v="0"/>
    <n v="88829"/>
    <n v="4.8"/>
    <x v="0"/>
    <n v="4"/>
    <x v="1"/>
    <x v="5"/>
    <n v="18"/>
  </r>
  <r>
    <x v="1446"/>
    <x v="2"/>
    <n v="36"/>
    <x v="4"/>
    <s v="Production Engineer"/>
    <x v="4"/>
    <x v="0"/>
    <x v="0"/>
    <x v="322"/>
    <x v="315"/>
    <d v="2022-12-12T00:00:00"/>
    <x v="0"/>
    <n v="89207"/>
    <n v="4.7"/>
    <x v="0"/>
    <n v="2"/>
    <x v="0"/>
    <x v="2"/>
    <n v="18"/>
  </r>
  <r>
    <x v="1447"/>
    <x v="2"/>
    <n v="28"/>
    <x v="1"/>
    <s v="Service Manager"/>
    <x v="9"/>
    <x v="2"/>
    <x v="1"/>
    <x v="323"/>
    <x v="327"/>
    <d v="2022-12-19T00:00:00"/>
    <x v="4"/>
    <m/>
    <m/>
    <x v="1"/>
    <n v="4"/>
    <x v="0"/>
    <x v="1"/>
    <n v="24"/>
  </r>
  <r>
    <x v="1448"/>
    <x v="1"/>
    <n v="35"/>
    <x v="0"/>
    <s v="Operations Manager"/>
    <x v="1"/>
    <x v="1"/>
    <x v="2"/>
    <x v="323"/>
    <x v="325"/>
    <d v="2022-12-18T00:00:00"/>
    <x v="0"/>
    <n v="55761"/>
    <n v="4"/>
    <x v="0"/>
    <m/>
    <x v="1"/>
    <x v="2"/>
    <n v="23"/>
  </r>
  <r>
    <x v="1449"/>
    <x v="2"/>
    <n v="23"/>
    <x v="1"/>
    <s v="Service Engineer"/>
    <x v="3"/>
    <x v="0"/>
    <x v="1"/>
    <x v="323"/>
    <x v="324"/>
    <d v="2022-12-20T00:00:00"/>
    <x v="0"/>
    <n v="70523"/>
    <n v="3.7"/>
    <x v="0"/>
    <n v="4"/>
    <x v="1"/>
    <x v="0"/>
    <n v="25"/>
  </r>
  <r>
    <x v="1450"/>
    <x v="0"/>
    <n v="25"/>
    <x v="0"/>
    <s v="Operations Manager"/>
    <x v="0"/>
    <x v="1"/>
    <x v="2"/>
    <x v="324"/>
    <x v="321"/>
    <d v="2022-12-15T00:00:00"/>
    <x v="0"/>
    <n v="47386"/>
    <n v="3.8"/>
    <x v="2"/>
    <n v="4"/>
    <x v="0"/>
    <x v="0"/>
    <n v="19"/>
  </r>
  <r>
    <x v="1451"/>
    <x v="2"/>
    <n v="25"/>
    <x v="1"/>
    <s v="Service Engineer"/>
    <x v="4"/>
    <x v="1"/>
    <x v="0"/>
    <x v="324"/>
    <x v="327"/>
    <d v="2022-12-18T00:00:00"/>
    <x v="1"/>
    <m/>
    <m/>
    <x v="1"/>
    <n v="4"/>
    <x v="1"/>
    <x v="0"/>
    <n v="22"/>
  </r>
  <r>
    <x v="1452"/>
    <x v="2"/>
    <n v="26"/>
    <x v="3"/>
    <s v="Marketing Executive"/>
    <x v="4"/>
    <x v="0"/>
    <x v="0"/>
    <x v="324"/>
    <x v="317"/>
    <d v="2022-12-12T00:00:00"/>
    <x v="0"/>
    <n v="72470"/>
    <n v="3.7"/>
    <x v="0"/>
    <n v="3"/>
    <x v="1"/>
    <x v="0"/>
    <n v="16"/>
  </r>
  <r>
    <x v="1453"/>
    <x v="0"/>
    <n v="32"/>
    <x v="2"/>
    <s v="Sales Executive"/>
    <x v="7"/>
    <x v="1"/>
    <x v="1"/>
    <x v="324"/>
    <x v="328"/>
    <d v="2022-12-25T00:00:00"/>
    <x v="3"/>
    <m/>
    <m/>
    <x v="1"/>
    <n v="4"/>
    <x v="1"/>
    <x v="1"/>
    <n v="29"/>
  </r>
  <r>
    <x v="1454"/>
    <x v="0"/>
    <n v="29"/>
    <x v="1"/>
    <s v="Service Engineer"/>
    <x v="1"/>
    <x v="2"/>
    <x v="3"/>
    <x v="324"/>
    <x v="329"/>
    <d v="2022-12-17T00:00:00"/>
    <x v="0"/>
    <n v="51511"/>
    <n v="3.9"/>
    <x v="0"/>
    <n v="5"/>
    <x v="1"/>
    <x v="1"/>
    <n v="21"/>
  </r>
  <r>
    <x v="1455"/>
    <x v="1"/>
    <n v="38"/>
    <x v="1"/>
    <s v="Service Manager"/>
    <x v="12"/>
    <x v="1"/>
    <x v="2"/>
    <x v="324"/>
    <x v="330"/>
    <d v="2022-12-24T00:00:00"/>
    <x v="0"/>
    <n v="54211"/>
    <n v="3.7"/>
    <x v="0"/>
    <n v="4"/>
    <x v="1"/>
    <x v="2"/>
    <n v="28"/>
  </r>
  <r>
    <x v="1456"/>
    <x v="2"/>
    <n v="30"/>
    <x v="7"/>
    <s v="Purchase Manager"/>
    <x v="6"/>
    <x v="1"/>
    <x v="1"/>
    <x v="324"/>
    <x v="326"/>
    <d v="2022-12-20T00:00:00"/>
    <x v="1"/>
    <m/>
    <m/>
    <x v="1"/>
    <n v="5"/>
    <x v="1"/>
    <x v="1"/>
    <n v="24"/>
  </r>
  <r>
    <x v="1457"/>
    <x v="2"/>
    <n v="25"/>
    <x v="1"/>
    <s v="Service Engineer"/>
    <x v="12"/>
    <x v="1"/>
    <x v="0"/>
    <x v="325"/>
    <x v="328"/>
    <d v="2022-12-18T00:00:00"/>
    <x v="1"/>
    <m/>
    <m/>
    <x v="1"/>
    <m/>
    <x v="1"/>
    <x v="0"/>
    <n v="21"/>
  </r>
  <r>
    <x v="1458"/>
    <x v="0"/>
    <n v="25"/>
    <x v="6"/>
    <s v="Financial Analyst"/>
    <x v="2"/>
    <x v="2"/>
    <x v="1"/>
    <x v="325"/>
    <x v="320"/>
    <d v="2022-12-11T00:00:00"/>
    <x v="1"/>
    <m/>
    <m/>
    <x v="1"/>
    <n v="5"/>
    <x v="1"/>
    <x v="0"/>
    <n v="14"/>
  </r>
  <r>
    <x v="1459"/>
    <x v="2"/>
    <n v="29"/>
    <x v="0"/>
    <s v="Operations Executive"/>
    <x v="9"/>
    <x v="1"/>
    <x v="1"/>
    <x v="325"/>
    <x v="322"/>
    <d v="2022-12-15T00:00:00"/>
    <x v="0"/>
    <n v="56297"/>
    <n v="4.9000000000000004"/>
    <x v="0"/>
    <n v="5"/>
    <x v="1"/>
    <x v="1"/>
    <n v="18"/>
  </r>
  <r>
    <x v="1460"/>
    <x v="0"/>
    <n v="25"/>
    <x v="0"/>
    <s v="Operations Executive"/>
    <x v="1"/>
    <x v="1"/>
    <x v="0"/>
    <x v="326"/>
    <x v="327"/>
    <d v="2022-12-22T00:00:00"/>
    <x v="0"/>
    <n v="52986"/>
    <n v="4"/>
    <x v="0"/>
    <n v="4"/>
    <x v="1"/>
    <x v="0"/>
    <n v="24"/>
  </r>
  <r>
    <x v="1461"/>
    <x v="2"/>
    <n v="25"/>
    <x v="0"/>
    <s v="Operations Executive"/>
    <x v="10"/>
    <x v="0"/>
    <x v="0"/>
    <x v="326"/>
    <x v="318"/>
    <d v="2022-12-13T00:00:00"/>
    <x v="1"/>
    <m/>
    <m/>
    <x v="1"/>
    <n v="4"/>
    <x v="1"/>
    <x v="0"/>
    <n v="15"/>
  </r>
  <r>
    <x v="1462"/>
    <x v="0"/>
    <n v="25"/>
    <x v="2"/>
    <s v="Sales Manager"/>
    <x v="2"/>
    <x v="0"/>
    <x v="0"/>
    <x v="326"/>
    <x v="329"/>
    <d v="2022-12-18T00:00:00"/>
    <x v="0"/>
    <m/>
    <m/>
    <x v="0"/>
    <n v="4"/>
    <x v="1"/>
    <x v="0"/>
    <n v="20"/>
  </r>
  <r>
    <x v="1463"/>
    <x v="2"/>
    <n v="39"/>
    <x v="0"/>
    <s v="Operations Executive"/>
    <x v="5"/>
    <x v="1"/>
    <x v="0"/>
    <x v="326"/>
    <x v="328"/>
    <d v="2022-12-25T00:00:00"/>
    <x v="0"/>
    <n v="52515"/>
    <n v="3.7"/>
    <x v="0"/>
    <n v="5"/>
    <x v="1"/>
    <x v="2"/>
    <n v="27"/>
  </r>
  <r>
    <x v="1464"/>
    <x v="1"/>
    <n v="40"/>
    <x v="1"/>
    <s v="Service Engineer"/>
    <x v="4"/>
    <x v="4"/>
    <x v="2"/>
    <x v="327"/>
    <x v="329"/>
    <d v="2022-12-19T00:00:00"/>
    <x v="3"/>
    <m/>
    <m/>
    <x v="1"/>
    <n v="4"/>
    <x v="0"/>
    <x v="3"/>
    <n v="20"/>
  </r>
  <r>
    <x v="1465"/>
    <x v="0"/>
    <n v="33"/>
    <x v="0"/>
    <s v="Operations Manager"/>
    <x v="1"/>
    <x v="3"/>
    <x v="3"/>
    <x v="327"/>
    <x v="331"/>
    <d v="2022-12-25T00:00:00"/>
    <x v="2"/>
    <m/>
    <m/>
    <x v="1"/>
    <n v="4"/>
    <x v="0"/>
    <x v="1"/>
    <n v="26"/>
  </r>
  <r>
    <x v="1466"/>
    <x v="1"/>
    <n v="27"/>
    <x v="1"/>
    <s v="Service Engineer"/>
    <x v="1"/>
    <x v="0"/>
    <x v="1"/>
    <x v="327"/>
    <x v="332"/>
    <d v="2022-12-24T00:00:00"/>
    <x v="1"/>
    <m/>
    <m/>
    <x v="1"/>
    <n v="5"/>
    <x v="1"/>
    <x v="0"/>
    <n v="25"/>
  </r>
  <r>
    <x v="1467"/>
    <x v="0"/>
    <n v="25"/>
    <x v="7"/>
    <s v="Purchase Officer"/>
    <x v="3"/>
    <x v="0"/>
    <x v="0"/>
    <x v="327"/>
    <x v="323"/>
    <d v="2022-12-21T00:00:00"/>
    <x v="0"/>
    <n v="59726"/>
    <n v="4.5"/>
    <x v="0"/>
    <n v="4"/>
    <x v="1"/>
    <x v="0"/>
    <n v="22"/>
  </r>
  <r>
    <x v="1468"/>
    <x v="2"/>
    <n v="36"/>
    <x v="1"/>
    <s v="Service Engineer"/>
    <x v="3"/>
    <x v="4"/>
    <x v="3"/>
    <x v="327"/>
    <x v="323"/>
    <d v="2022-12-19T00:00:00"/>
    <x v="4"/>
    <m/>
    <m/>
    <x v="1"/>
    <n v="3"/>
    <x v="0"/>
    <x v="2"/>
    <n v="20"/>
  </r>
  <r>
    <x v="1469"/>
    <x v="2"/>
    <n v="25"/>
    <x v="0"/>
    <s v="Operations Executive"/>
    <x v="5"/>
    <x v="0"/>
    <x v="0"/>
    <x v="328"/>
    <x v="325"/>
    <d v="2022-12-16T00:00:00"/>
    <x v="1"/>
    <m/>
    <m/>
    <x v="1"/>
    <n v="4"/>
    <x v="0"/>
    <x v="0"/>
    <n v="16"/>
  </r>
  <r>
    <x v="1470"/>
    <x v="0"/>
    <n v="35"/>
    <x v="1"/>
    <s v="Service Manager"/>
    <x v="7"/>
    <x v="4"/>
    <x v="0"/>
    <x v="328"/>
    <x v="333"/>
    <d v="2022-12-22T00:00:00"/>
    <x v="3"/>
    <m/>
    <m/>
    <x v="1"/>
    <n v="4"/>
    <x v="1"/>
    <x v="2"/>
    <n v="22"/>
  </r>
  <r>
    <x v="1471"/>
    <x v="2"/>
    <n v="31"/>
    <x v="0"/>
    <s v="Operations Executive"/>
    <x v="7"/>
    <x v="1"/>
    <x v="2"/>
    <x v="328"/>
    <x v="324"/>
    <d v="2022-12-21T00:00:00"/>
    <x v="0"/>
    <m/>
    <m/>
    <x v="0"/>
    <n v="4"/>
    <x v="1"/>
    <x v="1"/>
    <n v="21"/>
  </r>
  <r>
    <x v="1472"/>
    <x v="2"/>
    <n v="31"/>
    <x v="1"/>
    <s v="Service Engineer"/>
    <x v="7"/>
    <x v="0"/>
    <x v="3"/>
    <x v="329"/>
    <x v="327"/>
    <d v="2022-12-19T00:00:00"/>
    <x v="0"/>
    <n v="49908"/>
    <n v="3.6"/>
    <x v="0"/>
    <n v="4"/>
    <x v="1"/>
    <x v="1"/>
    <n v="18"/>
  </r>
  <r>
    <x v="1473"/>
    <x v="0"/>
    <n v="34"/>
    <x v="0"/>
    <s v="Operations Executive"/>
    <x v="9"/>
    <x v="3"/>
    <x v="2"/>
    <x v="329"/>
    <x v="334"/>
    <d v="2022-12-28T00:00:00"/>
    <x v="1"/>
    <m/>
    <m/>
    <x v="1"/>
    <n v="4"/>
    <x v="0"/>
    <x v="2"/>
    <n v="27"/>
  </r>
  <r>
    <x v="1474"/>
    <x v="0"/>
    <n v="26"/>
    <x v="0"/>
    <s v="Operations Executive"/>
    <x v="1"/>
    <x v="1"/>
    <x v="1"/>
    <x v="329"/>
    <x v="327"/>
    <d v="2022-12-23T00:00:00"/>
    <x v="0"/>
    <n v="73667"/>
    <n v="3.9"/>
    <x v="2"/>
    <n v="2"/>
    <x v="0"/>
    <x v="0"/>
    <n v="22"/>
  </r>
  <r>
    <x v="1475"/>
    <x v="2"/>
    <n v="27"/>
    <x v="7"/>
    <s v="Purchase Manager"/>
    <x v="9"/>
    <x v="1"/>
    <x v="0"/>
    <x v="329"/>
    <x v="322"/>
    <d v="2022-12-18T00:00:00"/>
    <x v="0"/>
    <m/>
    <m/>
    <x v="2"/>
    <n v="4"/>
    <x v="1"/>
    <x v="0"/>
    <n v="17"/>
  </r>
  <r>
    <x v="1476"/>
    <x v="2"/>
    <n v="32"/>
    <x v="4"/>
    <s v="Production Manager"/>
    <x v="5"/>
    <x v="0"/>
    <x v="1"/>
    <x v="330"/>
    <x v="335"/>
    <d v="2022-12-30T00:00:00"/>
    <x v="2"/>
    <m/>
    <m/>
    <x v="1"/>
    <n v="5"/>
    <x v="1"/>
    <x v="1"/>
    <n v="28"/>
  </r>
  <r>
    <x v="1477"/>
    <x v="2"/>
    <n v="34"/>
    <x v="3"/>
    <s v="Marketing Manager"/>
    <x v="5"/>
    <x v="4"/>
    <x v="1"/>
    <x v="330"/>
    <x v="323"/>
    <d v="2022-12-22T00:00:00"/>
    <x v="0"/>
    <n v="34610"/>
    <n v="3.9"/>
    <x v="0"/>
    <n v="4"/>
    <x v="1"/>
    <x v="2"/>
    <n v="20"/>
  </r>
  <r>
    <x v="1478"/>
    <x v="2"/>
    <n v="31"/>
    <x v="6"/>
    <s v="Financial Analyst"/>
    <x v="6"/>
    <x v="1"/>
    <x v="0"/>
    <x v="331"/>
    <x v="331"/>
    <d v="2022-12-30T00:00:00"/>
    <x v="0"/>
    <n v="65228"/>
    <n v="3.9"/>
    <x v="0"/>
    <n v="4"/>
    <x v="1"/>
    <x v="1"/>
    <n v="27"/>
  </r>
  <r>
    <x v="1479"/>
    <x v="0"/>
    <n v="40"/>
    <x v="4"/>
    <s v="Production Engineer"/>
    <x v="3"/>
    <x v="4"/>
    <x v="1"/>
    <x v="331"/>
    <x v="327"/>
    <d v="2022-12-24T00:00:00"/>
    <x v="1"/>
    <m/>
    <m/>
    <x v="1"/>
    <n v="3"/>
    <x v="1"/>
    <x v="3"/>
    <n v="21"/>
  </r>
  <r>
    <x v="1480"/>
    <x v="2"/>
    <n v="32"/>
    <x v="0"/>
    <s v="Operations Executive"/>
    <x v="3"/>
    <x v="0"/>
    <x v="0"/>
    <x v="331"/>
    <x v="336"/>
    <d v="2023-01-04T00:00:00"/>
    <x v="0"/>
    <n v="66504"/>
    <n v="4.3"/>
    <x v="0"/>
    <n v="4"/>
    <x v="1"/>
    <x v="1"/>
    <n v="32"/>
  </r>
  <r>
    <x v="1481"/>
    <x v="0"/>
    <n v="37"/>
    <x v="0"/>
    <s v="Operations Executive"/>
    <x v="10"/>
    <x v="3"/>
    <x v="0"/>
    <x v="331"/>
    <x v="331"/>
    <d v="2022-12-29T00:00:00"/>
    <x v="0"/>
    <n v="154161"/>
    <n v="4.9000000000000004"/>
    <x v="0"/>
    <n v="4"/>
    <x v="1"/>
    <x v="2"/>
    <n v="26"/>
  </r>
  <r>
    <x v="1482"/>
    <x v="0"/>
    <n v="29"/>
    <x v="1"/>
    <s v="Service Engineer"/>
    <x v="6"/>
    <x v="2"/>
    <x v="3"/>
    <x v="331"/>
    <x v="334"/>
    <d v="2022-12-28T00:00:00"/>
    <x v="0"/>
    <n v="78693"/>
    <n v="3.7"/>
    <x v="0"/>
    <n v="4"/>
    <x v="0"/>
    <x v="1"/>
    <n v="25"/>
  </r>
  <r>
    <x v="1483"/>
    <x v="0"/>
    <n v="40"/>
    <x v="0"/>
    <s v="Operations Executive"/>
    <x v="12"/>
    <x v="0"/>
    <x v="1"/>
    <x v="331"/>
    <x v="327"/>
    <d v="2022-12-20T00:00:00"/>
    <x v="1"/>
    <m/>
    <m/>
    <x v="1"/>
    <n v="4"/>
    <x v="1"/>
    <x v="3"/>
    <n v="17"/>
  </r>
  <r>
    <x v="1484"/>
    <x v="0"/>
    <n v="42"/>
    <x v="7"/>
    <s v="Purchase Manager"/>
    <x v="9"/>
    <x v="2"/>
    <x v="1"/>
    <x v="332"/>
    <x v="334"/>
    <d v="2023-01-01T00:00:00"/>
    <x v="0"/>
    <n v="63718"/>
    <n v="4.5999999999999996"/>
    <x v="0"/>
    <n v="3"/>
    <x v="0"/>
    <x v="3"/>
    <n v="28"/>
  </r>
  <r>
    <x v="1485"/>
    <x v="0"/>
    <n v="25"/>
    <x v="2"/>
    <s v="Sales Executive"/>
    <x v="1"/>
    <x v="1"/>
    <x v="0"/>
    <x v="332"/>
    <x v="332"/>
    <d v="2022-12-29T00:00:00"/>
    <x v="0"/>
    <n v="58101"/>
    <n v="4.3"/>
    <x v="0"/>
    <n v="5"/>
    <x v="1"/>
    <x v="0"/>
    <n v="25"/>
  </r>
  <r>
    <x v="1486"/>
    <x v="0"/>
    <n v="31"/>
    <x v="0"/>
    <s v="Operations Executive"/>
    <x v="1"/>
    <x v="4"/>
    <x v="1"/>
    <x v="332"/>
    <x v="333"/>
    <d v="2022-12-29T00:00:00"/>
    <x v="0"/>
    <n v="65469"/>
    <n v="4.8"/>
    <x v="0"/>
    <n v="5"/>
    <x v="1"/>
    <x v="1"/>
    <n v="25"/>
  </r>
  <r>
    <x v="1487"/>
    <x v="2"/>
    <n v="30"/>
    <x v="1"/>
    <s v="Service Engineer"/>
    <x v="6"/>
    <x v="1"/>
    <x v="1"/>
    <x v="332"/>
    <x v="337"/>
    <d v="2023-01-04T00:00:00"/>
    <x v="0"/>
    <n v="53854"/>
    <n v="4.0999999999999996"/>
    <x v="2"/>
    <n v="4"/>
    <x v="2"/>
    <x v="1"/>
    <n v="31"/>
  </r>
  <r>
    <x v="1488"/>
    <x v="0"/>
    <n v="32"/>
    <x v="1"/>
    <s v="Service Engineer"/>
    <x v="4"/>
    <x v="1"/>
    <x v="3"/>
    <x v="333"/>
    <x v="326"/>
    <d v="2022-12-27T00:00:00"/>
    <x v="0"/>
    <n v="66060"/>
    <n v="4.3"/>
    <x v="2"/>
    <n v="4"/>
    <x v="1"/>
    <x v="1"/>
    <n v="22"/>
  </r>
  <r>
    <x v="1489"/>
    <x v="0"/>
    <n v="34"/>
    <x v="0"/>
    <s v="Operations Executive"/>
    <x v="2"/>
    <x v="0"/>
    <x v="1"/>
    <x v="333"/>
    <x v="333"/>
    <d v="2022-12-29T00:00:00"/>
    <x v="0"/>
    <n v="88260"/>
    <n v="3.8"/>
    <x v="0"/>
    <n v="4"/>
    <x v="1"/>
    <x v="2"/>
    <n v="24"/>
  </r>
  <r>
    <x v="1490"/>
    <x v="0"/>
    <n v="24"/>
    <x v="0"/>
    <s v="Operations Executive"/>
    <x v="12"/>
    <x v="1"/>
    <x v="0"/>
    <x v="333"/>
    <x v="336"/>
    <d v="2023-01-05T00:00:00"/>
    <x v="0"/>
    <n v="45538"/>
    <n v="4.9000000000000004"/>
    <x v="0"/>
    <n v="5"/>
    <x v="1"/>
    <x v="0"/>
    <n v="31"/>
  </r>
  <r>
    <x v="1491"/>
    <x v="0"/>
    <n v="32"/>
    <x v="0"/>
    <s v="Operations Executive"/>
    <x v="0"/>
    <x v="2"/>
    <x v="1"/>
    <x v="333"/>
    <x v="337"/>
    <d v="2023-01-05T00:00:00"/>
    <x v="0"/>
    <n v="50553"/>
    <n v="3.8"/>
    <x v="0"/>
    <n v="4"/>
    <x v="1"/>
    <x v="1"/>
    <n v="31"/>
  </r>
  <r>
    <x v="1492"/>
    <x v="0"/>
    <n v="26"/>
    <x v="3"/>
    <s v="Marketing Executive"/>
    <x v="2"/>
    <x v="2"/>
    <x v="1"/>
    <x v="334"/>
    <x v="333"/>
    <d v="2022-12-29T00:00:00"/>
    <x v="1"/>
    <m/>
    <m/>
    <x v="1"/>
    <n v="1"/>
    <x v="0"/>
    <x v="0"/>
    <n v="23"/>
  </r>
  <r>
    <x v="1493"/>
    <x v="0"/>
    <n v="37"/>
    <x v="0"/>
    <s v="Operations Manager"/>
    <x v="6"/>
    <x v="1"/>
    <x v="1"/>
    <x v="334"/>
    <x v="335"/>
    <d v="2022-12-28T00:00:00"/>
    <x v="1"/>
    <m/>
    <m/>
    <x v="1"/>
    <n v="4"/>
    <x v="1"/>
    <x v="2"/>
    <n v="22"/>
  </r>
  <r>
    <x v="1494"/>
    <x v="2"/>
    <n v="25"/>
    <x v="2"/>
    <s v="Sales Executive"/>
    <x v="4"/>
    <x v="1"/>
    <x v="2"/>
    <x v="334"/>
    <x v="330"/>
    <d v="2022-12-26T00:00:00"/>
    <x v="0"/>
    <n v="67516"/>
    <n v="3.9"/>
    <x v="0"/>
    <n v="4"/>
    <x v="0"/>
    <x v="0"/>
    <n v="20"/>
  </r>
  <r>
    <x v="1495"/>
    <x v="2"/>
    <n v="35"/>
    <x v="1"/>
    <s v="Service Engineer"/>
    <x v="10"/>
    <x v="0"/>
    <x v="3"/>
    <x v="334"/>
    <x v="338"/>
    <d v="2022-12-31T00:00:00"/>
    <x v="0"/>
    <n v="158114"/>
    <n v="3.8"/>
    <x v="2"/>
    <n v="4"/>
    <x v="1"/>
    <x v="2"/>
    <n v="25"/>
  </r>
  <r>
    <x v="1496"/>
    <x v="2"/>
    <n v="33"/>
    <x v="0"/>
    <s v="Operations Executive"/>
    <x v="8"/>
    <x v="4"/>
    <x v="2"/>
    <x v="334"/>
    <x v="334"/>
    <d v="2023-01-01T00:00:00"/>
    <x v="0"/>
    <n v="222010"/>
    <n v="4.9000000000000004"/>
    <x v="2"/>
    <m/>
    <x v="1"/>
    <x v="1"/>
    <n v="26"/>
  </r>
  <r>
    <x v="1497"/>
    <x v="0"/>
    <n v="24"/>
    <x v="1"/>
    <s v="Service Engineer"/>
    <x v="12"/>
    <x v="2"/>
    <x v="0"/>
    <x v="335"/>
    <x v="339"/>
    <d v="2023-01-09T00:00:00"/>
    <x v="1"/>
    <m/>
    <m/>
    <x v="1"/>
    <m/>
    <x v="1"/>
    <x v="0"/>
    <n v="33"/>
  </r>
  <r>
    <x v="1498"/>
    <x v="0"/>
    <n v="24"/>
    <x v="0"/>
    <s v="Operations Manager"/>
    <x v="12"/>
    <x v="1"/>
    <x v="2"/>
    <x v="335"/>
    <x v="326"/>
    <d v="2022-12-22T00:00:00"/>
    <x v="4"/>
    <m/>
    <m/>
    <x v="1"/>
    <n v="5"/>
    <x v="1"/>
    <x v="0"/>
    <n v="15"/>
  </r>
  <r>
    <x v="1499"/>
    <x v="2"/>
    <n v="29"/>
    <x v="0"/>
    <s v="Operations Executive"/>
    <x v="6"/>
    <x v="3"/>
    <x v="1"/>
    <x v="335"/>
    <x v="331"/>
    <d v="2022-12-25T00:00:00"/>
    <x v="1"/>
    <m/>
    <m/>
    <x v="1"/>
    <n v="5"/>
    <x v="1"/>
    <x v="1"/>
    <n v="18"/>
  </r>
  <r>
    <x v="1500"/>
    <x v="0"/>
    <n v="31"/>
    <x v="1"/>
    <s v="Service Engineer"/>
    <x v="7"/>
    <x v="1"/>
    <x v="2"/>
    <x v="335"/>
    <x v="330"/>
    <d v="2022-12-23T00:00:00"/>
    <x v="0"/>
    <m/>
    <m/>
    <x v="0"/>
    <n v="3"/>
    <x v="0"/>
    <x v="1"/>
    <n v="16"/>
  </r>
  <r>
    <x v="1501"/>
    <x v="0"/>
    <n v="37"/>
    <x v="0"/>
    <s v="Operations Manager"/>
    <x v="0"/>
    <x v="1"/>
    <x v="0"/>
    <x v="335"/>
    <x v="333"/>
    <d v="2022-12-26T00:00:00"/>
    <x v="0"/>
    <n v="51583"/>
    <n v="4.5"/>
    <x v="0"/>
    <n v="4"/>
    <x v="1"/>
    <x v="2"/>
    <n v="19"/>
  </r>
  <r>
    <x v="1502"/>
    <x v="0"/>
    <n v="26"/>
    <x v="6"/>
    <s v="Financial Analyst"/>
    <x v="4"/>
    <x v="1"/>
    <x v="2"/>
    <x v="336"/>
    <x v="336"/>
    <d v="2022-12-29T00:00:00"/>
    <x v="0"/>
    <n v="85366"/>
    <n v="4.4000000000000004"/>
    <x v="2"/>
    <n v="5"/>
    <x v="1"/>
    <x v="0"/>
    <n v="21"/>
  </r>
  <r>
    <x v="1503"/>
    <x v="0"/>
    <n v="29"/>
    <x v="4"/>
    <s v="Production Engineer"/>
    <x v="0"/>
    <x v="1"/>
    <x v="1"/>
    <x v="336"/>
    <x v="340"/>
    <d v="2023-01-06T00:00:00"/>
    <x v="0"/>
    <n v="54890"/>
    <n v="4.7"/>
    <x v="2"/>
    <n v="4"/>
    <x v="1"/>
    <x v="1"/>
    <n v="29"/>
  </r>
  <r>
    <x v="1504"/>
    <x v="0"/>
    <n v="33"/>
    <x v="8"/>
    <s v="HR Specialist"/>
    <x v="0"/>
    <x v="0"/>
    <x v="2"/>
    <x v="336"/>
    <x v="341"/>
    <d v="2023-01-02T00:00:00"/>
    <x v="0"/>
    <n v="61762"/>
    <n v="4.3"/>
    <x v="0"/>
    <n v="4"/>
    <x v="1"/>
    <x v="1"/>
    <n v="25"/>
  </r>
  <r>
    <x v="1505"/>
    <x v="0"/>
    <n v="28"/>
    <x v="6"/>
    <s v="Financial Analyst"/>
    <x v="0"/>
    <x v="0"/>
    <x v="0"/>
    <x v="336"/>
    <x v="342"/>
    <d v="2022-12-27T00:00:00"/>
    <x v="0"/>
    <n v="43629"/>
    <n v="4.0999999999999996"/>
    <x v="0"/>
    <n v="2"/>
    <x v="0"/>
    <x v="1"/>
    <n v="19"/>
  </r>
  <r>
    <x v="1506"/>
    <x v="2"/>
    <n v="30"/>
    <x v="1"/>
    <s v="Service Manager"/>
    <x v="2"/>
    <x v="2"/>
    <x v="1"/>
    <x v="336"/>
    <x v="341"/>
    <d v="2023-01-10T00:00:00"/>
    <x v="1"/>
    <m/>
    <m/>
    <x v="1"/>
    <n v="5"/>
    <x v="1"/>
    <x v="1"/>
    <n v="33"/>
  </r>
  <r>
    <x v="1507"/>
    <x v="0"/>
    <n v="28"/>
    <x v="6"/>
    <s v="Financial Analyst"/>
    <x v="4"/>
    <x v="0"/>
    <x v="0"/>
    <x v="336"/>
    <x v="343"/>
    <d v="2023-01-03T00:00:00"/>
    <x v="1"/>
    <m/>
    <m/>
    <x v="1"/>
    <n v="4"/>
    <x v="2"/>
    <x v="1"/>
    <n v="26"/>
  </r>
  <r>
    <x v="1508"/>
    <x v="2"/>
    <n v="35"/>
    <x v="0"/>
    <s v="Operations Executive"/>
    <x v="5"/>
    <x v="1"/>
    <x v="1"/>
    <x v="336"/>
    <x v="339"/>
    <d v="2023-01-03T00:00:00"/>
    <x v="3"/>
    <m/>
    <m/>
    <x v="1"/>
    <n v="3"/>
    <x v="0"/>
    <x v="2"/>
    <n v="26"/>
  </r>
  <r>
    <x v="1509"/>
    <x v="2"/>
    <n v="27"/>
    <x v="0"/>
    <s v="Operations Executive"/>
    <x v="3"/>
    <x v="0"/>
    <x v="1"/>
    <x v="337"/>
    <x v="343"/>
    <d v="2022-12-28T00:00:00"/>
    <x v="1"/>
    <m/>
    <m/>
    <x v="1"/>
    <n v="5"/>
    <x v="1"/>
    <x v="0"/>
    <n v="19"/>
  </r>
  <r>
    <x v="1510"/>
    <x v="2"/>
    <n v="26"/>
    <x v="0"/>
    <s v="Operations Executive"/>
    <x v="12"/>
    <x v="1"/>
    <x v="0"/>
    <x v="337"/>
    <x v="341"/>
    <d v="2023-01-02T00:00:00"/>
    <x v="1"/>
    <m/>
    <m/>
    <x v="1"/>
    <n v="3"/>
    <x v="1"/>
    <x v="0"/>
    <n v="24"/>
  </r>
  <r>
    <x v="1511"/>
    <x v="2"/>
    <n v="54"/>
    <x v="0"/>
    <s v="Operations Executive"/>
    <x v="4"/>
    <x v="0"/>
    <x v="1"/>
    <x v="337"/>
    <x v="343"/>
    <d v="2023-01-01T00:00:00"/>
    <x v="0"/>
    <n v="63848"/>
    <n v="4.5999999999999996"/>
    <x v="0"/>
    <n v="4"/>
    <x v="1"/>
    <x v="4"/>
    <n v="23"/>
  </r>
  <r>
    <x v="1512"/>
    <x v="1"/>
    <n v="34"/>
    <x v="1"/>
    <s v="Service Engineer"/>
    <x v="12"/>
    <x v="1"/>
    <x v="1"/>
    <x v="337"/>
    <x v="331"/>
    <d v="2022-12-29T00:00:00"/>
    <x v="1"/>
    <m/>
    <m/>
    <x v="1"/>
    <n v="4"/>
    <x v="1"/>
    <x v="2"/>
    <n v="20"/>
  </r>
  <r>
    <x v="1513"/>
    <x v="0"/>
    <n v="27"/>
    <x v="0"/>
    <s v="Operations Executive"/>
    <x v="0"/>
    <x v="1"/>
    <x v="1"/>
    <x v="337"/>
    <x v="344"/>
    <d v="2023-01-02T00:00:00"/>
    <x v="0"/>
    <m/>
    <m/>
    <x v="0"/>
    <n v="5"/>
    <x v="0"/>
    <x v="0"/>
    <n v="24"/>
  </r>
  <r>
    <x v="1514"/>
    <x v="0"/>
    <n v="22"/>
    <x v="0"/>
    <s v="Operations Executive"/>
    <x v="7"/>
    <x v="1"/>
    <x v="1"/>
    <x v="337"/>
    <x v="337"/>
    <d v="2023-01-01T00:00:00"/>
    <x v="0"/>
    <n v="66685"/>
    <n v="4.0999999999999996"/>
    <x v="2"/>
    <n v="4"/>
    <x v="1"/>
    <x v="0"/>
    <n v="23"/>
  </r>
  <r>
    <x v="1515"/>
    <x v="0"/>
    <n v="28"/>
    <x v="1"/>
    <s v="Service Manager"/>
    <x v="7"/>
    <x v="4"/>
    <x v="1"/>
    <x v="337"/>
    <x v="339"/>
    <d v="2023-01-08T00:00:00"/>
    <x v="2"/>
    <m/>
    <m/>
    <x v="1"/>
    <n v="5"/>
    <x v="1"/>
    <x v="1"/>
    <n v="30"/>
  </r>
  <r>
    <x v="1516"/>
    <x v="2"/>
    <n v="34"/>
    <x v="1"/>
    <s v="Service Engineer"/>
    <x v="3"/>
    <x v="0"/>
    <x v="1"/>
    <x v="338"/>
    <x v="339"/>
    <d v="2023-01-03T00:00:00"/>
    <x v="1"/>
    <m/>
    <m/>
    <x v="1"/>
    <n v="5"/>
    <x v="1"/>
    <x v="2"/>
    <n v="24"/>
  </r>
  <r>
    <x v="1517"/>
    <x v="2"/>
    <n v="24"/>
    <x v="5"/>
    <s v="General Manager"/>
    <x v="7"/>
    <x v="4"/>
    <x v="1"/>
    <x v="338"/>
    <x v="331"/>
    <d v="2023-01-01T00:00:00"/>
    <x v="1"/>
    <m/>
    <m/>
    <x v="1"/>
    <m/>
    <x v="1"/>
    <x v="0"/>
    <n v="22"/>
  </r>
  <r>
    <x v="1518"/>
    <x v="0"/>
    <n v="40"/>
    <x v="0"/>
    <s v="Operations Executive"/>
    <x v="4"/>
    <x v="0"/>
    <x v="3"/>
    <x v="338"/>
    <x v="335"/>
    <d v="2022-12-31T00:00:00"/>
    <x v="0"/>
    <n v="83100"/>
    <n v="4.9000000000000004"/>
    <x v="0"/>
    <n v="4"/>
    <x v="1"/>
    <x v="3"/>
    <n v="21"/>
  </r>
  <r>
    <x v="1519"/>
    <x v="1"/>
    <n v="34"/>
    <x v="0"/>
    <s v="Operations Executive"/>
    <x v="4"/>
    <x v="3"/>
    <x v="3"/>
    <x v="338"/>
    <x v="344"/>
    <d v="2023-01-03T00:00:00"/>
    <x v="0"/>
    <n v="82137"/>
    <n v="4.4000000000000004"/>
    <x v="0"/>
    <n v="4"/>
    <x v="0"/>
    <x v="2"/>
    <n v="24"/>
  </r>
  <r>
    <x v="1520"/>
    <x v="0"/>
    <n v="29"/>
    <x v="0"/>
    <s v="Operations Manager"/>
    <x v="6"/>
    <x v="1"/>
    <x v="2"/>
    <x v="339"/>
    <x v="340"/>
    <d v="2023-01-06T00:00:00"/>
    <x v="0"/>
    <n v="73634"/>
    <n v="4"/>
    <x v="0"/>
    <n v="4"/>
    <x v="1"/>
    <x v="1"/>
    <n v="26"/>
  </r>
  <r>
    <x v="1521"/>
    <x v="1"/>
    <n v="26"/>
    <x v="0"/>
    <s v="Operations Manager"/>
    <x v="1"/>
    <x v="2"/>
    <x v="1"/>
    <x v="339"/>
    <x v="345"/>
    <d v="2023-01-08T00:00:00"/>
    <x v="0"/>
    <n v="54476"/>
    <n v="4.0999999999999996"/>
    <x v="2"/>
    <n v="3"/>
    <x v="1"/>
    <x v="0"/>
    <n v="28"/>
  </r>
  <r>
    <x v="1522"/>
    <x v="0"/>
    <n v="28"/>
    <x v="0"/>
    <s v="Operations Manager"/>
    <x v="7"/>
    <x v="1"/>
    <x v="2"/>
    <x v="339"/>
    <x v="337"/>
    <d v="2022-12-28T00:00:00"/>
    <x v="0"/>
    <m/>
    <m/>
    <x v="0"/>
    <n v="4"/>
    <x v="1"/>
    <x v="1"/>
    <n v="17"/>
  </r>
  <r>
    <x v="1523"/>
    <x v="0"/>
    <n v="27"/>
    <x v="0"/>
    <s v="Operations Executive"/>
    <x v="2"/>
    <x v="1"/>
    <x v="0"/>
    <x v="339"/>
    <x v="332"/>
    <d v="2022-12-25T00:00:00"/>
    <x v="0"/>
    <n v="80782"/>
    <n v="4.4000000000000004"/>
    <x v="2"/>
    <n v="4"/>
    <x v="0"/>
    <x v="0"/>
    <n v="14"/>
  </r>
  <r>
    <x v="1524"/>
    <x v="0"/>
    <n v="27"/>
    <x v="2"/>
    <s v="Sales Manager"/>
    <x v="2"/>
    <x v="2"/>
    <x v="1"/>
    <x v="339"/>
    <x v="341"/>
    <d v="2023-01-03T00:00:00"/>
    <x v="0"/>
    <n v="71982"/>
    <n v="3.9"/>
    <x v="0"/>
    <n v="5"/>
    <x v="1"/>
    <x v="0"/>
    <n v="23"/>
  </r>
  <r>
    <x v="1525"/>
    <x v="0"/>
    <n v="25"/>
    <x v="0"/>
    <s v="Operations Executive"/>
    <x v="4"/>
    <x v="2"/>
    <x v="3"/>
    <x v="340"/>
    <x v="337"/>
    <d v="2022-12-30T00:00:00"/>
    <x v="2"/>
    <m/>
    <m/>
    <x v="1"/>
    <n v="4"/>
    <x v="0"/>
    <x v="0"/>
    <n v="18"/>
  </r>
  <r>
    <x v="1526"/>
    <x v="0"/>
    <n v="32"/>
    <x v="6"/>
    <s v="Financial Analyst"/>
    <x v="0"/>
    <x v="2"/>
    <x v="4"/>
    <x v="340"/>
    <x v="345"/>
    <d v="2023-01-11T00:00:00"/>
    <x v="0"/>
    <n v="60933"/>
    <n v="3.6"/>
    <x v="0"/>
    <n v="4"/>
    <x v="1"/>
    <x v="1"/>
    <n v="30"/>
  </r>
  <r>
    <x v="1527"/>
    <x v="0"/>
    <n v="40"/>
    <x v="0"/>
    <s v="Operations Executive"/>
    <x v="10"/>
    <x v="1"/>
    <x v="2"/>
    <x v="340"/>
    <x v="346"/>
    <d v="2023-01-06T00:00:00"/>
    <x v="0"/>
    <n v="153948"/>
    <n v="4.4000000000000004"/>
    <x v="0"/>
    <n v="5"/>
    <x v="1"/>
    <x v="3"/>
    <n v="25"/>
  </r>
  <r>
    <x v="1528"/>
    <x v="2"/>
    <n v="47"/>
    <x v="6"/>
    <s v="Finance Manager"/>
    <x v="7"/>
    <x v="2"/>
    <x v="1"/>
    <x v="341"/>
    <x v="334"/>
    <d v="2023-01-01T00:00:00"/>
    <x v="0"/>
    <n v="48484"/>
    <n v="3.8"/>
    <x v="2"/>
    <n v="4"/>
    <x v="1"/>
    <x v="5"/>
    <n v="19"/>
  </r>
  <r>
    <x v="1529"/>
    <x v="0"/>
    <n v="27"/>
    <x v="6"/>
    <s v="Finance Manager"/>
    <x v="8"/>
    <x v="1"/>
    <x v="0"/>
    <x v="341"/>
    <x v="335"/>
    <d v="2022-12-30T00:00:00"/>
    <x v="2"/>
    <m/>
    <m/>
    <x v="1"/>
    <m/>
    <x v="1"/>
    <x v="0"/>
    <n v="17"/>
  </r>
  <r>
    <x v="1530"/>
    <x v="0"/>
    <n v="26"/>
    <x v="1"/>
    <s v="Service Manager"/>
    <x v="4"/>
    <x v="1"/>
    <x v="1"/>
    <x v="342"/>
    <x v="337"/>
    <d v="2022-12-28T00:00:00"/>
    <x v="0"/>
    <m/>
    <m/>
    <x v="0"/>
    <n v="4"/>
    <x v="1"/>
    <x v="0"/>
    <n v="14"/>
  </r>
  <r>
    <x v="1531"/>
    <x v="2"/>
    <n v="35"/>
    <x v="1"/>
    <s v="Service Manager"/>
    <x v="1"/>
    <x v="4"/>
    <x v="1"/>
    <x v="342"/>
    <x v="341"/>
    <d v="2023-01-03T00:00:00"/>
    <x v="0"/>
    <n v="66793"/>
    <n v="3.6"/>
    <x v="0"/>
    <n v="5"/>
    <x v="0"/>
    <x v="2"/>
    <n v="20"/>
  </r>
  <r>
    <x v="1532"/>
    <x v="2"/>
    <n v="30"/>
    <x v="1"/>
    <s v="Service Engineer"/>
    <x v="7"/>
    <x v="0"/>
    <x v="2"/>
    <x v="342"/>
    <x v="339"/>
    <d v="2023-01-02T00:00:00"/>
    <x v="0"/>
    <n v="69819"/>
    <n v="4.0999999999999996"/>
    <x v="0"/>
    <n v="4"/>
    <x v="1"/>
    <x v="1"/>
    <n v="19"/>
  </r>
  <r>
    <x v="1533"/>
    <x v="0"/>
    <n v="39"/>
    <x v="1"/>
    <s v="Service Engineer"/>
    <x v="8"/>
    <x v="3"/>
    <x v="1"/>
    <x v="342"/>
    <x v="341"/>
    <d v="2023-01-09T00:00:00"/>
    <x v="0"/>
    <n v="173659"/>
    <n v="4.4000000000000004"/>
    <x v="2"/>
    <n v="4"/>
    <x v="2"/>
    <x v="2"/>
    <n v="26"/>
  </r>
  <r>
    <x v="1534"/>
    <x v="0"/>
    <n v="32"/>
    <x v="5"/>
    <s v="General Manager"/>
    <x v="7"/>
    <x v="1"/>
    <x v="1"/>
    <x v="343"/>
    <x v="344"/>
    <d v="2023-01-02T00:00:00"/>
    <x v="0"/>
    <n v="59673"/>
    <n v="4.4000000000000004"/>
    <x v="0"/>
    <n v="4"/>
    <x v="1"/>
    <x v="1"/>
    <n v="18"/>
  </r>
  <r>
    <x v="1535"/>
    <x v="0"/>
    <n v="26"/>
    <x v="1"/>
    <s v="Service Engineer"/>
    <x v="8"/>
    <x v="3"/>
    <x v="1"/>
    <x v="343"/>
    <x v="340"/>
    <d v="2023-01-03T00:00:00"/>
    <x v="3"/>
    <m/>
    <m/>
    <x v="1"/>
    <m/>
    <x v="1"/>
    <x v="0"/>
    <n v="19"/>
  </r>
  <r>
    <x v="1536"/>
    <x v="0"/>
    <n v="32"/>
    <x v="1"/>
    <s v="Service Manager"/>
    <x v="9"/>
    <x v="0"/>
    <x v="0"/>
    <x v="343"/>
    <x v="347"/>
    <d v="2023-01-09T00:00:00"/>
    <x v="0"/>
    <m/>
    <m/>
    <x v="0"/>
    <n v="4"/>
    <x v="1"/>
    <x v="1"/>
    <n v="25"/>
  </r>
  <r>
    <x v="1537"/>
    <x v="2"/>
    <n v="29"/>
    <x v="0"/>
    <s v="Operations Executive"/>
    <x v="5"/>
    <x v="0"/>
    <x v="4"/>
    <x v="344"/>
    <x v="348"/>
    <d v="2023-01-14T00:00:00"/>
    <x v="1"/>
    <m/>
    <m/>
    <x v="1"/>
    <n v="5"/>
    <x v="1"/>
    <x v="1"/>
    <n v="29"/>
  </r>
  <r>
    <x v="1538"/>
    <x v="0"/>
    <n v="28"/>
    <x v="0"/>
    <s v="Operations Manager"/>
    <x v="4"/>
    <x v="1"/>
    <x v="0"/>
    <x v="344"/>
    <x v="349"/>
    <d v="2023-01-13T00:00:00"/>
    <x v="3"/>
    <m/>
    <m/>
    <x v="1"/>
    <n v="4"/>
    <x v="1"/>
    <x v="1"/>
    <n v="28"/>
  </r>
  <r>
    <x v="1539"/>
    <x v="0"/>
    <n v="25"/>
    <x v="1"/>
    <s v="Service Engineer"/>
    <x v="0"/>
    <x v="2"/>
    <x v="1"/>
    <x v="344"/>
    <x v="345"/>
    <d v="2023-01-06T00:00:00"/>
    <x v="0"/>
    <n v="49016"/>
    <n v="4"/>
    <x v="0"/>
    <m/>
    <x v="1"/>
    <x v="0"/>
    <n v="21"/>
  </r>
  <r>
    <x v="1540"/>
    <x v="2"/>
    <n v="23"/>
    <x v="0"/>
    <s v="Operations Executive"/>
    <x v="4"/>
    <x v="2"/>
    <x v="0"/>
    <x v="344"/>
    <x v="344"/>
    <d v="2023-01-03T00:00:00"/>
    <x v="0"/>
    <m/>
    <m/>
    <x v="0"/>
    <n v="4"/>
    <x v="1"/>
    <x v="0"/>
    <n v="18"/>
  </r>
  <r>
    <x v="1541"/>
    <x v="0"/>
    <n v="32"/>
    <x v="0"/>
    <s v="Operations Executive"/>
    <x v="13"/>
    <x v="0"/>
    <x v="0"/>
    <x v="344"/>
    <x v="340"/>
    <d v="2023-01-04T00:00:00"/>
    <x v="0"/>
    <n v="193934"/>
    <n v="3.7"/>
    <x v="0"/>
    <n v="5"/>
    <x v="1"/>
    <x v="1"/>
    <n v="19"/>
  </r>
  <r>
    <x v="1542"/>
    <x v="0"/>
    <n v="28"/>
    <x v="1"/>
    <s v="Service Engineer"/>
    <x v="4"/>
    <x v="2"/>
    <x v="2"/>
    <x v="345"/>
    <x v="350"/>
    <d v="2023-01-08T00:00:00"/>
    <x v="1"/>
    <m/>
    <m/>
    <x v="1"/>
    <n v="5"/>
    <x v="1"/>
    <x v="1"/>
    <n v="22"/>
  </r>
  <r>
    <x v="1543"/>
    <x v="0"/>
    <n v="33"/>
    <x v="1"/>
    <s v="Service Manager"/>
    <x v="14"/>
    <x v="0"/>
    <x v="0"/>
    <x v="345"/>
    <x v="348"/>
    <d v="2023-01-15T00:00:00"/>
    <x v="0"/>
    <n v="146135"/>
    <n v="4.9000000000000004"/>
    <x v="2"/>
    <m/>
    <x v="0"/>
    <x v="1"/>
    <n v="29"/>
  </r>
  <r>
    <x v="1544"/>
    <x v="1"/>
    <n v="33"/>
    <x v="3"/>
    <s v="Marketing Executive"/>
    <x v="12"/>
    <x v="2"/>
    <x v="1"/>
    <x v="345"/>
    <x v="351"/>
    <d v="2023-01-06T00:00:00"/>
    <x v="0"/>
    <n v="54054"/>
    <n v="3.9"/>
    <x v="0"/>
    <n v="4"/>
    <x v="1"/>
    <x v="1"/>
    <n v="20"/>
  </r>
  <r>
    <x v="1545"/>
    <x v="0"/>
    <n v="31"/>
    <x v="0"/>
    <s v="Operations Executive"/>
    <x v="8"/>
    <x v="3"/>
    <x v="1"/>
    <x v="346"/>
    <x v="346"/>
    <d v="2023-01-08T00:00:00"/>
    <x v="0"/>
    <m/>
    <m/>
    <x v="2"/>
    <n v="5"/>
    <x v="2"/>
    <x v="1"/>
    <n v="21"/>
  </r>
  <r>
    <x v="1546"/>
    <x v="2"/>
    <n v="32"/>
    <x v="0"/>
    <s v="Operations Executive"/>
    <x v="0"/>
    <x v="1"/>
    <x v="3"/>
    <x v="347"/>
    <x v="351"/>
    <d v="2023-01-11T00:00:00"/>
    <x v="0"/>
    <n v="44920"/>
    <n v="4.5999999999999996"/>
    <x v="0"/>
    <n v="3"/>
    <x v="1"/>
    <x v="1"/>
    <n v="23"/>
  </r>
  <r>
    <x v="1547"/>
    <x v="0"/>
    <n v="32"/>
    <x v="2"/>
    <s v="Sales Executive"/>
    <x v="4"/>
    <x v="0"/>
    <x v="1"/>
    <x v="348"/>
    <x v="340"/>
    <d v="2023-01-05T00:00:00"/>
    <x v="1"/>
    <m/>
    <m/>
    <x v="1"/>
    <n v="4"/>
    <x v="0"/>
    <x v="1"/>
    <n v="16"/>
  </r>
  <r>
    <x v="1548"/>
    <x v="0"/>
    <n v="26"/>
    <x v="7"/>
    <s v="Purchase Officer"/>
    <x v="4"/>
    <x v="1"/>
    <x v="2"/>
    <x v="348"/>
    <x v="348"/>
    <d v="2023-01-17T00:00:00"/>
    <x v="1"/>
    <m/>
    <m/>
    <x v="1"/>
    <n v="4"/>
    <x v="1"/>
    <x v="0"/>
    <n v="28"/>
  </r>
  <r>
    <x v="1549"/>
    <x v="2"/>
    <n v="32"/>
    <x v="0"/>
    <s v="Operations Executive"/>
    <x v="0"/>
    <x v="0"/>
    <x v="1"/>
    <x v="348"/>
    <x v="352"/>
    <d v="2023-01-18T00:00:00"/>
    <x v="0"/>
    <n v="55985"/>
    <n v="4.8"/>
    <x v="0"/>
    <m/>
    <x v="0"/>
    <x v="1"/>
    <n v="29"/>
  </r>
  <r>
    <x v="1550"/>
    <x v="1"/>
    <n v="34"/>
    <x v="1"/>
    <s v="Service Manager"/>
    <x v="2"/>
    <x v="4"/>
    <x v="2"/>
    <x v="348"/>
    <x v="347"/>
    <d v="2023-01-14T00:00:00"/>
    <x v="1"/>
    <m/>
    <m/>
    <x v="1"/>
    <n v="2"/>
    <x v="1"/>
    <x v="2"/>
    <n v="25"/>
  </r>
  <r>
    <x v="1551"/>
    <x v="2"/>
    <n v="25"/>
    <x v="4"/>
    <s v="Production Engineer"/>
    <x v="12"/>
    <x v="1"/>
    <x v="1"/>
    <x v="348"/>
    <x v="339"/>
    <d v="2023-01-07T00:00:00"/>
    <x v="0"/>
    <n v="41236"/>
    <n v="4.7"/>
    <x v="0"/>
    <m/>
    <x v="0"/>
    <x v="0"/>
    <n v="18"/>
  </r>
  <r>
    <x v="1552"/>
    <x v="2"/>
    <n v="35"/>
    <x v="0"/>
    <s v="Operations Executive"/>
    <x v="7"/>
    <x v="1"/>
    <x v="1"/>
    <x v="349"/>
    <x v="346"/>
    <d v="2023-01-11T00:00:00"/>
    <x v="0"/>
    <n v="52435"/>
    <n v="5"/>
    <x v="2"/>
    <m/>
    <x v="1"/>
    <x v="2"/>
    <n v="21"/>
  </r>
  <r>
    <x v="1553"/>
    <x v="2"/>
    <n v="33"/>
    <x v="1"/>
    <s v="Service Engineer"/>
    <x v="13"/>
    <x v="2"/>
    <x v="0"/>
    <x v="349"/>
    <x v="353"/>
    <d v="2023-01-23T00:00:00"/>
    <x v="0"/>
    <n v="202265"/>
    <n v="4.7"/>
    <x v="0"/>
    <n v="5"/>
    <x v="1"/>
    <x v="1"/>
    <n v="33"/>
  </r>
  <r>
    <x v="1554"/>
    <x v="0"/>
    <n v="39"/>
    <x v="0"/>
    <s v="Operations Executive"/>
    <x v="2"/>
    <x v="0"/>
    <x v="0"/>
    <x v="349"/>
    <x v="352"/>
    <d v="2023-01-14T00:00:00"/>
    <x v="0"/>
    <n v="87253"/>
    <n v="4.4000000000000004"/>
    <x v="0"/>
    <n v="4"/>
    <x v="1"/>
    <x v="2"/>
    <n v="24"/>
  </r>
  <r>
    <x v="1555"/>
    <x v="0"/>
    <n v="40"/>
    <x v="0"/>
    <s v="Operations Executive"/>
    <x v="5"/>
    <x v="0"/>
    <x v="1"/>
    <x v="349"/>
    <x v="348"/>
    <d v="2023-01-13T00:00:00"/>
    <x v="0"/>
    <n v="54097"/>
    <n v="4.4000000000000004"/>
    <x v="0"/>
    <n v="5"/>
    <x v="1"/>
    <x v="3"/>
    <n v="23"/>
  </r>
  <r>
    <x v="1556"/>
    <x v="2"/>
    <n v="33"/>
    <x v="1"/>
    <s v="Service Engineer"/>
    <x v="12"/>
    <x v="1"/>
    <x v="0"/>
    <x v="350"/>
    <x v="348"/>
    <d v="2023-01-10T00:00:00"/>
    <x v="0"/>
    <n v="42554"/>
    <n v="3.5"/>
    <x v="2"/>
    <n v="5"/>
    <x v="1"/>
    <x v="1"/>
    <n v="19"/>
  </r>
  <r>
    <x v="1557"/>
    <x v="0"/>
    <n v="32"/>
    <x v="0"/>
    <s v="Operations Executive"/>
    <x v="7"/>
    <x v="1"/>
    <x v="1"/>
    <x v="350"/>
    <x v="354"/>
    <d v="2023-01-15T00:00:00"/>
    <x v="1"/>
    <m/>
    <m/>
    <x v="1"/>
    <n v="4"/>
    <x v="2"/>
    <x v="1"/>
    <n v="24"/>
  </r>
  <r>
    <x v="1558"/>
    <x v="2"/>
    <n v="32"/>
    <x v="1"/>
    <s v="Service Engineer"/>
    <x v="4"/>
    <x v="1"/>
    <x v="0"/>
    <x v="350"/>
    <x v="350"/>
    <d v="2023-01-08T00:00:00"/>
    <x v="0"/>
    <n v="73905"/>
    <n v="4.5"/>
    <x v="2"/>
    <n v="3"/>
    <x v="0"/>
    <x v="1"/>
    <n v="17"/>
  </r>
  <r>
    <x v="1559"/>
    <x v="1"/>
    <n v="29"/>
    <x v="0"/>
    <s v="Operations Executive"/>
    <x v="5"/>
    <x v="2"/>
    <x v="0"/>
    <x v="350"/>
    <x v="349"/>
    <d v="2023-01-11T00:00:00"/>
    <x v="0"/>
    <n v="59249"/>
    <n v="4.3"/>
    <x v="0"/>
    <n v="4"/>
    <x v="1"/>
    <x v="1"/>
    <n v="20"/>
  </r>
  <r>
    <x v="1560"/>
    <x v="0"/>
    <n v="34"/>
    <x v="1"/>
    <s v="Service Manager"/>
    <x v="6"/>
    <x v="0"/>
    <x v="2"/>
    <x v="350"/>
    <x v="354"/>
    <d v="2023-01-15T00:00:00"/>
    <x v="1"/>
    <m/>
    <m/>
    <x v="1"/>
    <m/>
    <x v="1"/>
    <x v="2"/>
    <n v="24"/>
  </r>
  <r>
    <x v="1561"/>
    <x v="0"/>
    <n v="25"/>
    <x v="2"/>
    <s v="Sales Manager"/>
    <x v="0"/>
    <x v="0"/>
    <x v="0"/>
    <x v="350"/>
    <x v="340"/>
    <d v="2023-01-11T00:00:00"/>
    <x v="1"/>
    <m/>
    <m/>
    <x v="1"/>
    <m/>
    <x v="1"/>
    <x v="0"/>
    <n v="20"/>
  </r>
  <r>
    <x v="1562"/>
    <x v="2"/>
    <n v="35"/>
    <x v="0"/>
    <s v="Operations Executive"/>
    <x v="9"/>
    <x v="1"/>
    <x v="3"/>
    <x v="351"/>
    <x v="345"/>
    <d v="2023-01-07T00:00:00"/>
    <x v="0"/>
    <n v="64763"/>
    <n v="4"/>
    <x v="0"/>
    <n v="5"/>
    <x v="1"/>
    <x v="2"/>
    <n v="15"/>
  </r>
  <r>
    <x v="1563"/>
    <x v="0"/>
    <n v="25"/>
    <x v="4"/>
    <s v="Production Engineer"/>
    <x v="9"/>
    <x v="1"/>
    <x v="1"/>
    <x v="351"/>
    <x v="355"/>
    <d v="2023-01-18T00:00:00"/>
    <x v="0"/>
    <n v="47556"/>
    <n v="4.8"/>
    <x v="2"/>
    <n v="4"/>
    <x v="1"/>
    <x v="0"/>
    <n v="26"/>
  </r>
  <r>
    <x v="1564"/>
    <x v="2"/>
    <n v="39"/>
    <x v="0"/>
    <s v="Operations Executive"/>
    <x v="8"/>
    <x v="1"/>
    <x v="1"/>
    <x v="351"/>
    <x v="356"/>
    <d v="2023-01-18T00:00:00"/>
    <x v="0"/>
    <m/>
    <m/>
    <x v="2"/>
    <n v="5"/>
    <x v="1"/>
    <x v="2"/>
    <n v="26"/>
  </r>
  <r>
    <x v="1565"/>
    <x v="0"/>
    <n v="46"/>
    <x v="1"/>
    <s v="Service Engineer"/>
    <x v="2"/>
    <x v="0"/>
    <x v="0"/>
    <x v="351"/>
    <x v="352"/>
    <d v="2023-01-20T00:00:00"/>
    <x v="0"/>
    <n v="63677"/>
    <n v="4.3"/>
    <x v="2"/>
    <n v="4"/>
    <x v="1"/>
    <x v="5"/>
    <n v="28"/>
  </r>
  <r>
    <x v="1566"/>
    <x v="2"/>
    <n v="36"/>
    <x v="1"/>
    <s v="Service Manager"/>
    <x v="3"/>
    <x v="1"/>
    <x v="0"/>
    <x v="351"/>
    <x v="348"/>
    <d v="2023-01-16T00:00:00"/>
    <x v="0"/>
    <n v="60923"/>
    <n v="3.9"/>
    <x v="2"/>
    <n v="2"/>
    <x v="1"/>
    <x v="2"/>
    <n v="24"/>
  </r>
  <r>
    <x v="1567"/>
    <x v="0"/>
    <n v="26"/>
    <x v="6"/>
    <s v="Finance Manager"/>
    <x v="11"/>
    <x v="3"/>
    <x v="0"/>
    <x v="351"/>
    <x v="357"/>
    <d v="2023-01-25T00:00:00"/>
    <x v="0"/>
    <n v="112857"/>
    <n v="4.5"/>
    <x v="0"/>
    <m/>
    <x v="1"/>
    <x v="0"/>
    <n v="33"/>
  </r>
  <r>
    <x v="1568"/>
    <x v="2"/>
    <n v="27"/>
    <x v="4"/>
    <s v="Production Engineer"/>
    <x v="13"/>
    <x v="1"/>
    <x v="2"/>
    <x v="352"/>
    <x v="349"/>
    <d v="2023-01-15T00:00:00"/>
    <x v="0"/>
    <n v="178274"/>
    <n v="3.6"/>
    <x v="2"/>
    <n v="4"/>
    <x v="0"/>
    <x v="0"/>
    <n v="22"/>
  </r>
  <r>
    <x v="1569"/>
    <x v="0"/>
    <n v="55"/>
    <x v="1"/>
    <s v="Service Engineer"/>
    <x v="11"/>
    <x v="1"/>
    <x v="0"/>
    <x v="352"/>
    <x v="352"/>
    <d v="2023-01-22T00:00:00"/>
    <x v="1"/>
    <m/>
    <m/>
    <x v="1"/>
    <n v="4"/>
    <x v="1"/>
    <x v="4"/>
    <n v="29"/>
  </r>
  <r>
    <x v="1570"/>
    <x v="2"/>
    <n v="25"/>
    <x v="0"/>
    <s v="Operations Executive"/>
    <x v="14"/>
    <x v="0"/>
    <x v="3"/>
    <x v="352"/>
    <x v="358"/>
    <d v="2023-01-23T00:00:00"/>
    <x v="0"/>
    <m/>
    <m/>
    <x v="2"/>
    <n v="4"/>
    <x v="1"/>
    <x v="0"/>
    <n v="30"/>
  </r>
  <r>
    <x v="1571"/>
    <x v="0"/>
    <n v="33"/>
    <x v="0"/>
    <s v="Operations Executive"/>
    <x v="5"/>
    <x v="1"/>
    <x v="0"/>
    <x v="352"/>
    <x v="359"/>
    <d v="2023-01-18T00:00:00"/>
    <x v="3"/>
    <m/>
    <m/>
    <x v="1"/>
    <n v="4"/>
    <x v="1"/>
    <x v="1"/>
    <n v="25"/>
  </r>
  <r>
    <x v="1572"/>
    <x v="2"/>
    <n v="22"/>
    <x v="0"/>
    <s v="Operations Manager"/>
    <x v="4"/>
    <x v="2"/>
    <x v="1"/>
    <x v="352"/>
    <x v="355"/>
    <d v="2023-01-24T00:00:00"/>
    <x v="0"/>
    <n v="87705"/>
    <n v="4.7"/>
    <x v="2"/>
    <n v="4"/>
    <x v="1"/>
    <x v="0"/>
    <n v="31"/>
  </r>
  <r>
    <x v="1573"/>
    <x v="2"/>
    <n v="33"/>
    <x v="5"/>
    <s v="General Manager"/>
    <x v="8"/>
    <x v="4"/>
    <x v="3"/>
    <x v="353"/>
    <x v="360"/>
    <d v="2023-01-12T00:00:00"/>
    <x v="0"/>
    <n v="157870"/>
    <n v="4.7"/>
    <x v="0"/>
    <n v="4"/>
    <x v="1"/>
    <x v="1"/>
    <n v="18"/>
  </r>
  <r>
    <x v="1574"/>
    <x v="0"/>
    <n v="37"/>
    <x v="1"/>
    <s v="Service Engineer"/>
    <x v="2"/>
    <x v="1"/>
    <x v="2"/>
    <x v="353"/>
    <x v="349"/>
    <d v="2023-01-15T00:00:00"/>
    <x v="3"/>
    <m/>
    <m/>
    <x v="1"/>
    <n v="4"/>
    <x v="1"/>
    <x v="2"/>
    <n v="21"/>
  </r>
  <r>
    <x v="1575"/>
    <x v="0"/>
    <n v="24"/>
    <x v="0"/>
    <s v="Operations Executive"/>
    <x v="6"/>
    <x v="0"/>
    <x v="1"/>
    <x v="353"/>
    <x v="360"/>
    <d v="2023-01-11T00:00:00"/>
    <x v="0"/>
    <n v="53800"/>
    <n v="3.9"/>
    <x v="0"/>
    <n v="1"/>
    <x v="1"/>
    <x v="0"/>
    <n v="17"/>
  </r>
  <r>
    <x v="1576"/>
    <x v="0"/>
    <n v="24"/>
    <x v="7"/>
    <s v="Purchase Officer"/>
    <x v="12"/>
    <x v="0"/>
    <x v="1"/>
    <x v="353"/>
    <x v="360"/>
    <d v="2023-01-18T00:00:00"/>
    <x v="0"/>
    <n v="54915"/>
    <n v="4.2"/>
    <x v="0"/>
    <n v="4"/>
    <x v="1"/>
    <x v="0"/>
    <n v="24"/>
  </r>
  <r>
    <x v="1577"/>
    <x v="2"/>
    <n v="23"/>
    <x v="0"/>
    <s v="Operations Executive"/>
    <x v="12"/>
    <x v="3"/>
    <x v="0"/>
    <x v="353"/>
    <x v="355"/>
    <d v="2023-01-24T00:00:00"/>
    <x v="2"/>
    <m/>
    <m/>
    <x v="1"/>
    <n v="4"/>
    <x v="1"/>
    <x v="0"/>
    <n v="30"/>
  </r>
  <r>
    <x v="1578"/>
    <x v="2"/>
    <n v="33"/>
    <x v="4"/>
    <s v="Production Engineer"/>
    <x v="12"/>
    <x v="1"/>
    <x v="1"/>
    <x v="353"/>
    <x v="347"/>
    <d v="2023-01-09T00:00:00"/>
    <x v="1"/>
    <m/>
    <m/>
    <x v="1"/>
    <n v="4"/>
    <x v="1"/>
    <x v="1"/>
    <n v="15"/>
  </r>
  <r>
    <x v="1579"/>
    <x v="0"/>
    <n v="23"/>
    <x v="8"/>
    <s v="HR Specialist"/>
    <x v="5"/>
    <x v="1"/>
    <x v="0"/>
    <x v="353"/>
    <x v="360"/>
    <d v="2023-01-13T00:00:00"/>
    <x v="0"/>
    <m/>
    <m/>
    <x v="2"/>
    <n v="4"/>
    <x v="1"/>
    <x v="0"/>
    <n v="19"/>
  </r>
  <r>
    <x v="1580"/>
    <x v="0"/>
    <n v="29"/>
    <x v="0"/>
    <s v="Operations Executive"/>
    <x v="6"/>
    <x v="0"/>
    <x v="4"/>
    <x v="354"/>
    <x v="357"/>
    <d v="2023-01-23T00:00:00"/>
    <x v="0"/>
    <n v="51358"/>
    <n v="4.8"/>
    <x v="0"/>
    <n v="4"/>
    <x v="1"/>
    <x v="1"/>
    <n v="28"/>
  </r>
  <r>
    <x v="1581"/>
    <x v="0"/>
    <n v="38"/>
    <x v="3"/>
    <s v="Marketing Manager"/>
    <x v="6"/>
    <x v="0"/>
    <x v="1"/>
    <x v="354"/>
    <x v="353"/>
    <d v="2023-01-16T00:00:00"/>
    <x v="0"/>
    <n v="66863"/>
    <n v="3.7"/>
    <x v="0"/>
    <n v="4"/>
    <x v="1"/>
    <x v="2"/>
    <n v="21"/>
  </r>
  <r>
    <x v="1582"/>
    <x v="2"/>
    <n v="39"/>
    <x v="0"/>
    <s v="Operations Manager"/>
    <x v="12"/>
    <x v="2"/>
    <x v="1"/>
    <x v="354"/>
    <x v="354"/>
    <d v="2023-01-16T00:00:00"/>
    <x v="0"/>
    <n v="40626"/>
    <n v="5"/>
    <x v="0"/>
    <n v="5"/>
    <x v="1"/>
    <x v="2"/>
    <n v="21"/>
  </r>
  <r>
    <x v="1583"/>
    <x v="0"/>
    <n v="22"/>
    <x v="0"/>
    <s v="Operations Executive"/>
    <x v="10"/>
    <x v="4"/>
    <x v="0"/>
    <x v="354"/>
    <x v="352"/>
    <d v="2023-01-20T00:00:00"/>
    <x v="0"/>
    <n v="190687"/>
    <n v="4"/>
    <x v="0"/>
    <m/>
    <x v="1"/>
    <x v="0"/>
    <n v="25"/>
  </r>
  <r>
    <x v="1584"/>
    <x v="1"/>
    <n v="29"/>
    <x v="0"/>
    <s v="Operations Manager"/>
    <x v="3"/>
    <x v="1"/>
    <x v="1"/>
    <x v="354"/>
    <x v="358"/>
    <d v="2023-01-21T00:00:00"/>
    <x v="0"/>
    <n v="67862"/>
    <n v="4.0999999999999996"/>
    <x v="0"/>
    <n v="4"/>
    <x v="1"/>
    <x v="1"/>
    <n v="26"/>
  </r>
  <r>
    <x v="1585"/>
    <x v="0"/>
    <n v="26"/>
    <x v="4"/>
    <s v="Production Engineer"/>
    <x v="2"/>
    <x v="2"/>
    <x v="2"/>
    <x v="354"/>
    <x v="357"/>
    <d v="2023-01-25T00:00:00"/>
    <x v="0"/>
    <n v="67109"/>
    <n v="4"/>
    <x v="0"/>
    <n v="4"/>
    <x v="1"/>
    <x v="0"/>
    <n v="30"/>
  </r>
  <r>
    <x v="1586"/>
    <x v="2"/>
    <n v="45"/>
    <x v="1"/>
    <s v="Service Manager"/>
    <x v="2"/>
    <x v="4"/>
    <x v="1"/>
    <x v="354"/>
    <x v="355"/>
    <d v="2023-01-19T00:00:00"/>
    <x v="1"/>
    <m/>
    <m/>
    <x v="1"/>
    <n v="5"/>
    <x v="0"/>
    <x v="3"/>
    <n v="24"/>
  </r>
  <r>
    <x v="1587"/>
    <x v="0"/>
    <n v="27"/>
    <x v="1"/>
    <s v="Service Manager"/>
    <x v="9"/>
    <x v="4"/>
    <x v="0"/>
    <x v="355"/>
    <x v="349"/>
    <d v="2023-01-18T00:00:00"/>
    <x v="1"/>
    <m/>
    <m/>
    <x v="1"/>
    <n v="5"/>
    <x v="1"/>
    <x v="0"/>
    <n v="22"/>
  </r>
  <r>
    <x v="1588"/>
    <x v="0"/>
    <n v="31"/>
    <x v="2"/>
    <s v="Sales Executive"/>
    <x v="0"/>
    <x v="2"/>
    <x v="1"/>
    <x v="355"/>
    <x v="358"/>
    <d v="2023-01-26T00:00:00"/>
    <x v="1"/>
    <m/>
    <m/>
    <x v="1"/>
    <n v="5"/>
    <x v="1"/>
    <x v="1"/>
    <n v="30"/>
  </r>
  <r>
    <x v="1589"/>
    <x v="2"/>
    <n v="31"/>
    <x v="6"/>
    <s v="Finance Manager"/>
    <x v="12"/>
    <x v="2"/>
    <x v="0"/>
    <x v="355"/>
    <x v="355"/>
    <d v="2023-01-23T00:00:00"/>
    <x v="0"/>
    <n v="36628"/>
    <n v="4.5"/>
    <x v="0"/>
    <n v="5"/>
    <x v="1"/>
    <x v="1"/>
    <n v="27"/>
  </r>
  <r>
    <x v="1590"/>
    <x v="2"/>
    <n v="28"/>
    <x v="6"/>
    <s v="Financial Analyst"/>
    <x v="3"/>
    <x v="1"/>
    <x v="0"/>
    <x v="355"/>
    <x v="357"/>
    <d v="2023-01-23T00:00:00"/>
    <x v="0"/>
    <n v="60803"/>
    <n v="4.5"/>
    <x v="2"/>
    <n v="1"/>
    <x v="0"/>
    <x v="1"/>
    <n v="27"/>
  </r>
  <r>
    <x v="1591"/>
    <x v="1"/>
    <n v="23"/>
    <x v="6"/>
    <s v="Financial Analyst"/>
    <x v="7"/>
    <x v="4"/>
    <x v="3"/>
    <x v="356"/>
    <x v="361"/>
    <d v="2023-01-27T00:00:00"/>
    <x v="2"/>
    <m/>
    <m/>
    <x v="1"/>
    <n v="4"/>
    <x v="1"/>
    <x v="0"/>
    <n v="30"/>
  </r>
  <r>
    <x v="1592"/>
    <x v="0"/>
    <n v="32"/>
    <x v="5"/>
    <s v="General Manager"/>
    <x v="9"/>
    <x v="1"/>
    <x v="0"/>
    <x v="357"/>
    <x v="354"/>
    <d v="2023-01-15T00:00:00"/>
    <x v="1"/>
    <m/>
    <m/>
    <x v="1"/>
    <n v="4"/>
    <x v="1"/>
    <x v="1"/>
    <n v="17"/>
  </r>
  <r>
    <x v="1593"/>
    <x v="0"/>
    <n v="29"/>
    <x v="0"/>
    <s v="Operations Executive"/>
    <x v="13"/>
    <x v="1"/>
    <x v="3"/>
    <x v="357"/>
    <x v="355"/>
    <d v="2023-01-18T00:00:00"/>
    <x v="0"/>
    <n v="181916"/>
    <n v="4.5"/>
    <x v="0"/>
    <m/>
    <x v="1"/>
    <x v="1"/>
    <n v="20"/>
  </r>
  <r>
    <x v="1594"/>
    <x v="2"/>
    <n v="31"/>
    <x v="1"/>
    <s v="Service Manager"/>
    <x v="11"/>
    <x v="0"/>
    <x v="0"/>
    <x v="357"/>
    <x v="359"/>
    <d v="2023-01-20T00:00:00"/>
    <x v="1"/>
    <m/>
    <m/>
    <x v="1"/>
    <n v="4"/>
    <x v="0"/>
    <x v="1"/>
    <n v="22"/>
  </r>
  <r>
    <x v="1595"/>
    <x v="0"/>
    <n v="31"/>
    <x v="1"/>
    <s v="Service Manager"/>
    <x v="3"/>
    <x v="2"/>
    <x v="3"/>
    <x v="357"/>
    <x v="362"/>
    <d v="2023-01-26T00:00:00"/>
    <x v="1"/>
    <m/>
    <m/>
    <x v="1"/>
    <m/>
    <x v="0"/>
    <x v="1"/>
    <n v="28"/>
  </r>
  <r>
    <x v="1596"/>
    <x v="0"/>
    <n v="27"/>
    <x v="7"/>
    <s v="Purchase Officer"/>
    <x v="4"/>
    <x v="0"/>
    <x v="1"/>
    <x v="357"/>
    <x v="361"/>
    <d v="2023-01-24T00:00:00"/>
    <x v="0"/>
    <n v="86264"/>
    <n v="3.7"/>
    <x v="2"/>
    <n v="5"/>
    <x v="0"/>
    <x v="0"/>
    <n v="26"/>
  </r>
  <r>
    <x v="1597"/>
    <x v="0"/>
    <n v="23"/>
    <x v="1"/>
    <s v="Service Engineer"/>
    <x v="1"/>
    <x v="2"/>
    <x v="0"/>
    <x v="358"/>
    <x v="354"/>
    <d v="2023-01-17T00:00:00"/>
    <x v="0"/>
    <n v="58657"/>
    <n v="4.0999999999999996"/>
    <x v="0"/>
    <n v="5"/>
    <x v="1"/>
    <x v="0"/>
    <n v="18"/>
  </r>
  <r>
    <x v="1598"/>
    <x v="0"/>
    <n v="30"/>
    <x v="0"/>
    <s v="Operations Executive"/>
    <x v="12"/>
    <x v="0"/>
    <x v="1"/>
    <x v="358"/>
    <x v="353"/>
    <d v="2023-01-17T00:00:00"/>
    <x v="0"/>
    <n v="57380"/>
    <n v="4.8"/>
    <x v="2"/>
    <n v="4"/>
    <x v="1"/>
    <x v="1"/>
    <n v="18"/>
  </r>
  <r>
    <x v="1599"/>
    <x v="2"/>
    <n v="53"/>
    <x v="6"/>
    <s v="Finance Manager"/>
    <x v="0"/>
    <x v="1"/>
    <x v="1"/>
    <x v="358"/>
    <x v="358"/>
    <d v="2023-01-20T00:00:00"/>
    <x v="1"/>
    <m/>
    <m/>
    <x v="1"/>
    <n v="5"/>
    <x v="1"/>
    <x v="4"/>
    <n v="21"/>
  </r>
  <r>
    <x v="1600"/>
    <x v="0"/>
    <n v="35"/>
    <x v="0"/>
    <s v="Operations Executive"/>
    <x v="10"/>
    <x v="1"/>
    <x v="0"/>
    <x v="358"/>
    <x v="349"/>
    <d v="2023-01-12T00:00:00"/>
    <x v="0"/>
    <n v="199061"/>
    <n v="5"/>
    <x v="2"/>
    <n v="4"/>
    <x v="1"/>
    <x v="2"/>
    <n v="13"/>
  </r>
  <r>
    <x v="1601"/>
    <x v="0"/>
    <n v="31"/>
    <x v="0"/>
    <s v="Operations Manager"/>
    <x v="9"/>
    <x v="0"/>
    <x v="2"/>
    <x v="358"/>
    <x v="361"/>
    <d v="2023-01-26T00:00:00"/>
    <x v="0"/>
    <m/>
    <m/>
    <x v="2"/>
    <n v="5"/>
    <x v="1"/>
    <x v="1"/>
    <n v="27"/>
  </r>
  <r>
    <x v="1602"/>
    <x v="0"/>
    <n v="28"/>
    <x v="0"/>
    <s v="Operations Executive"/>
    <x v="7"/>
    <x v="1"/>
    <x v="0"/>
    <x v="358"/>
    <x v="349"/>
    <d v="2023-01-16T00:00:00"/>
    <x v="2"/>
    <m/>
    <m/>
    <x v="1"/>
    <n v="4"/>
    <x v="1"/>
    <x v="1"/>
    <n v="17"/>
  </r>
  <r>
    <x v="1603"/>
    <x v="0"/>
    <n v="45"/>
    <x v="1"/>
    <s v="Service Engineer"/>
    <x v="1"/>
    <x v="0"/>
    <x v="1"/>
    <x v="359"/>
    <x v="363"/>
    <d v="2023-01-25T00:00:00"/>
    <x v="1"/>
    <m/>
    <m/>
    <x v="1"/>
    <n v="4"/>
    <x v="1"/>
    <x v="3"/>
    <n v="25"/>
  </r>
  <r>
    <x v="1604"/>
    <x v="0"/>
    <n v="25"/>
    <x v="0"/>
    <s v="Operations Executive"/>
    <x v="9"/>
    <x v="1"/>
    <x v="1"/>
    <x v="359"/>
    <x v="354"/>
    <d v="2023-01-16T00:00:00"/>
    <x v="0"/>
    <n v="56072"/>
    <n v="4.3"/>
    <x v="0"/>
    <n v="4"/>
    <x v="0"/>
    <x v="0"/>
    <n v="16"/>
  </r>
  <r>
    <x v="1605"/>
    <x v="0"/>
    <n v="22"/>
    <x v="7"/>
    <s v="Purchase Manager"/>
    <x v="2"/>
    <x v="4"/>
    <x v="1"/>
    <x v="360"/>
    <x v="354"/>
    <d v="2023-01-17T00:00:00"/>
    <x v="3"/>
    <m/>
    <m/>
    <x v="1"/>
    <n v="4"/>
    <x v="1"/>
    <x v="0"/>
    <n v="16"/>
  </r>
  <r>
    <x v="1606"/>
    <x v="0"/>
    <n v="32"/>
    <x v="1"/>
    <s v="Service Engineer"/>
    <x v="1"/>
    <x v="0"/>
    <x v="4"/>
    <x v="360"/>
    <x v="358"/>
    <d v="2023-01-21T00:00:00"/>
    <x v="0"/>
    <n v="60673"/>
    <n v="4.2"/>
    <x v="0"/>
    <n v="4"/>
    <x v="0"/>
    <x v="1"/>
    <n v="20"/>
  </r>
  <r>
    <x v="1607"/>
    <x v="2"/>
    <n v="35"/>
    <x v="2"/>
    <s v="Sales Manager"/>
    <x v="8"/>
    <x v="0"/>
    <x v="1"/>
    <x v="360"/>
    <x v="352"/>
    <d v="2023-01-22T00:00:00"/>
    <x v="1"/>
    <m/>
    <m/>
    <x v="1"/>
    <m/>
    <x v="1"/>
    <x v="2"/>
    <n v="21"/>
  </r>
  <r>
    <x v="1608"/>
    <x v="0"/>
    <n v="25"/>
    <x v="4"/>
    <s v="Production Engineer"/>
    <x v="2"/>
    <x v="1"/>
    <x v="1"/>
    <x v="360"/>
    <x v="361"/>
    <d v="2023-01-22T00:00:00"/>
    <x v="1"/>
    <m/>
    <m/>
    <x v="1"/>
    <m/>
    <x v="1"/>
    <x v="0"/>
    <n v="21"/>
  </r>
  <r>
    <x v="1609"/>
    <x v="0"/>
    <n v="36"/>
    <x v="1"/>
    <s v="Service Engineer"/>
    <x v="6"/>
    <x v="1"/>
    <x v="0"/>
    <x v="360"/>
    <x v="352"/>
    <d v="2023-01-15T00:00:00"/>
    <x v="1"/>
    <m/>
    <m/>
    <x v="1"/>
    <n v="4"/>
    <x v="1"/>
    <x v="2"/>
    <n v="14"/>
  </r>
  <r>
    <x v="1610"/>
    <x v="2"/>
    <n v="27"/>
    <x v="1"/>
    <s v="Service Manager"/>
    <x v="4"/>
    <x v="2"/>
    <x v="1"/>
    <x v="361"/>
    <x v="364"/>
    <d v="2023-01-27T00:00:00"/>
    <x v="0"/>
    <n v="56055"/>
    <n v="4.8"/>
    <x v="0"/>
    <n v="5"/>
    <x v="0"/>
    <x v="0"/>
    <n v="25"/>
  </r>
  <r>
    <x v="1611"/>
    <x v="2"/>
    <n v="38"/>
    <x v="0"/>
    <s v="Operations Manager"/>
    <x v="12"/>
    <x v="0"/>
    <x v="1"/>
    <x v="361"/>
    <x v="361"/>
    <d v="2023-01-21T00:00:00"/>
    <x v="0"/>
    <m/>
    <m/>
    <x v="0"/>
    <m/>
    <x v="1"/>
    <x v="2"/>
    <n v="19"/>
  </r>
  <r>
    <x v="1612"/>
    <x v="0"/>
    <n v="36"/>
    <x v="0"/>
    <s v="Operations Manager"/>
    <x v="6"/>
    <x v="1"/>
    <x v="0"/>
    <x v="361"/>
    <x v="358"/>
    <d v="2023-01-23T00:00:00"/>
    <x v="1"/>
    <m/>
    <m/>
    <x v="1"/>
    <n v="4"/>
    <x v="1"/>
    <x v="2"/>
    <n v="21"/>
  </r>
  <r>
    <x v="1613"/>
    <x v="0"/>
    <n v="29"/>
    <x v="1"/>
    <s v="Service Engineer"/>
    <x v="8"/>
    <x v="1"/>
    <x v="2"/>
    <x v="361"/>
    <x v="357"/>
    <d v="2023-01-20T00:00:00"/>
    <x v="1"/>
    <m/>
    <m/>
    <x v="1"/>
    <n v="4"/>
    <x v="0"/>
    <x v="1"/>
    <n v="18"/>
  </r>
  <r>
    <x v="1614"/>
    <x v="0"/>
    <n v="31"/>
    <x v="2"/>
    <s v="Sales Executive"/>
    <x v="4"/>
    <x v="4"/>
    <x v="3"/>
    <x v="362"/>
    <x v="365"/>
    <d v="2023-02-03T00:00:00"/>
    <x v="3"/>
    <m/>
    <m/>
    <x v="1"/>
    <n v="5"/>
    <x v="1"/>
    <x v="1"/>
    <n v="31"/>
  </r>
  <r>
    <x v="1615"/>
    <x v="2"/>
    <n v="25"/>
    <x v="0"/>
    <s v="Operations Executive"/>
    <x v="10"/>
    <x v="1"/>
    <x v="3"/>
    <x v="362"/>
    <x v="358"/>
    <d v="2023-01-22T00:00:00"/>
    <x v="1"/>
    <m/>
    <m/>
    <x v="1"/>
    <n v="4"/>
    <x v="1"/>
    <x v="0"/>
    <n v="19"/>
  </r>
  <r>
    <x v="1616"/>
    <x v="1"/>
    <n v="31"/>
    <x v="2"/>
    <s v="Sales Executive"/>
    <x v="6"/>
    <x v="1"/>
    <x v="3"/>
    <x v="362"/>
    <x v="358"/>
    <d v="2023-01-19T00:00:00"/>
    <x v="0"/>
    <n v="83264"/>
    <n v="5"/>
    <x v="0"/>
    <n v="5"/>
    <x v="1"/>
    <x v="1"/>
    <n v="16"/>
  </r>
  <r>
    <x v="1617"/>
    <x v="2"/>
    <n v="30"/>
    <x v="3"/>
    <s v="Marketing Manager"/>
    <x v="3"/>
    <x v="1"/>
    <x v="1"/>
    <x v="362"/>
    <x v="355"/>
    <d v="2023-01-21T00:00:00"/>
    <x v="0"/>
    <n v="74403"/>
    <n v="3.5"/>
    <x v="0"/>
    <n v="4"/>
    <x v="1"/>
    <x v="1"/>
    <n v="18"/>
  </r>
  <r>
    <x v="1618"/>
    <x v="0"/>
    <n v="28"/>
    <x v="0"/>
    <s v="Operations Executive"/>
    <x v="7"/>
    <x v="2"/>
    <x v="1"/>
    <x v="362"/>
    <x v="359"/>
    <d v="2023-01-19T00:00:00"/>
    <x v="0"/>
    <m/>
    <m/>
    <x v="0"/>
    <n v="4"/>
    <x v="1"/>
    <x v="1"/>
    <n v="16"/>
  </r>
  <r>
    <x v="1619"/>
    <x v="2"/>
    <n v="31"/>
    <x v="1"/>
    <s v="Service Engineer"/>
    <x v="12"/>
    <x v="2"/>
    <x v="1"/>
    <x v="363"/>
    <x v="353"/>
    <d v="2023-01-17T00:00:00"/>
    <x v="2"/>
    <m/>
    <m/>
    <x v="1"/>
    <n v="3"/>
    <x v="1"/>
    <x v="1"/>
    <n v="13"/>
  </r>
  <r>
    <x v="1620"/>
    <x v="0"/>
    <n v="25"/>
    <x v="1"/>
    <s v="Service Engineer"/>
    <x v="5"/>
    <x v="1"/>
    <x v="0"/>
    <x v="363"/>
    <x v="363"/>
    <d v="2023-01-25T00:00:00"/>
    <x v="1"/>
    <m/>
    <m/>
    <x v="1"/>
    <n v="2"/>
    <x v="0"/>
    <x v="0"/>
    <n v="21"/>
  </r>
  <r>
    <x v="1621"/>
    <x v="0"/>
    <n v="37"/>
    <x v="2"/>
    <s v="Sales Executive"/>
    <x v="2"/>
    <x v="1"/>
    <x v="0"/>
    <x v="363"/>
    <x v="357"/>
    <d v="2023-01-24T00:00:00"/>
    <x v="0"/>
    <n v="60123"/>
    <n v="3.6"/>
    <x v="0"/>
    <m/>
    <x v="1"/>
    <x v="2"/>
    <n v="20"/>
  </r>
  <r>
    <x v="1622"/>
    <x v="0"/>
    <n v="29"/>
    <x v="1"/>
    <s v="Service Engineer"/>
    <x v="12"/>
    <x v="0"/>
    <x v="0"/>
    <x v="363"/>
    <x v="353"/>
    <d v="2023-01-16T00:00:00"/>
    <x v="0"/>
    <n v="55239"/>
    <n v="4.9000000000000004"/>
    <x v="0"/>
    <n v="4"/>
    <x v="1"/>
    <x v="1"/>
    <n v="12"/>
  </r>
  <r>
    <x v="1623"/>
    <x v="1"/>
    <n v="40"/>
    <x v="1"/>
    <s v="Service Engineer"/>
    <x v="7"/>
    <x v="1"/>
    <x v="1"/>
    <x v="363"/>
    <x v="363"/>
    <d v="2023-01-25T00:00:00"/>
    <x v="0"/>
    <m/>
    <m/>
    <x v="0"/>
    <n v="5"/>
    <x v="1"/>
    <x v="3"/>
    <n v="21"/>
  </r>
  <r>
    <x v="1624"/>
    <x v="0"/>
    <n v="34"/>
    <x v="0"/>
    <s v="Operations Executive"/>
    <x v="4"/>
    <x v="1"/>
    <x v="1"/>
    <x v="363"/>
    <x v="365"/>
    <d v="2023-01-31T00:00:00"/>
    <x v="0"/>
    <n v="68338"/>
    <n v="4.3"/>
    <x v="0"/>
    <n v="1"/>
    <x v="1"/>
    <x v="2"/>
    <n v="27"/>
  </r>
  <r>
    <x v="1625"/>
    <x v="2"/>
    <n v="38"/>
    <x v="1"/>
    <s v="Service Engineer"/>
    <x v="6"/>
    <x v="1"/>
    <x v="0"/>
    <x v="364"/>
    <x v="366"/>
    <d v="2023-02-01T00:00:00"/>
    <x v="0"/>
    <n v="67466"/>
    <n v="4.4000000000000004"/>
    <x v="0"/>
    <n v="4"/>
    <x v="1"/>
    <x v="2"/>
    <n v="27"/>
  </r>
  <r>
    <x v="1626"/>
    <x v="0"/>
    <n v="35"/>
    <x v="6"/>
    <s v="Finance Manager"/>
    <x v="1"/>
    <x v="1"/>
    <x v="1"/>
    <x v="364"/>
    <x v="367"/>
    <d v="2023-02-03T00:00:00"/>
    <x v="2"/>
    <m/>
    <m/>
    <x v="1"/>
    <n v="1"/>
    <x v="1"/>
    <x v="2"/>
    <n v="29"/>
  </r>
  <r>
    <x v="1627"/>
    <x v="0"/>
    <n v="35"/>
    <x v="0"/>
    <s v="Operations Executive"/>
    <x v="14"/>
    <x v="2"/>
    <x v="2"/>
    <x v="364"/>
    <x v="362"/>
    <d v="2023-01-20T00:00:00"/>
    <x v="1"/>
    <m/>
    <m/>
    <x v="1"/>
    <n v="5"/>
    <x v="0"/>
    <x v="2"/>
    <n v="15"/>
  </r>
  <r>
    <x v="1628"/>
    <x v="0"/>
    <n v="38"/>
    <x v="1"/>
    <s v="Service Engineer"/>
    <x v="13"/>
    <x v="0"/>
    <x v="3"/>
    <x v="364"/>
    <x v="365"/>
    <d v="2023-01-31T00:00:00"/>
    <x v="0"/>
    <n v="191268"/>
    <n v="3.6"/>
    <x v="0"/>
    <n v="4"/>
    <x v="1"/>
    <x v="2"/>
    <n v="26"/>
  </r>
  <r>
    <x v="1629"/>
    <x v="0"/>
    <n v="30"/>
    <x v="2"/>
    <s v="Sales Manager"/>
    <x v="13"/>
    <x v="2"/>
    <x v="1"/>
    <x v="364"/>
    <x v="368"/>
    <d v="2023-01-31T00:00:00"/>
    <x v="0"/>
    <n v="176651"/>
    <n v="4.5"/>
    <x v="0"/>
    <n v="4"/>
    <x v="1"/>
    <x v="1"/>
    <n v="26"/>
  </r>
  <r>
    <x v="1630"/>
    <x v="2"/>
    <n v="32"/>
    <x v="2"/>
    <s v="Sales Manager"/>
    <x v="4"/>
    <x v="0"/>
    <x v="2"/>
    <x v="365"/>
    <x v="358"/>
    <d v="2023-01-25T00:00:00"/>
    <x v="1"/>
    <m/>
    <m/>
    <x v="1"/>
    <n v="5"/>
    <x v="1"/>
    <x v="1"/>
    <n v="19"/>
  </r>
  <r>
    <x v="1631"/>
    <x v="0"/>
    <n v="32"/>
    <x v="2"/>
    <s v="Sales Manager"/>
    <x v="9"/>
    <x v="3"/>
    <x v="0"/>
    <x v="365"/>
    <x v="369"/>
    <d v="2023-02-06T00:00:00"/>
    <x v="0"/>
    <n v="59642"/>
    <n v="3.8"/>
    <x v="0"/>
    <n v="5"/>
    <x v="1"/>
    <x v="1"/>
    <n v="31"/>
  </r>
  <r>
    <x v="1632"/>
    <x v="2"/>
    <n v="31"/>
    <x v="0"/>
    <s v="Operations Manager"/>
    <x v="13"/>
    <x v="3"/>
    <x v="1"/>
    <x v="366"/>
    <x v="362"/>
    <d v="2023-01-23T00:00:00"/>
    <x v="1"/>
    <m/>
    <m/>
    <x v="1"/>
    <m/>
    <x v="1"/>
    <x v="1"/>
    <n v="16"/>
  </r>
  <r>
    <x v="1633"/>
    <x v="2"/>
    <n v="32"/>
    <x v="1"/>
    <s v="Service Engineer"/>
    <x v="4"/>
    <x v="1"/>
    <x v="1"/>
    <x v="366"/>
    <x v="362"/>
    <d v="2023-01-25T00:00:00"/>
    <x v="1"/>
    <m/>
    <m/>
    <x v="1"/>
    <n v="4"/>
    <x v="2"/>
    <x v="1"/>
    <n v="18"/>
  </r>
  <r>
    <x v="1634"/>
    <x v="1"/>
    <n v="40"/>
    <x v="0"/>
    <s v="Operations Executive"/>
    <x v="5"/>
    <x v="1"/>
    <x v="1"/>
    <x v="366"/>
    <x v="370"/>
    <d v="2023-02-07T00:00:00"/>
    <x v="0"/>
    <n v="38675"/>
    <n v="4.3"/>
    <x v="0"/>
    <n v="4"/>
    <x v="2"/>
    <x v="3"/>
    <n v="31"/>
  </r>
  <r>
    <x v="1635"/>
    <x v="0"/>
    <n v="34"/>
    <x v="7"/>
    <s v="Purchase Officer"/>
    <x v="2"/>
    <x v="2"/>
    <x v="0"/>
    <x v="366"/>
    <x v="371"/>
    <d v="2023-02-02T00:00:00"/>
    <x v="2"/>
    <m/>
    <m/>
    <x v="1"/>
    <n v="5"/>
    <x v="0"/>
    <x v="2"/>
    <n v="26"/>
  </r>
  <r>
    <x v="1636"/>
    <x v="0"/>
    <n v="31"/>
    <x v="4"/>
    <s v="Production Engineer"/>
    <x v="4"/>
    <x v="2"/>
    <x v="1"/>
    <x v="366"/>
    <x v="361"/>
    <d v="2023-01-23T00:00:00"/>
    <x v="0"/>
    <n v="77017"/>
    <n v="3.7"/>
    <x v="0"/>
    <n v="1"/>
    <x v="1"/>
    <x v="1"/>
    <n v="16"/>
  </r>
  <r>
    <x v="1637"/>
    <x v="0"/>
    <n v="26"/>
    <x v="6"/>
    <s v="Finance Manager"/>
    <x v="1"/>
    <x v="4"/>
    <x v="2"/>
    <x v="367"/>
    <x v="365"/>
    <d v="2023-01-27T00:00:00"/>
    <x v="0"/>
    <n v="62765"/>
    <n v="3.6"/>
    <x v="2"/>
    <n v="5"/>
    <x v="1"/>
    <x v="0"/>
    <n v="19"/>
  </r>
  <r>
    <x v="1638"/>
    <x v="1"/>
    <n v="23"/>
    <x v="0"/>
    <s v="Operations Executive"/>
    <x v="5"/>
    <x v="0"/>
    <x v="4"/>
    <x v="367"/>
    <x v="367"/>
    <d v="2023-02-04T00:00:00"/>
    <x v="0"/>
    <n v="36868"/>
    <n v="4.2"/>
    <x v="0"/>
    <m/>
    <x v="0"/>
    <x v="0"/>
    <n v="27"/>
  </r>
  <r>
    <x v="1639"/>
    <x v="1"/>
    <n v="33"/>
    <x v="1"/>
    <s v="Service Manager"/>
    <x v="14"/>
    <x v="0"/>
    <x v="1"/>
    <x v="367"/>
    <x v="370"/>
    <d v="2023-02-07T00:00:00"/>
    <x v="2"/>
    <m/>
    <m/>
    <x v="1"/>
    <n v="4"/>
    <x v="1"/>
    <x v="1"/>
    <n v="30"/>
  </r>
  <r>
    <x v="1640"/>
    <x v="0"/>
    <n v="22"/>
    <x v="1"/>
    <s v="Service Manager"/>
    <x v="12"/>
    <x v="1"/>
    <x v="1"/>
    <x v="367"/>
    <x v="372"/>
    <d v="2023-02-11T00:00:00"/>
    <x v="0"/>
    <n v="38447"/>
    <n v="4.3"/>
    <x v="0"/>
    <m/>
    <x v="0"/>
    <x v="0"/>
    <n v="34"/>
  </r>
  <r>
    <x v="1641"/>
    <x v="2"/>
    <n v="22"/>
    <x v="0"/>
    <s v="Operations Executive"/>
    <x v="1"/>
    <x v="0"/>
    <x v="0"/>
    <x v="367"/>
    <x v="367"/>
    <d v="2023-01-31T00:00:00"/>
    <x v="4"/>
    <m/>
    <m/>
    <x v="1"/>
    <n v="5"/>
    <x v="1"/>
    <x v="0"/>
    <n v="23"/>
  </r>
  <r>
    <x v="1642"/>
    <x v="0"/>
    <n v="52"/>
    <x v="1"/>
    <s v="Service Manager"/>
    <x v="12"/>
    <x v="4"/>
    <x v="2"/>
    <x v="368"/>
    <x v="367"/>
    <d v="2023-02-07T00:00:00"/>
    <x v="1"/>
    <m/>
    <m/>
    <x v="1"/>
    <n v="5"/>
    <x v="1"/>
    <x v="4"/>
    <n v="29"/>
  </r>
  <r>
    <x v="1643"/>
    <x v="2"/>
    <n v="25"/>
    <x v="4"/>
    <s v="Production Engineer"/>
    <x v="9"/>
    <x v="3"/>
    <x v="1"/>
    <x v="368"/>
    <x v="373"/>
    <d v="2023-02-04T00:00:00"/>
    <x v="2"/>
    <m/>
    <m/>
    <x v="1"/>
    <n v="2"/>
    <x v="1"/>
    <x v="0"/>
    <n v="26"/>
  </r>
  <r>
    <x v="1644"/>
    <x v="0"/>
    <n v="24"/>
    <x v="0"/>
    <s v="Operations Executive"/>
    <x v="6"/>
    <x v="1"/>
    <x v="0"/>
    <x v="369"/>
    <x v="364"/>
    <d v="2023-01-24T00:00:00"/>
    <x v="0"/>
    <m/>
    <m/>
    <x v="0"/>
    <n v="5"/>
    <x v="2"/>
    <x v="0"/>
    <n v="14"/>
  </r>
  <r>
    <x v="1645"/>
    <x v="2"/>
    <n v="25"/>
    <x v="6"/>
    <s v="Finance Manager"/>
    <x v="4"/>
    <x v="0"/>
    <x v="3"/>
    <x v="369"/>
    <x v="374"/>
    <d v="2023-02-11T00:00:00"/>
    <x v="0"/>
    <n v="82312"/>
    <n v="4.5"/>
    <x v="0"/>
    <n v="5"/>
    <x v="0"/>
    <x v="0"/>
    <n v="32"/>
  </r>
  <r>
    <x v="1646"/>
    <x v="0"/>
    <n v="34"/>
    <x v="0"/>
    <s v="Operations Executive"/>
    <x v="5"/>
    <x v="0"/>
    <x v="1"/>
    <x v="369"/>
    <x v="375"/>
    <d v="2023-01-30T00:00:00"/>
    <x v="2"/>
    <m/>
    <m/>
    <x v="1"/>
    <n v="4"/>
    <x v="1"/>
    <x v="2"/>
    <n v="20"/>
  </r>
  <r>
    <x v="1647"/>
    <x v="2"/>
    <n v="35"/>
    <x v="0"/>
    <s v="Operations Manager"/>
    <x v="4"/>
    <x v="1"/>
    <x v="1"/>
    <x v="369"/>
    <x v="373"/>
    <d v="2023-02-02T00:00:00"/>
    <x v="4"/>
    <m/>
    <m/>
    <x v="1"/>
    <n v="4"/>
    <x v="1"/>
    <x v="2"/>
    <n v="23"/>
  </r>
  <r>
    <x v="1648"/>
    <x v="2"/>
    <n v="34"/>
    <x v="0"/>
    <s v="Operations Executive"/>
    <x v="7"/>
    <x v="4"/>
    <x v="4"/>
    <x v="369"/>
    <x v="364"/>
    <d v="2023-01-28T00:00:00"/>
    <x v="1"/>
    <m/>
    <m/>
    <x v="1"/>
    <n v="4"/>
    <x v="1"/>
    <x v="2"/>
    <n v="18"/>
  </r>
  <r>
    <x v="1649"/>
    <x v="2"/>
    <n v="35"/>
    <x v="0"/>
    <s v="Operations Executive"/>
    <x v="3"/>
    <x v="0"/>
    <x v="1"/>
    <x v="370"/>
    <x v="368"/>
    <d v="2023-01-29T00:00:00"/>
    <x v="0"/>
    <n v="57656"/>
    <n v="3.9"/>
    <x v="0"/>
    <n v="4"/>
    <x v="1"/>
    <x v="2"/>
    <n v="18"/>
  </r>
  <r>
    <x v="1650"/>
    <x v="0"/>
    <n v="31"/>
    <x v="0"/>
    <s v="Operations Manager"/>
    <x v="12"/>
    <x v="1"/>
    <x v="1"/>
    <x v="371"/>
    <x v="371"/>
    <d v="2023-01-30T00:00:00"/>
    <x v="0"/>
    <n v="52222"/>
    <n v="4.7"/>
    <x v="0"/>
    <n v="4"/>
    <x v="0"/>
    <x v="1"/>
    <n v="18"/>
  </r>
  <r>
    <x v="1651"/>
    <x v="0"/>
    <n v="22"/>
    <x v="0"/>
    <s v="Operations Executive"/>
    <x v="6"/>
    <x v="0"/>
    <x v="0"/>
    <x v="371"/>
    <x v="366"/>
    <d v="2023-02-07T00:00:00"/>
    <x v="1"/>
    <m/>
    <m/>
    <x v="1"/>
    <n v="5"/>
    <x v="1"/>
    <x v="0"/>
    <n v="26"/>
  </r>
  <r>
    <x v="1652"/>
    <x v="0"/>
    <n v="35"/>
    <x v="0"/>
    <s v="Operations Executive"/>
    <x v="2"/>
    <x v="1"/>
    <x v="1"/>
    <x v="371"/>
    <x v="372"/>
    <d v="2023-02-04T00:00:00"/>
    <x v="1"/>
    <m/>
    <m/>
    <x v="1"/>
    <m/>
    <x v="0"/>
    <x v="2"/>
    <n v="23"/>
  </r>
  <r>
    <x v="1653"/>
    <x v="0"/>
    <n v="25"/>
    <x v="7"/>
    <s v="Purchase Officer"/>
    <x v="5"/>
    <x v="0"/>
    <x v="4"/>
    <x v="371"/>
    <x v="376"/>
    <d v="2023-02-08T00:00:00"/>
    <x v="0"/>
    <n v="55571"/>
    <n v="3.9"/>
    <x v="0"/>
    <n v="3"/>
    <x v="1"/>
    <x v="0"/>
    <n v="27"/>
  </r>
  <r>
    <x v="1654"/>
    <x v="0"/>
    <n v="29"/>
    <x v="7"/>
    <s v="Purchase Manager"/>
    <x v="4"/>
    <x v="1"/>
    <x v="1"/>
    <x v="371"/>
    <x v="363"/>
    <d v="2023-01-28T00:00:00"/>
    <x v="0"/>
    <n v="86301"/>
    <n v="4.8"/>
    <x v="0"/>
    <m/>
    <x v="0"/>
    <x v="1"/>
    <n v="16"/>
  </r>
  <r>
    <x v="1655"/>
    <x v="1"/>
    <n v="24"/>
    <x v="0"/>
    <s v="Operations Executive"/>
    <x v="9"/>
    <x v="1"/>
    <x v="2"/>
    <x v="371"/>
    <x v="372"/>
    <d v="2023-02-06T00:00:00"/>
    <x v="0"/>
    <n v="42015"/>
    <n v="3.8"/>
    <x v="0"/>
    <m/>
    <x v="0"/>
    <x v="0"/>
    <n v="25"/>
  </r>
  <r>
    <x v="1656"/>
    <x v="0"/>
    <n v="28"/>
    <x v="0"/>
    <s v="Operations Manager"/>
    <x v="9"/>
    <x v="0"/>
    <x v="1"/>
    <x v="372"/>
    <x v="370"/>
    <d v="2023-02-03T00:00:00"/>
    <x v="1"/>
    <m/>
    <m/>
    <x v="1"/>
    <m/>
    <x v="2"/>
    <x v="1"/>
    <n v="21"/>
  </r>
  <r>
    <x v="1657"/>
    <x v="0"/>
    <n v="32"/>
    <x v="2"/>
    <s v="Sales Executive"/>
    <x v="2"/>
    <x v="0"/>
    <x v="1"/>
    <x v="372"/>
    <x v="377"/>
    <d v="2023-02-10T00:00:00"/>
    <x v="1"/>
    <m/>
    <m/>
    <x v="1"/>
    <n v="3"/>
    <x v="1"/>
    <x v="1"/>
    <n v="28"/>
  </r>
  <r>
    <x v="1658"/>
    <x v="0"/>
    <n v="32"/>
    <x v="0"/>
    <s v="Operations Executive"/>
    <x v="1"/>
    <x v="0"/>
    <x v="0"/>
    <x v="373"/>
    <x v="367"/>
    <d v="2023-02-07T00:00:00"/>
    <x v="0"/>
    <m/>
    <m/>
    <x v="2"/>
    <n v="5"/>
    <x v="0"/>
    <x v="1"/>
    <n v="24"/>
  </r>
  <r>
    <x v="1659"/>
    <x v="0"/>
    <n v="28"/>
    <x v="2"/>
    <s v="Sales Manager"/>
    <x v="6"/>
    <x v="2"/>
    <x v="3"/>
    <x v="373"/>
    <x v="376"/>
    <d v="2023-02-15T00:00:00"/>
    <x v="1"/>
    <m/>
    <m/>
    <x v="1"/>
    <n v="4"/>
    <x v="0"/>
    <x v="1"/>
    <n v="32"/>
  </r>
  <r>
    <x v="1660"/>
    <x v="2"/>
    <n v="33"/>
    <x v="0"/>
    <s v="Operations Executive"/>
    <x v="8"/>
    <x v="4"/>
    <x v="1"/>
    <x v="374"/>
    <x v="373"/>
    <d v="2023-02-10T00:00:00"/>
    <x v="1"/>
    <m/>
    <m/>
    <x v="1"/>
    <m/>
    <x v="1"/>
    <x v="1"/>
    <n v="26"/>
  </r>
  <r>
    <x v="1661"/>
    <x v="0"/>
    <n v="29"/>
    <x v="0"/>
    <s v="Operations Executive"/>
    <x v="12"/>
    <x v="4"/>
    <x v="0"/>
    <x v="374"/>
    <x v="376"/>
    <d v="2023-02-12T00:00:00"/>
    <x v="0"/>
    <n v="38022"/>
    <n v="5"/>
    <x v="0"/>
    <n v="5"/>
    <x v="1"/>
    <x v="1"/>
    <n v="28"/>
  </r>
  <r>
    <x v="1662"/>
    <x v="1"/>
    <n v="27"/>
    <x v="3"/>
    <s v="Marketing Manager"/>
    <x v="4"/>
    <x v="0"/>
    <x v="1"/>
    <x v="375"/>
    <x v="378"/>
    <d v="2023-02-18T00:00:00"/>
    <x v="0"/>
    <n v="82025"/>
    <n v="4.5"/>
    <x v="0"/>
    <n v="4"/>
    <x v="0"/>
    <x v="0"/>
    <n v="33"/>
  </r>
  <r>
    <x v="1663"/>
    <x v="0"/>
    <n v="51"/>
    <x v="2"/>
    <s v="Sales Manager"/>
    <x v="7"/>
    <x v="1"/>
    <x v="2"/>
    <x v="375"/>
    <x v="376"/>
    <d v="2023-02-09T00:00:00"/>
    <x v="0"/>
    <n v="57695"/>
    <n v="4"/>
    <x v="2"/>
    <n v="4"/>
    <x v="1"/>
    <x v="5"/>
    <n v="24"/>
  </r>
  <r>
    <x v="1664"/>
    <x v="1"/>
    <n v="30"/>
    <x v="0"/>
    <s v="Operations Executive"/>
    <x v="2"/>
    <x v="1"/>
    <x v="3"/>
    <x v="375"/>
    <x v="379"/>
    <d v="2023-02-14T00:00:00"/>
    <x v="1"/>
    <m/>
    <m/>
    <x v="1"/>
    <n v="4"/>
    <x v="2"/>
    <x v="1"/>
    <n v="29"/>
  </r>
  <r>
    <x v="1665"/>
    <x v="2"/>
    <n v="23"/>
    <x v="7"/>
    <s v="Purchase Officer"/>
    <x v="9"/>
    <x v="0"/>
    <x v="0"/>
    <x v="375"/>
    <x v="379"/>
    <d v="2023-02-13T00:00:00"/>
    <x v="2"/>
    <m/>
    <m/>
    <x v="1"/>
    <n v="4"/>
    <x v="1"/>
    <x v="0"/>
    <n v="28"/>
  </r>
  <r>
    <x v="1666"/>
    <x v="0"/>
    <n v="45"/>
    <x v="1"/>
    <s v="Service Manager"/>
    <x v="6"/>
    <x v="4"/>
    <x v="0"/>
    <x v="376"/>
    <x v="372"/>
    <d v="2023-02-08T00:00:00"/>
    <x v="0"/>
    <n v="62214"/>
    <n v="4.2"/>
    <x v="0"/>
    <n v="4"/>
    <x v="1"/>
    <x v="3"/>
    <n v="22"/>
  </r>
  <r>
    <x v="1667"/>
    <x v="1"/>
    <n v="29"/>
    <x v="2"/>
    <s v="Sales Manager"/>
    <x v="1"/>
    <x v="2"/>
    <x v="1"/>
    <x v="376"/>
    <x v="373"/>
    <d v="2023-02-08T00:00:00"/>
    <x v="0"/>
    <n v="54666"/>
    <n v="3.6"/>
    <x v="0"/>
    <n v="3"/>
    <x v="1"/>
    <x v="1"/>
    <n v="22"/>
  </r>
  <r>
    <x v="1668"/>
    <x v="0"/>
    <n v="33"/>
    <x v="0"/>
    <s v="Operations Manager"/>
    <x v="8"/>
    <x v="0"/>
    <x v="1"/>
    <x v="376"/>
    <x v="366"/>
    <d v="2023-01-31T00:00:00"/>
    <x v="0"/>
    <n v="165773"/>
    <n v="4.7"/>
    <x v="0"/>
    <n v="4"/>
    <x v="1"/>
    <x v="1"/>
    <n v="14"/>
  </r>
  <r>
    <x v="1669"/>
    <x v="2"/>
    <n v="38"/>
    <x v="4"/>
    <s v="Production Engineer"/>
    <x v="5"/>
    <x v="0"/>
    <x v="1"/>
    <x v="376"/>
    <x v="380"/>
    <d v="2023-02-16T00:00:00"/>
    <x v="1"/>
    <m/>
    <m/>
    <x v="1"/>
    <n v="2"/>
    <x v="1"/>
    <x v="2"/>
    <n v="30"/>
  </r>
  <r>
    <x v="1670"/>
    <x v="0"/>
    <n v="25"/>
    <x v="1"/>
    <s v="Service Manager"/>
    <x v="8"/>
    <x v="0"/>
    <x v="1"/>
    <x v="377"/>
    <x v="366"/>
    <d v="2023-02-03T00:00:00"/>
    <x v="1"/>
    <m/>
    <m/>
    <x v="1"/>
    <n v="4"/>
    <x v="1"/>
    <x v="0"/>
    <n v="16"/>
  </r>
  <r>
    <x v="1671"/>
    <x v="2"/>
    <n v="28"/>
    <x v="0"/>
    <s v="Operations Executive"/>
    <x v="2"/>
    <x v="3"/>
    <x v="2"/>
    <x v="377"/>
    <x v="372"/>
    <d v="2023-02-06T00:00:00"/>
    <x v="0"/>
    <n v="81274"/>
    <n v="4.5"/>
    <x v="0"/>
    <n v="5"/>
    <x v="0"/>
    <x v="1"/>
    <n v="19"/>
  </r>
  <r>
    <x v="1672"/>
    <x v="2"/>
    <n v="39"/>
    <x v="0"/>
    <s v="Operations Executive"/>
    <x v="4"/>
    <x v="2"/>
    <x v="0"/>
    <x v="377"/>
    <x v="378"/>
    <d v="2023-02-12T00:00:00"/>
    <x v="1"/>
    <m/>
    <m/>
    <x v="1"/>
    <n v="4"/>
    <x v="2"/>
    <x v="2"/>
    <n v="25"/>
  </r>
  <r>
    <x v="1673"/>
    <x v="2"/>
    <n v="33"/>
    <x v="0"/>
    <s v="Operations Executive"/>
    <x v="2"/>
    <x v="2"/>
    <x v="1"/>
    <x v="377"/>
    <x v="367"/>
    <d v="2023-02-01T00:00:00"/>
    <x v="1"/>
    <m/>
    <m/>
    <x v="1"/>
    <m/>
    <x v="1"/>
    <x v="1"/>
    <n v="14"/>
  </r>
  <r>
    <x v="1674"/>
    <x v="2"/>
    <n v="31"/>
    <x v="0"/>
    <s v="Operations Executive"/>
    <x v="7"/>
    <x v="0"/>
    <x v="3"/>
    <x v="377"/>
    <x v="374"/>
    <d v="2023-02-12T00:00:00"/>
    <x v="0"/>
    <n v="64323"/>
    <n v="4.3"/>
    <x v="0"/>
    <n v="4"/>
    <x v="1"/>
    <x v="1"/>
    <n v="25"/>
  </r>
  <r>
    <x v="1675"/>
    <x v="0"/>
    <n v="26"/>
    <x v="7"/>
    <s v="Purchase Officer"/>
    <x v="3"/>
    <x v="1"/>
    <x v="4"/>
    <x v="377"/>
    <x v="374"/>
    <d v="2023-02-06T00:00:00"/>
    <x v="0"/>
    <n v="64075"/>
    <n v="4.7"/>
    <x v="2"/>
    <n v="4"/>
    <x v="1"/>
    <x v="0"/>
    <n v="19"/>
  </r>
  <r>
    <x v="1676"/>
    <x v="0"/>
    <n v="28"/>
    <x v="3"/>
    <s v="Marketing Executive"/>
    <x v="8"/>
    <x v="1"/>
    <x v="0"/>
    <x v="378"/>
    <x v="374"/>
    <d v="2023-02-05T00:00:00"/>
    <x v="0"/>
    <n v="158782"/>
    <n v="3.6"/>
    <x v="0"/>
    <n v="4"/>
    <x v="1"/>
    <x v="1"/>
    <n v="17"/>
  </r>
  <r>
    <x v="1677"/>
    <x v="0"/>
    <n v="54"/>
    <x v="0"/>
    <s v="Operations Executive"/>
    <x v="7"/>
    <x v="1"/>
    <x v="0"/>
    <x v="378"/>
    <x v="366"/>
    <d v="2023-02-02T00:00:00"/>
    <x v="0"/>
    <n v="54780"/>
    <n v="4.8"/>
    <x v="2"/>
    <n v="4"/>
    <x v="0"/>
    <x v="4"/>
    <n v="14"/>
  </r>
  <r>
    <x v="1678"/>
    <x v="0"/>
    <n v="33"/>
    <x v="1"/>
    <s v="Service Engineer"/>
    <x v="2"/>
    <x v="1"/>
    <x v="1"/>
    <x v="378"/>
    <x v="381"/>
    <d v="2023-02-08T00:00:00"/>
    <x v="0"/>
    <n v="68694"/>
    <n v="3.5"/>
    <x v="2"/>
    <n v="3"/>
    <x v="0"/>
    <x v="1"/>
    <n v="20"/>
  </r>
  <r>
    <x v="1679"/>
    <x v="2"/>
    <n v="25"/>
    <x v="1"/>
    <s v="Service Engineer"/>
    <x v="0"/>
    <x v="3"/>
    <x v="1"/>
    <x v="378"/>
    <x v="382"/>
    <d v="2023-02-21T00:00:00"/>
    <x v="0"/>
    <n v="55942"/>
    <n v="3.9"/>
    <x v="0"/>
    <n v="1"/>
    <x v="1"/>
    <x v="0"/>
    <n v="33"/>
  </r>
  <r>
    <x v="1680"/>
    <x v="0"/>
    <n v="33"/>
    <x v="7"/>
    <s v="Purchase Officer"/>
    <x v="11"/>
    <x v="1"/>
    <x v="1"/>
    <x v="378"/>
    <x v="381"/>
    <d v="2023-02-05T00:00:00"/>
    <x v="0"/>
    <m/>
    <m/>
    <x v="0"/>
    <n v="4"/>
    <x v="1"/>
    <x v="1"/>
    <n v="17"/>
  </r>
  <r>
    <x v="1681"/>
    <x v="1"/>
    <n v="32"/>
    <x v="7"/>
    <s v="Purchase Officer"/>
    <x v="10"/>
    <x v="1"/>
    <x v="4"/>
    <x v="379"/>
    <x v="372"/>
    <d v="2023-02-10T00:00:00"/>
    <x v="3"/>
    <m/>
    <m/>
    <x v="1"/>
    <n v="4"/>
    <x v="1"/>
    <x v="1"/>
    <n v="21"/>
  </r>
  <r>
    <x v="1682"/>
    <x v="2"/>
    <n v="31"/>
    <x v="0"/>
    <s v="Operations Executive"/>
    <x v="12"/>
    <x v="0"/>
    <x v="0"/>
    <x v="379"/>
    <x v="377"/>
    <d v="2023-02-09T00:00:00"/>
    <x v="3"/>
    <m/>
    <m/>
    <x v="1"/>
    <n v="5"/>
    <x v="1"/>
    <x v="1"/>
    <n v="20"/>
  </r>
  <r>
    <x v="1683"/>
    <x v="2"/>
    <n v="32"/>
    <x v="0"/>
    <s v="Operations Executive"/>
    <x v="6"/>
    <x v="0"/>
    <x v="2"/>
    <x v="379"/>
    <x v="373"/>
    <d v="2023-02-09T00:00:00"/>
    <x v="0"/>
    <n v="68354"/>
    <n v="4.5999999999999996"/>
    <x v="0"/>
    <n v="5"/>
    <x v="1"/>
    <x v="1"/>
    <n v="20"/>
  </r>
  <r>
    <x v="1684"/>
    <x v="0"/>
    <n v="23"/>
    <x v="0"/>
    <s v="Operations Executive"/>
    <x v="4"/>
    <x v="4"/>
    <x v="1"/>
    <x v="379"/>
    <x v="377"/>
    <d v="2023-02-13T00:00:00"/>
    <x v="1"/>
    <m/>
    <m/>
    <x v="1"/>
    <n v="3"/>
    <x v="1"/>
    <x v="0"/>
    <n v="24"/>
  </r>
  <r>
    <x v="1685"/>
    <x v="2"/>
    <n v="28"/>
    <x v="6"/>
    <s v="Finance Manager"/>
    <x v="2"/>
    <x v="1"/>
    <x v="0"/>
    <x v="380"/>
    <x v="383"/>
    <d v="2023-02-18T00:00:00"/>
    <x v="0"/>
    <n v="67391"/>
    <n v="4.5"/>
    <x v="2"/>
    <n v="5"/>
    <x v="1"/>
    <x v="1"/>
    <n v="28"/>
  </r>
  <r>
    <x v="1686"/>
    <x v="1"/>
    <n v="36"/>
    <x v="1"/>
    <s v="Service Manager"/>
    <x v="3"/>
    <x v="3"/>
    <x v="1"/>
    <x v="380"/>
    <x v="374"/>
    <d v="2023-02-09T00:00:00"/>
    <x v="0"/>
    <n v="62335"/>
    <n v="3.7"/>
    <x v="0"/>
    <n v="5"/>
    <x v="2"/>
    <x v="2"/>
    <n v="19"/>
  </r>
  <r>
    <x v="1687"/>
    <x v="0"/>
    <n v="22"/>
    <x v="0"/>
    <s v="Operations Manager"/>
    <x v="4"/>
    <x v="1"/>
    <x v="3"/>
    <x v="380"/>
    <x v="378"/>
    <d v="2023-02-13T00:00:00"/>
    <x v="0"/>
    <n v="83994"/>
    <n v="4"/>
    <x v="2"/>
    <n v="4"/>
    <x v="1"/>
    <x v="0"/>
    <n v="23"/>
  </r>
  <r>
    <x v="1688"/>
    <x v="2"/>
    <n v="25"/>
    <x v="1"/>
    <s v="Service Engineer"/>
    <x v="1"/>
    <x v="3"/>
    <x v="1"/>
    <x v="380"/>
    <x v="377"/>
    <d v="2023-02-09T00:00:00"/>
    <x v="0"/>
    <n v="73964"/>
    <n v="4.5999999999999996"/>
    <x v="2"/>
    <n v="4"/>
    <x v="0"/>
    <x v="0"/>
    <n v="19"/>
  </r>
  <r>
    <x v="1689"/>
    <x v="2"/>
    <n v="33"/>
    <x v="5"/>
    <s v="General Manager"/>
    <x v="13"/>
    <x v="0"/>
    <x v="0"/>
    <x v="380"/>
    <x v="381"/>
    <d v="2023-02-08T00:00:00"/>
    <x v="0"/>
    <n v="190765"/>
    <n v="4.5"/>
    <x v="0"/>
    <n v="5"/>
    <x v="1"/>
    <x v="1"/>
    <n v="18"/>
  </r>
  <r>
    <x v="1690"/>
    <x v="0"/>
    <n v="32"/>
    <x v="1"/>
    <s v="Service Engineer"/>
    <x v="12"/>
    <x v="0"/>
    <x v="1"/>
    <x v="380"/>
    <x v="384"/>
    <d v="2023-02-17T00:00:00"/>
    <x v="0"/>
    <n v="54293"/>
    <n v="3.7"/>
    <x v="0"/>
    <n v="4"/>
    <x v="1"/>
    <x v="1"/>
    <n v="27"/>
  </r>
  <r>
    <x v="1691"/>
    <x v="0"/>
    <n v="50"/>
    <x v="3"/>
    <s v="Marketing Executive"/>
    <x v="9"/>
    <x v="1"/>
    <x v="0"/>
    <x v="381"/>
    <x v="380"/>
    <d v="2023-02-15T00:00:00"/>
    <x v="0"/>
    <n v="54954"/>
    <n v="4.0999999999999996"/>
    <x v="0"/>
    <n v="1"/>
    <x v="1"/>
    <x v="5"/>
    <n v="24"/>
  </r>
  <r>
    <x v="1692"/>
    <x v="0"/>
    <n v="53"/>
    <x v="2"/>
    <s v="Sales Manager"/>
    <x v="3"/>
    <x v="0"/>
    <x v="0"/>
    <x v="381"/>
    <x v="381"/>
    <d v="2023-02-05T00:00:00"/>
    <x v="0"/>
    <n v="74601"/>
    <n v="4"/>
    <x v="0"/>
    <n v="4"/>
    <x v="1"/>
    <x v="4"/>
    <n v="14"/>
  </r>
  <r>
    <x v="1693"/>
    <x v="0"/>
    <n v="35"/>
    <x v="1"/>
    <s v="Service Engineer"/>
    <x v="4"/>
    <x v="2"/>
    <x v="0"/>
    <x v="381"/>
    <x v="374"/>
    <d v="2023-02-06T00:00:00"/>
    <x v="1"/>
    <m/>
    <m/>
    <x v="1"/>
    <m/>
    <x v="1"/>
    <x v="2"/>
    <n v="15"/>
  </r>
  <r>
    <x v="1694"/>
    <x v="0"/>
    <n v="25"/>
    <x v="2"/>
    <s v="Sales Executive"/>
    <x v="3"/>
    <x v="1"/>
    <x v="1"/>
    <x v="381"/>
    <x v="378"/>
    <d v="2023-02-13T00:00:00"/>
    <x v="0"/>
    <n v="77805"/>
    <n v="4"/>
    <x v="0"/>
    <m/>
    <x v="1"/>
    <x v="0"/>
    <n v="22"/>
  </r>
  <r>
    <x v="1695"/>
    <x v="0"/>
    <n v="25"/>
    <x v="0"/>
    <s v="Operations Executive"/>
    <x v="3"/>
    <x v="1"/>
    <x v="0"/>
    <x v="382"/>
    <x v="383"/>
    <d v="2023-02-23T00:00:00"/>
    <x v="0"/>
    <n v="69260"/>
    <n v="4.2"/>
    <x v="0"/>
    <n v="4"/>
    <x v="0"/>
    <x v="0"/>
    <n v="31"/>
  </r>
  <r>
    <x v="1696"/>
    <x v="0"/>
    <n v="24"/>
    <x v="0"/>
    <s v="Operations Executive"/>
    <x v="4"/>
    <x v="3"/>
    <x v="0"/>
    <x v="383"/>
    <x v="378"/>
    <d v="2023-02-15T00:00:00"/>
    <x v="3"/>
    <m/>
    <m/>
    <x v="1"/>
    <n v="2"/>
    <x v="0"/>
    <x v="0"/>
    <n v="22"/>
  </r>
  <r>
    <x v="1697"/>
    <x v="0"/>
    <n v="23"/>
    <x v="7"/>
    <s v="Purchase Manager"/>
    <x v="9"/>
    <x v="0"/>
    <x v="4"/>
    <x v="383"/>
    <x v="377"/>
    <d v="2023-02-15T00:00:00"/>
    <x v="1"/>
    <m/>
    <m/>
    <x v="1"/>
    <n v="4"/>
    <x v="1"/>
    <x v="0"/>
    <n v="22"/>
  </r>
  <r>
    <x v="1698"/>
    <x v="1"/>
    <n v="34"/>
    <x v="3"/>
    <s v="Marketing Manager"/>
    <x v="0"/>
    <x v="4"/>
    <x v="1"/>
    <x v="383"/>
    <x v="385"/>
    <d v="2023-02-18T00:00:00"/>
    <x v="0"/>
    <n v="53067"/>
    <n v="4.5"/>
    <x v="0"/>
    <m/>
    <x v="1"/>
    <x v="2"/>
    <n v="25"/>
  </r>
  <r>
    <x v="1699"/>
    <x v="0"/>
    <n v="29"/>
    <x v="0"/>
    <s v="Operations Manager"/>
    <x v="7"/>
    <x v="2"/>
    <x v="3"/>
    <x v="383"/>
    <x v="386"/>
    <d v="2023-02-22T00:00:00"/>
    <x v="1"/>
    <m/>
    <m/>
    <x v="1"/>
    <n v="4"/>
    <x v="1"/>
    <x v="1"/>
    <n v="29"/>
  </r>
  <r>
    <x v="1700"/>
    <x v="1"/>
    <n v="26"/>
    <x v="0"/>
    <s v="Operations Executive"/>
    <x v="7"/>
    <x v="1"/>
    <x v="0"/>
    <x v="383"/>
    <x v="387"/>
    <d v="2023-02-08T00:00:00"/>
    <x v="0"/>
    <n v="53953"/>
    <n v="4.8"/>
    <x v="0"/>
    <n v="4"/>
    <x v="1"/>
    <x v="0"/>
    <n v="15"/>
  </r>
  <r>
    <x v="1701"/>
    <x v="0"/>
    <n v="32"/>
    <x v="0"/>
    <s v="Operations Manager"/>
    <x v="10"/>
    <x v="1"/>
    <x v="1"/>
    <x v="383"/>
    <x v="388"/>
    <d v="2023-02-20T00:00:00"/>
    <x v="1"/>
    <m/>
    <m/>
    <x v="1"/>
    <n v="4"/>
    <x v="0"/>
    <x v="1"/>
    <n v="27"/>
  </r>
  <r>
    <x v="1702"/>
    <x v="0"/>
    <n v="27"/>
    <x v="1"/>
    <s v="Service Engineer"/>
    <x v="2"/>
    <x v="3"/>
    <x v="0"/>
    <x v="383"/>
    <x v="384"/>
    <d v="2023-02-19T00:00:00"/>
    <x v="0"/>
    <n v="78861"/>
    <n v="4.8"/>
    <x v="0"/>
    <n v="5"/>
    <x v="1"/>
    <x v="0"/>
    <n v="26"/>
  </r>
  <r>
    <x v="1703"/>
    <x v="0"/>
    <n v="30"/>
    <x v="1"/>
    <s v="Service Manager"/>
    <x v="8"/>
    <x v="0"/>
    <x v="0"/>
    <x v="384"/>
    <x v="389"/>
    <d v="2023-02-17T00:00:00"/>
    <x v="0"/>
    <n v="203659"/>
    <n v="3.5"/>
    <x v="2"/>
    <n v="4"/>
    <x v="1"/>
    <x v="1"/>
    <n v="23"/>
  </r>
  <r>
    <x v="1704"/>
    <x v="0"/>
    <n v="25"/>
    <x v="0"/>
    <s v="Operations Executive"/>
    <x v="13"/>
    <x v="1"/>
    <x v="1"/>
    <x v="384"/>
    <x v="380"/>
    <d v="2023-02-15T00:00:00"/>
    <x v="1"/>
    <m/>
    <m/>
    <x v="1"/>
    <n v="5"/>
    <x v="2"/>
    <x v="0"/>
    <n v="21"/>
  </r>
  <r>
    <x v="1705"/>
    <x v="0"/>
    <n v="26"/>
    <x v="0"/>
    <s v="Operations Executive"/>
    <x v="3"/>
    <x v="0"/>
    <x v="0"/>
    <x v="384"/>
    <x v="376"/>
    <d v="2023-02-11T00:00:00"/>
    <x v="0"/>
    <n v="79683"/>
    <n v="5"/>
    <x v="0"/>
    <m/>
    <x v="0"/>
    <x v="0"/>
    <n v="17"/>
  </r>
  <r>
    <x v="1706"/>
    <x v="2"/>
    <n v="23"/>
    <x v="5"/>
    <s v="General Manager"/>
    <x v="7"/>
    <x v="1"/>
    <x v="0"/>
    <x v="384"/>
    <x v="387"/>
    <d v="2023-02-12T00:00:00"/>
    <x v="0"/>
    <n v="58136"/>
    <n v="4.3"/>
    <x v="0"/>
    <n v="5"/>
    <x v="1"/>
    <x v="0"/>
    <n v="18"/>
  </r>
  <r>
    <x v="1707"/>
    <x v="0"/>
    <n v="32"/>
    <x v="0"/>
    <s v="Operations Executive"/>
    <x v="5"/>
    <x v="4"/>
    <x v="0"/>
    <x v="384"/>
    <x v="376"/>
    <d v="2023-02-13T00:00:00"/>
    <x v="0"/>
    <n v="38734"/>
    <n v="4.3"/>
    <x v="0"/>
    <m/>
    <x v="0"/>
    <x v="1"/>
    <n v="19"/>
  </r>
  <r>
    <x v="1708"/>
    <x v="2"/>
    <n v="25"/>
    <x v="1"/>
    <s v="Service Engineer"/>
    <x v="10"/>
    <x v="1"/>
    <x v="0"/>
    <x v="384"/>
    <x v="376"/>
    <d v="2023-02-09T00:00:00"/>
    <x v="2"/>
    <m/>
    <m/>
    <x v="1"/>
    <n v="4"/>
    <x v="2"/>
    <x v="0"/>
    <n v="15"/>
  </r>
  <r>
    <x v="1709"/>
    <x v="2"/>
    <n v="35"/>
    <x v="0"/>
    <s v="Operations Manager"/>
    <x v="3"/>
    <x v="1"/>
    <x v="0"/>
    <x v="384"/>
    <x v="386"/>
    <d v="2023-02-22T00:00:00"/>
    <x v="0"/>
    <n v="56265"/>
    <n v="5"/>
    <x v="0"/>
    <n v="5"/>
    <x v="1"/>
    <x v="2"/>
    <n v="28"/>
  </r>
  <r>
    <x v="1710"/>
    <x v="0"/>
    <n v="28"/>
    <x v="7"/>
    <s v="Purchase Manager"/>
    <x v="8"/>
    <x v="1"/>
    <x v="1"/>
    <x v="385"/>
    <x v="390"/>
    <d v="2023-02-23T00:00:00"/>
    <x v="0"/>
    <n v="211040"/>
    <n v="4.2"/>
    <x v="0"/>
    <n v="4"/>
    <x v="1"/>
    <x v="1"/>
    <n v="28"/>
  </r>
  <r>
    <x v="1711"/>
    <x v="0"/>
    <n v="42"/>
    <x v="8"/>
    <s v="HR Specialist"/>
    <x v="0"/>
    <x v="1"/>
    <x v="1"/>
    <x v="385"/>
    <x v="378"/>
    <d v="2023-02-19T00:00:00"/>
    <x v="0"/>
    <n v="59316"/>
    <n v="4.0999999999999996"/>
    <x v="2"/>
    <n v="4"/>
    <x v="1"/>
    <x v="3"/>
    <n v="24"/>
  </r>
  <r>
    <x v="1712"/>
    <x v="2"/>
    <n v="29"/>
    <x v="4"/>
    <s v="Production Engineer"/>
    <x v="8"/>
    <x v="0"/>
    <x v="0"/>
    <x v="385"/>
    <x v="388"/>
    <d v="2023-02-24T00:00:00"/>
    <x v="1"/>
    <m/>
    <m/>
    <x v="1"/>
    <n v="4"/>
    <x v="0"/>
    <x v="1"/>
    <n v="29"/>
  </r>
  <r>
    <x v="1713"/>
    <x v="0"/>
    <n v="23"/>
    <x v="0"/>
    <s v="Operations Executive"/>
    <x v="7"/>
    <x v="0"/>
    <x v="1"/>
    <x v="385"/>
    <x v="385"/>
    <d v="2023-02-19T00:00:00"/>
    <x v="1"/>
    <m/>
    <m/>
    <x v="1"/>
    <n v="5"/>
    <x v="1"/>
    <x v="0"/>
    <n v="24"/>
  </r>
  <r>
    <x v="1714"/>
    <x v="0"/>
    <n v="39"/>
    <x v="6"/>
    <s v="Finance Manager"/>
    <x v="12"/>
    <x v="2"/>
    <x v="1"/>
    <x v="385"/>
    <x v="376"/>
    <d v="2023-02-08T00:00:00"/>
    <x v="0"/>
    <n v="41809"/>
    <n v="4.5999999999999996"/>
    <x v="0"/>
    <m/>
    <x v="1"/>
    <x v="2"/>
    <n v="13"/>
  </r>
  <r>
    <x v="1715"/>
    <x v="1"/>
    <n v="28"/>
    <x v="1"/>
    <s v="Service Engineer"/>
    <x v="4"/>
    <x v="0"/>
    <x v="1"/>
    <x v="386"/>
    <x v="391"/>
    <d v="2023-02-28T00:00:00"/>
    <x v="0"/>
    <n v="69165"/>
    <n v="3.7"/>
    <x v="0"/>
    <n v="5"/>
    <x v="2"/>
    <x v="1"/>
    <n v="32"/>
  </r>
  <r>
    <x v="1716"/>
    <x v="0"/>
    <n v="27"/>
    <x v="2"/>
    <s v="Sales Executive"/>
    <x v="2"/>
    <x v="1"/>
    <x v="1"/>
    <x v="386"/>
    <x v="386"/>
    <d v="2023-02-23T00:00:00"/>
    <x v="0"/>
    <m/>
    <m/>
    <x v="0"/>
    <n v="4"/>
    <x v="1"/>
    <x v="0"/>
    <n v="27"/>
  </r>
  <r>
    <x v="1717"/>
    <x v="2"/>
    <n v="27"/>
    <x v="0"/>
    <s v="Operations Executive"/>
    <x v="1"/>
    <x v="0"/>
    <x v="0"/>
    <x v="387"/>
    <x v="378"/>
    <d v="2023-02-18T00:00:00"/>
    <x v="1"/>
    <m/>
    <m/>
    <x v="1"/>
    <n v="4"/>
    <x v="1"/>
    <x v="0"/>
    <n v="21"/>
  </r>
  <r>
    <x v="1718"/>
    <x v="1"/>
    <n v="35"/>
    <x v="0"/>
    <s v="Operations Executive"/>
    <x v="12"/>
    <x v="4"/>
    <x v="0"/>
    <x v="387"/>
    <x v="388"/>
    <d v="2023-02-23T00:00:00"/>
    <x v="0"/>
    <n v="53204"/>
    <n v="3.9"/>
    <x v="2"/>
    <n v="3"/>
    <x v="1"/>
    <x v="2"/>
    <n v="26"/>
  </r>
  <r>
    <x v="1719"/>
    <x v="0"/>
    <n v="26"/>
    <x v="1"/>
    <s v="Service Manager"/>
    <x v="12"/>
    <x v="1"/>
    <x v="2"/>
    <x v="387"/>
    <x v="388"/>
    <d v="2023-02-19T00:00:00"/>
    <x v="0"/>
    <n v="54064"/>
    <n v="4.8"/>
    <x v="2"/>
    <n v="5"/>
    <x v="1"/>
    <x v="0"/>
    <n v="22"/>
  </r>
  <r>
    <x v="1720"/>
    <x v="0"/>
    <n v="34"/>
    <x v="0"/>
    <s v="Operations Executive"/>
    <x v="6"/>
    <x v="1"/>
    <x v="1"/>
    <x v="387"/>
    <x v="379"/>
    <d v="2023-02-09T00:00:00"/>
    <x v="0"/>
    <m/>
    <m/>
    <x v="2"/>
    <n v="4"/>
    <x v="1"/>
    <x v="2"/>
    <n v="12"/>
  </r>
  <r>
    <x v="1721"/>
    <x v="0"/>
    <n v="25"/>
    <x v="0"/>
    <s v="Operations Executive"/>
    <x v="4"/>
    <x v="0"/>
    <x v="1"/>
    <x v="388"/>
    <x v="392"/>
    <d v="2023-02-27T00:00:00"/>
    <x v="0"/>
    <n v="86056"/>
    <n v="3.7"/>
    <x v="2"/>
    <n v="5"/>
    <x v="1"/>
    <x v="0"/>
    <n v="29"/>
  </r>
  <r>
    <x v="1722"/>
    <x v="0"/>
    <n v="27"/>
    <x v="7"/>
    <s v="Purchase Manager"/>
    <x v="7"/>
    <x v="1"/>
    <x v="0"/>
    <x v="388"/>
    <x v="380"/>
    <d v="2023-02-18T00:00:00"/>
    <x v="0"/>
    <n v="61387"/>
    <n v="3.8"/>
    <x v="0"/>
    <n v="3"/>
    <x v="1"/>
    <x v="0"/>
    <n v="20"/>
  </r>
  <r>
    <x v="1723"/>
    <x v="0"/>
    <n v="26"/>
    <x v="1"/>
    <s v="Service Engineer"/>
    <x v="6"/>
    <x v="1"/>
    <x v="4"/>
    <x v="388"/>
    <x v="393"/>
    <d v="2023-02-20T00:00:00"/>
    <x v="0"/>
    <n v="82154"/>
    <n v="4.0999999999999996"/>
    <x v="0"/>
    <m/>
    <x v="1"/>
    <x v="0"/>
    <n v="22"/>
  </r>
  <r>
    <x v="1724"/>
    <x v="2"/>
    <n v="32"/>
    <x v="0"/>
    <s v="Operations Executive"/>
    <x v="9"/>
    <x v="2"/>
    <x v="3"/>
    <x v="388"/>
    <x v="383"/>
    <d v="2023-02-18T00:00:00"/>
    <x v="0"/>
    <n v="64732"/>
    <n v="4.9000000000000004"/>
    <x v="0"/>
    <n v="4"/>
    <x v="0"/>
    <x v="1"/>
    <n v="20"/>
  </r>
  <r>
    <x v="1725"/>
    <x v="0"/>
    <n v="30"/>
    <x v="0"/>
    <s v="Operations Executive"/>
    <x v="8"/>
    <x v="4"/>
    <x v="0"/>
    <x v="388"/>
    <x v="385"/>
    <d v="2023-02-15T00:00:00"/>
    <x v="1"/>
    <m/>
    <m/>
    <x v="1"/>
    <m/>
    <x v="1"/>
    <x v="1"/>
    <n v="17"/>
  </r>
  <r>
    <x v="1726"/>
    <x v="0"/>
    <n v="31"/>
    <x v="0"/>
    <s v="Operations Executive"/>
    <x v="0"/>
    <x v="0"/>
    <x v="0"/>
    <x v="389"/>
    <x v="382"/>
    <d v="2023-02-17T00:00:00"/>
    <x v="0"/>
    <m/>
    <m/>
    <x v="2"/>
    <n v="4"/>
    <x v="1"/>
    <x v="1"/>
    <n v="18"/>
  </r>
  <r>
    <x v="1727"/>
    <x v="1"/>
    <n v="35"/>
    <x v="0"/>
    <s v="Operations Executive"/>
    <x v="0"/>
    <x v="2"/>
    <x v="0"/>
    <x v="389"/>
    <x v="391"/>
    <d v="2023-02-28T00:00:00"/>
    <x v="0"/>
    <n v="60554"/>
    <n v="4.0999999999999996"/>
    <x v="0"/>
    <m/>
    <x v="1"/>
    <x v="2"/>
    <n v="29"/>
  </r>
  <r>
    <x v="1728"/>
    <x v="2"/>
    <n v="39"/>
    <x v="2"/>
    <s v="Sales Manager"/>
    <x v="5"/>
    <x v="1"/>
    <x v="0"/>
    <x v="389"/>
    <x v="383"/>
    <d v="2023-02-18T00:00:00"/>
    <x v="3"/>
    <m/>
    <m/>
    <x v="1"/>
    <n v="4"/>
    <x v="1"/>
    <x v="2"/>
    <n v="19"/>
  </r>
  <r>
    <x v="1729"/>
    <x v="2"/>
    <n v="26"/>
    <x v="4"/>
    <s v="Production Manager"/>
    <x v="2"/>
    <x v="0"/>
    <x v="0"/>
    <x v="389"/>
    <x v="394"/>
    <d v="2023-03-03T00:00:00"/>
    <x v="0"/>
    <n v="88303"/>
    <n v="4.4000000000000004"/>
    <x v="0"/>
    <n v="5"/>
    <x v="1"/>
    <x v="0"/>
    <n v="32"/>
  </r>
  <r>
    <x v="1730"/>
    <x v="0"/>
    <n v="35"/>
    <x v="1"/>
    <s v="Service Manager"/>
    <x v="8"/>
    <x v="0"/>
    <x v="1"/>
    <x v="389"/>
    <x v="389"/>
    <d v="2023-02-18T00:00:00"/>
    <x v="0"/>
    <n v="204884"/>
    <n v="4.5999999999999996"/>
    <x v="0"/>
    <n v="4"/>
    <x v="0"/>
    <x v="2"/>
    <n v="19"/>
  </r>
  <r>
    <x v="1731"/>
    <x v="2"/>
    <n v="30"/>
    <x v="1"/>
    <s v="Service Manager"/>
    <x v="3"/>
    <x v="0"/>
    <x v="1"/>
    <x v="390"/>
    <x v="395"/>
    <d v="2023-02-24T00:00:00"/>
    <x v="2"/>
    <m/>
    <m/>
    <x v="1"/>
    <m/>
    <x v="0"/>
    <x v="1"/>
    <n v="24"/>
  </r>
  <r>
    <x v="1732"/>
    <x v="0"/>
    <n v="30"/>
    <x v="0"/>
    <s v="Operations Executive"/>
    <x v="6"/>
    <x v="1"/>
    <x v="2"/>
    <x v="390"/>
    <x v="384"/>
    <d v="2023-02-18T00:00:00"/>
    <x v="0"/>
    <n v="62131"/>
    <n v="3.8"/>
    <x v="0"/>
    <n v="4"/>
    <x v="1"/>
    <x v="1"/>
    <n v="18"/>
  </r>
  <r>
    <x v="1733"/>
    <x v="0"/>
    <n v="29"/>
    <x v="0"/>
    <s v="Operations Executive"/>
    <x v="12"/>
    <x v="2"/>
    <x v="3"/>
    <x v="390"/>
    <x v="393"/>
    <d v="2023-02-27T00:00:00"/>
    <x v="3"/>
    <m/>
    <m/>
    <x v="1"/>
    <n v="4"/>
    <x v="1"/>
    <x v="1"/>
    <n v="27"/>
  </r>
  <r>
    <x v="1734"/>
    <x v="0"/>
    <n v="25"/>
    <x v="7"/>
    <s v="Purchase Officer"/>
    <x v="14"/>
    <x v="2"/>
    <x v="1"/>
    <x v="390"/>
    <x v="396"/>
    <d v="2023-02-24T00:00:00"/>
    <x v="1"/>
    <m/>
    <m/>
    <x v="1"/>
    <n v="4"/>
    <x v="1"/>
    <x v="0"/>
    <n v="24"/>
  </r>
  <r>
    <x v="1735"/>
    <x v="2"/>
    <n v="53"/>
    <x v="1"/>
    <s v="Service Manager"/>
    <x v="0"/>
    <x v="0"/>
    <x v="2"/>
    <x v="391"/>
    <x v="394"/>
    <d v="2023-03-02T00:00:00"/>
    <x v="0"/>
    <n v="56502"/>
    <n v="4.8"/>
    <x v="0"/>
    <n v="4"/>
    <x v="1"/>
    <x v="4"/>
    <n v="29"/>
  </r>
  <r>
    <x v="1736"/>
    <x v="0"/>
    <n v="26"/>
    <x v="0"/>
    <s v="Operations Executive"/>
    <x v="12"/>
    <x v="1"/>
    <x v="0"/>
    <x v="391"/>
    <x v="393"/>
    <d v="2023-02-27T00:00:00"/>
    <x v="1"/>
    <m/>
    <m/>
    <x v="1"/>
    <m/>
    <x v="1"/>
    <x v="0"/>
    <n v="26"/>
  </r>
  <r>
    <x v="1737"/>
    <x v="0"/>
    <n v="32"/>
    <x v="0"/>
    <s v="Operations Executive"/>
    <x v="0"/>
    <x v="1"/>
    <x v="1"/>
    <x v="392"/>
    <x v="395"/>
    <d v="2023-02-28T00:00:00"/>
    <x v="1"/>
    <m/>
    <m/>
    <x v="1"/>
    <n v="4"/>
    <x v="0"/>
    <x v="1"/>
    <n v="26"/>
  </r>
  <r>
    <x v="1738"/>
    <x v="0"/>
    <n v="39"/>
    <x v="0"/>
    <s v="Operations Executive"/>
    <x v="12"/>
    <x v="1"/>
    <x v="0"/>
    <x v="392"/>
    <x v="393"/>
    <d v="2023-02-28T00:00:00"/>
    <x v="1"/>
    <m/>
    <m/>
    <x v="1"/>
    <n v="3"/>
    <x v="1"/>
    <x v="2"/>
    <n v="26"/>
  </r>
  <r>
    <x v="1739"/>
    <x v="0"/>
    <n v="35"/>
    <x v="0"/>
    <s v="Operations Executive"/>
    <x v="0"/>
    <x v="1"/>
    <x v="3"/>
    <x v="392"/>
    <x v="393"/>
    <d v="2023-02-27T00:00:00"/>
    <x v="0"/>
    <n v="43391"/>
    <n v="3.9"/>
    <x v="2"/>
    <n v="4"/>
    <x v="1"/>
    <x v="2"/>
    <n v="25"/>
  </r>
  <r>
    <x v="1740"/>
    <x v="2"/>
    <n v="26"/>
    <x v="0"/>
    <s v="Operations Executive"/>
    <x v="11"/>
    <x v="2"/>
    <x v="1"/>
    <x v="392"/>
    <x v="397"/>
    <d v="2023-02-28T00:00:00"/>
    <x v="4"/>
    <m/>
    <m/>
    <x v="1"/>
    <n v="5"/>
    <x v="0"/>
    <x v="0"/>
    <n v="26"/>
  </r>
  <r>
    <x v="1741"/>
    <x v="2"/>
    <n v="40"/>
    <x v="0"/>
    <s v="Operations Manager"/>
    <x v="6"/>
    <x v="2"/>
    <x v="2"/>
    <x v="393"/>
    <x v="398"/>
    <d v="2023-02-27T00:00:00"/>
    <x v="0"/>
    <n v="59304"/>
    <n v="3.8"/>
    <x v="2"/>
    <m/>
    <x v="1"/>
    <x v="3"/>
    <n v="24"/>
  </r>
  <r>
    <x v="1742"/>
    <x v="2"/>
    <n v="32"/>
    <x v="1"/>
    <s v="Service Engineer"/>
    <x v="2"/>
    <x v="0"/>
    <x v="1"/>
    <x v="393"/>
    <x v="397"/>
    <d v="2023-03-01T00:00:00"/>
    <x v="1"/>
    <m/>
    <m/>
    <x v="1"/>
    <n v="5"/>
    <x v="1"/>
    <x v="1"/>
    <n v="26"/>
  </r>
  <r>
    <x v="1743"/>
    <x v="0"/>
    <n v="30"/>
    <x v="1"/>
    <s v="Service Manager"/>
    <x v="14"/>
    <x v="4"/>
    <x v="2"/>
    <x v="393"/>
    <x v="397"/>
    <d v="2023-02-28T00:00:00"/>
    <x v="0"/>
    <n v="132120"/>
    <n v="3.9"/>
    <x v="0"/>
    <m/>
    <x v="1"/>
    <x v="1"/>
    <n v="25"/>
  </r>
  <r>
    <x v="1744"/>
    <x v="0"/>
    <n v="36"/>
    <x v="1"/>
    <s v="Service Engineer"/>
    <x v="12"/>
    <x v="1"/>
    <x v="2"/>
    <x v="393"/>
    <x v="397"/>
    <d v="2023-03-05T00:00:00"/>
    <x v="1"/>
    <m/>
    <m/>
    <x v="1"/>
    <n v="4"/>
    <x v="1"/>
    <x v="2"/>
    <n v="30"/>
  </r>
  <r>
    <x v="1745"/>
    <x v="0"/>
    <n v="35"/>
    <x v="6"/>
    <s v="Finance Manager"/>
    <x v="12"/>
    <x v="2"/>
    <x v="2"/>
    <x v="393"/>
    <x v="383"/>
    <d v="2023-02-22T00:00:00"/>
    <x v="0"/>
    <n v="52234"/>
    <n v="4.3"/>
    <x v="0"/>
    <n v="5"/>
    <x v="1"/>
    <x v="2"/>
    <n v="19"/>
  </r>
  <r>
    <x v="1746"/>
    <x v="0"/>
    <n v="27"/>
    <x v="3"/>
    <s v="Marketing Manager"/>
    <x v="6"/>
    <x v="1"/>
    <x v="4"/>
    <x v="394"/>
    <x v="392"/>
    <d v="2023-02-27T00:00:00"/>
    <x v="0"/>
    <m/>
    <m/>
    <x v="0"/>
    <n v="4"/>
    <x v="1"/>
    <x v="0"/>
    <n v="23"/>
  </r>
  <r>
    <x v="1747"/>
    <x v="0"/>
    <n v="33"/>
    <x v="0"/>
    <s v="Operations Manager"/>
    <x v="1"/>
    <x v="1"/>
    <x v="1"/>
    <x v="395"/>
    <x v="393"/>
    <d v="2023-02-26T00:00:00"/>
    <x v="2"/>
    <m/>
    <m/>
    <x v="1"/>
    <n v="4"/>
    <x v="1"/>
    <x v="1"/>
    <n v="21"/>
  </r>
  <r>
    <x v="1748"/>
    <x v="2"/>
    <n v="30"/>
    <x v="1"/>
    <s v="Service Engineer"/>
    <x v="7"/>
    <x v="1"/>
    <x v="1"/>
    <x v="395"/>
    <x v="389"/>
    <d v="2023-02-22T00:00:00"/>
    <x v="0"/>
    <m/>
    <m/>
    <x v="0"/>
    <n v="4"/>
    <x v="1"/>
    <x v="1"/>
    <n v="17"/>
  </r>
  <r>
    <x v="1749"/>
    <x v="0"/>
    <n v="23"/>
    <x v="1"/>
    <s v="Service Engineer"/>
    <x v="13"/>
    <x v="3"/>
    <x v="0"/>
    <x v="396"/>
    <x v="392"/>
    <d v="2023-02-25T00:00:00"/>
    <x v="0"/>
    <n v="183038"/>
    <n v="4.5999999999999996"/>
    <x v="0"/>
    <n v="2"/>
    <x v="1"/>
    <x v="0"/>
    <n v="19"/>
  </r>
  <r>
    <x v="1750"/>
    <x v="0"/>
    <n v="33"/>
    <x v="1"/>
    <s v="Service Engineer"/>
    <x v="6"/>
    <x v="0"/>
    <x v="0"/>
    <x v="396"/>
    <x v="399"/>
    <d v="2023-03-06T00:00:00"/>
    <x v="0"/>
    <n v="57677"/>
    <n v="4.5999999999999996"/>
    <x v="0"/>
    <n v="4"/>
    <x v="2"/>
    <x v="1"/>
    <n v="28"/>
  </r>
  <r>
    <x v="1751"/>
    <x v="0"/>
    <n v="22"/>
    <x v="1"/>
    <s v="Service Engineer"/>
    <x v="4"/>
    <x v="1"/>
    <x v="2"/>
    <x v="396"/>
    <x v="400"/>
    <d v="2023-03-08T00:00:00"/>
    <x v="0"/>
    <n v="58137"/>
    <n v="4.2"/>
    <x v="0"/>
    <n v="4"/>
    <x v="2"/>
    <x v="0"/>
    <n v="30"/>
  </r>
  <r>
    <x v="1752"/>
    <x v="0"/>
    <n v="33"/>
    <x v="0"/>
    <s v="Operations Executive"/>
    <x v="12"/>
    <x v="0"/>
    <x v="1"/>
    <x v="397"/>
    <x v="400"/>
    <d v="2023-03-10T00:00:00"/>
    <x v="0"/>
    <n v="46575"/>
    <n v="3.7"/>
    <x v="0"/>
    <n v="4"/>
    <x v="1"/>
    <x v="1"/>
    <n v="31"/>
  </r>
  <r>
    <x v="1753"/>
    <x v="0"/>
    <n v="35"/>
    <x v="0"/>
    <s v="Operations Manager"/>
    <x v="4"/>
    <x v="1"/>
    <x v="2"/>
    <x v="397"/>
    <x v="398"/>
    <d v="2023-03-01T00:00:00"/>
    <x v="3"/>
    <m/>
    <m/>
    <x v="1"/>
    <n v="4"/>
    <x v="1"/>
    <x v="2"/>
    <n v="22"/>
  </r>
  <r>
    <x v="1754"/>
    <x v="1"/>
    <n v="33"/>
    <x v="3"/>
    <s v="Marketing Executive"/>
    <x v="4"/>
    <x v="1"/>
    <x v="2"/>
    <x v="397"/>
    <x v="393"/>
    <d v="2023-02-27T00:00:00"/>
    <x v="0"/>
    <n v="68906"/>
    <n v="4.0999999999999996"/>
    <x v="2"/>
    <m/>
    <x v="0"/>
    <x v="1"/>
    <n v="20"/>
  </r>
  <r>
    <x v="1755"/>
    <x v="2"/>
    <n v="25"/>
    <x v="0"/>
    <s v="Operations Executive"/>
    <x v="9"/>
    <x v="2"/>
    <x v="1"/>
    <x v="398"/>
    <x v="399"/>
    <d v="2023-03-02T00:00:00"/>
    <x v="3"/>
    <m/>
    <m/>
    <x v="1"/>
    <n v="5"/>
    <x v="1"/>
    <x v="0"/>
    <n v="22"/>
  </r>
  <r>
    <x v="1756"/>
    <x v="1"/>
    <n v="22"/>
    <x v="0"/>
    <s v="Operations Executive"/>
    <x v="4"/>
    <x v="1"/>
    <x v="0"/>
    <x v="398"/>
    <x v="401"/>
    <d v="2023-03-04T00:00:00"/>
    <x v="0"/>
    <n v="74667"/>
    <n v="4.9000000000000004"/>
    <x v="0"/>
    <n v="5"/>
    <x v="1"/>
    <x v="0"/>
    <n v="24"/>
  </r>
  <r>
    <x v="1757"/>
    <x v="0"/>
    <n v="24"/>
    <x v="6"/>
    <s v="Finance Manager"/>
    <x v="1"/>
    <x v="4"/>
    <x v="1"/>
    <x v="399"/>
    <x v="402"/>
    <d v="2023-03-14T00:00:00"/>
    <x v="2"/>
    <m/>
    <m/>
    <x v="1"/>
    <n v="5"/>
    <x v="0"/>
    <x v="0"/>
    <n v="33"/>
  </r>
  <r>
    <x v="1758"/>
    <x v="0"/>
    <n v="40"/>
    <x v="1"/>
    <s v="Service Manager"/>
    <x v="9"/>
    <x v="0"/>
    <x v="2"/>
    <x v="399"/>
    <x v="398"/>
    <d v="2023-02-26T00:00:00"/>
    <x v="2"/>
    <m/>
    <m/>
    <x v="1"/>
    <m/>
    <x v="1"/>
    <x v="3"/>
    <n v="17"/>
  </r>
  <r>
    <x v="1759"/>
    <x v="0"/>
    <n v="25"/>
    <x v="6"/>
    <s v="Financial Analyst"/>
    <x v="4"/>
    <x v="1"/>
    <x v="1"/>
    <x v="399"/>
    <x v="398"/>
    <d v="2023-03-06T00:00:00"/>
    <x v="1"/>
    <m/>
    <m/>
    <x v="1"/>
    <n v="4"/>
    <x v="1"/>
    <x v="0"/>
    <n v="25"/>
  </r>
  <r>
    <x v="1760"/>
    <x v="0"/>
    <n v="38"/>
    <x v="0"/>
    <s v="Operations Executive"/>
    <x v="0"/>
    <x v="1"/>
    <x v="1"/>
    <x v="399"/>
    <x v="400"/>
    <d v="2023-03-05T00:00:00"/>
    <x v="1"/>
    <m/>
    <m/>
    <x v="1"/>
    <n v="4"/>
    <x v="2"/>
    <x v="2"/>
    <n v="24"/>
  </r>
  <r>
    <x v="1761"/>
    <x v="2"/>
    <n v="39"/>
    <x v="0"/>
    <s v="Operations Manager"/>
    <x v="12"/>
    <x v="0"/>
    <x v="1"/>
    <x v="400"/>
    <x v="398"/>
    <d v="2023-03-05T00:00:00"/>
    <x v="1"/>
    <m/>
    <m/>
    <x v="1"/>
    <n v="4"/>
    <x v="0"/>
    <x v="2"/>
    <n v="23"/>
  </r>
  <r>
    <x v="1762"/>
    <x v="0"/>
    <n v="30"/>
    <x v="1"/>
    <s v="Service Engineer"/>
    <x v="2"/>
    <x v="1"/>
    <x v="1"/>
    <x v="400"/>
    <x v="401"/>
    <d v="2023-03-02T00:00:00"/>
    <x v="0"/>
    <n v="61207"/>
    <n v="4.5999999999999996"/>
    <x v="2"/>
    <n v="4"/>
    <x v="0"/>
    <x v="1"/>
    <n v="20"/>
  </r>
  <r>
    <x v="1763"/>
    <x v="0"/>
    <n v="23"/>
    <x v="1"/>
    <s v="Service Engineer"/>
    <x v="3"/>
    <x v="0"/>
    <x v="0"/>
    <x v="401"/>
    <x v="396"/>
    <d v="2023-02-26T00:00:00"/>
    <x v="2"/>
    <m/>
    <m/>
    <x v="1"/>
    <n v="4"/>
    <x v="0"/>
    <x v="0"/>
    <n v="15"/>
  </r>
  <r>
    <x v="1764"/>
    <x v="0"/>
    <n v="27"/>
    <x v="1"/>
    <s v="Service Manager"/>
    <x v="0"/>
    <x v="2"/>
    <x v="3"/>
    <x v="401"/>
    <x v="403"/>
    <d v="2023-03-10T00:00:00"/>
    <x v="2"/>
    <m/>
    <m/>
    <x v="1"/>
    <n v="4"/>
    <x v="1"/>
    <x v="0"/>
    <n v="27"/>
  </r>
  <r>
    <x v="1765"/>
    <x v="0"/>
    <n v="24"/>
    <x v="3"/>
    <s v="Marketing Manager"/>
    <x v="6"/>
    <x v="2"/>
    <x v="0"/>
    <x v="401"/>
    <x v="403"/>
    <d v="2023-03-05T00:00:00"/>
    <x v="0"/>
    <n v="79383"/>
    <n v="3.6"/>
    <x v="0"/>
    <n v="4"/>
    <x v="0"/>
    <x v="0"/>
    <n v="22"/>
  </r>
  <r>
    <x v="1766"/>
    <x v="2"/>
    <n v="34"/>
    <x v="4"/>
    <s v="Production Engineer"/>
    <x v="1"/>
    <x v="0"/>
    <x v="1"/>
    <x v="402"/>
    <x v="394"/>
    <d v="2023-03-03T00:00:00"/>
    <x v="3"/>
    <m/>
    <m/>
    <x v="1"/>
    <n v="5"/>
    <x v="0"/>
    <x v="2"/>
    <n v="19"/>
  </r>
  <r>
    <x v="1767"/>
    <x v="0"/>
    <n v="33"/>
    <x v="0"/>
    <s v="Operations Executive"/>
    <x v="2"/>
    <x v="4"/>
    <x v="1"/>
    <x v="402"/>
    <x v="399"/>
    <d v="2023-03-01T00:00:00"/>
    <x v="0"/>
    <n v="82164"/>
    <n v="4.5"/>
    <x v="0"/>
    <n v="5"/>
    <x v="1"/>
    <x v="1"/>
    <n v="17"/>
  </r>
  <r>
    <x v="1768"/>
    <x v="0"/>
    <n v="32"/>
    <x v="0"/>
    <s v="Operations Executive"/>
    <x v="7"/>
    <x v="1"/>
    <x v="1"/>
    <x v="402"/>
    <x v="404"/>
    <d v="2023-03-09T00:00:00"/>
    <x v="0"/>
    <n v="53553"/>
    <n v="4.4000000000000004"/>
    <x v="0"/>
    <n v="4"/>
    <x v="1"/>
    <x v="1"/>
    <n v="25"/>
  </r>
  <r>
    <x v="1769"/>
    <x v="0"/>
    <n v="32"/>
    <x v="1"/>
    <s v="Service Engineer"/>
    <x v="0"/>
    <x v="1"/>
    <x v="0"/>
    <x v="402"/>
    <x v="405"/>
    <d v="2023-03-15T00:00:00"/>
    <x v="1"/>
    <m/>
    <m/>
    <x v="1"/>
    <n v="2"/>
    <x v="1"/>
    <x v="1"/>
    <n v="31"/>
  </r>
  <r>
    <x v="1770"/>
    <x v="0"/>
    <n v="26"/>
    <x v="0"/>
    <s v="Operations Executive"/>
    <x v="12"/>
    <x v="2"/>
    <x v="0"/>
    <x v="402"/>
    <x v="399"/>
    <d v="2023-03-08T00:00:00"/>
    <x v="2"/>
    <m/>
    <m/>
    <x v="1"/>
    <n v="5"/>
    <x v="1"/>
    <x v="0"/>
    <n v="24"/>
  </r>
  <r>
    <x v="1771"/>
    <x v="2"/>
    <n v="25"/>
    <x v="0"/>
    <s v="Operations Executive"/>
    <x v="1"/>
    <x v="1"/>
    <x v="0"/>
    <x v="402"/>
    <x v="394"/>
    <d v="2023-02-28T00:00:00"/>
    <x v="3"/>
    <m/>
    <m/>
    <x v="1"/>
    <n v="4"/>
    <x v="1"/>
    <x v="0"/>
    <n v="16"/>
  </r>
  <r>
    <x v="1772"/>
    <x v="2"/>
    <n v="25"/>
    <x v="4"/>
    <s v="Production Engineer"/>
    <x v="12"/>
    <x v="0"/>
    <x v="1"/>
    <x v="402"/>
    <x v="405"/>
    <d v="2023-03-09T00:00:00"/>
    <x v="0"/>
    <n v="54411"/>
    <n v="3.6"/>
    <x v="0"/>
    <m/>
    <x v="1"/>
    <x v="0"/>
    <n v="25"/>
  </r>
  <r>
    <x v="1773"/>
    <x v="1"/>
    <n v="32"/>
    <x v="3"/>
    <s v="Marketing Executive"/>
    <x v="4"/>
    <x v="2"/>
    <x v="0"/>
    <x v="402"/>
    <x v="400"/>
    <d v="2023-03-06T00:00:00"/>
    <x v="0"/>
    <n v="65727"/>
    <n v="4.2"/>
    <x v="0"/>
    <n v="3"/>
    <x v="1"/>
    <x v="1"/>
    <n v="22"/>
  </r>
  <r>
    <x v="1774"/>
    <x v="2"/>
    <n v="23"/>
    <x v="1"/>
    <s v="Service Engineer"/>
    <x v="10"/>
    <x v="1"/>
    <x v="0"/>
    <x v="403"/>
    <x v="405"/>
    <d v="2023-03-09T00:00:00"/>
    <x v="0"/>
    <n v="196731"/>
    <n v="4.2"/>
    <x v="0"/>
    <n v="3"/>
    <x v="1"/>
    <x v="0"/>
    <n v="24"/>
  </r>
  <r>
    <x v="1775"/>
    <x v="0"/>
    <n v="33"/>
    <x v="2"/>
    <s v="Sales Executive"/>
    <x v="4"/>
    <x v="1"/>
    <x v="1"/>
    <x v="403"/>
    <x v="405"/>
    <d v="2023-03-15T00:00:00"/>
    <x v="0"/>
    <m/>
    <m/>
    <x v="0"/>
    <n v="5"/>
    <x v="1"/>
    <x v="1"/>
    <n v="30"/>
  </r>
  <r>
    <x v="1776"/>
    <x v="2"/>
    <n v="34"/>
    <x v="0"/>
    <s v="Operations Executive"/>
    <x v="4"/>
    <x v="0"/>
    <x v="3"/>
    <x v="403"/>
    <x v="399"/>
    <d v="2023-03-05T00:00:00"/>
    <x v="1"/>
    <m/>
    <m/>
    <x v="1"/>
    <n v="3"/>
    <x v="1"/>
    <x v="2"/>
    <n v="20"/>
  </r>
  <r>
    <x v="1777"/>
    <x v="0"/>
    <n v="38"/>
    <x v="0"/>
    <s v="Operations Executive"/>
    <x v="0"/>
    <x v="2"/>
    <x v="1"/>
    <x v="403"/>
    <x v="402"/>
    <d v="2023-03-11T00:00:00"/>
    <x v="1"/>
    <m/>
    <m/>
    <x v="1"/>
    <n v="3"/>
    <x v="0"/>
    <x v="2"/>
    <n v="26"/>
  </r>
  <r>
    <x v="1778"/>
    <x v="0"/>
    <n v="32"/>
    <x v="8"/>
    <s v="HR Specialist"/>
    <x v="1"/>
    <x v="1"/>
    <x v="0"/>
    <x v="403"/>
    <x v="401"/>
    <d v="2023-03-02T00:00:00"/>
    <x v="1"/>
    <m/>
    <m/>
    <x v="1"/>
    <n v="4"/>
    <x v="1"/>
    <x v="1"/>
    <n v="17"/>
  </r>
  <r>
    <x v="1779"/>
    <x v="2"/>
    <n v="24"/>
    <x v="0"/>
    <s v="Operations Executive"/>
    <x v="2"/>
    <x v="0"/>
    <x v="3"/>
    <x v="403"/>
    <x v="397"/>
    <d v="2023-02-28T00:00:00"/>
    <x v="1"/>
    <m/>
    <m/>
    <x v="1"/>
    <n v="5"/>
    <x v="1"/>
    <x v="0"/>
    <n v="15"/>
  </r>
  <r>
    <x v="1780"/>
    <x v="0"/>
    <n v="28"/>
    <x v="3"/>
    <s v="Marketing Manager"/>
    <x v="12"/>
    <x v="0"/>
    <x v="1"/>
    <x v="403"/>
    <x v="403"/>
    <d v="2023-03-07T00:00:00"/>
    <x v="0"/>
    <n v="47712"/>
    <n v="3.9"/>
    <x v="0"/>
    <m/>
    <x v="0"/>
    <x v="1"/>
    <n v="22"/>
  </r>
  <r>
    <x v="1781"/>
    <x v="1"/>
    <n v="35"/>
    <x v="0"/>
    <s v="Operations Executive"/>
    <x v="2"/>
    <x v="1"/>
    <x v="1"/>
    <x v="403"/>
    <x v="394"/>
    <d v="2023-02-26T00:00:00"/>
    <x v="0"/>
    <n v="88019"/>
    <n v="3.6"/>
    <x v="0"/>
    <m/>
    <x v="1"/>
    <x v="2"/>
    <n v="13"/>
  </r>
  <r>
    <x v="1782"/>
    <x v="0"/>
    <n v="25"/>
    <x v="0"/>
    <s v="Operations Manager"/>
    <x v="1"/>
    <x v="1"/>
    <x v="0"/>
    <x v="403"/>
    <x v="400"/>
    <d v="2023-03-07T00:00:00"/>
    <x v="0"/>
    <n v="63486"/>
    <n v="4.7"/>
    <x v="0"/>
    <m/>
    <x v="1"/>
    <x v="0"/>
    <n v="22"/>
  </r>
  <r>
    <x v="1783"/>
    <x v="2"/>
    <n v="32"/>
    <x v="0"/>
    <s v="Operations Executive"/>
    <x v="10"/>
    <x v="1"/>
    <x v="1"/>
    <x v="404"/>
    <x v="406"/>
    <d v="2023-03-14T00:00:00"/>
    <x v="0"/>
    <n v="140208"/>
    <n v="4.7"/>
    <x v="0"/>
    <n v="5"/>
    <x v="1"/>
    <x v="1"/>
    <n v="28"/>
  </r>
  <r>
    <x v="1784"/>
    <x v="2"/>
    <n v="35"/>
    <x v="1"/>
    <s v="Service Engineer"/>
    <x v="4"/>
    <x v="2"/>
    <x v="0"/>
    <x v="404"/>
    <x v="399"/>
    <d v="2023-03-02T00:00:00"/>
    <x v="0"/>
    <n v="57659"/>
    <n v="4"/>
    <x v="0"/>
    <n v="4"/>
    <x v="1"/>
    <x v="2"/>
    <n v="16"/>
  </r>
  <r>
    <x v="1785"/>
    <x v="2"/>
    <n v="26"/>
    <x v="3"/>
    <s v="Marketing Executive"/>
    <x v="4"/>
    <x v="0"/>
    <x v="2"/>
    <x v="404"/>
    <x v="407"/>
    <d v="2023-03-06T00:00:00"/>
    <x v="0"/>
    <n v="84156"/>
    <n v="4.7"/>
    <x v="0"/>
    <n v="4"/>
    <x v="1"/>
    <x v="0"/>
    <n v="20"/>
  </r>
  <r>
    <x v="1786"/>
    <x v="2"/>
    <n v="30"/>
    <x v="7"/>
    <s v="Purchase Officer"/>
    <x v="7"/>
    <x v="3"/>
    <x v="0"/>
    <x v="404"/>
    <x v="405"/>
    <d v="2023-03-16T00:00:00"/>
    <x v="0"/>
    <n v="63790"/>
    <n v="4.7"/>
    <x v="0"/>
    <m/>
    <x v="0"/>
    <x v="1"/>
    <n v="30"/>
  </r>
  <r>
    <x v="1787"/>
    <x v="2"/>
    <n v="23"/>
    <x v="0"/>
    <s v="Operations Manager"/>
    <x v="8"/>
    <x v="1"/>
    <x v="0"/>
    <x v="405"/>
    <x v="403"/>
    <d v="2023-03-11T00:00:00"/>
    <x v="0"/>
    <n v="167398"/>
    <n v="5"/>
    <x v="0"/>
    <n v="5"/>
    <x v="0"/>
    <x v="0"/>
    <n v="24"/>
  </r>
  <r>
    <x v="1788"/>
    <x v="0"/>
    <n v="30"/>
    <x v="4"/>
    <s v="Production Manager"/>
    <x v="7"/>
    <x v="3"/>
    <x v="0"/>
    <x v="405"/>
    <x v="408"/>
    <d v="2023-03-21T00:00:00"/>
    <x v="0"/>
    <n v="63661"/>
    <n v="4"/>
    <x v="0"/>
    <n v="5"/>
    <x v="1"/>
    <x v="1"/>
    <n v="34"/>
  </r>
  <r>
    <x v="1789"/>
    <x v="0"/>
    <n v="26"/>
    <x v="0"/>
    <s v="Operations Manager"/>
    <x v="9"/>
    <x v="0"/>
    <x v="2"/>
    <x v="405"/>
    <x v="401"/>
    <d v="2023-03-03T00:00:00"/>
    <x v="0"/>
    <n v="52900"/>
    <n v="4.9000000000000004"/>
    <x v="0"/>
    <n v="4"/>
    <x v="1"/>
    <x v="0"/>
    <n v="16"/>
  </r>
  <r>
    <x v="1790"/>
    <x v="0"/>
    <n v="40"/>
    <x v="4"/>
    <s v="Production Engineer"/>
    <x v="1"/>
    <x v="1"/>
    <x v="0"/>
    <x v="406"/>
    <x v="409"/>
    <d v="2023-03-14T00:00:00"/>
    <x v="0"/>
    <n v="67684"/>
    <n v="3.8"/>
    <x v="2"/>
    <n v="4"/>
    <x v="1"/>
    <x v="3"/>
    <n v="26"/>
  </r>
  <r>
    <x v="1791"/>
    <x v="2"/>
    <n v="34"/>
    <x v="2"/>
    <s v="Sales Executive"/>
    <x v="0"/>
    <x v="1"/>
    <x v="4"/>
    <x v="406"/>
    <x v="410"/>
    <d v="2023-03-13T00:00:00"/>
    <x v="0"/>
    <n v="68895"/>
    <n v="4"/>
    <x v="0"/>
    <n v="4"/>
    <x v="1"/>
    <x v="2"/>
    <n v="25"/>
  </r>
  <r>
    <x v="1792"/>
    <x v="0"/>
    <n v="28"/>
    <x v="0"/>
    <s v="Operations Executive"/>
    <x v="4"/>
    <x v="0"/>
    <x v="0"/>
    <x v="406"/>
    <x v="403"/>
    <d v="2023-03-05T00:00:00"/>
    <x v="0"/>
    <n v="80118"/>
    <n v="4.3"/>
    <x v="0"/>
    <n v="4"/>
    <x v="1"/>
    <x v="1"/>
    <n v="17"/>
  </r>
  <r>
    <x v="1793"/>
    <x v="2"/>
    <n v="25"/>
    <x v="4"/>
    <s v="Production Engineer"/>
    <x v="1"/>
    <x v="2"/>
    <x v="1"/>
    <x v="406"/>
    <x v="402"/>
    <d v="2023-03-08T00:00:00"/>
    <x v="2"/>
    <m/>
    <m/>
    <x v="1"/>
    <n v="5"/>
    <x v="0"/>
    <x v="0"/>
    <n v="20"/>
  </r>
  <r>
    <x v="1794"/>
    <x v="0"/>
    <n v="25"/>
    <x v="0"/>
    <s v="Operations Executive"/>
    <x v="2"/>
    <x v="2"/>
    <x v="1"/>
    <x v="406"/>
    <x v="399"/>
    <d v="2023-03-07T00:00:00"/>
    <x v="0"/>
    <n v="81214"/>
    <n v="3.7"/>
    <x v="0"/>
    <n v="4"/>
    <x v="1"/>
    <x v="0"/>
    <n v="19"/>
  </r>
  <r>
    <x v="1795"/>
    <x v="0"/>
    <n v="25"/>
    <x v="1"/>
    <s v="Service Manager"/>
    <x v="7"/>
    <x v="0"/>
    <x v="2"/>
    <x v="406"/>
    <x v="411"/>
    <d v="2023-03-19T00:00:00"/>
    <x v="0"/>
    <n v="58987"/>
    <n v="5"/>
    <x v="0"/>
    <n v="4"/>
    <x v="0"/>
    <x v="0"/>
    <n v="31"/>
  </r>
  <r>
    <x v="1796"/>
    <x v="2"/>
    <n v="22"/>
    <x v="2"/>
    <s v="Sales Manager"/>
    <x v="2"/>
    <x v="1"/>
    <x v="1"/>
    <x v="407"/>
    <x v="410"/>
    <d v="2023-03-15T00:00:00"/>
    <x v="1"/>
    <m/>
    <m/>
    <x v="1"/>
    <n v="4"/>
    <x v="1"/>
    <x v="0"/>
    <n v="26"/>
  </r>
  <r>
    <x v="1797"/>
    <x v="0"/>
    <n v="34"/>
    <x v="1"/>
    <s v="Service Engineer"/>
    <x v="1"/>
    <x v="1"/>
    <x v="2"/>
    <x v="407"/>
    <x v="406"/>
    <d v="2023-03-10T00:00:00"/>
    <x v="0"/>
    <n v="74395"/>
    <n v="4.5"/>
    <x v="0"/>
    <n v="5"/>
    <x v="1"/>
    <x v="2"/>
    <n v="21"/>
  </r>
  <r>
    <x v="1798"/>
    <x v="0"/>
    <n v="54"/>
    <x v="0"/>
    <s v="Operations Executive"/>
    <x v="7"/>
    <x v="1"/>
    <x v="0"/>
    <x v="408"/>
    <x v="408"/>
    <d v="2023-03-16T00:00:00"/>
    <x v="0"/>
    <n v="61053"/>
    <n v="4.4000000000000004"/>
    <x v="2"/>
    <n v="4"/>
    <x v="0"/>
    <x v="4"/>
    <n v="26"/>
  </r>
  <r>
    <x v="1799"/>
    <x v="0"/>
    <n v="39"/>
    <x v="2"/>
    <s v="Sales Executive"/>
    <x v="7"/>
    <x v="1"/>
    <x v="3"/>
    <x v="408"/>
    <x v="403"/>
    <d v="2023-03-10T00:00:00"/>
    <x v="1"/>
    <m/>
    <m/>
    <x v="1"/>
    <n v="5"/>
    <x v="1"/>
    <x v="2"/>
    <n v="20"/>
  </r>
  <r>
    <x v="1800"/>
    <x v="1"/>
    <n v="25"/>
    <x v="0"/>
    <s v="Operations Executive"/>
    <x v="9"/>
    <x v="2"/>
    <x v="2"/>
    <x v="408"/>
    <x v="404"/>
    <d v="2023-03-10T00:00:00"/>
    <x v="0"/>
    <n v="54014"/>
    <n v="4.4000000000000004"/>
    <x v="0"/>
    <m/>
    <x v="1"/>
    <x v="0"/>
    <n v="20"/>
  </r>
  <r>
    <x v="1801"/>
    <x v="2"/>
    <n v="34"/>
    <x v="1"/>
    <s v="Service Engineer"/>
    <x v="9"/>
    <x v="4"/>
    <x v="0"/>
    <x v="408"/>
    <x v="407"/>
    <d v="2023-03-09T00:00:00"/>
    <x v="0"/>
    <n v="47558"/>
    <n v="3.6"/>
    <x v="0"/>
    <n v="5"/>
    <x v="1"/>
    <x v="2"/>
    <n v="19"/>
  </r>
  <r>
    <x v="1802"/>
    <x v="0"/>
    <n v="27"/>
    <x v="1"/>
    <s v="Service Manager"/>
    <x v="1"/>
    <x v="1"/>
    <x v="3"/>
    <x v="408"/>
    <x v="403"/>
    <d v="2023-03-12T00:00:00"/>
    <x v="0"/>
    <n v="70431"/>
    <n v="3.5"/>
    <x v="0"/>
    <n v="5"/>
    <x v="1"/>
    <x v="0"/>
    <n v="22"/>
  </r>
  <r>
    <x v="1803"/>
    <x v="0"/>
    <n v="22"/>
    <x v="1"/>
    <s v="Service Engineer"/>
    <x v="4"/>
    <x v="2"/>
    <x v="3"/>
    <x v="409"/>
    <x v="400"/>
    <d v="2023-03-11T00:00:00"/>
    <x v="0"/>
    <n v="79586"/>
    <n v="3.9"/>
    <x v="0"/>
    <m/>
    <x v="2"/>
    <x v="0"/>
    <n v="20"/>
  </r>
  <r>
    <x v="1804"/>
    <x v="0"/>
    <n v="29"/>
    <x v="2"/>
    <s v="Sales Executive"/>
    <x v="11"/>
    <x v="1"/>
    <x v="1"/>
    <x v="409"/>
    <x v="411"/>
    <d v="2023-03-16T00:00:00"/>
    <x v="0"/>
    <n v="150552"/>
    <n v="4.7"/>
    <x v="0"/>
    <m/>
    <x v="0"/>
    <x v="1"/>
    <n v="25"/>
  </r>
  <r>
    <x v="1805"/>
    <x v="2"/>
    <n v="29"/>
    <x v="0"/>
    <s v="Operations Executive"/>
    <x v="9"/>
    <x v="1"/>
    <x v="3"/>
    <x v="409"/>
    <x v="412"/>
    <d v="2023-03-18T00:00:00"/>
    <x v="0"/>
    <n v="47546"/>
    <n v="4.8"/>
    <x v="0"/>
    <n v="4"/>
    <x v="1"/>
    <x v="1"/>
    <n v="27"/>
  </r>
  <r>
    <x v="1806"/>
    <x v="2"/>
    <n v="26"/>
    <x v="0"/>
    <s v="Operations Executive"/>
    <x v="4"/>
    <x v="1"/>
    <x v="1"/>
    <x v="410"/>
    <x v="402"/>
    <d v="2023-03-12T00:00:00"/>
    <x v="1"/>
    <m/>
    <m/>
    <x v="1"/>
    <m/>
    <x v="1"/>
    <x v="0"/>
    <n v="20"/>
  </r>
  <r>
    <x v="1807"/>
    <x v="0"/>
    <n v="35"/>
    <x v="0"/>
    <s v="Operations Manager"/>
    <x v="2"/>
    <x v="1"/>
    <x v="2"/>
    <x v="410"/>
    <x v="410"/>
    <d v="2023-03-17T00:00:00"/>
    <x v="0"/>
    <m/>
    <m/>
    <x v="0"/>
    <n v="3"/>
    <x v="1"/>
    <x v="2"/>
    <n v="25"/>
  </r>
  <r>
    <x v="1808"/>
    <x v="0"/>
    <n v="27"/>
    <x v="1"/>
    <s v="Service Engineer"/>
    <x v="3"/>
    <x v="1"/>
    <x v="1"/>
    <x v="410"/>
    <x v="409"/>
    <d v="2023-03-10T00:00:00"/>
    <x v="0"/>
    <n v="70568"/>
    <n v="4.2"/>
    <x v="0"/>
    <n v="4"/>
    <x v="1"/>
    <x v="0"/>
    <n v="18"/>
  </r>
  <r>
    <x v="1809"/>
    <x v="0"/>
    <n v="25"/>
    <x v="1"/>
    <s v="Service Manager"/>
    <x v="6"/>
    <x v="1"/>
    <x v="0"/>
    <x v="411"/>
    <x v="413"/>
    <d v="2023-03-14T00:00:00"/>
    <x v="3"/>
    <m/>
    <m/>
    <x v="1"/>
    <m/>
    <x v="1"/>
    <x v="0"/>
    <n v="21"/>
  </r>
  <r>
    <x v="1810"/>
    <x v="2"/>
    <n v="39"/>
    <x v="4"/>
    <s v="Production Engineer"/>
    <x v="2"/>
    <x v="0"/>
    <x v="2"/>
    <x v="411"/>
    <x v="414"/>
    <d v="2023-03-20T00:00:00"/>
    <x v="0"/>
    <n v="73206"/>
    <n v="3.8"/>
    <x v="0"/>
    <m/>
    <x v="1"/>
    <x v="2"/>
    <n v="27"/>
  </r>
  <r>
    <x v="1811"/>
    <x v="2"/>
    <n v="34"/>
    <x v="3"/>
    <s v="Marketing Manager"/>
    <x v="1"/>
    <x v="1"/>
    <x v="0"/>
    <x v="411"/>
    <x v="408"/>
    <d v="2023-03-14T00:00:00"/>
    <x v="0"/>
    <n v="50375"/>
    <n v="4.2"/>
    <x v="0"/>
    <n v="4"/>
    <x v="0"/>
    <x v="2"/>
    <n v="21"/>
  </r>
  <r>
    <x v="1812"/>
    <x v="0"/>
    <n v="36"/>
    <x v="1"/>
    <s v="Service Engineer"/>
    <x v="7"/>
    <x v="0"/>
    <x v="0"/>
    <x v="411"/>
    <x v="415"/>
    <d v="2023-03-17T00:00:00"/>
    <x v="3"/>
    <m/>
    <m/>
    <x v="1"/>
    <n v="4"/>
    <x v="1"/>
    <x v="2"/>
    <n v="24"/>
  </r>
  <r>
    <x v="1813"/>
    <x v="0"/>
    <n v="29"/>
    <x v="0"/>
    <s v="Operations Executive"/>
    <x v="13"/>
    <x v="1"/>
    <x v="1"/>
    <x v="411"/>
    <x v="405"/>
    <d v="2023-03-14T00:00:00"/>
    <x v="1"/>
    <m/>
    <m/>
    <x v="1"/>
    <n v="4"/>
    <x v="1"/>
    <x v="1"/>
    <n v="21"/>
  </r>
  <r>
    <x v="1814"/>
    <x v="0"/>
    <n v="41"/>
    <x v="7"/>
    <s v="Purchase Manager"/>
    <x v="4"/>
    <x v="3"/>
    <x v="3"/>
    <x v="412"/>
    <x v="408"/>
    <d v="2023-03-18T00:00:00"/>
    <x v="0"/>
    <m/>
    <m/>
    <x v="0"/>
    <m/>
    <x v="0"/>
    <x v="3"/>
    <n v="24"/>
  </r>
  <r>
    <x v="1815"/>
    <x v="1"/>
    <n v="23"/>
    <x v="1"/>
    <s v="Service Manager"/>
    <x v="1"/>
    <x v="2"/>
    <x v="1"/>
    <x v="412"/>
    <x v="411"/>
    <d v="2023-03-14T00:00:00"/>
    <x v="0"/>
    <n v="62051"/>
    <n v="4.4000000000000004"/>
    <x v="2"/>
    <m/>
    <x v="1"/>
    <x v="0"/>
    <n v="20"/>
  </r>
  <r>
    <x v="1816"/>
    <x v="0"/>
    <n v="29"/>
    <x v="4"/>
    <s v="Production Manager"/>
    <x v="6"/>
    <x v="4"/>
    <x v="1"/>
    <x v="412"/>
    <x v="416"/>
    <d v="2023-03-21T00:00:00"/>
    <x v="0"/>
    <n v="50732"/>
    <n v="4.7"/>
    <x v="0"/>
    <n v="5"/>
    <x v="1"/>
    <x v="1"/>
    <n v="27"/>
  </r>
  <r>
    <x v="1817"/>
    <x v="2"/>
    <n v="31"/>
    <x v="2"/>
    <s v="Sales Executive"/>
    <x v="4"/>
    <x v="0"/>
    <x v="0"/>
    <x v="412"/>
    <x v="417"/>
    <d v="2023-03-25T00:00:00"/>
    <x v="2"/>
    <m/>
    <m/>
    <x v="1"/>
    <m/>
    <x v="1"/>
    <x v="1"/>
    <n v="31"/>
  </r>
  <r>
    <x v="1818"/>
    <x v="2"/>
    <n v="35"/>
    <x v="0"/>
    <s v="Operations Manager"/>
    <x v="3"/>
    <x v="0"/>
    <x v="0"/>
    <x v="413"/>
    <x v="411"/>
    <d v="2023-03-16T00:00:00"/>
    <x v="0"/>
    <n v="55296"/>
    <n v="4.9000000000000004"/>
    <x v="0"/>
    <n v="4"/>
    <x v="1"/>
    <x v="2"/>
    <n v="21"/>
  </r>
  <r>
    <x v="1819"/>
    <x v="0"/>
    <n v="33"/>
    <x v="1"/>
    <s v="Service Manager"/>
    <x v="10"/>
    <x v="1"/>
    <x v="0"/>
    <x v="413"/>
    <x v="402"/>
    <d v="2023-03-14T00:00:00"/>
    <x v="1"/>
    <m/>
    <m/>
    <x v="1"/>
    <n v="5"/>
    <x v="1"/>
    <x v="1"/>
    <n v="19"/>
  </r>
  <r>
    <x v="1820"/>
    <x v="0"/>
    <n v="25"/>
    <x v="0"/>
    <s v="Operations Executive"/>
    <x v="4"/>
    <x v="2"/>
    <x v="1"/>
    <x v="413"/>
    <x v="402"/>
    <d v="2023-03-12T00:00:00"/>
    <x v="0"/>
    <n v="73068"/>
    <n v="4.3"/>
    <x v="0"/>
    <n v="3"/>
    <x v="1"/>
    <x v="0"/>
    <n v="17"/>
  </r>
  <r>
    <x v="1821"/>
    <x v="0"/>
    <n v="30"/>
    <x v="2"/>
    <s v="Sales Manager"/>
    <x v="12"/>
    <x v="1"/>
    <x v="1"/>
    <x v="414"/>
    <x v="411"/>
    <d v="2023-03-15T00:00:00"/>
    <x v="0"/>
    <n v="38743"/>
    <n v="3.6"/>
    <x v="0"/>
    <n v="4"/>
    <x v="1"/>
    <x v="1"/>
    <n v="18"/>
  </r>
  <r>
    <x v="1822"/>
    <x v="2"/>
    <n v="26"/>
    <x v="3"/>
    <s v="Marketing Executive"/>
    <x v="13"/>
    <x v="1"/>
    <x v="4"/>
    <x v="414"/>
    <x v="405"/>
    <d v="2023-03-15T00:00:00"/>
    <x v="0"/>
    <n v="165657"/>
    <n v="4.3"/>
    <x v="0"/>
    <m/>
    <x v="1"/>
    <x v="0"/>
    <n v="18"/>
  </r>
  <r>
    <x v="1823"/>
    <x v="2"/>
    <n v="33"/>
    <x v="1"/>
    <s v="Service Engineer"/>
    <x v="10"/>
    <x v="1"/>
    <x v="3"/>
    <x v="414"/>
    <x v="411"/>
    <d v="2023-03-18T00:00:00"/>
    <x v="0"/>
    <n v="186894"/>
    <n v="4.3"/>
    <x v="0"/>
    <n v="5"/>
    <x v="1"/>
    <x v="1"/>
    <n v="21"/>
  </r>
  <r>
    <x v="1824"/>
    <x v="2"/>
    <n v="35"/>
    <x v="0"/>
    <s v="Operations Executive"/>
    <x v="9"/>
    <x v="0"/>
    <x v="3"/>
    <x v="414"/>
    <x v="418"/>
    <d v="2023-03-29T00:00:00"/>
    <x v="0"/>
    <n v="47583"/>
    <n v="3.6"/>
    <x v="0"/>
    <n v="5"/>
    <x v="1"/>
    <x v="2"/>
    <n v="32"/>
  </r>
  <r>
    <x v="1825"/>
    <x v="0"/>
    <n v="40"/>
    <x v="0"/>
    <s v="Operations Manager"/>
    <x v="4"/>
    <x v="1"/>
    <x v="2"/>
    <x v="414"/>
    <x v="419"/>
    <d v="2023-03-20T00:00:00"/>
    <x v="3"/>
    <m/>
    <m/>
    <x v="1"/>
    <n v="4"/>
    <x v="1"/>
    <x v="3"/>
    <n v="23"/>
  </r>
  <r>
    <x v="1826"/>
    <x v="0"/>
    <n v="26"/>
    <x v="3"/>
    <s v="Marketing Executive"/>
    <x v="8"/>
    <x v="3"/>
    <x v="1"/>
    <x v="414"/>
    <x v="405"/>
    <d v="2023-03-16T00:00:00"/>
    <x v="0"/>
    <n v="225197"/>
    <n v="4.9000000000000004"/>
    <x v="0"/>
    <n v="5"/>
    <x v="0"/>
    <x v="0"/>
    <n v="19"/>
  </r>
  <r>
    <x v="1827"/>
    <x v="1"/>
    <n v="38"/>
    <x v="4"/>
    <s v="Production Engineer"/>
    <x v="13"/>
    <x v="1"/>
    <x v="0"/>
    <x v="414"/>
    <x v="415"/>
    <d v="2023-03-17T00:00:00"/>
    <x v="0"/>
    <n v="146669"/>
    <n v="4.5999999999999996"/>
    <x v="0"/>
    <n v="4"/>
    <x v="1"/>
    <x v="2"/>
    <n v="20"/>
  </r>
  <r>
    <x v="1828"/>
    <x v="2"/>
    <n v="26"/>
    <x v="0"/>
    <s v="Operations Executive"/>
    <x v="6"/>
    <x v="4"/>
    <x v="2"/>
    <x v="415"/>
    <x v="410"/>
    <d v="2023-03-18T00:00:00"/>
    <x v="0"/>
    <n v="56404"/>
    <n v="4.2"/>
    <x v="0"/>
    <n v="5"/>
    <x v="1"/>
    <x v="0"/>
    <n v="20"/>
  </r>
  <r>
    <x v="1829"/>
    <x v="0"/>
    <n v="26"/>
    <x v="1"/>
    <s v="Service Engineer"/>
    <x v="4"/>
    <x v="1"/>
    <x v="1"/>
    <x v="415"/>
    <x v="408"/>
    <d v="2023-03-14T00:00:00"/>
    <x v="0"/>
    <n v="59347"/>
    <n v="4.8"/>
    <x v="2"/>
    <n v="4"/>
    <x v="1"/>
    <x v="0"/>
    <n v="16"/>
  </r>
  <r>
    <x v="1830"/>
    <x v="1"/>
    <n v="29"/>
    <x v="1"/>
    <s v="Service Engineer"/>
    <x v="3"/>
    <x v="2"/>
    <x v="1"/>
    <x v="416"/>
    <x v="420"/>
    <d v="2023-03-23T00:00:00"/>
    <x v="0"/>
    <m/>
    <m/>
    <x v="2"/>
    <n v="4"/>
    <x v="0"/>
    <x v="1"/>
    <n v="24"/>
  </r>
  <r>
    <x v="1831"/>
    <x v="2"/>
    <n v="22"/>
    <x v="4"/>
    <s v="Production Engineer"/>
    <x v="5"/>
    <x v="0"/>
    <x v="0"/>
    <x v="417"/>
    <x v="421"/>
    <d v="2023-03-25T00:00:00"/>
    <x v="4"/>
    <m/>
    <m/>
    <x v="1"/>
    <n v="5"/>
    <x v="1"/>
    <x v="0"/>
    <n v="25"/>
  </r>
  <r>
    <x v="1832"/>
    <x v="2"/>
    <n v="30"/>
    <x v="1"/>
    <s v="Service Manager"/>
    <x v="0"/>
    <x v="0"/>
    <x v="0"/>
    <x v="417"/>
    <x v="421"/>
    <d v="2023-03-25T00:00:00"/>
    <x v="3"/>
    <m/>
    <m/>
    <x v="1"/>
    <n v="4"/>
    <x v="0"/>
    <x v="1"/>
    <n v="25"/>
  </r>
  <r>
    <x v="1833"/>
    <x v="2"/>
    <n v="25"/>
    <x v="5"/>
    <s v="General Manager"/>
    <x v="2"/>
    <x v="0"/>
    <x v="1"/>
    <x v="417"/>
    <x v="419"/>
    <d v="2023-03-26T00:00:00"/>
    <x v="1"/>
    <m/>
    <m/>
    <x v="1"/>
    <n v="4"/>
    <x v="1"/>
    <x v="0"/>
    <n v="26"/>
  </r>
  <r>
    <x v="1834"/>
    <x v="2"/>
    <n v="35"/>
    <x v="2"/>
    <s v="Sales Manager"/>
    <x v="1"/>
    <x v="0"/>
    <x v="1"/>
    <x v="417"/>
    <x v="416"/>
    <d v="2023-03-27T00:00:00"/>
    <x v="0"/>
    <n v="67826"/>
    <n v="4.5999999999999996"/>
    <x v="0"/>
    <n v="4"/>
    <x v="1"/>
    <x v="2"/>
    <n v="27"/>
  </r>
  <r>
    <x v="1835"/>
    <x v="2"/>
    <n v="31"/>
    <x v="0"/>
    <s v="Operations Manager"/>
    <x v="7"/>
    <x v="0"/>
    <x v="3"/>
    <x v="417"/>
    <x v="421"/>
    <d v="2023-03-24T00:00:00"/>
    <x v="2"/>
    <m/>
    <m/>
    <x v="1"/>
    <n v="4"/>
    <x v="1"/>
    <x v="1"/>
    <n v="24"/>
  </r>
  <r>
    <x v="1836"/>
    <x v="0"/>
    <n v="37"/>
    <x v="0"/>
    <s v="Operations Manager"/>
    <x v="14"/>
    <x v="0"/>
    <x v="1"/>
    <x v="417"/>
    <x v="422"/>
    <d v="2023-03-31T00:00:00"/>
    <x v="0"/>
    <n v="98588"/>
    <n v="3.5"/>
    <x v="0"/>
    <n v="4"/>
    <x v="1"/>
    <x v="2"/>
    <n v="31"/>
  </r>
  <r>
    <x v="1837"/>
    <x v="0"/>
    <n v="29"/>
    <x v="0"/>
    <s v="Operations Executive"/>
    <x v="3"/>
    <x v="0"/>
    <x v="0"/>
    <x v="417"/>
    <x v="422"/>
    <d v="2023-03-28T00:00:00"/>
    <x v="0"/>
    <m/>
    <m/>
    <x v="0"/>
    <n v="5"/>
    <x v="1"/>
    <x v="1"/>
    <n v="28"/>
  </r>
  <r>
    <x v="1838"/>
    <x v="1"/>
    <n v="37"/>
    <x v="0"/>
    <s v="Operations Executive"/>
    <x v="1"/>
    <x v="1"/>
    <x v="0"/>
    <x v="417"/>
    <x v="419"/>
    <d v="2023-03-25T00:00:00"/>
    <x v="0"/>
    <n v="71042"/>
    <n v="4.5"/>
    <x v="0"/>
    <n v="4"/>
    <x v="1"/>
    <x v="2"/>
    <n v="25"/>
  </r>
  <r>
    <x v="1839"/>
    <x v="0"/>
    <n v="35"/>
    <x v="1"/>
    <s v="Service Engineer"/>
    <x v="6"/>
    <x v="1"/>
    <x v="3"/>
    <x v="417"/>
    <x v="411"/>
    <d v="2023-03-17T00:00:00"/>
    <x v="0"/>
    <m/>
    <m/>
    <x v="0"/>
    <m/>
    <x v="1"/>
    <x v="2"/>
    <n v="17"/>
  </r>
  <r>
    <x v="1840"/>
    <x v="0"/>
    <n v="25"/>
    <x v="0"/>
    <s v="Operations Executive"/>
    <x v="3"/>
    <x v="1"/>
    <x v="0"/>
    <x v="418"/>
    <x v="423"/>
    <d v="2023-03-27T00:00:00"/>
    <x v="1"/>
    <m/>
    <m/>
    <x v="1"/>
    <n v="2"/>
    <x v="1"/>
    <x v="0"/>
    <n v="26"/>
  </r>
  <r>
    <x v="1841"/>
    <x v="0"/>
    <n v="29"/>
    <x v="1"/>
    <s v="Service Manager"/>
    <x v="4"/>
    <x v="4"/>
    <x v="1"/>
    <x v="418"/>
    <x v="421"/>
    <d v="2023-03-22T00:00:00"/>
    <x v="0"/>
    <n v="55787"/>
    <n v="4.7"/>
    <x v="0"/>
    <n v="4"/>
    <x v="1"/>
    <x v="1"/>
    <n v="21"/>
  </r>
  <r>
    <x v="1842"/>
    <x v="0"/>
    <n v="25"/>
    <x v="3"/>
    <s v="Marketing Executive"/>
    <x v="11"/>
    <x v="2"/>
    <x v="1"/>
    <x v="418"/>
    <x v="424"/>
    <d v="2023-03-21T00:00:00"/>
    <x v="0"/>
    <n v="165179"/>
    <n v="4.9000000000000004"/>
    <x v="0"/>
    <n v="3"/>
    <x v="0"/>
    <x v="0"/>
    <n v="20"/>
  </r>
  <r>
    <x v="1843"/>
    <x v="2"/>
    <n v="34"/>
    <x v="0"/>
    <s v="Operations Manager"/>
    <x v="0"/>
    <x v="1"/>
    <x v="0"/>
    <x v="418"/>
    <x v="425"/>
    <d v="2023-04-01T00:00:00"/>
    <x v="0"/>
    <m/>
    <m/>
    <x v="0"/>
    <n v="4"/>
    <x v="1"/>
    <x v="2"/>
    <n v="31"/>
  </r>
  <r>
    <x v="1844"/>
    <x v="1"/>
    <n v="39"/>
    <x v="5"/>
    <s v="General Manager"/>
    <x v="2"/>
    <x v="1"/>
    <x v="1"/>
    <x v="419"/>
    <x v="415"/>
    <d v="2023-03-15T00:00:00"/>
    <x v="0"/>
    <n v="87934"/>
    <n v="4.8"/>
    <x v="0"/>
    <n v="3"/>
    <x v="1"/>
    <x v="2"/>
    <n v="13"/>
  </r>
  <r>
    <x v="1845"/>
    <x v="0"/>
    <n v="43"/>
    <x v="2"/>
    <s v="Sales Executive"/>
    <x v="7"/>
    <x v="0"/>
    <x v="1"/>
    <x v="419"/>
    <x v="411"/>
    <d v="2023-03-18T00:00:00"/>
    <x v="0"/>
    <n v="66015"/>
    <n v="4.3"/>
    <x v="0"/>
    <n v="4"/>
    <x v="1"/>
    <x v="3"/>
    <n v="16"/>
  </r>
  <r>
    <x v="1846"/>
    <x v="0"/>
    <n v="28"/>
    <x v="1"/>
    <s v="Service Manager"/>
    <x v="0"/>
    <x v="1"/>
    <x v="1"/>
    <x v="419"/>
    <x v="422"/>
    <d v="2023-03-29T00:00:00"/>
    <x v="0"/>
    <m/>
    <m/>
    <x v="2"/>
    <n v="4"/>
    <x v="0"/>
    <x v="1"/>
    <n v="27"/>
  </r>
  <r>
    <x v="1847"/>
    <x v="0"/>
    <n v="25"/>
    <x v="1"/>
    <s v="Service Engineer"/>
    <x v="7"/>
    <x v="2"/>
    <x v="1"/>
    <x v="420"/>
    <x v="414"/>
    <d v="2023-03-25T00:00:00"/>
    <x v="0"/>
    <n v="66518"/>
    <n v="4.5"/>
    <x v="2"/>
    <n v="3"/>
    <x v="1"/>
    <x v="0"/>
    <n v="22"/>
  </r>
  <r>
    <x v="1848"/>
    <x v="2"/>
    <n v="27"/>
    <x v="2"/>
    <s v="Sales Executive"/>
    <x v="7"/>
    <x v="2"/>
    <x v="1"/>
    <x v="421"/>
    <x v="420"/>
    <d v="2023-03-24T00:00:00"/>
    <x v="0"/>
    <n v="61466"/>
    <n v="4.5"/>
    <x v="2"/>
    <n v="4"/>
    <x v="2"/>
    <x v="0"/>
    <n v="20"/>
  </r>
  <r>
    <x v="1849"/>
    <x v="2"/>
    <n v="30"/>
    <x v="1"/>
    <s v="Service Manager"/>
    <x v="9"/>
    <x v="2"/>
    <x v="1"/>
    <x v="421"/>
    <x v="426"/>
    <d v="2023-04-02T00:00:00"/>
    <x v="0"/>
    <n v="63800"/>
    <n v="5"/>
    <x v="2"/>
    <n v="4"/>
    <x v="2"/>
    <x v="1"/>
    <n v="29"/>
  </r>
  <r>
    <x v="1850"/>
    <x v="0"/>
    <n v="33"/>
    <x v="0"/>
    <s v="Operations Executive"/>
    <x v="4"/>
    <x v="4"/>
    <x v="1"/>
    <x v="422"/>
    <x v="414"/>
    <d v="2023-03-24T00:00:00"/>
    <x v="1"/>
    <m/>
    <m/>
    <x v="1"/>
    <n v="3"/>
    <x v="0"/>
    <x v="1"/>
    <n v="19"/>
  </r>
  <r>
    <x v="1851"/>
    <x v="2"/>
    <n v="27"/>
    <x v="1"/>
    <s v="Service Manager"/>
    <x v="5"/>
    <x v="0"/>
    <x v="2"/>
    <x v="423"/>
    <x v="422"/>
    <d v="2023-03-31T00:00:00"/>
    <x v="0"/>
    <n v="35550"/>
    <n v="3.6"/>
    <x v="0"/>
    <n v="4"/>
    <x v="1"/>
    <x v="0"/>
    <n v="25"/>
  </r>
  <r>
    <x v="1852"/>
    <x v="2"/>
    <n v="34"/>
    <x v="6"/>
    <s v="Financial Analyst"/>
    <x v="0"/>
    <x v="0"/>
    <x v="4"/>
    <x v="423"/>
    <x v="427"/>
    <d v="2023-04-07T00:00:00"/>
    <x v="1"/>
    <m/>
    <m/>
    <x v="1"/>
    <m/>
    <x v="0"/>
    <x v="2"/>
    <n v="32"/>
  </r>
  <r>
    <x v="1853"/>
    <x v="2"/>
    <n v="40"/>
    <x v="0"/>
    <s v="Operations Executive"/>
    <x v="3"/>
    <x v="2"/>
    <x v="1"/>
    <x v="423"/>
    <x v="427"/>
    <d v="2023-04-06T00:00:00"/>
    <x v="0"/>
    <n v="60707"/>
    <n v="3.7"/>
    <x v="0"/>
    <n v="4"/>
    <x v="1"/>
    <x v="3"/>
    <n v="31"/>
  </r>
  <r>
    <x v="1854"/>
    <x v="1"/>
    <n v="33"/>
    <x v="0"/>
    <s v="Operations Manager"/>
    <x v="0"/>
    <x v="0"/>
    <x v="1"/>
    <x v="423"/>
    <x v="425"/>
    <d v="2023-04-01T00:00:00"/>
    <x v="0"/>
    <n v="52244"/>
    <n v="3.8"/>
    <x v="0"/>
    <m/>
    <x v="1"/>
    <x v="1"/>
    <n v="26"/>
  </r>
  <r>
    <x v="1855"/>
    <x v="0"/>
    <n v="22"/>
    <x v="7"/>
    <s v="Purchase Officer"/>
    <x v="5"/>
    <x v="4"/>
    <x v="4"/>
    <x v="423"/>
    <x v="417"/>
    <d v="2023-03-26T00:00:00"/>
    <x v="0"/>
    <n v="45074"/>
    <n v="4.2"/>
    <x v="0"/>
    <n v="5"/>
    <x v="1"/>
    <x v="0"/>
    <n v="20"/>
  </r>
  <r>
    <x v="1856"/>
    <x v="2"/>
    <n v="38"/>
    <x v="1"/>
    <s v="Service Manager"/>
    <x v="3"/>
    <x v="2"/>
    <x v="2"/>
    <x v="424"/>
    <x v="421"/>
    <d v="2023-03-28T00:00:00"/>
    <x v="3"/>
    <m/>
    <m/>
    <x v="1"/>
    <m/>
    <x v="1"/>
    <x v="2"/>
    <n v="21"/>
  </r>
  <r>
    <x v="1857"/>
    <x v="0"/>
    <n v="28"/>
    <x v="4"/>
    <s v="Production Engineer"/>
    <x v="5"/>
    <x v="1"/>
    <x v="3"/>
    <x v="424"/>
    <x v="428"/>
    <d v="2023-04-07T00:00:00"/>
    <x v="0"/>
    <n v="33748"/>
    <n v="4.2"/>
    <x v="2"/>
    <n v="3"/>
    <x v="1"/>
    <x v="1"/>
    <n v="31"/>
  </r>
  <r>
    <x v="1858"/>
    <x v="2"/>
    <n v="34"/>
    <x v="1"/>
    <s v="Service Engineer"/>
    <x v="2"/>
    <x v="4"/>
    <x v="1"/>
    <x v="424"/>
    <x v="429"/>
    <d v="2023-04-03T00:00:00"/>
    <x v="1"/>
    <m/>
    <m/>
    <x v="1"/>
    <n v="5"/>
    <x v="1"/>
    <x v="2"/>
    <n v="27"/>
  </r>
  <r>
    <x v="1859"/>
    <x v="2"/>
    <n v="39"/>
    <x v="0"/>
    <s v="Operations Executive"/>
    <x v="5"/>
    <x v="0"/>
    <x v="0"/>
    <x v="425"/>
    <x v="421"/>
    <d v="2023-03-23T00:00:00"/>
    <x v="1"/>
    <m/>
    <m/>
    <x v="1"/>
    <n v="5"/>
    <x v="1"/>
    <x v="2"/>
    <n v="15"/>
  </r>
  <r>
    <x v="1860"/>
    <x v="2"/>
    <n v="23"/>
    <x v="1"/>
    <s v="Service Engineer"/>
    <x v="6"/>
    <x v="1"/>
    <x v="3"/>
    <x v="425"/>
    <x v="419"/>
    <d v="2023-03-22T00:00:00"/>
    <x v="0"/>
    <n v="67103"/>
    <n v="4.4000000000000004"/>
    <x v="0"/>
    <n v="5"/>
    <x v="1"/>
    <x v="0"/>
    <n v="14"/>
  </r>
  <r>
    <x v="1861"/>
    <x v="2"/>
    <n v="24"/>
    <x v="0"/>
    <s v="Operations Executive"/>
    <x v="0"/>
    <x v="2"/>
    <x v="0"/>
    <x v="425"/>
    <x v="421"/>
    <d v="2023-03-29T00:00:00"/>
    <x v="1"/>
    <m/>
    <m/>
    <x v="1"/>
    <n v="4"/>
    <x v="1"/>
    <x v="0"/>
    <n v="21"/>
  </r>
  <r>
    <x v="1862"/>
    <x v="0"/>
    <n v="28"/>
    <x v="0"/>
    <s v="Operations Executive"/>
    <x v="1"/>
    <x v="1"/>
    <x v="0"/>
    <x v="425"/>
    <x v="428"/>
    <d v="2023-04-05T00:00:00"/>
    <x v="0"/>
    <n v="55606"/>
    <n v="5"/>
    <x v="0"/>
    <n v="3"/>
    <x v="1"/>
    <x v="1"/>
    <n v="28"/>
  </r>
  <r>
    <x v="1863"/>
    <x v="0"/>
    <n v="38"/>
    <x v="0"/>
    <s v="Operations Executive"/>
    <x v="3"/>
    <x v="2"/>
    <x v="2"/>
    <x v="425"/>
    <x v="419"/>
    <d v="2023-03-25T00:00:00"/>
    <x v="0"/>
    <n v="73096"/>
    <n v="4.2"/>
    <x v="2"/>
    <n v="5"/>
    <x v="1"/>
    <x v="2"/>
    <n v="17"/>
  </r>
  <r>
    <x v="1864"/>
    <x v="1"/>
    <n v="28"/>
    <x v="1"/>
    <s v="Service Engineer"/>
    <x v="4"/>
    <x v="3"/>
    <x v="2"/>
    <x v="425"/>
    <x v="430"/>
    <d v="2023-04-05T00:00:00"/>
    <x v="1"/>
    <m/>
    <m/>
    <x v="1"/>
    <m/>
    <x v="1"/>
    <x v="1"/>
    <n v="28"/>
  </r>
  <r>
    <x v="1865"/>
    <x v="1"/>
    <n v="30"/>
    <x v="1"/>
    <s v="Service Engineer"/>
    <x v="10"/>
    <x v="1"/>
    <x v="4"/>
    <x v="425"/>
    <x v="423"/>
    <d v="2023-04-01T00:00:00"/>
    <x v="0"/>
    <n v="137184"/>
    <n v="3.9"/>
    <x v="0"/>
    <n v="2"/>
    <x v="0"/>
    <x v="1"/>
    <n v="24"/>
  </r>
  <r>
    <x v="1866"/>
    <x v="0"/>
    <n v="24"/>
    <x v="0"/>
    <s v="Operations Executive"/>
    <x v="14"/>
    <x v="4"/>
    <x v="1"/>
    <x v="426"/>
    <x v="430"/>
    <d v="2023-04-05T00:00:00"/>
    <x v="0"/>
    <n v="148344"/>
    <n v="4.8"/>
    <x v="0"/>
    <n v="5"/>
    <x v="1"/>
    <x v="0"/>
    <n v="27"/>
  </r>
  <r>
    <x v="1867"/>
    <x v="0"/>
    <n v="23"/>
    <x v="4"/>
    <s v="Production Engineer"/>
    <x v="4"/>
    <x v="2"/>
    <x v="1"/>
    <x v="426"/>
    <x v="431"/>
    <d v="2023-04-10T00:00:00"/>
    <x v="1"/>
    <m/>
    <m/>
    <x v="1"/>
    <n v="3"/>
    <x v="1"/>
    <x v="0"/>
    <n v="32"/>
  </r>
  <r>
    <x v="1868"/>
    <x v="0"/>
    <n v="35"/>
    <x v="1"/>
    <s v="Service Engineer"/>
    <x v="13"/>
    <x v="0"/>
    <x v="1"/>
    <x v="426"/>
    <x v="421"/>
    <d v="2023-03-28T00:00:00"/>
    <x v="2"/>
    <m/>
    <m/>
    <x v="1"/>
    <m/>
    <x v="1"/>
    <x v="2"/>
    <n v="19"/>
  </r>
  <r>
    <x v="1869"/>
    <x v="2"/>
    <n v="22"/>
    <x v="1"/>
    <s v="Service Engineer"/>
    <x v="13"/>
    <x v="1"/>
    <x v="3"/>
    <x v="426"/>
    <x v="432"/>
    <d v="2023-04-03T00:00:00"/>
    <x v="0"/>
    <n v="162396"/>
    <n v="4.8"/>
    <x v="0"/>
    <n v="4"/>
    <x v="1"/>
    <x v="0"/>
    <n v="25"/>
  </r>
  <r>
    <x v="1870"/>
    <x v="2"/>
    <n v="26"/>
    <x v="1"/>
    <s v="Service Engineer"/>
    <x v="7"/>
    <x v="1"/>
    <x v="1"/>
    <x v="426"/>
    <x v="428"/>
    <d v="2023-04-03T00:00:00"/>
    <x v="0"/>
    <n v="50883"/>
    <n v="4.4000000000000004"/>
    <x v="0"/>
    <n v="5"/>
    <x v="1"/>
    <x v="0"/>
    <n v="25"/>
  </r>
  <r>
    <x v="1871"/>
    <x v="0"/>
    <n v="30"/>
    <x v="0"/>
    <s v="Operations Executive"/>
    <x v="3"/>
    <x v="0"/>
    <x v="1"/>
    <x v="426"/>
    <x v="420"/>
    <d v="2023-03-29T00:00:00"/>
    <x v="2"/>
    <m/>
    <m/>
    <x v="1"/>
    <m/>
    <x v="1"/>
    <x v="1"/>
    <n v="20"/>
  </r>
  <r>
    <x v="1872"/>
    <x v="0"/>
    <n v="44"/>
    <x v="1"/>
    <s v="Service Manager"/>
    <x v="8"/>
    <x v="1"/>
    <x v="3"/>
    <x v="427"/>
    <x v="433"/>
    <d v="2023-04-08T00:00:00"/>
    <x v="1"/>
    <m/>
    <m/>
    <x v="1"/>
    <m/>
    <x v="0"/>
    <x v="3"/>
    <n v="29"/>
  </r>
  <r>
    <x v="1873"/>
    <x v="2"/>
    <n v="54"/>
    <x v="6"/>
    <s v="Finance Manager"/>
    <x v="13"/>
    <x v="0"/>
    <x v="0"/>
    <x v="427"/>
    <x v="434"/>
    <d v="2023-04-01T00:00:00"/>
    <x v="1"/>
    <m/>
    <m/>
    <x v="1"/>
    <n v="4"/>
    <x v="1"/>
    <x v="4"/>
    <n v="22"/>
  </r>
  <r>
    <x v="1874"/>
    <x v="2"/>
    <n v="29"/>
    <x v="4"/>
    <s v="Production Engineer"/>
    <x v="6"/>
    <x v="2"/>
    <x v="2"/>
    <x v="427"/>
    <x v="420"/>
    <d v="2023-03-24T00:00:00"/>
    <x v="1"/>
    <m/>
    <m/>
    <x v="1"/>
    <n v="3"/>
    <x v="1"/>
    <x v="1"/>
    <n v="14"/>
  </r>
  <r>
    <x v="1875"/>
    <x v="0"/>
    <n v="32"/>
    <x v="0"/>
    <s v="Operations Executive"/>
    <x v="1"/>
    <x v="3"/>
    <x v="0"/>
    <x v="427"/>
    <x v="433"/>
    <d v="2023-04-05T00:00:00"/>
    <x v="1"/>
    <m/>
    <m/>
    <x v="1"/>
    <m/>
    <x v="1"/>
    <x v="1"/>
    <n v="26"/>
  </r>
  <r>
    <x v="1876"/>
    <x v="2"/>
    <n v="35"/>
    <x v="0"/>
    <s v="Operations Manager"/>
    <x v="3"/>
    <x v="1"/>
    <x v="1"/>
    <x v="427"/>
    <x v="433"/>
    <d v="2023-04-05T00:00:00"/>
    <x v="3"/>
    <m/>
    <m/>
    <x v="1"/>
    <n v="4"/>
    <x v="2"/>
    <x v="2"/>
    <n v="26"/>
  </r>
  <r>
    <x v="1877"/>
    <x v="0"/>
    <n v="27"/>
    <x v="0"/>
    <s v="Operations Executive"/>
    <x v="0"/>
    <x v="1"/>
    <x v="1"/>
    <x v="427"/>
    <x v="420"/>
    <d v="2023-03-23T00:00:00"/>
    <x v="1"/>
    <m/>
    <m/>
    <x v="1"/>
    <n v="4"/>
    <x v="1"/>
    <x v="0"/>
    <n v="13"/>
  </r>
  <r>
    <x v="1878"/>
    <x v="0"/>
    <n v="25"/>
    <x v="4"/>
    <s v="Production Manager"/>
    <x v="12"/>
    <x v="2"/>
    <x v="0"/>
    <x v="427"/>
    <x v="420"/>
    <d v="2023-03-29T00:00:00"/>
    <x v="0"/>
    <n v="48540"/>
    <n v="4.0999999999999996"/>
    <x v="0"/>
    <n v="3"/>
    <x v="1"/>
    <x v="0"/>
    <n v="19"/>
  </r>
  <r>
    <x v="1879"/>
    <x v="0"/>
    <n v="30"/>
    <x v="2"/>
    <s v="Sales Manager"/>
    <x v="0"/>
    <x v="0"/>
    <x v="1"/>
    <x v="428"/>
    <x v="428"/>
    <d v="2023-03-31T00:00:00"/>
    <x v="1"/>
    <m/>
    <m/>
    <x v="1"/>
    <n v="2"/>
    <x v="0"/>
    <x v="1"/>
    <n v="20"/>
  </r>
  <r>
    <x v="1880"/>
    <x v="2"/>
    <n v="33"/>
    <x v="7"/>
    <s v="Purchase Officer"/>
    <x v="2"/>
    <x v="4"/>
    <x v="0"/>
    <x v="428"/>
    <x v="427"/>
    <d v="2023-04-08T00:00:00"/>
    <x v="0"/>
    <n v="63030"/>
    <n v="4.8"/>
    <x v="2"/>
    <m/>
    <x v="1"/>
    <x v="1"/>
    <n v="28"/>
  </r>
  <r>
    <x v="1881"/>
    <x v="2"/>
    <n v="31"/>
    <x v="0"/>
    <s v="Operations Executive"/>
    <x v="11"/>
    <x v="2"/>
    <x v="0"/>
    <x v="429"/>
    <x v="435"/>
    <d v="2023-04-13T00:00:00"/>
    <x v="2"/>
    <m/>
    <m/>
    <x v="1"/>
    <n v="4"/>
    <x v="1"/>
    <x v="1"/>
    <n v="32"/>
  </r>
  <r>
    <x v="1882"/>
    <x v="2"/>
    <n v="38"/>
    <x v="0"/>
    <s v="Operations Manager"/>
    <x v="5"/>
    <x v="2"/>
    <x v="1"/>
    <x v="429"/>
    <x v="431"/>
    <d v="2023-04-03T00:00:00"/>
    <x v="1"/>
    <m/>
    <m/>
    <x v="1"/>
    <n v="2"/>
    <x v="1"/>
    <x v="2"/>
    <n v="22"/>
  </r>
  <r>
    <x v="1883"/>
    <x v="2"/>
    <n v="38"/>
    <x v="0"/>
    <s v="Operations Manager"/>
    <x v="5"/>
    <x v="1"/>
    <x v="0"/>
    <x v="429"/>
    <x v="425"/>
    <d v="2023-04-03T00:00:00"/>
    <x v="0"/>
    <n v="58618"/>
    <n v="4.9000000000000004"/>
    <x v="0"/>
    <n v="4"/>
    <x v="1"/>
    <x v="2"/>
    <n v="22"/>
  </r>
  <r>
    <x v="1884"/>
    <x v="0"/>
    <n v="25"/>
    <x v="1"/>
    <s v="Service Engineer"/>
    <x v="3"/>
    <x v="1"/>
    <x v="2"/>
    <x v="430"/>
    <x v="426"/>
    <d v="2023-04-03T00:00:00"/>
    <x v="1"/>
    <m/>
    <m/>
    <x v="1"/>
    <n v="3"/>
    <x v="0"/>
    <x v="0"/>
    <n v="21"/>
  </r>
  <r>
    <x v="1885"/>
    <x v="0"/>
    <n v="35"/>
    <x v="0"/>
    <s v="Operations Executive"/>
    <x v="5"/>
    <x v="1"/>
    <x v="4"/>
    <x v="430"/>
    <x v="436"/>
    <d v="2023-04-06T00:00:00"/>
    <x v="2"/>
    <m/>
    <m/>
    <x v="1"/>
    <n v="4"/>
    <x v="1"/>
    <x v="2"/>
    <n v="24"/>
  </r>
  <r>
    <x v="1886"/>
    <x v="0"/>
    <n v="30"/>
    <x v="1"/>
    <s v="Service Engineer"/>
    <x v="7"/>
    <x v="1"/>
    <x v="0"/>
    <x v="430"/>
    <x v="432"/>
    <d v="2023-04-01T00:00:00"/>
    <x v="0"/>
    <n v="59185"/>
    <n v="4.7"/>
    <x v="0"/>
    <m/>
    <x v="1"/>
    <x v="1"/>
    <n v="19"/>
  </r>
  <r>
    <x v="1887"/>
    <x v="0"/>
    <n v="47"/>
    <x v="0"/>
    <s v="Operations Executive"/>
    <x v="8"/>
    <x v="2"/>
    <x v="1"/>
    <x v="430"/>
    <x v="434"/>
    <d v="2023-04-06T00:00:00"/>
    <x v="2"/>
    <m/>
    <m/>
    <x v="1"/>
    <n v="4"/>
    <x v="1"/>
    <x v="5"/>
    <n v="24"/>
  </r>
  <r>
    <x v="1888"/>
    <x v="2"/>
    <n v="34"/>
    <x v="1"/>
    <s v="Service Manager"/>
    <x v="0"/>
    <x v="0"/>
    <x v="2"/>
    <x v="431"/>
    <x v="434"/>
    <d v="2023-04-03T00:00:00"/>
    <x v="0"/>
    <n v="53409"/>
    <n v="3.8"/>
    <x v="2"/>
    <n v="4"/>
    <x v="1"/>
    <x v="2"/>
    <n v="20"/>
  </r>
  <r>
    <x v="1889"/>
    <x v="1"/>
    <n v="32"/>
    <x v="0"/>
    <s v="Operations Manager"/>
    <x v="6"/>
    <x v="0"/>
    <x v="0"/>
    <x v="431"/>
    <x v="437"/>
    <d v="2023-04-10T00:00:00"/>
    <x v="0"/>
    <m/>
    <m/>
    <x v="0"/>
    <n v="5"/>
    <x v="0"/>
    <x v="1"/>
    <n v="27"/>
  </r>
  <r>
    <x v="1890"/>
    <x v="0"/>
    <n v="42"/>
    <x v="2"/>
    <s v="Sales Executive"/>
    <x v="8"/>
    <x v="2"/>
    <x v="4"/>
    <x v="431"/>
    <x v="438"/>
    <d v="2023-04-15T00:00:00"/>
    <x v="1"/>
    <m/>
    <m/>
    <x v="1"/>
    <m/>
    <x v="1"/>
    <x v="3"/>
    <n v="32"/>
  </r>
  <r>
    <x v="1891"/>
    <x v="0"/>
    <n v="22"/>
    <x v="7"/>
    <s v="Purchase Manager"/>
    <x v="6"/>
    <x v="0"/>
    <x v="0"/>
    <x v="432"/>
    <x v="437"/>
    <d v="2023-04-15T00:00:00"/>
    <x v="1"/>
    <m/>
    <m/>
    <x v="1"/>
    <n v="4"/>
    <x v="1"/>
    <x v="0"/>
    <n v="31"/>
  </r>
  <r>
    <x v="1892"/>
    <x v="2"/>
    <n v="24"/>
    <x v="0"/>
    <s v="Operations Executive"/>
    <x v="7"/>
    <x v="0"/>
    <x v="1"/>
    <x v="432"/>
    <x v="436"/>
    <d v="2023-04-12T00:00:00"/>
    <x v="0"/>
    <n v="61314"/>
    <n v="4.5"/>
    <x v="0"/>
    <n v="4"/>
    <x v="1"/>
    <x v="0"/>
    <n v="28"/>
  </r>
  <r>
    <x v="1893"/>
    <x v="0"/>
    <n v="26"/>
    <x v="1"/>
    <s v="Service Engineer"/>
    <x v="6"/>
    <x v="2"/>
    <x v="4"/>
    <x v="432"/>
    <x v="431"/>
    <d v="2023-04-03T00:00:00"/>
    <x v="1"/>
    <m/>
    <m/>
    <x v="1"/>
    <n v="5"/>
    <x v="1"/>
    <x v="0"/>
    <n v="19"/>
  </r>
  <r>
    <x v="1894"/>
    <x v="0"/>
    <n v="32"/>
    <x v="0"/>
    <s v="Operations Executive"/>
    <x v="3"/>
    <x v="0"/>
    <x v="0"/>
    <x v="432"/>
    <x v="427"/>
    <d v="2023-04-04T00:00:00"/>
    <x v="0"/>
    <n v="64788"/>
    <n v="3.8"/>
    <x v="0"/>
    <n v="4"/>
    <x v="0"/>
    <x v="1"/>
    <n v="20"/>
  </r>
  <r>
    <x v="1895"/>
    <x v="2"/>
    <n v="35"/>
    <x v="0"/>
    <s v="Operations Executive"/>
    <x v="7"/>
    <x v="1"/>
    <x v="1"/>
    <x v="432"/>
    <x v="432"/>
    <d v="2023-04-04T00:00:00"/>
    <x v="0"/>
    <n v="52156"/>
    <n v="4.5999999999999996"/>
    <x v="0"/>
    <m/>
    <x v="1"/>
    <x v="2"/>
    <n v="20"/>
  </r>
  <r>
    <x v="1896"/>
    <x v="2"/>
    <n v="33"/>
    <x v="0"/>
    <s v="Operations Executive"/>
    <x v="6"/>
    <x v="0"/>
    <x v="0"/>
    <x v="433"/>
    <x v="437"/>
    <d v="2023-04-08T00:00:00"/>
    <x v="0"/>
    <n v="84729"/>
    <n v="4.2"/>
    <x v="0"/>
    <m/>
    <x v="1"/>
    <x v="1"/>
    <n v="23"/>
  </r>
  <r>
    <x v="1897"/>
    <x v="0"/>
    <n v="23"/>
    <x v="1"/>
    <s v="Service Engineer"/>
    <x v="0"/>
    <x v="0"/>
    <x v="1"/>
    <x v="433"/>
    <x v="436"/>
    <d v="2023-04-11T00:00:00"/>
    <x v="0"/>
    <n v="46589"/>
    <n v="3.7"/>
    <x v="0"/>
    <n v="5"/>
    <x v="0"/>
    <x v="0"/>
    <n v="26"/>
  </r>
  <r>
    <x v="1898"/>
    <x v="0"/>
    <n v="40"/>
    <x v="4"/>
    <s v="Production Manager"/>
    <x v="8"/>
    <x v="0"/>
    <x v="2"/>
    <x v="433"/>
    <x v="435"/>
    <d v="2023-04-12T00:00:00"/>
    <x v="2"/>
    <m/>
    <m/>
    <x v="1"/>
    <n v="5"/>
    <x v="1"/>
    <x v="3"/>
    <n v="27"/>
  </r>
  <r>
    <x v="1899"/>
    <x v="2"/>
    <n v="34"/>
    <x v="0"/>
    <s v="Operations Manager"/>
    <x v="2"/>
    <x v="1"/>
    <x v="0"/>
    <x v="433"/>
    <x v="428"/>
    <d v="2023-04-05T00:00:00"/>
    <x v="1"/>
    <m/>
    <m/>
    <x v="1"/>
    <n v="3"/>
    <x v="1"/>
    <x v="2"/>
    <n v="20"/>
  </r>
  <r>
    <x v="1900"/>
    <x v="0"/>
    <n v="22"/>
    <x v="4"/>
    <s v="Production Engineer"/>
    <x v="14"/>
    <x v="1"/>
    <x v="1"/>
    <x v="434"/>
    <x v="430"/>
    <d v="2023-04-09T00:00:00"/>
    <x v="1"/>
    <m/>
    <m/>
    <x v="1"/>
    <n v="4"/>
    <x v="0"/>
    <x v="0"/>
    <n v="23"/>
  </r>
  <r>
    <x v="1901"/>
    <x v="0"/>
    <n v="38"/>
    <x v="0"/>
    <s v="Operations Executive"/>
    <x v="8"/>
    <x v="1"/>
    <x v="2"/>
    <x v="434"/>
    <x v="439"/>
    <d v="2023-04-11T00:00:00"/>
    <x v="0"/>
    <n v="173011"/>
    <n v="4.3"/>
    <x v="0"/>
    <n v="5"/>
    <x v="0"/>
    <x v="2"/>
    <n v="25"/>
  </r>
  <r>
    <x v="1902"/>
    <x v="2"/>
    <n v="30"/>
    <x v="7"/>
    <s v="Purchase Officer"/>
    <x v="5"/>
    <x v="1"/>
    <x v="0"/>
    <x v="434"/>
    <x v="440"/>
    <d v="2023-04-15T00:00:00"/>
    <x v="0"/>
    <n v="37978"/>
    <n v="4"/>
    <x v="0"/>
    <n v="4"/>
    <x v="1"/>
    <x v="1"/>
    <n v="29"/>
  </r>
  <r>
    <x v="1903"/>
    <x v="0"/>
    <n v="32"/>
    <x v="1"/>
    <s v="Service Manager"/>
    <x v="12"/>
    <x v="0"/>
    <x v="1"/>
    <x v="434"/>
    <x v="427"/>
    <d v="2023-04-04T00:00:00"/>
    <x v="0"/>
    <n v="57070"/>
    <n v="3.7"/>
    <x v="2"/>
    <n v="4"/>
    <x v="1"/>
    <x v="1"/>
    <n v="18"/>
  </r>
  <r>
    <x v="1904"/>
    <x v="2"/>
    <n v="25"/>
    <x v="1"/>
    <s v="Service Engineer"/>
    <x v="1"/>
    <x v="0"/>
    <x v="1"/>
    <x v="434"/>
    <x v="440"/>
    <d v="2023-04-18T00:00:00"/>
    <x v="1"/>
    <m/>
    <m/>
    <x v="1"/>
    <m/>
    <x v="1"/>
    <x v="0"/>
    <n v="32"/>
  </r>
  <r>
    <x v="1905"/>
    <x v="0"/>
    <n v="25"/>
    <x v="2"/>
    <s v="Sales Executive"/>
    <x v="6"/>
    <x v="0"/>
    <x v="2"/>
    <x v="435"/>
    <x v="428"/>
    <d v="2023-04-03T00:00:00"/>
    <x v="0"/>
    <n v="84212"/>
    <n v="3.7"/>
    <x v="2"/>
    <n v="4"/>
    <x v="1"/>
    <x v="0"/>
    <n v="16"/>
  </r>
  <r>
    <x v="1906"/>
    <x v="1"/>
    <n v="32"/>
    <x v="1"/>
    <s v="Service Engineer"/>
    <x v="5"/>
    <x v="1"/>
    <x v="1"/>
    <x v="435"/>
    <x v="438"/>
    <d v="2023-04-12T00:00:00"/>
    <x v="0"/>
    <n v="40185"/>
    <n v="4.0999999999999996"/>
    <x v="0"/>
    <m/>
    <x v="0"/>
    <x v="1"/>
    <n v="25"/>
  </r>
  <r>
    <x v="1907"/>
    <x v="0"/>
    <n v="30"/>
    <x v="0"/>
    <s v="Operations Executive"/>
    <x v="2"/>
    <x v="1"/>
    <x v="2"/>
    <x v="435"/>
    <x v="427"/>
    <d v="2023-04-05T00:00:00"/>
    <x v="1"/>
    <m/>
    <m/>
    <x v="1"/>
    <m/>
    <x v="1"/>
    <x v="1"/>
    <n v="18"/>
  </r>
  <r>
    <x v="1908"/>
    <x v="0"/>
    <n v="25"/>
    <x v="0"/>
    <s v="Operations Executive"/>
    <x v="1"/>
    <x v="2"/>
    <x v="1"/>
    <x v="435"/>
    <x v="433"/>
    <d v="2023-04-08T00:00:00"/>
    <x v="0"/>
    <n v="70402"/>
    <n v="4.8"/>
    <x v="0"/>
    <n v="5"/>
    <x v="1"/>
    <x v="0"/>
    <n v="21"/>
  </r>
  <r>
    <x v="1909"/>
    <x v="0"/>
    <n v="27"/>
    <x v="1"/>
    <s v="Service Manager"/>
    <x v="9"/>
    <x v="0"/>
    <x v="1"/>
    <x v="435"/>
    <x v="434"/>
    <d v="2023-04-06T00:00:00"/>
    <x v="0"/>
    <n v="58937"/>
    <n v="5"/>
    <x v="2"/>
    <n v="5"/>
    <x v="0"/>
    <x v="0"/>
    <n v="19"/>
  </r>
  <r>
    <x v="1910"/>
    <x v="0"/>
    <n v="35"/>
    <x v="3"/>
    <s v="Marketing Manager"/>
    <x v="3"/>
    <x v="4"/>
    <x v="2"/>
    <x v="436"/>
    <x v="427"/>
    <d v="2023-04-04T00:00:00"/>
    <x v="0"/>
    <n v="78326"/>
    <n v="4.8"/>
    <x v="0"/>
    <n v="4"/>
    <x v="1"/>
    <x v="2"/>
    <n v="16"/>
  </r>
  <r>
    <x v="1911"/>
    <x v="2"/>
    <n v="33"/>
    <x v="6"/>
    <s v="Financial Analyst"/>
    <x v="4"/>
    <x v="0"/>
    <x v="0"/>
    <x v="436"/>
    <x v="433"/>
    <d v="2023-04-04T00:00:00"/>
    <x v="0"/>
    <n v="62759"/>
    <n v="4.2"/>
    <x v="0"/>
    <n v="5"/>
    <x v="1"/>
    <x v="1"/>
    <n v="16"/>
  </r>
  <r>
    <x v="1912"/>
    <x v="1"/>
    <n v="35"/>
    <x v="0"/>
    <s v="Operations Executive"/>
    <x v="5"/>
    <x v="0"/>
    <x v="1"/>
    <x v="437"/>
    <x v="430"/>
    <d v="2023-04-09T00:00:00"/>
    <x v="0"/>
    <n v="37635"/>
    <n v="4.4000000000000004"/>
    <x v="0"/>
    <n v="5"/>
    <x v="1"/>
    <x v="2"/>
    <n v="20"/>
  </r>
  <r>
    <x v="1913"/>
    <x v="0"/>
    <n v="34"/>
    <x v="0"/>
    <s v="Operations Executive"/>
    <x v="9"/>
    <x v="2"/>
    <x v="3"/>
    <x v="437"/>
    <x v="441"/>
    <d v="2023-04-13T00:00:00"/>
    <x v="1"/>
    <m/>
    <m/>
    <x v="1"/>
    <n v="4"/>
    <x v="1"/>
    <x v="2"/>
    <n v="24"/>
  </r>
  <r>
    <x v="1914"/>
    <x v="0"/>
    <n v="22"/>
    <x v="0"/>
    <s v="Operations Manager"/>
    <x v="1"/>
    <x v="3"/>
    <x v="1"/>
    <x v="438"/>
    <x v="438"/>
    <d v="2023-04-08T00:00:00"/>
    <x v="1"/>
    <m/>
    <m/>
    <x v="1"/>
    <n v="4"/>
    <x v="1"/>
    <x v="0"/>
    <n v="18"/>
  </r>
  <r>
    <x v="1915"/>
    <x v="2"/>
    <n v="28"/>
    <x v="2"/>
    <s v="Sales Executive"/>
    <x v="2"/>
    <x v="3"/>
    <x v="2"/>
    <x v="438"/>
    <x v="433"/>
    <d v="2023-04-04T00:00:00"/>
    <x v="0"/>
    <n v="62545"/>
    <n v="4.5"/>
    <x v="2"/>
    <n v="4"/>
    <x v="0"/>
    <x v="1"/>
    <n v="14"/>
  </r>
  <r>
    <x v="1916"/>
    <x v="2"/>
    <n v="23"/>
    <x v="1"/>
    <s v="Service Engineer"/>
    <x v="4"/>
    <x v="3"/>
    <x v="0"/>
    <x v="438"/>
    <x v="441"/>
    <d v="2023-04-15T00:00:00"/>
    <x v="3"/>
    <m/>
    <m/>
    <x v="1"/>
    <n v="3"/>
    <x v="1"/>
    <x v="0"/>
    <n v="25"/>
  </r>
  <r>
    <x v="1917"/>
    <x v="2"/>
    <n v="28"/>
    <x v="2"/>
    <s v="Sales Executive"/>
    <x v="6"/>
    <x v="4"/>
    <x v="1"/>
    <x v="438"/>
    <x v="437"/>
    <d v="2023-04-12T00:00:00"/>
    <x v="3"/>
    <m/>
    <m/>
    <x v="1"/>
    <m/>
    <x v="1"/>
    <x v="1"/>
    <n v="22"/>
  </r>
  <r>
    <x v="1918"/>
    <x v="0"/>
    <n v="32"/>
    <x v="0"/>
    <s v="Operations Executive"/>
    <x v="0"/>
    <x v="0"/>
    <x v="0"/>
    <x v="438"/>
    <x v="440"/>
    <d v="2023-04-18T00:00:00"/>
    <x v="0"/>
    <n v="65107"/>
    <n v="4.0999999999999996"/>
    <x v="0"/>
    <n v="5"/>
    <x v="1"/>
    <x v="1"/>
    <n v="28"/>
  </r>
  <r>
    <x v="1919"/>
    <x v="0"/>
    <n v="35"/>
    <x v="1"/>
    <s v="Service Engineer"/>
    <x v="3"/>
    <x v="1"/>
    <x v="3"/>
    <x v="439"/>
    <x v="435"/>
    <d v="2023-04-10T00:00:00"/>
    <x v="0"/>
    <n v="63350"/>
    <n v="4.4000000000000004"/>
    <x v="2"/>
    <n v="3"/>
    <x v="1"/>
    <x v="2"/>
    <n v="19"/>
  </r>
  <r>
    <x v="1920"/>
    <x v="2"/>
    <n v="33"/>
    <x v="0"/>
    <s v="Operations Executive"/>
    <x v="3"/>
    <x v="0"/>
    <x v="0"/>
    <x v="439"/>
    <x v="440"/>
    <d v="2023-04-15T00:00:00"/>
    <x v="0"/>
    <n v="73874"/>
    <n v="4.5"/>
    <x v="0"/>
    <n v="4"/>
    <x v="1"/>
    <x v="1"/>
    <n v="24"/>
  </r>
  <r>
    <x v="1921"/>
    <x v="0"/>
    <n v="23"/>
    <x v="1"/>
    <s v="Service Engineer"/>
    <x v="0"/>
    <x v="1"/>
    <x v="0"/>
    <x v="440"/>
    <x v="437"/>
    <d v="2023-04-09T00:00:00"/>
    <x v="0"/>
    <n v="58278"/>
    <n v="4.2"/>
    <x v="0"/>
    <n v="5"/>
    <x v="1"/>
    <x v="0"/>
    <n v="17"/>
  </r>
  <r>
    <x v="1922"/>
    <x v="2"/>
    <n v="44"/>
    <x v="0"/>
    <s v="Operations Executive"/>
    <x v="1"/>
    <x v="1"/>
    <x v="1"/>
    <x v="440"/>
    <x v="442"/>
    <d v="2023-04-24T00:00:00"/>
    <x v="0"/>
    <n v="61971"/>
    <n v="3.9"/>
    <x v="0"/>
    <n v="3"/>
    <x v="2"/>
    <x v="3"/>
    <n v="32"/>
  </r>
  <r>
    <x v="1923"/>
    <x v="0"/>
    <n v="27"/>
    <x v="1"/>
    <s v="Service Engineer"/>
    <x v="9"/>
    <x v="0"/>
    <x v="2"/>
    <x v="440"/>
    <x v="441"/>
    <d v="2023-04-16T00:00:00"/>
    <x v="3"/>
    <m/>
    <m/>
    <x v="1"/>
    <n v="5"/>
    <x v="0"/>
    <x v="0"/>
    <n v="24"/>
  </r>
  <r>
    <x v="1924"/>
    <x v="2"/>
    <n v="32"/>
    <x v="1"/>
    <s v="Service Engineer"/>
    <x v="12"/>
    <x v="2"/>
    <x v="3"/>
    <x v="440"/>
    <x v="433"/>
    <d v="2023-04-12T00:00:00"/>
    <x v="2"/>
    <m/>
    <m/>
    <x v="1"/>
    <m/>
    <x v="0"/>
    <x v="1"/>
    <n v="20"/>
  </r>
  <r>
    <x v="1925"/>
    <x v="0"/>
    <n v="28"/>
    <x v="1"/>
    <s v="Service Engineer"/>
    <x v="12"/>
    <x v="0"/>
    <x v="2"/>
    <x v="440"/>
    <x v="436"/>
    <d v="2023-04-12T00:00:00"/>
    <x v="0"/>
    <n v="44715"/>
    <n v="4.3"/>
    <x v="0"/>
    <n v="4"/>
    <x v="0"/>
    <x v="1"/>
    <n v="20"/>
  </r>
  <r>
    <x v="1926"/>
    <x v="2"/>
    <n v="38"/>
    <x v="7"/>
    <s v="Purchase Officer"/>
    <x v="2"/>
    <x v="1"/>
    <x v="2"/>
    <x v="441"/>
    <x v="436"/>
    <d v="2023-04-09T00:00:00"/>
    <x v="0"/>
    <n v="65488"/>
    <n v="4.8"/>
    <x v="0"/>
    <n v="4"/>
    <x v="1"/>
    <x v="2"/>
    <n v="16"/>
  </r>
  <r>
    <x v="1927"/>
    <x v="0"/>
    <n v="25"/>
    <x v="1"/>
    <s v="Service Engineer"/>
    <x v="0"/>
    <x v="0"/>
    <x v="1"/>
    <x v="441"/>
    <x v="443"/>
    <d v="2023-04-23T00:00:00"/>
    <x v="2"/>
    <m/>
    <m/>
    <x v="1"/>
    <n v="4"/>
    <x v="1"/>
    <x v="0"/>
    <n v="30"/>
  </r>
  <r>
    <x v="1928"/>
    <x v="2"/>
    <n v="25"/>
    <x v="0"/>
    <s v="Operations Manager"/>
    <x v="12"/>
    <x v="4"/>
    <x v="2"/>
    <x v="441"/>
    <x v="442"/>
    <d v="2023-04-18T00:00:00"/>
    <x v="0"/>
    <n v="41870"/>
    <n v="4.5"/>
    <x v="0"/>
    <n v="4"/>
    <x v="1"/>
    <x v="0"/>
    <n v="25"/>
  </r>
  <r>
    <x v="1929"/>
    <x v="0"/>
    <n v="40"/>
    <x v="2"/>
    <s v="Sales Executive"/>
    <x v="6"/>
    <x v="2"/>
    <x v="1"/>
    <x v="441"/>
    <x v="444"/>
    <d v="2023-04-21T00:00:00"/>
    <x v="1"/>
    <m/>
    <m/>
    <x v="1"/>
    <n v="4"/>
    <x v="1"/>
    <x v="3"/>
    <n v="28"/>
  </r>
  <r>
    <x v="1930"/>
    <x v="0"/>
    <n v="35"/>
    <x v="1"/>
    <s v="Service Engineer"/>
    <x v="5"/>
    <x v="0"/>
    <x v="2"/>
    <x v="441"/>
    <x v="445"/>
    <d v="2023-04-16T00:00:00"/>
    <x v="0"/>
    <n v="50108"/>
    <n v="3.9"/>
    <x v="0"/>
    <n v="4"/>
    <x v="1"/>
    <x v="2"/>
    <n v="23"/>
  </r>
  <r>
    <x v="1931"/>
    <x v="0"/>
    <n v="28"/>
    <x v="0"/>
    <s v="Operations Executive"/>
    <x v="14"/>
    <x v="0"/>
    <x v="1"/>
    <x v="441"/>
    <x v="439"/>
    <d v="2023-04-17T00:00:00"/>
    <x v="0"/>
    <n v="126231"/>
    <n v="4.0999999999999996"/>
    <x v="0"/>
    <n v="3"/>
    <x v="2"/>
    <x v="1"/>
    <n v="24"/>
  </r>
  <r>
    <x v="1932"/>
    <x v="0"/>
    <n v="32"/>
    <x v="2"/>
    <s v="Sales Executive"/>
    <x v="5"/>
    <x v="4"/>
    <x v="0"/>
    <x v="442"/>
    <x v="442"/>
    <d v="2023-04-20T00:00:00"/>
    <x v="0"/>
    <n v="40080"/>
    <n v="4"/>
    <x v="0"/>
    <n v="5"/>
    <x v="1"/>
    <x v="1"/>
    <n v="26"/>
  </r>
  <r>
    <x v="1933"/>
    <x v="2"/>
    <n v="25"/>
    <x v="3"/>
    <s v="Marketing Executive"/>
    <x v="4"/>
    <x v="1"/>
    <x v="0"/>
    <x v="442"/>
    <x v="438"/>
    <d v="2023-04-14T00:00:00"/>
    <x v="0"/>
    <n v="58622"/>
    <n v="4.5"/>
    <x v="2"/>
    <n v="4"/>
    <x v="0"/>
    <x v="0"/>
    <n v="20"/>
  </r>
  <r>
    <x v="1934"/>
    <x v="2"/>
    <n v="25"/>
    <x v="5"/>
    <s v="General Manager"/>
    <x v="9"/>
    <x v="1"/>
    <x v="2"/>
    <x v="442"/>
    <x v="436"/>
    <d v="2023-04-11T00:00:00"/>
    <x v="0"/>
    <n v="62252"/>
    <n v="3.9"/>
    <x v="0"/>
    <n v="5"/>
    <x v="1"/>
    <x v="0"/>
    <n v="17"/>
  </r>
  <r>
    <x v="1935"/>
    <x v="2"/>
    <n v="24"/>
    <x v="2"/>
    <s v="Sales Manager"/>
    <x v="4"/>
    <x v="1"/>
    <x v="3"/>
    <x v="442"/>
    <x v="446"/>
    <d v="2023-04-28T00:00:00"/>
    <x v="1"/>
    <m/>
    <m/>
    <x v="1"/>
    <n v="4"/>
    <x v="1"/>
    <x v="0"/>
    <n v="34"/>
  </r>
  <r>
    <x v="1936"/>
    <x v="0"/>
    <n v="26"/>
    <x v="1"/>
    <s v="Service Engineer"/>
    <x v="2"/>
    <x v="0"/>
    <x v="1"/>
    <x v="442"/>
    <x v="441"/>
    <d v="2023-04-15T00:00:00"/>
    <x v="0"/>
    <m/>
    <m/>
    <x v="0"/>
    <m/>
    <x v="1"/>
    <x v="0"/>
    <n v="21"/>
  </r>
  <r>
    <x v="1937"/>
    <x v="2"/>
    <n v="25"/>
    <x v="1"/>
    <s v="Service Engineer"/>
    <x v="12"/>
    <x v="1"/>
    <x v="1"/>
    <x v="442"/>
    <x v="437"/>
    <d v="2023-04-13T00:00:00"/>
    <x v="0"/>
    <n v="58679"/>
    <n v="4.7"/>
    <x v="0"/>
    <n v="4"/>
    <x v="1"/>
    <x v="0"/>
    <n v="19"/>
  </r>
  <r>
    <x v="1938"/>
    <x v="0"/>
    <n v="31"/>
    <x v="0"/>
    <s v="Operations Manager"/>
    <x v="9"/>
    <x v="0"/>
    <x v="4"/>
    <x v="443"/>
    <x v="437"/>
    <d v="2023-04-10T00:00:00"/>
    <x v="0"/>
    <n v="50549"/>
    <n v="4.4000000000000004"/>
    <x v="0"/>
    <n v="4"/>
    <x v="2"/>
    <x v="1"/>
    <n v="15"/>
  </r>
  <r>
    <x v="1939"/>
    <x v="0"/>
    <n v="53"/>
    <x v="0"/>
    <s v="Operations Manager"/>
    <x v="0"/>
    <x v="1"/>
    <x v="1"/>
    <x v="443"/>
    <x v="437"/>
    <d v="2023-04-08T00:00:00"/>
    <x v="1"/>
    <m/>
    <m/>
    <x v="1"/>
    <n v="4"/>
    <x v="0"/>
    <x v="4"/>
    <n v="13"/>
  </r>
  <r>
    <x v="1940"/>
    <x v="0"/>
    <n v="26"/>
    <x v="0"/>
    <s v="Operations Manager"/>
    <x v="1"/>
    <x v="1"/>
    <x v="0"/>
    <x v="443"/>
    <x v="447"/>
    <d v="2023-04-11T00:00:00"/>
    <x v="1"/>
    <m/>
    <m/>
    <x v="1"/>
    <n v="4"/>
    <x v="1"/>
    <x v="0"/>
    <n v="16"/>
  </r>
  <r>
    <x v="1941"/>
    <x v="0"/>
    <n v="22"/>
    <x v="0"/>
    <s v="Operations Manager"/>
    <x v="11"/>
    <x v="1"/>
    <x v="4"/>
    <x v="443"/>
    <x v="448"/>
    <d v="2023-04-29T00:00:00"/>
    <x v="1"/>
    <m/>
    <m/>
    <x v="1"/>
    <n v="4"/>
    <x v="2"/>
    <x v="0"/>
    <n v="34"/>
  </r>
  <r>
    <x v="1942"/>
    <x v="2"/>
    <n v="31"/>
    <x v="1"/>
    <s v="Service Manager"/>
    <x v="3"/>
    <x v="4"/>
    <x v="3"/>
    <x v="443"/>
    <x v="438"/>
    <d v="2023-04-09T00:00:00"/>
    <x v="0"/>
    <n v="56575"/>
    <n v="4.4000000000000004"/>
    <x v="0"/>
    <n v="4"/>
    <x v="1"/>
    <x v="1"/>
    <n v="14"/>
  </r>
  <r>
    <x v="1943"/>
    <x v="2"/>
    <n v="34"/>
    <x v="0"/>
    <s v="Operations Executive"/>
    <x v="6"/>
    <x v="0"/>
    <x v="0"/>
    <x v="444"/>
    <x v="449"/>
    <d v="2023-04-25T00:00:00"/>
    <x v="0"/>
    <n v="58743"/>
    <n v="4.9000000000000004"/>
    <x v="0"/>
    <n v="5"/>
    <x v="1"/>
    <x v="2"/>
    <n v="29"/>
  </r>
  <r>
    <x v="1944"/>
    <x v="2"/>
    <n v="33"/>
    <x v="0"/>
    <s v="Operations Executive"/>
    <x v="4"/>
    <x v="1"/>
    <x v="0"/>
    <x v="444"/>
    <x v="442"/>
    <d v="2023-04-22T00:00:00"/>
    <x v="2"/>
    <m/>
    <m/>
    <x v="1"/>
    <n v="4"/>
    <x v="1"/>
    <x v="1"/>
    <n v="26"/>
  </r>
  <r>
    <x v="1945"/>
    <x v="0"/>
    <n v="32"/>
    <x v="0"/>
    <s v="Operations Executive"/>
    <x v="11"/>
    <x v="1"/>
    <x v="0"/>
    <x v="445"/>
    <x v="442"/>
    <d v="2023-04-26T00:00:00"/>
    <x v="1"/>
    <m/>
    <m/>
    <x v="1"/>
    <n v="4"/>
    <x v="1"/>
    <x v="1"/>
    <n v="29"/>
  </r>
  <r>
    <x v="1946"/>
    <x v="0"/>
    <n v="30"/>
    <x v="0"/>
    <s v="Operations Manager"/>
    <x v="0"/>
    <x v="0"/>
    <x v="1"/>
    <x v="445"/>
    <x v="450"/>
    <d v="2023-04-25T00:00:00"/>
    <x v="0"/>
    <n v="67790"/>
    <n v="4.0999999999999996"/>
    <x v="0"/>
    <n v="4"/>
    <x v="1"/>
    <x v="1"/>
    <n v="28"/>
  </r>
  <r>
    <x v="1947"/>
    <x v="0"/>
    <n v="24"/>
    <x v="0"/>
    <s v="Operations Manager"/>
    <x v="5"/>
    <x v="0"/>
    <x v="1"/>
    <x v="445"/>
    <x v="441"/>
    <d v="2023-04-18T00:00:00"/>
    <x v="1"/>
    <m/>
    <m/>
    <x v="1"/>
    <n v="5"/>
    <x v="1"/>
    <x v="0"/>
    <n v="21"/>
  </r>
  <r>
    <x v="1948"/>
    <x v="0"/>
    <n v="29"/>
    <x v="1"/>
    <s v="Service Engineer"/>
    <x v="13"/>
    <x v="0"/>
    <x v="2"/>
    <x v="445"/>
    <x v="444"/>
    <d v="2023-04-18T00:00:00"/>
    <x v="0"/>
    <n v="182910"/>
    <n v="4.3"/>
    <x v="0"/>
    <n v="4"/>
    <x v="1"/>
    <x v="1"/>
    <n v="21"/>
  </r>
  <r>
    <x v="1949"/>
    <x v="0"/>
    <n v="37"/>
    <x v="7"/>
    <s v="Purchase Officer"/>
    <x v="3"/>
    <x v="4"/>
    <x v="1"/>
    <x v="445"/>
    <x v="446"/>
    <d v="2023-04-21T00:00:00"/>
    <x v="0"/>
    <n v="59642"/>
    <n v="4.4000000000000004"/>
    <x v="0"/>
    <n v="3"/>
    <x v="1"/>
    <x v="2"/>
    <n v="24"/>
  </r>
  <r>
    <x v="1950"/>
    <x v="0"/>
    <n v="22"/>
    <x v="6"/>
    <s v="Finance Manager"/>
    <x v="10"/>
    <x v="0"/>
    <x v="0"/>
    <x v="445"/>
    <x v="448"/>
    <d v="2023-04-22T00:00:00"/>
    <x v="1"/>
    <m/>
    <m/>
    <x v="1"/>
    <n v="4"/>
    <x v="1"/>
    <x v="0"/>
    <n v="25"/>
  </r>
  <r>
    <x v="1951"/>
    <x v="0"/>
    <n v="34"/>
    <x v="2"/>
    <s v="Sales Manager"/>
    <x v="7"/>
    <x v="4"/>
    <x v="0"/>
    <x v="445"/>
    <x v="448"/>
    <d v="2023-04-21T00:00:00"/>
    <x v="1"/>
    <m/>
    <m/>
    <x v="1"/>
    <n v="4"/>
    <x v="1"/>
    <x v="2"/>
    <n v="24"/>
  </r>
  <r>
    <x v="1952"/>
    <x v="2"/>
    <n v="22"/>
    <x v="3"/>
    <s v="Marketing Executive"/>
    <x v="2"/>
    <x v="1"/>
    <x v="1"/>
    <x v="446"/>
    <x v="451"/>
    <d v="2023-04-28T00:00:00"/>
    <x v="0"/>
    <n v="75050"/>
    <n v="4.9000000000000004"/>
    <x v="0"/>
    <n v="4"/>
    <x v="1"/>
    <x v="0"/>
    <n v="30"/>
  </r>
  <r>
    <x v="1953"/>
    <x v="2"/>
    <n v="25"/>
    <x v="1"/>
    <s v="Service Manager"/>
    <x v="6"/>
    <x v="4"/>
    <x v="1"/>
    <x v="446"/>
    <x v="443"/>
    <d v="2023-04-17T00:00:00"/>
    <x v="1"/>
    <m/>
    <m/>
    <x v="1"/>
    <m/>
    <x v="1"/>
    <x v="0"/>
    <n v="19"/>
  </r>
  <r>
    <x v="1954"/>
    <x v="1"/>
    <n v="25"/>
    <x v="0"/>
    <s v="Operations Executive"/>
    <x v="0"/>
    <x v="2"/>
    <x v="2"/>
    <x v="446"/>
    <x v="448"/>
    <d v="2023-04-23T00:00:00"/>
    <x v="0"/>
    <n v="69562"/>
    <n v="5"/>
    <x v="0"/>
    <n v="4"/>
    <x v="1"/>
    <x v="0"/>
    <n v="25"/>
  </r>
  <r>
    <x v="1955"/>
    <x v="1"/>
    <n v="30"/>
    <x v="6"/>
    <s v="Financial Analyst"/>
    <x v="3"/>
    <x v="1"/>
    <x v="0"/>
    <x v="446"/>
    <x v="452"/>
    <d v="2023-04-12T00:00:00"/>
    <x v="0"/>
    <n v="70444"/>
    <n v="4.4000000000000004"/>
    <x v="0"/>
    <m/>
    <x v="1"/>
    <x v="1"/>
    <n v="14"/>
  </r>
  <r>
    <x v="1956"/>
    <x v="2"/>
    <n v="30"/>
    <x v="2"/>
    <s v="Sales Executive"/>
    <x v="2"/>
    <x v="1"/>
    <x v="2"/>
    <x v="446"/>
    <x v="441"/>
    <d v="2023-04-21T00:00:00"/>
    <x v="0"/>
    <n v="63629"/>
    <n v="4.8"/>
    <x v="0"/>
    <n v="5"/>
    <x v="1"/>
    <x v="1"/>
    <n v="23"/>
  </r>
  <r>
    <x v="1957"/>
    <x v="0"/>
    <n v="31"/>
    <x v="3"/>
    <s v="Marketing Executive"/>
    <x v="1"/>
    <x v="0"/>
    <x v="1"/>
    <x v="446"/>
    <x v="452"/>
    <d v="2023-04-13T00:00:00"/>
    <x v="0"/>
    <n v="66417"/>
    <n v="5"/>
    <x v="0"/>
    <n v="4"/>
    <x v="0"/>
    <x v="1"/>
    <n v="15"/>
  </r>
  <r>
    <x v="1958"/>
    <x v="2"/>
    <n v="27"/>
    <x v="0"/>
    <s v="Operations Executive"/>
    <x v="5"/>
    <x v="1"/>
    <x v="1"/>
    <x v="447"/>
    <x v="448"/>
    <d v="2023-04-27T00:00:00"/>
    <x v="0"/>
    <n v="51298"/>
    <n v="3.6"/>
    <x v="0"/>
    <n v="3"/>
    <x v="0"/>
    <x v="0"/>
    <n v="28"/>
  </r>
  <r>
    <x v="1959"/>
    <x v="2"/>
    <n v="28"/>
    <x v="6"/>
    <s v="Finance Manager"/>
    <x v="6"/>
    <x v="2"/>
    <x v="1"/>
    <x v="447"/>
    <x v="444"/>
    <d v="2023-04-15T00:00:00"/>
    <x v="0"/>
    <n v="55095"/>
    <n v="3.6"/>
    <x v="2"/>
    <n v="4"/>
    <x v="1"/>
    <x v="1"/>
    <n v="16"/>
  </r>
  <r>
    <x v="1960"/>
    <x v="0"/>
    <n v="31"/>
    <x v="1"/>
    <s v="Service Manager"/>
    <x v="5"/>
    <x v="2"/>
    <x v="1"/>
    <x v="447"/>
    <x v="449"/>
    <d v="2023-04-21T00:00:00"/>
    <x v="1"/>
    <m/>
    <m/>
    <x v="1"/>
    <n v="4"/>
    <x v="1"/>
    <x v="1"/>
    <n v="22"/>
  </r>
  <r>
    <x v="1961"/>
    <x v="0"/>
    <n v="30"/>
    <x v="1"/>
    <s v="Service Manager"/>
    <x v="13"/>
    <x v="1"/>
    <x v="1"/>
    <x v="447"/>
    <x v="442"/>
    <d v="2023-04-25T00:00:00"/>
    <x v="0"/>
    <m/>
    <m/>
    <x v="0"/>
    <m/>
    <x v="0"/>
    <x v="1"/>
    <n v="26"/>
  </r>
  <r>
    <x v="1962"/>
    <x v="2"/>
    <n v="38"/>
    <x v="1"/>
    <s v="Service Engineer"/>
    <x v="3"/>
    <x v="1"/>
    <x v="0"/>
    <x v="447"/>
    <x v="443"/>
    <d v="2023-04-22T00:00:00"/>
    <x v="3"/>
    <m/>
    <m/>
    <x v="1"/>
    <n v="4"/>
    <x v="2"/>
    <x v="2"/>
    <n v="23"/>
  </r>
  <r>
    <x v="1963"/>
    <x v="0"/>
    <n v="37"/>
    <x v="1"/>
    <s v="Service Engineer"/>
    <x v="11"/>
    <x v="3"/>
    <x v="1"/>
    <x v="447"/>
    <x v="445"/>
    <d v="2023-04-16T00:00:00"/>
    <x v="2"/>
    <m/>
    <m/>
    <x v="1"/>
    <n v="5"/>
    <x v="2"/>
    <x v="2"/>
    <n v="17"/>
  </r>
  <r>
    <x v="1964"/>
    <x v="0"/>
    <n v="31"/>
    <x v="6"/>
    <s v="Financial Analyst"/>
    <x v="0"/>
    <x v="1"/>
    <x v="1"/>
    <x v="447"/>
    <x v="441"/>
    <d v="2023-04-16T00:00:00"/>
    <x v="1"/>
    <m/>
    <m/>
    <x v="1"/>
    <n v="5"/>
    <x v="0"/>
    <x v="1"/>
    <n v="17"/>
  </r>
  <r>
    <x v="1965"/>
    <x v="2"/>
    <n v="25"/>
    <x v="3"/>
    <s v="Marketing Executive"/>
    <x v="9"/>
    <x v="1"/>
    <x v="1"/>
    <x v="447"/>
    <x v="446"/>
    <d v="2023-04-23T00:00:00"/>
    <x v="0"/>
    <n v="47612"/>
    <n v="4.7"/>
    <x v="0"/>
    <n v="4"/>
    <x v="0"/>
    <x v="0"/>
    <n v="24"/>
  </r>
  <r>
    <x v="1966"/>
    <x v="0"/>
    <n v="22"/>
    <x v="0"/>
    <s v="Operations Executive"/>
    <x v="8"/>
    <x v="1"/>
    <x v="0"/>
    <x v="448"/>
    <x v="450"/>
    <d v="2023-04-27T00:00:00"/>
    <x v="2"/>
    <m/>
    <m/>
    <x v="1"/>
    <n v="4"/>
    <x v="1"/>
    <x v="0"/>
    <n v="27"/>
  </r>
  <r>
    <x v="1967"/>
    <x v="0"/>
    <n v="25"/>
    <x v="0"/>
    <s v="Operations Executive"/>
    <x v="8"/>
    <x v="3"/>
    <x v="0"/>
    <x v="448"/>
    <x v="452"/>
    <d v="2023-04-15T00:00:00"/>
    <x v="0"/>
    <n v="156031"/>
    <n v="4.5999999999999996"/>
    <x v="2"/>
    <n v="5"/>
    <x v="1"/>
    <x v="0"/>
    <n v="15"/>
  </r>
  <r>
    <x v="1968"/>
    <x v="0"/>
    <n v="38"/>
    <x v="0"/>
    <s v="Operations Executive"/>
    <x v="5"/>
    <x v="2"/>
    <x v="1"/>
    <x v="448"/>
    <x v="448"/>
    <d v="2023-04-29T00:00:00"/>
    <x v="0"/>
    <m/>
    <m/>
    <x v="0"/>
    <n v="4"/>
    <x v="0"/>
    <x v="2"/>
    <n v="29"/>
  </r>
  <r>
    <x v="1969"/>
    <x v="0"/>
    <n v="30"/>
    <x v="4"/>
    <s v="Production Manager"/>
    <x v="12"/>
    <x v="0"/>
    <x v="0"/>
    <x v="448"/>
    <x v="445"/>
    <d v="2023-04-17T00:00:00"/>
    <x v="0"/>
    <n v="37594"/>
    <n v="3.8"/>
    <x v="2"/>
    <n v="4"/>
    <x v="1"/>
    <x v="1"/>
    <n v="17"/>
  </r>
  <r>
    <x v="1970"/>
    <x v="0"/>
    <n v="50"/>
    <x v="0"/>
    <s v="Operations Executive"/>
    <x v="9"/>
    <x v="1"/>
    <x v="0"/>
    <x v="448"/>
    <x v="450"/>
    <d v="2023-04-29T00:00:00"/>
    <x v="0"/>
    <n v="54676"/>
    <n v="3.5"/>
    <x v="0"/>
    <n v="5"/>
    <x v="1"/>
    <x v="5"/>
    <n v="29"/>
  </r>
  <r>
    <x v="1971"/>
    <x v="2"/>
    <n v="40"/>
    <x v="4"/>
    <s v="Production Manager"/>
    <x v="9"/>
    <x v="0"/>
    <x v="1"/>
    <x v="449"/>
    <x v="446"/>
    <d v="2023-04-24T00:00:00"/>
    <x v="1"/>
    <m/>
    <m/>
    <x v="1"/>
    <m/>
    <x v="1"/>
    <x v="3"/>
    <n v="23"/>
  </r>
  <r>
    <x v="1972"/>
    <x v="0"/>
    <n v="40"/>
    <x v="0"/>
    <s v="Operations Executive"/>
    <x v="0"/>
    <x v="1"/>
    <x v="2"/>
    <x v="449"/>
    <x v="451"/>
    <d v="2023-04-22T00:00:00"/>
    <x v="0"/>
    <n v="55434"/>
    <n v="3.9"/>
    <x v="0"/>
    <n v="4"/>
    <x v="1"/>
    <x v="3"/>
    <n v="21"/>
  </r>
  <r>
    <x v="1973"/>
    <x v="0"/>
    <n v="25"/>
    <x v="1"/>
    <s v="Service Manager"/>
    <x v="7"/>
    <x v="2"/>
    <x v="1"/>
    <x v="449"/>
    <x v="445"/>
    <d v="2023-04-18T00:00:00"/>
    <x v="2"/>
    <m/>
    <m/>
    <x v="1"/>
    <n v="4"/>
    <x v="0"/>
    <x v="0"/>
    <n v="17"/>
  </r>
  <r>
    <x v="1974"/>
    <x v="0"/>
    <n v="23"/>
    <x v="1"/>
    <s v="Service Engineer"/>
    <x v="9"/>
    <x v="1"/>
    <x v="1"/>
    <x v="449"/>
    <x v="450"/>
    <d v="2023-04-24T00:00:00"/>
    <x v="0"/>
    <n v="53163"/>
    <n v="3.7"/>
    <x v="0"/>
    <n v="2"/>
    <x v="1"/>
    <x v="0"/>
    <n v="23"/>
  </r>
  <r>
    <x v="1975"/>
    <x v="1"/>
    <n v="25"/>
    <x v="0"/>
    <s v="Operations Executive"/>
    <x v="11"/>
    <x v="0"/>
    <x v="2"/>
    <x v="450"/>
    <x v="453"/>
    <d v="2023-04-29T00:00:00"/>
    <x v="0"/>
    <n v="150213"/>
    <n v="4.2"/>
    <x v="0"/>
    <n v="2"/>
    <x v="0"/>
    <x v="0"/>
    <n v="27"/>
  </r>
  <r>
    <x v="1976"/>
    <x v="0"/>
    <n v="25"/>
    <x v="0"/>
    <s v="Operations Executive"/>
    <x v="7"/>
    <x v="0"/>
    <x v="1"/>
    <x v="450"/>
    <x v="454"/>
    <d v="2023-04-26T00:00:00"/>
    <x v="0"/>
    <n v="66907"/>
    <n v="4"/>
    <x v="0"/>
    <m/>
    <x v="1"/>
    <x v="0"/>
    <n v="24"/>
  </r>
  <r>
    <x v="1977"/>
    <x v="0"/>
    <n v="29"/>
    <x v="0"/>
    <s v="Operations Manager"/>
    <x v="5"/>
    <x v="1"/>
    <x v="1"/>
    <x v="450"/>
    <x v="442"/>
    <d v="2023-04-19T00:00:00"/>
    <x v="1"/>
    <m/>
    <m/>
    <x v="1"/>
    <n v="4"/>
    <x v="1"/>
    <x v="1"/>
    <n v="17"/>
  </r>
  <r>
    <x v="1978"/>
    <x v="2"/>
    <n v="22"/>
    <x v="3"/>
    <s v="Marketing Executive"/>
    <x v="1"/>
    <x v="3"/>
    <x v="3"/>
    <x v="450"/>
    <x v="449"/>
    <d v="2023-04-20T00:00:00"/>
    <x v="0"/>
    <n v="51716"/>
    <n v="3.8"/>
    <x v="0"/>
    <m/>
    <x v="1"/>
    <x v="0"/>
    <n v="18"/>
  </r>
  <r>
    <x v="1979"/>
    <x v="2"/>
    <n v="30"/>
    <x v="2"/>
    <s v="Sales Executive"/>
    <x v="13"/>
    <x v="1"/>
    <x v="0"/>
    <x v="450"/>
    <x v="446"/>
    <d v="2023-04-27T00:00:00"/>
    <x v="0"/>
    <n v="163450"/>
    <n v="4.9000000000000004"/>
    <x v="0"/>
    <n v="4"/>
    <x v="0"/>
    <x v="1"/>
    <n v="25"/>
  </r>
  <r>
    <x v="1980"/>
    <x v="0"/>
    <n v="35"/>
    <x v="6"/>
    <s v="Finance Manager"/>
    <x v="8"/>
    <x v="1"/>
    <x v="1"/>
    <x v="451"/>
    <x v="444"/>
    <d v="2023-04-16T00:00:00"/>
    <x v="0"/>
    <n v="170991"/>
    <n v="4.3"/>
    <x v="2"/>
    <n v="4"/>
    <x v="1"/>
    <x v="2"/>
    <n v="13"/>
  </r>
  <r>
    <x v="1981"/>
    <x v="2"/>
    <n v="29"/>
    <x v="1"/>
    <s v="Service Engineer"/>
    <x v="11"/>
    <x v="4"/>
    <x v="2"/>
    <x v="451"/>
    <x v="450"/>
    <d v="2023-04-24T00:00:00"/>
    <x v="0"/>
    <m/>
    <m/>
    <x v="0"/>
    <n v="5"/>
    <x v="1"/>
    <x v="1"/>
    <n v="21"/>
  </r>
  <r>
    <x v="1982"/>
    <x v="0"/>
    <n v="35"/>
    <x v="0"/>
    <s v="Operations Executive"/>
    <x v="9"/>
    <x v="1"/>
    <x v="1"/>
    <x v="451"/>
    <x v="442"/>
    <d v="2023-04-20T00:00:00"/>
    <x v="0"/>
    <n v="40815"/>
    <n v="4"/>
    <x v="0"/>
    <n v="5"/>
    <x v="2"/>
    <x v="2"/>
    <n v="17"/>
  </r>
  <r>
    <x v="1983"/>
    <x v="0"/>
    <n v="23"/>
    <x v="0"/>
    <s v="Operations Executive"/>
    <x v="7"/>
    <x v="1"/>
    <x v="1"/>
    <x v="451"/>
    <x v="442"/>
    <d v="2023-04-22T00:00:00"/>
    <x v="0"/>
    <n v="66245"/>
    <n v="3.9"/>
    <x v="0"/>
    <n v="4"/>
    <x v="1"/>
    <x v="0"/>
    <n v="19"/>
  </r>
  <r>
    <x v="1984"/>
    <x v="0"/>
    <n v="30"/>
    <x v="1"/>
    <s v="Service Engineer"/>
    <x v="3"/>
    <x v="0"/>
    <x v="1"/>
    <x v="451"/>
    <x v="455"/>
    <d v="2023-04-20T00:00:00"/>
    <x v="0"/>
    <n v="63190"/>
    <n v="4"/>
    <x v="0"/>
    <n v="4"/>
    <x v="1"/>
    <x v="1"/>
    <n v="17"/>
  </r>
  <r>
    <x v="1985"/>
    <x v="0"/>
    <n v="29"/>
    <x v="0"/>
    <s v="Operations Executive"/>
    <x v="0"/>
    <x v="1"/>
    <x v="2"/>
    <x v="452"/>
    <x v="456"/>
    <d v="2023-04-26T00:00:00"/>
    <x v="1"/>
    <m/>
    <m/>
    <x v="1"/>
    <m/>
    <x v="1"/>
    <x v="1"/>
    <n v="22"/>
  </r>
  <r>
    <x v="1986"/>
    <x v="2"/>
    <n v="25"/>
    <x v="0"/>
    <s v="Operations Executive"/>
    <x v="3"/>
    <x v="3"/>
    <x v="1"/>
    <x v="452"/>
    <x v="443"/>
    <d v="2023-04-18T00:00:00"/>
    <x v="0"/>
    <n v="77947"/>
    <n v="3.5"/>
    <x v="0"/>
    <n v="4"/>
    <x v="0"/>
    <x v="0"/>
    <n v="14"/>
  </r>
  <r>
    <x v="1987"/>
    <x v="0"/>
    <n v="37"/>
    <x v="1"/>
    <s v="Service Engineer"/>
    <x v="2"/>
    <x v="1"/>
    <x v="2"/>
    <x v="453"/>
    <x v="454"/>
    <d v="2023-04-27T00:00:00"/>
    <x v="0"/>
    <n v="74093"/>
    <n v="4"/>
    <x v="0"/>
    <m/>
    <x v="0"/>
    <x v="2"/>
    <n v="22"/>
  </r>
  <r>
    <x v="1988"/>
    <x v="0"/>
    <n v="23"/>
    <x v="0"/>
    <s v="Operations Executive"/>
    <x v="7"/>
    <x v="1"/>
    <x v="1"/>
    <x v="453"/>
    <x v="451"/>
    <d v="2023-04-29T00:00:00"/>
    <x v="0"/>
    <n v="55091"/>
    <n v="3.8"/>
    <x v="0"/>
    <n v="4"/>
    <x v="1"/>
    <x v="0"/>
    <n v="24"/>
  </r>
  <r>
    <x v="1989"/>
    <x v="2"/>
    <n v="25"/>
    <x v="0"/>
    <s v="Operations Manager"/>
    <x v="4"/>
    <x v="2"/>
    <x v="0"/>
    <x v="453"/>
    <x v="457"/>
    <d v="2023-05-05T00:00:00"/>
    <x v="0"/>
    <n v="63568"/>
    <n v="3.5"/>
    <x v="0"/>
    <m/>
    <x v="1"/>
    <x v="0"/>
    <n v="30"/>
  </r>
  <r>
    <x v="1990"/>
    <x v="2"/>
    <n v="34"/>
    <x v="3"/>
    <s v="Marketing Executive"/>
    <x v="3"/>
    <x v="1"/>
    <x v="1"/>
    <x v="453"/>
    <x v="458"/>
    <d v="2023-05-02T00:00:00"/>
    <x v="0"/>
    <n v="62116"/>
    <n v="4.7"/>
    <x v="0"/>
    <m/>
    <x v="0"/>
    <x v="2"/>
    <n v="27"/>
  </r>
  <r>
    <x v="1991"/>
    <x v="0"/>
    <n v="40"/>
    <x v="1"/>
    <s v="Service Engineer"/>
    <x v="6"/>
    <x v="4"/>
    <x v="1"/>
    <x v="453"/>
    <x v="459"/>
    <d v="2023-05-01T00:00:00"/>
    <x v="0"/>
    <n v="83529"/>
    <n v="4.5"/>
    <x v="0"/>
    <n v="4"/>
    <x v="1"/>
    <x v="3"/>
    <n v="26"/>
  </r>
  <r>
    <x v="1992"/>
    <x v="2"/>
    <n v="35"/>
    <x v="1"/>
    <s v="Service Engineer"/>
    <x v="1"/>
    <x v="1"/>
    <x v="2"/>
    <x v="453"/>
    <x v="459"/>
    <d v="2023-04-26T00:00:00"/>
    <x v="0"/>
    <n v="55464"/>
    <n v="4.5999999999999996"/>
    <x v="0"/>
    <n v="4"/>
    <x v="1"/>
    <x v="2"/>
    <n v="21"/>
  </r>
  <r>
    <x v="1993"/>
    <x v="0"/>
    <n v="25"/>
    <x v="6"/>
    <s v="Financial Analyst"/>
    <x v="7"/>
    <x v="1"/>
    <x v="0"/>
    <x v="453"/>
    <x v="446"/>
    <d v="2023-04-27T00:00:00"/>
    <x v="0"/>
    <n v="49472"/>
    <n v="4.5"/>
    <x v="0"/>
    <n v="5"/>
    <x v="1"/>
    <x v="0"/>
    <n v="22"/>
  </r>
  <r>
    <x v="1994"/>
    <x v="2"/>
    <n v="40"/>
    <x v="2"/>
    <s v="Sales Executive"/>
    <x v="4"/>
    <x v="1"/>
    <x v="0"/>
    <x v="454"/>
    <x v="459"/>
    <d v="2023-04-25T00:00:00"/>
    <x v="1"/>
    <m/>
    <m/>
    <x v="1"/>
    <n v="5"/>
    <x v="0"/>
    <x v="3"/>
    <n v="19"/>
  </r>
  <r>
    <x v="1995"/>
    <x v="2"/>
    <n v="35"/>
    <x v="3"/>
    <s v="Marketing Executive"/>
    <x v="8"/>
    <x v="1"/>
    <x v="1"/>
    <x v="454"/>
    <x v="457"/>
    <d v="2023-05-06T00:00:00"/>
    <x v="0"/>
    <n v="195044"/>
    <n v="5"/>
    <x v="2"/>
    <m/>
    <x v="0"/>
    <x v="2"/>
    <n v="30"/>
  </r>
  <r>
    <x v="1996"/>
    <x v="1"/>
    <n v="32"/>
    <x v="2"/>
    <s v="Sales Executive"/>
    <x v="6"/>
    <x v="0"/>
    <x v="2"/>
    <x v="454"/>
    <x v="460"/>
    <d v="2023-04-29T00:00:00"/>
    <x v="0"/>
    <n v="70943"/>
    <n v="3.6"/>
    <x v="0"/>
    <m/>
    <x v="1"/>
    <x v="1"/>
    <n v="23"/>
  </r>
  <r>
    <x v="1997"/>
    <x v="0"/>
    <n v="34"/>
    <x v="0"/>
    <s v="Operations Manager"/>
    <x v="5"/>
    <x v="1"/>
    <x v="1"/>
    <x v="454"/>
    <x v="460"/>
    <d v="2023-05-05T00:00:00"/>
    <x v="0"/>
    <n v="37420"/>
    <n v="4.9000000000000004"/>
    <x v="0"/>
    <n v="5"/>
    <x v="1"/>
    <x v="2"/>
    <n v="29"/>
  </r>
  <r>
    <x v="1998"/>
    <x v="0"/>
    <n v="40"/>
    <x v="6"/>
    <s v="Financial Analyst"/>
    <x v="11"/>
    <x v="0"/>
    <x v="0"/>
    <x v="454"/>
    <x v="448"/>
    <d v="2023-04-22T00:00:00"/>
    <x v="1"/>
    <m/>
    <m/>
    <x v="1"/>
    <n v="4"/>
    <x v="0"/>
    <x v="3"/>
    <n v="16"/>
  </r>
  <r>
    <x v="1999"/>
    <x v="0"/>
    <n v="22"/>
    <x v="1"/>
    <s v="Service Engineer"/>
    <x v="12"/>
    <x v="1"/>
    <x v="2"/>
    <x v="454"/>
    <x v="451"/>
    <d v="2023-04-25T00:00:00"/>
    <x v="0"/>
    <n v="35970"/>
    <n v="3.6"/>
    <x v="0"/>
    <n v="5"/>
    <x v="0"/>
    <x v="0"/>
    <n v="19"/>
  </r>
  <r>
    <x v="2000"/>
    <x v="0"/>
    <n v="27"/>
    <x v="2"/>
    <s v="Sales Executive"/>
    <x v="0"/>
    <x v="1"/>
    <x v="1"/>
    <x v="455"/>
    <x v="449"/>
    <d v="2023-04-25T00:00:00"/>
    <x v="0"/>
    <n v="59740"/>
    <n v="4.5999999999999996"/>
    <x v="0"/>
    <n v="5"/>
    <x v="1"/>
    <x v="0"/>
    <n v="18"/>
  </r>
  <r>
    <x v="2001"/>
    <x v="0"/>
    <n v="24"/>
    <x v="0"/>
    <s v="Operations Executive"/>
    <x v="9"/>
    <x v="1"/>
    <x v="1"/>
    <x v="455"/>
    <x v="451"/>
    <d v="2023-04-28T00:00:00"/>
    <x v="1"/>
    <m/>
    <m/>
    <x v="1"/>
    <n v="4"/>
    <x v="0"/>
    <x v="0"/>
    <n v="21"/>
  </r>
  <r>
    <x v="2002"/>
    <x v="1"/>
    <n v="34"/>
    <x v="0"/>
    <s v="Operations Manager"/>
    <x v="0"/>
    <x v="0"/>
    <x v="2"/>
    <x v="455"/>
    <x v="446"/>
    <d v="2023-04-25T00:00:00"/>
    <x v="0"/>
    <n v="43323"/>
    <n v="4.5999999999999996"/>
    <x v="0"/>
    <n v="5"/>
    <x v="1"/>
    <x v="2"/>
    <n v="18"/>
  </r>
  <r>
    <x v="2003"/>
    <x v="0"/>
    <n v="26"/>
    <x v="1"/>
    <s v="Service Engineer"/>
    <x v="13"/>
    <x v="1"/>
    <x v="1"/>
    <x v="455"/>
    <x v="461"/>
    <d v="2023-05-08T00:00:00"/>
    <x v="1"/>
    <m/>
    <m/>
    <x v="1"/>
    <m/>
    <x v="1"/>
    <x v="0"/>
    <n v="31"/>
  </r>
  <r>
    <x v="2004"/>
    <x v="0"/>
    <n v="35"/>
    <x v="0"/>
    <s v="Operations Executive"/>
    <x v="8"/>
    <x v="1"/>
    <x v="2"/>
    <x v="455"/>
    <x v="448"/>
    <d v="2023-04-23T00:00:00"/>
    <x v="1"/>
    <m/>
    <m/>
    <x v="1"/>
    <n v="4"/>
    <x v="1"/>
    <x v="2"/>
    <n v="16"/>
  </r>
  <r>
    <x v="2005"/>
    <x v="2"/>
    <n v="27"/>
    <x v="1"/>
    <s v="Service Engineer"/>
    <x v="6"/>
    <x v="4"/>
    <x v="1"/>
    <x v="456"/>
    <x v="457"/>
    <d v="2023-05-02T00:00:00"/>
    <x v="2"/>
    <m/>
    <m/>
    <x v="1"/>
    <n v="4"/>
    <x v="1"/>
    <x v="0"/>
    <n v="24"/>
  </r>
  <r>
    <x v="2006"/>
    <x v="0"/>
    <n v="24"/>
    <x v="4"/>
    <s v="Production Engineer"/>
    <x v="5"/>
    <x v="1"/>
    <x v="0"/>
    <x v="456"/>
    <x v="462"/>
    <d v="2023-05-07T00:00:00"/>
    <x v="0"/>
    <n v="52950"/>
    <n v="4.5999999999999996"/>
    <x v="0"/>
    <n v="4"/>
    <x v="1"/>
    <x v="0"/>
    <n v="29"/>
  </r>
  <r>
    <x v="2007"/>
    <x v="2"/>
    <n v="28"/>
    <x v="0"/>
    <s v="Operations Executive"/>
    <x v="6"/>
    <x v="1"/>
    <x v="1"/>
    <x v="456"/>
    <x v="463"/>
    <d v="2023-05-04T00:00:00"/>
    <x v="0"/>
    <n v="76307"/>
    <n v="4.7"/>
    <x v="0"/>
    <n v="4"/>
    <x v="1"/>
    <x v="1"/>
    <n v="26"/>
  </r>
  <r>
    <x v="2008"/>
    <x v="0"/>
    <n v="26"/>
    <x v="1"/>
    <s v="Service Engineer"/>
    <x v="5"/>
    <x v="1"/>
    <x v="1"/>
    <x v="456"/>
    <x v="453"/>
    <d v="2023-04-29T00:00:00"/>
    <x v="0"/>
    <n v="37592"/>
    <n v="3.9"/>
    <x v="0"/>
    <n v="5"/>
    <x v="1"/>
    <x v="0"/>
    <n v="21"/>
  </r>
  <r>
    <x v="2009"/>
    <x v="0"/>
    <n v="30"/>
    <x v="3"/>
    <s v="Marketing Executive"/>
    <x v="6"/>
    <x v="1"/>
    <x v="1"/>
    <x v="457"/>
    <x v="460"/>
    <d v="2023-04-28T00:00:00"/>
    <x v="0"/>
    <n v="57117"/>
    <n v="3.6"/>
    <x v="2"/>
    <n v="1"/>
    <x v="1"/>
    <x v="1"/>
    <n v="19"/>
  </r>
  <r>
    <x v="2010"/>
    <x v="0"/>
    <n v="38"/>
    <x v="1"/>
    <s v="Service Engineer"/>
    <x v="2"/>
    <x v="2"/>
    <x v="1"/>
    <x v="457"/>
    <x v="450"/>
    <d v="2023-04-24T00:00:00"/>
    <x v="0"/>
    <n v="64845"/>
    <n v="3.6"/>
    <x v="2"/>
    <m/>
    <x v="0"/>
    <x v="2"/>
    <n v="15"/>
  </r>
  <r>
    <x v="2011"/>
    <x v="0"/>
    <n v="35"/>
    <x v="2"/>
    <s v="Sales Executive"/>
    <x v="8"/>
    <x v="1"/>
    <x v="1"/>
    <x v="457"/>
    <x v="450"/>
    <d v="2023-04-28T00:00:00"/>
    <x v="0"/>
    <n v="153039"/>
    <n v="3.6"/>
    <x v="0"/>
    <n v="4"/>
    <x v="1"/>
    <x v="2"/>
    <n v="19"/>
  </r>
  <r>
    <x v="2012"/>
    <x v="1"/>
    <n v="35"/>
    <x v="1"/>
    <s v="Service Engineer"/>
    <x v="1"/>
    <x v="0"/>
    <x v="0"/>
    <x v="457"/>
    <x v="461"/>
    <d v="2023-05-06T00:00:00"/>
    <x v="0"/>
    <n v="55549"/>
    <n v="3.8"/>
    <x v="0"/>
    <n v="4"/>
    <x v="1"/>
    <x v="2"/>
    <n v="27"/>
  </r>
  <r>
    <x v="2013"/>
    <x v="0"/>
    <n v="35"/>
    <x v="0"/>
    <s v="Operations Executive"/>
    <x v="9"/>
    <x v="0"/>
    <x v="1"/>
    <x v="457"/>
    <x v="464"/>
    <d v="2023-05-12T00:00:00"/>
    <x v="0"/>
    <n v="51830"/>
    <n v="4.4000000000000004"/>
    <x v="0"/>
    <n v="5"/>
    <x v="1"/>
    <x v="2"/>
    <n v="33"/>
  </r>
  <r>
    <x v="2014"/>
    <x v="0"/>
    <n v="24"/>
    <x v="6"/>
    <s v="Financial Analyst"/>
    <x v="6"/>
    <x v="3"/>
    <x v="1"/>
    <x v="457"/>
    <x v="448"/>
    <d v="2023-04-29T00:00:00"/>
    <x v="0"/>
    <n v="66896"/>
    <n v="3.9"/>
    <x v="0"/>
    <n v="4"/>
    <x v="1"/>
    <x v="0"/>
    <n v="20"/>
  </r>
  <r>
    <x v="2015"/>
    <x v="0"/>
    <n v="25"/>
    <x v="0"/>
    <s v="Operations Manager"/>
    <x v="5"/>
    <x v="1"/>
    <x v="1"/>
    <x v="458"/>
    <x v="450"/>
    <d v="2023-04-23T00:00:00"/>
    <x v="1"/>
    <m/>
    <m/>
    <x v="1"/>
    <n v="5"/>
    <x v="1"/>
    <x v="0"/>
    <n v="12"/>
  </r>
  <r>
    <x v="2016"/>
    <x v="0"/>
    <n v="22"/>
    <x v="2"/>
    <s v="Sales Executive"/>
    <x v="3"/>
    <x v="0"/>
    <x v="1"/>
    <x v="458"/>
    <x v="462"/>
    <d v="2023-05-05T00:00:00"/>
    <x v="1"/>
    <m/>
    <m/>
    <x v="1"/>
    <n v="4"/>
    <x v="1"/>
    <x v="0"/>
    <n v="24"/>
  </r>
  <r>
    <x v="2017"/>
    <x v="2"/>
    <n v="30"/>
    <x v="1"/>
    <s v="Service Manager"/>
    <x v="2"/>
    <x v="1"/>
    <x v="2"/>
    <x v="458"/>
    <x v="460"/>
    <d v="2023-05-06T00:00:00"/>
    <x v="0"/>
    <n v="86882"/>
    <n v="4.8"/>
    <x v="0"/>
    <n v="5"/>
    <x v="1"/>
    <x v="1"/>
    <n v="25"/>
  </r>
  <r>
    <x v="2018"/>
    <x v="0"/>
    <n v="28"/>
    <x v="0"/>
    <s v="Operations Executive"/>
    <x v="12"/>
    <x v="0"/>
    <x v="0"/>
    <x v="458"/>
    <x v="453"/>
    <d v="2023-05-01T00:00:00"/>
    <x v="0"/>
    <n v="35863"/>
    <n v="4.2"/>
    <x v="0"/>
    <n v="4"/>
    <x v="1"/>
    <x v="1"/>
    <n v="20"/>
  </r>
  <r>
    <x v="2019"/>
    <x v="2"/>
    <n v="36"/>
    <x v="2"/>
    <s v="Sales Manager"/>
    <x v="1"/>
    <x v="0"/>
    <x v="3"/>
    <x v="459"/>
    <x v="453"/>
    <d v="2023-04-28T00:00:00"/>
    <x v="2"/>
    <m/>
    <m/>
    <x v="1"/>
    <n v="4"/>
    <x v="1"/>
    <x v="2"/>
    <n v="16"/>
  </r>
  <r>
    <x v="2020"/>
    <x v="1"/>
    <n v="31"/>
    <x v="0"/>
    <s v="Operations Executive"/>
    <x v="13"/>
    <x v="1"/>
    <x v="1"/>
    <x v="459"/>
    <x v="457"/>
    <d v="2023-05-03T00:00:00"/>
    <x v="0"/>
    <n v="173104"/>
    <n v="4.7"/>
    <x v="0"/>
    <n v="4"/>
    <x v="1"/>
    <x v="1"/>
    <n v="21"/>
  </r>
  <r>
    <x v="2021"/>
    <x v="0"/>
    <n v="23"/>
    <x v="2"/>
    <s v="Sales Executive"/>
    <x v="8"/>
    <x v="0"/>
    <x v="1"/>
    <x v="459"/>
    <x v="460"/>
    <d v="2023-04-28T00:00:00"/>
    <x v="0"/>
    <n v="163881"/>
    <n v="3.7"/>
    <x v="0"/>
    <m/>
    <x v="1"/>
    <x v="0"/>
    <n v="16"/>
  </r>
  <r>
    <x v="2022"/>
    <x v="1"/>
    <n v="29"/>
    <x v="0"/>
    <s v="Operations Manager"/>
    <x v="7"/>
    <x v="0"/>
    <x v="1"/>
    <x v="459"/>
    <x v="458"/>
    <d v="2023-05-07T00:00:00"/>
    <x v="0"/>
    <n v="47612"/>
    <n v="4.5999999999999996"/>
    <x v="0"/>
    <n v="5"/>
    <x v="1"/>
    <x v="1"/>
    <n v="25"/>
  </r>
  <r>
    <x v="2023"/>
    <x v="0"/>
    <n v="35"/>
    <x v="1"/>
    <s v="Service Manager"/>
    <x v="2"/>
    <x v="1"/>
    <x v="1"/>
    <x v="459"/>
    <x v="462"/>
    <d v="2023-05-03T00:00:00"/>
    <x v="0"/>
    <n v="88967"/>
    <n v="3.6"/>
    <x v="0"/>
    <n v="3"/>
    <x v="1"/>
    <x v="2"/>
    <n v="21"/>
  </r>
  <r>
    <x v="2024"/>
    <x v="0"/>
    <n v="40"/>
    <x v="0"/>
    <s v="Operations Executive"/>
    <x v="0"/>
    <x v="1"/>
    <x v="3"/>
    <x v="460"/>
    <x v="465"/>
    <d v="2023-05-15T00:00:00"/>
    <x v="0"/>
    <n v="46199"/>
    <n v="4.7"/>
    <x v="2"/>
    <n v="4"/>
    <x v="1"/>
    <x v="3"/>
    <n v="32"/>
  </r>
  <r>
    <x v="2025"/>
    <x v="0"/>
    <n v="24"/>
    <x v="1"/>
    <s v="Service Engineer"/>
    <x v="0"/>
    <x v="1"/>
    <x v="0"/>
    <x v="460"/>
    <x v="466"/>
    <d v="2023-05-17T00:00:00"/>
    <x v="2"/>
    <m/>
    <m/>
    <x v="1"/>
    <n v="4"/>
    <x v="0"/>
    <x v="0"/>
    <n v="34"/>
  </r>
  <r>
    <x v="2026"/>
    <x v="2"/>
    <n v="45"/>
    <x v="2"/>
    <s v="Sales Executive"/>
    <x v="14"/>
    <x v="1"/>
    <x v="0"/>
    <x v="460"/>
    <x v="465"/>
    <d v="2023-05-09T00:00:00"/>
    <x v="0"/>
    <n v="141579"/>
    <n v="4.5"/>
    <x v="2"/>
    <n v="4"/>
    <x v="1"/>
    <x v="3"/>
    <n v="26"/>
  </r>
  <r>
    <x v="2027"/>
    <x v="1"/>
    <n v="32"/>
    <x v="1"/>
    <s v="Service Manager"/>
    <x v="6"/>
    <x v="1"/>
    <x v="1"/>
    <x v="460"/>
    <x v="467"/>
    <d v="2023-05-05T00:00:00"/>
    <x v="2"/>
    <m/>
    <m/>
    <x v="1"/>
    <n v="3"/>
    <x v="1"/>
    <x v="1"/>
    <n v="22"/>
  </r>
  <r>
    <x v="2028"/>
    <x v="0"/>
    <n v="34"/>
    <x v="1"/>
    <s v="Service Engineer"/>
    <x v="1"/>
    <x v="0"/>
    <x v="3"/>
    <x v="460"/>
    <x v="459"/>
    <d v="2023-04-30T00:00:00"/>
    <x v="0"/>
    <n v="60921"/>
    <n v="3.5"/>
    <x v="2"/>
    <n v="4"/>
    <x v="1"/>
    <x v="2"/>
    <n v="17"/>
  </r>
  <r>
    <x v="2029"/>
    <x v="2"/>
    <n v="36"/>
    <x v="1"/>
    <s v="Service Engineer"/>
    <x v="11"/>
    <x v="1"/>
    <x v="0"/>
    <x v="461"/>
    <x v="453"/>
    <d v="2023-04-28T00:00:00"/>
    <x v="1"/>
    <m/>
    <m/>
    <x v="1"/>
    <n v="4"/>
    <x v="1"/>
    <x v="2"/>
    <n v="14"/>
  </r>
  <r>
    <x v="2030"/>
    <x v="0"/>
    <n v="22"/>
    <x v="6"/>
    <s v="Finance Manager"/>
    <x v="2"/>
    <x v="1"/>
    <x v="0"/>
    <x v="461"/>
    <x v="465"/>
    <d v="2023-05-10T00:00:00"/>
    <x v="0"/>
    <m/>
    <m/>
    <x v="0"/>
    <n v="5"/>
    <x v="1"/>
    <x v="0"/>
    <n v="26"/>
  </r>
  <r>
    <x v="2031"/>
    <x v="0"/>
    <n v="31"/>
    <x v="0"/>
    <s v="Operations Manager"/>
    <x v="14"/>
    <x v="0"/>
    <x v="3"/>
    <x v="461"/>
    <x v="454"/>
    <d v="2023-04-26T00:00:00"/>
    <x v="0"/>
    <n v="100438"/>
    <n v="4.8"/>
    <x v="0"/>
    <n v="4"/>
    <x v="0"/>
    <x v="1"/>
    <n v="12"/>
  </r>
  <r>
    <x v="2032"/>
    <x v="0"/>
    <n v="39"/>
    <x v="0"/>
    <s v="Operations Executive"/>
    <x v="8"/>
    <x v="0"/>
    <x v="3"/>
    <x v="461"/>
    <x v="468"/>
    <d v="2023-05-15T00:00:00"/>
    <x v="0"/>
    <n v="193167"/>
    <n v="4.5999999999999996"/>
    <x v="0"/>
    <n v="4"/>
    <x v="0"/>
    <x v="2"/>
    <n v="31"/>
  </r>
  <r>
    <x v="2033"/>
    <x v="1"/>
    <n v="29"/>
    <x v="0"/>
    <s v="Operations Executive"/>
    <x v="6"/>
    <x v="4"/>
    <x v="1"/>
    <x v="462"/>
    <x v="464"/>
    <d v="2023-05-07T00:00:00"/>
    <x v="2"/>
    <m/>
    <m/>
    <x v="1"/>
    <n v="1"/>
    <x v="1"/>
    <x v="1"/>
    <n v="22"/>
  </r>
  <r>
    <x v="2034"/>
    <x v="2"/>
    <n v="48"/>
    <x v="0"/>
    <s v="Operations Manager"/>
    <x v="9"/>
    <x v="2"/>
    <x v="1"/>
    <x v="462"/>
    <x v="458"/>
    <d v="2023-05-02T00:00:00"/>
    <x v="1"/>
    <m/>
    <m/>
    <x v="1"/>
    <n v="5"/>
    <x v="2"/>
    <x v="5"/>
    <n v="17"/>
  </r>
  <r>
    <x v="2035"/>
    <x v="0"/>
    <n v="52"/>
    <x v="7"/>
    <s v="Purchase Officer"/>
    <x v="12"/>
    <x v="2"/>
    <x v="1"/>
    <x v="462"/>
    <x v="458"/>
    <d v="2023-04-30T00:00:00"/>
    <x v="0"/>
    <n v="49570"/>
    <n v="3.5"/>
    <x v="0"/>
    <m/>
    <x v="0"/>
    <x v="4"/>
    <n v="15"/>
  </r>
  <r>
    <x v="2036"/>
    <x v="0"/>
    <n v="37"/>
    <x v="4"/>
    <s v="Production Manager"/>
    <x v="7"/>
    <x v="1"/>
    <x v="0"/>
    <x v="462"/>
    <x v="466"/>
    <d v="2023-05-11T00:00:00"/>
    <x v="0"/>
    <n v="57762"/>
    <n v="4.7"/>
    <x v="0"/>
    <n v="4"/>
    <x v="2"/>
    <x v="2"/>
    <n v="26"/>
  </r>
  <r>
    <x v="2037"/>
    <x v="0"/>
    <n v="26"/>
    <x v="7"/>
    <s v="Purchase Officer"/>
    <x v="6"/>
    <x v="0"/>
    <x v="1"/>
    <x v="463"/>
    <x v="460"/>
    <d v="2023-05-02T00:00:00"/>
    <x v="1"/>
    <m/>
    <m/>
    <x v="1"/>
    <n v="4"/>
    <x v="1"/>
    <x v="0"/>
    <n v="16"/>
  </r>
  <r>
    <x v="2038"/>
    <x v="0"/>
    <n v="25"/>
    <x v="0"/>
    <s v="Operations Executive"/>
    <x v="13"/>
    <x v="0"/>
    <x v="2"/>
    <x v="463"/>
    <x v="464"/>
    <d v="2023-05-09T00:00:00"/>
    <x v="1"/>
    <m/>
    <m/>
    <x v="1"/>
    <m/>
    <x v="1"/>
    <x v="0"/>
    <n v="23"/>
  </r>
  <r>
    <x v="2039"/>
    <x v="0"/>
    <n v="27"/>
    <x v="1"/>
    <s v="Service Engineer"/>
    <x v="2"/>
    <x v="2"/>
    <x v="0"/>
    <x v="463"/>
    <x v="469"/>
    <d v="2023-05-13T00:00:00"/>
    <x v="0"/>
    <n v="83476"/>
    <n v="4.7"/>
    <x v="2"/>
    <n v="4"/>
    <x v="1"/>
    <x v="0"/>
    <n v="27"/>
  </r>
  <r>
    <x v="2040"/>
    <x v="2"/>
    <n v="31"/>
    <x v="2"/>
    <s v="Sales Executive"/>
    <x v="0"/>
    <x v="1"/>
    <x v="2"/>
    <x v="463"/>
    <x v="458"/>
    <d v="2023-05-02T00:00:00"/>
    <x v="0"/>
    <n v="60101"/>
    <n v="4.0999999999999996"/>
    <x v="0"/>
    <n v="4"/>
    <x v="1"/>
    <x v="1"/>
    <n v="16"/>
  </r>
  <r>
    <x v="2041"/>
    <x v="0"/>
    <n v="25"/>
    <x v="0"/>
    <s v="Operations Manager"/>
    <x v="9"/>
    <x v="0"/>
    <x v="0"/>
    <x v="463"/>
    <x v="458"/>
    <d v="2023-04-30T00:00:00"/>
    <x v="0"/>
    <n v="58366"/>
    <n v="4.9000000000000004"/>
    <x v="2"/>
    <n v="4"/>
    <x v="1"/>
    <x v="0"/>
    <n v="14"/>
  </r>
  <r>
    <x v="2042"/>
    <x v="0"/>
    <n v="30"/>
    <x v="1"/>
    <s v="Service Engineer"/>
    <x v="3"/>
    <x v="0"/>
    <x v="2"/>
    <x v="464"/>
    <x v="470"/>
    <d v="2023-05-18T00:00:00"/>
    <x v="0"/>
    <n v="62218"/>
    <n v="4.5999999999999996"/>
    <x v="0"/>
    <n v="4"/>
    <x v="0"/>
    <x v="1"/>
    <n v="31"/>
  </r>
  <r>
    <x v="2043"/>
    <x v="0"/>
    <n v="40"/>
    <x v="0"/>
    <s v="Operations Executive"/>
    <x v="7"/>
    <x v="1"/>
    <x v="1"/>
    <x v="464"/>
    <x v="467"/>
    <d v="2023-05-10T00:00:00"/>
    <x v="0"/>
    <n v="58822"/>
    <n v="4.5999999999999996"/>
    <x v="0"/>
    <n v="4"/>
    <x v="1"/>
    <x v="3"/>
    <n v="23"/>
  </r>
  <r>
    <x v="2044"/>
    <x v="2"/>
    <n v="35"/>
    <x v="0"/>
    <s v="Operations Executive"/>
    <x v="3"/>
    <x v="0"/>
    <x v="3"/>
    <x v="464"/>
    <x v="468"/>
    <d v="2023-05-14T00:00:00"/>
    <x v="0"/>
    <n v="64934"/>
    <n v="4.5"/>
    <x v="0"/>
    <n v="4"/>
    <x v="1"/>
    <x v="2"/>
    <n v="27"/>
  </r>
  <r>
    <x v="2045"/>
    <x v="2"/>
    <n v="23"/>
    <x v="2"/>
    <s v="Sales Executive"/>
    <x v="5"/>
    <x v="1"/>
    <x v="0"/>
    <x v="464"/>
    <x v="469"/>
    <d v="2023-05-13T00:00:00"/>
    <x v="0"/>
    <n v="59290"/>
    <n v="3.6"/>
    <x v="0"/>
    <m/>
    <x v="1"/>
    <x v="0"/>
    <n v="26"/>
  </r>
  <r>
    <x v="2046"/>
    <x v="0"/>
    <n v="38"/>
    <x v="1"/>
    <s v="Service Engineer"/>
    <x v="9"/>
    <x v="0"/>
    <x v="0"/>
    <x v="464"/>
    <x v="471"/>
    <d v="2023-05-15T00:00:00"/>
    <x v="0"/>
    <n v="59725"/>
    <n v="4.2"/>
    <x v="2"/>
    <n v="4"/>
    <x v="1"/>
    <x v="2"/>
    <n v="28"/>
  </r>
  <r>
    <x v="2047"/>
    <x v="2"/>
    <n v="32"/>
    <x v="6"/>
    <s v="Financial Analyst"/>
    <x v="6"/>
    <x v="0"/>
    <x v="1"/>
    <x v="464"/>
    <x v="471"/>
    <d v="2023-05-14T00:00:00"/>
    <x v="2"/>
    <m/>
    <m/>
    <x v="1"/>
    <n v="2"/>
    <x v="1"/>
    <x v="1"/>
    <n v="27"/>
  </r>
  <r>
    <x v="2048"/>
    <x v="0"/>
    <n v="36"/>
    <x v="0"/>
    <s v="Operations Executive"/>
    <x v="8"/>
    <x v="1"/>
    <x v="3"/>
    <x v="465"/>
    <x v="464"/>
    <d v="2023-05-13T00:00:00"/>
    <x v="2"/>
    <m/>
    <m/>
    <x v="1"/>
    <n v="5"/>
    <x v="1"/>
    <x v="2"/>
    <n v="25"/>
  </r>
  <r>
    <x v="2049"/>
    <x v="0"/>
    <n v="33"/>
    <x v="1"/>
    <s v="Service Manager"/>
    <x v="12"/>
    <x v="2"/>
    <x v="1"/>
    <x v="466"/>
    <x v="465"/>
    <d v="2023-05-13T00:00:00"/>
    <x v="0"/>
    <n v="54642"/>
    <n v="4.3"/>
    <x v="0"/>
    <m/>
    <x v="1"/>
    <x v="1"/>
    <n v="24"/>
  </r>
  <r>
    <x v="2050"/>
    <x v="0"/>
    <n v="35"/>
    <x v="0"/>
    <s v="Operations Manager"/>
    <x v="2"/>
    <x v="4"/>
    <x v="2"/>
    <x v="466"/>
    <x v="463"/>
    <d v="2023-05-07T00:00:00"/>
    <x v="0"/>
    <m/>
    <m/>
    <x v="0"/>
    <n v="4"/>
    <x v="1"/>
    <x v="2"/>
    <n v="18"/>
  </r>
  <r>
    <x v="2051"/>
    <x v="0"/>
    <n v="31"/>
    <x v="0"/>
    <s v="Operations Executive"/>
    <x v="12"/>
    <x v="1"/>
    <x v="0"/>
    <x v="466"/>
    <x v="472"/>
    <d v="2023-05-16T00:00:00"/>
    <x v="0"/>
    <n v="40791"/>
    <n v="4.3"/>
    <x v="0"/>
    <n v="5"/>
    <x v="0"/>
    <x v="1"/>
    <n v="27"/>
  </r>
  <r>
    <x v="2052"/>
    <x v="0"/>
    <n v="23"/>
    <x v="1"/>
    <s v="Service Engineer"/>
    <x v="4"/>
    <x v="1"/>
    <x v="2"/>
    <x v="466"/>
    <x v="473"/>
    <d v="2023-05-13T00:00:00"/>
    <x v="2"/>
    <m/>
    <m/>
    <x v="1"/>
    <n v="4"/>
    <x v="0"/>
    <x v="0"/>
    <n v="24"/>
  </r>
  <r>
    <x v="2053"/>
    <x v="1"/>
    <n v="31"/>
    <x v="2"/>
    <s v="Sales Executive"/>
    <x v="7"/>
    <x v="0"/>
    <x v="3"/>
    <x v="466"/>
    <x v="474"/>
    <d v="2023-05-18T00:00:00"/>
    <x v="0"/>
    <n v="49833"/>
    <n v="3.5"/>
    <x v="0"/>
    <n v="3"/>
    <x v="0"/>
    <x v="1"/>
    <n v="29"/>
  </r>
  <r>
    <x v="2054"/>
    <x v="2"/>
    <n v="33"/>
    <x v="0"/>
    <s v="Operations Executive"/>
    <x v="3"/>
    <x v="0"/>
    <x v="0"/>
    <x v="467"/>
    <x v="465"/>
    <d v="2023-05-11T00:00:00"/>
    <x v="0"/>
    <n v="71752"/>
    <n v="4.7"/>
    <x v="0"/>
    <n v="4"/>
    <x v="1"/>
    <x v="1"/>
    <n v="21"/>
  </r>
  <r>
    <x v="2055"/>
    <x v="2"/>
    <n v="43"/>
    <x v="1"/>
    <s v="Service Manager"/>
    <x v="0"/>
    <x v="0"/>
    <x v="0"/>
    <x v="467"/>
    <x v="464"/>
    <d v="2023-05-11T00:00:00"/>
    <x v="0"/>
    <n v="60182"/>
    <n v="3.9"/>
    <x v="0"/>
    <n v="4"/>
    <x v="1"/>
    <x v="3"/>
    <n v="21"/>
  </r>
  <r>
    <x v="2056"/>
    <x v="0"/>
    <n v="35"/>
    <x v="0"/>
    <s v="Operations Executive"/>
    <x v="7"/>
    <x v="2"/>
    <x v="1"/>
    <x v="467"/>
    <x v="475"/>
    <d v="2023-05-15T00:00:00"/>
    <x v="0"/>
    <n v="60796"/>
    <n v="4.9000000000000004"/>
    <x v="0"/>
    <n v="3"/>
    <x v="0"/>
    <x v="2"/>
    <n v="25"/>
  </r>
  <r>
    <x v="2057"/>
    <x v="0"/>
    <n v="28"/>
    <x v="7"/>
    <s v="Purchase Officer"/>
    <x v="7"/>
    <x v="3"/>
    <x v="1"/>
    <x v="467"/>
    <x v="462"/>
    <d v="2023-05-07T00:00:00"/>
    <x v="0"/>
    <n v="57148"/>
    <n v="4.2"/>
    <x v="0"/>
    <n v="4"/>
    <x v="1"/>
    <x v="1"/>
    <n v="17"/>
  </r>
  <r>
    <x v="2058"/>
    <x v="2"/>
    <n v="32"/>
    <x v="0"/>
    <s v="Operations Executive"/>
    <x v="7"/>
    <x v="0"/>
    <x v="0"/>
    <x v="467"/>
    <x v="465"/>
    <d v="2023-05-09T00:00:00"/>
    <x v="0"/>
    <n v="67165"/>
    <n v="3.9"/>
    <x v="0"/>
    <m/>
    <x v="1"/>
    <x v="1"/>
    <n v="19"/>
  </r>
  <r>
    <x v="2059"/>
    <x v="0"/>
    <n v="30"/>
    <x v="0"/>
    <s v="Operations Executive"/>
    <x v="2"/>
    <x v="1"/>
    <x v="1"/>
    <x v="468"/>
    <x v="469"/>
    <d v="2023-05-09T00:00:00"/>
    <x v="3"/>
    <m/>
    <m/>
    <x v="1"/>
    <n v="5"/>
    <x v="1"/>
    <x v="1"/>
    <n v="18"/>
  </r>
  <r>
    <x v="2060"/>
    <x v="0"/>
    <n v="29"/>
    <x v="0"/>
    <s v="Operations Executive"/>
    <x v="13"/>
    <x v="0"/>
    <x v="1"/>
    <x v="468"/>
    <x v="463"/>
    <d v="2023-05-11T00:00:00"/>
    <x v="0"/>
    <m/>
    <m/>
    <x v="2"/>
    <n v="3"/>
    <x v="1"/>
    <x v="1"/>
    <n v="20"/>
  </r>
  <r>
    <x v="2061"/>
    <x v="0"/>
    <n v="53"/>
    <x v="1"/>
    <s v="Service Engineer"/>
    <x v="2"/>
    <x v="0"/>
    <x v="1"/>
    <x v="468"/>
    <x v="469"/>
    <d v="2023-05-12T00:00:00"/>
    <x v="0"/>
    <m/>
    <m/>
    <x v="0"/>
    <n v="4"/>
    <x v="0"/>
    <x v="4"/>
    <n v="21"/>
  </r>
  <r>
    <x v="2062"/>
    <x v="2"/>
    <n v="46"/>
    <x v="1"/>
    <s v="Service Engineer"/>
    <x v="12"/>
    <x v="2"/>
    <x v="1"/>
    <x v="469"/>
    <x v="474"/>
    <d v="2023-05-22T00:00:00"/>
    <x v="0"/>
    <n v="58898"/>
    <n v="4.9000000000000004"/>
    <x v="0"/>
    <n v="4"/>
    <x v="1"/>
    <x v="5"/>
    <n v="30"/>
  </r>
  <r>
    <x v="2063"/>
    <x v="0"/>
    <n v="36"/>
    <x v="0"/>
    <s v="Operations Manager"/>
    <x v="14"/>
    <x v="1"/>
    <x v="0"/>
    <x v="469"/>
    <x v="468"/>
    <d v="2023-05-16T00:00:00"/>
    <x v="0"/>
    <n v="133489"/>
    <n v="4.3"/>
    <x v="0"/>
    <n v="4"/>
    <x v="1"/>
    <x v="2"/>
    <n v="24"/>
  </r>
  <r>
    <x v="2064"/>
    <x v="0"/>
    <n v="35"/>
    <x v="7"/>
    <s v="Purchase Manager"/>
    <x v="12"/>
    <x v="0"/>
    <x v="1"/>
    <x v="469"/>
    <x v="476"/>
    <d v="2023-05-21T00:00:00"/>
    <x v="0"/>
    <n v="58799"/>
    <n v="4.5"/>
    <x v="2"/>
    <n v="4"/>
    <x v="1"/>
    <x v="2"/>
    <n v="29"/>
  </r>
  <r>
    <x v="2065"/>
    <x v="2"/>
    <n v="29"/>
    <x v="1"/>
    <s v="Service Manager"/>
    <x v="3"/>
    <x v="0"/>
    <x v="2"/>
    <x v="469"/>
    <x v="465"/>
    <d v="2023-05-12T00:00:00"/>
    <x v="0"/>
    <n v="61278"/>
    <n v="4.8"/>
    <x v="2"/>
    <n v="3"/>
    <x v="1"/>
    <x v="1"/>
    <n v="20"/>
  </r>
  <r>
    <x v="2066"/>
    <x v="0"/>
    <n v="25"/>
    <x v="0"/>
    <s v="Operations Manager"/>
    <x v="12"/>
    <x v="0"/>
    <x v="1"/>
    <x v="469"/>
    <x v="468"/>
    <d v="2023-05-11T00:00:00"/>
    <x v="0"/>
    <n v="58319"/>
    <n v="3.7"/>
    <x v="0"/>
    <n v="4"/>
    <x v="0"/>
    <x v="0"/>
    <n v="19"/>
  </r>
  <r>
    <x v="2067"/>
    <x v="0"/>
    <n v="25"/>
    <x v="1"/>
    <s v="Service Engineer"/>
    <x v="12"/>
    <x v="1"/>
    <x v="1"/>
    <x v="469"/>
    <x v="477"/>
    <d v="2023-05-24T00:00:00"/>
    <x v="1"/>
    <m/>
    <m/>
    <x v="1"/>
    <n v="5"/>
    <x v="1"/>
    <x v="0"/>
    <n v="32"/>
  </r>
  <r>
    <x v="2068"/>
    <x v="0"/>
    <n v="27"/>
    <x v="2"/>
    <s v="Sales Manager"/>
    <x v="5"/>
    <x v="4"/>
    <x v="1"/>
    <x v="469"/>
    <x v="465"/>
    <d v="2023-05-13T00:00:00"/>
    <x v="0"/>
    <n v="40896"/>
    <n v="4.0999999999999996"/>
    <x v="0"/>
    <m/>
    <x v="2"/>
    <x v="0"/>
    <n v="21"/>
  </r>
  <r>
    <x v="2069"/>
    <x v="0"/>
    <n v="30"/>
    <x v="2"/>
    <s v="Sales Executive"/>
    <x v="12"/>
    <x v="0"/>
    <x v="1"/>
    <x v="469"/>
    <x v="464"/>
    <d v="2023-05-08T00:00:00"/>
    <x v="0"/>
    <n v="57690"/>
    <n v="4.4000000000000004"/>
    <x v="0"/>
    <n v="4"/>
    <x v="0"/>
    <x v="1"/>
    <n v="16"/>
  </r>
  <r>
    <x v="2070"/>
    <x v="2"/>
    <n v="31"/>
    <x v="0"/>
    <s v="Operations Executive"/>
    <x v="6"/>
    <x v="4"/>
    <x v="0"/>
    <x v="470"/>
    <x v="472"/>
    <d v="2023-05-17T00:00:00"/>
    <x v="1"/>
    <m/>
    <m/>
    <x v="1"/>
    <n v="5"/>
    <x v="1"/>
    <x v="1"/>
    <n v="24"/>
  </r>
  <r>
    <x v="2071"/>
    <x v="0"/>
    <n v="34"/>
    <x v="0"/>
    <s v="Operations Manager"/>
    <x v="7"/>
    <x v="1"/>
    <x v="1"/>
    <x v="470"/>
    <x v="475"/>
    <d v="2023-05-19T00:00:00"/>
    <x v="3"/>
    <m/>
    <m/>
    <x v="1"/>
    <n v="2"/>
    <x v="1"/>
    <x v="2"/>
    <n v="26"/>
  </r>
  <r>
    <x v="2072"/>
    <x v="0"/>
    <n v="34"/>
    <x v="1"/>
    <s v="Service Engineer"/>
    <x v="10"/>
    <x v="0"/>
    <x v="0"/>
    <x v="471"/>
    <x v="470"/>
    <d v="2023-05-14T00:00:00"/>
    <x v="2"/>
    <m/>
    <m/>
    <x v="1"/>
    <n v="4"/>
    <x v="1"/>
    <x v="2"/>
    <n v="20"/>
  </r>
  <r>
    <x v="2073"/>
    <x v="2"/>
    <n v="23"/>
    <x v="1"/>
    <s v="Service Manager"/>
    <x v="1"/>
    <x v="3"/>
    <x v="1"/>
    <x v="471"/>
    <x v="469"/>
    <d v="2023-05-13T00:00:00"/>
    <x v="0"/>
    <n v="53314"/>
    <n v="4.7"/>
    <x v="0"/>
    <m/>
    <x v="1"/>
    <x v="0"/>
    <n v="19"/>
  </r>
  <r>
    <x v="2074"/>
    <x v="2"/>
    <n v="24"/>
    <x v="1"/>
    <s v="Service Engineer"/>
    <x v="4"/>
    <x v="4"/>
    <x v="1"/>
    <x v="471"/>
    <x v="478"/>
    <d v="2023-05-22T00:00:00"/>
    <x v="0"/>
    <n v="74621"/>
    <n v="4.9000000000000004"/>
    <x v="2"/>
    <m/>
    <x v="1"/>
    <x v="0"/>
    <n v="28"/>
  </r>
  <r>
    <x v="2075"/>
    <x v="2"/>
    <n v="37"/>
    <x v="0"/>
    <s v="Operations Manager"/>
    <x v="1"/>
    <x v="4"/>
    <x v="0"/>
    <x v="471"/>
    <x v="472"/>
    <d v="2023-05-12T00:00:00"/>
    <x v="0"/>
    <m/>
    <m/>
    <x v="0"/>
    <n v="2"/>
    <x v="1"/>
    <x v="2"/>
    <n v="18"/>
  </r>
  <r>
    <x v="2076"/>
    <x v="0"/>
    <n v="35"/>
    <x v="2"/>
    <s v="Sales Executive"/>
    <x v="9"/>
    <x v="1"/>
    <x v="2"/>
    <x v="472"/>
    <x v="466"/>
    <d v="2023-05-17T00:00:00"/>
    <x v="1"/>
    <m/>
    <m/>
    <x v="1"/>
    <n v="5"/>
    <x v="1"/>
    <x v="2"/>
    <n v="22"/>
  </r>
  <r>
    <x v="2077"/>
    <x v="0"/>
    <n v="40"/>
    <x v="3"/>
    <s v="Marketing Executive"/>
    <x v="0"/>
    <x v="0"/>
    <x v="1"/>
    <x v="472"/>
    <x v="468"/>
    <d v="2023-05-14T00:00:00"/>
    <x v="0"/>
    <n v="56718"/>
    <n v="4.9000000000000004"/>
    <x v="0"/>
    <m/>
    <x v="2"/>
    <x v="3"/>
    <n v="19"/>
  </r>
  <r>
    <x v="2078"/>
    <x v="1"/>
    <n v="30"/>
    <x v="1"/>
    <s v="Service Engineer"/>
    <x v="9"/>
    <x v="1"/>
    <x v="1"/>
    <x v="472"/>
    <x v="479"/>
    <d v="2023-05-27T00:00:00"/>
    <x v="0"/>
    <n v="56397"/>
    <n v="3.8"/>
    <x v="0"/>
    <n v="4"/>
    <x v="1"/>
    <x v="1"/>
    <n v="32"/>
  </r>
  <r>
    <x v="2079"/>
    <x v="2"/>
    <n v="36"/>
    <x v="8"/>
    <s v="HR Manager"/>
    <x v="4"/>
    <x v="1"/>
    <x v="0"/>
    <x v="472"/>
    <x v="480"/>
    <d v="2023-05-20T00:00:00"/>
    <x v="1"/>
    <m/>
    <m/>
    <x v="1"/>
    <m/>
    <x v="1"/>
    <x v="2"/>
    <n v="25"/>
  </r>
  <r>
    <x v="2080"/>
    <x v="0"/>
    <n v="33"/>
    <x v="1"/>
    <s v="Service Engineer"/>
    <x v="4"/>
    <x v="1"/>
    <x v="2"/>
    <x v="472"/>
    <x v="475"/>
    <d v="2023-05-22T00:00:00"/>
    <x v="1"/>
    <m/>
    <m/>
    <x v="1"/>
    <n v="1"/>
    <x v="0"/>
    <x v="1"/>
    <n v="27"/>
  </r>
  <r>
    <x v="2081"/>
    <x v="0"/>
    <n v="33"/>
    <x v="0"/>
    <s v="Operations Executive"/>
    <x v="5"/>
    <x v="0"/>
    <x v="0"/>
    <x v="473"/>
    <x v="468"/>
    <d v="2023-05-15T00:00:00"/>
    <x v="4"/>
    <m/>
    <m/>
    <x v="1"/>
    <n v="4"/>
    <x v="1"/>
    <x v="1"/>
    <n v="19"/>
  </r>
  <r>
    <x v="2082"/>
    <x v="0"/>
    <n v="28"/>
    <x v="1"/>
    <s v="Service Engineer"/>
    <x v="3"/>
    <x v="2"/>
    <x v="1"/>
    <x v="473"/>
    <x v="475"/>
    <d v="2023-05-20T00:00:00"/>
    <x v="2"/>
    <m/>
    <m/>
    <x v="1"/>
    <n v="4"/>
    <x v="1"/>
    <x v="1"/>
    <n v="24"/>
  </r>
  <r>
    <x v="2083"/>
    <x v="1"/>
    <n v="29"/>
    <x v="2"/>
    <s v="Sales Executive"/>
    <x v="12"/>
    <x v="0"/>
    <x v="0"/>
    <x v="473"/>
    <x v="470"/>
    <d v="2023-05-13T00:00:00"/>
    <x v="0"/>
    <n v="44503"/>
    <n v="4.4000000000000004"/>
    <x v="2"/>
    <n v="5"/>
    <x v="1"/>
    <x v="1"/>
    <n v="17"/>
  </r>
  <r>
    <x v="2084"/>
    <x v="0"/>
    <n v="23"/>
    <x v="0"/>
    <s v="Operations Executive"/>
    <x v="10"/>
    <x v="2"/>
    <x v="4"/>
    <x v="473"/>
    <x v="468"/>
    <d v="2023-05-11T00:00:00"/>
    <x v="0"/>
    <n v="179349"/>
    <n v="4.8"/>
    <x v="0"/>
    <n v="5"/>
    <x v="1"/>
    <x v="0"/>
    <n v="15"/>
  </r>
  <r>
    <x v="2085"/>
    <x v="0"/>
    <n v="26"/>
    <x v="0"/>
    <s v="Operations Executive"/>
    <x v="0"/>
    <x v="1"/>
    <x v="1"/>
    <x v="473"/>
    <x v="474"/>
    <d v="2023-05-17T00:00:00"/>
    <x v="0"/>
    <n v="41280"/>
    <n v="4.3"/>
    <x v="0"/>
    <n v="3"/>
    <x v="1"/>
    <x v="0"/>
    <n v="21"/>
  </r>
  <r>
    <x v="2086"/>
    <x v="0"/>
    <n v="33"/>
    <x v="7"/>
    <s v="Purchase Manager"/>
    <x v="2"/>
    <x v="2"/>
    <x v="0"/>
    <x v="473"/>
    <x v="481"/>
    <d v="2023-05-24T00:00:00"/>
    <x v="0"/>
    <n v="79651"/>
    <n v="4.9000000000000004"/>
    <x v="2"/>
    <n v="5"/>
    <x v="1"/>
    <x v="1"/>
    <n v="28"/>
  </r>
  <r>
    <x v="2087"/>
    <x v="2"/>
    <n v="25"/>
    <x v="0"/>
    <s v="Operations Executive"/>
    <x v="0"/>
    <x v="1"/>
    <x v="1"/>
    <x v="473"/>
    <x v="473"/>
    <d v="2023-05-17T00:00:00"/>
    <x v="0"/>
    <n v="61592"/>
    <n v="4.2"/>
    <x v="0"/>
    <n v="4"/>
    <x v="1"/>
    <x v="0"/>
    <n v="21"/>
  </r>
  <r>
    <x v="2088"/>
    <x v="2"/>
    <n v="26"/>
    <x v="0"/>
    <s v="Operations Executive"/>
    <x v="4"/>
    <x v="0"/>
    <x v="0"/>
    <x v="474"/>
    <x v="481"/>
    <d v="2023-05-21T00:00:00"/>
    <x v="0"/>
    <n v="56398"/>
    <n v="3.6"/>
    <x v="2"/>
    <n v="5"/>
    <x v="1"/>
    <x v="0"/>
    <n v="24"/>
  </r>
  <r>
    <x v="2089"/>
    <x v="0"/>
    <n v="24"/>
    <x v="0"/>
    <s v="Operations Executive"/>
    <x v="5"/>
    <x v="0"/>
    <x v="1"/>
    <x v="474"/>
    <x v="475"/>
    <d v="2023-05-19T00:00:00"/>
    <x v="0"/>
    <n v="45083"/>
    <n v="4.5999999999999996"/>
    <x v="0"/>
    <n v="4"/>
    <x v="0"/>
    <x v="0"/>
    <n v="22"/>
  </r>
  <r>
    <x v="2090"/>
    <x v="2"/>
    <n v="40"/>
    <x v="1"/>
    <s v="Service Engineer"/>
    <x v="13"/>
    <x v="4"/>
    <x v="1"/>
    <x v="474"/>
    <x v="470"/>
    <d v="2023-05-16T00:00:00"/>
    <x v="0"/>
    <n v="218340"/>
    <n v="4.5999999999999996"/>
    <x v="2"/>
    <n v="4"/>
    <x v="1"/>
    <x v="3"/>
    <n v="19"/>
  </r>
  <r>
    <x v="2091"/>
    <x v="1"/>
    <n v="25"/>
    <x v="6"/>
    <s v="Financial Analyst"/>
    <x v="11"/>
    <x v="3"/>
    <x v="2"/>
    <x v="475"/>
    <x v="470"/>
    <d v="2023-05-14T00:00:00"/>
    <x v="4"/>
    <m/>
    <m/>
    <x v="1"/>
    <n v="2"/>
    <x v="1"/>
    <x v="0"/>
    <n v="16"/>
  </r>
  <r>
    <x v="2092"/>
    <x v="0"/>
    <n v="30"/>
    <x v="4"/>
    <s v="Production Manager"/>
    <x v="13"/>
    <x v="1"/>
    <x v="1"/>
    <x v="475"/>
    <x v="474"/>
    <d v="2023-05-18T00:00:00"/>
    <x v="1"/>
    <m/>
    <m/>
    <x v="1"/>
    <n v="4"/>
    <x v="1"/>
    <x v="1"/>
    <n v="20"/>
  </r>
  <r>
    <x v="2093"/>
    <x v="0"/>
    <n v="26"/>
    <x v="1"/>
    <s v="Service Engineer"/>
    <x v="5"/>
    <x v="1"/>
    <x v="3"/>
    <x v="475"/>
    <x v="472"/>
    <d v="2023-05-17T00:00:00"/>
    <x v="0"/>
    <n v="50051"/>
    <n v="3.6"/>
    <x v="0"/>
    <m/>
    <x v="0"/>
    <x v="0"/>
    <n v="19"/>
  </r>
  <r>
    <x v="2094"/>
    <x v="0"/>
    <n v="35"/>
    <x v="0"/>
    <s v="Operations Executive"/>
    <x v="13"/>
    <x v="0"/>
    <x v="1"/>
    <x v="475"/>
    <x v="468"/>
    <d v="2023-05-15T00:00:00"/>
    <x v="0"/>
    <n v="156855"/>
    <n v="4.0999999999999996"/>
    <x v="0"/>
    <n v="3"/>
    <x v="1"/>
    <x v="2"/>
    <n v="17"/>
  </r>
  <r>
    <x v="2095"/>
    <x v="2"/>
    <n v="26"/>
    <x v="1"/>
    <s v="Service Engineer"/>
    <x v="7"/>
    <x v="0"/>
    <x v="0"/>
    <x v="476"/>
    <x v="482"/>
    <d v="2023-05-24T00:00:00"/>
    <x v="1"/>
    <m/>
    <m/>
    <x v="1"/>
    <n v="5"/>
    <x v="1"/>
    <x v="0"/>
    <n v="25"/>
  </r>
  <r>
    <x v="2096"/>
    <x v="0"/>
    <n v="25"/>
    <x v="1"/>
    <s v="Service Engineer"/>
    <x v="4"/>
    <x v="0"/>
    <x v="1"/>
    <x v="476"/>
    <x v="478"/>
    <d v="2023-05-25T00:00:00"/>
    <x v="0"/>
    <n v="85959"/>
    <n v="4.3"/>
    <x v="0"/>
    <n v="3"/>
    <x v="0"/>
    <x v="0"/>
    <n v="26"/>
  </r>
  <r>
    <x v="2097"/>
    <x v="2"/>
    <n v="25"/>
    <x v="0"/>
    <s v="Operations Executive"/>
    <x v="6"/>
    <x v="1"/>
    <x v="0"/>
    <x v="476"/>
    <x v="473"/>
    <d v="2023-05-12T00:00:00"/>
    <x v="3"/>
    <m/>
    <m/>
    <x v="1"/>
    <n v="3"/>
    <x v="0"/>
    <x v="0"/>
    <n v="13"/>
  </r>
  <r>
    <x v="2098"/>
    <x v="2"/>
    <n v="24"/>
    <x v="0"/>
    <s v="Operations Executive"/>
    <x v="8"/>
    <x v="2"/>
    <x v="3"/>
    <x v="476"/>
    <x v="474"/>
    <d v="2023-05-15T00:00:00"/>
    <x v="1"/>
    <m/>
    <m/>
    <x v="1"/>
    <n v="4"/>
    <x v="1"/>
    <x v="0"/>
    <n v="16"/>
  </r>
  <r>
    <x v="2099"/>
    <x v="0"/>
    <n v="47"/>
    <x v="1"/>
    <s v="Service Manager"/>
    <x v="2"/>
    <x v="1"/>
    <x v="1"/>
    <x v="476"/>
    <x v="470"/>
    <d v="2023-05-18T00:00:00"/>
    <x v="0"/>
    <n v="68449"/>
    <n v="4.5999999999999996"/>
    <x v="2"/>
    <n v="5"/>
    <x v="1"/>
    <x v="5"/>
    <n v="19"/>
  </r>
  <r>
    <x v="2100"/>
    <x v="1"/>
    <n v="35"/>
    <x v="7"/>
    <s v="Purchase Officer"/>
    <x v="8"/>
    <x v="1"/>
    <x v="3"/>
    <x v="477"/>
    <x v="470"/>
    <d v="2023-05-13T00:00:00"/>
    <x v="1"/>
    <m/>
    <m/>
    <x v="1"/>
    <n v="3"/>
    <x v="1"/>
    <x v="2"/>
    <n v="13"/>
  </r>
  <r>
    <x v="2101"/>
    <x v="0"/>
    <n v="22"/>
    <x v="3"/>
    <s v="Marketing Executive"/>
    <x v="0"/>
    <x v="1"/>
    <x v="0"/>
    <x v="477"/>
    <x v="483"/>
    <d v="2023-05-30T00:00:00"/>
    <x v="0"/>
    <m/>
    <m/>
    <x v="0"/>
    <n v="4"/>
    <x v="1"/>
    <x v="0"/>
    <n v="30"/>
  </r>
  <r>
    <x v="2102"/>
    <x v="0"/>
    <n v="22"/>
    <x v="1"/>
    <s v="Service Engineer"/>
    <x v="1"/>
    <x v="4"/>
    <x v="0"/>
    <x v="477"/>
    <x v="481"/>
    <d v="2023-05-22T00:00:00"/>
    <x v="2"/>
    <m/>
    <m/>
    <x v="1"/>
    <n v="4"/>
    <x v="0"/>
    <x v="0"/>
    <n v="22"/>
  </r>
  <r>
    <x v="2103"/>
    <x v="2"/>
    <n v="22"/>
    <x v="0"/>
    <s v="Operations Executive"/>
    <x v="4"/>
    <x v="1"/>
    <x v="1"/>
    <x v="477"/>
    <x v="481"/>
    <d v="2023-05-26T00:00:00"/>
    <x v="0"/>
    <n v="87436"/>
    <n v="4.4000000000000004"/>
    <x v="0"/>
    <n v="4"/>
    <x v="0"/>
    <x v="0"/>
    <n v="26"/>
  </r>
  <r>
    <x v="2104"/>
    <x v="2"/>
    <n v="23"/>
    <x v="0"/>
    <s v="Operations Manager"/>
    <x v="1"/>
    <x v="2"/>
    <x v="2"/>
    <x v="477"/>
    <x v="477"/>
    <d v="2023-05-23T00:00:00"/>
    <x v="0"/>
    <m/>
    <m/>
    <x v="0"/>
    <n v="3"/>
    <x v="1"/>
    <x v="0"/>
    <n v="23"/>
  </r>
  <r>
    <x v="2105"/>
    <x v="0"/>
    <n v="31"/>
    <x v="4"/>
    <s v="Production Engineer"/>
    <x v="6"/>
    <x v="1"/>
    <x v="1"/>
    <x v="478"/>
    <x v="474"/>
    <d v="2023-05-18T00:00:00"/>
    <x v="0"/>
    <n v="56851"/>
    <n v="4.5999999999999996"/>
    <x v="0"/>
    <n v="4"/>
    <x v="1"/>
    <x v="1"/>
    <n v="17"/>
  </r>
  <r>
    <x v="2106"/>
    <x v="2"/>
    <n v="37"/>
    <x v="3"/>
    <s v="Marketing Manager"/>
    <x v="10"/>
    <x v="0"/>
    <x v="4"/>
    <x v="478"/>
    <x v="483"/>
    <d v="2023-06-02T00:00:00"/>
    <x v="0"/>
    <n v="149303"/>
    <n v="4.5"/>
    <x v="2"/>
    <n v="4"/>
    <x v="1"/>
    <x v="2"/>
    <n v="32"/>
  </r>
  <r>
    <x v="2107"/>
    <x v="1"/>
    <n v="35"/>
    <x v="0"/>
    <s v="Operations Executive"/>
    <x v="10"/>
    <x v="3"/>
    <x v="2"/>
    <x v="478"/>
    <x v="477"/>
    <d v="2023-05-19T00:00:00"/>
    <x v="0"/>
    <n v="175340"/>
    <n v="4"/>
    <x v="0"/>
    <n v="5"/>
    <x v="1"/>
    <x v="2"/>
    <n v="18"/>
  </r>
  <r>
    <x v="2108"/>
    <x v="0"/>
    <n v="25"/>
    <x v="4"/>
    <s v="Production Engineer"/>
    <x v="12"/>
    <x v="1"/>
    <x v="0"/>
    <x v="478"/>
    <x v="480"/>
    <d v="2023-05-22T00:00:00"/>
    <x v="0"/>
    <n v="43319"/>
    <n v="4.2"/>
    <x v="2"/>
    <n v="5"/>
    <x v="1"/>
    <x v="0"/>
    <n v="21"/>
  </r>
  <r>
    <x v="2109"/>
    <x v="1"/>
    <n v="55"/>
    <x v="0"/>
    <s v="Operations Executive"/>
    <x v="4"/>
    <x v="4"/>
    <x v="3"/>
    <x v="479"/>
    <x v="484"/>
    <d v="2023-06-01T00:00:00"/>
    <x v="0"/>
    <n v="82780"/>
    <n v="4.2"/>
    <x v="2"/>
    <n v="5"/>
    <x v="2"/>
    <x v="4"/>
    <n v="30"/>
  </r>
  <r>
    <x v="2110"/>
    <x v="0"/>
    <n v="27"/>
    <x v="0"/>
    <s v="Operations Executive"/>
    <x v="2"/>
    <x v="4"/>
    <x v="1"/>
    <x v="479"/>
    <x v="477"/>
    <d v="2023-05-21T00:00:00"/>
    <x v="4"/>
    <m/>
    <m/>
    <x v="1"/>
    <n v="4"/>
    <x v="1"/>
    <x v="0"/>
    <n v="19"/>
  </r>
  <r>
    <x v="2111"/>
    <x v="0"/>
    <n v="23"/>
    <x v="0"/>
    <s v="Operations Executive"/>
    <x v="2"/>
    <x v="0"/>
    <x v="4"/>
    <x v="479"/>
    <x v="485"/>
    <d v="2023-05-31T00:00:00"/>
    <x v="0"/>
    <n v="80132"/>
    <n v="4.8"/>
    <x v="0"/>
    <n v="5"/>
    <x v="1"/>
    <x v="0"/>
    <n v="29"/>
  </r>
  <r>
    <x v="2112"/>
    <x v="0"/>
    <n v="28"/>
    <x v="0"/>
    <s v="Operations Executive"/>
    <x v="6"/>
    <x v="1"/>
    <x v="2"/>
    <x v="479"/>
    <x v="480"/>
    <d v="2023-05-19T00:00:00"/>
    <x v="0"/>
    <n v="53536"/>
    <n v="3.8"/>
    <x v="0"/>
    <n v="5"/>
    <x v="1"/>
    <x v="1"/>
    <n v="17"/>
  </r>
  <r>
    <x v="2113"/>
    <x v="2"/>
    <n v="25"/>
    <x v="1"/>
    <s v="Service Engineer"/>
    <x v="4"/>
    <x v="2"/>
    <x v="1"/>
    <x v="479"/>
    <x v="486"/>
    <d v="2023-05-27T00:00:00"/>
    <x v="1"/>
    <m/>
    <m/>
    <x v="1"/>
    <n v="4"/>
    <x v="1"/>
    <x v="0"/>
    <n v="25"/>
  </r>
  <r>
    <x v="2114"/>
    <x v="2"/>
    <n v="33"/>
    <x v="1"/>
    <s v="Service Engineer"/>
    <x v="6"/>
    <x v="4"/>
    <x v="0"/>
    <x v="480"/>
    <x v="487"/>
    <d v="2023-06-04T00:00:00"/>
    <x v="0"/>
    <n v="84899"/>
    <n v="3.7"/>
    <x v="0"/>
    <n v="2"/>
    <x v="1"/>
    <x v="1"/>
    <n v="32"/>
  </r>
  <r>
    <x v="2115"/>
    <x v="0"/>
    <n v="32"/>
    <x v="1"/>
    <s v="Service Engineer"/>
    <x v="10"/>
    <x v="3"/>
    <x v="2"/>
    <x v="480"/>
    <x v="483"/>
    <d v="2023-05-29T00:00:00"/>
    <x v="0"/>
    <m/>
    <m/>
    <x v="0"/>
    <n v="4"/>
    <x v="1"/>
    <x v="1"/>
    <n v="26"/>
  </r>
  <r>
    <x v="2116"/>
    <x v="0"/>
    <n v="32"/>
    <x v="2"/>
    <s v="Sales Executive"/>
    <x v="4"/>
    <x v="2"/>
    <x v="0"/>
    <x v="480"/>
    <x v="488"/>
    <d v="2023-05-25T00:00:00"/>
    <x v="0"/>
    <m/>
    <m/>
    <x v="0"/>
    <n v="4"/>
    <x v="1"/>
    <x v="1"/>
    <n v="22"/>
  </r>
  <r>
    <x v="2117"/>
    <x v="2"/>
    <n v="31"/>
    <x v="2"/>
    <s v="Sales Manager"/>
    <x v="4"/>
    <x v="0"/>
    <x v="0"/>
    <x v="480"/>
    <x v="489"/>
    <d v="2023-06-04T00:00:00"/>
    <x v="3"/>
    <m/>
    <m/>
    <x v="1"/>
    <n v="4"/>
    <x v="1"/>
    <x v="1"/>
    <n v="32"/>
  </r>
  <r>
    <x v="2118"/>
    <x v="0"/>
    <n v="25"/>
    <x v="0"/>
    <s v="Operations Executive"/>
    <x v="1"/>
    <x v="0"/>
    <x v="1"/>
    <x v="481"/>
    <x v="477"/>
    <d v="2023-05-24T00:00:00"/>
    <x v="3"/>
    <m/>
    <m/>
    <x v="1"/>
    <n v="5"/>
    <x v="1"/>
    <x v="0"/>
    <n v="20"/>
  </r>
  <r>
    <x v="2119"/>
    <x v="2"/>
    <n v="28"/>
    <x v="0"/>
    <s v="Operations Manager"/>
    <x v="3"/>
    <x v="0"/>
    <x v="1"/>
    <x v="481"/>
    <x v="483"/>
    <d v="2023-05-30T00:00:00"/>
    <x v="0"/>
    <n v="72659"/>
    <n v="4.2"/>
    <x v="0"/>
    <n v="2"/>
    <x v="1"/>
    <x v="1"/>
    <n v="26"/>
  </r>
  <r>
    <x v="2120"/>
    <x v="2"/>
    <n v="26"/>
    <x v="0"/>
    <s v="Operations Executive"/>
    <x v="6"/>
    <x v="1"/>
    <x v="3"/>
    <x v="481"/>
    <x v="488"/>
    <d v="2023-05-29T00:00:00"/>
    <x v="4"/>
    <m/>
    <m/>
    <x v="1"/>
    <n v="4"/>
    <x v="1"/>
    <x v="0"/>
    <n v="25"/>
  </r>
  <r>
    <x v="2121"/>
    <x v="0"/>
    <n v="31"/>
    <x v="0"/>
    <s v="Operations Executive"/>
    <x v="4"/>
    <x v="0"/>
    <x v="1"/>
    <x v="481"/>
    <x v="489"/>
    <d v="2023-06-01T00:00:00"/>
    <x v="1"/>
    <m/>
    <m/>
    <x v="1"/>
    <n v="2"/>
    <x v="1"/>
    <x v="1"/>
    <n v="28"/>
  </r>
  <r>
    <x v="2122"/>
    <x v="1"/>
    <n v="26"/>
    <x v="0"/>
    <s v="Operations Executive"/>
    <x v="5"/>
    <x v="2"/>
    <x v="4"/>
    <x v="481"/>
    <x v="481"/>
    <d v="2023-05-22T00:00:00"/>
    <x v="1"/>
    <m/>
    <m/>
    <x v="1"/>
    <m/>
    <x v="1"/>
    <x v="0"/>
    <n v="18"/>
  </r>
  <r>
    <x v="2123"/>
    <x v="0"/>
    <n v="25"/>
    <x v="4"/>
    <s v="Production Engineer"/>
    <x v="0"/>
    <x v="0"/>
    <x v="1"/>
    <x v="482"/>
    <x v="477"/>
    <d v="2023-05-18T00:00:00"/>
    <x v="1"/>
    <m/>
    <m/>
    <x v="1"/>
    <n v="4"/>
    <x v="1"/>
    <x v="0"/>
    <n v="13"/>
  </r>
  <r>
    <x v="2124"/>
    <x v="1"/>
    <n v="35"/>
    <x v="0"/>
    <s v="Operations Executive"/>
    <x v="11"/>
    <x v="2"/>
    <x v="1"/>
    <x v="482"/>
    <x v="485"/>
    <d v="2023-05-30T00:00:00"/>
    <x v="0"/>
    <n v="118643"/>
    <n v="4.5999999999999996"/>
    <x v="0"/>
    <n v="4"/>
    <x v="1"/>
    <x v="2"/>
    <n v="25"/>
  </r>
  <r>
    <x v="2125"/>
    <x v="2"/>
    <n v="33"/>
    <x v="1"/>
    <s v="Service Engineer"/>
    <x v="3"/>
    <x v="1"/>
    <x v="1"/>
    <x v="482"/>
    <x v="490"/>
    <d v="2023-06-06T00:00:00"/>
    <x v="0"/>
    <n v="76117"/>
    <n v="4.9000000000000004"/>
    <x v="0"/>
    <n v="5"/>
    <x v="2"/>
    <x v="1"/>
    <n v="32"/>
  </r>
  <r>
    <x v="2126"/>
    <x v="2"/>
    <n v="25"/>
    <x v="3"/>
    <s v="Marketing Executive"/>
    <x v="1"/>
    <x v="1"/>
    <x v="3"/>
    <x v="482"/>
    <x v="483"/>
    <d v="2023-05-25T00:00:00"/>
    <x v="1"/>
    <m/>
    <m/>
    <x v="1"/>
    <n v="4"/>
    <x v="1"/>
    <x v="0"/>
    <n v="20"/>
  </r>
  <r>
    <x v="2127"/>
    <x v="0"/>
    <n v="34"/>
    <x v="0"/>
    <s v="Operations Executive"/>
    <x v="8"/>
    <x v="1"/>
    <x v="1"/>
    <x v="482"/>
    <x v="488"/>
    <d v="2023-05-28T00:00:00"/>
    <x v="0"/>
    <n v="213431"/>
    <n v="4"/>
    <x v="2"/>
    <m/>
    <x v="1"/>
    <x v="2"/>
    <n v="23"/>
  </r>
  <r>
    <x v="2128"/>
    <x v="2"/>
    <n v="25"/>
    <x v="1"/>
    <s v="Service Manager"/>
    <x v="12"/>
    <x v="1"/>
    <x v="1"/>
    <x v="482"/>
    <x v="490"/>
    <d v="2023-06-05T00:00:00"/>
    <x v="1"/>
    <m/>
    <m/>
    <x v="1"/>
    <m/>
    <x v="1"/>
    <x v="0"/>
    <n v="31"/>
  </r>
  <r>
    <x v="2129"/>
    <x v="0"/>
    <n v="25"/>
    <x v="0"/>
    <s v="Operations Executive"/>
    <x v="4"/>
    <x v="0"/>
    <x v="2"/>
    <x v="483"/>
    <x v="479"/>
    <d v="2023-05-22T00:00:00"/>
    <x v="4"/>
    <m/>
    <m/>
    <x v="1"/>
    <n v="4"/>
    <x v="1"/>
    <x v="0"/>
    <n v="16"/>
  </r>
  <r>
    <x v="2130"/>
    <x v="0"/>
    <n v="28"/>
    <x v="0"/>
    <s v="Operations Executive"/>
    <x v="14"/>
    <x v="4"/>
    <x v="2"/>
    <x v="483"/>
    <x v="487"/>
    <d v="2023-05-28T00:00:00"/>
    <x v="0"/>
    <n v="112042"/>
    <n v="4.0999999999999996"/>
    <x v="0"/>
    <n v="3"/>
    <x v="1"/>
    <x v="1"/>
    <n v="22"/>
  </r>
  <r>
    <x v="2131"/>
    <x v="0"/>
    <n v="23"/>
    <x v="1"/>
    <s v="Service Engineer"/>
    <x v="4"/>
    <x v="0"/>
    <x v="2"/>
    <x v="483"/>
    <x v="483"/>
    <d v="2023-06-01T00:00:00"/>
    <x v="0"/>
    <n v="67523"/>
    <n v="4.2"/>
    <x v="0"/>
    <n v="5"/>
    <x v="1"/>
    <x v="0"/>
    <n v="26"/>
  </r>
  <r>
    <x v="2132"/>
    <x v="0"/>
    <n v="23"/>
    <x v="0"/>
    <s v="Operations Manager"/>
    <x v="9"/>
    <x v="1"/>
    <x v="3"/>
    <x v="483"/>
    <x v="491"/>
    <d v="2023-06-02T00:00:00"/>
    <x v="0"/>
    <n v="61996"/>
    <n v="4.3"/>
    <x v="0"/>
    <n v="5"/>
    <x v="1"/>
    <x v="0"/>
    <n v="27"/>
  </r>
  <r>
    <x v="2133"/>
    <x v="0"/>
    <n v="32"/>
    <x v="1"/>
    <s v="Service Engineer"/>
    <x v="5"/>
    <x v="1"/>
    <x v="3"/>
    <x v="483"/>
    <x v="483"/>
    <d v="2023-05-30T00:00:00"/>
    <x v="3"/>
    <m/>
    <m/>
    <x v="1"/>
    <m/>
    <x v="2"/>
    <x v="1"/>
    <n v="24"/>
  </r>
  <r>
    <x v="2134"/>
    <x v="2"/>
    <n v="33"/>
    <x v="2"/>
    <s v="Sales Executive"/>
    <x v="8"/>
    <x v="0"/>
    <x v="2"/>
    <x v="483"/>
    <x v="482"/>
    <d v="2023-05-28T00:00:00"/>
    <x v="0"/>
    <m/>
    <m/>
    <x v="0"/>
    <n v="4"/>
    <x v="1"/>
    <x v="1"/>
    <n v="22"/>
  </r>
  <r>
    <x v="2135"/>
    <x v="2"/>
    <n v="25"/>
    <x v="3"/>
    <s v="Marketing Manager"/>
    <x v="8"/>
    <x v="1"/>
    <x v="0"/>
    <x v="484"/>
    <x v="481"/>
    <d v="2023-05-22T00:00:00"/>
    <x v="1"/>
    <m/>
    <m/>
    <x v="1"/>
    <n v="4"/>
    <x v="1"/>
    <x v="0"/>
    <n v="15"/>
  </r>
  <r>
    <x v="2136"/>
    <x v="0"/>
    <n v="37"/>
    <x v="0"/>
    <s v="Operations Manager"/>
    <x v="3"/>
    <x v="0"/>
    <x v="0"/>
    <x v="485"/>
    <x v="491"/>
    <d v="2023-05-31T00:00:00"/>
    <x v="0"/>
    <n v="57485"/>
    <n v="4.2"/>
    <x v="0"/>
    <m/>
    <x v="1"/>
    <x v="2"/>
    <n v="23"/>
  </r>
  <r>
    <x v="2137"/>
    <x v="2"/>
    <n v="36"/>
    <x v="0"/>
    <s v="Operations Executive"/>
    <x v="12"/>
    <x v="1"/>
    <x v="1"/>
    <x v="485"/>
    <x v="486"/>
    <d v="2023-05-30T00:00:00"/>
    <x v="0"/>
    <m/>
    <m/>
    <x v="0"/>
    <n v="4"/>
    <x v="1"/>
    <x v="2"/>
    <n v="22"/>
  </r>
  <r>
    <x v="2138"/>
    <x v="0"/>
    <n v="28"/>
    <x v="0"/>
    <s v="Operations Executive"/>
    <x v="12"/>
    <x v="1"/>
    <x v="2"/>
    <x v="485"/>
    <x v="491"/>
    <d v="2023-05-31T00:00:00"/>
    <x v="1"/>
    <m/>
    <m/>
    <x v="1"/>
    <n v="5"/>
    <x v="1"/>
    <x v="1"/>
    <n v="23"/>
  </r>
  <r>
    <x v="2139"/>
    <x v="2"/>
    <n v="36"/>
    <x v="1"/>
    <s v="Service Manager"/>
    <x v="0"/>
    <x v="2"/>
    <x v="1"/>
    <x v="485"/>
    <x v="492"/>
    <d v="2023-06-02T00:00:00"/>
    <x v="0"/>
    <m/>
    <m/>
    <x v="2"/>
    <n v="5"/>
    <x v="1"/>
    <x v="2"/>
    <n v="25"/>
  </r>
  <r>
    <x v="2140"/>
    <x v="2"/>
    <n v="27"/>
    <x v="6"/>
    <s v="Finance Manager"/>
    <x v="4"/>
    <x v="0"/>
    <x v="2"/>
    <x v="485"/>
    <x v="485"/>
    <d v="2023-05-30T00:00:00"/>
    <x v="1"/>
    <m/>
    <m/>
    <x v="1"/>
    <n v="4"/>
    <x v="1"/>
    <x v="0"/>
    <n v="22"/>
  </r>
  <r>
    <x v="2141"/>
    <x v="0"/>
    <n v="28"/>
    <x v="0"/>
    <s v="Operations Executive"/>
    <x v="6"/>
    <x v="1"/>
    <x v="0"/>
    <x v="485"/>
    <x v="485"/>
    <d v="2023-05-27T00:00:00"/>
    <x v="2"/>
    <m/>
    <m/>
    <x v="1"/>
    <n v="5"/>
    <x v="1"/>
    <x v="1"/>
    <n v="19"/>
  </r>
  <r>
    <x v="2142"/>
    <x v="2"/>
    <n v="23"/>
    <x v="3"/>
    <s v="Marketing Executive"/>
    <x v="1"/>
    <x v="3"/>
    <x v="4"/>
    <x v="486"/>
    <x v="486"/>
    <d v="2023-05-28T00:00:00"/>
    <x v="0"/>
    <n v="73926"/>
    <n v="4.5"/>
    <x v="0"/>
    <n v="5"/>
    <x v="1"/>
    <x v="0"/>
    <n v="19"/>
  </r>
  <r>
    <x v="2143"/>
    <x v="0"/>
    <n v="35"/>
    <x v="1"/>
    <s v="Service Engineer"/>
    <x v="0"/>
    <x v="1"/>
    <x v="1"/>
    <x v="486"/>
    <x v="487"/>
    <d v="2023-06-02T00:00:00"/>
    <x v="0"/>
    <n v="64925"/>
    <n v="4.0999999999999996"/>
    <x v="0"/>
    <m/>
    <x v="1"/>
    <x v="2"/>
    <n v="24"/>
  </r>
  <r>
    <x v="2144"/>
    <x v="0"/>
    <n v="24"/>
    <x v="0"/>
    <s v="Operations Executive"/>
    <x v="10"/>
    <x v="1"/>
    <x v="2"/>
    <x v="486"/>
    <x v="490"/>
    <d v="2023-05-30T00:00:00"/>
    <x v="0"/>
    <n v="152991"/>
    <n v="3.9"/>
    <x v="2"/>
    <m/>
    <x v="0"/>
    <x v="0"/>
    <n v="21"/>
  </r>
  <r>
    <x v="2145"/>
    <x v="2"/>
    <n v="31"/>
    <x v="3"/>
    <s v="Marketing Executive"/>
    <x v="1"/>
    <x v="2"/>
    <x v="0"/>
    <x v="486"/>
    <x v="488"/>
    <d v="2023-06-01T00:00:00"/>
    <x v="1"/>
    <m/>
    <m/>
    <x v="1"/>
    <n v="4"/>
    <x v="1"/>
    <x v="1"/>
    <n v="23"/>
  </r>
  <r>
    <x v="2146"/>
    <x v="0"/>
    <n v="29"/>
    <x v="0"/>
    <s v="Operations Executive"/>
    <x v="0"/>
    <x v="2"/>
    <x v="3"/>
    <x v="486"/>
    <x v="493"/>
    <d v="2023-06-12T00:00:00"/>
    <x v="1"/>
    <m/>
    <m/>
    <x v="1"/>
    <n v="4"/>
    <x v="1"/>
    <x v="1"/>
    <n v="34"/>
  </r>
  <r>
    <x v="2147"/>
    <x v="0"/>
    <n v="23"/>
    <x v="3"/>
    <s v="Marketing Manager"/>
    <x v="1"/>
    <x v="1"/>
    <x v="1"/>
    <x v="486"/>
    <x v="493"/>
    <d v="2023-06-04T00:00:00"/>
    <x v="0"/>
    <n v="68923"/>
    <n v="4.5"/>
    <x v="0"/>
    <n v="4"/>
    <x v="1"/>
    <x v="0"/>
    <n v="26"/>
  </r>
  <r>
    <x v="2148"/>
    <x v="0"/>
    <n v="29"/>
    <x v="7"/>
    <s v="Purchase Manager"/>
    <x v="6"/>
    <x v="0"/>
    <x v="1"/>
    <x v="486"/>
    <x v="490"/>
    <d v="2023-06-04T00:00:00"/>
    <x v="0"/>
    <n v="79591"/>
    <n v="4.5999999999999996"/>
    <x v="0"/>
    <n v="5"/>
    <x v="1"/>
    <x v="1"/>
    <n v="26"/>
  </r>
  <r>
    <x v="2149"/>
    <x v="2"/>
    <n v="48"/>
    <x v="3"/>
    <s v="Marketing Executive"/>
    <x v="8"/>
    <x v="1"/>
    <x v="0"/>
    <x v="486"/>
    <x v="485"/>
    <d v="2023-05-23T00:00:00"/>
    <x v="1"/>
    <m/>
    <m/>
    <x v="1"/>
    <n v="5"/>
    <x v="1"/>
    <x v="5"/>
    <n v="14"/>
  </r>
  <r>
    <x v="2150"/>
    <x v="0"/>
    <n v="27"/>
    <x v="0"/>
    <s v="Operations Executive"/>
    <x v="9"/>
    <x v="3"/>
    <x v="0"/>
    <x v="486"/>
    <x v="493"/>
    <d v="2023-06-05T00:00:00"/>
    <x v="3"/>
    <m/>
    <m/>
    <x v="1"/>
    <n v="3"/>
    <x v="1"/>
    <x v="0"/>
    <n v="27"/>
  </r>
  <r>
    <x v="2151"/>
    <x v="0"/>
    <n v="26"/>
    <x v="2"/>
    <s v="Sales Executive"/>
    <x v="12"/>
    <x v="0"/>
    <x v="1"/>
    <x v="487"/>
    <x v="491"/>
    <d v="2023-06-07T00:00:00"/>
    <x v="0"/>
    <n v="53624"/>
    <n v="4.2"/>
    <x v="0"/>
    <n v="4"/>
    <x v="0"/>
    <x v="0"/>
    <n v="28"/>
  </r>
  <r>
    <x v="2152"/>
    <x v="2"/>
    <n v="22"/>
    <x v="0"/>
    <s v="Operations Executive"/>
    <x v="0"/>
    <x v="1"/>
    <x v="4"/>
    <x v="488"/>
    <x v="494"/>
    <d v="2023-06-07T00:00:00"/>
    <x v="0"/>
    <n v="64377"/>
    <n v="4.8"/>
    <x v="0"/>
    <m/>
    <x v="1"/>
    <x v="0"/>
    <n v="27"/>
  </r>
  <r>
    <x v="2153"/>
    <x v="2"/>
    <n v="38"/>
    <x v="4"/>
    <s v="Production Engineer"/>
    <x v="10"/>
    <x v="1"/>
    <x v="1"/>
    <x v="488"/>
    <x v="485"/>
    <d v="2023-05-29T00:00:00"/>
    <x v="0"/>
    <n v="180626"/>
    <n v="5"/>
    <x v="0"/>
    <n v="4"/>
    <x v="1"/>
    <x v="2"/>
    <n v="18"/>
  </r>
  <r>
    <x v="2154"/>
    <x v="0"/>
    <n v="27"/>
    <x v="4"/>
    <s v="Production Engineer"/>
    <x v="14"/>
    <x v="0"/>
    <x v="0"/>
    <x v="488"/>
    <x v="489"/>
    <d v="2023-06-02T00:00:00"/>
    <x v="0"/>
    <n v="137969"/>
    <n v="4.7"/>
    <x v="0"/>
    <n v="5"/>
    <x v="1"/>
    <x v="0"/>
    <n v="22"/>
  </r>
  <r>
    <x v="2155"/>
    <x v="0"/>
    <n v="27"/>
    <x v="0"/>
    <s v="Operations Executive"/>
    <x v="6"/>
    <x v="0"/>
    <x v="1"/>
    <x v="488"/>
    <x v="485"/>
    <d v="2023-05-27T00:00:00"/>
    <x v="0"/>
    <n v="82349"/>
    <n v="3.9"/>
    <x v="0"/>
    <m/>
    <x v="1"/>
    <x v="0"/>
    <n v="16"/>
  </r>
  <r>
    <x v="2156"/>
    <x v="0"/>
    <n v="25"/>
    <x v="1"/>
    <s v="Service Engineer"/>
    <x v="9"/>
    <x v="2"/>
    <x v="1"/>
    <x v="488"/>
    <x v="485"/>
    <d v="2023-05-28T00:00:00"/>
    <x v="1"/>
    <m/>
    <m/>
    <x v="1"/>
    <n v="4"/>
    <x v="1"/>
    <x v="0"/>
    <n v="17"/>
  </r>
  <r>
    <x v="2157"/>
    <x v="0"/>
    <n v="22"/>
    <x v="4"/>
    <s v="Production Manager"/>
    <x v="4"/>
    <x v="4"/>
    <x v="4"/>
    <x v="489"/>
    <x v="491"/>
    <d v="2023-06-05T00:00:00"/>
    <x v="0"/>
    <n v="70205"/>
    <n v="4.5"/>
    <x v="2"/>
    <n v="5"/>
    <x v="1"/>
    <x v="0"/>
    <n v="24"/>
  </r>
  <r>
    <x v="2158"/>
    <x v="0"/>
    <n v="29"/>
    <x v="0"/>
    <s v="Operations Executive"/>
    <x v="4"/>
    <x v="1"/>
    <x v="0"/>
    <x v="489"/>
    <x v="493"/>
    <d v="2023-06-10T00:00:00"/>
    <x v="0"/>
    <n v="88672"/>
    <n v="4"/>
    <x v="0"/>
    <n v="4"/>
    <x v="1"/>
    <x v="1"/>
    <n v="29"/>
  </r>
  <r>
    <x v="2159"/>
    <x v="2"/>
    <n v="28"/>
    <x v="2"/>
    <s v="Sales Executive"/>
    <x v="12"/>
    <x v="2"/>
    <x v="3"/>
    <x v="489"/>
    <x v="495"/>
    <d v="2023-06-06T00:00:00"/>
    <x v="0"/>
    <m/>
    <m/>
    <x v="2"/>
    <n v="4"/>
    <x v="1"/>
    <x v="1"/>
    <n v="25"/>
  </r>
  <r>
    <x v="2160"/>
    <x v="2"/>
    <n v="22"/>
    <x v="1"/>
    <s v="Service Manager"/>
    <x v="7"/>
    <x v="0"/>
    <x v="2"/>
    <x v="489"/>
    <x v="496"/>
    <d v="2023-06-09T00:00:00"/>
    <x v="0"/>
    <m/>
    <m/>
    <x v="0"/>
    <n v="4"/>
    <x v="1"/>
    <x v="0"/>
    <n v="28"/>
  </r>
  <r>
    <x v="2161"/>
    <x v="2"/>
    <n v="23"/>
    <x v="2"/>
    <s v="Sales Executive"/>
    <x v="3"/>
    <x v="0"/>
    <x v="2"/>
    <x v="489"/>
    <x v="488"/>
    <d v="2023-05-29T00:00:00"/>
    <x v="0"/>
    <n v="63283"/>
    <n v="3.9"/>
    <x v="0"/>
    <n v="2"/>
    <x v="1"/>
    <x v="0"/>
    <n v="17"/>
  </r>
  <r>
    <x v="2162"/>
    <x v="0"/>
    <n v="31"/>
    <x v="7"/>
    <s v="Purchase Officer"/>
    <x v="12"/>
    <x v="0"/>
    <x v="0"/>
    <x v="490"/>
    <x v="491"/>
    <d v="2023-06-07T00:00:00"/>
    <x v="0"/>
    <n v="37962"/>
    <n v="3.6"/>
    <x v="2"/>
    <n v="4"/>
    <x v="1"/>
    <x v="1"/>
    <n v="25"/>
  </r>
  <r>
    <x v="2163"/>
    <x v="2"/>
    <n v="40"/>
    <x v="0"/>
    <s v="Operations Executive"/>
    <x v="12"/>
    <x v="1"/>
    <x v="3"/>
    <x v="490"/>
    <x v="492"/>
    <d v="2023-06-02T00:00:00"/>
    <x v="2"/>
    <m/>
    <m/>
    <x v="1"/>
    <n v="3"/>
    <x v="1"/>
    <x v="3"/>
    <n v="20"/>
  </r>
  <r>
    <x v="2164"/>
    <x v="0"/>
    <n v="25"/>
    <x v="0"/>
    <s v="Operations Manager"/>
    <x v="3"/>
    <x v="1"/>
    <x v="1"/>
    <x v="490"/>
    <x v="491"/>
    <d v="2023-06-06T00:00:00"/>
    <x v="2"/>
    <m/>
    <m/>
    <x v="1"/>
    <m/>
    <x v="1"/>
    <x v="0"/>
    <n v="24"/>
  </r>
  <r>
    <x v="2165"/>
    <x v="1"/>
    <n v="29"/>
    <x v="3"/>
    <s v="Marketing Executive"/>
    <x v="12"/>
    <x v="2"/>
    <x v="0"/>
    <x v="490"/>
    <x v="496"/>
    <d v="2023-06-05T00:00:00"/>
    <x v="1"/>
    <m/>
    <m/>
    <x v="1"/>
    <n v="4"/>
    <x v="1"/>
    <x v="1"/>
    <n v="23"/>
  </r>
  <r>
    <x v="2166"/>
    <x v="2"/>
    <n v="39"/>
    <x v="0"/>
    <s v="Operations Executive"/>
    <x v="8"/>
    <x v="0"/>
    <x v="1"/>
    <x v="490"/>
    <x v="494"/>
    <d v="2023-06-13T00:00:00"/>
    <x v="0"/>
    <n v="171625"/>
    <n v="3.8"/>
    <x v="0"/>
    <m/>
    <x v="1"/>
    <x v="2"/>
    <n v="31"/>
  </r>
  <r>
    <x v="2167"/>
    <x v="0"/>
    <n v="40"/>
    <x v="1"/>
    <s v="Service Engineer"/>
    <x v="7"/>
    <x v="4"/>
    <x v="0"/>
    <x v="491"/>
    <x v="497"/>
    <d v="2023-06-14T00:00:00"/>
    <x v="1"/>
    <m/>
    <m/>
    <x v="1"/>
    <n v="4"/>
    <x v="0"/>
    <x v="3"/>
    <n v="31"/>
  </r>
  <r>
    <x v="2168"/>
    <x v="2"/>
    <n v="22"/>
    <x v="3"/>
    <s v="Marketing Executive"/>
    <x v="12"/>
    <x v="1"/>
    <x v="4"/>
    <x v="491"/>
    <x v="494"/>
    <d v="2023-06-07T00:00:00"/>
    <x v="0"/>
    <n v="57725"/>
    <n v="4.5"/>
    <x v="0"/>
    <n v="5"/>
    <x v="1"/>
    <x v="0"/>
    <n v="24"/>
  </r>
  <r>
    <x v="2169"/>
    <x v="0"/>
    <n v="25"/>
    <x v="0"/>
    <s v="Operations Executive"/>
    <x v="3"/>
    <x v="1"/>
    <x v="0"/>
    <x v="491"/>
    <x v="498"/>
    <d v="2023-06-13T00:00:00"/>
    <x v="0"/>
    <n v="68691"/>
    <n v="4.3"/>
    <x v="0"/>
    <n v="3"/>
    <x v="1"/>
    <x v="0"/>
    <n v="30"/>
  </r>
  <r>
    <x v="2170"/>
    <x v="2"/>
    <n v="29"/>
    <x v="0"/>
    <s v="Operations Executive"/>
    <x v="0"/>
    <x v="1"/>
    <x v="2"/>
    <x v="491"/>
    <x v="487"/>
    <d v="2023-05-28T00:00:00"/>
    <x v="1"/>
    <m/>
    <m/>
    <x v="1"/>
    <n v="3"/>
    <x v="1"/>
    <x v="1"/>
    <n v="14"/>
  </r>
  <r>
    <x v="2171"/>
    <x v="0"/>
    <n v="36"/>
    <x v="0"/>
    <s v="Operations Manager"/>
    <x v="4"/>
    <x v="0"/>
    <x v="1"/>
    <x v="491"/>
    <x v="492"/>
    <d v="2023-06-02T00:00:00"/>
    <x v="0"/>
    <n v="75474"/>
    <n v="4.5999999999999996"/>
    <x v="0"/>
    <n v="4"/>
    <x v="1"/>
    <x v="2"/>
    <n v="19"/>
  </r>
  <r>
    <x v="2172"/>
    <x v="0"/>
    <n v="38"/>
    <x v="3"/>
    <s v="Marketing Manager"/>
    <x v="2"/>
    <x v="3"/>
    <x v="4"/>
    <x v="492"/>
    <x v="499"/>
    <d v="2023-06-06T00:00:00"/>
    <x v="0"/>
    <n v="80829"/>
    <n v="4.5999999999999996"/>
    <x v="2"/>
    <n v="4"/>
    <x v="1"/>
    <x v="2"/>
    <n v="22"/>
  </r>
  <r>
    <x v="2173"/>
    <x v="2"/>
    <n v="34"/>
    <x v="0"/>
    <s v="Operations Executive"/>
    <x v="0"/>
    <x v="1"/>
    <x v="1"/>
    <x v="492"/>
    <x v="490"/>
    <d v="2023-05-30T00:00:00"/>
    <x v="1"/>
    <m/>
    <m/>
    <x v="1"/>
    <n v="5"/>
    <x v="1"/>
    <x v="2"/>
    <n v="15"/>
  </r>
  <r>
    <x v="2174"/>
    <x v="0"/>
    <n v="29"/>
    <x v="1"/>
    <s v="Service Engineer"/>
    <x v="1"/>
    <x v="0"/>
    <x v="3"/>
    <x v="492"/>
    <x v="484"/>
    <d v="2023-05-28T00:00:00"/>
    <x v="0"/>
    <n v="54036"/>
    <n v="3.8"/>
    <x v="0"/>
    <n v="3"/>
    <x v="1"/>
    <x v="1"/>
    <n v="13"/>
  </r>
  <r>
    <x v="2175"/>
    <x v="2"/>
    <n v="39"/>
    <x v="0"/>
    <s v="Operations Executive"/>
    <x v="0"/>
    <x v="0"/>
    <x v="3"/>
    <x v="492"/>
    <x v="493"/>
    <d v="2023-06-06T00:00:00"/>
    <x v="0"/>
    <n v="65727"/>
    <n v="4.3"/>
    <x v="2"/>
    <n v="4"/>
    <x v="1"/>
    <x v="2"/>
    <n v="22"/>
  </r>
  <r>
    <x v="2176"/>
    <x v="0"/>
    <n v="42"/>
    <x v="2"/>
    <s v="Sales Manager"/>
    <x v="12"/>
    <x v="2"/>
    <x v="1"/>
    <x v="492"/>
    <x v="498"/>
    <d v="2023-06-09T00:00:00"/>
    <x v="1"/>
    <m/>
    <m/>
    <x v="1"/>
    <n v="5"/>
    <x v="0"/>
    <x v="3"/>
    <n v="25"/>
  </r>
  <r>
    <x v="2177"/>
    <x v="2"/>
    <n v="35"/>
    <x v="1"/>
    <s v="Service Engineer"/>
    <x v="6"/>
    <x v="0"/>
    <x v="0"/>
    <x v="492"/>
    <x v="487"/>
    <d v="2023-06-01T00:00:00"/>
    <x v="0"/>
    <n v="67303"/>
    <n v="3.6"/>
    <x v="0"/>
    <n v="5"/>
    <x v="1"/>
    <x v="2"/>
    <n v="17"/>
  </r>
  <r>
    <x v="2178"/>
    <x v="2"/>
    <n v="28"/>
    <x v="7"/>
    <s v="Purchase Officer"/>
    <x v="0"/>
    <x v="0"/>
    <x v="2"/>
    <x v="493"/>
    <x v="498"/>
    <d v="2023-06-14T00:00:00"/>
    <x v="0"/>
    <m/>
    <m/>
    <x v="0"/>
    <n v="5"/>
    <x v="0"/>
    <x v="1"/>
    <n v="29"/>
  </r>
  <r>
    <x v="2179"/>
    <x v="0"/>
    <n v="35"/>
    <x v="1"/>
    <s v="Service Manager"/>
    <x v="2"/>
    <x v="2"/>
    <x v="0"/>
    <x v="493"/>
    <x v="498"/>
    <d v="2023-06-11T00:00:00"/>
    <x v="0"/>
    <n v="64368"/>
    <n v="3.5"/>
    <x v="0"/>
    <n v="4"/>
    <x v="1"/>
    <x v="2"/>
    <n v="26"/>
  </r>
  <r>
    <x v="2180"/>
    <x v="0"/>
    <n v="33"/>
    <x v="2"/>
    <s v="Sales Manager"/>
    <x v="6"/>
    <x v="1"/>
    <x v="1"/>
    <x v="493"/>
    <x v="499"/>
    <d v="2023-06-05T00:00:00"/>
    <x v="0"/>
    <n v="63450"/>
    <n v="3.6"/>
    <x v="2"/>
    <n v="3"/>
    <x v="0"/>
    <x v="1"/>
    <n v="20"/>
  </r>
  <r>
    <x v="2181"/>
    <x v="0"/>
    <n v="36"/>
    <x v="1"/>
    <s v="Service Engineer"/>
    <x v="4"/>
    <x v="3"/>
    <x v="2"/>
    <x v="493"/>
    <x v="491"/>
    <d v="2023-06-01T00:00:00"/>
    <x v="1"/>
    <m/>
    <m/>
    <x v="1"/>
    <n v="4"/>
    <x v="1"/>
    <x v="2"/>
    <n v="16"/>
  </r>
  <r>
    <x v="2182"/>
    <x v="0"/>
    <n v="31"/>
    <x v="0"/>
    <s v="Operations Manager"/>
    <x v="5"/>
    <x v="2"/>
    <x v="0"/>
    <x v="494"/>
    <x v="491"/>
    <d v="2023-06-03T00:00:00"/>
    <x v="0"/>
    <n v="31959"/>
    <n v="4.5"/>
    <x v="0"/>
    <n v="3"/>
    <x v="0"/>
    <x v="1"/>
    <n v="17"/>
  </r>
  <r>
    <x v="2183"/>
    <x v="0"/>
    <n v="31"/>
    <x v="0"/>
    <s v="Operations Manager"/>
    <x v="10"/>
    <x v="1"/>
    <x v="1"/>
    <x v="494"/>
    <x v="499"/>
    <d v="2023-06-08T00:00:00"/>
    <x v="0"/>
    <n v="124398"/>
    <n v="4.9000000000000004"/>
    <x v="0"/>
    <m/>
    <x v="1"/>
    <x v="1"/>
    <n v="22"/>
  </r>
  <r>
    <x v="2184"/>
    <x v="2"/>
    <n v="22"/>
    <x v="5"/>
    <s v="General Manager"/>
    <x v="6"/>
    <x v="2"/>
    <x v="1"/>
    <x v="494"/>
    <x v="492"/>
    <d v="2023-06-10T00:00:00"/>
    <x v="0"/>
    <n v="75345"/>
    <n v="4.8"/>
    <x v="0"/>
    <n v="2"/>
    <x v="1"/>
    <x v="0"/>
    <n v="24"/>
  </r>
  <r>
    <x v="2185"/>
    <x v="1"/>
    <n v="30"/>
    <x v="1"/>
    <s v="Service Engineer"/>
    <x v="1"/>
    <x v="2"/>
    <x v="0"/>
    <x v="494"/>
    <x v="496"/>
    <d v="2023-06-01T00:00:00"/>
    <x v="0"/>
    <n v="61936"/>
    <n v="4.8"/>
    <x v="0"/>
    <n v="4"/>
    <x v="0"/>
    <x v="1"/>
    <n v="15"/>
  </r>
  <r>
    <x v="2186"/>
    <x v="2"/>
    <n v="28"/>
    <x v="0"/>
    <s v="Operations Executive"/>
    <x v="4"/>
    <x v="4"/>
    <x v="1"/>
    <x v="494"/>
    <x v="498"/>
    <d v="2023-06-08T00:00:00"/>
    <x v="0"/>
    <n v="79585"/>
    <n v="5"/>
    <x v="0"/>
    <n v="5"/>
    <x v="1"/>
    <x v="1"/>
    <n v="22"/>
  </r>
  <r>
    <x v="2187"/>
    <x v="2"/>
    <n v="31"/>
    <x v="3"/>
    <s v="Marketing Manager"/>
    <x v="0"/>
    <x v="1"/>
    <x v="2"/>
    <x v="495"/>
    <x v="491"/>
    <d v="2023-06-04T00:00:00"/>
    <x v="0"/>
    <n v="45703"/>
    <n v="4.5"/>
    <x v="0"/>
    <n v="5"/>
    <x v="1"/>
    <x v="1"/>
    <n v="17"/>
  </r>
  <r>
    <x v="2188"/>
    <x v="2"/>
    <n v="25"/>
    <x v="1"/>
    <s v="Service Engineer"/>
    <x v="12"/>
    <x v="2"/>
    <x v="2"/>
    <x v="495"/>
    <x v="490"/>
    <d v="2023-05-30T00:00:00"/>
    <x v="0"/>
    <n v="57816"/>
    <n v="4.0999999999999996"/>
    <x v="2"/>
    <n v="5"/>
    <x v="1"/>
    <x v="0"/>
    <n v="12"/>
  </r>
  <r>
    <x v="2189"/>
    <x v="2"/>
    <n v="27"/>
    <x v="0"/>
    <s v="Operations Executive"/>
    <x v="3"/>
    <x v="1"/>
    <x v="1"/>
    <x v="496"/>
    <x v="497"/>
    <d v="2023-06-08T00:00:00"/>
    <x v="0"/>
    <n v="77745"/>
    <n v="3.7"/>
    <x v="0"/>
    <n v="4"/>
    <x v="0"/>
    <x v="0"/>
    <n v="20"/>
  </r>
  <r>
    <x v="2190"/>
    <x v="0"/>
    <n v="28"/>
    <x v="0"/>
    <s v="Operations Executive"/>
    <x v="1"/>
    <x v="1"/>
    <x v="0"/>
    <x v="496"/>
    <x v="500"/>
    <d v="2023-06-10T00:00:00"/>
    <x v="2"/>
    <m/>
    <m/>
    <x v="1"/>
    <n v="3"/>
    <x v="1"/>
    <x v="1"/>
    <n v="22"/>
  </r>
  <r>
    <x v="2191"/>
    <x v="1"/>
    <n v="44"/>
    <x v="2"/>
    <s v="Sales Manager"/>
    <x v="9"/>
    <x v="2"/>
    <x v="0"/>
    <x v="497"/>
    <x v="495"/>
    <d v="2023-06-09T00:00:00"/>
    <x v="1"/>
    <m/>
    <m/>
    <x v="1"/>
    <n v="4"/>
    <x v="0"/>
    <x v="3"/>
    <n v="20"/>
  </r>
  <r>
    <x v="2192"/>
    <x v="2"/>
    <n v="40"/>
    <x v="0"/>
    <s v="Operations Manager"/>
    <x v="2"/>
    <x v="2"/>
    <x v="4"/>
    <x v="497"/>
    <x v="499"/>
    <d v="2023-06-04T00:00:00"/>
    <x v="0"/>
    <n v="68504"/>
    <n v="4"/>
    <x v="0"/>
    <n v="5"/>
    <x v="1"/>
    <x v="3"/>
    <n v="15"/>
  </r>
  <r>
    <x v="2193"/>
    <x v="0"/>
    <n v="34"/>
    <x v="0"/>
    <s v="Operations Executive"/>
    <x v="1"/>
    <x v="0"/>
    <x v="0"/>
    <x v="497"/>
    <x v="501"/>
    <d v="2023-06-16T00:00:00"/>
    <x v="0"/>
    <n v="68409"/>
    <n v="4.9000000000000004"/>
    <x v="0"/>
    <m/>
    <x v="1"/>
    <x v="2"/>
    <n v="27"/>
  </r>
  <r>
    <x v="2194"/>
    <x v="0"/>
    <n v="31"/>
    <x v="2"/>
    <s v="Sales Manager"/>
    <x v="7"/>
    <x v="0"/>
    <x v="4"/>
    <x v="497"/>
    <x v="498"/>
    <d v="2023-06-13T00:00:00"/>
    <x v="2"/>
    <m/>
    <m/>
    <x v="1"/>
    <n v="5"/>
    <x v="1"/>
    <x v="1"/>
    <n v="24"/>
  </r>
  <r>
    <x v="2195"/>
    <x v="0"/>
    <n v="25"/>
    <x v="2"/>
    <s v="Sales Manager"/>
    <x v="0"/>
    <x v="2"/>
    <x v="1"/>
    <x v="498"/>
    <x v="502"/>
    <d v="2023-06-21T00:00:00"/>
    <x v="0"/>
    <n v="57166"/>
    <n v="4.5"/>
    <x v="0"/>
    <n v="2"/>
    <x v="0"/>
    <x v="0"/>
    <n v="31"/>
  </r>
  <r>
    <x v="2196"/>
    <x v="0"/>
    <n v="26"/>
    <x v="2"/>
    <s v="Sales Manager"/>
    <x v="12"/>
    <x v="4"/>
    <x v="0"/>
    <x v="498"/>
    <x v="503"/>
    <d v="2023-06-15T00:00:00"/>
    <x v="0"/>
    <n v="37194"/>
    <n v="4.4000000000000004"/>
    <x v="0"/>
    <n v="2"/>
    <x v="1"/>
    <x v="0"/>
    <n v="25"/>
  </r>
  <r>
    <x v="2197"/>
    <x v="2"/>
    <n v="36"/>
    <x v="1"/>
    <s v="Service Engineer"/>
    <x v="6"/>
    <x v="0"/>
    <x v="1"/>
    <x v="499"/>
    <x v="504"/>
    <d v="2023-06-16T00:00:00"/>
    <x v="0"/>
    <n v="65009"/>
    <n v="4.5"/>
    <x v="0"/>
    <m/>
    <x v="1"/>
    <x v="2"/>
    <n v="25"/>
  </r>
  <r>
    <x v="2198"/>
    <x v="0"/>
    <n v="22"/>
    <x v="6"/>
    <s v="Financial Analyst"/>
    <x v="0"/>
    <x v="1"/>
    <x v="0"/>
    <x v="499"/>
    <x v="501"/>
    <d v="2023-06-14T00:00:00"/>
    <x v="4"/>
    <m/>
    <m/>
    <x v="1"/>
    <n v="4"/>
    <x v="0"/>
    <x v="0"/>
    <n v="23"/>
  </r>
  <r>
    <x v="2199"/>
    <x v="0"/>
    <n v="25"/>
    <x v="0"/>
    <s v="Operations Executive"/>
    <x v="10"/>
    <x v="2"/>
    <x v="0"/>
    <x v="499"/>
    <x v="499"/>
    <d v="2023-06-10T00:00:00"/>
    <x v="0"/>
    <n v="141917"/>
    <n v="3.5"/>
    <x v="0"/>
    <n v="3"/>
    <x v="1"/>
    <x v="0"/>
    <n v="19"/>
  </r>
  <r>
    <x v="2200"/>
    <x v="1"/>
    <n v="33"/>
    <x v="1"/>
    <s v="Service Engineer"/>
    <x v="3"/>
    <x v="1"/>
    <x v="2"/>
    <x v="499"/>
    <x v="500"/>
    <d v="2023-06-11T00:00:00"/>
    <x v="0"/>
    <m/>
    <m/>
    <x v="0"/>
    <n v="5"/>
    <x v="1"/>
    <x v="1"/>
    <n v="20"/>
  </r>
  <r>
    <x v="2201"/>
    <x v="0"/>
    <n v="42"/>
    <x v="0"/>
    <s v="Operations Executive"/>
    <x v="12"/>
    <x v="1"/>
    <x v="4"/>
    <x v="499"/>
    <x v="500"/>
    <d v="2023-06-12T00:00:00"/>
    <x v="1"/>
    <m/>
    <m/>
    <x v="1"/>
    <m/>
    <x v="1"/>
    <x v="3"/>
    <n v="21"/>
  </r>
  <r>
    <x v="2202"/>
    <x v="0"/>
    <n v="25"/>
    <x v="1"/>
    <s v="Service Manager"/>
    <x v="6"/>
    <x v="0"/>
    <x v="4"/>
    <x v="499"/>
    <x v="502"/>
    <d v="2023-06-20T00:00:00"/>
    <x v="2"/>
    <m/>
    <m/>
    <x v="1"/>
    <n v="5"/>
    <x v="1"/>
    <x v="0"/>
    <n v="29"/>
  </r>
  <r>
    <x v="2203"/>
    <x v="0"/>
    <n v="26"/>
    <x v="2"/>
    <s v="Sales Executive"/>
    <x v="0"/>
    <x v="0"/>
    <x v="1"/>
    <x v="499"/>
    <x v="495"/>
    <d v="2023-06-07T00:00:00"/>
    <x v="0"/>
    <n v="54351"/>
    <n v="4.3"/>
    <x v="0"/>
    <n v="2"/>
    <x v="1"/>
    <x v="0"/>
    <n v="16"/>
  </r>
  <r>
    <x v="2204"/>
    <x v="2"/>
    <n v="26"/>
    <x v="1"/>
    <s v="Service Manager"/>
    <x v="0"/>
    <x v="0"/>
    <x v="1"/>
    <x v="499"/>
    <x v="505"/>
    <d v="2023-06-22T00:00:00"/>
    <x v="0"/>
    <n v="61127"/>
    <n v="4.9000000000000004"/>
    <x v="2"/>
    <n v="4"/>
    <x v="1"/>
    <x v="0"/>
    <n v="31"/>
  </r>
  <r>
    <x v="2205"/>
    <x v="1"/>
    <n v="23"/>
    <x v="0"/>
    <s v="Operations Executive"/>
    <x v="6"/>
    <x v="4"/>
    <x v="1"/>
    <x v="500"/>
    <x v="502"/>
    <d v="2023-06-22T00:00:00"/>
    <x v="2"/>
    <m/>
    <m/>
    <x v="1"/>
    <n v="4"/>
    <x v="1"/>
    <x v="0"/>
    <n v="30"/>
  </r>
  <r>
    <x v="2206"/>
    <x v="0"/>
    <n v="51"/>
    <x v="7"/>
    <s v="Purchase Officer"/>
    <x v="7"/>
    <x v="1"/>
    <x v="1"/>
    <x v="500"/>
    <x v="500"/>
    <d v="2023-06-11T00:00:00"/>
    <x v="0"/>
    <n v="58001"/>
    <n v="4.9000000000000004"/>
    <x v="0"/>
    <n v="4"/>
    <x v="1"/>
    <x v="5"/>
    <n v="19"/>
  </r>
  <r>
    <x v="2207"/>
    <x v="2"/>
    <n v="29"/>
    <x v="1"/>
    <s v="Service Engineer"/>
    <x v="5"/>
    <x v="1"/>
    <x v="1"/>
    <x v="500"/>
    <x v="494"/>
    <d v="2023-06-14T00:00:00"/>
    <x v="1"/>
    <m/>
    <m/>
    <x v="1"/>
    <n v="3"/>
    <x v="1"/>
    <x v="1"/>
    <n v="22"/>
  </r>
  <r>
    <x v="2208"/>
    <x v="0"/>
    <n v="27"/>
    <x v="1"/>
    <s v="Service Engineer"/>
    <x v="12"/>
    <x v="1"/>
    <x v="0"/>
    <x v="500"/>
    <x v="505"/>
    <d v="2023-06-24T00:00:00"/>
    <x v="0"/>
    <m/>
    <m/>
    <x v="0"/>
    <m/>
    <x v="1"/>
    <x v="0"/>
    <n v="32"/>
  </r>
  <r>
    <x v="2209"/>
    <x v="1"/>
    <n v="38"/>
    <x v="0"/>
    <s v="Operations Executive"/>
    <x v="2"/>
    <x v="1"/>
    <x v="3"/>
    <x v="500"/>
    <x v="506"/>
    <d v="2023-06-20T00:00:00"/>
    <x v="1"/>
    <m/>
    <m/>
    <x v="1"/>
    <n v="4"/>
    <x v="1"/>
    <x v="2"/>
    <n v="28"/>
  </r>
  <r>
    <x v="2210"/>
    <x v="2"/>
    <n v="37"/>
    <x v="8"/>
    <s v="HR Manager"/>
    <x v="3"/>
    <x v="0"/>
    <x v="0"/>
    <x v="501"/>
    <x v="500"/>
    <d v="2023-06-17T00:00:00"/>
    <x v="0"/>
    <n v="70936"/>
    <n v="4.2"/>
    <x v="0"/>
    <n v="4"/>
    <x v="1"/>
    <x v="2"/>
    <n v="24"/>
  </r>
  <r>
    <x v="2211"/>
    <x v="2"/>
    <n v="22"/>
    <x v="1"/>
    <s v="Service Engineer"/>
    <x v="2"/>
    <x v="1"/>
    <x v="3"/>
    <x v="501"/>
    <x v="502"/>
    <d v="2023-06-22T00:00:00"/>
    <x v="0"/>
    <n v="67191"/>
    <n v="4.0999999999999996"/>
    <x v="0"/>
    <n v="5"/>
    <x v="1"/>
    <x v="0"/>
    <n v="29"/>
  </r>
  <r>
    <x v="2212"/>
    <x v="0"/>
    <n v="29"/>
    <x v="1"/>
    <s v="Service Engineer"/>
    <x v="13"/>
    <x v="2"/>
    <x v="4"/>
    <x v="501"/>
    <x v="501"/>
    <d v="2023-06-16T00:00:00"/>
    <x v="0"/>
    <m/>
    <m/>
    <x v="0"/>
    <n v="5"/>
    <x v="1"/>
    <x v="1"/>
    <n v="23"/>
  </r>
  <r>
    <x v="2213"/>
    <x v="1"/>
    <n v="36"/>
    <x v="0"/>
    <s v="Operations Executive"/>
    <x v="9"/>
    <x v="2"/>
    <x v="1"/>
    <x v="501"/>
    <x v="505"/>
    <d v="2023-06-21T00:00:00"/>
    <x v="0"/>
    <n v="62995"/>
    <n v="4.9000000000000004"/>
    <x v="0"/>
    <n v="5"/>
    <x v="1"/>
    <x v="2"/>
    <n v="28"/>
  </r>
  <r>
    <x v="2214"/>
    <x v="2"/>
    <n v="44"/>
    <x v="0"/>
    <s v="Operations Executive"/>
    <x v="9"/>
    <x v="0"/>
    <x v="2"/>
    <x v="501"/>
    <x v="502"/>
    <d v="2023-06-22T00:00:00"/>
    <x v="0"/>
    <m/>
    <m/>
    <x v="0"/>
    <n v="4"/>
    <x v="1"/>
    <x v="3"/>
    <n v="29"/>
  </r>
  <r>
    <x v="2215"/>
    <x v="0"/>
    <n v="29"/>
    <x v="7"/>
    <s v="Purchase Officer"/>
    <x v="5"/>
    <x v="1"/>
    <x v="1"/>
    <x v="501"/>
    <x v="495"/>
    <d v="2023-06-08T00:00:00"/>
    <x v="1"/>
    <m/>
    <m/>
    <x v="1"/>
    <n v="4"/>
    <x v="1"/>
    <x v="1"/>
    <n v="15"/>
  </r>
  <r>
    <x v="2216"/>
    <x v="2"/>
    <n v="28"/>
    <x v="0"/>
    <s v="Operations Executive"/>
    <x v="2"/>
    <x v="0"/>
    <x v="0"/>
    <x v="501"/>
    <x v="507"/>
    <d v="2023-06-19T00:00:00"/>
    <x v="1"/>
    <m/>
    <m/>
    <x v="1"/>
    <n v="4"/>
    <x v="1"/>
    <x v="1"/>
    <n v="26"/>
  </r>
  <r>
    <x v="2217"/>
    <x v="0"/>
    <n v="34"/>
    <x v="0"/>
    <s v="Operations Executive"/>
    <x v="9"/>
    <x v="0"/>
    <x v="1"/>
    <x v="501"/>
    <x v="502"/>
    <d v="2023-06-19T00:00:00"/>
    <x v="0"/>
    <n v="60580"/>
    <n v="3.5"/>
    <x v="0"/>
    <n v="4"/>
    <x v="1"/>
    <x v="2"/>
    <n v="26"/>
  </r>
  <r>
    <x v="2218"/>
    <x v="2"/>
    <n v="25"/>
    <x v="4"/>
    <s v="Production Manager"/>
    <x v="6"/>
    <x v="1"/>
    <x v="1"/>
    <x v="501"/>
    <x v="494"/>
    <d v="2023-06-10T00:00:00"/>
    <x v="0"/>
    <n v="66404"/>
    <n v="4.9000000000000004"/>
    <x v="0"/>
    <n v="4"/>
    <x v="0"/>
    <x v="0"/>
    <n v="17"/>
  </r>
  <r>
    <x v="2219"/>
    <x v="0"/>
    <n v="26"/>
    <x v="0"/>
    <s v="Operations Executive"/>
    <x v="7"/>
    <x v="2"/>
    <x v="0"/>
    <x v="501"/>
    <x v="503"/>
    <d v="2023-06-12T00:00:00"/>
    <x v="1"/>
    <m/>
    <m/>
    <x v="1"/>
    <n v="5"/>
    <x v="0"/>
    <x v="0"/>
    <n v="19"/>
  </r>
  <r>
    <x v="2220"/>
    <x v="2"/>
    <n v="31"/>
    <x v="3"/>
    <s v="Marketing Manager"/>
    <x v="8"/>
    <x v="1"/>
    <x v="0"/>
    <x v="502"/>
    <x v="508"/>
    <d v="2023-06-25T00:00:00"/>
    <x v="1"/>
    <m/>
    <m/>
    <x v="1"/>
    <n v="4"/>
    <x v="1"/>
    <x v="1"/>
    <n v="31"/>
  </r>
  <r>
    <x v="2221"/>
    <x v="0"/>
    <n v="33"/>
    <x v="0"/>
    <s v="Operations Executive"/>
    <x v="6"/>
    <x v="4"/>
    <x v="2"/>
    <x v="502"/>
    <x v="506"/>
    <d v="2023-06-25T00:00:00"/>
    <x v="0"/>
    <n v="77509"/>
    <n v="4.0999999999999996"/>
    <x v="0"/>
    <n v="4"/>
    <x v="1"/>
    <x v="1"/>
    <n v="31"/>
  </r>
  <r>
    <x v="2222"/>
    <x v="0"/>
    <n v="39"/>
    <x v="2"/>
    <s v="Sales Manager"/>
    <x v="7"/>
    <x v="0"/>
    <x v="3"/>
    <x v="502"/>
    <x v="503"/>
    <d v="2023-06-14T00:00:00"/>
    <x v="0"/>
    <n v="47293"/>
    <n v="3.5"/>
    <x v="0"/>
    <n v="4"/>
    <x v="0"/>
    <x v="2"/>
    <n v="20"/>
  </r>
  <r>
    <x v="2223"/>
    <x v="0"/>
    <n v="34"/>
    <x v="1"/>
    <s v="Service Engineer"/>
    <x v="9"/>
    <x v="2"/>
    <x v="0"/>
    <x v="502"/>
    <x v="504"/>
    <d v="2023-06-17T00:00:00"/>
    <x v="0"/>
    <n v="54955"/>
    <n v="3.6"/>
    <x v="2"/>
    <n v="4"/>
    <x v="1"/>
    <x v="2"/>
    <n v="23"/>
  </r>
  <r>
    <x v="2224"/>
    <x v="0"/>
    <n v="22"/>
    <x v="4"/>
    <s v="Production Engineer"/>
    <x v="3"/>
    <x v="0"/>
    <x v="0"/>
    <x v="502"/>
    <x v="494"/>
    <d v="2023-06-07T00:00:00"/>
    <x v="0"/>
    <n v="61222"/>
    <n v="4.2"/>
    <x v="0"/>
    <n v="4"/>
    <x v="1"/>
    <x v="0"/>
    <n v="13"/>
  </r>
  <r>
    <x v="2225"/>
    <x v="0"/>
    <n v="27"/>
    <x v="1"/>
    <s v="Service Engineer"/>
    <x v="5"/>
    <x v="0"/>
    <x v="1"/>
    <x v="502"/>
    <x v="500"/>
    <d v="2023-06-11T00:00:00"/>
    <x v="0"/>
    <m/>
    <m/>
    <x v="0"/>
    <n v="4"/>
    <x v="0"/>
    <x v="0"/>
    <n v="17"/>
  </r>
  <r>
    <x v="2226"/>
    <x v="0"/>
    <n v="34"/>
    <x v="0"/>
    <s v="Operations Manager"/>
    <x v="9"/>
    <x v="0"/>
    <x v="0"/>
    <x v="503"/>
    <x v="509"/>
    <d v="2023-06-20T00:00:00"/>
    <x v="0"/>
    <n v="42824"/>
    <n v="4.5"/>
    <x v="0"/>
    <n v="4"/>
    <x v="0"/>
    <x v="2"/>
    <n v="25"/>
  </r>
  <r>
    <x v="2227"/>
    <x v="2"/>
    <n v="31"/>
    <x v="0"/>
    <s v="Operations Executive"/>
    <x v="0"/>
    <x v="2"/>
    <x v="1"/>
    <x v="503"/>
    <x v="510"/>
    <d v="2023-06-19T00:00:00"/>
    <x v="0"/>
    <n v="45817"/>
    <n v="4.9000000000000004"/>
    <x v="0"/>
    <n v="4"/>
    <x v="1"/>
    <x v="1"/>
    <n v="24"/>
  </r>
  <r>
    <x v="2228"/>
    <x v="0"/>
    <n v="44"/>
    <x v="0"/>
    <s v="Operations Executive"/>
    <x v="10"/>
    <x v="0"/>
    <x v="1"/>
    <x v="503"/>
    <x v="503"/>
    <d v="2023-06-14T00:00:00"/>
    <x v="0"/>
    <m/>
    <m/>
    <x v="0"/>
    <n v="4"/>
    <x v="1"/>
    <x v="3"/>
    <n v="19"/>
  </r>
  <r>
    <x v="2229"/>
    <x v="0"/>
    <n v="29"/>
    <x v="5"/>
    <s v="General Manager"/>
    <x v="4"/>
    <x v="2"/>
    <x v="1"/>
    <x v="504"/>
    <x v="510"/>
    <d v="2023-06-19T00:00:00"/>
    <x v="1"/>
    <m/>
    <m/>
    <x v="1"/>
    <n v="2"/>
    <x v="1"/>
    <x v="1"/>
    <n v="23"/>
  </r>
  <r>
    <x v="2230"/>
    <x v="2"/>
    <n v="26"/>
    <x v="1"/>
    <s v="Service Engineer"/>
    <x v="1"/>
    <x v="1"/>
    <x v="0"/>
    <x v="504"/>
    <x v="506"/>
    <d v="2023-06-20T00:00:00"/>
    <x v="1"/>
    <m/>
    <m/>
    <x v="1"/>
    <n v="5"/>
    <x v="1"/>
    <x v="0"/>
    <n v="24"/>
  </r>
  <r>
    <x v="2231"/>
    <x v="0"/>
    <n v="31"/>
    <x v="0"/>
    <s v="Operations Executive"/>
    <x v="3"/>
    <x v="1"/>
    <x v="0"/>
    <x v="504"/>
    <x v="505"/>
    <d v="2023-06-23T00:00:00"/>
    <x v="1"/>
    <m/>
    <m/>
    <x v="1"/>
    <m/>
    <x v="1"/>
    <x v="1"/>
    <n v="27"/>
  </r>
  <r>
    <x v="2232"/>
    <x v="1"/>
    <n v="31"/>
    <x v="0"/>
    <s v="Operations Executive"/>
    <x v="3"/>
    <x v="1"/>
    <x v="1"/>
    <x v="504"/>
    <x v="506"/>
    <d v="2023-06-23T00:00:00"/>
    <x v="0"/>
    <n v="78897"/>
    <n v="3.6"/>
    <x v="0"/>
    <n v="4"/>
    <x v="1"/>
    <x v="1"/>
    <n v="27"/>
  </r>
  <r>
    <x v="2233"/>
    <x v="2"/>
    <n v="33"/>
    <x v="1"/>
    <s v="Service Engineer"/>
    <x v="2"/>
    <x v="2"/>
    <x v="1"/>
    <x v="504"/>
    <x v="508"/>
    <d v="2023-06-23T00:00:00"/>
    <x v="0"/>
    <n v="79044"/>
    <n v="4"/>
    <x v="0"/>
    <n v="5"/>
    <x v="1"/>
    <x v="1"/>
    <n v="27"/>
  </r>
  <r>
    <x v="2234"/>
    <x v="2"/>
    <n v="24"/>
    <x v="0"/>
    <s v="Operations Executive"/>
    <x v="14"/>
    <x v="1"/>
    <x v="2"/>
    <x v="504"/>
    <x v="503"/>
    <d v="2023-06-18T00:00:00"/>
    <x v="1"/>
    <m/>
    <m/>
    <x v="1"/>
    <n v="4"/>
    <x v="0"/>
    <x v="0"/>
    <n v="22"/>
  </r>
  <r>
    <x v="2235"/>
    <x v="2"/>
    <n v="29"/>
    <x v="1"/>
    <s v="Service Engineer"/>
    <x v="6"/>
    <x v="2"/>
    <x v="2"/>
    <x v="504"/>
    <x v="508"/>
    <d v="2023-06-21T00:00:00"/>
    <x v="0"/>
    <n v="60082"/>
    <n v="4.3"/>
    <x v="0"/>
    <n v="4"/>
    <x v="1"/>
    <x v="1"/>
    <n v="25"/>
  </r>
  <r>
    <x v="2236"/>
    <x v="2"/>
    <n v="25"/>
    <x v="0"/>
    <s v="Operations Executive"/>
    <x v="13"/>
    <x v="1"/>
    <x v="0"/>
    <x v="504"/>
    <x v="507"/>
    <d v="2023-06-23T00:00:00"/>
    <x v="1"/>
    <m/>
    <m/>
    <x v="1"/>
    <n v="4"/>
    <x v="1"/>
    <x v="0"/>
    <n v="27"/>
  </r>
  <r>
    <x v="2237"/>
    <x v="0"/>
    <n v="35"/>
    <x v="0"/>
    <s v="Operations Executive"/>
    <x v="13"/>
    <x v="1"/>
    <x v="1"/>
    <x v="505"/>
    <x v="500"/>
    <d v="2023-06-13T00:00:00"/>
    <x v="0"/>
    <n v="202089"/>
    <n v="3.6"/>
    <x v="0"/>
    <n v="4"/>
    <x v="1"/>
    <x v="2"/>
    <n v="16"/>
  </r>
  <r>
    <x v="2238"/>
    <x v="0"/>
    <n v="27"/>
    <x v="1"/>
    <s v="Service Engineer"/>
    <x v="0"/>
    <x v="0"/>
    <x v="1"/>
    <x v="505"/>
    <x v="507"/>
    <d v="2023-06-26T00:00:00"/>
    <x v="1"/>
    <m/>
    <m/>
    <x v="1"/>
    <n v="4"/>
    <x v="1"/>
    <x v="0"/>
    <n v="29"/>
  </r>
  <r>
    <x v="2239"/>
    <x v="0"/>
    <n v="35"/>
    <x v="0"/>
    <s v="Operations Manager"/>
    <x v="4"/>
    <x v="1"/>
    <x v="1"/>
    <x v="505"/>
    <x v="511"/>
    <d v="2023-07-01T00:00:00"/>
    <x v="0"/>
    <n v="81116"/>
    <n v="4.0999999999999996"/>
    <x v="2"/>
    <n v="4"/>
    <x v="1"/>
    <x v="2"/>
    <n v="34"/>
  </r>
  <r>
    <x v="2240"/>
    <x v="2"/>
    <n v="30"/>
    <x v="0"/>
    <s v="Operations Executive"/>
    <x v="0"/>
    <x v="0"/>
    <x v="2"/>
    <x v="505"/>
    <x v="504"/>
    <d v="2023-06-19T00:00:00"/>
    <x v="0"/>
    <n v="43740"/>
    <n v="4.3"/>
    <x v="2"/>
    <n v="4"/>
    <x v="1"/>
    <x v="1"/>
    <n v="22"/>
  </r>
  <r>
    <x v="2241"/>
    <x v="0"/>
    <n v="27"/>
    <x v="1"/>
    <s v="Service Manager"/>
    <x v="5"/>
    <x v="0"/>
    <x v="0"/>
    <x v="505"/>
    <x v="508"/>
    <d v="2023-06-24T00:00:00"/>
    <x v="3"/>
    <m/>
    <m/>
    <x v="1"/>
    <n v="4"/>
    <x v="1"/>
    <x v="0"/>
    <n v="27"/>
  </r>
  <r>
    <x v="2242"/>
    <x v="2"/>
    <n v="25"/>
    <x v="2"/>
    <s v="Sales Executive"/>
    <x v="3"/>
    <x v="1"/>
    <x v="2"/>
    <x v="505"/>
    <x v="511"/>
    <d v="2023-06-30T00:00:00"/>
    <x v="0"/>
    <n v="63974"/>
    <n v="3.8"/>
    <x v="0"/>
    <n v="4"/>
    <x v="0"/>
    <x v="0"/>
    <n v="33"/>
  </r>
  <r>
    <x v="2243"/>
    <x v="1"/>
    <n v="38"/>
    <x v="7"/>
    <s v="Purchase Manager"/>
    <x v="4"/>
    <x v="4"/>
    <x v="0"/>
    <x v="506"/>
    <x v="500"/>
    <d v="2023-06-12T00:00:00"/>
    <x v="3"/>
    <m/>
    <m/>
    <x v="1"/>
    <n v="4"/>
    <x v="2"/>
    <x v="2"/>
    <n v="14"/>
  </r>
  <r>
    <x v="2244"/>
    <x v="2"/>
    <n v="23"/>
    <x v="0"/>
    <s v="Operations Executive"/>
    <x v="5"/>
    <x v="0"/>
    <x v="2"/>
    <x v="506"/>
    <x v="507"/>
    <d v="2023-06-26T00:00:00"/>
    <x v="0"/>
    <n v="38985"/>
    <n v="3.7"/>
    <x v="0"/>
    <n v="5"/>
    <x v="1"/>
    <x v="0"/>
    <n v="28"/>
  </r>
  <r>
    <x v="2245"/>
    <x v="0"/>
    <n v="22"/>
    <x v="0"/>
    <s v="Operations Executive"/>
    <x v="5"/>
    <x v="0"/>
    <x v="0"/>
    <x v="506"/>
    <x v="512"/>
    <d v="2023-06-25T00:00:00"/>
    <x v="1"/>
    <m/>
    <m/>
    <x v="1"/>
    <n v="4"/>
    <x v="1"/>
    <x v="0"/>
    <n v="27"/>
  </r>
  <r>
    <x v="2246"/>
    <x v="0"/>
    <n v="34"/>
    <x v="3"/>
    <s v="Marketing Executive"/>
    <x v="12"/>
    <x v="2"/>
    <x v="1"/>
    <x v="506"/>
    <x v="508"/>
    <d v="2023-06-22T00:00:00"/>
    <x v="0"/>
    <n v="55861"/>
    <n v="4.5"/>
    <x v="0"/>
    <n v="4"/>
    <x v="1"/>
    <x v="2"/>
    <n v="24"/>
  </r>
  <r>
    <x v="2247"/>
    <x v="2"/>
    <n v="35"/>
    <x v="6"/>
    <s v="Finance Manager"/>
    <x v="5"/>
    <x v="1"/>
    <x v="1"/>
    <x v="506"/>
    <x v="502"/>
    <d v="2023-06-18T00:00:00"/>
    <x v="1"/>
    <m/>
    <m/>
    <x v="1"/>
    <n v="3"/>
    <x v="1"/>
    <x v="2"/>
    <n v="20"/>
  </r>
  <r>
    <x v="2248"/>
    <x v="2"/>
    <n v="27"/>
    <x v="0"/>
    <s v="Operations Executive"/>
    <x v="7"/>
    <x v="1"/>
    <x v="2"/>
    <x v="506"/>
    <x v="512"/>
    <d v="2023-06-29T00:00:00"/>
    <x v="1"/>
    <m/>
    <m/>
    <x v="1"/>
    <n v="3"/>
    <x v="0"/>
    <x v="0"/>
    <n v="31"/>
  </r>
  <r>
    <x v="2249"/>
    <x v="0"/>
    <n v="34"/>
    <x v="7"/>
    <s v="Purchase Officer"/>
    <x v="11"/>
    <x v="0"/>
    <x v="0"/>
    <x v="506"/>
    <x v="500"/>
    <d v="2023-06-16T00:00:00"/>
    <x v="0"/>
    <n v="104906"/>
    <n v="4.0999999999999996"/>
    <x v="0"/>
    <n v="4"/>
    <x v="1"/>
    <x v="2"/>
    <n v="18"/>
  </r>
  <r>
    <x v="2250"/>
    <x v="0"/>
    <n v="26"/>
    <x v="0"/>
    <s v="Operations Executive"/>
    <x v="3"/>
    <x v="0"/>
    <x v="1"/>
    <x v="507"/>
    <x v="501"/>
    <d v="2023-06-19T00:00:00"/>
    <x v="0"/>
    <n v="56280"/>
    <n v="3.8"/>
    <x v="0"/>
    <n v="5"/>
    <x v="1"/>
    <x v="0"/>
    <n v="20"/>
  </r>
  <r>
    <x v="2251"/>
    <x v="1"/>
    <n v="26"/>
    <x v="1"/>
    <s v="Service Engineer"/>
    <x v="5"/>
    <x v="1"/>
    <x v="2"/>
    <x v="507"/>
    <x v="506"/>
    <d v="2023-06-25T00:00:00"/>
    <x v="0"/>
    <n v="56697"/>
    <n v="4.0999999999999996"/>
    <x v="0"/>
    <m/>
    <x v="1"/>
    <x v="0"/>
    <n v="26"/>
  </r>
  <r>
    <x v="2252"/>
    <x v="2"/>
    <n v="26"/>
    <x v="1"/>
    <s v="Service Engineer"/>
    <x v="3"/>
    <x v="1"/>
    <x v="1"/>
    <x v="507"/>
    <x v="505"/>
    <d v="2023-06-19T00:00:00"/>
    <x v="0"/>
    <n v="65884"/>
    <n v="4.0999999999999996"/>
    <x v="2"/>
    <m/>
    <x v="1"/>
    <x v="0"/>
    <n v="20"/>
  </r>
  <r>
    <x v="2253"/>
    <x v="2"/>
    <n v="25"/>
    <x v="0"/>
    <s v="Operations Executive"/>
    <x v="4"/>
    <x v="0"/>
    <x v="0"/>
    <x v="507"/>
    <x v="507"/>
    <d v="2023-06-24T00:00:00"/>
    <x v="1"/>
    <m/>
    <m/>
    <x v="1"/>
    <n v="5"/>
    <x v="1"/>
    <x v="0"/>
    <n v="25"/>
  </r>
  <r>
    <x v="2254"/>
    <x v="2"/>
    <n v="31"/>
    <x v="2"/>
    <s v="Sales Executive"/>
    <x v="9"/>
    <x v="1"/>
    <x v="4"/>
    <x v="508"/>
    <x v="513"/>
    <d v="2023-06-24T00:00:00"/>
    <x v="3"/>
    <m/>
    <m/>
    <x v="1"/>
    <n v="4"/>
    <x v="1"/>
    <x v="1"/>
    <n v="24"/>
  </r>
  <r>
    <x v="2255"/>
    <x v="0"/>
    <n v="28"/>
    <x v="0"/>
    <s v="Operations Executive"/>
    <x v="2"/>
    <x v="1"/>
    <x v="1"/>
    <x v="508"/>
    <x v="501"/>
    <d v="2023-06-13T00:00:00"/>
    <x v="0"/>
    <m/>
    <m/>
    <x v="0"/>
    <n v="4"/>
    <x v="1"/>
    <x v="1"/>
    <n v="13"/>
  </r>
  <r>
    <x v="2256"/>
    <x v="0"/>
    <n v="39"/>
    <x v="0"/>
    <s v="Operations Manager"/>
    <x v="7"/>
    <x v="1"/>
    <x v="1"/>
    <x v="508"/>
    <x v="506"/>
    <d v="2023-06-21T00:00:00"/>
    <x v="0"/>
    <m/>
    <m/>
    <x v="0"/>
    <n v="5"/>
    <x v="1"/>
    <x v="2"/>
    <n v="21"/>
  </r>
  <r>
    <x v="2257"/>
    <x v="0"/>
    <n v="26"/>
    <x v="7"/>
    <s v="Purchase Officer"/>
    <x v="9"/>
    <x v="0"/>
    <x v="0"/>
    <x v="508"/>
    <x v="506"/>
    <d v="2023-06-23T00:00:00"/>
    <x v="0"/>
    <m/>
    <m/>
    <x v="2"/>
    <n v="4"/>
    <x v="1"/>
    <x v="0"/>
    <n v="23"/>
  </r>
  <r>
    <x v="2258"/>
    <x v="0"/>
    <n v="49"/>
    <x v="4"/>
    <s v="Production Engineer"/>
    <x v="12"/>
    <x v="1"/>
    <x v="0"/>
    <x v="509"/>
    <x v="502"/>
    <d v="2023-06-17T00:00:00"/>
    <x v="3"/>
    <m/>
    <m/>
    <x v="1"/>
    <n v="3"/>
    <x v="2"/>
    <x v="5"/>
    <n v="16"/>
  </r>
  <r>
    <x v="2259"/>
    <x v="0"/>
    <n v="31"/>
    <x v="0"/>
    <s v="Operations Manager"/>
    <x v="5"/>
    <x v="0"/>
    <x v="1"/>
    <x v="509"/>
    <x v="511"/>
    <d v="2023-06-27T00:00:00"/>
    <x v="2"/>
    <m/>
    <m/>
    <x v="1"/>
    <n v="4"/>
    <x v="1"/>
    <x v="1"/>
    <n v="26"/>
  </r>
  <r>
    <x v="2260"/>
    <x v="2"/>
    <n v="23"/>
    <x v="0"/>
    <s v="Operations Executive"/>
    <x v="12"/>
    <x v="4"/>
    <x v="0"/>
    <x v="509"/>
    <x v="513"/>
    <d v="2023-06-22T00:00:00"/>
    <x v="3"/>
    <m/>
    <m/>
    <x v="1"/>
    <n v="4"/>
    <x v="0"/>
    <x v="0"/>
    <n v="21"/>
  </r>
  <r>
    <x v="2261"/>
    <x v="2"/>
    <n v="27"/>
    <x v="1"/>
    <s v="Service Engineer"/>
    <x v="4"/>
    <x v="2"/>
    <x v="1"/>
    <x v="509"/>
    <x v="512"/>
    <d v="2023-06-26T00:00:00"/>
    <x v="1"/>
    <m/>
    <m/>
    <x v="1"/>
    <n v="4"/>
    <x v="1"/>
    <x v="0"/>
    <n v="25"/>
  </r>
  <r>
    <x v="2262"/>
    <x v="2"/>
    <n v="33"/>
    <x v="1"/>
    <s v="Service Manager"/>
    <x v="0"/>
    <x v="2"/>
    <x v="1"/>
    <x v="509"/>
    <x v="504"/>
    <d v="2023-06-21T00:00:00"/>
    <x v="0"/>
    <n v="41827"/>
    <n v="3.7"/>
    <x v="0"/>
    <n v="4"/>
    <x v="1"/>
    <x v="1"/>
    <n v="20"/>
  </r>
  <r>
    <x v="2263"/>
    <x v="0"/>
    <n v="40"/>
    <x v="0"/>
    <s v="Operations Executive"/>
    <x v="9"/>
    <x v="0"/>
    <x v="2"/>
    <x v="509"/>
    <x v="513"/>
    <d v="2023-06-22T00:00:00"/>
    <x v="3"/>
    <m/>
    <m/>
    <x v="1"/>
    <n v="5"/>
    <x v="0"/>
    <x v="3"/>
    <n v="21"/>
  </r>
  <r>
    <x v="2264"/>
    <x v="2"/>
    <n v="23"/>
    <x v="0"/>
    <s v="Operations Executive"/>
    <x v="5"/>
    <x v="0"/>
    <x v="2"/>
    <x v="510"/>
    <x v="514"/>
    <d v="2023-06-26T00:00:00"/>
    <x v="0"/>
    <n v="50012"/>
    <n v="4"/>
    <x v="2"/>
    <n v="4"/>
    <x v="1"/>
    <x v="0"/>
    <n v="24"/>
  </r>
  <r>
    <x v="2265"/>
    <x v="2"/>
    <n v="25"/>
    <x v="1"/>
    <s v="Service Manager"/>
    <x v="7"/>
    <x v="1"/>
    <x v="2"/>
    <x v="510"/>
    <x v="515"/>
    <d v="2023-06-29T00:00:00"/>
    <x v="2"/>
    <m/>
    <m/>
    <x v="1"/>
    <n v="3"/>
    <x v="1"/>
    <x v="0"/>
    <n v="27"/>
  </r>
  <r>
    <x v="2266"/>
    <x v="2"/>
    <n v="34"/>
    <x v="1"/>
    <s v="Service Manager"/>
    <x v="5"/>
    <x v="1"/>
    <x v="1"/>
    <x v="510"/>
    <x v="506"/>
    <d v="2023-06-17T00:00:00"/>
    <x v="0"/>
    <m/>
    <m/>
    <x v="0"/>
    <n v="4"/>
    <x v="1"/>
    <x v="2"/>
    <n v="15"/>
  </r>
  <r>
    <x v="2267"/>
    <x v="2"/>
    <n v="50"/>
    <x v="0"/>
    <s v="Operations Executive"/>
    <x v="4"/>
    <x v="1"/>
    <x v="2"/>
    <x v="510"/>
    <x v="505"/>
    <d v="2023-06-23T00:00:00"/>
    <x v="0"/>
    <n v="76608"/>
    <n v="4.5"/>
    <x v="0"/>
    <n v="5"/>
    <x v="0"/>
    <x v="5"/>
    <n v="21"/>
  </r>
  <r>
    <x v="2268"/>
    <x v="0"/>
    <n v="34"/>
    <x v="0"/>
    <s v="Operations Executive"/>
    <x v="9"/>
    <x v="1"/>
    <x v="0"/>
    <x v="511"/>
    <x v="508"/>
    <d v="2023-06-22T00:00:00"/>
    <x v="1"/>
    <m/>
    <m/>
    <x v="1"/>
    <n v="4"/>
    <x v="1"/>
    <x v="2"/>
    <n v="19"/>
  </r>
  <r>
    <x v="2269"/>
    <x v="0"/>
    <n v="27"/>
    <x v="5"/>
    <s v="General Manager"/>
    <x v="5"/>
    <x v="4"/>
    <x v="0"/>
    <x v="511"/>
    <x v="507"/>
    <d v="2023-06-22T00:00:00"/>
    <x v="0"/>
    <n v="35331"/>
    <n v="4.3"/>
    <x v="0"/>
    <n v="5"/>
    <x v="1"/>
    <x v="0"/>
    <n v="19"/>
  </r>
  <r>
    <x v="2270"/>
    <x v="0"/>
    <n v="25"/>
    <x v="0"/>
    <s v="Operations Executive"/>
    <x v="12"/>
    <x v="4"/>
    <x v="0"/>
    <x v="512"/>
    <x v="512"/>
    <d v="2023-06-24T00:00:00"/>
    <x v="0"/>
    <n v="42444"/>
    <n v="4.3"/>
    <x v="0"/>
    <n v="5"/>
    <x v="1"/>
    <x v="0"/>
    <n v="20"/>
  </r>
  <r>
    <x v="2271"/>
    <x v="0"/>
    <n v="29"/>
    <x v="3"/>
    <s v="Marketing Executive"/>
    <x v="3"/>
    <x v="1"/>
    <x v="3"/>
    <x v="512"/>
    <x v="506"/>
    <d v="2023-06-24T00:00:00"/>
    <x v="0"/>
    <n v="60965"/>
    <n v="4.3"/>
    <x v="2"/>
    <n v="4"/>
    <x v="1"/>
    <x v="1"/>
    <n v="20"/>
  </r>
  <r>
    <x v="2272"/>
    <x v="0"/>
    <n v="31"/>
    <x v="1"/>
    <s v="Service Engineer"/>
    <x v="12"/>
    <x v="0"/>
    <x v="0"/>
    <x v="512"/>
    <x v="515"/>
    <d v="2023-07-04T00:00:00"/>
    <x v="0"/>
    <n v="47579"/>
    <n v="4.8"/>
    <x v="0"/>
    <n v="1"/>
    <x v="1"/>
    <x v="1"/>
    <n v="30"/>
  </r>
  <r>
    <x v="2273"/>
    <x v="2"/>
    <n v="23"/>
    <x v="0"/>
    <s v="Operations Executive"/>
    <x v="14"/>
    <x v="0"/>
    <x v="0"/>
    <x v="513"/>
    <x v="512"/>
    <d v="2023-07-01T00:00:00"/>
    <x v="2"/>
    <m/>
    <m/>
    <x v="1"/>
    <n v="5"/>
    <x v="1"/>
    <x v="0"/>
    <n v="26"/>
  </r>
  <r>
    <x v="2274"/>
    <x v="1"/>
    <n v="37"/>
    <x v="2"/>
    <s v="Sales Manager"/>
    <x v="6"/>
    <x v="0"/>
    <x v="2"/>
    <x v="513"/>
    <x v="516"/>
    <d v="2023-07-03T00:00:00"/>
    <x v="0"/>
    <n v="50366"/>
    <n v="4.9000000000000004"/>
    <x v="0"/>
    <n v="3"/>
    <x v="1"/>
    <x v="2"/>
    <n v="28"/>
  </r>
  <r>
    <x v="2275"/>
    <x v="2"/>
    <n v="34"/>
    <x v="0"/>
    <s v="Operations Manager"/>
    <x v="7"/>
    <x v="0"/>
    <x v="2"/>
    <x v="513"/>
    <x v="517"/>
    <d v="2023-07-03T00:00:00"/>
    <x v="0"/>
    <n v="66888"/>
    <n v="4.7"/>
    <x v="2"/>
    <n v="4"/>
    <x v="1"/>
    <x v="2"/>
    <n v="28"/>
  </r>
  <r>
    <x v="2276"/>
    <x v="2"/>
    <n v="22"/>
    <x v="4"/>
    <s v="Production Engineer"/>
    <x v="3"/>
    <x v="1"/>
    <x v="1"/>
    <x v="514"/>
    <x v="518"/>
    <d v="2023-06-28T00:00:00"/>
    <x v="0"/>
    <n v="58368"/>
    <n v="4"/>
    <x v="2"/>
    <n v="5"/>
    <x v="1"/>
    <x v="0"/>
    <n v="22"/>
  </r>
  <r>
    <x v="2277"/>
    <x v="0"/>
    <n v="28"/>
    <x v="1"/>
    <s v="Service Engineer"/>
    <x v="5"/>
    <x v="0"/>
    <x v="0"/>
    <x v="514"/>
    <x v="519"/>
    <d v="2023-07-09T00:00:00"/>
    <x v="3"/>
    <m/>
    <m/>
    <x v="1"/>
    <n v="4"/>
    <x v="1"/>
    <x v="1"/>
    <n v="33"/>
  </r>
  <r>
    <x v="2278"/>
    <x v="2"/>
    <n v="24"/>
    <x v="0"/>
    <s v="Operations Executive"/>
    <x v="1"/>
    <x v="0"/>
    <x v="1"/>
    <x v="514"/>
    <x v="517"/>
    <d v="2023-06-30T00:00:00"/>
    <x v="2"/>
    <m/>
    <m/>
    <x v="1"/>
    <n v="4"/>
    <x v="1"/>
    <x v="0"/>
    <n v="24"/>
  </r>
  <r>
    <x v="2279"/>
    <x v="0"/>
    <n v="32"/>
    <x v="0"/>
    <s v="Operations Executive"/>
    <x v="12"/>
    <x v="0"/>
    <x v="1"/>
    <x v="515"/>
    <x v="520"/>
    <d v="2023-06-27T00:00:00"/>
    <x v="3"/>
    <m/>
    <m/>
    <x v="1"/>
    <n v="5"/>
    <x v="1"/>
    <x v="1"/>
    <n v="20"/>
  </r>
  <r>
    <x v="2280"/>
    <x v="0"/>
    <n v="25"/>
    <x v="2"/>
    <s v="Sales Executive"/>
    <x v="7"/>
    <x v="0"/>
    <x v="2"/>
    <x v="515"/>
    <x v="519"/>
    <d v="2023-07-07T00:00:00"/>
    <x v="0"/>
    <n v="63070"/>
    <n v="4.5999999999999996"/>
    <x v="0"/>
    <n v="4"/>
    <x v="1"/>
    <x v="0"/>
    <n v="30"/>
  </r>
  <r>
    <x v="2281"/>
    <x v="0"/>
    <n v="25"/>
    <x v="0"/>
    <s v="Operations Manager"/>
    <x v="6"/>
    <x v="3"/>
    <x v="3"/>
    <x v="515"/>
    <x v="521"/>
    <d v="2023-07-03T00:00:00"/>
    <x v="1"/>
    <m/>
    <m/>
    <x v="1"/>
    <n v="5"/>
    <x v="1"/>
    <x v="0"/>
    <n v="26"/>
  </r>
  <r>
    <x v="2282"/>
    <x v="0"/>
    <n v="40"/>
    <x v="1"/>
    <s v="Service Engineer"/>
    <x v="10"/>
    <x v="2"/>
    <x v="1"/>
    <x v="515"/>
    <x v="519"/>
    <d v="2023-07-03T00:00:00"/>
    <x v="0"/>
    <m/>
    <m/>
    <x v="0"/>
    <n v="4"/>
    <x v="1"/>
    <x v="3"/>
    <n v="26"/>
  </r>
  <r>
    <x v="2283"/>
    <x v="0"/>
    <n v="38"/>
    <x v="7"/>
    <s v="Purchase Manager"/>
    <x v="1"/>
    <x v="0"/>
    <x v="1"/>
    <x v="515"/>
    <x v="520"/>
    <d v="2023-06-28T00:00:00"/>
    <x v="0"/>
    <n v="70097"/>
    <n v="4.0999999999999996"/>
    <x v="0"/>
    <n v="4"/>
    <x v="1"/>
    <x v="2"/>
    <n v="21"/>
  </r>
  <r>
    <x v="2284"/>
    <x v="0"/>
    <n v="32"/>
    <x v="0"/>
    <s v="Operations Executive"/>
    <x v="5"/>
    <x v="1"/>
    <x v="0"/>
    <x v="516"/>
    <x v="514"/>
    <d v="2023-07-03T00:00:00"/>
    <x v="0"/>
    <n v="48027"/>
    <n v="3.6"/>
    <x v="0"/>
    <n v="4"/>
    <x v="0"/>
    <x v="1"/>
    <n v="25"/>
  </r>
  <r>
    <x v="2285"/>
    <x v="0"/>
    <n v="25"/>
    <x v="1"/>
    <s v="Service Engineer"/>
    <x v="6"/>
    <x v="0"/>
    <x v="1"/>
    <x v="516"/>
    <x v="514"/>
    <d v="2023-07-01T00:00:00"/>
    <x v="1"/>
    <m/>
    <m/>
    <x v="1"/>
    <n v="5"/>
    <x v="1"/>
    <x v="0"/>
    <n v="23"/>
  </r>
  <r>
    <x v="2286"/>
    <x v="1"/>
    <n v="28"/>
    <x v="3"/>
    <s v="Marketing Executive"/>
    <x v="12"/>
    <x v="2"/>
    <x v="0"/>
    <x v="517"/>
    <x v="522"/>
    <d v="2023-07-13T00:00:00"/>
    <x v="1"/>
    <m/>
    <m/>
    <x v="1"/>
    <n v="5"/>
    <x v="1"/>
    <x v="1"/>
    <n v="34"/>
  </r>
  <r>
    <x v="2287"/>
    <x v="0"/>
    <n v="30"/>
    <x v="1"/>
    <s v="Service Engineer"/>
    <x v="10"/>
    <x v="1"/>
    <x v="0"/>
    <x v="517"/>
    <x v="514"/>
    <d v="2023-06-30T00:00:00"/>
    <x v="0"/>
    <n v="197393"/>
    <n v="4"/>
    <x v="2"/>
    <n v="4"/>
    <x v="0"/>
    <x v="1"/>
    <n v="21"/>
  </r>
  <r>
    <x v="2288"/>
    <x v="0"/>
    <n v="25"/>
    <x v="0"/>
    <s v="Operations Manager"/>
    <x v="9"/>
    <x v="0"/>
    <x v="1"/>
    <x v="517"/>
    <x v="517"/>
    <d v="2023-06-29T00:00:00"/>
    <x v="0"/>
    <n v="44969"/>
    <n v="3.9"/>
    <x v="2"/>
    <n v="3"/>
    <x v="1"/>
    <x v="0"/>
    <n v="20"/>
  </r>
  <r>
    <x v="2289"/>
    <x v="0"/>
    <n v="23"/>
    <x v="0"/>
    <s v="Operations Manager"/>
    <x v="0"/>
    <x v="1"/>
    <x v="1"/>
    <x v="517"/>
    <x v="519"/>
    <d v="2023-07-08T00:00:00"/>
    <x v="3"/>
    <m/>
    <m/>
    <x v="1"/>
    <n v="5"/>
    <x v="1"/>
    <x v="0"/>
    <n v="29"/>
  </r>
  <r>
    <x v="2290"/>
    <x v="2"/>
    <n v="25"/>
    <x v="1"/>
    <s v="Service Engineer"/>
    <x v="1"/>
    <x v="1"/>
    <x v="2"/>
    <x v="517"/>
    <x v="518"/>
    <d v="2023-07-01T00:00:00"/>
    <x v="0"/>
    <n v="52475"/>
    <n v="4.5999999999999996"/>
    <x v="0"/>
    <n v="4"/>
    <x v="1"/>
    <x v="0"/>
    <n v="22"/>
  </r>
  <r>
    <x v="2291"/>
    <x v="0"/>
    <n v="25"/>
    <x v="1"/>
    <s v="Service Engineer"/>
    <x v="1"/>
    <x v="1"/>
    <x v="1"/>
    <x v="518"/>
    <x v="515"/>
    <d v="2023-07-01T00:00:00"/>
    <x v="0"/>
    <m/>
    <m/>
    <x v="2"/>
    <n v="1"/>
    <x v="0"/>
    <x v="0"/>
    <n v="21"/>
  </r>
  <r>
    <x v="2292"/>
    <x v="0"/>
    <n v="33"/>
    <x v="0"/>
    <s v="Operations Executive"/>
    <x v="13"/>
    <x v="1"/>
    <x v="1"/>
    <x v="518"/>
    <x v="520"/>
    <d v="2023-06-23T00:00:00"/>
    <x v="0"/>
    <n v="167115"/>
    <n v="4.5"/>
    <x v="0"/>
    <n v="5"/>
    <x v="1"/>
    <x v="1"/>
    <n v="13"/>
  </r>
  <r>
    <x v="2293"/>
    <x v="0"/>
    <n v="24"/>
    <x v="0"/>
    <s v="Operations Manager"/>
    <x v="2"/>
    <x v="0"/>
    <x v="0"/>
    <x v="518"/>
    <x v="511"/>
    <d v="2023-06-23T00:00:00"/>
    <x v="0"/>
    <n v="88785"/>
    <n v="4.5999999999999996"/>
    <x v="0"/>
    <m/>
    <x v="1"/>
    <x v="0"/>
    <n v="13"/>
  </r>
  <r>
    <x v="2294"/>
    <x v="0"/>
    <n v="36"/>
    <x v="1"/>
    <s v="Service Manager"/>
    <x v="2"/>
    <x v="4"/>
    <x v="1"/>
    <x v="519"/>
    <x v="516"/>
    <d v="2023-07-04T00:00:00"/>
    <x v="1"/>
    <m/>
    <m/>
    <x v="1"/>
    <n v="5"/>
    <x v="1"/>
    <x v="2"/>
    <n v="23"/>
  </r>
  <r>
    <x v="2295"/>
    <x v="0"/>
    <n v="25"/>
    <x v="0"/>
    <s v="Operations Executive"/>
    <x v="13"/>
    <x v="0"/>
    <x v="2"/>
    <x v="519"/>
    <x v="516"/>
    <d v="2023-07-04T00:00:00"/>
    <x v="0"/>
    <n v="144001"/>
    <n v="4.8"/>
    <x v="0"/>
    <n v="4"/>
    <x v="1"/>
    <x v="0"/>
    <n v="23"/>
  </r>
  <r>
    <x v="2296"/>
    <x v="0"/>
    <n v="25"/>
    <x v="2"/>
    <s v="Sales Executive"/>
    <x v="8"/>
    <x v="0"/>
    <x v="1"/>
    <x v="520"/>
    <x v="519"/>
    <d v="2023-07-04T00:00:00"/>
    <x v="0"/>
    <n v="183166"/>
    <n v="4.9000000000000004"/>
    <x v="0"/>
    <n v="4"/>
    <x v="0"/>
    <x v="0"/>
    <n v="22"/>
  </r>
  <r>
    <x v="2297"/>
    <x v="0"/>
    <n v="22"/>
    <x v="1"/>
    <s v="Service Engineer"/>
    <x v="4"/>
    <x v="2"/>
    <x v="4"/>
    <x v="520"/>
    <x v="519"/>
    <d v="2023-07-05T00:00:00"/>
    <x v="0"/>
    <n v="76096"/>
    <n v="4.9000000000000004"/>
    <x v="2"/>
    <m/>
    <x v="0"/>
    <x v="0"/>
    <n v="23"/>
  </r>
  <r>
    <x v="2298"/>
    <x v="0"/>
    <n v="33"/>
    <x v="4"/>
    <s v="Production Engineer"/>
    <x v="5"/>
    <x v="1"/>
    <x v="1"/>
    <x v="520"/>
    <x v="523"/>
    <d v="2023-07-05T00:00:00"/>
    <x v="0"/>
    <m/>
    <m/>
    <x v="0"/>
    <n v="4"/>
    <x v="1"/>
    <x v="1"/>
    <n v="23"/>
  </r>
  <r>
    <x v="2299"/>
    <x v="0"/>
    <n v="35"/>
    <x v="2"/>
    <s v="Sales Executive"/>
    <x v="6"/>
    <x v="1"/>
    <x v="1"/>
    <x v="520"/>
    <x v="523"/>
    <d v="2023-07-08T00:00:00"/>
    <x v="0"/>
    <m/>
    <m/>
    <x v="2"/>
    <n v="4"/>
    <x v="1"/>
    <x v="2"/>
    <n v="26"/>
  </r>
  <r>
    <x v="2300"/>
    <x v="2"/>
    <n v="35"/>
    <x v="0"/>
    <s v="Operations Executive"/>
    <x v="0"/>
    <x v="1"/>
    <x v="0"/>
    <x v="521"/>
    <x v="524"/>
    <d v="2023-07-10T00:00:00"/>
    <x v="1"/>
    <m/>
    <m/>
    <x v="1"/>
    <n v="5"/>
    <x v="1"/>
    <x v="2"/>
    <n v="27"/>
  </r>
  <r>
    <x v="2301"/>
    <x v="0"/>
    <n v="34"/>
    <x v="0"/>
    <s v="Operations Manager"/>
    <x v="1"/>
    <x v="2"/>
    <x v="3"/>
    <x v="521"/>
    <x v="515"/>
    <d v="2023-06-30T00:00:00"/>
    <x v="0"/>
    <n v="71243"/>
    <n v="4.9000000000000004"/>
    <x v="2"/>
    <n v="4"/>
    <x v="0"/>
    <x v="2"/>
    <n v="17"/>
  </r>
  <r>
    <x v="2302"/>
    <x v="0"/>
    <n v="40"/>
    <x v="3"/>
    <s v="Marketing Executive"/>
    <x v="7"/>
    <x v="0"/>
    <x v="2"/>
    <x v="521"/>
    <x v="523"/>
    <d v="2023-07-10T00:00:00"/>
    <x v="0"/>
    <n v="61851"/>
    <n v="4.5"/>
    <x v="0"/>
    <m/>
    <x v="1"/>
    <x v="3"/>
    <n v="27"/>
  </r>
  <r>
    <x v="2303"/>
    <x v="0"/>
    <n v="39"/>
    <x v="0"/>
    <s v="Operations Executive"/>
    <x v="6"/>
    <x v="1"/>
    <x v="1"/>
    <x v="522"/>
    <x v="525"/>
    <d v="2023-07-14T00:00:00"/>
    <x v="0"/>
    <n v="76847"/>
    <n v="3.7"/>
    <x v="0"/>
    <n v="4"/>
    <x v="0"/>
    <x v="2"/>
    <n v="30"/>
  </r>
  <r>
    <x v="2304"/>
    <x v="1"/>
    <n v="27"/>
    <x v="3"/>
    <s v="Marketing Manager"/>
    <x v="5"/>
    <x v="0"/>
    <x v="0"/>
    <x v="522"/>
    <x v="526"/>
    <d v="2023-07-12T00:00:00"/>
    <x v="0"/>
    <n v="32026"/>
    <n v="3.6"/>
    <x v="0"/>
    <n v="5"/>
    <x v="1"/>
    <x v="0"/>
    <n v="28"/>
  </r>
  <r>
    <x v="2305"/>
    <x v="0"/>
    <n v="36"/>
    <x v="0"/>
    <s v="Operations Executive"/>
    <x v="2"/>
    <x v="4"/>
    <x v="0"/>
    <x v="522"/>
    <x v="527"/>
    <d v="2023-07-12T00:00:00"/>
    <x v="0"/>
    <n v="76260"/>
    <n v="4.7"/>
    <x v="0"/>
    <n v="4"/>
    <x v="1"/>
    <x v="2"/>
    <n v="28"/>
  </r>
  <r>
    <x v="2306"/>
    <x v="0"/>
    <n v="25"/>
    <x v="0"/>
    <s v="Operations Executive"/>
    <x v="12"/>
    <x v="1"/>
    <x v="2"/>
    <x v="522"/>
    <x v="528"/>
    <d v="2023-07-10T00:00:00"/>
    <x v="1"/>
    <m/>
    <m/>
    <x v="1"/>
    <n v="4"/>
    <x v="1"/>
    <x v="0"/>
    <n v="26"/>
  </r>
  <r>
    <x v="2307"/>
    <x v="2"/>
    <n v="34"/>
    <x v="5"/>
    <s v="General Manager"/>
    <x v="1"/>
    <x v="0"/>
    <x v="0"/>
    <x v="522"/>
    <x v="526"/>
    <d v="2023-07-04T00:00:00"/>
    <x v="0"/>
    <n v="70297"/>
    <n v="3.7"/>
    <x v="0"/>
    <n v="4"/>
    <x v="1"/>
    <x v="2"/>
    <n v="20"/>
  </r>
  <r>
    <x v="2308"/>
    <x v="0"/>
    <n v="22"/>
    <x v="0"/>
    <s v="Operations Executive"/>
    <x v="7"/>
    <x v="1"/>
    <x v="0"/>
    <x v="523"/>
    <x v="529"/>
    <d v="2023-07-14T00:00:00"/>
    <x v="0"/>
    <n v="54788"/>
    <n v="3.7"/>
    <x v="0"/>
    <n v="2"/>
    <x v="1"/>
    <x v="0"/>
    <n v="29"/>
  </r>
  <r>
    <x v="2309"/>
    <x v="0"/>
    <n v="25"/>
    <x v="2"/>
    <s v="Sales Executive"/>
    <x v="1"/>
    <x v="0"/>
    <x v="2"/>
    <x v="523"/>
    <x v="519"/>
    <d v="2023-07-02T00:00:00"/>
    <x v="0"/>
    <n v="56352"/>
    <n v="4.7"/>
    <x v="2"/>
    <n v="3"/>
    <x v="1"/>
    <x v="0"/>
    <n v="17"/>
  </r>
  <r>
    <x v="2310"/>
    <x v="0"/>
    <n v="29"/>
    <x v="0"/>
    <s v="Operations Executive"/>
    <x v="0"/>
    <x v="0"/>
    <x v="1"/>
    <x v="523"/>
    <x v="526"/>
    <d v="2023-07-07T00:00:00"/>
    <x v="1"/>
    <m/>
    <m/>
    <x v="1"/>
    <n v="4"/>
    <x v="0"/>
    <x v="1"/>
    <n v="22"/>
  </r>
  <r>
    <x v="2311"/>
    <x v="2"/>
    <n v="31"/>
    <x v="0"/>
    <s v="Operations Executive"/>
    <x v="4"/>
    <x v="2"/>
    <x v="4"/>
    <x v="524"/>
    <x v="525"/>
    <d v="2023-07-08T00:00:00"/>
    <x v="0"/>
    <m/>
    <m/>
    <x v="0"/>
    <m/>
    <x v="0"/>
    <x v="1"/>
    <n v="22"/>
  </r>
  <r>
    <x v="2312"/>
    <x v="0"/>
    <n v="36"/>
    <x v="0"/>
    <s v="Operations Manager"/>
    <x v="3"/>
    <x v="0"/>
    <x v="3"/>
    <x v="524"/>
    <x v="530"/>
    <d v="2023-07-03T00:00:00"/>
    <x v="0"/>
    <n v="59571"/>
    <n v="4.7"/>
    <x v="2"/>
    <n v="4"/>
    <x v="1"/>
    <x v="2"/>
    <n v="17"/>
  </r>
  <r>
    <x v="2313"/>
    <x v="2"/>
    <n v="35"/>
    <x v="0"/>
    <s v="Operations Executive"/>
    <x v="0"/>
    <x v="0"/>
    <x v="2"/>
    <x v="525"/>
    <x v="529"/>
    <d v="2023-07-11T00:00:00"/>
    <x v="0"/>
    <m/>
    <m/>
    <x v="0"/>
    <n v="5"/>
    <x v="1"/>
    <x v="2"/>
    <n v="24"/>
  </r>
  <r>
    <x v="2314"/>
    <x v="1"/>
    <n v="27"/>
    <x v="0"/>
    <s v="Operations Manager"/>
    <x v="1"/>
    <x v="1"/>
    <x v="3"/>
    <x v="525"/>
    <x v="528"/>
    <d v="2023-07-13T00:00:00"/>
    <x v="3"/>
    <m/>
    <m/>
    <x v="1"/>
    <n v="5"/>
    <x v="1"/>
    <x v="0"/>
    <n v="26"/>
  </r>
  <r>
    <x v="2315"/>
    <x v="0"/>
    <n v="25"/>
    <x v="8"/>
    <s v="HR Specialist"/>
    <x v="6"/>
    <x v="1"/>
    <x v="1"/>
    <x v="525"/>
    <x v="531"/>
    <d v="2023-07-13T00:00:00"/>
    <x v="0"/>
    <n v="62303"/>
    <n v="4.4000000000000004"/>
    <x v="0"/>
    <n v="4"/>
    <x v="1"/>
    <x v="0"/>
    <n v="26"/>
  </r>
  <r>
    <x v="2316"/>
    <x v="0"/>
    <n v="30"/>
    <x v="2"/>
    <s v="Sales Manager"/>
    <x v="3"/>
    <x v="0"/>
    <x v="0"/>
    <x v="525"/>
    <x v="529"/>
    <d v="2023-07-12T00:00:00"/>
    <x v="0"/>
    <n v="63991"/>
    <n v="4.7"/>
    <x v="0"/>
    <n v="3"/>
    <x v="1"/>
    <x v="1"/>
    <n v="25"/>
  </r>
  <r>
    <x v="2317"/>
    <x v="0"/>
    <n v="27"/>
    <x v="0"/>
    <s v="Operations Executive"/>
    <x v="2"/>
    <x v="1"/>
    <x v="1"/>
    <x v="526"/>
    <x v="532"/>
    <d v="2023-07-22T00:00:00"/>
    <x v="0"/>
    <n v="70976"/>
    <n v="3.8"/>
    <x v="0"/>
    <n v="4"/>
    <x v="1"/>
    <x v="0"/>
    <n v="34"/>
  </r>
  <r>
    <x v="2318"/>
    <x v="0"/>
    <n v="30"/>
    <x v="1"/>
    <s v="Service Engineer"/>
    <x v="0"/>
    <x v="1"/>
    <x v="3"/>
    <x v="526"/>
    <x v="519"/>
    <d v="2023-07-02T00:00:00"/>
    <x v="0"/>
    <n v="44046"/>
    <n v="4.2"/>
    <x v="0"/>
    <m/>
    <x v="1"/>
    <x v="1"/>
    <n v="14"/>
  </r>
  <r>
    <x v="2319"/>
    <x v="0"/>
    <n v="24"/>
    <x v="0"/>
    <s v="Operations Executive"/>
    <x v="12"/>
    <x v="1"/>
    <x v="0"/>
    <x v="526"/>
    <x v="530"/>
    <d v="2023-07-07T00:00:00"/>
    <x v="0"/>
    <m/>
    <m/>
    <x v="0"/>
    <m/>
    <x v="1"/>
    <x v="0"/>
    <n v="19"/>
  </r>
  <r>
    <x v="2320"/>
    <x v="1"/>
    <n v="35"/>
    <x v="0"/>
    <s v="Operations Executive"/>
    <x v="3"/>
    <x v="1"/>
    <x v="0"/>
    <x v="527"/>
    <x v="533"/>
    <d v="2023-07-18T00:00:00"/>
    <x v="1"/>
    <m/>
    <m/>
    <x v="1"/>
    <n v="4"/>
    <x v="1"/>
    <x v="2"/>
    <n v="29"/>
  </r>
  <r>
    <x v="2321"/>
    <x v="2"/>
    <n v="30"/>
    <x v="1"/>
    <s v="Service Engineer"/>
    <x v="11"/>
    <x v="1"/>
    <x v="3"/>
    <x v="527"/>
    <x v="533"/>
    <d v="2023-07-21T00:00:00"/>
    <x v="2"/>
    <m/>
    <m/>
    <x v="1"/>
    <m/>
    <x v="1"/>
    <x v="1"/>
    <n v="32"/>
  </r>
  <r>
    <x v="2322"/>
    <x v="2"/>
    <n v="35"/>
    <x v="1"/>
    <s v="Service Manager"/>
    <x v="12"/>
    <x v="2"/>
    <x v="2"/>
    <x v="527"/>
    <x v="524"/>
    <d v="2023-07-14T00:00:00"/>
    <x v="1"/>
    <m/>
    <m/>
    <x v="1"/>
    <n v="2"/>
    <x v="1"/>
    <x v="2"/>
    <n v="25"/>
  </r>
  <r>
    <x v="2323"/>
    <x v="0"/>
    <n v="28"/>
    <x v="0"/>
    <s v="Operations Executive"/>
    <x v="0"/>
    <x v="1"/>
    <x v="1"/>
    <x v="527"/>
    <x v="523"/>
    <d v="2023-07-08T00:00:00"/>
    <x v="0"/>
    <n v="60145"/>
    <n v="3.5"/>
    <x v="0"/>
    <n v="5"/>
    <x v="1"/>
    <x v="1"/>
    <n v="19"/>
  </r>
  <r>
    <x v="2324"/>
    <x v="2"/>
    <n v="28"/>
    <x v="1"/>
    <s v="Service Engineer"/>
    <x v="4"/>
    <x v="0"/>
    <x v="1"/>
    <x v="527"/>
    <x v="523"/>
    <d v="2023-07-03T00:00:00"/>
    <x v="1"/>
    <m/>
    <m/>
    <x v="1"/>
    <n v="4"/>
    <x v="1"/>
    <x v="1"/>
    <n v="14"/>
  </r>
  <r>
    <x v="2325"/>
    <x v="1"/>
    <n v="23"/>
    <x v="1"/>
    <s v="Service Engineer"/>
    <x v="5"/>
    <x v="0"/>
    <x v="1"/>
    <x v="527"/>
    <x v="525"/>
    <d v="2023-07-10T00:00:00"/>
    <x v="0"/>
    <n v="53583"/>
    <n v="4.5"/>
    <x v="2"/>
    <n v="5"/>
    <x v="1"/>
    <x v="0"/>
    <n v="21"/>
  </r>
  <r>
    <x v="2326"/>
    <x v="2"/>
    <n v="32"/>
    <x v="0"/>
    <s v="Operations Manager"/>
    <x v="5"/>
    <x v="2"/>
    <x v="1"/>
    <x v="527"/>
    <x v="533"/>
    <d v="2023-07-19T00:00:00"/>
    <x v="0"/>
    <n v="53917"/>
    <n v="3.6"/>
    <x v="0"/>
    <n v="5"/>
    <x v="0"/>
    <x v="1"/>
    <n v="30"/>
  </r>
  <r>
    <x v="2327"/>
    <x v="0"/>
    <n v="32"/>
    <x v="1"/>
    <s v="Service Engineer"/>
    <x v="7"/>
    <x v="0"/>
    <x v="1"/>
    <x v="527"/>
    <x v="530"/>
    <d v="2023-07-10T00:00:00"/>
    <x v="0"/>
    <n v="49780"/>
    <n v="3.9"/>
    <x v="0"/>
    <n v="5"/>
    <x v="1"/>
    <x v="1"/>
    <n v="21"/>
  </r>
  <r>
    <x v="2328"/>
    <x v="2"/>
    <n v="30"/>
    <x v="4"/>
    <s v="Production Manager"/>
    <x v="6"/>
    <x v="4"/>
    <x v="1"/>
    <x v="528"/>
    <x v="527"/>
    <d v="2023-07-09T00:00:00"/>
    <x v="0"/>
    <n v="72013"/>
    <n v="3.7"/>
    <x v="0"/>
    <n v="2"/>
    <x v="1"/>
    <x v="1"/>
    <n v="19"/>
  </r>
  <r>
    <x v="2329"/>
    <x v="0"/>
    <n v="47"/>
    <x v="3"/>
    <s v="Marketing Manager"/>
    <x v="4"/>
    <x v="1"/>
    <x v="0"/>
    <x v="528"/>
    <x v="530"/>
    <d v="2023-07-05T00:00:00"/>
    <x v="2"/>
    <m/>
    <m/>
    <x v="1"/>
    <n v="3"/>
    <x v="1"/>
    <x v="5"/>
    <n v="15"/>
  </r>
  <r>
    <x v="2330"/>
    <x v="0"/>
    <n v="26"/>
    <x v="1"/>
    <s v="Service Engineer"/>
    <x v="3"/>
    <x v="0"/>
    <x v="1"/>
    <x v="528"/>
    <x v="530"/>
    <d v="2023-07-06T00:00:00"/>
    <x v="0"/>
    <n v="72785"/>
    <n v="4.9000000000000004"/>
    <x v="2"/>
    <n v="2"/>
    <x v="1"/>
    <x v="0"/>
    <n v="16"/>
  </r>
  <r>
    <x v="2331"/>
    <x v="0"/>
    <n v="23"/>
    <x v="1"/>
    <s v="Service Engineer"/>
    <x v="12"/>
    <x v="1"/>
    <x v="1"/>
    <x v="528"/>
    <x v="526"/>
    <d v="2023-07-09T00:00:00"/>
    <x v="0"/>
    <n v="47571"/>
    <n v="4.3"/>
    <x v="0"/>
    <n v="4"/>
    <x v="1"/>
    <x v="0"/>
    <n v="19"/>
  </r>
  <r>
    <x v="2332"/>
    <x v="2"/>
    <n v="22"/>
    <x v="0"/>
    <s v="Operations Manager"/>
    <x v="5"/>
    <x v="2"/>
    <x v="2"/>
    <x v="529"/>
    <x v="525"/>
    <d v="2023-07-11T00:00:00"/>
    <x v="1"/>
    <m/>
    <m/>
    <x v="1"/>
    <m/>
    <x v="1"/>
    <x v="0"/>
    <n v="20"/>
  </r>
  <r>
    <x v="2333"/>
    <x v="2"/>
    <n v="34"/>
    <x v="0"/>
    <s v="Operations Executive"/>
    <x v="4"/>
    <x v="1"/>
    <x v="0"/>
    <x v="529"/>
    <x v="526"/>
    <d v="2023-07-08T00:00:00"/>
    <x v="0"/>
    <n v="70860"/>
    <n v="4.2"/>
    <x v="0"/>
    <n v="5"/>
    <x v="0"/>
    <x v="2"/>
    <n v="17"/>
  </r>
  <r>
    <x v="2334"/>
    <x v="0"/>
    <n v="30"/>
    <x v="0"/>
    <s v="Operations Executive"/>
    <x v="11"/>
    <x v="1"/>
    <x v="1"/>
    <x v="529"/>
    <x v="532"/>
    <d v="2023-07-14T00:00:00"/>
    <x v="0"/>
    <m/>
    <m/>
    <x v="0"/>
    <n v="5"/>
    <x v="1"/>
    <x v="1"/>
    <n v="23"/>
  </r>
  <r>
    <x v="2335"/>
    <x v="0"/>
    <n v="31"/>
    <x v="0"/>
    <s v="Operations Manager"/>
    <x v="4"/>
    <x v="1"/>
    <x v="1"/>
    <x v="529"/>
    <x v="522"/>
    <d v="2023-07-06T00:00:00"/>
    <x v="0"/>
    <m/>
    <m/>
    <x v="2"/>
    <n v="4"/>
    <x v="1"/>
    <x v="1"/>
    <n v="15"/>
  </r>
  <r>
    <x v="2336"/>
    <x v="0"/>
    <n v="25"/>
    <x v="0"/>
    <s v="Operations Manager"/>
    <x v="0"/>
    <x v="2"/>
    <x v="3"/>
    <x v="530"/>
    <x v="529"/>
    <d v="2023-07-13T00:00:00"/>
    <x v="0"/>
    <n v="69627"/>
    <n v="4.7"/>
    <x v="0"/>
    <n v="5"/>
    <x v="1"/>
    <x v="0"/>
    <n v="21"/>
  </r>
  <r>
    <x v="2337"/>
    <x v="0"/>
    <n v="34"/>
    <x v="1"/>
    <s v="Service Manager"/>
    <x v="3"/>
    <x v="1"/>
    <x v="3"/>
    <x v="530"/>
    <x v="527"/>
    <d v="2023-07-14T00:00:00"/>
    <x v="2"/>
    <m/>
    <m/>
    <x v="1"/>
    <m/>
    <x v="0"/>
    <x v="2"/>
    <n v="22"/>
  </r>
  <r>
    <x v="2338"/>
    <x v="0"/>
    <n v="31"/>
    <x v="2"/>
    <s v="Sales Executive"/>
    <x v="1"/>
    <x v="0"/>
    <x v="0"/>
    <x v="531"/>
    <x v="534"/>
    <d v="2023-07-25T00:00:00"/>
    <x v="0"/>
    <n v="71147"/>
    <n v="4.5"/>
    <x v="0"/>
    <n v="4"/>
    <x v="0"/>
    <x v="1"/>
    <n v="32"/>
  </r>
  <r>
    <x v="2339"/>
    <x v="0"/>
    <n v="23"/>
    <x v="1"/>
    <s v="Service Engineer"/>
    <x v="12"/>
    <x v="3"/>
    <x v="3"/>
    <x v="531"/>
    <x v="524"/>
    <d v="2023-07-12T00:00:00"/>
    <x v="0"/>
    <n v="40060"/>
    <n v="4.9000000000000004"/>
    <x v="0"/>
    <n v="5"/>
    <x v="0"/>
    <x v="0"/>
    <n v="19"/>
  </r>
  <r>
    <x v="2340"/>
    <x v="2"/>
    <n v="25"/>
    <x v="1"/>
    <s v="Service Engineer"/>
    <x v="1"/>
    <x v="1"/>
    <x v="0"/>
    <x v="531"/>
    <x v="535"/>
    <d v="2023-07-16T00:00:00"/>
    <x v="0"/>
    <n v="65494"/>
    <n v="3.8"/>
    <x v="0"/>
    <m/>
    <x v="1"/>
    <x v="0"/>
    <n v="23"/>
  </r>
  <r>
    <x v="2341"/>
    <x v="0"/>
    <n v="33"/>
    <x v="0"/>
    <s v="Operations Executive"/>
    <x v="6"/>
    <x v="3"/>
    <x v="1"/>
    <x v="531"/>
    <x v="533"/>
    <d v="2023-07-17T00:00:00"/>
    <x v="3"/>
    <m/>
    <m/>
    <x v="1"/>
    <n v="4"/>
    <x v="1"/>
    <x v="1"/>
    <n v="24"/>
  </r>
  <r>
    <x v="2342"/>
    <x v="0"/>
    <n v="40"/>
    <x v="0"/>
    <s v="Operations Executive"/>
    <x v="13"/>
    <x v="1"/>
    <x v="1"/>
    <x v="531"/>
    <x v="522"/>
    <d v="2023-07-10T00:00:00"/>
    <x v="2"/>
    <m/>
    <m/>
    <x v="1"/>
    <n v="3"/>
    <x v="0"/>
    <x v="3"/>
    <n v="17"/>
  </r>
  <r>
    <x v="2343"/>
    <x v="0"/>
    <n v="23"/>
    <x v="2"/>
    <s v="Sales Executive"/>
    <x v="10"/>
    <x v="2"/>
    <x v="1"/>
    <x v="531"/>
    <x v="528"/>
    <d v="2023-07-10T00:00:00"/>
    <x v="0"/>
    <n v="145717"/>
    <n v="4.5999999999999996"/>
    <x v="0"/>
    <n v="4"/>
    <x v="0"/>
    <x v="0"/>
    <n v="17"/>
  </r>
  <r>
    <x v="2344"/>
    <x v="1"/>
    <n v="28"/>
    <x v="0"/>
    <s v="Operations Executive"/>
    <x v="12"/>
    <x v="3"/>
    <x v="0"/>
    <x v="531"/>
    <x v="529"/>
    <d v="2023-07-13T00:00:00"/>
    <x v="0"/>
    <n v="58914"/>
    <n v="4.2"/>
    <x v="0"/>
    <m/>
    <x v="1"/>
    <x v="1"/>
    <n v="20"/>
  </r>
  <r>
    <x v="2345"/>
    <x v="2"/>
    <n v="23"/>
    <x v="1"/>
    <s v="Service Manager"/>
    <x v="3"/>
    <x v="3"/>
    <x v="1"/>
    <x v="532"/>
    <x v="536"/>
    <d v="2023-07-18T00:00:00"/>
    <x v="0"/>
    <n v="78488"/>
    <n v="4.2"/>
    <x v="0"/>
    <n v="5"/>
    <x v="0"/>
    <x v="0"/>
    <n v="24"/>
  </r>
  <r>
    <x v="2346"/>
    <x v="2"/>
    <n v="33"/>
    <x v="7"/>
    <s v="Purchase Manager"/>
    <x v="4"/>
    <x v="0"/>
    <x v="0"/>
    <x v="532"/>
    <x v="532"/>
    <d v="2023-07-19T00:00:00"/>
    <x v="0"/>
    <m/>
    <m/>
    <x v="0"/>
    <n v="4"/>
    <x v="1"/>
    <x v="1"/>
    <n v="25"/>
  </r>
  <r>
    <x v="2347"/>
    <x v="0"/>
    <n v="34"/>
    <x v="0"/>
    <s v="Operations Manager"/>
    <x v="6"/>
    <x v="4"/>
    <x v="0"/>
    <x v="532"/>
    <x v="537"/>
    <d v="2023-07-27T00:00:00"/>
    <x v="1"/>
    <m/>
    <m/>
    <x v="1"/>
    <n v="5"/>
    <x v="2"/>
    <x v="2"/>
    <n v="33"/>
  </r>
  <r>
    <x v="2348"/>
    <x v="2"/>
    <n v="34"/>
    <x v="7"/>
    <s v="Purchase Officer"/>
    <x v="5"/>
    <x v="1"/>
    <x v="1"/>
    <x v="532"/>
    <x v="524"/>
    <d v="2023-07-10T00:00:00"/>
    <x v="0"/>
    <n v="58211"/>
    <n v="4.5999999999999996"/>
    <x v="0"/>
    <n v="5"/>
    <x v="0"/>
    <x v="2"/>
    <n v="16"/>
  </r>
  <r>
    <x v="2349"/>
    <x v="0"/>
    <n v="34"/>
    <x v="4"/>
    <s v="Production Engineer"/>
    <x v="13"/>
    <x v="0"/>
    <x v="1"/>
    <x v="532"/>
    <x v="535"/>
    <d v="2023-07-13T00:00:00"/>
    <x v="0"/>
    <n v="194945"/>
    <n v="4.5"/>
    <x v="0"/>
    <n v="4"/>
    <x v="1"/>
    <x v="2"/>
    <n v="19"/>
  </r>
  <r>
    <x v="2350"/>
    <x v="2"/>
    <n v="40"/>
    <x v="2"/>
    <s v="Sales Manager"/>
    <x v="8"/>
    <x v="1"/>
    <x v="1"/>
    <x v="532"/>
    <x v="529"/>
    <d v="2023-07-18T00:00:00"/>
    <x v="1"/>
    <m/>
    <m/>
    <x v="1"/>
    <m/>
    <x v="1"/>
    <x v="3"/>
    <n v="24"/>
  </r>
  <r>
    <x v="2351"/>
    <x v="1"/>
    <n v="26"/>
    <x v="7"/>
    <s v="Purchase Officer"/>
    <x v="13"/>
    <x v="1"/>
    <x v="2"/>
    <x v="532"/>
    <x v="538"/>
    <d v="2023-07-18T00:00:00"/>
    <x v="0"/>
    <n v="191383"/>
    <n v="4.4000000000000004"/>
    <x v="0"/>
    <n v="3"/>
    <x v="1"/>
    <x v="0"/>
    <n v="24"/>
  </r>
  <r>
    <x v="2352"/>
    <x v="2"/>
    <n v="23"/>
    <x v="0"/>
    <s v="Operations Executive"/>
    <x v="9"/>
    <x v="2"/>
    <x v="2"/>
    <x v="533"/>
    <x v="532"/>
    <d v="2023-07-19T00:00:00"/>
    <x v="0"/>
    <n v="64435"/>
    <n v="3.9"/>
    <x v="0"/>
    <n v="5"/>
    <x v="1"/>
    <x v="0"/>
    <n v="24"/>
  </r>
  <r>
    <x v="2353"/>
    <x v="2"/>
    <n v="22"/>
    <x v="0"/>
    <s v="Operations Executive"/>
    <x v="12"/>
    <x v="1"/>
    <x v="0"/>
    <x v="533"/>
    <x v="534"/>
    <d v="2023-07-18T00:00:00"/>
    <x v="0"/>
    <n v="38132"/>
    <n v="3.7"/>
    <x v="0"/>
    <n v="5"/>
    <x v="1"/>
    <x v="0"/>
    <n v="23"/>
  </r>
  <r>
    <x v="2354"/>
    <x v="2"/>
    <n v="23"/>
    <x v="7"/>
    <s v="Purchase Officer"/>
    <x v="3"/>
    <x v="3"/>
    <x v="1"/>
    <x v="533"/>
    <x v="539"/>
    <d v="2023-07-19T00:00:00"/>
    <x v="1"/>
    <m/>
    <m/>
    <x v="1"/>
    <n v="5"/>
    <x v="1"/>
    <x v="0"/>
    <n v="24"/>
  </r>
  <r>
    <x v="2355"/>
    <x v="0"/>
    <n v="22"/>
    <x v="7"/>
    <s v="Purchase Officer"/>
    <x v="0"/>
    <x v="0"/>
    <x v="1"/>
    <x v="534"/>
    <x v="524"/>
    <d v="2023-07-12T00:00:00"/>
    <x v="0"/>
    <m/>
    <m/>
    <x v="0"/>
    <n v="4"/>
    <x v="0"/>
    <x v="0"/>
    <n v="16"/>
  </r>
  <r>
    <x v="2356"/>
    <x v="1"/>
    <n v="35"/>
    <x v="0"/>
    <s v="Operations Manager"/>
    <x v="0"/>
    <x v="4"/>
    <x v="4"/>
    <x v="534"/>
    <x v="538"/>
    <d v="2023-07-13T00:00:00"/>
    <x v="0"/>
    <n v="67534"/>
    <n v="4.3"/>
    <x v="0"/>
    <n v="3"/>
    <x v="1"/>
    <x v="2"/>
    <n v="17"/>
  </r>
  <r>
    <x v="2357"/>
    <x v="0"/>
    <n v="28"/>
    <x v="3"/>
    <s v="Marketing Manager"/>
    <x v="13"/>
    <x v="2"/>
    <x v="1"/>
    <x v="534"/>
    <x v="529"/>
    <d v="2023-07-13T00:00:00"/>
    <x v="0"/>
    <n v="147255"/>
    <n v="4.8"/>
    <x v="2"/>
    <n v="4"/>
    <x v="1"/>
    <x v="1"/>
    <n v="17"/>
  </r>
  <r>
    <x v="2358"/>
    <x v="0"/>
    <n v="35"/>
    <x v="1"/>
    <s v="Service Engineer"/>
    <x v="14"/>
    <x v="2"/>
    <x v="1"/>
    <x v="534"/>
    <x v="528"/>
    <d v="2023-07-09T00:00:00"/>
    <x v="1"/>
    <m/>
    <m/>
    <x v="1"/>
    <n v="5"/>
    <x v="0"/>
    <x v="2"/>
    <n v="13"/>
  </r>
  <r>
    <x v="2359"/>
    <x v="0"/>
    <n v="30"/>
    <x v="4"/>
    <s v="Production Engineer"/>
    <x v="12"/>
    <x v="1"/>
    <x v="0"/>
    <x v="534"/>
    <x v="524"/>
    <d v="2023-07-13T00:00:00"/>
    <x v="1"/>
    <m/>
    <m/>
    <x v="1"/>
    <n v="5"/>
    <x v="1"/>
    <x v="1"/>
    <n v="17"/>
  </r>
  <r>
    <x v="2360"/>
    <x v="0"/>
    <n v="38"/>
    <x v="0"/>
    <s v="Operations Manager"/>
    <x v="0"/>
    <x v="0"/>
    <x v="1"/>
    <x v="534"/>
    <x v="540"/>
    <d v="2023-07-28T00:00:00"/>
    <x v="0"/>
    <n v="67508"/>
    <n v="4.0999999999999996"/>
    <x v="0"/>
    <m/>
    <x v="1"/>
    <x v="2"/>
    <n v="32"/>
  </r>
  <r>
    <x v="2361"/>
    <x v="0"/>
    <n v="30"/>
    <x v="0"/>
    <s v="Operations Executive"/>
    <x v="1"/>
    <x v="1"/>
    <x v="4"/>
    <x v="534"/>
    <x v="537"/>
    <d v="2023-07-20T00:00:00"/>
    <x v="1"/>
    <m/>
    <m/>
    <x v="1"/>
    <m/>
    <x v="1"/>
    <x v="1"/>
    <n v="24"/>
  </r>
  <r>
    <x v="2362"/>
    <x v="0"/>
    <n v="35"/>
    <x v="1"/>
    <s v="Service Engineer"/>
    <x v="12"/>
    <x v="1"/>
    <x v="0"/>
    <x v="534"/>
    <x v="529"/>
    <d v="2023-07-18T00:00:00"/>
    <x v="0"/>
    <m/>
    <m/>
    <x v="0"/>
    <n v="5"/>
    <x v="1"/>
    <x v="2"/>
    <n v="22"/>
  </r>
  <r>
    <x v="2363"/>
    <x v="0"/>
    <n v="23"/>
    <x v="0"/>
    <s v="Operations Manager"/>
    <x v="7"/>
    <x v="1"/>
    <x v="4"/>
    <x v="534"/>
    <x v="540"/>
    <d v="2023-07-24T00:00:00"/>
    <x v="0"/>
    <n v="50175"/>
    <n v="3.5"/>
    <x v="0"/>
    <n v="5"/>
    <x v="1"/>
    <x v="0"/>
    <n v="28"/>
  </r>
  <r>
    <x v="2364"/>
    <x v="0"/>
    <n v="30"/>
    <x v="1"/>
    <s v="Service Manager"/>
    <x v="7"/>
    <x v="0"/>
    <x v="2"/>
    <x v="534"/>
    <x v="536"/>
    <d v="2023-07-23T00:00:00"/>
    <x v="0"/>
    <n v="49095"/>
    <n v="3.7"/>
    <x v="0"/>
    <n v="4"/>
    <x v="1"/>
    <x v="1"/>
    <n v="27"/>
  </r>
  <r>
    <x v="2365"/>
    <x v="0"/>
    <n v="31"/>
    <x v="6"/>
    <s v="Finance Manager"/>
    <x v="3"/>
    <x v="1"/>
    <x v="2"/>
    <x v="535"/>
    <x v="541"/>
    <d v="2023-07-20T00:00:00"/>
    <x v="0"/>
    <n v="58454"/>
    <n v="4.7"/>
    <x v="0"/>
    <n v="4"/>
    <x v="1"/>
    <x v="1"/>
    <n v="23"/>
  </r>
  <r>
    <x v="2366"/>
    <x v="0"/>
    <n v="22"/>
    <x v="6"/>
    <s v="Financial Analyst"/>
    <x v="4"/>
    <x v="0"/>
    <x v="2"/>
    <x v="535"/>
    <x v="532"/>
    <d v="2023-07-14T00:00:00"/>
    <x v="0"/>
    <m/>
    <m/>
    <x v="2"/>
    <n v="4"/>
    <x v="0"/>
    <x v="0"/>
    <n v="17"/>
  </r>
  <r>
    <x v="2367"/>
    <x v="0"/>
    <n v="36"/>
    <x v="0"/>
    <s v="Operations Executive"/>
    <x v="11"/>
    <x v="0"/>
    <x v="0"/>
    <x v="535"/>
    <x v="533"/>
    <d v="2023-07-15T00:00:00"/>
    <x v="1"/>
    <m/>
    <m/>
    <x v="1"/>
    <n v="4"/>
    <x v="1"/>
    <x v="2"/>
    <n v="18"/>
  </r>
  <r>
    <x v="2368"/>
    <x v="0"/>
    <n v="38"/>
    <x v="4"/>
    <s v="Production Manager"/>
    <x v="9"/>
    <x v="1"/>
    <x v="1"/>
    <x v="535"/>
    <x v="534"/>
    <d v="2023-07-22T00:00:00"/>
    <x v="3"/>
    <m/>
    <m/>
    <x v="1"/>
    <n v="4"/>
    <x v="1"/>
    <x v="2"/>
    <n v="25"/>
  </r>
  <r>
    <x v="2369"/>
    <x v="2"/>
    <n v="30"/>
    <x v="1"/>
    <s v="Service Engineer"/>
    <x v="0"/>
    <x v="0"/>
    <x v="1"/>
    <x v="535"/>
    <x v="532"/>
    <d v="2023-07-17T00:00:00"/>
    <x v="2"/>
    <m/>
    <m/>
    <x v="1"/>
    <m/>
    <x v="1"/>
    <x v="1"/>
    <n v="20"/>
  </r>
  <r>
    <x v="2370"/>
    <x v="2"/>
    <n v="37"/>
    <x v="1"/>
    <s v="Service Manager"/>
    <x v="3"/>
    <x v="0"/>
    <x v="1"/>
    <x v="535"/>
    <x v="541"/>
    <d v="2023-07-27T00:00:00"/>
    <x v="0"/>
    <n v="68032"/>
    <n v="4.4000000000000004"/>
    <x v="0"/>
    <n v="4"/>
    <x v="0"/>
    <x v="2"/>
    <n v="30"/>
  </r>
  <r>
    <x v="2371"/>
    <x v="2"/>
    <n v="40"/>
    <x v="0"/>
    <s v="Operations Executive"/>
    <x v="11"/>
    <x v="3"/>
    <x v="0"/>
    <x v="536"/>
    <x v="537"/>
    <d v="2023-07-28T00:00:00"/>
    <x v="1"/>
    <m/>
    <m/>
    <x v="1"/>
    <m/>
    <x v="1"/>
    <x v="3"/>
    <n v="30"/>
  </r>
  <r>
    <x v="2372"/>
    <x v="2"/>
    <n v="32"/>
    <x v="1"/>
    <s v="Service Manager"/>
    <x v="1"/>
    <x v="1"/>
    <x v="0"/>
    <x v="536"/>
    <x v="542"/>
    <d v="2023-07-24T00:00:00"/>
    <x v="0"/>
    <m/>
    <m/>
    <x v="0"/>
    <n v="4"/>
    <x v="1"/>
    <x v="1"/>
    <n v="26"/>
  </r>
  <r>
    <x v="2373"/>
    <x v="0"/>
    <n v="23"/>
    <x v="7"/>
    <s v="Purchase Officer"/>
    <x v="11"/>
    <x v="0"/>
    <x v="1"/>
    <x v="536"/>
    <x v="533"/>
    <d v="2023-07-17T00:00:00"/>
    <x v="0"/>
    <n v="150114"/>
    <n v="3.9"/>
    <x v="0"/>
    <n v="4"/>
    <x v="1"/>
    <x v="0"/>
    <n v="19"/>
  </r>
  <r>
    <x v="2374"/>
    <x v="2"/>
    <n v="24"/>
    <x v="1"/>
    <s v="Service Engineer"/>
    <x v="4"/>
    <x v="0"/>
    <x v="1"/>
    <x v="536"/>
    <x v="539"/>
    <d v="2023-07-18T00:00:00"/>
    <x v="0"/>
    <n v="80600"/>
    <n v="3.5"/>
    <x v="0"/>
    <n v="5"/>
    <x v="1"/>
    <x v="0"/>
    <n v="20"/>
  </r>
  <r>
    <x v="2375"/>
    <x v="0"/>
    <n v="33"/>
    <x v="0"/>
    <s v="Operations Executive"/>
    <x v="3"/>
    <x v="4"/>
    <x v="1"/>
    <x v="536"/>
    <x v="541"/>
    <d v="2023-07-20T00:00:00"/>
    <x v="0"/>
    <n v="70464"/>
    <n v="4.2"/>
    <x v="0"/>
    <n v="4"/>
    <x v="1"/>
    <x v="1"/>
    <n v="22"/>
  </r>
  <r>
    <x v="2376"/>
    <x v="0"/>
    <n v="29"/>
    <x v="4"/>
    <s v="Production Engineer"/>
    <x v="11"/>
    <x v="0"/>
    <x v="3"/>
    <x v="536"/>
    <x v="537"/>
    <d v="2023-07-24T00:00:00"/>
    <x v="1"/>
    <m/>
    <m/>
    <x v="1"/>
    <m/>
    <x v="1"/>
    <x v="1"/>
    <n v="26"/>
  </r>
  <r>
    <x v="2377"/>
    <x v="2"/>
    <n v="36"/>
    <x v="1"/>
    <s v="Service Engineer"/>
    <x v="9"/>
    <x v="0"/>
    <x v="2"/>
    <x v="536"/>
    <x v="540"/>
    <d v="2023-07-26T00:00:00"/>
    <x v="0"/>
    <n v="60099"/>
    <n v="3.9"/>
    <x v="0"/>
    <n v="4"/>
    <x v="0"/>
    <x v="2"/>
    <n v="28"/>
  </r>
  <r>
    <x v="2378"/>
    <x v="0"/>
    <n v="26"/>
    <x v="1"/>
    <s v="Service Engineer"/>
    <x v="8"/>
    <x v="1"/>
    <x v="2"/>
    <x v="536"/>
    <x v="534"/>
    <d v="2023-07-25T00:00:00"/>
    <x v="0"/>
    <n v="208147"/>
    <n v="3.9"/>
    <x v="0"/>
    <n v="3"/>
    <x v="0"/>
    <x v="0"/>
    <n v="27"/>
  </r>
  <r>
    <x v="2379"/>
    <x v="2"/>
    <n v="30"/>
    <x v="0"/>
    <s v="Operations Manager"/>
    <x v="4"/>
    <x v="1"/>
    <x v="1"/>
    <x v="536"/>
    <x v="543"/>
    <d v="2023-07-30T00:00:00"/>
    <x v="0"/>
    <n v="61852"/>
    <n v="3.6"/>
    <x v="0"/>
    <n v="4"/>
    <x v="1"/>
    <x v="1"/>
    <n v="32"/>
  </r>
  <r>
    <x v="2380"/>
    <x v="2"/>
    <n v="26"/>
    <x v="0"/>
    <s v="Operations Executive"/>
    <x v="5"/>
    <x v="1"/>
    <x v="1"/>
    <x v="537"/>
    <x v="541"/>
    <d v="2023-07-24T00:00:00"/>
    <x v="1"/>
    <m/>
    <m/>
    <x v="1"/>
    <n v="4"/>
    <x v="1"/>
    <x v="0"/>
    <n v="25"/>
  </r>
  <r>
    <x v="2381"/>
    <x v="2"/>
    <n v="29"/>
    <x v="0"/>
    <s v="Operations Executive"/>
    <x v="2"/>
    <x v="2"/>
    <x v="1"/>
    <x v="537"/>
    <x v="534"/>
    <d v="2023-07-26T00:00:00"/>
    <x v="3"/>
    <m/>
    <m/>
    <x v="1"/>
    <m/>
    <x v="1"/>
    <x v="1"/>
    <n v="27"/>
  </r>
  <r>
    <x v="2382"/>
    <x v="1"/>
    <n v="23"/>
    <x v="0"/>
    <s v="Operations Executive"/>
    <x v="6"/>
    <x v="0"/>
    <x v="0"/>
    <x v="538"/>
    <x v="541"/>
    <d v="2023-07-23T00:00:00"/>
    <x v="0"/>
    <m/>
    <m/>
    <x v="0"/>
    <n v="2"/>
    <x v="1"/>
    <x v="0"/>
    <n v="23"/>
  </r>
  <r>
    <x v="2383"/>
    <x v="0"/>
    <n v="25"/>
    <x v="0"/>
    <s v="Operations Manager"/>
    <x v="1"/>
    <x v="1"/>
    <x v="1"/>
    <x v="538"/>
    <x v="536"/>
    <d v="2023-07-23T00:00:00"/>
    <x v="1"/>
    <m/>
    <m/>
    <x v="1"/>
    <n v="4"/>
    <x v="1"/>
    <x v="0"/>
    <n v="23"/>
  </r>
  <r>
    <x v="2384"/>
    <x v="0"/>
    <n v="52"/>
    <x v="1"/>
    <s v="Service Engineer"/>
    <x v="4"/>
    <x v="0"/>
    <x v="2"/>
    <x v="539"/>
    <x v="542"/>
    <d v="2023-07-26T00:00:00"/>
    <x v="1"/>
    <m/>
    <m/>
    <x v="1"/>
    <n v="4"/>
    <x v="1"/>
    <x v="4"/>
    <n v="25"/>
  </r>
  <r>
    <x v="2385"/>
    <x v="2"/>
    <n v="27"/>
    <x v="3"/>
    <s v="Marketing Executive"/>
    <x v="4"/>
    <x v="1"/>
    <x v="0"/>
    <x v="539"/>
    <x v="533"/>
    <d v="2023-07-20T00:00:00"/>
    <x v="1"/>
    <m/>
    <m/>
    <x v="1"/>
    <m/>
    <x v="1"/>
    <x v="0"/>
    <n v="19"/>
  </r>
  <r>
    <x v="2386"/>
    <x v="0"/>
    <n v="25"/>
    <x v="2"/>
    <s v="Sales Manager"/>
    <x v="8"/>
    <x v="2"/>
    <x v="1"/>
    <x v="539"/>
    <x v="544"/>
    <d v="2023-08-03T00:00:00"/>
    <x v="0"/>
    <m/>
    <m/>
    <x v="0"/>
    <n v="4"/>
    <x v="1"/>
    <x v="0"/>
    <n v="33"/>
  </r>
  <r>
    <x v="2387"/>
    <x v="2"/>
    <n v="29"/>
    <x v="1"/>
    <s v="Service Engineer"/>
    <x v="5"/>
    <x v="2"/>
    <x v="4"/>
    <x v="539"/>
    <x v="545"/>
    <d v="2023-07-25T00:00:00"/>
    <x v="0"/>
    <n v="53935"/>
    <n v="5"/>
    <x v="2"/>
    <m/>
    <x v="1"/>
    <x v="1"/>
    <n v="24"/>
  </r>
  <r>
    <x v="2388"/>
    <x v="2"/>
    <n v="30"/>
    <x v="0"/>
    <s v="Operations Executive"/>
    <x v="7"/>
    <x v="4"/>
    <x v="2"/>
    <x v="539"/>
    <x v="539"/>
    <d v="2023-07-22T00:00:00"/>
    <x v="1"/>
    <m/>
    <m/>
    <x v="1"/>
    <n v="4"/>
    <x v="1"/>
    <x v="1"/>
    <n v="21"/>
  </r>
  <r>
    <x v="2389"/>
    <x v="2"/>
    <n v="35"/>
    <x v="1"/>
    <s v="Service Engineer"/>
    <x v="1"/>
    <x v="1"/>
    <x v="2"/>
    <x v="539"/>
    <x v="533"/>
    <d v="2023-07-19T00:00:00"/>
    <x v="1"/>
    <m/>
    <m/>
    <x v="1"/>
    <n v="1"/>
    <x v="0"/>
    <x v="2"/>
    <n v="18"/>
  </r>
  <r>
    <x v="2390"/>
    <x v="0"/>
    <n v="22"/>
    <x v="1"/>
    <s v="Service Manager"/>
    <x v="1"/>
    <x v="0"/>
    <x v="1"/>
    <x v="539"/>
    <x v="545"/>
    <d v="2023-07-30T00:00:00"/>
    <x v="1"/>
    <m/>
    <m/>
    <x v="1"/>
    <n v="5"/>
    <x v="1"/>
    <x v="0"/>
    <n v="29"/>
  </r>
  <r>
    <x v="2391"/>
    <x v="0"/>
    <n v="28"/>
    <x v="1"/>
    <s v="Service Engineer"/>
    <x v="6"/>
    <x v="3"/>
    <x v="3"/>
    <x v="540"/>
    <x v="534"/>
    <d v="2023-07-26T00:00:00"/>
    <x v="3"/>
    <m/>
    <m/>
    <x v="1"/>
    <n v="4"/>
    <x v="1"/>
    <x v="1"/>
    <n v="24"/>
  </r>
  <r>
    <x v="2392"/>
    <x v="0"/>
    <n v="46"/>
    <x v="0"/>
    <s v="Operations Manager"/>
    <x v="9"/>
    <x v="0"/>
    <x v="0"/>
    <x v="540"/>
    <x v="539"/>
    <d v="2023-07-24T00:00:00"/>
    <x v="3"/>
    <m/>
    <m/>
    <x v="1"/>
    <n v="5"/>
    <x v="1"/>
    <x v="5"/>
    <n v="22"/>
  </r>
  <r>
    <x v="2393"/>
    <x v="0"/>
    <n v="26"/>
    <x v="7"/>
    <s v="Purchase Manager"/>
    <x v="0"/>
    <x v="1"/>
    <x v="1"/>
    <x v="540"/>
    <x v="540"/>
    <d v="2023-07-22T00:00:00"/>
    <x v="1"/>
    <m/>
    <m/>
    <x v="1"/>
    <n v="5"/>
    <x v="0"/>
    <x v="0"/>
    <n v="20"/>
  </r>
  <r>
    <x v="2394"/>
    <x v="2"/>
    <n v="30"/>
    <x v="0"/>
    <s v="Operations Executive"/>
    <x v="9"/>
    <x v="0"/>
    <x v="0"/>
    <x v="540"/>
    <x v="541"/>
    <d v="2023-07-23T00:00:00"/>
    <x v="1"/>
    <m/>
    <m/>
    <x v="1"/>
    <n v="5"/>
    <x v="1"/>
    <x v="1"/>
    <n v="21"/>
  </r>
  <r>
    <x v="2395"/>
    <x v="0"/>
    <n v="24"/>
    <x v="0"/>
    <s v="Operations Manager"/>
    <x v="7"/>
    <x v="0"/>
    <x v="1"/>
    <x v="540"/>
    <x v="534"/>
    <d v="2023-07-26T00:00:00"/>
    <x v="0"/>
    <m/>
    <m/>
    <x v="0"/>
    <n v="3"/>
    <x v="1"/>
    <x v="0"/>
    <n v="24"/>
  </r>
  <r>
    <x v="2396"/>
    <x v="0"/>
    <n v="25"/>
    <x v="0"/>
    <s v="Operations Executive"/>
    <x v="1"/>
    <x v="1"/>
    <x v="3"/>
    <x v="540"/>
    <x v="546"/>
    <d v="2023-07-26T00:00:00"/>
    <x v="3"/>
    <m/>
    <m/>
    <x v="1"/>
    <n v="4"/>
    <x v="1"/>
    <x v="0"/>
    <n v="24"/>
  </r>
  <r>
    <x v="2397"/>
    <x v="0"/>
    <n v="24"/>
    <x v="1"/>
    <s v="Service Engineer"/>
    <x v="6"/>
    <x v="1"/>
    <x v="3"/>
    <x v="541"/>
    <x v="547"/>
    <d v="2023-07-30T00:00:00"/>
    <x v="0"/>
    <n v="71266"/>
    <n v="4.9000000000000004"/>
    <x v="0"/>
    <n v="2"/>
    <x v="1"/>
    <x v="0"/>
    <n v="27"/>
  </r>
  <r>
    <x v="2398"/>
    <x v="2"/>
    <n v="23"/>
    <x v="3"/>
    <s v="Marketing Executive"/>
    <x v="7"/>
    <x v="0"/>
    <x v="0"/>
    <x v="541"/>
    <x v="533"/>
    <d v="2023-07-21T00:00:00"/>
    <x v="1"/>
    <m/>
    <m/>
    <x v="1"/>
    <n v="4"/>
    <x v="0"/>
    <x v="0"/>
    <n v="18"/>
  </r>
  <r>
    <x v="2399"/>
    <x v="2"/>
    <n v="40"/>
    <x v="1"/>
    <s v="Service Manager"/>
    <x v="14"/>
    <x v="2"/>
    <x v="1"/>
    <x v="541"/>
    <x v="539"/>
    <d v="2023-07-20T00:00:00"/>
    <x v="0"/>
    <n v="101856"/>
    <n v="4.9000000000000004"/>
    <x v="0"/>
    <n v="4"/>
    <x v="1"/>
    <x v="3"/>
    <n v="17"/>
  </r>
  <r>
    <x v="2400"/>
    <x v="0"/>
    <n v="28"/>
    <x v="1"/>
    <s v="Service Engineer"/>
    <x v="2"/>
    <x v="3"/>
    <x v="0"/>
    <x v="542"/>
    <x v="540"/>
    <d v="2023-07-23T00:00:00"/>
    <x v="1"/>
    <m/>
    <m/>
    <x v="1"/>
    <m/>
    <x v="1"/>
    <x v="1"/>
    <n v="19"/>
  </r>
  <r>
    <x v="2401"/>
    <x v="0"/>
    <n v="29"/>
    <x v="2"/>
    <s v="Sales Executive"/>
    <x v="11"/>
    <x v="1"/>
    <x v="1"/>
    <x v="542"/>
    <x v="537"/>
    <d v="2023-07-25T00:00:00"/>
    <x v="0"/>
    <m/>
    <m/>
    <x v="0"/>
    <n v="5"/>
    <x v="1"/>
    <x v="1"/>
    <n v="21"/>
  </r>
  <r>
    <x v="2402"/>
    <x v="0"/>
    <n v="30"/>
    <x v="0"/>
    <s v="Operations Executive"/>
    <x v="2"/>
    <x v="2"/>
    <x v="1"/>
    <x v="542"/>
    <x v="543"/>
    <d v="2023-07-30T00:00:00"/>
    <x v="0"/>
    <n v="80316"/>
    <n v="4.3"/>
    <x v="0"/>
    <n v="5"/>
    <x v="1"/>
    <x v="1"/>
    <n v="26"/>
  </r>
  <r>
    <x v="2403"/>
    <x v="0"/>
    <n v="35"/>
    <x v="1"/>
    <s v="Service Engineer"/>
    <x v="12"/>
    <x v="1"/>
    <x v="0"/>
    <x v="542"/>
    <x v="534"/>
    <d v="2023-07-18T00:00:00"/>
    <x v="0"/>
    <n v="48119"/>
    <n v="4.8"/>
    <x v="0"/>
    <n v="3"/>
    <x v="1"/>
    <x v="2"/>
    <n v="14"/>
  </r>
  <r>
    <x v="2404"/>
    <x v="2"/>
    <n v="25"/>
    <x v="1"/>
    <s v="Service Engineer"/>
    <x v="7"/>
    <x v="3"/>
    <x v="1"/>
    <x v="542"/>
    <x v="545"/>
    <d v="2023-07-28T00:00:00"/>
    <x v="2"/>
    <m/>
    <m/>
    <x v="1"/>
    <m/>
    <x v="1"/>
    <x v="0"/>
    <n v="24"/>
  </r>
  <r>
    <x v="2405"/>
    <x v="2"/>
    <n v="23"/>
    <x v="1"/>
    <s v="Service Engineer"/>
    <x v="2"/>
    <x v="1"/>
    <x v="2"/>
    <x v="543"/>
    <x v="548"/>
    <d v="2023-08-06T00:00:00"/>
    <x v="3"/>
    <m/>
    <m/>
    <x v="1"/>
    <n v="3"/>
    <x v="1"/>
    <x v="0"/>
    <n v="32"/>
  </r>
  <r>
    <x v="2406"/>
    <x v="0"/>
    <n v="35"/>
    <x v="1"/>
    <s v="Service Engineer"/>
    <x v="10"/>
    <x v="1"/>
    <x v="1"/>
    <x v="543"/>
    <x v="541"/>
    <d v="2023-07-24T00:00:00"/>
    <x v="0"/>
    <n v="166883"/>
    <n v="3.9"/>
    <x v="0"/>
    <n v="4"/>
    <x v="1"/>
    <x v="2"/>
    <n v="19"/>
  </r>
  <r>
    <x v="2407"/>
    <x v="0"/>
    <n v="35"/>
    <x v="0"/>
    <s v="Operations Executive"/>
    <x v="12"/>
    <x v="1"/>
    <x v="3"/>
    <x v="543"/>
    <x v="547"/>
    <d v="2023-07-31T00:00:00"/>
    <x v="0"/>
    <m/>
    <m/>
    <x v="2"/>
    <n v="4"/>
    <x v="1"/>
    <x v="2"/>
    <n v="26"/>
  </r>
  <r>
    <x v="2408"/>
    <x v="1"/>
    <n v="32"/>
    <x v="0"/>
    <s v="Operations Executive"/>
    <x v="7"/>
    <x v="0"/>
    <x v="1"/>
    <x v="543"/>
    <x v="545"/>
    <d v="2023-07-26T00:00:00"/>
    <x v="0"/>
    <n v="56647"/>
    <n v="4"/>
    <x v="0"/>
    <n v="4"/>
    <x v="2"/>
    <x v="1"/>
    <n v="21"/>
  </r>
  <r>
    <x v="2409"/>
    <x v="0"/>
    <n v="34"/>
    <x v="0"/>
    <s v="Operations Executive"/>
    <x v="0"/>
    <x v="1"/>
    <x v="0"/>
    <x v="543"/>
    <x v="540"/>
    <d v="2023-07-24T00:00:00"/>
    <x v="0"/>
    <n v="41411"/>
    <n v="3.7"/>
    <x v="2"/>
    <n v="5"/>
    <x v="1"/>
    <x v="2"/>
    <n v="19"/>
  </r>
  <r>
    <x v="2410"/>
    <x v="2"/>
    <n v="25"/>
    <x v="1"/>
    <s v="Service Manager"/>
    <x v="3"/>
    <x v="2"/>
    <x v="2"/>
    <x v="543"/>
    <x v="541"/>
    <d v="2023-07-25T00:00:00"/>
    <x v="0"/>
    <n v="71424"/>
    <n v="4.9000000000000004"/>
    <x v="0"/>
    <n v="2"/>
    <x v="1"/>
    <x v="0"/>
    <n v="20"/>
  </r>
  <r>
    <x v="2411"/>
    <x v="0"/>
    <n v="23"/>
    <x v="1"/>
    <s v="Service Manager"/>
    <x v="3"/>
    <x v="0"/>
    <x v="1"/>
    <x v="544"/>
    <x v="537"/>
    <d v="2023-07-21T00:00:00"/>
    <x v="0"/>
    <n v="65601"/>
    <n v="4.7"/>
    <x v="0"/>
    <n v="4"/>
    <x v="2"/>
    <x v="0"/>
    <n v="15"/>
  </r>
  <r>
    <x v="2412"/>
    <x v="0"/>
    <n v="31"/>
    <x v="3"/>
    <s v="Marketing Executive"/>
    <x v="11"/>
    <x v="0"/>
    <x v="2"/>
    <x v="544"/>
    <x v="548"/>
    <d v="2023-08-04T00:00:00"/>
    <x v="0"/>
    <m/>
    <m/>
    <x v="0"/>
    <m/>
    <x v="1"/>
    <x v="1"/>
    <n v="29"/>
  </r>
  <r>
    <x v="2413"/>
    <x v="0"/>
    <n v="35"/>
    <x v="2"/>
    <s v="Sales Executive"/>
    <x v="3"/>
    <x v="1"/>
    <x v="2"/>
    <x v="544"/>
    <x v="549"/>
    <d v="2023-08-06T00:00:00"/>
    <x v="0"/>
    <m/>
    <m/>
    <x v="2"/>
    <n v="4"/>
    <x v="1"/>
    <x v="2"/>
    <n v="31"/>
  </r>
  <r>
    <x v="2414"/>
    <x v="0"/>
    <n v="54"/>
    <x v="0"/>
    <s v="Operations Manager"/>
    <x v="4"/>
    <x v="1"/>
    <x v="0"/>
    <x v="544"/>
    <x v="549"/>
    <d v="2023-08-05T00:00:00"/>
    <x v="1"/>
    <m/>
    <m/>
    <x v="1"/>
    <n v="4"/>
    <x v="1"/>
    <x v="4"/>
    <n v="30"/>
  </r>
  <r>
    <x v="2415"/>
    <x v="1"/>
    <n v="27"/>
    <x v="1"/>
    <s v="Service Manager"/>
    <x v="0"/>
    <x v="1"/>
    <x v="1"/>
    <x v="544"/>
    <x v="550"/>
    <d v="2023-08-09T00:00:00"/>
    <x v="0"/>
    <n v="69020"/>
    <n v="4"/>
    <x v="2"/>
    <n v="5"/>
    <x v="1"/>
    <x v="0"/>
    <n v="34"/>
  </r>
  <r>
    <x v="2416"/>
    <x v="0"/>
    <n v="34"/>
    <x v="3"/>
    <s v="Marketing Executive"/>
    <x v="9"/>
    <x v="0"/>
    <x v="2"/>
    <x v="544"/>
    <x v="547"/>
    <d v="2023-07-30T00:00:00"/>
    <x v="0"/>
    <n v="51006"/>
    <n v="4.9000000000000004"/>
    <x v="0"/>
    <m/>
    <x v="1"/>
    <x v="2"/>
    <n v="24"/>
  </r>
  <r>
    <x v="2417"/>
    <x v="0"/>
    <n v="33"/>
    <x v="1"/>
    <s v="Service Engineer"/>
    <x v="12"/>
    <x v="0"/>
    <x v="0"/>
    <x v="545"/>
    <x v="548"/>
    <d v="2023-08-04T00:00:00"/>
    <x v="1"/>
    <m/>
    <m/>
    <x v="1"/>
    <m/>
    <x v="0"/>
    <x v="1"/>
    <n v="28"/>
  </r>
  <r>
    <x v="2418"/>
    <x v="0"/>
    <n v="24"/>
    <x v="4"/>
    <s v="Production Engineer"/>
    <x v="10"/>
    <x v="1"/>
    <x v="0"/>
    <x v="545"/>
    <x v="540"/>
    <d v="2023-07-26T00:00:00"/>
    <x v="0"/>
    <n v="187405"/>
    <n v="4.4000000000000004"/>
    <x v="2"/>
    <n v="3"/>
    <x v="0"/>
    <x v="0"/>
    <n v="19"/>
  </r>
  <r>
    <x v="2419"/>
    <x v="0"/>
    <n v="27"/>
    <x v="0"/>
    <s v="Operations Executive"/>
    <x v="2"/>
    <x v="0"/>
    <x v="2"/>
    <x v="545"/>
    <x v="540"/>
    <d v="2023-07-26T00:00:00"/>
    <x v="0"/>
    <n v="88042"/>
    <n v="3.9"/>
    <x v="0"/>
    <n v="3"/>
    <x v="1"/>
    <x v="0"/>
    <n v="19"/>
  </r>
  <r>
    <x v="2420"/>
    <x v="0"/>
    <n v="25"/>
    <x v="0"/>
    <s v="Operations Executive"/>
    <x v="6"/>
    <x v="1"/>
    <x v="1"/>
    <x v="545"/>
    <x v="542"/>
    <d v="2023-07-28T00:00:00"/>
    <x v="0"/>
    <n v="52876"/>
    <n v="3.7"/>
    <x v="2"/>
    <n v="3"/>
    <x v="0"/>
    <x v="0"/>
    <n v="21"/>
  </r>
  <r>
    <x v="2421"/>
    <x v="0"/>
    <n v="38"/>
    <x v="1"/>
    <s v="Service Manager"/>
    <x v="2"/>
    <x v="0"/>
    <x v="1"/>
    <x v="546"/>
    <x v="540"/>
    <d v="2023-07-27T00:00:00"/>
    <x v="1"/>
    <m/>
    <m/>
    <x v="1"/>
    <m/>
    <x v="1"/>
    <x v="2"/>
    <n v="19"/>
  </r>
  <r>
    <x v="2422"/>
    <x v="2"/>
    <n v="25"/>
    <x v="0"/>
    <s v="Operations Executive"/>
    <x v="12"/>
    <x v="3"/>
    <x v="1"/>
    <x v="546"/>
    <x v="537"/>
    <d v="2023-07-24T00:00:00"/>
    <x v="0"/>
    <n v="53800"/>
    <n v="4.3"/>
    <x v="0"/>
    <n v="3"/>
    <x v="1"/>
    <x v="0"/>
    <n v="16"/>
  </r>
  <r>
    <x v="2423"/>
    <x v="0"/>
    <n v="31"/>
    <x v="0"/>
    <s v="Operations Executive"/>
    <x v="0"/>
    <x v="1"/>
    <x v="1"/>
    <x v="547"/>
    <x v="546"/>
    <d v="2023-07-30T00:00:00"/>
    <x v="0"/>
    <n v="41648"/>
    <n v="5"/>
    <x v="0"/>
    <n v="4"/>
    <x v="1"/>
    <x v="1"/>
    <n v="21"/>
  </r>
  <r>
    <x v="2424"/>
    <x v="0"/>
    <n v="37"/>
    <x v="2"/>
    <s v="Sales Manager"/>
    <x v="14"/>
    <x v="2"/>
    <x v="1"/>
    <x v="548"/>
    <x v="548"/>
    <d v="2023-08-03T00:00:00"/>
    <x v="1"/>
    <m/>
    <m/>
    <x v="1"/>
    <n v="4"/>
    <x v="1"/>
    <x v="2"/>
    <n v="24"/>
  </r>
  <r>
    <x v="2425"/>
    <x v="1"/>
    <n v="31"/>
    <x v="2"/>
    <s v="Sales Manager"/>
    <x v="0"/>
    <x v="2"/>
    <x v="0"/>
    <x v="548"/>
    <x v="551"/>
    <d v="2023-07-24T00:00:00"/>
    <x v="3"/>
    <m/>
    <m/>
    <x v="1"/>
    <n v="3"/>
    <x v="0"/>
    <x v="1"/>
    <n v="14"/>
  </r>
  <r>
    <x v="2426"/>
    <x v="0"/>
    <n v="22"/>
    <x v="4"/>
    <s v="Production Manager"/>
    <x v="9"/>
    <x v="0"/>
    <x v="0"/>
    <x v="548"/>
    <x v="549"/>
    <d v="2023-08-06T00:00:00"/>
    <x v="3"/>
    <m/>
    <m/>
    <x v="1"/>
    <n v="4"/>
    <x v="1"/>
    <x v="0"/>
    <n v="27"/>
  </r>
  <r>
    <x v="2427"/>
    <x v="1"/>
    <n v="35"/>
    <x v="1"/>
    <s v="Service Manager"/>
    <x v="7"/>
    <x v="0"/>
    <x v="1"/>
    <x v="548"/>
    <x v="546"/>
    <d v="2023-07-31T00:00:00"/>
    <x v="0"/>
    <n v="62978"/>
    <n v="4.9000000000000004"/>
    <x v="0"/>
    <n v="4"/>
    <x v="1"/>
    <x v="2"/>
    <n v="21"/>
  </r>
  <r>
    <x v="2428"/>
    <x v="0"/>
    <n v="25"/>
    <x v="0"/>
    <s v="Operations Executive"/>
    <x v="2"/>
    <x v="0"/>
    <x v="3"/>
    <x v="549"/>
    <x v="547"/>
    <d v="2023-07-29T00:00:00"/>
    <x v="1"/>
    <m/>
    <m/>
    <x v="1"/>
    <n v="4"/>
    <x v="1"/>
    <x v="0"/>
    <n v="18"/>
  </r>
  <r>
    <x v="2429"/>
    <x v="2"/>
    <n v="28"/>
    <x v="1"/>
    <s v="Service Manager"/>
    <x v="5"/>
    <x v="1"/>
    <x v="1"/>
    <x v="549"/>
    <x v="545"/>
    <d v="2023-07-31T00:00:00"/>
    <x v="0"/>
    <n v="48376"/>
    <n v="3.9"/>
    <x v="0"/>
    <n v="3"/>
    <x v="1"/>
    <x v="1"/>
    <n v="20"/>
  </r>
  <r>
    <x v="2430"/>
    <x v="2"/>
    <n v="24"/>
    <x v="7"/>
    <s v="Purchase Manager"/>
    <x v="7"/>
    <x v="2"/>
    <x v="3"/>
    <x v="549"/>
    <x v="546"/>
    <d v="2023-08-02T00:00:00"/>
    <x v="0"/>
    <n v="62304"/>
    <n v="4.8"/>
    <x v="0"/>
    <n v="5"/>
    <x v="1"/>
    <x v="0"/>
    <n v="22"/>
  </r>
  <r>
    <x v="2431"/>
    <x v="2"/>
    <n v="26"/>
    <x v="1"/>
    <s v="Service Engineer"/>
    <x v="6"/>
    <x v="2"/>
    <x v="0"/>
    <x v="549"/>
    <x v="548"/>
    <d v="2023-08-05T00:00:00"/>
    <x v="1"/>
    <m/>
    <m/>
    <x v="1"/>
    <m/>
    <x v="1"/>
    <x v="0"/>
    <n v="25"/>
  </r>
  <r>
    <x v="2432"/>
    <x v="1"/>
    <n v="46"/>
    <x v="0"/>
    <s v="Operations Executive"/>
    <x v="6"/>
    <x v="4"/>
    <x v="2"/>
    <x v="549"/>
    <x v="552"/>
    <d v="2023-08-07T00:00:00"/>
    <x v="0"/>
    <n v="69957"/>
    <n v="4.5999999999999996"/>
    <x v="0"/>
    <n v="5"/>
    <x v="2"/>
    <x v="5"/>
    <n v="27"/>
  </r>
  <r>
    <x v="2433"/>
    <x v="0"/>
    <n v="38"/>
    <x v="1"/>
    <s v="Service Engineer"/>
    <x v="3"/>
    <x v="0"/>
    <x v="1"/>
    <x v="550"/>
    <x v="551"/>
    <d v="2023-07-25T00:00:00"/>
    <x v="0"/>
    <m/>
    <m/>
    <x v="0"/>
    <n v="4"/>
    <x v="1"/>
    <x v="2"/>
    <n v="13"/>
  </r>
  <r>
    <x v="2434"/>
    <x v="1"/>
    <n v="26"/>
    <x v="2"/>
    <s v="Sales Manager"/>
    <x v="0"/>
    <x v="1"/>
    <x v="0"/>
    <x v="550"/>
    <x v="552"/>
    <d v="2023-08-03T00:00:00"/>
    <x v="0"/>
    <n v="67684"/>
    <n v="4.5999999999999996"/>
    <x v="0"/>
    <m/>
    <x v="1"/>
    <x v="0"/>
    <n v="22"/>
  </r>
  <r>
    <x v="2435"/>
    <x v="0"/>
    <n v="34"/>
    <x v="2"/>
    <s v="Sales Executive"/>
    <x v="14"/>
    <x v="2"/>
    <x v="4"/>
    <x v="550"/>
    <x v="549"/>
    <d v="2023-08-05T00:00:00"/>
    <x v="2"/>
    <m/>
    <m/>
    <x v="1"/>
    <n v="4"/>
    <x v="1"/>
    <x v="2"/>
    <n v="24"/>
  </r>
  <r>
    <x v="2436"/>
    <x v="0"/>
    <n v="29"/>
    <x v="3"/>
    <s v="Marketing Executive"/>
    <x v="9"/>
    <x v="0"/>
    <x v="0"/>
    <x v="550"/>
    <x v="549"/>
    <d v="2023-07-31T00:00:00"/>
    <x v="0"/>
    <n v="52963"/>
    <n v="3.7"/>
    <x v="0"/>
    <n v="4"/>
    <x v="0"/>
    <x v="1"/>
    <n v="19"/>
  </r>
  <r>
    <x v="2437"/>
    <x v="0"/>
    <n v="23"/>
    <x v="1"/>
    <s v="Service Engineer"/>
    <x v="10"/>
    <x v="0"/>
    <x v="2"/>
    <x v="550"/>
    <x v="546"/>
    <d v="2023-08-02T00:00:00"/>
    <x v="1"/>
    <m/>
    <m/>
    <x v="1"/>
    <n v="5"/>
    <x v="1"/>
    <x v="0"/>
    <n v="21"/>
  </r>
  <r>
    <x v="2438"/>
    <x v="0"/>
    <n v="27"/>
    <x v="0"/>
    <s v="Operations Executive"/>
    <x v="2"/>
    <x v="2"/>
    <x v="1"/>
    <x v="550"/>
    <x v="549"/>
    <d v="2023-07-31T00:00:00"/>
    <x v="0"/>
    <m/>
    <m/>
    <x v="0"/>
    <n v="5"/>
    <x v="1"/>
    <x v="0"/>
    <n v="19"/>
  </r>
  <r>
    <x v="2439"/>
    <x v="0"/>
    <n v="32"/>
    <x v="2"/>
    <s v="Sales Executive"/>
    <x v="14"/>
    <x v="4"/>
    <x v="2"/>
    <x v="551"/>
    <x v="550"/>
    <d v="2023-08-09T00:00:00"/>
    <x v="3"/>
    <m/>
    <m/>
    <x v="1"/>
    <n v="4"/>
    <x v="1"/>
    <x v="1"/>
    <n v="27"/>
  </r>
  <r>
    <x v="2440"/>
    <x v="0"/>
    <n v="29"/>
    <x v="1"/>
    <s v="Service Engineer"/>
    <x v="7"/>
    <x v="1"/>
    <x v="1"/>
    <x v="551"/>
    <x v="553"/>
    <d v="2023-08-06T00:00:00"/>
    <x v="0"/>
    <m/>
    <m/>
    <x v="2"/>
    <n v="4"/>
    <x v="0"/>
    <x v="1"/>
    <n v="24"/>
  </r>
  <r>
    <x v="2441"/>
    <x v="0"/>
    <n v="31"/>
    <x v="6"/>
    <s v="Finance Manager"/>
    <x v="11"/>
    <x v="1"/>
    <x v="0"/>
    <x v="551"/>
    <x v="544"/>
    <d v="2023-08-04T00:00:00"/>
    <x v="0"/>
    <n v="104580"/>
    <n v="4.8"/>
    <x v="0"/>
    <n v="4"/>
    <x v="0"/>
    <x v="1"/>
    <n v="22"/>
  </r>
  <r>
    <x v="2442"/>
    <x v="2"/>
    <n v="29"/>
    <x v="4"/>
    <s v="Production Engineer"/>
    <x v="5"/>
    <x v="0"/>
    <x v="1"/>
    <x v="551"/>
    <x v="553"/>
    <d v="2023-08-04T00:00:00"/>
    <x v="0"/>
    <n v="50213"/>
    <n v="4.3"/>
    <x v="0"/>
    <n v="4"/>
    <x v="1"/>
    <x v="1"/>
    <n v="22"/>
  </r>
  <r>
    <x v="2443"/>
    <x v="2"/>
    <n v="26"/>
    <x v="3"/>
    <s v="Marketing Executive"/>
    <x v="12"/>
    <x v="0"/>
    <x v="0"/>
    <x v="552"/>
    <x v="554"/>
    <d v="2023-08-03T00:00:00"/>
    <x v="0"/>
    <n v="55831"/>
    <n v="4.0999999999999996"/>
    <x v="0"/>
    <m/>
    <x v="2"/>
    <x v="0"/>
    <n v="20"/>
  </r>
  <r>
    <x v="2444"/>
    <x v="0"/>
    <n v="39"/>
    <x v="3"/>
    <s v="Marketing Executive"/>
    <x v="5"/>
    <x v="0"/>
    <x v="0"/>
    <x v="552"/>
    <x v="544"/>
    <d v="2023-08-03T00:00:00"/>
    <x v="0"/>
    <n v="43486"/>
    <n v="3.7"/>
    <x v="0"/>
    <n v="4"/>
    <x v="0"/>
    <x v="2"/>
    <n v="20"/>
  </r>
  <r>
    <x v="2445"/>
    <x v="0"/>
    <n v="28"/>
    <x v="0"/>
    <s v="Operations Executive"/>
    <x v="1"/>
    <x v="0"/>
    <x v="0"/>
    <x v="552"/>
    <x v="555"/>
    <d v="2023-08-13T00:00:00"/>
    <x v="0"/>
    <n v="69533"/>
    <n v="3.8"/>
    <x v="0"/>
    <n v="4"/>
    <x v="1"/>
    <x v="1"/>
    <n v="30"/>
  </r>
  <r>
    <x v="2446"/>
    <x v="0"/>
    <n v="24"/>
    <x v="0"/>
    <s v="Operations Executive"/>
    <x v="7"/>
    <x v="0"/>
    <x v="3"/>
    <x v="552"/>
    <x v="546"/>
    <d v="2023-07-27T00:00:00"/>
    <x v="0"/>
    <n v="55075"/>
    <n v="3.8"/>
    <x v="2"/>
    <n v="4"/>
    <x v="1"/>
    <x v="0"/>
    <n v="13"/>
  </r>
  <r>
    <x v="2447"/>
    <x v="0"/>
    <n v="22"/>
    <x v="4"/>
    <s v="Production Engineer"/>
    <x v="3"/>
    <x v="1"/>
    <x v="1"/>
    <x v="552"/>
    <x v="550"/>
    <d v="2023-08-05T00:00:00"/>
    <x v="1"/>
    <m/>
    <m/>
    <x v="1"/>
    <m/>
    <x v="0"/>
    <x v="0"/>
    <n v="22"/>
  </r>
  <r>
    <x v="2448"/>
    <x v="0"/>
    <n v="33"/>
    <x v="1"/>
    <s v="Service Engineer"/>
    <x v="2"/>
    <x v="0"/>
    <x v="4"/>
    <x v="553"/>
    <x v="556"/>
    <d v="2023-08-10T00:00:00"/>
    <x v="0"/>
    <n v="71317"/>
    <n v="4.5"/>
    <x v="2"/>
    <n v="2"/>
    <x v="1"/>
    <x v="1"/>
    <n v="26"/>
  </r>
  <r>
    <x v="2449"/>
    <x v="0"/>
    <n v="25"/>
    <x v="3"/>
    <s v="Marketing Executive"/>
    <x v="0"/>
    <x v="1"/>
    <x v="2"/>
    <x v="553"/>
    <x v="552"/>
    <d v="2023-08-10T00:00:00"/>
    <x v="1"/>
    <m/>
    <m/>
    <x v="1"/>
    <n v="5"/>
    <x v="1"/>
    <x v="0"/>
    <n v="26"/>
  </r>
  <r>
    <x v="2450"/>
    <x v="0"/>
    <n v="36"/>
    <x v="0"/>
    <s v="Operations Executive"/>
    <x v="3"/>
    <x v="0"/>
    <x v="0"/>
    <x v="553"/>
    <x v="557"/>
    <d v="2023-08-08T00:00:00"/>
    <x v="0"/>
    <n v="76094"/>
    <n v="3.5"/>
    <x v="0"/>
    <n v="5"/>
    <x v="1"/>
    <x v="2"/>
    <n v="24"/>
  </r>
  <r>
    <x v="2451"/>
    <x v="1"/>
    <n v="29"/>
    <x v="0"/>
    <s v="Operations Executive"/>
    <x v="7"/>
    <x v="3"/>
    <x v="1"/>
    <x v="553"/>
    <x v="549"/>
    <d v="2023-08-01T00:00:00"/>
    <x v="1"/>
    <m/>
    <m/>
    <x v="1"/>
    <n v="5"/>
    <x v="1"/>
    <x v="1"/>
    <n v="17"/>
  </r>
  <r>
    <x v="2452"/>
    <x v="0"/>
    <n v="32"/>
    <x v="1"/>
    <s v="Service Engineer"/>
    <x v="4"/>
    <x v="1"/>
    <x v="1"/>
    <x v="554"/>
    <x v="558"/>
    <d v="2023-08-08T00:00:00"/>
    <x v="0"/>
    <n v="61900"/>
    <n v="4.0999999999999996"/>
    <x v="0"/>
    <n v="5"/>
    <x v="1"/>
    <x v="1"/>
    <n v="23"/>
  </r>
  <r>
    <x v="2453"/>
    <x v="0"/>
    <n v="27"/>
    <x v="2"/>
    <s v="Sales Executive"/>
    <x v="4"/>
    <x v="1"/>
    <x v="1"/>
    <x v="554"/>
    <x v="559"/>
    <d v="2023-08-12T00:00:00"/>
    <x v="0"/>
    <n v="89496"/>
    <n v="4.7"/>
    <x v="0"/>
    <m/>
    <x v="0"/>
    <x v="0"/>
    <n v="27"/>
  </r>
  <r>
    <x v="2454"/>
    <x v="2"/>
    <n v="23"/>
    <x v="3"/>
    <s v="Marketing Executive"/>
    <x v="9"/>
    <x v="1"/>
    <x v="3"/>
    <x v="554"/>
    <x v="553"/>
    <d v="2023-08-02T00:00:00"/>
    <x v="0"/>
    <n v="58803"/>
    <n v="4.4000000000000004"/>
    <x v="2"/>
    <n v="5"/>
    <x v="1"/>
    <x v="0"/>
    <n v="17"/>
  </r>
  <r>
    <x v="2455"/>
    <x v="0"/>
    <n v="31"/>
    <x v="1"/>
    <s v="Service Manager"/>
    <x v="3"/>
    <x v="1"/>
    <x v="1"/>
    <x v="555"/>
    <x v="548"/>
    <d v="2023-08-07T00:00:00"/>
    <x v="0"/>
    <n v="75234"/>
    <n v="3.8"/>
    <x v="0"/>
    <n v="4"/>
    <x v="1"/>
    <x v="1"/>
    <n v="21"/>
  </r>
  <r>
    <x v="2456"/>
    <x v="0"/>
    <n v="32"/>
    <x v="4"/>
    <s v="Production Manager"/>
    <x v="5"/>
    <x v="1"/>
    <x v="1"/>
    <x v="555"/>
    <x v="549"/>
    <d v="2023-08-02T00:00:00"/>
    <x v="3"/>
    <m/>
    <m/>
    <x v="1"/>
    <n v="5"/>
    <x v="1"/>
    <x v="1"/>
    <n v="16"/>
  </r>
  <r>
    <x v="2457"/>
    <x v="2"/>
    <n v="47"/>
    <x v="1"/>
    <s v="Service Engineer"/>
    <x v="2"/>
    <x v="0"/>
    <x v="1"/>
    <x v="555"/>
    <x v="555"/>
    <d v="2023-08-09T00:00:00"/>
    <x v="0"/>
    <n v="66138"/>
    <n v="3.6"/>
    <x v="0"/>
    <n v="4"/>
    <x v="1"/>
    <x v="5"/>
    <n v="23"/>
  </r>
  <r>
    <x v="2458"/>
    <x v="0"/>
    <n v="40"/>
    <x v="0"/>
    <s v="Operations Executive"/>
    <x v="10"/>
    <x v="0"/>
    <x v="1"/>
    <x v="555"/>
    <x v="560"/>
    <d v="2023-08-12T00:00:00"/>
    <x v="0"/>
    <n v="120116"/>
    <n v="4.5"/>
    <x v="2"/>
    <n v="4"/>
    <x v="1"/>
    <x v="3"/>
    <n v="26"/>
  </r>
  <r>
    <x v="2459"/>
    <x v="0"/>
    <n v="33"/>
    <x v="2"/>
    <s v="Sales Executive"/>
    <x v="3"/>
    <x v="1"/>
    <x v="1"/>
    <x v="555"/>
    <x v="560"/>
    <d v="2023-08-11T00:00:00"/>
    <x v="0"/>
    <n v="71287"/>
    <n v="4.5"/>
    <x v="0"/>
    <n v="4"/>
    <x v="1"/>
    <x v="1"/>
    <n v="25"/>
  </r>
  <r>
    <x v="2460"/>
    <x v="1"/>
    <n v="26"/>
    <x v="0"/>
    <s v="Operations Executive"/>
    <x v="3"/>
    <x v="2"/>
    <x v="1"/>
    <x v="555"/>
    <x v="552"/>
    <d v="2023-08-03T00:00:00"/>
    <x v="0"/>
    <m/>
    <m/>
    <x v="0"/>
    <n v="4"/>
    <x v="0"/>
    <x v="0"/>
    <n v="17"/>
  </r>
  <r>
    <x v="2461"/>
    <x v="2"/>
    <n v="31"/>
    <x v="1"/>
    <s v="Service Manager"/>
    <x v="2"/>
    <x v="4"/>
    <x v="4"/>
    <x v="555"/>
    <x v="557"/>
    <d v="2023-08-08T00:00:00"/>
    <x v="0"/>
    <n v="76343"/>
    <n v="4.2"/>
    <x v="0"/>
    <n v="3"/>
    <x v="0"/>
    <x v="1"/>
    <n v="22"/>
  </r>
  <r>
    <x v="2462"/>
    <x v="2"/>
    <n v="23"/>
    <x v="0"/>
    <s v="Operations Manager"/>
    <x v="3"/>
    <x v="1"/>
    <x v="1"/>
    <x v="555"/>
    <x v="555"/>
    <d v="2023-08-13T00:00:00"/>
    <x v="1"/>
    <m/>
    <m/>
    <x v="1"/>
    <n v="3"/>
    <x v="1"/>
    <x v="0"/>
    <n v="27"/>
  </r>
  <r>
    <x v="2463"/>
    <x v="0"/>
    <n v="34"/>
    <x v="0"/>
    <s v="Operations Manager"/>
    <x v="13"/>
    <x v="2"/>
    <x v="1"/>
    <x v="556"/>
    <x v="552"/>
    <d v="2023-08-05T00:00:00"/>
    <x v="0"/>
    <n v="146695"/>
    <n v="4.9000000000000004"/>
    <x v="0"/>
    <n v="4"/>
    <x v="1"/>
    <x v="2"/>
    <n v="18"/>
  </r>
  <r>
    <x v="2464"/>
    <x v="2"/>
    <n v="31"/>
    <x v="1"/>
    <s v="Service Manager"/>
    <x v="2"/>
    <x v="1"/>
    <x v="3"/>
    <x v="556"/>
    <x v="560"/>
    <d v="2023-08-11T00:00:00"/>
    <x v="1"/>
    <m/>
    <m/>
    <x v="1"/>
    <n v="5"/>
    <x v="1"/>
    <x v="1"/>
    <n v="24"/>
  </r>
  <r>
    <x v="2465"/>
    <x v="0"/>
    <n v="27"/>
    <x v="0"/>
    <s v="Operations Manager"/>
    <x v="6"/>
    <x v="1"/>
    <x v="0"/>
    <x v="556"/>
    <x v="561"/>
    <d v="2023-08-17T00:00:00"/>
    <x v="1"/>
    <m/>
    <m/>
    <x v="1"/>
    <n v="2"/>
    <x v="1"/>
    <x v="0"/>
    <n v="30"/>
  </r>
  <r>
    <x v="2466"/>
    <x v="0"/>
    <n v="36"/>
    <x v="1"/>
    <s v="Service Engineer"/>
    <x v="2"/>
    <x v="0"/>
    <x v="1"/>
    <x v="556"/>
    <x v="552"/>
    <d v="2023-08-11T00:00:00"/>
    <x v="0"/>
    <n v="88801"/>
    <n v="4.5"/>
    <x v="2"/>
    <n v="5"/>
    <x v="1"/>
    <x v="2"/>
    <n v="24"/>
  </r>
  <r>
    <x v="2467"/>
    <x v="0"/>
    <n v="30"/>
    <x v="1"/>
    <s v="Service Engineer"/>
    <x v="9"/>
    <x v="1"/>
    <x v="1"/>
    <x v="556"/>
    <x v="559"/>
    <d v="2023-08-19T00:00:00"/>
    <x v="0"/>
    <m/>
    <m/>
    <x v="0"/>
    <n v="4"/>
    <x v="1"/>
    <x v="1"/>
    <n v="32"/>
  </r>
  <r>
    <x v="2468"/>
    <x v="0"/>
    <n v="28"/>
    <x v="0"/>
    <s v="Operations Manager"/>
    <x v="9"/>
    <x v="1"/>
    <x v="1"/>
    <x v="556"/>
    <x v="557"/>
    <d v="2023-08-10T00:00:00"/>
    <x v="1"/>
    <m/>
    <m/>
    <x v="1"/>
    <n v="4"/>
    <x v="1"/>
    <x v="1"/>
    <n v="23"/>
  </r>
  <r>
    <x v="2469"/>
    <x v="0"/>
    <n v="22"/>
    <x v="7"/>
    <s v="Purchase Officer"/>
    <x v="3"/>
    <x v="1"/>
    <x v="0"/>
    <x v="557"/>
    <x v="556"/>
    <d v="2023-08-11T00:00:00"/>
    <x v="0"/>
    <n v="62531"/>
    <n v="4.8"/>
    <x v="0"/>
    <n v="5"/>
    <x v="0"/>
    <x v="0"/>
    <n v="23"/>
  </r>
  <r>
    <x v="2470"/>
    <x v="0"/>
    <n v="25"/>
    <x v="7"/>
    <s v="Purchase Officer"/>
    <x v="6"/>
    <x v="4"/>
    <x v="1"/>
    <x v="557"/>
    <x v="553"/>
    <d v="2023-08-06T00:00:00"/>
    <x v="1"/>
    <m/>
    <m/>
    <x v="1"/>
    <n v="4"/>
    <x v="1"/>
    <x v="0"/>
    <n v="18"/>
  </r>
  <r>
    <x v="2471"/>
    <x v="1"/>
    <n v="27"/>
    <x v="1"/>
    <s v="Service Engineer"/>
    <x v="6"/>
    <x v="1"/>
    <x v="0"/>
    <x v="557"/>
    <x v="562"/>
    <d v="2023-08-14T00:00:00"/>
    <x v="0"/>
    <n v="60668"/>
    <n v="4.0999999999999996"/>
    <x v="0"/>
    <n v="4"/>
    <x v="1"/>
    <x v="0"/>
    <n v="26"/>
  </r>
  <r>
    <x v="2472"/>
    <x v="1"/>
    <n v="35"/>
    <x v="1"/>
    <s v="Service Manager"/>
    <x v="12"/>
    <x v="2"/>
    <x v="0"/>
    <x v="558"/>
    <x v="556"/>
    <d v="2023-08-13T00:00:00"/>
    <x v="0"/>
    <n v="54002"/>
    <n v="4.5999999999999996"/>
    <x v="0"/>
    <m/>
    <x v="1"/>
    <x v="2"/>
    <n v="24"/>
  </r>
  <r>
    <x v="2473"/>
    <x v="2"/>
    <n v="43"/>
    <x v="0"/>
    <s v="Operations Executive"/>
    <x v="10"/>
    <x v="2"/>
    <x v="1"/>
    <x v="558"/>
    <x v="562"/>
    <d v="2023-08-18T00:00:00"/>
    <x v="0"/>
    <n v="148889"/>
    <n v="4.4000000000000004"/>
    <x v="0"/>
    <n v="2"/>
    <x v="1"/>
    <x v="3"/>
    <n v="29"/>
  </r>
  <r>
    <x v="2474"/>
    <x v="0"/>
    <n v="29"/>
    <x v="1"/>
    <s v="Service Engineer"/>
    <x v="3"/>
    <x v="1"/>
    <x v="0"/>
    <x v="558"/>
    <x v="563"/>
    <d v="2023-08-16T00:00:00"/>
    <x v="0"/>
    <n v="61775"/>
    <n v="4.3"/>
    <x v="0"/>
    <m/>
    <x v="1"/>
    <x v="1"/>
    <n v="27"/>
  </r>
  <r>
    <x v="2475"/>
    <x v="2"/>
    <n v="40"/>
    <x v="3"/>
    <s v="Marketing Manager"/>
    <x v="4"/>
    <x v="1"/>
    <x v="4"/>
    <x v="558"/>
    <x v="563"/>
    <d v="2023-08-19T00:00:00"/>
    <x v="0"/>
    <n v="68293"/>
    <n v="4.5999999999999996"/>
    <x v="2"/>
    <n v="4"/>
    <x v="1"/>
    <x v="3"/>
    <n v="30"/>
  </r>
  <r>
    <x v="2476"/>
    <x v="0"/>
    <n v="22"/>
    <x v="3"/>
    <s v="Marketing Manager"/>
    <x v="12"/>
    <x v="1"/>
    <x v="2"/>
    <x v="558"/>
    <x v="557"/>
    <d v="2023-08-11T00:00:00"/>
    <x v="0"/>
    <m/>
    <m/>
    <x v="0"/>
    <n v="4"/>
    <x v="1"/>
    <x v="0"/>
    <n v="22"/>
  </r>
  <r>
    <x v="2477"/>
    <x v="2"/>
    <n v="35"/>
    <x v="1"/>
    <s v="Service Manager"/>
    <x v="13"/>
    <x v="1"/>
    <x v="2"/>
    <x v="558"/>
    <x v="560"/>
    <d v="2023-08-06T00:00:00"/>
    <x v="0"/>
    <n v="200940"/>
    <n v="3.7"/>
    <x v="0"/>
    <n v="4"/>
    <x v="1"/>
    <x v="2"/>
    <n v="17"/>
  </r>
  <r>
    <x v="2478"/>
    <x v="0"/>
    <n v="34"/>
    <x v="1"/>
    <s v="Service Engineer"/>
    <x v="2"/>
    <x v="1"/>
    <x v="0"/>
    <x v="558"/>
    <x v="562"/>
    <d v="2023-08-19T00:00:00"/>
    <x v="0"/>
    <n v="74706"/>
    <n v="3.8"/>
    <x v="0"/>
    <n v="3"/>
    <x v="1"/>
    <x v="2"/>
    <n v="30"/>
  </r>
  <r>
    <x v="2479"/>
    <x v="2"/>
    <n v="37"/>
    <x v="0"/>
    <s v="Operations Executive"/>
    <x v="13"/>
    <x v="1"/>
    <x v="1"/>
    <x v="559"/>
    <x v="552"/>
    <d v="2023-08-08T00:00:00"/>
    <x v="0"/>
    <n v="147944"/>
    <n v="4.8"/>
    <x v="2"/>
    <n v="4"/>
    <x v="0"/>
    <x v="2"/>
    <n v="18"/>
  </r>
  <r>
    <x v="2480"/>
    <x v="0"/>
    <n v="55"/>
    <x v="7"/>
    <s v="Purchase Manager"/>
    <x v="12"/>
    <x v="1"/>
    <x v="0"/>
    <x v="559"/>
    <x v="561"/>
    <d v="2023-08-16T00:00:00"/>
    <x v="0"/>
    <n v="46326"/>
    <n v="4.5999999999999996"/>
    <x v="0"/>
    <n v="5"/>
    <x v="1"/>
    <x v="4"/>
    <n v="26"/>
  </r>
  <r>
    <x v="2481"/>
    <x v="2"/>
    <n v="31"/>
    <x v="2"/>
    <s v="Sales Executive"/>
    <x v="12"/>
    <x v="1"/>
    <x v="2"/>
    <x v="559"/>
    <x v="555"/>
    <d v="2023-08-15T00:00:00"/>
    <x v="1"/>
    <m/>
    <m/>
    <x v="1"/>
    <m/>
    <x v="1"/>
    <x v="1"/>
    <n v="25"/>
  </r>
  <r>
    <x v="2482"/>
    <x v="1"/>
    <n v="28"/>
    <x v="1"/>
    <s v="Service Engineer"/>
    <x v="8"/>
    <x v="0"/>
    <x v="0"/>
    <x v="559"/>
    <x v="564"/>
    <d v="2023-08-22T00:00:00"/>
    <x v="1"/>
    <m/>
    <m/>
    <x v="1"/>
    <n v="5"/>
    <x v="0"/>
    <x v="1"/>
    <n v="32"/>
  </r>
  <r>
    <x v="2483"/>
    <x v="0"/>
    <n v="40"/>
    <x v="0"/>
    <s v="Operations Executive"/>
    <x v="0"/>
    <x v="1"/>
    <x v="2"/>
    <x v="559"/>
    <x v="553"/>
    <d v="2023-08-08T00:00:00"/>
    <x v="1"/>
    <m/>
    <m/>
    <x v="1"/>
    <n v="4"/>
    <x v="1"/>
    <x v="3"/>
    <n v="18"/>
  </r>
  <r>
    <x v="2484"/>
    <x v="0"/>
    <n v="33"/>
    <x v="0"/>
    <s v="Operations Executive"/>
    <x v="3"/>
    <x v="4"/>
    <x v="4"/>
    <x v="560"/>
    <x v="565"/>
    <d v="2023-08-06T00:00:00"/>
    <x v="0"/>
    <n v="73948"/>
    <n v="3.8"/>
    <x v="0"/>
    <n v="4"/>
    <x v="1"/>
    <x v="1"/>
    <n v="15"/>
  </r>
  <r>
    <x v="2485"/>
    <x v="1"/>
    <n v="25"/>
    <x v="1"/>
    <s v="Service Engineer"/>
    <x v="14"/>
    <x v="1"/>
    <x v="0"/>
    <x v="560"/>
    <x v="561"/>
    <d v="2023-08-17T00:00:00"/>
    <x v="0"/>
    <n v="98959"/>
    <n v="4.9000000000000004"/>
    <x v="0"/>
    <n v="5"/>
    <x v="0"/>
    <x v="0"/>
    <n v="26"/>
  </r>
  <r>
    <x v="2486"/>
    <x v="0"/>
    <n v="33"/>
    <x v="1"/>
    <s v="Service Engineer"/>
    <x v="3"/>
    <x v="0"/>
    <x v="0"/>
    <x v="560"/>
    <x v="559"/>
    <d v="2023-08-15T00:00:00"/>
    <x v="1"/>
    <m/>
    <m/>
    <x v="1"/>
    <n v="4"/>
    <x v="1"/>
    <x v="1"/>
    <n v="24"/>
  </r>
  <r>
    <x v="2487"/>
    <x v="2"/>
    <n v="40"/>
    <x v="3"/>
    <s v="Marketing Executive"/>
    <x v="9"/>
    <x v="4"/>
    <x v="0"/>
    <x v="560"/>
    <x v="558"/>
    <d v="2023-08-08T00:00:00"/>
    <x v="0"/>
    <n v="47670"/>
    <n v="3.6"/>
    <x v="2"/>
    <m/>
    <x v="1"/>
    <x v="3"/>
    <n v="17"/>
  </r>
  <r>
    <x v="2488"/>
    <x v="2"/>
    <n v="40"/>
    <x v="0"/>
    <s v="Operations Manager"/>
    <x v="3"/>
    <x v="1"/>
    <x v="1"/>
    <x v="560"/>
    <x v="566"/>
    <d v="2023-08-09T00:00:00"/>
    <x v="0"/>
    <n v="72719"/>
    <n v="3.7"/>
    <x v="0"/>
    <m/>
    <x v="1"/>
    <x v="3"/>
    <n v="18"/>
  </r>
  <r>
    <x v="2489"/>
    <x v="0"/>
    <n v="32"/>
    <x v="0"/>
    <s v="Operations Executive"/>
    <x v="7"/>
    <x v="0"/>
    <x v="1"/>
    <x v="561"/>
    <x v="558"/>
    <d v="2023-08-10T00:00:00"/>
    <x v="0"/>
    <n v="55078"/>
    <n v="3.7"/>
    <x v="0"/>
    <n v="4"/>
    <x v="1"/>
    <x v="1"/>
    <n v="18"/>
  </r>
  <r>
    <x v="2490"/>
    <x v="0"/>
    <n v="31"/>
    <x v="0"/>
    <s v="Operations Executive"/>
    <x v="12"/>
    <x v="0"/>
    <x v="0"/>
    <x v="562"/>
    <x v="559"/>
    <d v="2023-08-16T00:00:00"/>
    <x v="1"/>
    <m/>
    <m/>
    <x v="1"/>
    <n v="4"/>
    <x v="1"/>
    <x v="1"/>
    <n v="23"/>
  </r>
  <r>
    <x v="2491"/>
    <x v="0"/>
    <n v="30"/>
    <x v="7"/>
    <s v="Purchase Officer"/>
    <x v="4"/>
    <x v="4"/>
    <x v="1"/>
    <x v="562"/>
    <x v="567"/>
    <d v="2023-08-16T00:00:00"/>
    <x v="0"/>
    <n v="64450"/>
    <n v="4.4000000000000004"/>
    <x v="0"/>
    <n v="3"/>
    <x v="1"/>
    <x v="1"/>
    <n v="23"/>
  </r>
  <r>
    <x v="2492"/>
    <x v="2"/>
    <n v="28"/>
    <x v="0"/>
    <s v="Operations Executive"/>
    <x v="9"/>
    <x v="0"/>
    <x v="0"/>
    <x v="562"/>
    <x v="568"/>
    <d v="2023-08-21T00:00:00"/>
    <x v="0"/>
    <n v="62811"/>
    <n v="4.9000000000000004"/>
    <x v="2"/>
    <n v="4"/>
    <x v="2"/>
    <x v="1"/>
    <n v="28"/>
  </r>
  <r>
    <x v="2493"/>
    <x v="0"/>
    <n v="23"/>
    <x v="1"/>
    <s v="Service Manager"/>
    <x v="4"/>
    <x v="1"/>
    <x v="3"/>
    <x v="562"/>
    <x v="557"/>
    <d v="2023-08-12T00:00:00"/>
    <x v="1"/>
    <m/>
    <m/>
    <x v="1"/>
    <n v="4"/>
    <x v="1"/>
    <x v="0"/>
    <n v="19"/>
  </r>
  <r>
    <x v="2494"/>
    <x v="0"/>
    <n v="40"/>
    <x v="1"/>
    <s v="Service Engineer"/>
    <x v="5"/>
    <x v="2"/>
    <x v="4"/>
    <x v="562"/>
    <x v="562"/>
    <d v="2023-08-14T00:00:00"/>
    <x v="0"/>
    <n v="50765"/>
    <n v="4.3"/>
    <x v="0"/>
    <n v="4"/>
    <x v="1"/>
    <x v="3"/>
    <n v="21"/>
  </r>
  <r>
    <x v="2495"/>
    <x v="0"/>
    <n v="26"/>
    <x v="0"/>
    <s v="Operations Manager"/>
    <x v="4"/>
    <x v="0"/>
    <x v="3"/>
    <x v="562"/>
    <x v="556"/>
    <d v="2023-08-16T00:00:00"/>
    <x v="1"/>
    <m/>
    <m/>
    <x v="1"/>
    <n v="4"/>
    <x v="1"/>
    <x v="0"/>
    <n v="23"/>
  </r>
  <r>
    <x v="2496"/>
    <x v="0"/>
    <n v="30"/>
    <x v="7"/>
    <s v="Purchase Officer"/>
    <x v="6"/>
    <x v="1"/>
    <x v="1"/>
    <x v="562"/>
    <x v="560"/>
    <d v="2023-08-14T00:00:00"/>
    <x v="0"/>
    <n v="64703"/>
    <n v="4.5"/>
    <x v="0"/>
    <n v="4"/>
    <x v="2"/>
    <x v="1"/>
    <n v="21"/>
  </r>
  <r>
    <x v="2497"/>
    <x v="2"/>
    <n v="41"/>
    <x v="5"/>
    <s v="General Manager"/>
    <x v="6"/>
    <x v="2"/>
    <x v="1"/>
    <x v="563"/>
    <x v="559"/>
    <d v="2023-08-14T00:00:00"/>
    <x v="1"/>
    <m/>
    <m/>
    <x v="1"/>
    <n v="5"/>
    <x v="1"/>
    <x v="3"/>
    <n v="20"/>
  </r>
  <r>
    <x v="2498"/>
    <x v="1"/>
    <n v="29"/>
    <x v="1"/>
    <s v="Service Engineer"/>
    <x v="2"/>
    <x v="0"/>
    <x v="1"/>
    <x v="563"/>
    <x v="560"/>
    <d v="2023-08-10T00:00:00"/>
    <x v="0"/>
    <n v="72247"/>
    <n v="3.6"/>
    <x v="0"/>
    <m/>
    <x v="0"/>
    <x v="1"/>
    <n v="16"/>
  </r>
  <r>
    <x v="2499"/>
    <x v="0"/>
    <n v="35"/>
    <x v="3"/>
    <s v="Marketing Executive"/>
    <x v="1"/>
    <x v="1"/>
    <x v="1"/>
    <x v="563"/>
    <x v="563"/>
    <d v="2023-08-19T00:00:00"/>
    <x v="0"/>
    <n v="57220"/>
    <n v="4.2"/>
    <x v="0"/>
    <n v="4"/>
    <x v="1"/>
    <x v="2"/>
    <n v="25"/>
  </r>
  <r>
    <x v="2500"/>
    <x v="2"/>
    <n v="31"/>
    <x v="3"/>
    <s v="Marketing Executive"/>
    <x v="3"/>
    <x v="4"/>
    <x v="0"/>
    <x v="563"/>
    <x v="564"/>
    <d v="2023-08-17T00:00:00"/>
    <x v="0"/>
    <n v="63145"/>
    <n v="4.4000000000000004"/>
    <x v="0"/>
    <m/>
    <x v="1"/>
    <x v="1"/>
    <n v="23"/>
  </r>
  <r>
    <x v="2501"/>
    <x v="2"/>
    <n v="38"/>
    <x v="1"/>
    <s v="Service Engineer"/>
    <x v="1"/>
    <x v="1"/>
    <x v="1"/>
    <x v="563"/>
    <x v="555"/>
    <d v="2023-08-13T00:00:00"/>
    <x v="0"/>
    <n v="54584"/>
    <n v="4.8"/>
    <x v="2"/>
    <n v="4"/>
    <x v="1"/>
    <x v="2"/>
    <n v="19"/>
  </r>
  <r>
    <x v="2502"/>
    <x v="0"/>
    <n v="33"/>
    <x v="0"/>
    <s v="Operations Executive"/>
    <x v="1"/>
    <x v="0"/>
    <x v="0"/>
    <x v="563"/>
    <x v="563"/>
    <d v="2023-08-22T00:00:00"/>
    <x v="0"/>
    <n v="73027"/>
    <n v="3.8"/>
    <x v="0"/>
    <m/>
    <x v="1"/>
    <x v="1"/>
    <n v="28"/>
  </r>
  <r>
    <x v="2503"/>
    <x v="1"/>
    <n v="25"/>
    <x v="7"/>
    <s v="Purchase Officer"/>
    <x v="2"/>
    <x v="1"/>
    <x v="1"/>
    <x v="564"/>
    <x v="563"/>
    <d v="2023-08-23T00:00:00"/>
    <x v="0"/>
    <n v="71714"/>
    <n v="4.4000000000000004"/>
    <x v="0"/>
    <n v="4"/>
    <x v="1"/>
    <x v="0"/>
    <n v="28"/>
  </r>
  <r>
    <x v="2504"/>
    <x v="0"/>
    <n v="34"/>
    <x v="0"/>
    <s v="Operations Manager"/>
    <x v="12"/>
    <x v="4"/>
    <x v="0"/>
    <x v="564"/>
    <x v="556"/>
    <d v="2023-08-12T00:00:00"/>
    <x v="0"/>
    <n v="52041"/>
    <n v="4.7"/>
    <x v="0"/>
    <n v="4"/>
    <x v="1"/>
    <x v="2"/>
    <n v="17"/>
  </r>
  <r>
    <x v="2505"/>
    <x v="0"/>
    <n v="33"/>
    <x v="4"/>
    <s v="Production Manager"/>
    <x v="14"/>
    <x v="0"/>
    <x v="2"/>
    <x v="564"/>
    <x v="569"/>
    <d v="2023-08-25T00:00:00"/>
    <x v="1"/>
    <m/>
    <m/>
    <x v="1"/>
    <m/>
    <x v="1"/>
    <x v="1"/>
    <n v="30"/>
  </r>
  <r>
    <x v="2506"/>
    <x v="2"/>
    <n v="35"/>
    <x v="0"/>
    <s v="Operations Executive"/>
    <x v="12"/>
    <x v="0"/>
    <x v="3"/>
    <x v="564"/>
    <x v="570"/>
    <d v="2023-08-27T00:00:00"/>
    <x v="0"/>
    <m/>
    <m/>
    <x v="2"/>
    <n v="5"/>
    <x v="0"/>
    <x v="2"/>
    <n v="32"/>
  </r>
  <r>
    <x v="2507"/>
    <x v="0"/>
    <n v="23"/>
    <x v="4"/>
    <s v="Production Engineer"/>
    <x v="0"/>
    <x v="3"/>
    <x v="4"/>
    <x v="565"/>
    <x v="571"/>
    <d v="2023-08-21T00:00:00"/>
    <x v="1"/>
    <m/>
    <m/>
    <x v="1"/>
    <n v="4"/>
    <x v="2"/>
    <x v="0"/>
    <n v="25"/>
  </r>
  <r>
    <x v="2508"/>
    <x v="2"/>
    <n v="28"/>
    <x v="1"/>
    <s v="Service Engineer"/>
    <x v="1"/>
    <x v="1"/>
    <x v="1"/>
    <x v="565"/>
    <x v="562"/>
    <d v="2023-08-14T00:00:00"/>
    <x v="0"/>
    <n v="58521"/>
    <n v="3.8"/>
    <x v="0"/>
    <n v="5"/>
    <x v="2"/>
    <x v="1"/>
    <n v="18"/>
  </r>
  <r>
    <x v="2509"/>
    <x v="2"/>
    <n v="24"/>
    <x v="1"/>
    <s v="Service Manager"/>
    <x v="12"/>
    <x v="1"/>
    <x v="3"/>
    <x v="565"/>
    <x v="559"/>
    <d v="2023-08-19T00:00:00"/>
    <x v="2"/>
    <m/>
    <m/>
    <x v="1"/>
    <n v="4"/>
    <x v="0"/>
    <x v="0"/>
    <n v="23"/>
  </r>
  <r>
    <x v="2510"/>
    <x v="0"/>
    <n v="27"/>
    <x v="7"/>
    <s v="Purchase Officer"/>
    <x v="7"/>
    <x v="0"/>
    <x v="0"/>
    <x v="565"/>
    <x v="557"/>
    <d v="2023-08-15T00:00:00"/>
    <x v="0"/>
    <m/>
    <m/>
    <x v="0"/>
    <n v="4"/>
    <x v="0"/>
    <x v="0"/>
    <n v="19"/>
  </r>
  <r>
    <x v="2511"/>
    <x v="2"/>
    <n v="35"/>
    <x v="0"/>
    <s v="Operations Executive"/>
    <x v="11"/>
    <x v="0"/>
    <x v="0"/>
    <x v="565"/>
    <x v="555"/>
    <d v="2023-08-14T00:00:00"/>
    <x v="0"/>
    <n v="102277"/>
    <n v="4.7"/>
    <x v="0"/>
    <n v="4"/>
    <x v="0"/>
    <x v="2"/>
    <n v="18"/>
  </r>
  <r>
    <x v="2512"/>
    <x v="0"/>
    <n v="30"/>
    <x v="0"/>
    <s v="Operations Executive"/>
    <x v="7"/>
    <x v="0"/>
    <x v="3"/>
    <x v="566"/>
    <x v="572"/>
    <d v="2023-08-25T00:00:00"/>
    <x v="2"/>
    <m/>
    <m/>
    <x v="1"/>
    <m/>
    <x v="1"/>
    <x v="1"/>
    <n v="28"/>
  </r>
  <r>
    <x v="2513"/>
    <x v="0"/>
    <n v="30"/>
    <x v="0"/>
    <s v="Operations Executive"/>
    <x v="1"/>
    <x v="0"/>
    <x v="1"/>
    <x v="566"/>
    <x v="573"/>
    <d v="2023-08-27T00:00:00"/>
    <x v="1"/>
    <m/>
    <m/>
    <x v="1"/>
    <n v="4"/>
    <x v="1"/>
    <x v="1"/>
    <n v="30"/>
  </r>
  <r>
    <x v="2514"/>
    <x v="2"/>
    <n v="25"/>
    <x v="1"/>
    <s v="Service Engineer"/>
    <x v="8"/>
    <x v="0"/>
    <x v="3"/>
    <x v="566"/>
    <x v="564"/>
    <d v="2023-08-23T00:00:00"/>
    <x v="0"/>
    <n v="160351"/>
    <n v="4.4000000000000004"/>
    <x v="0"/>
    <n v="5"/>
    <x v="1"/>
    <x v="0"/>
    <n v="26"/>
  </r>
  <r>
    <x v="2515"/>
    <x v="1"/>
    <n v="27"/>
    <x v="4"/>
    <s v="Production Engineer"/>
    <x v="1"/>
    <x v="1"/>
    <x v="0"/>
    <x v="567"/>
    <x v="571"/>
    <d v="2023-08-25T00:00:00"/>
    <x v="0"/>
    <n v="63842"/>
    <n v="4.4000000000000004"/>
    <x v="0"/>
    <n v="4"/>
    <x v="1"/>
    <x v="0"/>
    <n v="27"/>
  </r>
  <r>
    <x v="2516"/>
    <x v="0"/>
    <n v="26"/>
    <x v="2"/>
    <s v="Sales Manager"/>
    <x v="8"/>
    <x v="4"/>
    <x v="1"/>
    <x v="567"/>
    <x v="571"/>
    <d v="2023-08-26T00:00:00"/>
    <x v="1"/>
    <m/>
    <m/>
    <x v="1"/>
    <n v="3"/>
    <x v="0"/>
    <x v="0"/>
    <n v="28"/>
  </r>
  <r>
    <x v="2517"/>
    <x v="0"/>
    <n v="27"/>
    <x v="0"/>
    <s v="Operations Manager"/>
    <x v="12"/>
    <x v="0"/>
    <x v="1"/>
    <x v="567"/>
    <x v="559"/>
    <d v="2023-08-18T00:00:00"/>
    <x v="0"/>
    <n v="50932"/>
    <n v="4.4000000000000004"/>
    <x v="0"/>
    <n v="5"/>
    <x v="0"/>
    <x v="0"/>
    <n v="20"/>
  </r>
  <r>
    <x v="2518"/>
    <x v="2"/>
    <n v="26"/>
    <x v="5"/>
    <s v="General Manager"/>
    <x v="2"/>
    <x v="4"/>
    <x v="2"/>
    <x v="567"/>
    <x v="568"/>
    <d v="2023-08-24T00:00:00"/>
    <x v="0"/>
    <n v="69019"/>
    <n v="4.9000000000000004"/>
    <x v="0"/>
    <m/>
    <x v="1"/>
    <x v="0"/>
    <n v="26"/>
  </r>
  <r>
    <x v="2519"/>
    <x v="2"/>
    <n v="28"/>
    <x v="7"/>
    <s v="Purchase Officer"/>
    <x v="0"/>
    <x v="4"/>
    <x v="0"/>
    <x v="568"/>
    <x v="572"/>
    <d v="2023-08-23T00:00:00"/>
    <x v="1"/>
    <m/>
    <m/>
    <x v="1"/>
    <n v="5"/>
    <x v="1"/>
    <x v="1"/>
    <n v="24"/>
  </r>
  <r>
    <x v="2520"/>
    <x v="2"/>
    <n v="31"/>
    <x v="2"/>
    <s v="Sales Executive"/>
    <x v="7"/>
    <x v="1"/>
    <x v="2"/>
    <x v="568"/>
    <x v="567"/>
    <d v="2023-08-21T00:00:00"/>
    <x v="1"/>
    <m/>
    <m/>
    <x v="1"/>
    <n v="5"/>
    <x v="1"/>
    <x v="1"/>
    <n v="22"/>
  </r>
  <r>
    <x v="2521"/>
    <x v="0"/>
    <n v="38"/>
    <x v="1"/>
    <s v="Service Engineer"/>
    <x v="3"/>
    <x v="0"/>
    <x v="1"/>
    <x v="568"/>
    <x v="568"/>
    <d v="2023-08-18T00:00:00"/>
    <x v="0"/>
    <n v="58184"/>
    <n v="4.7"/>
    <x v="0"/>
    <n v="2"/>
    <x v="1"/>
    <x v="2"/>
    <n v="19"/>
  </r>
  <r>
    <x v="2522"/>
    <x v="0"/>
    <n v="25"/>
    <x v="0"/>
    <s v="Operations Manager"/>
    <x v="6"/>
    <x v="1"/>
    <x v="1"/>
    <x v="569"/>
    <x v="572"/>
    <d v="2023-08-25T00:00:00"/>
    <x v="0"/>
    <n v="58433"/>
    <n v="4.7"/>
    <x v="0"/>
    <n v="5"/>
    <x v="0"/>
    <x v="0"/>
    <n v="25"/>
  </r>
  <r>
    <x v="2523"/>
    <x v="0"/>
    <n v="35"/>
    <x v="0"/>
    <s v="Operations Manager"/>
    <x v="2"/>
    <x v="2"/>
    <x v="2"/>
    <x v="569"/>
    <x v="570"/>
    <d v="2023-08-21T00:00:00"/>
    <x v="0"/>
    <n v="82011"/>
    <n v="3.5"/>
    <x v="0"/>
    <n v="5"/>
    <x v="1"/>
    <x v="2"/>
    <n v="21"/>
  </r>
  <r>
    <x v="2524"/>
    <x v="2"/>
    <n v="35"/>
    <x v="0"/>
    <s v="Operations Executive"/>
    <x v="1"/>
    <x v="2"/>
    <x v="1"/>
    <x v="569"/>
    <x v="570"/>
    <d v="2023-08-27T00:00:00"/>
    <x v="0"/>
    <n v="53672"/>
    <n v="3.5"/>
    <x v="2"/>
    <m/>
    <x v="1"/>
    <x v="2"/>
    <n v="27"/>
  </r>
  <r>
    <x v="2525"/>
    <x v="0"/>
    <n v="35"/>
    <x v="1"/>
    <s v="Service Engineer"/>
    <x v="1"/>
    <x v="1"/>
    <x v="1"/>
    <x v="570"/>
    <x v="570"/>
    <d v="2023-08-22T00:00:00"/>
    <x v="0"/>
    <n v="52893"/>
    <n v="4.5999999999999996"/>
    <x v="0"/>
    <n v="4"/>
    <x v="1"/>
    <x v="2"/>
    <n v="21"/>
  </r>
  <r>
    <x v="2526"/>
    <x v="0"/>
    <n v="27"/>
    <x v="0"/>
    <s v="Operations Executive"/>
    <x v="5"/>
    <x v="4"/>
    <x v="1"/>
    <x v="570"/>
    <x v="561"/>
    <d v="2023-08-15T00:00:00"/>
    <x v="0"/>
    <n v="55892"/>
    <n v="4.9000000000000004"/>
    <x v="0"/>
    <n v="4"/>
    <x v="1"/>
    <x v="0"/>
    <n v="14"/>
  </r>
  <r>
    <x v="2527"/>
    <x v="1"/>
    <n v="30"/>
    <x v="0"/>
    <s v="Operations Executive"/>
    <x v="6"/>
    <x v="0"/>
    <x v="1"/>
    <x v="570"/>
    <x v="574"/>
    <d v="2023-08-31T00:00:00"/>
    <x v="1"/>
    <m/>
    <m/>
    <x v="1"/>
    <m/>
    <x v="0"/>
    <x v="1"/>
    <n v="30"/>
  </r>
  <r>
    <x v="2528"/>
    <x v="0"/>
    <n v="25"/>
    <x v="1"/>
    <s v="Service Engineer"/>
    <x v="8"/>
    <x v="4"/>
    <x v="0"/>
    <x v="571"/>
    <x v="575"/>
    <d v="2023-08-27T00:00:00"/>
    <x v="1"/>
    <m/>
    <m/>
    <x v="1"/>
    <n v="4"/>
    <x v="1"/>
    <x v="0"/>
    <n v="25"/>
  </r>
  <r>
    <x v="2529"/>
    <x v="1"/>
    <n v="35"/>
    <x v="0"/>
    <s v="Operations Manager"/>
    <x v="0"/>
    <x v="1"/>
    <x v="1"/>
    <x v="571"/>
    <x v="569"/>
    <d v="2023-08-27T00:00:00"/>
    <x v="3"/>
    <m/>
    <m/>
    <x v="1"/>
    <n v="4"/>
    <x v="2"/>
    <x v="2"/>
    <n v="25"/>
  </r>
  <r>
    <x v="2530"/>
    <x v="2"/>
    <n v="38"/>
    <x v="1"/>
    <s v="Service Engineer"/>
    <x v="9"/>
    <x v="4"/>
    <x v="3"/>
    <x v="571"/>
    <x v="571"/>
    <d v="2023-08-25T00:00:00"/>
    <x v="2"/>
    <m/>
    <m/>
    <x v="1"/>
    <n v="5"/>
    <x v="0"/>
    <x v="2"/>
    <n v="23"/>
  </r>
  <r>
    <x v="2531"/>
    <x v="2"/>
    <n v="25"/>
    <x v="4"/>
    <s v="Production Engineer"/>
    <x v="6"/>
    <x v="0"/>
    <x v="0"/>
    <x v="572"/>
    <x v="572"/>
    <d v="2023-08-19T00:00:00"/>
    <x v="0"/>
    <n v="70318"/>
    <n v="3.7"/>
    <x v="0"/>
    <n v="1"/>
    <x v="1"/>
    <x v="0"/>
    <n v="16"/>
  </r>
  <r>
    <x v="2532"/>
    <x v="0"/>
    <n v="40"/>
    <x v="0"/>
    <s v="Operations Manager"/>
    <x v="12"/>
    <x v="0"/>
    <x v="2"/>
    <x v="572"/>
    <x v="576"/>
    <d v="2023-09-03T00:00:00"/>
    <x v="1"/>
    <m/>
    <m/>
    <x v="1"/>
    <n v="2"/>
    <x v="1"/>
    <x v="3"/>
    <n v="31"/>
  </r>
  <r>
    <x v="2533"/>
    <x v="0"/>
    <n v="35"/>
    <x v="7"/>
    <s v="Purchase Officer"/>
    <x v="6"/>
    <x v="2"/>
    <x v="0"/>
    <x v="572"/>
    <x v="577"/>
    <d v="2023-09-01T00:00:00"/>
    <x v="0"/>
    <n v="83703"/>
    <n v="4.3"/>
    <x v="0"/>
    <n v="5"/>
    <x v="1"/>
    <x v="2"/>
    <n v="29"/>
  </r>
  <r>
    <x v="2534"/>
    <x v="2"/>
    <n v="25"/>
    <x v="0"/>
    <s v="Operations Manager"/>
    <x v="13"/>
    <x v="0"/>
    <x v="0"/>
    <x v="572"/>
    <x v="570"/>
    <d v="2023-08-21T00:00:00"/>
    <x v="0"/>
    <n v="185943"/>
    <n v="4.5"/>
    <x v="0"/>
    <n v="5"/>
    <x v="1"/>
    <x v="0"/>
    <n v="18"/>
  </r>
  <r>
    <x v="2535"/>
    <x v="2"/>
    <n v="32"/>
    <x v="0"/>
    <s v="Operations Executive"/>
    <x v="2"/>
    <x v="0"/>
    <x v="0"/>
    <x v="572"/>
    <x v="571"/>
    <d v="2023-08-26T00:00:00"/>
    <x v="0"/>
    <n v="60504"/>
    <n v="4.5"/>
    <x v="2"/>
    <n v="5"/>
    <x v="0"/>
    <x v="1"/>
    <n v="23"/>
  </r>
  <r>
    <x v="2536"/>
    <x v="2"/>
    <n v="27"/>
    <x v="1"/>
    <s v="Service Manager"/>
    <x v="1"/>
    <x v="1"/>
    <x v="1"/>
    <x v="572"/>
    <x v="570"/>
    <d v="2023-08-23T00:00:00"/>
    <x v="0"/>
    <m/>
    <m/>
    <x v="0"/>
    <n v="3"/>
    <x v="1"/>
    <x v="0"/>
    <n v="20"/>
  </r>
  <r>
    <x v="2537"/>
    <x v="0"/>
    <n v="25"/>
    <x v="0"/>
    <s v="Operations Executive"/>
    <x v="7"/>
    <x v="2"/>
    <x v="1"/>
    <x v="572"/>
    <x v="571"/>
    <d v="2023-08-26T00:00:00"/>
    <x v="1"/>
    <m/>
    <m/>
    <x v="1"/>
    <n v="4"/>
    <x v="1"/>
    <x v="0"/>
    <n v="23"/>
  </r>
  <r>
    <x v="2538"/>
    <x v="2"/>
    <n v="30"/>
    <x v="6"/>
    <s v="Financial Analyst"/>
    <x v="3"/>
    <x v="0"/>
    <x v="0"/>
    <x v="573"/>
    <x v="564"/>
    <d v="2023-08-16T00:00:00"/>
    <x v="0"/>
    <n v="64786"/>
    <n v="4.3"/>
    <x v="0"/>
    <n v="5"/>
    <x v="0"/>
    <x v="1"/>
    <n v="12"/>
  </r>
  <r>
    <x v="2539"/>
    <x v="2"/>
    <n v="31"/>
    <x v="7"/>
    <s v="Purchase Officer"/>
    <x v="1"/>
    <x v="2"/>
    <x v="1"/>
    <x v="573"/>
    <x v="571"/>
    <d v="2023-08-27T00:00:00"/>
    <x v="0"/>
    <n v="74788"/>
    <n v="3.7"/>
    <x v="2"/>
    <m/>
    <x v="1"/>
    <x v="1"/>
    <n v="23"/>
  </r>
  <r>
    <x v="2540"/>
    <x v="2"/>
    <n v="28"/>
    <x v="1"/>
    <s v="Service Engineer"/>
    <x v="5"/>
    <x v="1"/>
    <x v="1"/>
    <x v="573"/>
    <x v="570"/>
    <d v="2023-08-29T00:00:00"/>
    <x v="0"/>
    <m/>
    <m/>
    <x v="0"/>
    <n v="4"/>
    <x v="0"/>
    <x v="1"/>
    <n v="25"/>
  </r>
  <r>
    <x v="2541"/>
    <x v="2"/>
    <n v="29"/>
    <x v="7"/>
    <s v="Purchase Officer"/>
    <x v="6"/>
    <x v="1"/>
    <x v="0"/>
    <x v="573"/>
    <x v="570"/>
    <d v="2023-08-28T00:00:00"/>
    <x v="1"/>
    <m/>
    <m/>
    <x v="1"/>
    <n v="5"/>
    <x v="1"/>
    <x v="1"/>
    <n v="24"/>
  </r>
  <r>
    <x v="2542"/>
    <x v="2"/>
    <n v="25"/>
    <x v="2"/>
    <s v="Sales Manager"/>
    <x v="3"/>
    <x v="1"/>
    <x v="2"/>
    <x v="574"/>
    <x v="570"/>
    <d v="2023-08-21T00:00:00"/>
    <x v="0"/>
    <n v="55599"/>
    <n v="3.7"/>
    <x v="2"/>
    <n v="2"/>
    <x v="1"/>
    <x v="0"/>
    <n v="16"/>
  </r>
  <r>
    <x v="2543"/>
    <x v="2"/>
    <n v="35"/>
    <x v="2"/>
    <s v="Sales Manager"/>
    <x v="12"/>
    <x v="2"/>
    <x v="2"/>
    <x v="574"/>
    <x v="575"/>
    <d v="2023-08-25T00:00:00"/>
    <x v="0"/>
    <m/>
    <m/>
    <x v="0"/>
    <n v="5"/>
    <x v="1"/>
    <x v="2"/>
    <n v="20"/>
  </r>
  <r>
    <x v="2544"/>
    <x v="0"/>
    <n v="22"/>
    <x v="7"/>
    <s v="Purchase Officer"/>
    <x v="9"/>
    <x v="1"/>
    <x v="3"/>
    <x v="574"/>
    <x v="578"/>
    <d v="2023-08-30T00:00:00"/>
    <x v="0"/>
    <n v="62651"/>
    <n v="3.9"/>
    <x v="0"/>
    <n v="4"/>
    <x v="0"/>
    <x v="0"/>
    <n v="25"/>
  </r>
  <r>
    <x v="2545"/>
    <x v="0"/>
    <n v="29"/>
    <x v="1"/>
    <s v="Service Engineer"/>
    <x v="11"/>
    <x v="1"/>
    <x v="1"/>
    <x v="574"/>
    <x v="579"/>
    <d v="2023-08-29T00:00:00"/>
    <x v="0"/>
    <n v="109246"/>
    <n v="4.5999999999999996"/>
    <x v="0"/>
    <n v="3"/>
    <x v="1"/>
    <x v="1"/>
    <n v="24"/>
  </r>
  <r>
    <x v="2546"/>
    <x v="0"/>
    <n v="33"/>
    <x v="3"/>
    <s v="Marketing Manager"/>
    <x v="12"/>
    <x v="0"/>
    <x v="4"/>
    <x v="575"/>
    <x v="569"/>
    <d v="2023-08-20T00:00:00"/>
    <x v="0"/>
    <n v="47742"/>
    <n v="4.9000000000000004"/>
    <x v="0"/>
    <n v="4"/>
    <x v="1"/>
    <x v="1"/>
    <n v="14"/>
  </r>
  <r>
    <x v="2547"/>
    <x v="0"/>
    <n v="22"/>
    <x v="1"/>
    <s v="Service Manager"/>
    <x v="7"/>
    <x v="1"/>
    <x v="2"/>
    <x v="575"/>
    <x v="570"/>
    <d v="2023-08-26T00:00:00"/>
    <x v="0"/>
    <n v="62499"/>
    <n v="4.5"/>
    <x v="0"/>
    <n v="4"/>
    <x v="1"/>
    <x v="0"/>
    <n v="20"/>
  </r>
  <r>
    <x v="2548"/>
    <x v="0"/>
    <n v="24"/>
    <x v="0"/>
    <s v="Operations Executive"/>
    <x v="4"/>
    <x v="4"/>
    <x v="1"/>
    <x v="575"/>
    <x v="580"/>
    <d v="2023-08-30T00:00:00"/>
    <x v="1"/>
    <m/>
    <m/>
    <x v="1"/>
    <n v="4"/>
    <x v="0"/>
    <x v="0"/>
    <n v="24"/>
  </r>
  <r>
    <x v="2549"/>
    <x v="0"/>
    <n v="31"/>
    <x v="0"/>
    <s v="Operations Manager"/>
    <x v="4"/>
    <x v="0"/>
    <x v="2"/>
    <x v="575"/>
    <x v="581"/>
    <d v="2023-09-05T00:00:00"/>
    <x v="0"/>
    <m/>
    <m/>
    <x v="2"/>
    <n v="4"/>
    <x v="1"/>
    <x v="1"/>
    <n v="30"/>
  </r>
  <r>
    <x v="2550"/>
    <x v="0"/>
    <n v="40"/>
    <x v="0"/>
    <s v="Operations Executive"/>
    <x v="3"/>
    <x v="3"/>
    <x v="0"/>
    <x v="576"/>
    <x v="576"/>
    <d v="2023-09-02T00:00:00"/>
    <x v="0"/>
    <n v="71212"/>
    <n v="5"/>
    <x v="0"/>
    <m/>
    <x v="1"/>
    <x v="3"/>
    <n v="26"/>
  </r>
  <r>
    <x v="2551"/>
    <x v="0"/>
    <n v="41"/>
    <x v="1"/>
    <s v="Service Engineer"/>
    <x v="9"/>
    <x v="1"/>
    <x v="1"/>
    <x v="576"/>
    <x v="578"/>
    <d v="2023-09-04T00:00:00"/>
    <x v="2"/>
    <m/>
    <m/>
    <x v="1"/>
    <n v="4"/>
    <x v="0"/>
    <x v="3"/>
    <n v="28"/>
  </r>
  <r>
    <x v="2552"/>
    <x v="2"/>
    <n v="25"/>
    <x v="3"/>
    <s v="Marketing Executive"/>
    <x v="13"/>
    <x v="1"/>
    <x v="1"/>
    <x v="576"/>
    <x v="579"/>
    <d v="2023-08-25T00:00:00"/>
    <x v="2"/>
    <m/>
    <m/>
    <x v="1"/>
    <n v="4"/>
    <x v="0"/>
    <x v="0"/>
    <n v="18"/>
  </r>
  <r>
    <x v="2553"/>
    <x v="1"/>
    <n v="31"/>
    <x v="0"/>
    <s v="Operations Manager"/>
    <x v="12"/>
    <x v="1"/>
    <x v="0"/>
    <x v="576"/>
    <x v="582"/>
    <d v="2023-09-01T00:00:00"/>
    <x v="0"/>
    <m/>
    <m/>
    <x v="0"/>
    <n v="5"/>
    <x v="1"/>
    <x v="1"/>
    <n v="25"/>
  </r>
  <r>
    <x v="2554"/>
    <x v="0"/>
    <n v="28"/>
    <x v="0"/>
    <s v="Operations Executive"/>
    <x v="12"/>
    <x v="2"/>
    <x v="0"/>
    <x v="576"/>
    <x v="576"/>
    <d v="2023-09-03T00:00:00"/>
    <x v="2"/>
    <m/>
    <m/>
    <x v="1"/>
    <n v="5"/>
    <x v="1"/>
    <x v="1"/>
    <n v="27"/>
  </r>
  <r>
    <x v="2555"/>
    <x v="1"/>
    <n v="34"/>
    <x v="1"/>
    <s v="Service Engineer"/>
    <x v="2"/>
    <x v="1"/>
    <x v="3"/>
    <x v="576"/>
    <x v="583"/>
    <d v="2023-08-23T00:00:00"/>
    <x v="1"/>
    <m/>
    <m/>
    <x v="1"/>
    <n v="5"/>
    <x v="1"/>
    <x v="2"/>
    <n v="16"/>
  </r>
  <r>
    <x v="2556"/>
    <x v="0"/>
    <n v="40"/>
    <x v="1"/>
    <s v="Service Engineer"/>
    <x v="0"/>
    <x v="1"/>
    <x v="1"/>
    <x v="576"/>
    <x v="570"/>
    <d v="2023-08-24T00:00:00"/>
    <x v="0"/>
    <n v="59023"/>
    <n v="4.3"/>
    <x v="2"/>
    <n v="4"/>
    <x v="1"/>
    <x v="3"/>
    <n v="17"/>
  </r>
  <r>
    <x v="2557"/>
    <x v="0"/>
    <n v="39"/>
    <x v="0"/>
    <s v="Operations Executive"/>
    <x v="11"/>
    <x v="4"/>
    <x v="0"/>
    <x v="577"/>
    <x v="581"/>
    <d v="2023-09-09T00:00:00"/>
    <x v="0"/>
    <n v="164189"/>
    <n v="3.8"/>
    <x v="0"/>
    <n v="4"/>
    <x v="1"/>
    <x v="2"/>
    <n v="32"/>
  </r>
  <r>
    <x v="2558"/>
    <x v="0"/>
    <n v="28"/>
    <x v="2"/>
    <s v="Sales Executive"/>
    <x v="13"/>
    <x v="1"/>
    <x v="1"/>
    <x v="577"/>
    <x v="582"/>
    <d v="2023-09-02T00:00:00"/>
    <x v="0"/>
    <n v="170339"/>
    <n v="4.3"/>
    <x v="2"/>
    <n v="3"/>
    <x v="1"/>
    <x v="1"/>
    <n v="25"/>
  </r>
  <r>
    <x v="2559"/>
    <x v="0"/>
    <n v="22"/>
    <x v="4"/>
    <s v="Production Engineer"/>
    <x v="11"/>
    <x v="2"/>
    <x v="0"/>
    <x v="577"/>
    <x v="584"/>
    <d v="2023-09-11T00:00:00"/>
    <x v="1"/>
    <m/>
    <m/>
    <x v="1"/>
    <n v="4"/>
    <x v="1"/>
    <x v="0"/>
    <n v="34"/>
  </r>
  <r>
    <x v="2560"/>
    <x v="2"/>
    <n v="40"/>
    <x v="1"/>
    <s v="Service Engineer"/>
    <x v="12"/>
    <x v="2"/>
    <x v="3"/>
    <x v="578"/>
    <x v="574"/>
    <d v="2023-09-03T00:00:00"/>
    <x v="0"/>
    <n v="55310"/>
    <n v="4.8"/>
    <x v="0"/>
    <m/>
    <x v="2"/>
    <x v="3"/>
    <n v="25"/>
  </r>
  <r>
    <x v="2561"/>
    <x v="2"/>
    <n v="25"/>
    <x v="0"/>
    <s v="Operations Executive"/>
    <x v="4"/>
    <x v="1"/>
    <x v="0"/>
    <x v="578"/>
    <x v="581"/>
    <d v="2023-09-03T00:00:00"/>
    <x v="0"/>
    <n v="76945"/>
    <n v="4.0999999999999996"/>
    <x v="0"/>
    <n v="2"/>
    <x v="1"/>
    <x v="0"/>
    <n v="25"/>
  </r>
  <r>
    <x v="2562"/>
    <x v="0"/>
    <n v="24"/>
    <x v="5"/>
    <s v="General Manager"/>
    <x v="7"/>
    <x v="0"/>
    <x v="0"/>
    <x v="578"/>
    <x v="585"/>
    <d v="2023-09-07T00:00:00"/>
    <x v="0"/>
    <n v="48123"/>
    <n v="4.5999999999999996"/>
    <x v="0"/>
    <n v="4"/>
    <x v="1"/>
    <x v="0"/>
    <n v="29"/>
  </r>
  <r>
    <x v="2563"/>
    <x v="0"/>
    <n v="43"/>
    <x v="4"/>
    <s v="Production Manager"/>
    <x v="1"/>
    <x v="0"/>
    <x v="2"/>
    <x v="578"/>
    <x v="574"/>
    <d v="2023-08-29T00:00:00"/>
    <x v="0"/>
    <n v="73119"/>
    <n v="3.5"/>
    <x v="0"/>
    <m/>
    <x v="0"/>
    <x v="3"/>
    <n v="20"/>
  </r>
  <r>
    <x v="2564"/>
    <x v="0"/>
    <n v="33"/>
    <x v="0"/>
    <s v="Operations Executive"/>
    <x v="12"/>
    <x v="1"/>
    <x v="1"/>
    <x v="578"/>
    <x v="583"/>
    <d v="2023-08-27T00:00:00"/>
    <x v="0"/>
    <n v="44946"/>
    <n v="5"/>
    <x v="0"/>
    <n v="2"/>
    <x v="1"/>
    <x v="1"/>
    <n v="18"/>
  </r>
  <r>
    <x v="2565"/>
    <x v="0"/>
    <n v="28"/>
    <x v="6"/>
    <s v="Finance Manager"/>
    <x v="0"/>
    <x v="1"/>
    <x v="3"/>
    <x v="578"/>
    <x v="584"/>
    <d v="2023-09-07T00:00:00"/>
    <x v="2"/>
    <m/>
    <m/>
    <x v="1"/>
    <m/>
    <x v="0"/>
    <x v="1"/>
    <n v="29"/>
  </r>
  <r>
    <x v="2566"/>
    <x v="0"/>
    <n v="25"/>
    <x v="6"/>
    <s v="Financial Analyst"/>
    <x v="0"/>
    <x v="2"/>
    <x v="0"/>
    <x v="579"/>
    <x v="582"/>
    <d v="2023-08-31T00:00:00"/>
    <x v="3"/>
    <m/>
    <m/>
    <x v="1"/>
    <n v="5"/>
    <x v="1"/>
    <x v="0"/>
    <n v="21"/>
  </r>
  <r>
    <x v="2567"/>
    <x v="0"/>
    <n v="27"/>
    <x v="3"/>
    <s v="Marketing Executive"/>
    <x v="9"/>
    <x v="1"/>
    <x v="0"/>
    <x v="579"/>
    <x v="582"/>
    <d v="2023-09-07T00:00:00"/>
    <x v="4"/>
    <m/>
    <m/>
    <x v="1"/>
    <n v="4"/>
    <x v="1"/>
    <x v="0"/>
    <n v="28"/>
  </r>
  <r>
    <x v="2568"/>
    <x v="2"/>
    <n v="36"/>
    <x v="0"/>
    <s v="Operations Executive"/>
    <x v="2"/>
    <x v="0"/>
    <x v="2"/>
    <x v="579"/>
    <x v="583"/>
    <d v="2023-08-26T00:00:00"/>
    <x v="1"/>
    <m/>
    <m/>
    <x v="1"/>
    <n v="5"/>
    <x v="1"/>
    <x v="2"/>
    <n v="16"/>
  </r>
  <r>
    <x v="2569"/>
    <x v="1"/>
    <n v="25"/>
    <x v="0"/>
    <s v="Operations Executive"/>
    <x v="11"/>
    <x v="0"/>
    <x v="0"/>
    <x v="579"/>
    <x v="575"/>
    <d v="2023-08-25T00:00:00"/>
    <x v="0"/>
    <n v="158570"/>
    <n v="4.3"/>
    <x v="0"/>
    <n v="5"/>
    <x v="1"/>
    <x v="0"/>
    <n v="15"/>
  </r>
  <r>
    <x v="2570"/>
    <x v="0"/>
    <n v="26"/>
    <x v="1"/>
    <s v="Service Engineer"/>
    <x v="2"/>
    <x v="1"/>
    <x v="0"/>
    <x v="579"/>
    <x v="579"/>
    <d v="2023-08-26T00:00:00"/>
    <x v="1"/>
    <m/>
    <m/>
    <x v="1"/>
    <n v="5"/>
    <x v="1"/>
    <x v="0"/>
    <n v="16"/>
  </r>
  <r>
    <x v="2571"/>
    <x v="1"/>
    <n v="35"/>
    <x v="0"/>
    <s v="Operations Manager"/>
    <x v="3"/>
    <x v="4"/>
    <x v="2"/>
    <x v="580"/>
    <x v="574"/>
    <d v="2023-08-27T00:00:00"/>
    <x v="0"/>
    <n v="71168"/>
    <n v="4.7"/>
    <x v="0"/>
    <m/>
    <x v="1"/>
    <x v="2"/>
    <n v="16"/>
  </r>
  <r>
    <x v="2572"/>
    <x v="0"/>
    <n v="23"/>
    <x v="1"/>
    <s v="Service Manager"/>
    <x v="10"/>
    <x v="1"/>
    <x v="1"/>
    <x v="580"/>
    <x v="578"/>
    <d v="2023-09-01T00:00:00"/>
    <x v="1"/>
    <m/>
    <m/>
    <x v="1"/>
    <n v="4"/>
    <x v="1"/>
    <x v="0"/>
    <n v="21"/>
  </r>
  <r>
    <x v="2573"/>
    <x v="0"/>
    <n v="28"/>
    <x v="4"/>
    <s v="Production Engineer"/>
    <x v="12"/>
    <x v="1"/>
    <x v="1"/>
    <x v="580"/>
    <x v="586"/>
    <d v="2023-09-06T00:00:00"/>
    <x v="1"/>
    <m/>
    <m/>
    <x v="1"/>
    <n v="4"/>
    <x v="1"/>
    <x v="1"/>
    <n v="26"/>
  </r>
  <r>
    <x v="2574"/>
    <x v="0"/>
    <n v="26"/>
    <x v="4"/>
    <s v="Production Engineer"/>
    <x v="7"/>
    <x v="0"/>
    <x v="4"/>
    <x v="580"/>
    <x v="582"/>
    <d v="2023-09-08T00:00:00"/>
    <x v="1"/>
    <m/>
    <m/>
    <x v="1"/>
    <n v="5"/>
    <x v="1"/>
    <x v="0"/>
    <n v="28"/>
  </r>
  <r>
    <x v="2575"/>
    <x v="2"/>
    <n v="31"/>
    <x v="0"/>
    <s v="Operations Manager"/>
    <x v="13"/>
    <x v="1"/>
    <x v="1"/>
    <x v="580"/>
    <x v="577"/>
    <d v="2023-08-29T00:00:00"/>
    <x v="0"/>
    <n v="145206"/>
    <n v="4.2"/>
    <x v="0"/>
    <m/>
    <x v="1"/>
    <x v="1"/>
    <n v="18"/>
  </r>
  <r>
    <x v="2576"/>
    <x v="1"/>
    <n v="30"/>
    <x v="0"/>
    <s v="Operations Executive"/>
    <x v="2"/>
    <x v="0"/>
    <x v="0"/>
    <x v="580"/>
    <x v="575"/>
    <d v="2023-08-27T00:00:00"/>
    <x v="1"/>
    <m/>
    <m/>
    <x v="1"/>
    <n v="3"/>
    <x v="1"/>
    <x v="1"/>
    <n v="16"/>
  </r>
  <r>
    <x v="2577"/>
    <x v="2"/>
    <n v="24"/>
    <x v="7"/>
    <s v="Purchase Officer"/>
    <x v="6"/>
    <x v="4"/>
    <x v="1"/>
    <x v="581"/>
    <x v="587"/>
    <d v="2023-09-10T00:00:00"/>
    <x v="3"/>
    <m/>
    <m/>
    <x v="1"/>
    <n v="5"/>
    <x v="0"/>
    <x v="0"/>
    <n v="29"/>
  </r>
  <r>
    <x v="2578"/>
    <x v="0"/>
    <n v="24"/>
    <x v="2"/>
    <s v="Sales Manager"/>
    <x v="7"/>
    <x v="1"/>
    <x v="1"/>
    <x v="581"/>
    <x v="588"/>
    <d v="2023-09-03T00:00:00"/>
    <x v="0"/>
    <m/>
    <m/>
    <x v="0"/>
    <n v="5"/>
    <x v="1"/>
    <x v="0"/>
    <n v="22"/>
  </r>
  <r>
    <x v="2579"/>
    <x v="2"/>
    <n v="26"/>
    <x v="0"/>
    <s v="Operations Manager"/>
    <x v="1"/>
    <x v="1"/>
    <x v="2"/>
    <x v="581"/>
    <x v="586"/>
    <d v="2023-09-12T00:00:00"/>
    <x v="1"/>
    <m/>
    <m/>
    <x v="1"/>
    <m/>
    <x v="1"/>
    <x v="0"/>
    <n v="31"/>
  </r>
  <r>
    <x v="2580"/>
    <x v="0"/>
    <n v="45"/>
    <x v="1"/>
    <s v="Service Engineer"/>
    <x v="13"/>
    <x v="1"/>
    <x v="0"/>
    <x v="582"/>
    <x v="582"/>
    <d v="2023-08-31T00:00:00"/>
    <x v="1"/>
    <m/>
    <m/>
    <x v="1"/>
    <n v="5"/>
    <x v="1"/>
    <x v="3"/>
    <n v="18"/>
  </r>
  <r>
    <x v="2581"/>
    <x v="2"/>
    <n v="34"/>
    <x v="0"/>
    <s v="Operations Executive"/>
    <x v="11"/>
    <x v="2"/>
    <x v="0"/>
    <x v="582"/>
    <x v="576"/>
    <d v="2023-09-03T00:00:00"/>
    <x v="0"/>
    <n v="137195"/>
    <n v="4.9000000000000004"/>
    <x v="0"/>
    <n v="5"/>
    <x v="2"/>
    <x v="2"/>
    <n v="21"/>
  </r>
  <r>
    <x v="2582"/>
    <x v="0"/>
    <n v="42"/>
    <x v="2"/>
    <s v="Sales Executive"/>
    <x v="7"/>
    <x v="1"/>
    <x v="3"/>
    <x v="582"/>
    <x v="579"/>
    <d v="2023-09-01T00:00:00"/>
    <x v="0"/>
    <n v="54941"/>
    <n v="4.4000000000000004"/>
    <x v="0"/>
    <n v="4"/>
    <x v="1"/>
    <x v="3"/>
    <n v="19"/>
  </r>
  <r>
    <x v="2583"/>
    <x v="0"/>
    <n v="23"/>
    <x v="7"/>
    <s v="Purchase Manager"/>
    <x v="5"/>
    <x v="1"/>
    <x v="2"/>
    <x v="582"/>
    <x v="582"/>
    <d v="2023-09-06T00:00:00"/>
    <x v="0"/>
    <n v="32171"/>
    <n v="4.3"/>
    <x v="0"/>
    <n v="4"/>
    <x v="1"/>
    <x v="0"/>
    <n v="24"/>
  </r>
  <r>
    <x v="2584"/>
    <x v="2"/>
    <n v="25"/>
    <x v="5"/>
    <s v="General Manager"/>
    <x v="8"/>
    <x v="0"/>
    <x v="1"/>
    <x v="582"/>
    <x v="585"/>
    <d v="2023-09-04T00:00:00"/>
    <x v="0"/>
    <n v="163447"/>
    <n v="4.2"/>
    <x v="0"/>
    <n v="4"/>
    <x v="0"/>
    <x v="0"/>
    <n v="22"/>
  </r>
  <r>
    <x v="2585"/>
    <x v="2"/>
    <n v="37"/>
    <x v="1"/>
    <s v="Service Manager"/>
    <x v="11"/>
    <x v="0"/>
    <x v="0"/>
    <x v="582"/>
    <x v="589"/>
    <d v="2023-09-09T00:00:00"/>
    <x v="1"/>
    <m/>
    <m/>
    <x v="1"/>
    <n v="4"/>
    <x v="1"/>
    <x v="2"/>
    <n v="27"/>
  </r>
  <r>
    <x v="2586"/>
    <x v="0"/>
    <n v="24"/>
    <x v="7"/>
    <s v="Purchase Officer"/>
    <x v="7"/>
    <x v="1"/>
    <x v="3"/>
    <x v="583"/>
    <x v="578"/>
    <d v="2023-09-03T00:00:00"/>
    <x v="0"/>
    <n v="47468"/>
    <n v="4.3"/>
    <x v="0"/>
    <n v="3"/>
    <x v="1"/>
    <x v="0"/>
    <n v="20"/>
  </r>
  <r>
    <x v="2587"/>
    <x v="2"/>
    <n v="46"/>
    <x v="1"/>
    <s v="Service Manager"/>
    <x v="6"/>
    <x v="4"/>
    <x v="1"/>
    <x v="583"/>
    <x v="581"/>
    <d v="2023-09-07T00:00:00"/>
    <x v="0"/>
    <n v="79160"/>
    <n v="4.4000000000000004"/>
    <x v="0"/>
    <n v="3"/>
    <x v="0"/>
    <x v="5"/>
    <n v="24"/>
  </r>
  <r>
    <x v="2588"/>
    <x v="0"/>
    <n v="22"/>
    <x v="0"/>
    <s v="Operations Manager"/>
    <x v="5"/>
    <x v="1"/>
    <x v="0"/>
    <x v="583"/>
    <x v="577"/>
    <d v="2023-09-04T00:00:00"/>
    <x v="0"/>
    <n v="49711"/>
    <n v="3.8"/>
    <x v="0"/>
    <n v="5"/>
    <x v="1"/>
    <x v="0"/>
    <n v="21"/>
  </r>
  <r>
    <x v="2589"/>
    <x v="2"/>
    <n v="32"/>
    <x v="0"/>
    <s v="Operations Executive"/>
    <x v="2"/>
    <x v="0"/>
    <x v="1"/>
    <x v="584"/>
    <x v="585"/>
    <d v="2023-09-06T00:00:00"/>
    <x v="3"/>
    <m/>
    <m/>
    <x v="1"/>
    <m/>
    <x v="0"/>
    <x v="1"/>
    <n v="22"/>
  </r>
  <r>
    <x v="2590"/>
    <x v="2"/>
    <n v="50"/>
    <x v="1"/>
    <s v="Service Manager"/>
    <x v="4"/>
    <x v="1"/>
    <x v="1"/>
    <x v="584"/>
    <x v="584"/>
    <d v="2023-09-06T00:00:00"/>
    <x v="0"/>
    <n v="82836"/>
    <n v="3.9"/>
    <x v="2"/>
    <n v="3"/>
    <x v="1"/>
    <x v="5"/>
    <n v="22"/>
  </r>
  <r>
    <x v="2591"/>
    <x v="2"/>
    <n v="22"/>
    <x v="2"/>
    <s v="Sales Executive"/>
    <x v="7"/>
    <x v="4"/>
    <x v="3"/>
    <x v="584"/>
    <x v="587"/>
    <d v="2023-09-15T00:00:00"/>
    <x v="0"/>
    <n v="68190"/>
    <n v="3.9"/>
    <x v="0"/>
    <n v="4"/>
    <x v="1"/>
    <x v="0"/>
    <n v="31"/>
  </r>
  <r>
    <x v="2592"/>
    <x v="0"/>
    <n v="25"/>
    <x v="0"/>
    <s v="Operations Executive"/>
    <x v="2"/>
    <x v="1"/>
    <x v="2"/>
    <x v="584"/>
    <x v="586"/>
    <d v="2023-09-09T00:00:00"/>
    <x v="0"/>
    <m/>
    <m/>
    <x v="0"/>
    <n v="4"/>
    <x v="1"/>
    <x v="0"/>
    <n v="25"/>
  </r>
  <r>
    <x v="2593"/>
    <x v="0"/>
    <n v="36"/>
    <x v="1"/>
    <s v="Service Engineer"/>
    <x v="9"/>
    <x v="1"/>
    <x v="1"/>
    <x v="584"/>
    <x v="589"/>
    <d v="2023-09-15T00:00:00"/>
    <x v="0"/>
    <n v="46725"/>
    <n v="3.7"/>
    <x v="0"/>
    <m/>
    <x v="1"/>
    <x v="2"/>
    <n v="31"/>
  </r>
  <r>
    <x v="2594"/>
    <x v="0"/>
    <n v="52"/>
    <x v="0"/>
    <s v="Operations Manager"/>
    <x v="10"/>
    <x v="1"/>
    <x v="2"/>
    <x v="585"/>
    <x v="590"/>
    <d v="2023-09-12T00:00:00"/>
    <x v="0"/>
    <n v="160682"/>
    <n v="3.8"/>
    <x v="0"/>
    <n v="2"/>
    <x v="1"/>
    <x v="4"/>
    <n v="27"/>
  </r>
  <r>
    <x v="2595"/>
    <x v="2"/>
    <n v="28"/>
    <x v="2"/>
    <s v="Sales Executive"/>
    <x v="0"/>
    <x v="3"/>
    <x v="1"/>
    <x v="585"/>
    <x v="578"/>
    <d v="2023-09-05T00:00:00"/>
    <x v="0"/>
    <n v="46553"/>
    <n v="4"/>
    <x v="0"/>
    <n v="1"/>
    <x v="1"/>
    <x v="1"/>
    <n v="20"/>
  </r>
  <r>
    <x v="2596"/>
    <x v="0"/>
    <n v="26"/>
    <x v="1"/>
    <s v="Service Engineer"/>
    <x v="7"/>
    <x v="1"/>
    <x v="0"/>
    <x v="585"/>
    <x v="582"/>
    <d v="2023-09-02T00:00:00"/>
    <x v="0"/>
    <n v="58105"/>
    <n v="4.4000000000000004"/>
    <x v="2"/>
    <m/>
    <x v="1"/>
    <x v="0"/>
    <n v="17"/>
  </r>
  <r>
    <x v="2597"/>
    <x v="0"/>
    <n v="24"/>
    <x v="0"/>
    <s v="Operations Manager"/>
    <x v="7"/>
    <x v="1"/>
    <x v="2"/>
    <x v="585"/>
    <x v="578"/>
    <d v="2023-08-30T00:00:00"/>
    <x v="1"/>
    <m/>
    <m/>
    <x v="1"/>
    <m/>
    <x v="1"/>
    <x v="0"/>
    <n v="14"/>
  </r>
  <r>
    <x v="2598"/>
    <x v="0"/>
    <n v="28"/>
    <x v="1"/>
    <s v="Service Engineer"/>
    <x v="0"/>
    <x v="0"/>
    <x v="0"/>
    <x v="585"/>
    <x v="591"/>
    <d v="2023-09-12T00:00:00"/>
    <x v="0"/>
    <n v="48974"/>
    <n v="4.5999999999999996"/>
    <x v="0"/>
    <n v="4"/>
    <x v="1"/>
    <x v="1"/>
    <n v="27"/>
  </r>
  <r>
    <x v="2599"/>
    <x v="0"/>
    <n v="23"/>
    <x v="0"/>
    <s v="Operations Manager"/>
    <x v="12"/>
    <x v="1"/>
    <x v="3"/>
    <x v="585"/>
    <x v="584"/>
    <d v="2023-09-05T00:00:00"/>
    <x v="0"/>
    <n v="46046"/>
    <n v="4.5"/>
    <x v="0"/>
    <n v="5"/>
    <x v="1"/>
    <x v="0"/>
    <n v="20"/>
  </r>
  <r>
    <x v="2600"/>
    <x v="2"/>
    <n v="29"/>
    <x v="2"/>
    <s v="Sales Executive"/>
    <x v="12"/>
    <x v="2"/>
    <x v="0"/>
    <x v="586"/>
    <x v="588"/>
    <d v="2023-09-05T00:00:00"/>
    <x v="0"/>
    <m/>
    <m/>
    <x v="0"/>
    <n v="4"/>
    <x v="1"/>
    <x v="1"/>
    <n v="19"/>
  </r>
  <r>
    <x v="2601"/>
    <x v="0"/>
    <n v="25"/>
    <x v="1"/>
    <s v="Service Engineer"/>
    <x v="3"/>
    <x v="2"/>
    <x v="0"/>
    <x v="586"/>
    <x v="592"/>
    <d v="2023-09-08T00:00:00"/>
    <x v="0"/>
    <n v="56069"/>
    <n v="4.0999999999999996"/>
    <x v="0"/>
    <n v="4"/>
    <x v="1"/>
    <x v="0"/>
    <n v="22"/>
  </r>
  <r>
    <x v="2602"/>
    <x v="2"/>
    <n v="25"/>
    <x v="8"/>
    <s v="HR Specialist"/>
    <x v="2"/>
    <x v="1"/>
    <x v="3"/>
    <x v="586"/>
    <x v="586"/>
    <d v="2023-09-13T00:00:00"/>
    <x v="0"/>
    <n v="62778"/>
    <n v="4.3"/>
    <x v="0"/>
    <n v="3"/>
    <x v="1"/>
    <x v="0"/>
    <n v="27"/>
  </r>
  <r>
    <x v="2603"/>
    <x v="0"/>
    <n v="35"/>
    <x v="7"/>
    <s v="Purchase Manager"/>
    <x v="10"/>
    <x v="0"/>
    <x v="1"/>
    <x v="587"/>
    <x v="578"/>
    <d v="2023-09-07T00:00:00"/>
    <x v="2"/>
    <m/>
    <m/>
    <x v="1"/>
    <m/>
    <x v="0"/>
    <x v="2"/>
    <n v="20"/>
  </r>
  <r>
    <x v="2604"/>
    <x v="0"/>
    <n v="31"/>
    <x v="0"/>
    <s v="Operations Executive"/>
    <x v="4"/>
    <x v="1"/>
    <x v="0"/>
    <x v="587"/>
    <x v="593"/>
    <d v="2023-09-15T00:00:00"/>
    <x v="0"/>
    <n v="56037"/>
    <n v="3.5"/>
    <x v="0"/>
    <n v="4"/>
    <x v="1"/>
    <x v="1"/>
    <n v="28"/>
  </r>
  <r>
    <x v="2605"/>
    <x v="0"/>
    <n v="25"/>
    <x v="1"/>
    <s v="Service Engineer"/>
    <x v="11"/>
    <x v="0"/>
    <x v="0"/>
    <x v="587"/>
    <x v="593"/>
    <d v="2023-09-19T00:00:00"/>
    <x v="1"/>
    <m/>
    <m/>
    <x v="1"/>
    <n v="5"/>
    <x v="1"/>
    <x v="0"/>
    <n v="32"/>
  </r>
  <r>
    <x v="2606"/>
    <x v="0"/>
    <n v="25"/>
    <x v="0"/>
    <s v="Operations Manager"/>
    <x v="4"/>
    <x v="2"/>
    <x v="2"/>
    <x v="588"/>
    <x v="585"/>
    <d v="2023-09-11T00:00:00"/>
    <x v="1"/>
    <m/>
    <m/>
    <x v="1"/>
    <n v="4"/>
    <x v="1"/>
    <x v="0"/>
    <n v="23"/>
  </r>
  <r>
    <x v="2607"/>
    <x v="0"/>
    <n v="31"/>
    <x v="0"/>
    <s v="Operations Executive"/>
    <x v="3"/>
    <x v="0"/>
    <x v="0"/>
    <x v="588"/>
    <x v="594"/>
    <d v="2023-09-17T00:00:00"/>
    <x v="0"/>
    <n v="57717"/>
    <n v="4.5999999999999996"/>
    <x v="0"/>
    <n v="4"/>
    <x v="1"/>
    <x v="1"/>
    <n v="29"/>
  </r>
  <r>
    <x v="2608"/>
    <x v="2"/>
    <n v="30"/>
    <x v="1"/>
    <s v="Service Manager"/>
    <x v="6"/>
    <x v="1"/>
    <x v="3"/>
    <x v="588"/>
    <x v="595"/>
    <d v="2023-09-13T00:00:00"/>
    <x v="2"/>
    <m/>
    <m/>
    <x v="1"/>
    <n v="2"/>
    <x v="0"/>
    <x v="1"/>
    <n v="25"/>
  </r>
  <r>
    <x v="2609"/>
    <x v="0"/>
    <n v="35"/>
    <x v="0"/>
    <s v="Operations Manager"/>
    <x v="9"/>
    <x v="1"/>
    <x v="0"/>
    <x v="588"/>
    <x v="585"/>
    <d v="2023-09-05T00:00:00"/>
    <x v="0"/>
    <n v="57330"/>
    <n v="4.7"/>
    <x v="2"/>
    <n v="5"/>
    <x v="0"/>
    <x v="2"/>
    <n v="17"/>
  </r>
  <r>
    <x v="2610"/>
    <x v="2"/>
    <n v="34"/>
    <x v="0"/>
    <s v="Operations Executive"/>
    <x v="3"/>
    <x v="4"/>
    <x v="1"/>
    <x v="588"/>
    <x v="587"/>
    <d v="2023-09-14T00:00:00"/>
    <x v="0"/>
    <n v="69246"/>
    <n v="3.8"/>
    <x v="0"/>
    <n v="3"/>
    <x v="0"/>
    <x v="2"/>
    <n v="26"/>
  </r>
  <r>
    <x v="2611"/>
    <x v="0"/>
    <n v="29"/>
    <x v="1"/>
    <s v="Service Engineer"/>
    <x v="4"/>
    <x v="4"/>
    <x v="4"/>
    <x v="589"/>
    <x v="595"/>
    <d v="2023-09-14T00:00:00"/>
    <x v="0"/>
    <n v="82842"/>
    <n v="4.7"/>
    <x v="0"/>
    <n v="5"/>
    <x v="0"/>
    <x v="1"/>
    <n v="25"/>
  </r>
  <r>
    <x v="2612"/>
    <x v="0"/>
    <n v="30"/>
    <x v="0"/>
    <s v="Operations Executive"/>
    <x v="2"/>
    <x v="1"/>
    <x v="0"/>
    <x v="589"/>
    <x v="593"/>
    <d v="2023-09-16T00:00:00"/>
    <x v="1"/>
    <m/>
    <m/>
    <x v="1"/>
    <n v="4"/>
    <x v="0"/>
    <x v="1"/>
    <n v="27"/>
  </r>
  <r>
    <x v="2613"/>
    <x v="2"/>
    <n v="22"/>
    <x v="0"/>
    <s v="Operations Executive"/>
    <x v="3"/>
    <x v="1"/>
    <x v="0"/>
    <x v="589"/>
    <x v="589"/>
    <d v="2023-09-14T00:00:00"/>
    <x v="0"/>
    <m/>
    <m/>
    <x v="0"/>
    <n v="3"/>
    <x v="1"/>
    <x v="0"/>
    <n v="25"/>
  </r>
  <r>
    <x v="2614"/>
    <x v="0"/>
    <n v="51"/>
    <x v="1"/>
    <s v="Service Manager"/>
    <x v="9"/>
    <x v="3"/>
    <x v="3"/>
    <x v="589"/>
    <x v="585"/>
    <d v="2023-09-10T00:00:00"/>
    <x v="0"/>
    <m/>
    <m/>
    <x v="2"/>
    <n v="4"/>
    <x v="0"/>
    <x v="5"/>
    <n v="21"/>
  </r>
  <r>
    <x v="2615"/>
    <x v="0"/>
    <n v="22"/>
    <x v="7"/>
    <s v="Purchase Manager"/>
    <x v="3"/>
    <x v="0"/>
    <x v="0"/>
    <x v="589"/>
    <x v="581"/>
    <d v="2023-09-02T00:00:00"/>
    <x v="0"/>
    <n v="66312"/>
    <n v="3.5"/>
    <x v="0"/>
    <m/>
    <x v="1"/>
    <x v="0"/>
    <n v="13"/>
  </r>
  <r>
    <x v="2616"/>
    <x v="0"/>
    <n v="28"/>
    <x v="1"/>
    <s v="Service Engineer"/>
    <x v="6"/>
    <x v="0"/>
    <x v="0"/>
    <x v="590"/>
    <x v="596"/>
    <d v="2023-09-21T00:00:00"/>
    <x v="0"/>
    <n v="75126"/>
    <n v="3.7"/>
    <x v="2"/>
    <n v="4"/>
    <x v="1"/>
    <x v="1"/>
    <n v="31"/>
  </r>
  <r>
    <x v="2617"/>
    <x v="0"/>
    <n v="22"/>
    <x v="7"/>
    <s v="Purchase Officer"/>
    <x v="9"/>
    <x v="2"/>
    <x v="2"/>
    <x v="590"/>
    <x v="588"/>
    <d v="2023-09-08T00:00:00"/>
    <x v="0"/>
    <m/>
    <m/>
    <x v="0"/>
    <n v="4"/>
    <x v="1"/>
    <x v="0"/>
    <n v="18"/>
  </r>
  <r>
    <x v="2618"/>
    <x v="2"/>
    <n v="27"/>
    <x v="0"/>
    <s v="Operations Executive"/>
    <x v="7"/>
    <x v="1"/>
    <x v="2"/>
    <x v="590"/>
    <x v="585"/>
    <d v="2023-09-10T00:00:00"/>
    <x v="0"/>
    <n v="58086"/>
    <n v="3.6"/>
    <x v="2"/>
    <n v="5"/>
    <x v="1"/>
    <x v="0"/>
    <n v="20"/>
  </r>
  <r>
    <x v="2619"/>
    <x v="0"/>
    <n v="37"/>
    <x v="4"/>
    <s v="Production Engineer"/>
    <x v="9"/>
    <x v="0"/>
    <x v="0"/>
    <x v="590"/>
    <x v="592"/>
    <d v="2023-09-08T00:00:00"/>
    <x v="0"/>
    <n v="59996"/>
    <n v="4.2"/>
    <x v="2"/>
    <m/>
    <x v="1"/>
    <x v="2"/>
    <n v="18"/>
  </r>
  <r>
    <x v="2620"/>
    <x v="2"/>
    <n v="24"/>
    <x v="3"/>
    <s v="Marketing Executive"/>
    <x v="6"/>
    <x v="4"/>
    <x v="0"/>
    <x v="590"/>
    <x v="592"/>
    <d v="2023-09-06T00:00:00"/>
    <x v="0"/>
    <n v="82872"/>
    <n v="4.0999999999999996"/>
    <x v="0"/>
    <n v="5"/>
    <x v="1"/>
    <x v="0"/>
    <n v="16"/>
  </r>
  <r>
    <x v="2621"/>
    <x v="2"/>
    <n v="40"/>
    <x v="1"/>
    <s v="Service Engineer"/>
    <x v="4"/>
    <x v="1"/>
    <x v="3"/>
    <x v="590"/>
    <x v="593"/>
    <d v="2023-09-16T00:00:00"/>
    <x v="2"/>
    <m/>
    <m/>
    <x v="1"/>
    <n v="4"/>
    <x v="1"/>
    <x v="3"/>
    <n v="26"/>
  </r>
  <r>
    <x v="2622"/>
    <x v="0"/>
    <n v="24"/>
    <x v="7"/>
    <s v="Purchase Officer"/>
    <x v="1"/>
    <x v="0"/>
    <x v="0"/>
    <x v="591"/>
    <x v="597"/>
    <d v="2023-09-23T00:00:00"/>
    <x v="2"/>
    <m/>
    <m/>
    <x v="1"/>
    <n v="5"/>
    <x v="1"/>
    <x v="0"/>
    <n v="32"/>
  </r>
  <r>
    <x v="2623"/>
    <x v="1"/>
    <n v="33"/>
    <x v="0"/>
    <s v="Operations Executive"/>
    <x v="7"/>
    <x v="0"/>
    <x v="1"/>
    <x v="591"/>
    <x v="594"/>
    <d v="2023-09-14T00:00:00"/>
    <x v="0"/>
    <n v="52932"/>
    <n v="5"/>
    <x v="0"/>
    <n v="5"/>
    <x v="1"/>
    <x v="1"/>
    <n v="23"/>
  </r>
  <r>
    <x v="2624"/>
    <x v="0"/>
    <n v="38"/>
    <x v="0"/>
    <s v="Operations Manager"/>
    <x v="13"/>
    <x v="3"/>
    <x v="0"/>
    <x v="592"/>
    <x v="590"/>
    <d v="2023-09-17T00:00:00"/>
    <x v="1"/>
    <m/>
    <m/>
    <x v="1"/>
    <n v="3"/>
    <x v="1"/>
    <x v="2"/>
    <n v="25"/>
  </r>
  <r>
    <x v="2625"/>
    <x v="1"/>
    <n v="32"/>
    <x v="0"/>
    <s v="Operations Executive"/>
    <x v="2"/>
    <x v="1"/>
    <x v="1"/>
    <x v="592"/>
    <x v="586"/>
    <d v="2023-09-05T00:00:00"/>
    <x v="0"/>
    <n v="85022"/>
    <n v="4.7"/>
    <x v="0"/>
    <n v="4"/>
    <x v="1"/>
    <x v="1"/>
    <n v="13"/>
  </r>
  <r>
    <x v="2626"/>
    <x v="0"/>
    <n v="25"/>
    <x v="2"/>
    <s v="Sales Manager"/>
    <x v="12"/>
    <x v="4"/>
    <x v="2"/>
    <x v="593"/>
    <x v="598"/>
    <d v="2023-09-19T00:00:00"/>
    <x v="0"/>
    <m/>
    <m/>
    <x v="0"/>
    <n v="4"/>
    <x v="1"/>
    <x v="0"/>
    <n v="26"/>
  </r>
  <r>
    <x v="2627"/>
    <x v="2"/>
    <n v="24"/>
    <x v="7"/>
    <s v="Purchase Officer"/>
    <x v="10"/>
    <x v="1"/>
    <x v="1"/>
    <x v="593"/>
    <x v="598"/>
    <d v="2023-09-15T00:00:00"/>
    <x v="3"/>
    <m/>
    <m/>
    <x v="1"/>
    <n v="4"/>
    <x v="1"/>
    <x v="0"/>
    <n v="22"/>
  </r>
  <r>
    <x v="2628"/>
    <x v="0"/>
    <n v="45"/>
    <x v="1"/>
    <s v="Service Manager"/>
    <x v="2"/>
    <x v="0"/>
    <x v="1"/>
    <x v="593"/>
    <x v="599"/>
    <d v="2023-09-26T00:00:00"/>
    <x v="1"/>
    <m/>
    <m/>
    <x v="1"/>
    <n v="4"/>
    <x v="1"/>
    <x v="3"/>
    <n v="33"/>
  </r>
  <r>
    <x v="2629"/>
    <x v="0"/>
    <n v="40"/>
    <x v="8"/>
    <s v="HR Specialist"/>
    <x v="3"/>
    <x v="1"/>
    <x v="3"/>
    <x v="594"/>
    <x v="591"/>
    <d v="2023-09-10T00:00:00"/>
    <x v="0"/>
    <n v="64248"/>
    <n v="4.9000000000000004"/>
    <x v="0"/>
    <m/>
    <x v="1"/>
    <x v="3"/>
    <n v="16"/>
  </r>
  <r>
    <x v="2630"/>
    <x v="2"/>
    <n v="38"/>
    <x v="1"/>
    <s v="Service Manager"/>
    <x v="2"/>
    <x v="4"/>
    <x v="2"/>
    <x v="594"/>
    <x v="593"/>
    <d v="2023-09-17T00:00:00"/>
    <x v="0"/>
    <n v="77135"/>
    <n v="4.9000000000000004"/>
    <x v="0"/>
    <n v="5"/>
    <x v="1"/>
    <x v="2"/>
    <n v="23"/>
  </r>
  <r>
    <x v="2631"/>
    <x v="2"/>
    <n v="34"/>
    <x v="0"/>
    <s v="Operations Manager"/>
    <x v="3"/>
    <x v="1"/>
    <x v="0"/>
    <x v="594"/>
    <x v="589"/>
    <d v="2023-09-10T00:00:00"/>
    <x v="1"/>
    <m/>
    <m/>
    <x v="1"/>
    <n v="3"/>
    <x v="1"/>
    <x v="2"/>
    <n v="16"/>
  </r>
  <r>
    <x v="2632"/>
    <x v="0"/>
    <n v="22"/>
    <x v="0"/>
    <s v="Operations Executive"/>
    <x v="9"/>
    <x v="4"/>
    <x v="1"/>
    <x v="594"/>
    <x v="594"/>
    <d v="2023-09-20T00:00:00"/>
    <x v="1"/>
    <m/>
    <m/>
    <x v="1"/>
    <n v="5"/>
    <x v="2"/>
    <x v="0"/>
    <n v="26"/>
  </r>
  <r>
    <x v="2633"/>
    <x v="0"/>
    <n v="31"/>
    <x v="1"/>
    <s v="Service Engineer"/>
    <x v="5"/>
    <x v="0"/>
    <x v="2"/>
    <x v="595"/>
    <x v="600"/>
    <d v="2023-09-28T00:00:00"/>
    <x v="0"/>
    <n v="44818"/>
    <n v="4.5"/>
    <x v="0"/>
    <n v="4"/>
    <x v="1"/>
    <x v="1"/>
    <n v="33"/>
  </r>
  <r>
    <x v="2634"/>
    <x v="2"/>
    <n v="31"/>
    <x v="0"/>
    <s v="Operations Manager"/>
    <x v="12"/>
    <x v="2"/>
    <x v="4"/>
    <x v="595"/>
    <x v="601"/>
    <d v="2023-09-22T00:00:00"/>
    <x v="1"/>
    <m/>
    <m/>
    <x v="1"/>
    <n v="4"/>
    <x v="1"/>
    <x v="1"/>
    <n v="27"/>
  </r>
  <r>
    <x v="2635"/>
    <x v="2"/>
    <n v="30"/>
    <x v="0"/>
    <s v="Operations Manager"/>
    <x v="0"/>
    <x v="1"/>
    <x v="0"/>
    <x v="595"/>
    <x v="602"/>
    <d v="2023-09-17T00:00:00"/>
    <x v="0"/>
    <n v="67495"/>
    <n v="4.3"/>
    <x v="0"/>
    <n v="3"/>
    <x v="1"/>
    <x v="1"/>
    <n v="22"/>
  </r>
  <r>
    <x v="2636"/>
    <x v="1"/>
    <n v="23"/>
    <x v="0"/>
    <s v="Operations Manager"/>
    <x v="0"/>
    <x v="1"/>
    <x v="0"/>
    <x v="595"/>
    <x v="591"/>
    <d v="2023-09-12T00:00:00"/>
    <x v="0"/>
    <n v="51621"/>
    <n v="4.3"/>
    <x v="0"/>
    <n v="3"/>
    <x v="1"/>
    <x v="0"/>
    <n v="17"/>
  </r>
  <r>
    <x v="2637"/>
    <x v="2"/>
    <n v="31"/>
    <x v="1"/>
    <s v="Service Manager"/>
    <x v="8"/>
    <x v="0"/>
    <x v="1"/>
    <x v="595"/>
    <x v="587"/>
    <d v="2023-09-12T00:00:00"/>
    <x v="0"/>
    <m/>
    <m/>
    <x v="0"/>
    <m/>
    <x v="2"/>
    <x v="1"/>
    <n v="17"/>
  </r>
  <r>
    <x v="2638"/>
    <x v="1"/>
    <n v="36"/>
    <x v="1"/>
    <s v="Service Engineer"/>
    <x v="4"/>
    <x v="0"/>
    <x v="0"/>
    <x v="596"/>
    <x v="595"/>
    <d v="2023-09-17T00:00:00"/>
    <x v="0"/>
    <n v="60596"/>
    <n v="3.6"/>
    <x v="0"/>
    <n v="2"/>
    <x v="1"/>
    <x v="2"/>
    <n v="21"/>
  </r>
  <r>
    <x v="2639"/>
    <x v="2"/>
    <n v="28"/>
    <x v="1"/>
    <s v="Service Engineer"/>
    <x v="4"/>
    <x v="1"/>
    <x v="0"/>
    <x v="596"/>
    <x v="603"/>
    <d v="2023-09-28T00:00:00"/>
    <x v="0"/>
    <m/>
    <m/>
    <x v="0"/>
    <n v="4"/>
    <x v="1"/>
    <x v="1"/>
    <n v="32"/>
  </r>
  <r>
    <x v="2640"/>
    <x v="0"/>
    <n v="25"/>
    <x v="2"/>
    <s v="Sales Executive"/>
    <x v="0"/>
    <x v="0"/>
    <x v="2"/>
    <x v="596"/>
    <x v="593"/>
    <d v="2023-09-15T00:00:00"/>
    <x v="0"/>
    <n v="62537"/>
    <n v="4.2"/>
    <x v="0"/>
    <n v="4"/>
    <x v="1"/>
    <x v="0"/>
    <n v="19"/>
  </r>
  <r>
    <x v="2641"/>
    <x v="0"/>
    <n v="23"/>
    <x v="0"/>
    <s v="Operations Manager"/>
    <x v="0"/>
    <x v="1"/>
    <x v="1"/>
    <x v="596"/>
    <x v="598"/>
    <d v="2023-09-20T00:00:00"/>
    <x v="0"/>
    <n v="57207"/>
    <n v="4.3"/>
    <x v="0"/>
    <n v="4"/>
    <x v="0"/>
    <x v="0"/>
    <n v="24"/>
  </r>
  <r>
    <x v="2642"/>
    <x v="2"/>
    <n v="39"/>
    <x v="0"/>
    <s v="Operations Executive"/>
    <x v="3"/>
    <x v="0"/>
    <x v="0"/>
    <x v="596"/>
    <x v="595"/>
    <d v="2023-09-17T00:00:00"/>
    <x v="0"/>
    <n v="70470"/>
    <n v="4.3"/>
    <x v="0"/>
    <n v="1"/>
    <x v="1"/>
    <x v="2"/>
    <n v="21"/>
  </r>
  <r>
    <x v="2643"/>
    <x v="2"/>
    <n v="35"/>
    <x v="1"/>
    <s v="Service Engineer"/>
    <x v="1"/>
    <x v="1"/>
    <x v="1"/>
    <x v="597"/>
    <x v="601"/>
    <d v="2023-09-24T00:00:00"/>
    <x v="0"/>
    <n v="51088"/>
    <n v="4.8"/>
    <x v="0"/>
    <n v="3"/>
    <x v="0"/>
    <x v="2"/>
    <n v="27"/>
  </r>
  <r>
    <x v="2644"/>
    <x v="0"/>
    <n v="25"/>
    <x v="0"/>
    <s v="Operations Manager"/>
    <x v="4"/>
    <x v="1"/>
    <x v="1"/>
    <x v="597"/>
    <x v="603"/>
    <d v="2023-09-28T00:00:00"/>
    <x v="0"/>
    <n v="59406"/>
    <n v="3.8"/>
    <x v="0"/>
    <n v="5"/>
    <x v="0"/>
    <x v="0"/>
    <n v="31"/>
  </r>
  <r>
    <x v="2645"/>
    <x v="0"/>
    <n v="24"/>
    <x v="0"/>
    <s v="Operations Manager"/>
    <x v="2"/>
    <x v="4"/>
    <x v="1"/>
    <x v="597"/>
    <x v="596"/>
    <d v="2023-09-15T00:00:00"/>
    <x v="1"/>
    <m/>
    <m/>
    <x v="1"/>
    <n v="4"/>
    <x v="1"/>
    <x v="0"/>
    <n v="18"/>
  </r>
  <r>
    <x v="2646"/>
    <x v="1"/>
    <n v="39"/>
    <x v="1"/>
    <s v="Service Engineer"/>
    <x v="13"/>
    <x v="0"/>
    <x v="0"/>
    <x v="597"/>
    <x v="601"/>
    <d v="2023-09-20T00:00:00"/>
    <x v="0"/>
    <n v="179887"/>
    <n v="4.0999999999999996"/>
    <x v="0"/>
    <n v="3"/>
    <x v="1"/>
    <x v="2"/>
    <n v="23"/>
  </r>
  <r>
    <x v="2647"/>
    <x v="0"/>
    <n v="32"/>
    <x v="1"/>
    <s v="Service Engineer"/>
    <x v="9"/>
    <x v="2"/>
    <x v="1"/>
    <x v="597"/>
    <x v="597"/>
    <d v="2023-09-18T00:00:00"/>
    <x v="1"/>
    <m/>
    <m/>
    <x v="1"/>
    <n v="4"/>
    <x v="1"/>
    <x v="1"/>
    <n v="21"/>
  </r>
  <r>
    <x v="2648"/>
    <x v="0"/>
    <n v="29"/>
    <x v="0"/>
    <s v="Operations Executive"/>
    <x v="1"/>
    <x v="1"/>
    <x v="4"/>
    <x v="597"/>
    <x v="601"/>
    <d v="2023-09-23T00:00:00"/>
    <x v="0"/>
    <n v="53703"/>
    <n v="4.5"/>
    <x v="0"/>
    <n v="4"/>
    <x v="1"/>
    <x v="1"/>
    <n v="26"/>
  </r>
  <r>
    <x v="2649"/>
    <x v="0"/>
    <n v="35"/>
    <x v="0"/>
    <s v="Operations Executive"/>
    <x v="3"/>
    <x v="1"/>
    <x v="2"/>
    <x v="597"/>
    <x v="598"/>
    <d v="2023-09-20T00:00:00"/>
    <x v="0"/>
    <n v="71880"/>
    <n v="4.4000000000000004"/>
    <x v="2"/>
    <n v="4"/>
    <x v="1"/>
    <x v="2"/>
    <n v="23"/>
  </r>
  <r>
    <x v="2650"/>
    <x v="0"/>
    <n v="35"/>
    <x v="0"/>
    <s v="Operations Manager"/>
    <x v="5"/>
    <x v="0"/>
    <x v="0"/>
    <x v="597"/>
    <x v="604"/>
    <d v="2023-09-29T00:00:00"/>
    <x v="0"/>
    <n v="46888"/>
    <n v="3.7"/>
    <x v="0"/>
    <m/>
    <x v="1"/>
    <x v="2"/>
    <n v="32"/>
  </r>
  <r>
    <x v="2651"/>
    <x v="0"/>
    <n v="30"/>
    <x v="2"/>
    <s v="Sales Executive"/>
    <x v="3"/>
    <x v="1"/>
    <x v="2"/>
    <x v="597"/>
    <x v="594"/>
    <d v="2023-09-15T00:00:00"/>
    <x v="1"/>
    <m/>
    <m/>
    <x v="1"/>
    <n v="4"/>
    <x v="0"/>
    <x v="1"/>
    <n v="18"/>
  </r>
  <r>
    <x v="2652"/>
    <x v="0"/>
    <n v="25"/>
    <x v="1"/>
    <s v="Service Manager"/>
    <x v="1"/>
    <x v="1"/>
    <x v="1"/>
    <x v="597"/>
    <x v="599"/>
    <d v="2023-09-23T00:00:00"/>
    <x v="0"/>
    <n v="70587"/>
    <n v="4.8"/>
    <x v="0"/>
    <n v="4"/>
    <x v="1"/>
    <x v="0"/>
    <n v="26"/>
  </r>
  <r>
    <x v="2653"/>
    <x v="0"/>
    <n v="35"/>
    <x v="2"/>
    <s v="Sales Manager"/>
    <x v="13"/>
    <x v="1"/>
    <x v="3"/>
    <x v="597"/>
    <x v="599"/>
    <d v="2023-09-23T00:00:00"/>
    <x v="1"/>
    <m/>
    <m/>
    <x v="1"/>
    <n v="5"/>
    <x v="1"/>
    <x v="2"/>
    <n v="26"/>
  </r>
  <r>
    <x v="2654"/>
    <x v="2"/>
    <n v="29"/>
    <x v="0"/>
    <s v="Operations Executive"/>
    <x v="12"/>
    <x v="1"/>
    <x v="4"/>
    <x v="598"/>
    <x v="602"/>
    <d v="2023-09-23T00:00:00"/>
    <x v="0"/>
    <n v="50609"/>
    <n v="4.0999999999999996"/>
    <x v="0"/>
    <m/>
    <x v="0"/>
    <x v="1"/>
    <n v="25"/>
  </r>
  <r>
    <x v="2655"/>
    <x v="0"/>
    <n v="40"/>
    <x v="0"/>
    <s v="Operations Executive"/>
    <x v="6"/>
    <x v="1"/>
    <x v="1"/>
    <x v="598"/>
    <x v="600"/>
    <d v="2023-09-22T00:00:00"/>
    <x v="4"/>
    <m/>
    <m/>
    <x v="1"/>
    <n v="5"/>
    <x v="1"/>
    <x v="3"/>
    <n v="24"/>
  </r>
  <r>
    <x v="2656"/>
    <x v="2"/>
    <n v="39"/>
    <x v="1"/>
    <s v="Service Engineer"/>
    <x v="13"/>
    <x v="4"/>
    <x v="4"/>
    <x v="598"/>
    <x v="605"/>
    <d v="2023-09-30T00:00:00"/>
    <x v="1"/>
    <m/>
    <m/>
    <x v="1"/>
    <n v="4"/>
    <x v="1"/>
    <x v="2"/>
    <n v="32"/>
  </r>
  <r>
    <x v="2657"/>
    <x v="2"/>
    <n v="24"/>
    <x v="0"/>
    <s v="Operations Executive"/>
    <x v="4"/>
    <x v="0"/>
    <x v="1"/>
    <x v="598"/>
    <x v="590"/>
    <d v="2023-09-17T00:00:00"/>
    <x v="2"/>
    <m/>
    <m/>
    <x v="1"/>
    <n v="3"/>
    <x v="1"/>
    <x v="0"/>
    <n v="19"/>
  </r>
  <r>
    <x v="2658"/>
    <x v="0"/>
    <n v="33"/>
    <x v="0"/>
    <s v="Operations Executive"/>
    <x v="12"/>
    <x v="0"/>
    <x v="1"/>
    <x v="598"/>
    <x v="598"/>
    <d v="2023-09-22T00:00:00"/>
    <x v="0"/>
    <n v="47777"/>
    <n v="4.5999999999999996"/>
    <x v="0"/>
    <n v="2"/>
    <x v="1"/>
    <x v="1"/>
    <n v="24"/>
  </r>
  <r>
    <x v="2659"/>
    <x v="2"/>
    <n v="22"/>
    <x v="0"/>
    <s v="Operations Manager"/>
    <x v="12"/>
    <x v="1"/>
    <x v="1"/>
    <x v="598"/>
    <x v="601"/>
    <d v="2023-09-20T00:00:00"/>
    <x v="0"/>
    <m/>
    <m/>
    <x v="0"/>
    <n v="4"/>
    <x v="1"/>
    <x v="0"/>
    <n v="22"/>
  </r>
  <r>
    <x v="2660"/>
    <x v="0"/>
    <n v="28"/>
    <x v="5"/>
    <s v="General Manager"/>
    <x v="14"/>
    <x v="2"/>
    <x v="4"/>
    <x v="598"/>
    <x v="600"/>
    <d v="2023-09-29T00:00:00"/>
    <x v="0"/>
    <n v="125269"/>
    <n v="4.0999999999999996"/>
    <x v="2"/>
    <n v="5"/>
    <x v="1"/>
    <x v="1"/>
    <n v="31"/>
  </r>
  <r>
    <x v="2661"/>
    <x v="2"/>
    <n v="36"/>
    <x v="2"/>
    <s v="Sales Executive"/>
    <x v="3"/>
    <x v="1"/>
    <x v="0"/>
    <x v="598"/>
    <x v="599"/>
    <d v="2023-09-27T00:00:00"/>
    <x v="0"/>
    <n v="62576"/>
    <n v="4.5"/>
    <x v="2"/>
    <n v="4"/>
    <x v="1"/>
    <x v="2"/>
    <n v="29"/>
  </r>
  <r>
    <x v="2662"/>
    <x v="0"/>
    <n v="34"/>
    <x v="0"/>
    <s v="Operations Manager"/>
    <x v="3"/>
    <x v="1"/>
    <x v="0"/>
    <x v="599"/>
    <x v="590"/>
    <d v="2023-09-15T00:00:00"/>
    <x v="0"/>
    <n v="57921"/>
    <n v="4.5999999999999996"/>
    <x v="0"/>
    <n v="4"/>
    <x v="1"/>
    <x v="2"/>
    <n v="16"/>
  </r>
  <r>
    <x v="2663"/>
    <x v="2"/>
    <n v="24"/>
    <x v="1"/>
    <s v="Service Engineer"/>
    <x v="1"/>
    <x v="1"/>
    <x v="1"/>
    <x v="599"/>
    <x v="606"/>
    <d v="2023-09-26T00:00:00"/>
    <x v="0"/>
    <n v="59988"/>
    <n v="3.7"/>
    <x v="2"/>
    <n v="3"/>
    <x v="0"/>
    <x v="0"/>
    <n v="27"/>
  </r>
  <r>
    <x v="2664"/>
    <x v="2"/>
    <n v="22"/>
    <x v="7"/>
    <s v="Purchase Officer"/>
    <x v="3"/>
    <x v="0"/>
    <x v="1"/>
    <x v="600"/>
    <x v="597"/>
    <d v="2023-09-21T00:00:00"/>
    <x v="1"/>
    <m/>
    <m/>
    <x v="1"/>
    <n v="5"/>
    <x v="1"/>
    <x v="0"/>
    <n v="21"/>
  </r>
  <r>
    <x v="2665"/>
    <x v="0"/>
    <n v="24"/>
    <x v="0"/>
    <s v="Operations Manager"/>
    <x v="7"/>
    <x v="4"/>
    <x v="3"/>
    <x v="600"/>
    <x v="596"/>
    <d v="2023-09-19T00:00:00"/>
    <x v="0"/>
    <n v="57717"/>
    <n v="3.6"/>
    <x v="0"/>
    <n v="4"/>
    <x v="2"/>
    <x v="0"/>
    <n v="19"/>
  </r>
  <r>
    <x v="2666"/>
    <x v="0"/>
    <n v="34"/>
    <x v="0"/>
    <s v="Operations Executive"/>
    <x v="1"/>
    <x v="1"/>
    <x v="0"/>
    <x v="601"/>
    <x v="604"/>
    <d v="2023-09-28T00:00:00"/>
    <x v="0"/>
    <n v="59181"/>
    <n v="3.9"/>
    <x v="2"/>
    <n v="4"/>
    <x v="1"/>
    <x v="2"/>
    <n v="27"/>
  </r>
  <r>
    <x v="2667"/>
    <x v="2"/>
    <n v="42"/>
    <x v="6"/>
    <s v="Financial Analyst"/>
    <x v="1"/>
    <x v="4"/>
    <x v="1"/>
    <x v="602"/>
    <x v="596"/>
    <d v="2023-09-15T00:00:00"/>
    <x v="0"/>
    <n v="55167"/>
    <n v="3.9"/>
    <x v="2"/>
    <n v="4"/>
    <x v="1"/>
    <x v="3"/>
    <n v="13"/>
  </r>
  <r>
    <x v="2668"/>
    <x v="2"/>
    <n v="27"/>
    <x v="0"/>
    <s v="Operations Executive"/>
    <x v="9"/>
    <x v="4"/>
    <x v="1"/>
    <x v="602"/>
    <x v="597"/>
    <d v="2023-09-16T00:00:00"/>
    <x v="1"/>
    <m/>
    <m/>
    <x v="1"/>
    <n v="4"/>
    <x v="1"/>
    <x v="0"/>
    <n v="14"/>
  </r>
  <r>
    <x v="2669"/>
    <x v="0"/>
    <n v="25"/>
    <x v="0"/>
    <s v="Operations Executive"/>
    <x v="7"/>
    <x v="1"/>
    <x v="1"/>
    <x v="602"/>
    <x v="599"/>
    <d v="2023-09-19T00:00:00"/>
    <x v="0"/>
    <n v="45944"/>
    <n v="4.8"/>
    <x v="2"/>
    <n v="3"/>
    <x v="1"/>
    <x v="0"/>
    <n v="17"/>
  </r>
  <r>
    <x v="2670"/>
    <x v="2"/>
    <n v="25"/>
    <x v="0"/>
    <s v="Operations Manager"/>
    <x v="0"/>
    <x v="1"/>
    <x v="0"/>
    <x v="602"/>
    <x v="600"/>
    <d v="2023-09-23T00:00:00"/>
    <x v="2"/>
    <m/>
    <m/>
    <x v="1"/>
    <n v="3"/>
    <x v="0"/>
    <x v="0"/>
    <n v="21"/>
  </r>
  <r>
    <x v="2671"/>
    <x v="0"/>
    <n v="22"/>
    <x v="1"/>
    <s v="Service Engineer"/>
    <x v="12"/>
    <x v="4"/>
    <x v="2"/>
    <x v="602"/>
    <x v="607"/>
    <d v="2023-10-01T00:00:00"/>
    <x v="2"/>
    <m/>
    <m/>
    <x v="1"/>
    <n v="5"/>
    <x v="1"/>
    <x v="0"/>
    <n v="29"/>
  </r>
  <r>
    <x v="2672"/>
    <x v="2"/>
    <n v="30"/>
    <x v="0"/>
    <s v="Operations Executive"/>
    <x v="1"/>
    <x v="1"/>
    <x v="0"/>
    <x v="603"/>
    <x v="608"/>
    <d v="2023-09-27T00:00:00"/>
    <x v="0"/>
    <n v="74050"/>
    <n v="4.8"/>
    <x v="2"/>
    <n v="5"/>
    <x v="1"/>
    <x v="1"/>
    <n v="24"/>
  </r>
  <r>
    <x v="2673"/>
    <x v="0"/>
    <n v="35"/>
    <x v="4"/>
    <s v="Production Engineer"/>
    <x v="7"/>
    <x v="2"/>
    <x v="1"/>
    <x v="603"/>
    <x v="602"/>
    <d v="2023-09-18T00:00:00"/>
    <x v="0"/>
    <n v="50759"/>
    <n v="4.9000000000000004"/>
    <x v="0"/>
    <n v="4"/>
    <x v="1"/>
    <x v="2"/>
    <n v="15"/>
  </r>
  <r>
    <x v="2674"/>
    <x v="2"/>
    <n v="37"/>
    <x v="4"/>
    <s v="Production Manager"/>
    <x v="4"/>
    <x v="4"/>
    <x v="1"/>
    <x v="604"/>
    <x v="600"/>
    <d v="2023-09-28T00:00:00"/>
    <x v="0"/>
    <n v="70581"/>
    <n v="4"/>
    <x v="0"/>
    <n v="4"/>
    <x v="1"/>
    <x v="2"/>
    <n v="24"/>
  </r>
  <r>
    <x v="2675"/>
    <x v="0"/>
    <n v="32"/>
    <x v="7"/>
    <s v="Purchase Officer"/>
    <x v="3"/>
    <x v="2"/>
    <x v="1"/>
    <x v="604"/>
    <x v="601"/>
    <d v="2023-09-25T00:00:00"/>
    <x v="1"/>
    <m/>
    <m/>
    <x v="1"/>
    <n v="4"/>
    <x v="1"/>
    <x v="1"/>
    <n v="21"/>
  </r>
  <r>
    <x v="2676"/>
    <x v="0"/>
    <n v="34"/>
    <x v="6"/>
    <s v="Financial Analyst"/>
    <x v="8"/>
    <x v="2"/>
    <x v="2"/>
    <x v="604"/>
    <x v="597"/>
    <d v="2023-09-21T00:00:00"/>
    <x v="0"/>
    <n v="184708"/>
    <n v="4.0999999999999996"/>
    <x v="0"/>
    <n v="4"/>
    <x v="1"/>
    <x v="2"/>
    <n v="17"/>
  </r>
  <r>
    <x v="2677"/>
    <x v="0"/>
    <n v="24"/>
    <x v="3"/>
    <s v="Marketing Executive"/>
    <x v="14"/>
    <x v="2"/>
    <x v="0"/>
    <x v="604"/>
    <x v="603"/>
    <d v="2023-09-23T00:00:00"/>
    <x v="0"/>
    <n v="131444"/>
    <n v="4.4000000000000004"/>
    <x v="2"/>
    <n v="4"/>
    <x v="1"/>
    <x v="0"/>
    <n v="19"/>
  </r>
  <r>
    <x v="2678"/>
    <x v="0"/>
    <n v="23"/>
    <x v="0"/>
    <s v="Operations Executive"/>
    <x v="5"/>
    <x v="0"/>
    <x v="1"/>
    <x v="604"/>
    <x v="600"/>
    <d v="2023-09-24T00:00:00"/>
    <x v="0"/>
    <n v="38000"/>
    <n v="4.8"/>
    <x v="2"/>
    <m/>
    <x v="1"/>
    <x v="0"/>
    <n v="20"/>
  </r>
  <r>
    <x v="2679"/>
    <x v="0"/>
    <n v="39"/>
    <x v="3"/>
    <s v="Marketing Executive"/>
    <x v="7"/>
    <x v="0"/>
    <x v="1"/>
    <x v="604"/>
    <x v="604"/>
    <d v="2023-09-23T00:00:00"/>
    <x v="0"/>
    <n v="65454"/>
    <n v="3.8"/>
    <x v="0"/>
    <n v="4"/>
    <x v="1"/>
    <x v="2"/>
    <n v="19"/>
  </r>
  <r>
    <x v="2680"/>
    <x v="0"/>
    <n v="26"/>
    <x v="1"/>
    <s v="Service Engineer"/>
    <x v="12"/>
    <x v="1"/>
    <x v="0"/>
    <x v="604"/>
    <x v="608"/>
    <d v="2023-09-28T00:00:00"/>
    <x v="0"/>
    <n v="48464"/>
    <n v="4.5999999999999996"/>
    <x v="0"/>
    <n v="4"/>
    <x v="1"/>
    <x v="0"/>
    <n v="24"/>
  </r>
  <r>
    <x v="2681"/>
    <x v="2"/>
    <n v="38"/>
    <x v="0"/>
    <s v="Operations Executive"/>
    <x v="9"/>
    <x v="2"/>
    <x v="0"/>
    <x v="604"/>
    <x v="609"/>
    <d v="2023-10-06T00:00:00"/>
    <x v="0"/>
    <n v="58719"/>
    <n v="4.9000000000000004"/>
    <x v="0"/>
    <n v="3"/>
    <x v="0"/>
    <x v="2"/>
    <n v="32"/>
  </r>
  <r>
    <x v="2682"/>
    <x v="0"/>
    <n v="29"/>
    <x v="0"/>
    <s v="Operations Executive"/>
    <x v="5"/>
    <x v="4"/>
    <x v="1"/>
    <x v="604"/>
    <x v="600"/>
    <d v="2023-09-27T00:00:00"/>
    <x v="0"/>
    <n v="45651"/>
    <n v="3.8"/>
    <x v="0"/>
    <m/>
    <x v="2"/>
    <x v="1"/>
    <n v="23"/>
  </r>
  <r>
    <x v="2683"/>
    <x v="0"/>
    <n v="30"/>
    <x v="0"/>
    <s v="Operations Executive"/>
    <x v="5"/>
    <x v="0"/>
    <x v="0"/>
    <x v="604"/>
    <x v="597"/>
    <d v="2023-09-17T00:00:00"/>
    <x v="0"/>
    <n v="59405"/>
    <n v="3.9"/>
    <x v="0"/>
    <n v="4"/>
    <x v="1"/>
    <x v="1"/>
    <n v="13"/>
  </r>
  <r>
    <x v="2684"/>
    <x v="0"/>
    <n v="23"/>
    <x v="0"/>
    <s v="Operations Manager"/>
    <x v="14"/>
    <x v="0"/>
    <x v="0"/>
    <x v="605"/>
    <x v="600"/>
    <d v="2023-09-21T00:00:00"/>
    <x v="1"/>
    <m/>
    <m/>
    <x v="1"/>
    <n v="4"/>
    <x v="0"/>
    <x v="0"/>
    <n v="16"/>
  </r>
  <r>
    <x v="2685"/>
    <x v="0"/>
    <n v="38"/>
    <x v="0"/>
    <s v="Operations Manager"/>
    <x v="13"/>
    <x v="0"/>
    <x v="2"/>
    <x v="605"/>
    <x v="600"/>
    <d v="2023-09-25T00:00:00"/>
    <x v="3"/>
    <m/>
    <m/>
    <x v="1"/>
    <n v="4"/>
    <x v="0"/>
    <x v="2"/>
    <n v="20"/>
  </r>
  <r>
    <x v="2686"/>
    <x v="0"/>
    <n v="22"/>
    <x v="0"/>
    <s v="Operations Executive"/>
    <x v="6"/>
    <x v="4"/>
    <x v="3"/>
    <x v="605"/>
    <x v="610"/>
    <d v="2023-09-26T00:00:00"/>
    <x v="1"/>
    <m/>
    <m/>
    <x v="1"/>
    <n v="4"/>
    <x v="0"/>
    <x v="0"/>
    <n v="21"/>
  </r>
  <r>
    <x v="2687"/>
    <x v="0"/>
    <n v="25"/>
    <x v="0"/>
    <s v="Operations Executive"/>
    <x v="4"/>
    <x v="1"/>
    <x v="1"/>
    <x v="605"/>
    <x v="611"/>
    <d v="2023-09-27T00:00:00"/>
    <x v="0"/>
    <n v="87153"/>
    <n v="4.5"/>
    <x v="0"/>
    <n v="4"/>
    <x v="1"/>
    <x v="0"/>
    <n v="22"/>
  </r>
  <r>
    <x v="2688"/>
    <x v="0"/>
    <n v="31"/>
    <x v="1"/>
    <s v="Service Engineer"/>
    <x v="0"/>
    <x v="0"/>
    <x v="3"/>
    <x v="605"/>
    <x v="612"/>
    <d v="2023-10-02T00:00:00"/>
    <x v="0"/>
    <n v="46978"/>
    <n v="3.6"/>
    <x v="0"/>
    <m/>
    <x v="1"/>
    <x v="1"/>
    <n v="27"/>
  </r>
  <r>
    <x v="2689"/>
    <x v="0"/>
    <n v="24"/>
    <x v="0"/>
    <s v="Operations Manager"/>
    <x v="2"/>
    <x v="4"/>
    <x v="2"/>
    <x v="605"/>
    <x v="601"/>
    <d v="2023-09-25T00:00:00"/>
    <x v="0"/>
    <n v="64866"/>
    <n v="4.5"/>
    <x v="0"/>
    <m/>
    <x v="1"/>
    <x v="0"/>
    <n v="20"/>
  </r>
  <r>
    <x v="2690"/>
    <x v="0"/>
    <n v="23"/>
    <x v="7"/>
    <s v="Purchase Officer"/>
    <x v="6"/>
    <x v="1"/>
    <x v="1"/>
    <x v="605"/>
    <x v="610"/>
    <d v="2023-09-30T00:00:00"/>
    <x v="1"/>
    <m/>
    <m/>
    <x v="1"/>
    <n v="4"/>
    <x v="1"/>
    <x v="0"/>
    <n v="25"/>
  </r>
  <r>
    <x v="2691"/>
    <x v="2"/>
    <n v="31"/>
    <x v="1"/>
    <s v="Service Manager"/>
    <x v="9"/>
    <x v="3"/>
    <x v="2"/>
    <x v="606"/>
    <x v="600"/>
    <d v="2023-09-21T00:00:00"/>
    <x v="0"/>
    <n v="56124"/>
    <n v="3.6"/>
    <x v="0"/>
    <n v="4"/>
    <x v="1"/>
    <x v="1"/>
    <n v="15"/>
  </r>
  <r>
    <x v="2692"/>
    <x v="0"/>
    <n v="22"/>
    <x v="0"/>
    <s v="Operations Executive"/>
    <x v="1"/>
    <x v="3"/>
    <x v="0"/>
    <x v="606"/>
    <x v="609"/>
    <d v="2023-10-02T00:00:00"/>
    <x v="1"/>
    <m/>
    <m/>
    <x v="1"/>
    <n v="4"/>
    <x v="0"/>
    <x v="0"/>
    <n v="26"/>
  </r>
  <r>
    <x v="2693"/>
    <x v="0"/>
    <n v="23"/>
    <x v="7"/>
    <s v="Purchase Officer"/>
    <x v="2"/>
    <x v="4"/>
    <x v="3"/>
    <x v="606"/>
    <x v="607"/>
    <d v="2023-10-03T00:00:00"/>
    <x v="1"/>
    <m/>
    <m/>
    <x v="1"/>
    <n v="5"/>
    <x v="0"/>
    <x v="0"/>
    <n v="27"/>
  </r>
  <r>
    <x v="2694"/>
    <x v="1"/>
    <n v="39"/>
    <x v="0"/>
    <s v="Operations Manager"/>
    <x v="2"/>
    <x v="0"/>
    <x v="1"/>
    <x v="606"/>
    <x v="603"/>
    <d v="2023-09-21T00:00:00"/>
    <x v="0"/>
    <n v="88342"/>
    <n v="4.2"/>
    <x v="0"/>
    <n v="4"/>
    <x v="1"/>
    <x v="2"/>
    <n v="15"/>
  </r>
  <r>
    <x v="2695"/>
    <x v="0"/>
    <n v="25"/>
    <x v="1"/>
    <s v="Service Manager"/>
    <x v="12"/>
    <x v="1"/>
    <x v="0"/>
    <x v="606"/>
    <x v="609"/>
    <d v="2023-10-07T00:00:00"/>
    <x v="0"/>
    <n v="54378"/>
    <n v="5"/>
    <x v="0"/>
    <n v="4"/>
    <x v="1"/>
    <x v="0"/>
    <n v="31"/>
  </r>
  <r>
    <x v="2696"/>
    <x v="2"/>
    <n v="30"/>
    <x v="2"/>
    <s v="Sales Manager"/>
    <x v="0"/>
    <x v="2"/>
    <x v="4"/>
    <x v="607"/>
    <x v="603"/>
    <d v="2023-09-26T00:00:00"/>
    <x v="0"/>
    <n v="63375"/>
    <n v="4.8"/>
    <x v="0"/>
    <n v="4"/>
    <x v="1"/>
    <x v="1"/>
    <n v="19"/>
  </r>
  <r>
    <x v="2697"/>
    <x v="0"/>
    <n v="25"/>
    <x v="6"/>
    <s v="Financial Analyst"/>
    <x v="10"/>
    <x v="1"/>
    <x v="1"/>
    <x v="607"/>
    <x v="607"/>
    <d v="2023-09-30T00:00:00"/>
    <x v="1"/>
    <m/>
    <m/>
    <x v="1"/>
    <n v="4"/>
    <x v="1"/>
    <x v="0"/>
    <n v="23"/>
  </r>
  <r>
    <x v="2698"/>
    <x v="2"/>
    <n v="23"/>
    <x v="1"/>
    <s v="Service Engineer"/>
    <x v="4"/>
    <x v="1"/>
    <x v="0"/>
    <x v="607"/>
    <x v="612"/>
    <d v="2023-10-09T00:00:00"/>
    <x v="0"/>
    <n v="65858"/>
    <n v="4.0999999999999996"/>
    <x v="0"/>
    <n v="5"/>
    <x v="1"/>
    <x v="0"/>
    <n v="32"/>
  </r>
  <r>
    <x v="2699"/>
    <x v="2"/>
    <n v="30"/>
    <x v="0"/>
    <s v="Operations Executive"/>
    <x v="4"/>
    <x v="4"/>
    <x v="2"/>
    <x v="607"/>
    <x v="600"/>
    <d v="2023-09-24T00:00:00"/>
    <x v="0"/>
    <n v="60684"/>
    <n v="4.7"/>
    <x v="0"/>
    <n v="3"/>
    <x v="1"/>
    <x v="1"/>
    <n v="17"/>
  </r>
  <r>
    <x v="2700"/>
    <x v="0"/>
    <n v="32"/>
    <x v="1"/>
    <s v="Service Engineer"/>
    <x v="9"/>
    <x v="0"/>
    <x v="0"/>
    <x v="607"/>
    <x v="611"/>
    <d v="2023-09-30T00:00:00"/>
    <x v="1"/>
    <m/>
    <m/>
    <x v="1"/>
    <n v="5"/>
    <x v="1"/>
    <x v="1"/>
    <n v="23"/>
  </r>
  <r>
    <x v="2701"/>
    <x v="1"/>
    <n v="25"/>
    <x v="4"/>
    <s v="Production Engineer"/>
    <x v="10"/>
    <x v="1"/>
    <x v="2"/>
    <x v="607"/>
    <x v="606"/>
    <d v="2023-09-28T00:00:00"/>
    <x v="0"/>
    <n v="150213"/>
    <n v="4.9000000000000004"/>
    <x v="0"/>
    <n v="5"/>
    <x v="1"/>
    <x v="0"/>
    <n v="21"/>
  </r>
  <r>
    <x v="2702"/>
    <x v="0"/>
    <n v="38"/>
    <x v="2"/>
    <s v="Sales Executive"/>
    <x v="4"/>
    <x v="1"/>
    <x v="0"/>
    <x v="607"/>
    <x v="613"/>
    <d v="2023-10-09T00:00:00"/>
    <x v="0"/>
    <n v="64059"/>
    <n v="3.9"/>
    <x v="2"/>
    <n v="4"/>
    <x v="0"/>
    <x v="2"/>
    <n v="32"/>
  </r>
  <r>
    <x v="2703"/>
    <x v="0"/>
    <n v="32"/>
    <x v="1"/>
    <s v="Service Engineer"/>
    <x v="3"/>
    <x v="2"/>
    <x v="1"/>
    <x v="608"/>
    <x v="610"/>
    <d v="2023-10-02T00:00:00"/>
    <x v="0"/>
    <n v="65019"/>
    <n v="4.5"/>
    <x v="0"/>
    <n v="3"/>
    <x v="1"/>
    <x v="1"/>
    <n v="24"/>
  </r>
  <r>
    <x v="2704"/>
    <x v="2"/>
    <n v="29"/>
    <x v="0"/>
    <s v="Operations Executive"/>
    <x v="13"/>
    <x v="4"/>
    <x v="0"/>
    <x v="608"/>
    <x v="614"/>
    <d v="2023-10-07T00:00:00"/>
    <x v="1"/>
    <m/>
    <m/>
    <x v="1"/>
    <n v="4"/>
    <x v="1"/>
    <x v="1"/>
    <n v="29"/>
  </r>
  <r>
    <x v="2705"/>
    <x v="2"/>
    <n v="35"/>
    <x v="1"/>
    <s v="Service Manager"/>
    <x v="2"/>
    <x v="0"/>
    <x v="1"/>
    <x v="608"/>
    <x v="614"/>
    <d v="2023-10-06T00:00:00"/>
    <x v="0"/>
    <n v="72891"/>
    <n v="4.0999999999999996"/>
    <x v="0"/>
    <n v="3"/>
    <x v="0"/>
    <x v="2"/>
    <n v="28"/>
  </r>
  <r>
    <x v="2706"/>
    <x v="0"/>
    <n v="37"/>
    <x v="0"/>
    <s v="Operations Manager"/>
    <x v="14"/>
    <x v="1"/>
    <x v="1"/>
    <x v="608"/>
    <x v="609"/>
    <d v="2023-10-03T00:00:00"/>
    <x v="3"/>
    <m/>
    <m/>
    <x v="1"/>
    <n v="3"/>
    <x v="1"/>
    <x v="2"/>
    <n v="25"/>
  </r>
  <r>
    <x v="2707"/>
    <x v="0"/>
    <n v="35"/>
    <x v="0"/>
    <s v="Operations Executive"/>
    <x v="5"/>
    <x v="0"/>
    <x v="0"/>
    <x v="608"/>
    <x v="613"/>
    <d v="2023-10-04T00:00:00"/>
    <x v="0"/>
    <n v="48441"/>
    <n v="4.3"/>
    <x v="0"/>
    <m/>
    <x v="1"/>
    <x v="2"/>
    <n v="26"/>
  </r>
  <r>
    <x v="2708"/>
    <x v="0"/>
    <n v="24"/>
    <x v="0"/>
    <s v="Operations Executive"/>
    <x v="1"/>
    <x v="1"/>
    <x v="1"/>
    <x v="609"/>
    <x v="610"/>
    <d v="2023-10-01T00:00:00"/>
    <x v="2"/>
    <m/>
    <m/>
    <x v="1"/>
    <n v="2"/>
    <x v="1"/>
    <x v="0"/>
    <n v="22"/>
  </r>
  <r>
    <x v="2709"/>
    <x v="0"/>
    <n v="23"/>
    <x v="0"/>
    <s v="Operations Executive"/>
    <x v="5"/>
    <x v="1"/>
    <x v="1"/>
    <x v="609"/>
    <x v="610"/>
    <d v="2023-10-03T00:00:00"/>
    <x v="0"/>
    <n v="53952"/>
    <n v="3.9"/>
    <x v="2"/>
    <n v="4"/>
    <x v="1"/>
    <x v="0"/>
    <n v="24"/>
  </r>
  <r>
    <x v="2710"/>
    <x v="2"/>
    <n v="32"/>
    <x v="1"/>
    <s v="Service Manager"/>
    <x v="9"/>
    <x v="0"/>
    <x v="1"/>
    <x v="609"/>
    <x v="612"/>
    <d v="2023-10-04T00:00:00"/>
    <x v="0"/>
    <n v="60130"/>
    <n v="4.4000000000000004"/>
    <x v="0"/>
    <n v="4"/>
    <x v="1"/>
    <x v="1"/>
    <n v="25"/>
  </r>
  <r>
    <x v="2711"/>
    <x v="0"/>
    <n v="22"/>
    <x v="1"/>
    <s v="Service Engineer"/>
    <x v="12"/>
    <x v="0"/>
    <x v="0"/>
    <x v="609"/>
    <x v="613"/>
    <d v="2023-10-03T00:00:00"/>
    <x v="2"/>
    <m/>
    <m/>
    <x v="1"/>
    <n v="4"/>
    <x v="0"/>
    <x v="0"/>
    <n v="24"/>
  </r>
  <r>
    <x v="2712"/>
    <x v="0"/>
    <n v="30"/>
    <x v="0"/>
    <s v="Operations Manager"/>
    <x v="10"/>
    <x v="0"/>
    <x v="0"/>
    <x v="609"/>
    <x v="613"/>
    <d v="2023-10-02T00:00:00"/>
    <x v="0"/>
    <n v="157825"/>
    <n v="4.3"/>
    <x v="0"/>
    <n v="3"/>
    <x v="1"/>
    <x v="1"/>
    <n v="23"/>
  </r>
  <r>
    <x v="2713"/>
    <x v="0"/>
    <n v="24"/>
    <x v="0"/>
    <s v="Operations Manager"/>
    <x v="4"/>
    <x v="2"/>
    <x v="0"/>
    <x v="610"/>
    <x v="611"/>
    <d v="2023-09-28T00:00:00"/>
    <x v="1"/>
    <m/>
    <m/>
    <x v="1"/>
    <n v="4"/>
    <x v="1"/>
    <x v="0"/>
    <n v="18"/>
  </r>
  <r>
    <x v="2714"/>
    <x v="0"/>
    <n v="24"/>
    <x v="0"/>
    <s v="Operations Executive"/>
    <x v="4"/>
    <x v="0"/>
    <x v="1"/>
    <x v="610"/>
    <x v="605"/>
    <d v="2023-09-26T00:00:00"/>
    <x v="0"/>
    <n v="56316"/>
    <n v="4.4000000000000004"/>
    <x v="0"/>
    <m/>
    <x v="1"/>
    <x v="0"/>
    <n v="16"/>
  </r>
  <r>
    <x v="2715"/>
    <x v="0"/>
    <n v="26"/>
    <x v="0"/>
    <s v="Operations Executive"/>
    <x v="7"/>
    <x v="4"/>
    <x v="1"/>
    <x v="610"/>
    <x v="609"/>
    <d v="2023-09-30T00:00:00"/>
    <x v="0"/>
    <n v="56717"/>
    <n v="4.9000000000000004"/>
    <x v="0"/>
    <n v="4"/>
    <x v="2"/>
    <x v="0"/>
    <n v="20"/>
  </r>
  <r>
    <x v="2716"/>
    <x v="2"/>
    <n v="35"/>
    <x v="7"/>
    <s v="Purchase Manager"/>
    <x v="5"/>
    <x v="2"/>
    <x v="1"/>
    <x v="610"/>
    <x v="612"/>
    <d v="2023-10-03T00:00:00"/>
    <x v="0"/>
    <n v="44481"/>
    <n v="4"/>
    <x v="0"/>
    <m/>
    <x v="0"/>
    <x v="2"/>
    <n v="23"/>
  </r>
  <r>
    <x v="2717"/>
    <x v="1"/>
    <n v="24"/>
    <x v="2"/>
    <s v="Sales Executive"/>
    <x v="9"/>
    <x v="0"/>
    <x v="1"/>
    <x v="610"/>
    <x v="611"/>
    <d v="2023-09-27T00:00:00"/>
    <x v="1"/>
    <m/>
    <m/>
    <x v="1"/>
    <n v="3"/>
    <x v="1"/>
    <x v="0"/>
    <n v="17"/>
  </r>
  <r>
    <x v="2718"/>
    <x v="2"/>
    <n v="50"/>
    <x v="0"/>
    <s v="Operations Executive"/>
    <x v="10"/>
    <x v="1"/>
    <x v="0"/>
    <x v="611"/>
    <x v="615"/>
    <d v="2023-10-11T00:00:00"/>
    <x v="0"/>
    <n v="139598"/>
    <n v="3.7"/>
    <x v="0"/>
    <n v="4"/>
    <x v="1"/>
    <x v="5"/>
    <n v="30"/>
  </r>
  <r>
    <x v="2719"/>
    <x v="0"/>
    <n v="40"/>
    <x v="0"/>
    <s v="Operations Manager"/>
    <x v="7"/>
    <x v="4"/>
    <x v="1"/>
    <x v="611"/>
    <x v="610"/>
    <d v="2023-10-01T00:00:00"/>
    <x v="0"/>
    <n v="59673"/>
    <n v="4.2"/>
    <x v="0"/>
    <n v="4"/>
    <x v="0"/>
    <x v="3"/>
    <n v="20"/>
  </r>
  <r>
    <x v="2720"/>
    <x v="2"/>
    <n v="28"/>
    <x v="4"/>
    <s v="Production Engineer"/>
    <x v="4"/>
    <x v="4"/>
    <x v="0"/>
    <x v="611"/>
    <x v="605"/>
    <d v="2023-10-01T00:00:00"/>
    <x v="1"/>
    <m/>
    <m/>
    <x v="1"/>
    <n v="4"/>
    <x v="1"/>
    <x v="1"/>
    <n v="20"/>
  </r>
  <r>
    <x v="2721"/>
    <x v="2"/>
    <n v="23"/>
    <x v="0"/>
    <s v="Operations Manager"/>
    <x v="5"/>
    <x v="1"/>
    <x v="0"/>
    <x v="611"/>
    <x v="610"/>
    <d v="2023-09-26T00:00:00"/>
    <x v="1"/>
    <m/>
    <m/>
    <x v="1"/>
    <n v="4"/>
    <x v="1"/>
    <x v="0"/>
    <n v="15"/>
  </r>
  <r>
    <x v="2722"/>
    <x v="2"/>
    <n v="23"/>
    <x v="1"/>
    <s v="Service Manager"/>
    <x v="4"/>
    <x v="0"/>
    <x v="1"/>
    <x v="611"/>
    <x v="612"/>
    <d v="2023-10-06T00:00:00"/>
    <x v="0"/>
    <n v="56768"/>
    <n v="4.0999999999999996"/>
    <x v="2"/>
    <n v="2"/>
    <x v="1"/>
    <x v="0"/>
    <n v="25"/>
  </r>
  <r>
    <x v="2723"/>
    <x v="0"/>
    <n v="25"/>
    <x v="1"/>
    <s v="Service Manager"/>
    <x v="6"/>
    <x v="1"/>
    <x v="1"/>
    <x v="611"/>
    <x v="611"/>
    <d v="2023-09-29T00:00:00"/>
    <x v="0"/>
    <n v="74012"/>
    <n v="3.6"/>
    <x v="0"/>
    <n v="4"/>
    <x v="1"/>
    <x v="0"/>
    <n v="18"/>
  </r>
  <r>
    <x v="2724"/>
    <x v="0"/>
    <n v="26"/>
    <x v="0"/>
    <s v="Operations Executive"/>
    <x v="0"/>
    <x v="1"/>
    <x v="2"/>
    <x v="611"/>
    <x v="607"/>
    <d v="2023-10-06T00:00:00"/>
    <x v="0"/>
    <n v="63639"/>
    <n v="4.8"/>
    <x v="0"/>
    <n v="5"/>
    <x v="1"/>
    <x v="0"/>
    <n v="25"/>
  </r>
  <r>
    <x v="2725"/>
    <x v="0"/>
    <n v="35"/>
    <x v="0"/>
    <s v="Operations Executive"/>
    <x v="4"/>
    <x v="0"/>
    <x v="0"/>
    <x v="611"/>
    <x v="616"/>
    <d v="2023-10-12T00:00:00"/>
    <x v="1"/>
    <m/>
    <m/>
    <x v="1"/>
    <m/>
    <x v="1"/>
    <x v="2"/>
    <n v="31"/>
  </r>
  <r>
    <x v="2726"/>
    <x v="0"/>
    <n v="26"/>
    <x v="6"/>
    <s v="Financial Analyst"/>
    <x v="4"/>
    <x v="1"/>
    <x v="2"/>
    <x v="612"/>
    <x v="612"/>
    <d v="2023-10-04T00:00:00"/>
    <x v="0"/>
    <n v="78496"/>
    <n v="4.9000000000000004"/>
    <x v="0"/>
    <n v="4"/>
    <x v="1"/>
    <x v="0"/>
    <n v="22"/>
  </r>
  <r>
    <x v="2727"/>
    <x v="0"/>
    <n v="32"/>
    <x v="1"/>
    <s v="Service Manager"/>
    <x v="0"/>
    <x v="1"/>
    <x v="1"/>
    <x v="612"/>
    <x v="609"/>
    <d v="2023-10-03T00:00:00"/>
    <x v="1"/>
    <m/>
    <m/>
    <x v="1"/>
    <n v="4"/>
    <x v="1"/>
    <x v="1"/>
    <n v="21"/>
  </r>
  <r>
    <x v="2728"/>
    <x v="0"/>
    <n v="34"/>
    <x v="1"/>
    <s v="Service Manager"/>
    <x v="12"/>
    <x v="0"/>
    <x v="2"/>
    <x v="613"/>
    <x v="609"/>
    <d v="2023-10-07T00:00:00"/>
    <x v="3"/>
    <m/>
    <m/>
    <x v="1"/>
    <m/>
    <x v="2"/>
    <x v="2"/>
    <n v="24"/>
  </r>
  <r>
    <x v="2729"/>
    <x v="0"/>
    <n v="23"/>
    <x v="0"/>
    <s v="Operations Executive"/>
    <x v="11"/>
    <x v="4"/>
    <x v="1"/>
    <x v="613"/>
    <x v="617"/>
    <d v="2023-10-17T00:00:00"/>
    <x v="0"/>
    <n v="122008"/>
    <n v="3.8"/>
    <x v="0"/>
    <n v="4"/>
    <x v="0"/>
    <x v="0"/>
    <n v="34"/>
  </r>
  <r>
    <x v="2730"/>
    <x v="2"/>
    <n v="25"/>
    <x v="1"/>
    <s v="Service Engineer"/>
    <x v="12"/>
    <x v="2"/>
    <x v="1"/>
    <x v="613"/>
    <x v="617"/>
    <d v="2023-10-14T00:00:00"/>
    <x v="3"/>
    <m/>
    <m/>
    <x v="1"/>
    <n v="5"/>
    <x v="1"/>
    <x v="0"/>
    <n v="31"/>
  </r>
  <r>
    <x v="2731"/>
    <x v="0"/>
    <n v="33"/>
    <x v="0"/>
    <s v="Operations Executive"/>
    <x v="9"/>
    <x v="3"/>
    <x v="1"/>
    <x v="613"/>
    <x v="611"/>
    <d v="2023-10-02T00:00:00"/>
    <x v="0"/>
    <n v="42735"/>
    <n v="3.8"/>
    <x v="0"/>
    <n v="4"/>
    <x v="1"/>
    <x v="1"/>
    <n v="19"/>
  </r>
  <r>
    <x v="2732"/>
    <x v="0"/>
    <n v="34"/>
    <x v="3"/>
    <s v="Marketing Manager"/>
    <x v="9"/>
    <x v="0"/>
    <x v="1"/>
    <x v="613"/>
    <x v="608"/>
    <d v="2023-10-04T00:00:00"/>
    <x v="0"/>
    <n v="54073"/>
    <n v="4.5"/>
    <x v="2"/>
    <n v="3"/>
    <x v="1"/>
    <x v="2"/>
    <n v="21"/>
  </r>
  <r>
    <x v="2733"/>
    <x v="1"/>
    <n v="28"/>
    <x v="0"/>
    <s v="Operations Manager"/>
    <x v="5"/>
    <x v="0"/>
    <x v="0"/>
    <x v="614"/>
    <x v="618"/>
    <d v="2023-10-01T00:00:00"/>
    <x v="1"/>
    <m/>
    <m/>
    <x v="1"/>
    <m/>
    <x v="1"/>
    <x v="1"/>
    <n v="17"/>
  </r>
  <r>
    <x v="2734"/>
    <x v="1"/>
    <n v="22"/>
    <x v="1"/>
    <s v="Service Manager"/>
    <x v="1"/>
    <x v="2"/>
    <x v="1"/>
    <x v="615"/>
    <x v="618"/>
    <d v="2023-09-30T00:00:00"/>
    <x v="0"/>
    <n v="69103"/>
    <n v="4.8"/>
    <x v="0"/>
    <n v="4"/>
    <x v="1"/>
    <x v="0"/>
    <n v="15"/>
  </r>
  <r>
    <x v="2735"/>
    <x v="2"/>
    <n v="31"/>
    <x v="0"/>
    <s v="Operations Manager"/>
    <x v="8"/>
    <x v="0"/>
    <x v="0"/>
    <x v="615"/>
    <x v="616"/>
    <d v="2023-10-12T00:00:00"/>
    <x v="0"/>
    <m/>
    <m/>
    <x v="0"/>
    <n v="4"/>
    <x v="1"/>
    <x v="1"/>
    <n v="27"/>
  </r>
  <r>
    <x v="2736"/>
    <x v="1"/>
    <n v="26"/>
    <x v="1"/>
    <s v="Service Manager"/>
    <x v="7"/>
    <x v="1"/>
    <x v="1"/>
    <x v="615"/>
    <x v="609"/>
    <d v="2023-10-06T00:00:00"/>
    <x v="1"/>
    <m/>
    <m/>
    <x v="1"/>
    <n v="3"/>
    <x v="1"/>
    <x v="0"/>
    <n v="21"/>
  </r>
  <r>
    <x v="2737"/>
    <x v="0"/>
    <n v="31"/>
    <x v="1"/>
    <s v="Service Manager"/>
    <x v="0"/>
    <x v="1"/>
    <x v="1"/>
    <x v="615"/>
    <x v="619"/>
    <d v="2023-10-16T00:00:00"/>
    <x v="0"/>
    <n v="49061"/>
    <n v="4.9000000000000004"/>
    <x v="2"/>
    <m/>
    <x v="1"/>
    <x v="1"/>
    <n v="31"/>
  </r>
  <r>
    <x v="2738"/>
    <x v="1"/>
    <n v="29"/>
    <x v="2"/>
    <s v="Sales Executive"/>
    <x v="12"/>
    <x v="4"/>
    <x v="3"/>
    <x v="615"/>
    <x v="609"/>
    <d v="2023-10-01T00:00:00"/>
    <x v="0"/>
    <m/>
    <m/>
    <x v="2"/>
    <n v="4"/>
    <x v="1"/>
    <x v="1"/>
    <n v="16"/>
  </r>
  <r>
    <x v="2739"/>
    <x v="0"/>
    <n v="35"/>
    <x v="1"/>
    <s v="Service Engineer"/>
    <x v="6"/>
    <x v="1"/>
    <x v="0"/>
    <x v="615"/>
    <x v="617"/>
    <d v="2023-10-10T00:00:00"/>
    <x v="1"/>
    <m/>
    <m/>
    <x v="1"/>
    <m/>
    <x v="2"/>
    <x v="2"/>
    <n v="25"/>
  </r>
  <r>
    <x v="2740"/>
    <x v="0"/>
    <n v="33"/>
    <x v="0"/>
    <s v="Operations Manager"/>
    <x v="1"/>
    <x v="1"/>
    <x v="0"/>
    <x v="616"/>
    <x v="620"/>
    <d v="2023-10-14T00:00:00"/>
    <x v="0"/>
    <n v="72125"/>
    <n v="4.0999999999999996"/>
    <x v="0"/>
    <n v="4"/>
    <x v="1"/>
    <x v="1"/>
    <n v="28"/>
  </r>
  <r>
    <x v="2741"/>
    <x v="0"/>
    <n v="32"/>
    <x v="1"/>
    <s v="Service Engineer"/>
    <x v="5"/>
    <x v="0"/>
    <x v="1"/>
    <x v="616"/>
    <x v="615"/>
    <d v="2023-10-14T00:00:00"/>
    <x v="0"/>
    <n v="56140"/>
    <n v="4.0999999999999996"/>
    <x v="2"/>
    <n v="5"/>
    <x v="1"/>
    <x v="1"/>
    <n v="28"/>
  </r>
  <r>
    <x v="2742"/>
    <x v="0"/>
    <n v="34"/>
    <x v="1"/>
    <s v="Service Engineer"/>
    <x v="2"/>
    <x v="4"/>
    <x v="1"/>
    <x v="616"/>
    <x v="621"/>
    <d v="2023-10-11T00:00:00"/>
    <x v="1"/>
    <m/>
    <m/>
    <x v="1"/>
    <n v="5"/>
    <x v="1"/>
    <x v="2"/>
    <n v="25"/>
  </r>
  <r>
    <x v="2743"/>
    <x v="0"/>
    <n v="32"/>
    <x v="3"/>
    <s v="Marketing Executive"/>
    <x v="6"/>
    <x v="1"/>
    <x v="0"/>
    <x v="616"/>
    <x v="617"/>
    <d v="2023-10-10T00:00:00"/>
    <x v="0"/>
    <n v="60233"/>
    <n v="4"/>
    <x v="2"/>
    <n v="5"/>
    <x v="0"/>
    <x v="1"/>
    <n v="24"/>
  </r>
  <r>
    <x v="2744"/>
    <x v="2"/>
    <n v="23"/>
    <x v="2"/>
    <s v="Sales Executive"/>
    <x v="7"/>
    <x v="0"/>
    <x v="3"/>
    <x v="617"/>
    <x v="620"/>
    <d v="2023-10-13T00:00:00"/>
    <x v="1"/>
    <m/>
    <m/>
    <x v="1"/>
    <n v="3"/>
    <x v="1"/>
    <x v="0"/>
    <n v="26"/>
  </r>
  <r>
    <x v="2745"/>
    <x v="2"/>
    <n v="47"/>
    <x v="0"/>
    <s v="Operations Executive"/>
    <x v="4"/>
    <x v="1"/>
    <x v="1"/>
    <x v="618"/>
    <x v="622"/>
    <d v="2023-10-15T00:00:00"/>
    <x v="0"/>
    <n v="58083"/>
    <n v="4"/>
    <x v="2"/>
    <n v="3"/>
    <x v="1"/>
    <x v="5"/>
    <n v="27"/>
  </r>
  <r>
    <x v="2746"/>
    <x v="0"/>
    <n v="35"/>
    <x v="1"/>
    <s v="Service Engineer"/>
    <x v="0"/>
    <x v="0"/>
    <x v="0"/>
    <x v="618"/>
    <x v="623"/>
    <d v="2023-10-16T00:00:00"/>
    <x v="0"/>
    <n v="46075"/>
    <n v="4"/>
    <x v="0"/>
    <m/>
    <x v="1"/>
    <x v="2"/>
    <n v="28"/>
  </r>
  <r>
    <x v="2747"/>
    <x v="0"/>
    <n v="23"/>
    <x v="2"/>
    <s v="Sales Executive"/>
    <x v="5"/>
    <x v="0"/>
    <x v="3"/>
    <x v="618"/>
    <x v="622"/>
    <d v="2023-10-08T00:00:00"/>
    <x v="1"/>
    <m/>
    <m/>
    <x v="1"/>
    <n v="2"/>
    <x v="2"/>
    <x v="0"/>
    <n v="20"/>
  </r>
  <r>
    <x v="2748"/>
    <x v="2"/>
    <n v="39"/>
    <x v="0"/>
    <s v="Operations Executive"/>
    <x v="6"/>
    <x v="1"/>
    <x v="3"/>
    <x v="618"/>
    <x v="624"/>
    <d v="2023-10-19T00:00:00"/>
    <x v="0"/>
    <n v="75685"/>
    <n v="3.8"/>
    <x v="0"/>
    <n v="4"/>
    <x v="1"/>
    <x v="2"/>
    <n v="31"/>
  </r>
  <r>
    <x v="2749"/>
    <x v="2"/>
    <n v="30"/>
    <x v="1"/>
    <s v="Service Engineer"/>
    <x v="2"/>
    <x v="3"/>
    <x v="4"/>
    <x v="618"/>
    <x v="622"/>
    <d v="2023-10-13T00:00:00"/>
    <x v="2"/>
    <m/>
    <m/>
    <x v="1"/>
    <n v="4"/>
    <x v="2"/>
    <x v="1"/>
    <n v="25"/>
  </r>
  <r>
    <x v="2750"/>
    <x v="0"/>
    <n v="32"/>
    <x v="0"/>
    <s v="Operations Manager"/>
    <x v="5"/>
    <x v="2"/>
    <x v="2"/>
    <x v="618"/>
    <x v="624"/>
    <d v="2023-10-11T00:00:00"/>
    <x v="0"/>
    <n v="34231"/>
    <n v="4.5999999999999996"/>
    <x v="0"/>
    <n v="4"/>
    <x v="1"/>
    <x v="1"/>
    <n v="23"/>
  </r>
  <r>
    <x v="2751"/>
    <x v="2"/>
    <n v="26"/>
    <x v="1"/>
    <s v="Service Engineer"/>
    <x v="3"/>
    <x v="1"/>
    <x v="1"/>
    <x v="619"/>
    <x v="623"/>
    <d v="2023-10-16T00:00:00"/>
    <x v="2"/>
    <m/>
    <m/>
    <x v="1"/>
    <n v="4"/>
    <x v="1"/>
    <x v="0"/>
    <n v="27"/>
  </r>
  <r>
    <x v="2752"/>
    <x v="0"/>
    <n v="35"/>
    <x v="2"/>
    <s v="Sales Executive"/>
    <x v="14"/>
    <x v="1"/>
    <x v="3"/>
    <x v="619"/>
    <x v="623"/>
    <d v="2023-10-17T00:00:00"/>
    <x v="1"/>
    <m/>
    <m/>
    <x v="1"/>
    <n v="4"/>
    <x v="1"/>
    <x v="2"/>
    <n v="28"/>
  </r>
  <r>
    <x v="2753"/>
    <x v="0"/>
    <n v="40"/>
    <x v="2"/>
    <s v="Sales Executive"/>
    <x v="5"/>
    <x v="1"/>
    <x v="3"/>
    <x v="620"/>
    <x v="614"/>
    <d v="2023-10-07T00:00:00"/>
    <x v="0"/>
    <n v="40352"/>
    <n v="4.7"/>
    <x v="0"/>
    <n v="5"/>
    <x v="1"/>
    <x v="3"/>
    <n v="17"/>
  </r>
  <r>
    <x v="2754"/>
    <x v="1"/>
    <n v="30"/>
    <x v="1"/>
    <s v="Service Engineer"/>
    <x v="5"/>
    <x v="4"/>
    <x v="0"/>
    <x v="620"/>
    <x v="622"/>
    <d v="2023-10-14T00:00:00"/>
    <x v="1"/>
    <m/>
    <m/>
    <x v="1"/>
    <m/>
    <x v="1"/>
    <x v="1"/>
    <n v="24"/>
  </r>
  <r>
    <x v="2755"/>
    <x v="0"/>
    <n v="28"/>
    <x v="2"/>
    <s v="Sales Executive"/>
    <x v="7"/>
    <x v="1"/>
    <x v="1"/>
    <x v="620"/>
    <x v="617"/>
    <d v="2023-10-14T00:00:00"/>
    <x v="0"/>
    <n v="59281"/>
    <n v="5"/>
    <x v="2"/>
    <n v="2"/>
    <x v="0"/>
    <x v="1"/>
    <n v="24"/>
  </r>
  <r>
    <x v="2756"/>
    <x v="0"/>
    <n v="22"/>
    <x v="0"/>
    <s v="Operations Manager"/>
    <x v="12"/>
    <x v="1"/>
    <x v="0"/>
    <x v="621"/>
    <x v="625"/>
    <d v="2023-10-18T00:00:00"/>
    <x v="2"/>
    <m/>
    <m/>
    <x v="1"/>
    <n v="3"/>
    <x v="1"/>
    <x v="0"/>
    <n v="27"/>
  </r>
  <r>
    <x v="2757"/>
    <x v="2"/>
    <n v="23"/>
    <x v="4"/>
    <s v="Production Manager"/>
    <x v="3"/>
    <x v="0"/>
    <x v="1"/>
    <x v="621"/>
    <x v="626"/>
    <d v="2023-10-06T00:00:00"/>
    <x v="3"/>
    <m/>
    <m/>
    <x v="1"/>
    <n v="5"/>
    <x v="0"/>
    <x v="0"/>
    <n v="15"/>
  </r>
  <r>
    <x v="2758"/>
    <x v="2"/>
    <n v="32"/>
    <x v="1"/>
    <s v="Service Engineer"/>
    <x v="13"/>
    <x v="1"/>
    <x v="0"/>
    <x v="621"/>
    <x v="626"/>
    <d v="2023-10-08T00:00:00"/>
    <x v="2"/>
    <m/>
    <m/>
    <x v="1"/>
    <n v="3"/>
    <x v="1"/>
    <x v="1"/>
    <n v="17"/>
  </r>
  <r>
    <x v="2759"/>
    <x v="0"/>
    <n v="34"/>
    <x v="7"/>
    <s v="Purchase Officer"/>
    <x v="3"/>
    <x v="1"/>
    <x v="2"/>
    <x v="621"/>
    <x v="627"/>
    <d v="2023-10-17T00:00:00"/>
    <x v="0"/>
    <n v="56910"/>
    <n v="3.5"/>
    <x v="0"/>
    <n v="4"/>
    <x v="1"/>
    <x v="2"/>
    <n v="26"/>
  </r>
  <r>
    <x v="2760"/>
    <x v="0"/>
    <n v="26"/>
    <x v="3"/>
    <s v="Marketing Executive"/>
    <x v="14"/>
    <x v="0"/>
    <x v="0"/>
    <x v="622"/>
    <x v="615"/>
    <d v="2023-10-14T00:00:00"/>
    <x v="3"/>
    <m/>
    <m/>
    <x v="1"/>
    <m/>
    <x v="0"/>
    <x v="0"/>
    <n v="22"/>
  </r>
  <r>
    <x v="2761"/>
    <x v="0"/>
    <n v="22"/>
    <x v="0"/>
    <s v="Operations Manager"/>
    <x v="7"/>
    <x v="1"/>
    <x v="2"/>
    <x v="622"/>
    <x v="628"/>
    <d v="2023-10-21T00:00:00"/>
    <x v="0"/>
    <n v="49821"/>
    <n v="4.5"/>
    <x v="0"/>
    <n v="3"/>
    <x v="0"/>
    <x v="0"/>
    <n v="29"/>
  </r>
  <r>
    <x v="2762"/>
    <x v="2"/>
    <n v="22"/>
    <x v="0"/>
    <s v="Operations Manager"/>
    <x v="2"/>
    <x v="4"/>
    <x v="0"/>
    <x v="622"/>
    <x v="626"/>
    <d v="2023-10-12T00:00:00"/>
    <x v="0"/>
    <n v="68727"/>
    <n v="3.9"/>
    <x v="0"/>
    <n v="4"/>
    <x v="1"/>
    <x v="0"/>
    <n v="20"/>
  </r>
  <r>
    <x v="2763"/>
    <x v="0"/>
    <n v="23"/>
    <x v="0"/>
    <s v="Operations Executive"/>
    <x v="6"/>
    <x v="4"/>
    <x v="0"/>
    <x v="623"/>
    <x v="620"/>
    <d v="2023-10-20T00:00:00"/>
    <x v="0"/>
    <n v="57114"/>
    <n v="4.2"/>
    <x v="0"/>
    <n v="5"/>
    <x v="2"/>
    <x v="0"/>
    <n v="27"/>
  </r>
  <r>
    <x v="2764"/>
    <x v="0"/>
    <n v="25"/>
    <x v="1"/>
    <s v="Service Engineer"/>
    <x v="1"/>
    <x v="0"/>
    <x v="3"/>
    <x v="623"/>
    <x v="619"/>
    <d v="2023-10-14T00:00:00"/>
    <x v="0"/>
    <m/>
    <m/>
    <x v="0"/>
    <n v="4"/>
    <x v="1"/>
    <x v="0"/>
    <n v="21"/>
  </r>
  <r>
    <x v="2765"/>
    <x v="1"/>
    <n v="38"/>
    <x v="1"/>
    <s v="Service Manager"/>
    <x v="12"/>
    <x v="0"/>
    <x v="0"/>
    <x v="624"/>
    <x v="619"/>
    <d v="2023-10-16T00:00:00"/>
    <x v="0"/>
    <m/>
    <m/>
    <x v="0"/>
    <n v="5"/>
    <x v="1"/>
    <x v="2"/>
    <n v="22"/>
  </r>
  <r>
    <x v="2766"/>
    <x v="0"/>
    <n v="38"/>
    <x v="0"/>
    <s v="Operations Manager"/>
    <x v="12"/>
    <x v="0"/>
    <x v="2"/>
    <x v="624"/>
    <x v="625"/>
    <d v="2023-10-17T00:00:00"/>
    <x v="0"/>
    <n v="57705"/>
    <n v="4.7"/>
    <x v="0"/>
    <n v="5"/>
    <x v="1"/>
    <x v="2"/>
    <n v="23"/>
  </r>
  <r>
    <x v="2767"/>
    <x v="0"/>
    <n v="23"/>
    <x v="0"/>
    <s v="Operations Executive"/>
    <x v="3"/>
    <x v="0"/>
    <x v="0"/>
    <x v="624"/>
    <x v="624"/>
    <d v="2023-10-19T00:00:00"/>
    <x v="2"/>
    <m/>
    <m/>
    <x v="1"/>
    <m/>
    <x v="1"/>
    <x v="0"/>
    <n v="25"/>
  </r>
  <r>
    <x v="2768"/>
    <x v="0"/>
    <n v="34"/>
    <x v="4"/>
    <s v="Production Manager"/>
    <x v="7"/>
    <x v="1"/>
    <x v="0"/>
    <x v="624"/>
    <x v="622"/>
    <d v="2023-10-09T00:00:00"/>
    <x v="0"/>
    <n v="58647"/>
    <n v="3.9"/>
    <x v="0"/>
    <n v="4"/>
    <x v="1"/>
    <x v="2"/>
    <n v="15"/>
  </r>
  <r>
    <x v="2769"/>
    <x v="2"/>
    <n v="25"/>
    <x v="7"/>
    <s v="Purchase Officer"/>
    <x v="4"/>
    <x v="1"/>
    <x v="3"/>
    <x v="624"/>
    <x v="629"/>
    <d v="2023-10-26T00:00:00"/>
    <x v="0"/>
    <n v="75650"/>
    <n v="4.3"/>
    <x v="2"/>
    <n v="4"/>
    <x v="1"/>
    <x v="0"/>
    <n v="32"/>
  </r>
  <r>
    <x v="2770"/>
    <x v="0"/>
    <n v="29"/>
    <x v="5"/>
    <s v="General Manager"/>
    <x v="4"/>
    <x v="4"/>
    <x v="1"/>
    <x v="624"/>
    <x v="623"/>
    <d v="2023-10-17T00:00:00"/>
    <x v="1"/>
    <m/>
    <m/>
    <x v="1"/>
    <n v="4"/>
    <x v="1"/>
    <x v="1"/>
    <n v="23"/>
  </r>
  <r>
    <x v="2771"/>
    <x v="0"/>
    <n v="38"/>
    <x v="0"/>
    <s v="Operations Executive"/>
    <x v="3"/>
    <x v="1"/>
    <x v="0"/>
    <x v="624"/>
    <x v="630"/>
    <d v="2023-10-20T00:00:00"/>
    <x v="3"/>
    <m/>
    <m/>
    <x v="1"/>
    <n v="4"/>
    <x v="1"/>
    <x v="2"/>
    <n v="26"/>
  </r>
  <r>
    <x v="2772"/>
    <x v="2"/>
    <n v="30"/>
    <x v="7"/>
    <s v="Purchase Manager"/>
    <x v="0"/>
    <x v="0"/>
    <x v="1"/>
    <x v="624"/>
    <x v="631"/>
    <d v="2023-10-15T00:00:00"/>
    <x v="0"/>
    <n v="53841"/>
    <n v="5"/>
    <x v="0"/>
    <n v="1"/>
    <x v="1"/>
    <x v="1"/>
    <n v="21"/>
  </r>
  <r>
    <x v="2773"/>
    <x v="0"/>
    <n v="35"/>
    <x v="0"/>
    <s v="Operations Executive"/>
    <x v="4"/>
    <x v="0"/>
    <x v="2"/>
    <x v="625"/>
    <x v="631"/>
    <d v="2023-10-20T00:00:00"/>
    <x v="1"/>
    <m/>
    <m/>
    <x v="1"/>
    <n v="4"/>
    <x v="1"/>
    <x v="2"/>
    <n v="25"/>
  </r>
  <r>
    <x v="2774"/>
    <x v="0"/>
    <n v="45"/>
    <x v="1"/>
    <s v="Service Manager"/>
    <x v="1"/>
    <x v="1"/>
    <x v="3"/>
    <x v="625"/>
    <x v="629"/>
    <d v="2023-10-25T00:00:00"/>
    <x v="0"/>
    <n v="62947"/>
    <n v="4.3"/>
    <x v="0"/>
    <m/>
    <x v="0"/>
    <x v="3"/>
    <n v="30"/>
  </r>
  <r>
    <x v="2775"/>
    <x v="0"/>
    <n v="34"/>
    <x v="1"/>
    <s v="Service Engineer"/>
    <x v="9"/>
    <x v="2"/>
    <x v="1"/>
    <x v="625"/>
    <x v="620"/>
    <d v="2023-10-16T00:00:00"/>
    <x v="0"/>
    <n v="41795"/>
    <n v="4.5999999999999996"/>
    <x v="0"/>
    <n v="5"/>
    <x v="1"/>
    <x v="2"/>
    <n v="21"/>
  </r>
  <r>
    <x v="2776"/>
    <x v="0"/>
    <n v="31"/>
    <x v="1"/>
    <s v="Service Engineer"/>
    <x v="6"/>
    <x v="4"/>
    <x v="1"/>
    <x v="625"/>
    <x v="617"/>
    <d v="2023-10-12T00:00:00"/>
    <x v="0"/>
    <n v="66802"/>
    <n v="4.5"/>
    <x v="0"/>
    <n v="5"/>
    <x v="1"/>
    <x v="1"/>
    <n v="17"/>
  </r>
  <r>
    <x v="2777"/>
    <x v="0"/>
    <n v="24"/>
    <x v="7"/>
    <s v="Purchase Officer"/>
    <x v="9"/>
    <x v="1"/>
    <x v="0"/>
    <x v="626"/>
    <x v="629"/>
    <d v="2023-10-24T00:00:00"/>
    <x v="0"/>
    <n v="53234"/>
    <n v="4.5999999999999996"/>
    <x v="0"/>
    <m/>
    <x v="1"/>
    <x v="0"/>
    <n v="28"/>
  </r>
  <r>
    <x v="2778"/>
    <x v="0"/>
    <n v="35"/>
    <x v="2"/>
    <s v="Sales Executive"/>
    <x v="3"/>
    <x v="4"/>
    <x v="4"/>
    <x v="626"/>
    <x v="620"/>
    <d v="2023-10-12T00:00:00"/>
    <x v="0"/>
    <n v="64728"/>
    <n v="3.6"/>
    <x v="0"/>
    <m/>
    <x v="2"/>
    <x v="2"/>
    <n v="16"/>
  </r>
  <r>
    <x v="2779"/>
    <x v="0"/>
    <n v="26"/>
    <x v="0"/>
    <s v="Operations Executive"/>
    <x v="7"/>
    <x v="1"/>
    <x v="1"/>
    <x v="626"/>
    <x v="622"/>
    <d v="2023-10-10T00:00:00"/>
    <x v="0"/>
    <n v="53069"/>
    <n v="3.7"/>
    <x v="2"/>
    <m/>
    <x v="1"/>
    <x v="0"/>
    <n v="14"/>
  </r>
  <r>
    <x v="2780"/>
    <x v="0"/>
    <n v="33"/>
    <x v="1"/>
    <s v="Service Manager"/>
    <x v="7"/>
    <x v="2"/>
    <x v="0"/>
    <x v="626"/>
    <x v="629"/>
    <d v="2023-10-22T00:00:00"/>
    <x v="1"/>
    <m/>
    <m/>
    <x v="1"/>
    <n v="5"/>
    <x v="1"/>
    <x v="1"/>
    <n v="26"/>
  </r>
  <r>
    <x v="2781"/>
    <x v="2"/>
    <n v="25"/>
    <x v="0"/>
    <s v="Operations Executive"/>
    <x v="7"/>
    <x v="0"/>
    <x v="1"/>
    <x v="626"/>
    <x v="632"/>
    <d v="2023-10-29T00:00:00"/>
    <x v="1"/>
    <m/>
    <m/>
    <x v="1"/>
    <n v="5"/>
    <x v="1"/>
    <x v="0"/>
    <n v="33"/>
  </r>
  <r>
    <x v="2782"/>
    <x v="1"/>
    <n v="26"/>
    <x v="2"/>
    <s v="Sales Manager"/>
    <x v="12"/>
    <x v="0"/>
    <x v="3"/>
    <x v="627"/>
    <x v="619"/>
    <d v="2023-10-15T00:00:00"/>
    <x v="0"/>
    <n v="35887"/>
    <n v="3.9"/>
    <x v="0"/>
    <n v="4"/>
    <x v="1"/>
    <x v="0"/>
    <n v="18"/>
  </r>
  <r>
    <x v="2783"/>
    <x v="2"/>
    <n v="28"/>
    <x v="1"/>
    <s v="Service Engineer"/>
    <x v="3"/>
    <x v="1"/>
    <x v="0"/>
    <x v="627"/>
    <x v="620"/>
    <d v="2023-10-12T00:00:00"/>
    <x v="0"/>
    <n v="69374"/>
    <n v="4.2"/>
    <x v="0"/>
    <m/>
    <x v="1"/>
    <x v="1"/>
    <n v="15"/>
  </r>
  <r>
    <x v="2784"/>
    <x v="2"/>
    <n v="30"/>
    <x v="0"/>
    <s v="Operations Manager"/>
    <x v="7"/>
    <x v="1"/>
    <x v="0"/>
    <x v="627"/>
    <x v="624"/>
    <d v="2023-10-14T00:00:00"/>
    <x v="0"/>
    <n v="50249"/>
    <n v="4"/>
    <x v="0"/>
    <n v="4"/>
    <x v="1"/>
    <x v="1"/>
    <n v="17"/>
  </r>
  <r>
    <x v="2785"/>
    <x v="0"/>
    <n v="28"/>
    <x v="0"/>
    <s v="Operations Executive"/>
    <x v="5"/>
    <x v="4"/>
    <x v="1"/>
    <x v="628"/>
    <x v="633"/>
    <d v="2023-10-30T00:00:00"/>
    <x v="0"/>
    <n v="41513"/>
    <n v="4.0999999999999996"/>
    <x v="0"/>
    <n v="4"/>
    <x v="1"/>
    <x v="1"/>
    <n v="32"/>
  </r>
  <r>
    <x v="2786"/>
    <x v="1"/>
    <n v="33"/>
    <x v="3"/>
    <s v="Marketing Executive"/>
    <x v="2"/>
    <x v="0"/>
    <x v="0"/>
    <x v="628"/>
    <x v="632"/>
    <d v="2023-10-22T00:00:00"/>
    <x v="1"/>
    <m/>
    <m/>
    <x v="1"/>
    <m/>
    <x v="1"/>
    <x v="1"/>
    <n v="24"/>
  </r>
  <r>
    <x v="2787"/>
    <x v="0"/>
    <n v="36"/>
    <x v="8"/>
    <s v="HR Specialist"/>
    <x v="3"/>
    <x v="0"/>
    <x v="1"/>
    <x v="628"/>
    <x v="620"/>
    <d v="2023-10-12T00:00:00"/>
    <x v="0"/>
    <n v="67890"/>
    <n v="4.9000000000000004"/>
    <x v="0"/>
    <n v="4"/>
    <x v="1"/>
    <x v="2"/>
    <n v="14"/>
  </r>
  <r>
    <x v="2788"/>
    <x v="1"/>
    <n v="24"/>
    <x v="1"/>
    <s v="Service Engineer"/>
    <x v="9"/>
    <x v="4"/>
    <x v="0"/>
    <x v="628"/>
    <x v="632"/>
    <d v="2023-10-26T00:00:00"/>
    <x v="2"/>
    <m/>
    <m/>
    <x v="1"/>
    <n v="4"/>
    <x v="1"/>
    <x v="0"/>
    <n v="28"/>
  </r>
  <r>
    <x v="2789"/>
    <x v="1"/>
    <n v="27"/>
    <x v="1"/>
    <s v="Service Engineer"/>
    <x v="14"/>
    <x v="0"/>
    <x v="0"/>
    <x v="628"/>
    <x v="623"/>
    <d v="2023-10-14T00:00:00"/>
    <x v="0"/>
    <m/>
    <m/>
    <x v="0"/>
    <n v="5"/>
    <x v="0"/>
    <x v="0"/>
    <n v="16"/>
  </r>
  <r>
    <x v="2790"/>
    <x v="2"/>
    <n v="26"/>
    <x v="0"/>
    <s v="Operations Executive"/>
    <x v="3"/>
    <x v="1"/>
    <x v="0"/>
    <x v="628"/>
    <x v="634"/>
    <d v="2023-10-20T00:00:00"/>
    <x v="2"/>
    <m/>
    <m/>
    <x v="1"/>
    <n v="4"/>
    <x v="2"/>
    <x v="0"/>
    <n v="22"/>
  </r>
  <r>
    <x v="2791"/>
    <x v="1"/>
    <n v="28"/>
    <x v="8"/>
    <s v="HR Manager"/>
    <x v="2"/>
    <x v="4"/>
    <x v="2"/>
    <x v="629"/>
    <x v="623"/>
    <d v="2023-10-14T00:00:00"/>
    <x v="1"/>
    <m/>
    <m/>
    <x v="1"/>
    <n v="4"/>
    <x v="1"/>
    <x v="1"/>
    <n v="15"/>
  </r>
  <r>
    <x v="2792"/>
    <x v="0"/>
    <n v="27"/>
    <x v="0"/>
    <s v="Operations Manager"/>
    <x v="13"/>
    <x v="4"/>
    <x v="1"/>
    <x v="629"/>
    <x v="634"/>
    <d v="2023-10-22T00:00:00"/>
    <x v="0"/>
    <n v="168560"/>
    <n v="4.0999999999999996"/>
    <x v="0"/>
    <n v="3"/>
    <x v="1"/>
    <x v="0"/>
    <n v="23"/>
  </r>
  <r>
    <x v="2793"/>
    <x v="0"/>
    <n v="55"/>
    <x v="0"/>
    <s v="Operations Manager"/>
    <x v="0"/>
    <x v="1"/>
    <x v="1"/>
    <x v="629"/>
    <x v="623"/>
    <d v="2023-10-20T00:00:00"/>
    <x v="0"/>
    <n v="42351"/>
    <n v="3.8"/>
    <x v="0"/>
    <n v="5"/>
    <x v="0"/>
    <x v="4"/>
    <n v="21"/>
  </r>
  <r>
    <x v="2794"/>
    <x v="0"/>
    <n v="31"/>
    <x v="0"/>
    <s v="Operations Executive"/>
    <x v="3"/>
    <x v="0"/>
    <x v="2"/>
    <x v="629"/>
    <x v="620"/>
    <d v="2023-10-14T00:00:00"/>
    <x v="0"/>
    <n v="62136"/>
    <n v="4.2"/>
    <x v="0"/>
    <n v="5"/>
    <x v="1"/>
    <x v="1"/>
    <n v="15"/>
  </r>
  <r>
    <x v="2795"/>
    <x v="2"/>
    <n v="30"/>
    <x v="1"/>
    <s v="Service Manager"/>
    <x v="12"/>
    <x v="3"/>
    <x v="2"/>
    <x v="630"/>
    <x v="628"/>
    <d v="2023-10-22T00:00:00"/>
    <x v="0"/>
    <n v="55208"/>
    <n v="4.5"/>
    <x v="0"/>
    <m/>
    <x v="0"/>
    <x v="1"/>
    <n v="22"/>
  </r>
  <r>
    <x v="2796"/>
    <x v="0"/>
    <n v="29"/>
    <x v="0"/>
    <s v="Operations Manager"/>
    <x v="9"/>
    <x v="1"/>
    <x v="1"/>
    <x v="630"/>
    <x v="633"/>
    <d v="2023-10-23T00:00:00"/>
    <x v="0"/>
    <n v="63040"/>
    <n v="3.5"/>
    <x v="0"/>
    <m/>
    <x v="0"/>
    <x v="1"/>
    <n v="23"/>
  </r>
  <r>
    <x v="2797"/>
    <x v="2"/>
    <n v="22"/>
    <x v="0"/>
    <s v="Operations Executive"/>
    <x v="3"/>
    <x v="1"/>
    <x v="1"/>
    <x v="631"/>
    <x v="635"/>
    <d v="2023-10-26T00:00:00"/>
    <x v="0"/>
    <n v="70750"/>
    <n v="3.6"/>
    <x v="0"/>
    <n v="2"/>
    <x v="1"/>
    <x v="0"/>
    <n v="25"/>
  </r>
  <r>
    <x v="2798"/>
    <x v="1"/>
    <n v="30"/>
    <x v="0"/>
    <s v="Operations Executive"/>
    <x v="3"/>
    <x v="0"/>
    <x v="0"/>
    <x v="631"/>
    <x v="635"/>
    <d v="2023-10-25T00:00:00"/>
    <x v="1"/>
    <m/>
    <m/>
    <x v="1"/>
    <n v="5"/>
    <x v="0"/>
    <x v="1"/>
    <n v="24"/>
  </r>
  <r>
    <x v="2799"/>
    <x v="0"/>
    <n v="30"/>
    <x v="2"/>
    <s v="Sales Executive"/>
    <x v="13"/>
    <x v="1"/>
    <x v="1"/>
    <x v="631"/>
    <x v="634"/>
    <d v="2023-10-21T00:00:00"/>
    <x v="0"/>
    <n v="209327"/>
    <n v="4.3"/>
    <x v="0"/>
    <n v="5"/>
    <x v="1"/>
    <x v="1"/>
    <n v="20"/>
  </r>
  <r>
    <x v="2800"/>
    <x v="2"/>
    <n v="34"/>
    <x v="1"/>
    <s v="Service Engineer"/>
    <x v="7"/>
    <x v="0"/>
    <x v="4"/>
    <x v="631"/>
    <x v="634"/>
    <d v="2023-10-22T00:00:00"/>
    <x v="0"/>
    <n v="51873"/>
    <n v="4.5"/>
    <x v="0"/>
    <n v="1"/>
    <x v="1"/>
    <x v="2"/>
    <n v="21"/>
  </r>
  <r>
    <x v="2801"/>
    <x v="1"/>
    <n v="28"/>
    <x v="1"/>
    <s v="Service Engineer"/>
    <x v="6"/>
    <x v="2"/>
    <x v="0"/>
    <x v="631"/>
    <x v="623"/>
    <d v="2023-10-16T00:00:00"/>
    <x v="1"/>
    <m/>
    <m/>
    <x v="1"/>
    <n v="4"/>
    <x v="1"/>
    <x v="1"/>
    <n v="15"/>
  </r>
  <r>
    <x v="2802"/>
    <x v="1"/>
    <n v="25"/>
    <x v="1"/>
    <s v="Service Engineer"/>
    <x v="1"/>
    <x v="1"/>
    <x v="2"/>
    <x v="632"/>
    <x v="636"/>
    <d v="2023-10-31T00:00:00"/>
    <x v="0"/>
    <n v="59302"/>
    <n v="4.9000000000000004"/>
    <x v="0"/>
    <n v="4"/>
    <x v="1"/>
    <x v="0"/>
    <n v="29"/>
  </r>
  <r>
    <x v="2803"/>
    <x v="1"/>
    <n v="28"/>
    <x v="0"/>
    <s v="Operations Manager"/>
    <x v="4"/>
    <x v="4"/>
    <x v="2"/>
    <x v="632"/>
    <x v="632"/>
    <d v="2023-10-27T00:00:00"/>
    <x v="1"/>
    <m/>
    <m/>
    <x v="1"/>
    <n v="4"/>
    <x v="0"/>
    <x v="1"/>
    <n v="25"/>
  </r>
  <r>
    <x v="2804"/>
    <x v="0"/>
    <n v="45"/>
    <x v="2"/>
    <s v="Sales Executive"/>
    <x v="1"/>
    <x v="1"/>
    <x v="0"/>
    <x v="632"/>
    <x v="636"/>
    <d v="2023-11-02T00:00:00"/>
    <x v="0"/>
    <n v="62328"/>
    <n v="4.9000000000000004"/>
    <x v="0"/>
    <n v="1"/>
    <x v="0"/>
    <x v="3"/>
    <n v="31"/>
  </r>
  <r>
    <x v="2805"/>
    <x v="1"/>
    <n v="54"/>
    <x v="1"/>
    <s v="Service Engineer"/>
    <x v="1"/>
    <x v="1"/>
    <x v="0"/>
    <x v="633"/>
    <x v="632"/>
    <d v="2023-10-25T00:00:00"/>
    <x v="0"/>
    <m/>
    <m/>
    <x v="0"/>
    <n v="5"/>
    <x v="1"/>
    <x v="4"/>
    <n v="22"/>
  </r>
  <r>
    <x v="2806"/>
    <x v="2"/>
    <n v="31"/>
    <x v="1"/>
    <s v="Service Manager"/>
    <x v="3"/>
    <x v="1"/>
    <x v="0"/>
    <x v="633"/>
    <x v="631"/>
    <d v="2023-10-18T00:00:00"/>
    <x v="0"/>
    <n v="78651"/>
    <n v="4.5"/>
    <x v="0"/>
    <n v="5"/>
    <x v="1"/>
    <x v="1"/>
    <n v="15"/>
  </r>
  <r>
    <x v="2807"/>
    <x v="0"/>
    <n v="35"/>
    <x v="0"/>
    <s v="Operations Manager"/>
    <x v="3"/>
    <x v="2"/>
    <x v="2"/>
    <x v="633"/>
    <x v="628"/>
    <d v="2023-10-18T00:00:00"/>
    <x v="0"/>
    <m/>
    <m/>
    <x v="0"/>
    <n v="3"/>
    <x v="1"/>
    <x v="2"/>
    <n v="15"/>
  </r>
  <r>
    <x v="2808"/>
    <x v="0"/>
    <n v="39"/>
    <x v="0"/>
    <s v="Operations Manager"/>
    <x v="9"/>
    <x v="1"/>
    <x v="0"/>
    <x v="633"/>
    <x v="627"/>
    <d v="2023-10-16T00:00:00"/>
    <x v="0"/>
    <m/>
    <m/>
    <x v="0"/>
    <n v="4"/>
    <x v="0"/>
    <x v="2"/>
    <n v="13"/>
  </r>
  <r>
    <x v="2809"/>
    <x v="2"/>
    <n v="28"/>
    <x v="1"/>
    <s v="Service Engineer"/>
    <x v="1"/>
    <x v="1"/>
    <x v="1"/>
    <x v="633"/>
    <x v="631"/>
    <d v="2023-10-15T00:00:00"/>
    <x v="0"/>
    <n v="66153"/>
    <n v="3.6"/>
    <x v="0"/>
    <n v="5"/>
    <x v="0"/>
    <x v="1"/>
    <n v="12"/>
  </r>
  <r>
    <x v="2810"/>
    <x v="0"/>
    <n v="32"/>
    <x v="1"/>
    <s v="Service Engineer"/>
    <x v="3"/>
    <x v="3"/>
    <x v="0"/>
    <x v="633"/>
    <x v="637"/>
    <d v="2023-10-30T00:00:00"/>
    <x v="0"/>
    <n v="70479"/>
    <n v="4.0999999999999996"/>
    <x v="0"/>
    <n v="4"/>
    <x v="1"/>
    <x v="1"/>
    <n v="27"/>
  </r>
  <r>
    <x v="2811"/>
    <x v="2"/>
    <n v="38"/>
    <x v="1"/>
    <s v="Service Engineer"/>
    <x v="3"/>
    <x v="3"/>
    <x v="0"/>
    <x v="633"/>
    <x v="635"/>
    <d v="2023-11-02T00:00:00"/>
    <x v="0"/>
    <m/>
    <m/>
    <x v="0"/>
    <n v="4"/>
    <x v="1"/>
    <x v="2"/>
    <n v="30"/>
  </r>
  <r>
    <x v="2812"/>
    <x v="2"/>
    <n v="40"/>
    <x v="6"/>
    <s v="Financial Analyst"/>
    <x v="4"/>
    <x v="1"/>
    <x v="1"/>
    <x v="634"/>
    <x v="638"/>
    <d v="2023-10-30T00:00:00"/>
    <x v="0"/>
    <n v="86556"/>
    <n v="4.9000000000000004"/>
    <x v="0"/>
    <n v="5"/>
    <x v="1"/>
    <x v="3"/>
    <n v="26"/>
  </r>
  <r>
    <x v="2813"/>
    <x v="0"/>
    <n v="22"/>
    <x v="1"/>
    <s v="Service Engineer"/>
    <x v="6"/>
    <x v="1"/>
    <x v="1"/>
    <x v="634"/>
    <x v="635"/>
    <d v="2023-10-25T00:00:00"/>
    <x v="3"/>
    <m/>
    <m/>
    <x v="1"/>
    <n v="3"/>
    <x v="2"/>
    <x v="0"/>
    <n v="21"/>
  </r>
  <r>
    <x v="2814"/>
    <x v="0"/>
    <n v="37"/>
    <x v="3"/>
    <s v="Marketing Executive"/>
    <x v="6"/>
    <x v="0"/>
    <x v="1"/>
    <x v="634"/>
    <x v="627"/>
    <d v="2023-10-24T00:00:00"/>
    <x v="0"/>
    <n v="69996"/>
    <n v="4.5"/>
    <x v="0"/>
    <n v="4"/>
    <x v="1"/>
    <x v="2"/>
    <n v="20"/>
  </r>
  <r>
    <x v="2815"/>
    <x v="2"/>
    <n v="40"/>
    <x v="4"/>
    <s v="Production Manager"/>
    <x v="5"/>
    <x v="0"/>
    <x v="2"/>
    <x v="634"/>
    <x v="633"/>
    <d v="2023-10-30T00:00:00"/>
    <x v="2"/>
    <m/>
    <m/>
    <x v="1"/>
    <m/>
    <x v="1"/>
    <x v="3"/>
    <n v="26"/>
  </r>
  <r>
    <x v="2816"/>
    <x v="0"/>
    <n v="24"/>
    <x v="2"/>
    <s v="Sales Executive"/>
    <x v="3"/>
    <x v="4"/>
    <x v="1"/>
    <x v="634"/>
    <x v="625"/>
    <d v="2023-10-17T00:00:00"/>
    <x v="0"/>
    <n v="79422"/>
    <n v="4.5999999999999996"/>
    <x v="2"/>
    <n v="4"/>
    <x v="1"/>
    <x v="0"/>
    <n v="13"/>
  </r>
  <r>
    <x v="2817"/>
    <x v="0"/>
    <n v="27"/>
    <x v="0"/>
    <s v="Operations Executive"/>
    <x v="1"/>
    <x v="1"/>
    <x v="1"/>
    <x v="634"/>
    <x v="639"/>
    <d v="2023-11-05T00:00:00"/>
    <x v="1"/>
    <m/>
    <m/>
    <x v="1"/>
    <n v="4"/>
    <x v="1"/>
    <x v="0"/>
    <n v="32"/>
  </r>
  <r>
    <x v="2818"/>
    <x v="0"/>
    <n v="38"/>
    <x v="1"/>
    <s v="Service Engineer"/>
    <x v="5"/>
    <x v="1"/>
    <x v="0"/>
    <x v="635"/>
    <x v="632"/>
    <d v="2023-10-27T00:00:00"/>
    <x v="0"/>
    <n v="39919"/>
    <n v="4.2"/>
    <x v="2"/>
    <n v="1"/>
    <x v="1"/>
    <x v="2"/>
    <n v="22"/>
  </r>
  <r>
    <x v="2819"/>
    <x v="0"/>
    <n v="23"/>
    <x v="0"/>
    <s v="Operations Manager"/>
    <x v="14"/>
    <x v="0"/>
    <x v="3"/>
    <x v="635"/>
    <x v="625"/>
    <d v="2023-10-19T00:00:00"/>
    <x v="0"/>
    <n v="101067"/>
    <n v="3.9"/>
    <x v="2"/>
    <n v="4"/>
    <x v="1"/>
    <x v="0"/>
    <n v="14"/>
  </r>
  <r>
    <x v="2820"/>
    <x v="1"/>
    <n v="33"/>
    <x v="1"/>
    <s v="Service Engineer"/>
    <x v="9"/>
    <x v="0"/>
    <x v="1"/>
    <x v="635"/>
    <x v="628"/>
    <d v="2023-10-24T00:00:00"/>
    <x v="0"/>
    <n v="55816"/>
    <n v="4.2"/>
    <x v="2"/>
    <n v="5"/>
    <x v="1"/>
    <x v="1"/>
    <n v="19"/>
  </r>
  <r>
    <x v="2821"/>
    <x v="0"/>
    <n v="23"/>
    <x v="0"/>
    <s v="Operations Executive"/>
    <x v="3"/>
    <x v="2"/>
    <x v="0"/>
    <x v="635"/>
    <x v="632"/>
    <d v="2023-10-27T00:00:00"/>
    <x v="0"/>
    <n v="71710"/>
    <n v="4.9000000000000004"/>
    <x v="2"/>
    <n v="4"/>
    <x v="1"/>
    <x v="0"/>
    <n v="22"/>
  </r>
  <r>
    <x v="2822"/>
    <x v="2"/>
    <n v="32"/>
    <x v="0"/>
    <s v="Operations Executive"/>
    <x v="5"/>
    <x v="4"/>
    <x v="1"/>
    <x v="635"/>
    <x v="637"/>
    <d v="2023-11-04T00:00:00"/>
    <x v="0"/>
    <n v="41720"/>
    <n v="3.8"/>
    <x v="2"/>
    <m/>
    <x v="1"/>
    <x v="1"/>
    <n v="30"/>
  </r>
  <r>
    <x v="2823"/>
    <x v="0"/>
    <n v="25"/>
    <x v="3"/>
    <s v="Marketing Executive"/>
    <x v="13"/>
    <x v="0"/>
    <x v="1"/>
    <x v="635"/>
    <x v="625"/>
    <d v="2023-10-19T00:00:00"/>
    <x v="0"/>
    <n v="149453"/>
    <n v="3.9"/>
    <x v="0"/>
    <n v="4"/>
    <x v="0"/>
    <x v="0"/>
    <n v="14"/>
  </r>
  <r>
    <x v="2824"/>
    <x v="0"/>
    <n v="25"/>
    <x v="1"/>
    <s v="Service Engineer"/>
    <x v="9"/>
    <x v="1"/>
    <x v="1"/>
    <x v="635"/>
    <x v="640"/>
    <d v="2023-10-30T00:00:00"/>
    <x v="0"/>
    <n v="45772"/>
    <n v="3.5"/>
    <x v="0"/>
    <n v="5"/>
    <x v="1"/>
    <x v="0"/>
    <n v="25"/>
  </r>
  <r>
    <x v="2825"/>
    <x v="2"/>
    <n v="22"/>
    <x v="1"/>
    <s v="Service Engineer"/>
    <x v="6"/>
    <x v="0"/>
    <x v="0"/>
    <x v="635"/>
    <x v="628"/>
    <d v="2023-10-25T00:00:00"/>
    <x v="0"/>
    <n v="82215"/>
    <n v="4.5999999999999996"/>
    <x v="2"/>
    <n v="4"/>
    <x v="1"/>
    <x v="0"/>
    <n v="20"/>
  </r>
  <r>
    <x v="2826"/>
    <x v="2"/>
    <n v="32"/>
    <x v="4"/>
    <s v="Production Engineer"/>
    <x v="12"/>
    <x v="1"/>
    <x v="2"/>
    <x v="636"/>
    <x v="639"/>
    <d v="2023-10-31T00:00:00"/>
    <x v="0"/>
    <n v="55985"/>
    <n v="4.2"/>
    <x v="0"/>
    <n v="3"/>
    <x v="1"/>
    <x v="1"/>
    <n v="25"/>
  </r>
  <r>
    <x v="2827"/>
    <x v="0"/>
    <n v="33"/>
    <x v="3"/>
    <s v="Marketing Manager"/>
    <x v="6"/>
    <x v="0"/>
    <x v="1"/>
    <x v="636"/>
    <x v="629"/>
    <d v="2023-10-24T00:00:00"/>
    <x v="2"/>
    <m/>
    <m/>
    <x v="1"/>
    <n v="4"/>
    <x v="0"/>
    <x v="1"/>
    <n v="18"/>
  </r>
  <r>
    <x v="2828"/>
    <x v="0"/>
    <n v="32"/>
    <x v="0"/>
    <s v="Operations Executive"/>
    <x v="4"/>
    <x v="3"/>
    <x v="1"/>
    <x v="636"/>
    <x v="641"/>
    <d v="2023-11-06T00:00:00"/>
    <x v="0"/>
    <n v="61945"/>
    <n v="4"/>
    <x v="2"/>
    <n v="4"/>
    <x v="1"/>
    <x v="1"/>
    <n v="31"/>
  </r>
  <r>
    <x v="2829"/>
    <x v="0"/>
    <n v="25"/>
    <x v="2"/>
    <s v="Sales Manager"/>
    <x v="5"/>
    <x v="0"/>
    <x v="1"/>
    <x v="636"/>
    <x v="637"/>
    <d v="2023-10-30T00:00:00"/>
    <x v="0"/>
    <n v="35878"/>
    <n v="4"/>
    <x v="2"/>
    <n v="4"/>
    <x v="1"/>
    <x v="0"/>
    <n v="24"/>
  </r>
  <r>
    <x v="2830"/>
    <x v="0"/>
    <n v="28"/>
    <x v="1"/>
    <s v="Service Engineer"/>
    <x v="2"/>
    <x v="1"/>
    <x v="2"/>
    <x v="636"/>
    <x v="632"/>
    <d v="2023-10-26T00:00:00"/>
    <x v="0"/>
    <n v="84709"/>
    <n v="3.5"/>
    <x v="2"/>
    <m/>
    <x v="1"/>
    <x v="1"/>
    <n v="20"/>
  </r>
  <r>
    <x v="2831"/>
    <x v="2"/>
    <n v="25"/>
    <x v="6"/>
    <s v="Financial Analyst"/>
    <x v="12"/>
    <x v="0"/>
    <x v="0"/>
    <x v="637"/>
    <x v="642"/>
    <d v="2023-11-03T00:00:00"/>
    <x v="0"/>
    <n v="59119"/>
    <n v="4.5"/>
    <x v="0"/>
    <n v="4"/>
    <x v="1"/>
    <x v="0"/>
    <n v="27"/>
  </r>
  <r>
    <x v="2832"/>
    <x v="0"/>
    <n v="31"/>
    <x v="1"/>
    <s v="Service Engineer"/>
    <x v="4"/>
    <x v="1"/>
    <x v="2"/>
    <x v="637"/>
    <x v="643"/>
    <d v="2023-11-02T00:00:00"/>
    <x v="0"/>
    <n v="88073"/>
    <n v="4.5"/>
    <x v="0"/>
    <m/>
    <x v="0"/>
    <x v="1"/>
    <n v="26"/>
  </r>
  <r>
    <x v="2833"/>
    <x v="0"/>
    <n v="39"/>
    <x v="1"/>
    <s v="Service Engineer"/>
    <x v="3"/>
    <x v="1"/>
    <x v="0"/>
    <x v="637"/>
    <x v="644"/>
    <d v="2023-10-25T00:00:00"/>
    <x v="4"/>
    <m/>
    <m/>
    <x v="1"/>
    <n v="4"/>
    <x v="0"/>
    <x v="2"/>
    <n v="18"/>
  </r>
  <r>
    <x v="2834"/>
    <x v="0"/>
    <n v="24"/>
    <x v="1"/>
    <s v="Service Engineer"/>
    <x v="0"/>
    <x v="2"/>
    <x v="0"/>
    <x v="637"/>
    <x v="632"/>
    <d v="2023-10-24T00:00:00"/>
    <x v="0"/>
    <n v="53980"/>
    <n v="3.8"/>
    <x v="0"/>
    <n v="4"/>
    <x v="1"/>
    <x v="0"/>
    <n v="17"/>
  </r>
  <r>
    <x v="2835"/>
    <x v="1"/>
    <n v="25"/>
    <x v="0"/>
    <s v="Operations Executive"/>
    <x v="7"/>
    <x v="0"/>
    <x v="1"/>
    <x v="637"/>
    <x v="640"/>
    <d v="2023-10-30T00:00:00"/>
    <x v="3"/>
    <m/>
    <m/>
    <x v="1"/>
    <n v="1"/>
    <x v="1"/>
    <x v="0"/>
    <n v="23"/>
  </r>
  <r>
    <x v="2836"/>
    <x v="1"/>
    <n v="24"/>
    <x v="3"/>
    <s v="Marketing Manager"/>
    <x v="4"/>
    <x v="0"/>
    <x v="1"/>
    <x v="638"/>
    <x v="635"/>
    <d v="2023-10-25T00:00:00"/>
    <x v="0"/>
    <n v="65450"/>
    <n v="3.8"/>
    <x v="0"/>
    <n v="5"/>
    <x v="0"/>
    <x v="0"/>
    <n v="17"/>
  </r>
  <r>
    <x v="2837"/>
    <x v="0"/>
    <n v="39"/>
    <x v="8"/>
    <s v="HR Manager"/>
    <x v="7"/>
    <x v="0"/>
    <x v="1"/>
    <x v="638"/>
    <x v="630"/>
    <d v="2023-10-23T00:00:00"/>
    <x v="0"/>
    <m/>
    <m/>
    <x v="2"/>
    <n v="4"/>
    <x v="1"/>
    <x v="2"/>
    <n v="15"/>
  </r>
  <r>
    <x v="2838"/>
    <x v="2"/>
    <n v="34"/>
    <x v="1"/>
    <s v="Service Manager"/>
    <x v="2"/>
    <x v="1"/>
    <x v="4"/>
    <x v="639"/>
    <x v="644"/>
    <d v="2023-10-28T00:00:00"/>
    <x v="0"/>
    <m/>
    <m/>
    <x v="2"/>
    <n v="4"/>
    <x v="2"/>
    <x v="2"/>
    <n v="19"/>
  </r>
  <r>
    <x v="2839"/>
    <x v="0"/>
    <n v="36"/>
    <x v="0"/>
    <s v="Operations Executive"/>
    <x v="3"/>
    <x v="1"/>
    <x v="2"/>
    <x v="639"/>
    <x v="633"/>
    <d v="2023-10-31T00:00:00"/>
    <x v="0"/>
    <n v="78396"/>
    <n v="5"/>
    <x v="2"/>
    <n v="4"/>
    <x v="0"/>
    <x v="2"/>
    <n v="22"/>
  </r>
  <r>
    <x v="2840"/>
    <x v="0"/>
    <n v="30"/>
    <x v="0"/>
    <s v="Operations Executive"/>
    <x v="0"/>
    <x v="1"/>
    <x v="0"/>
    <x v="639"/>
    <x v="645"/>
    <d v="2023-11-03T00:00:00"/>
    <x v="0"/>
    <n v="59111"/>
    <n v="4.7"/>
    <x v="0"/>
    <n v="4"/>
    <x v="1"/>
    <x v="1"/>
    <n v="25"/>
  </r>
  <r>
    <x v="2841"/>
    <x v="2"/>
    <n v="35"/>
    <x v="1"/>
    <s v="Service Engineer"/>
    <x v="8"/>
    <x v="2"/>
    <x v="1"/>
    <x v="639"/>
    <x v="641"/>
    <d v="2023-11-01T00:00:00"/>
    <x v="0"/>
    <n v="222575"/>
    <n v="4.8"/>
    <x v="0"/>
    <n v="5"/>
    <x v="1"/>
    <x v="2"/>
    <n v="23"/>
  </r>
  <r>
    <x v="2842"/>
    <x v="1"/>
    <n v="28"/>
    <x v="0"/>
    <s v="Operations Executive"/>
    <x v="10"/>
    <x v="2"/>
    <x v="1"/>
    <x v="639"/>
    <x v="635"/>
    <d v="2023-10-28T00:00:00"/>
    <x v="1"/>
    <m/>
    <m/>
    <x v="1"/>
    <n v="5"/>
    <x v="0"/>
    <x v="1"/>
    <n v="19"/>
  </r>
  <r>
    <x v="2843"/>
    <x v="1"/>
    <n v="35"/>
    <x v="7"/>
    <s v="Purchase Officer"/>
    <x v="5"/>
    <x v="3"/>
    <x v="1"/>
    <x v="639"/>
    <x v="639"/>
    <d v="2023-10-30T00:00:00"/>
    <x v="0"/>
    <n v="46189"/>
    <n v="5"/>
    <x v="2"/>
    <n v="4"/>
    <x v="1"/>
    <x v="2"/>
    <n v="21"/>
  </r>
  <r>
    <x v="2844"/>
    <x v="0"/>
    <n v="31"/>
    <x v="1"/>
    <s v="Service Engineer"/>
    <x v="2"/>
    <x v="0"/>
    <x v="0"/>
    <x v="639"/>
    <x v="636"/>
    <d v="2023-10-27T00:00:00"/>
    <x v="3"/>
    <m/>
    <m/>
    <x v="1"/>
    <n v="4"/>
    <x v="1"/>
    <x v="1"/>
    <n v="18"/>
  </r>
  <r>
    <x v="2845"/>
    <x v="0"/>
    <n v="25"/>
    <x v="7"/>
    <s v="Purchase Manager"/>
    <x v="3"/>
    <x v="0"/>
    <x v="0"/>
    <x v="640"/>
    <x v="637"/>
    <d v="2023-10-27T00:00:00"/>
    <x v="0"/>
    <n v="73587"/>
    <n v="4.5999999999999996"/>
    <x v="0"/>
    <n v="5"/>
    <x v="0"/>
    <x v="0"/>
    <n v="17"/>
  </r>
  <r>
    <x v="2846"/>
    <x v="2"/>
    <n v="42"/>
    <x v="2"/>
    <s v="Sales Executive"/>
    <x v="5"/>
    <x v="1"/>
    <x v="3"/>
    <x v="640"/>
    <x v="638"/>
    <d v="2023-10-26T00:00:00"/>
    <x v="0"/>
    <n v="51170"/>
    <n v="5"/>
    <x v="2"/>
    <n v="4"/>
    <x v="1"/>
    <x v="3"/>
    <n v="16"/>
  </r>
  <r>
    <x v="2847"/>
    <x v="0"/>
    <n v="28"/>
    <x v="0"/>
    <s v="Operations Executive"/>
    <x v="5"/>
    <x v="1"/>
    <x v="2"/>
    <x v="640"/>
    <x v="646"/>
    <d v="2023-11-11T00:00:00"/>
    <x v="1"/>
    <m/>
    <m/>
    <x v="1"/>
    <n v="4"/>
    <x v="1"/>
    <x v="1"/>
    <n v="32"/>
  </r>
  <r>
    <x v="2848"/>
    <x v="0"/>
    <n v="23"/>
    <x v="1"/>
    <s v="Service Engineer"/>
    <x v="2"/>
    <x v="0"/>
    <x v="1"/>
    <x v="640"/>
    <x v="639"/>
    <d v="2023-11-01T00:00:00"/>
    <x v="3"/>
    <m/>
    <m/>
    <x v="1"/>
    <n v="3"/>
    <x v="0"/>
    <x v="0"/>
    <n v="22"/>
  </r>
  <r>
    <x v="2849"/>
    <x v="0"/>
    <n v="35"/>
    <x v="1"/>
    <s v="Service Engineer"/>
    <x v="8"/>
    <x v="0"/>
    <x v="1"/>
    <x v="640"/>
    <x v="645"/>
    <d v="2023-11-07T00:00:00"/>
    <x v="0"/>
    <n v="216192"/>
    <n v="4.2"/>
    <x v="0"/>
    <n v="4"/>
    <x v="1"/>
    <x v="2"/>
    <n v="28"/>
  </r>
  <r>
    <x v="2850"/>
    <x v="2"/>
    <n v="22"/>
    <x v="1"/>
    <s v="Service Manager"/>
    <x v="11"/>
    <x v="2"/>
    <x v="1"/>
    <x v="640"/>
    <x v="643"/>
    <d v="2023-11-02T00:00:00"/>
    <x v="0"/>
    <n v="109602"/>
    <n v="3.7"/>
    <x v="0"/>
    <n v="3"/>
    <x v="1"/>
    <x v="0"/>
    <n v="23"/>
  </r>
  <r>
    <x v="2851"/>
    <x v="0"/>
    <n v="28"/>
    <x v="0"/>
    <s v="Operations Executive"/>
    <x v="4"/>
    <x v="0"/>
    <x v="1"/>
    <x v="640"/>
    <x v="647"/>
    <d v="2023-11-05T00:00:00"/>
    <x v="0"/>
    <n v="75423"/>
    <n v="4.5"/>
    <x v="2"/>
    <n v="4"/>
    <x v="0"/>
    <x v="1"/>
    <n v="26"/>
  </r>
  <r>
    <x v="2852"/>
    <x v="0"/>
    <n v="27"/>
    <x v="6"/>
    <s v="Finance Manager"/>
    <x v="5"/>
    <x v="3"/>
    <x v="4"/>
    <x v="641"/>
    <x v="636"/>
    <d v="2023-10-31T00:00:00"/>
    <x v="0"/>
    <n v="54209"/>
    <n v="4.5"/>
    <x v="0"/>
    <n v="4"/>
    <x v="1"/>
    <x v="0"/>
    <n v="20"/>
  </r>
  <r>
    <x v="2853"/>
    <x v="1"/>
    <n v="25"/>
    <x v="0"/>
    <s v="Operations Executive"/>
    <x v="6"/>
    <x v="1"/>
    <x v="2"/>
    <x v="641"/>
    <x v="647"/>
    <d v="2023-11-03T00:00:00"/>
    <x v="0"/>
    <n v="52436"/>
    <n v="4.4000000000000004"/>
    <x v="0"/>
    <n v="5"/>
    <x v="0"/>
    <x v="0"/>
    <n v="23"/>
  </r>
  <r>
    <x v="2854"/>
    <x v="0"/>
    <n v="38"/>
    <x v="0"/>
    <s v="Operations Executive"/>
    <x v="3"/>
    <x v="1"/>
    <x v="1"/>
    <x v="641"/>
    <x v="641"/>
    <d v="2023-11-05T00:00:00"/>
    <x v="0"/>
    <n v="68338"/>
    <n v="4.0999999999999996"/>
    <x v="0"/>
    <n v="3"/>
    <x v="1"/>
    <x v="2"/>
    <n v="25"/>
  </r>
  <r>
    <x v="2855"/>
    <x v="0"/>
    <n v="27"/>
    <x v="7"/>
    <s v="Purchase Manager"/>
    <x v="0"/>
    <x v="4"/>
    <x v="1"/>
    <x v="641"/>
    <x v="638"/>
    <d v="2023-10-26T00:00:00"/>
    <x v="0"/>
    <n v="63161"/>
    <n v="3.8"/>
    <x v="0"/>
    <n v="3"/>
    <x v="1"/>
    <x v="0"/>
    <n v="15"/>
  </r>
  <r>
    <x v="2856"/>
    <x v="0"/>
    <n v="26"/>
    <x v="1"/>
    <s v="Service Engineer"/>
    <x v="0"/>
    <x v="1"/>
    <x v="0"/>
    <x v="641"/>
    <x v="638"/>
    <d v="2023-10-30T00:00:00"/>
    <x v="0"/>
    <n v="58069"/>
    <n v="4.3"/>
    <x v="0"/>
    <n v="2"/>
    <x v="2"/>
    <x v="0"/>
    <n v="19"/>
  </r>
  <r>
    <x v="2857"/>
    <x v="0"/>
    <n v="32"/>
    <x v="0"/>
    <s v="Operations Executive"/>
    <x v="4"/>
    <x v="4"/>
    <x v="0"/>
    <x v="642"/>
    <x v="648"/>
    <d v="2023-11-13T00:00:00"/>
    <x v="2"/>
    <m/>
    <m/>
    <x v="1"/>
    <n v="3"/>
    <x v="1"/>
    <x v="1"/>
    <n v="32"/>
  </r>
  <r>
    <x v="2858"/>
    <x v="0"/>
    <n v="25"/>
    <x v="1"/>
    <s v="Service Engineer"/>
    <x v="9"/>
    <x v="1"/>
    <x v="0"/>
    <x v="642"/>
    <x v="643"/>
    <d v="2023-11-03T00:00:00"/>
    <x v="0"/>
    <n v="45816"/>
    <n v="4.3"/>
    <x v="0"/>
    <n v="4"/>
    <x v="1"/>
    <x v="0"/>
    <n v="22"/>
  </r>
  <r>
    <x v="2859"/>
    <x v="0"/>
    <n v="37"/>
    <x v="1"/>
    <s v="Service Engineer"/>
    <x v="9"/>
    <x v="0"/>
    <x v="1"/>
    <x v="642"/>
    <x v="649"/>
    <d v="2023-11-06T00:00:00"/>
    <x v="1"/>
    <m/>
    <m/>
    <x v="1"/>
    <m/>
    <x v="0"/>
    <x v="2"/>
    <n v="25"/>
  </r>
  <r>
    <x v="2860"/>
    <x v="2"/>
    <n v="40"/>
    <x v="0"/>
    <s v="Operations Manager"/>
    <x v="10"/>
    <x v="1"/>
    <x v="0"/>
    <x v="642"/>
    <x v="638"/>
    <d v="2023-10-25T00:00:00"/>
    <x v="0"/>
    <n v="165480"/>
    <n v="3.9"/>
    <x v="0"/>
    <n v="4"/>
    <x v="1"/>
    <x v="3"/>
    <n v="13"/>
  </r>
  <r>
    <x v="2861"/>
    <x v="0"/>
    <n v="25"/>
    <x v="1"/>
    <s v="Service Manager"/>
    <x v="3"/>
    <x v="1"/>
    <x v="1"/>
    <x v="643"/>
    <x v="643"/>
    <d v="2023-11-06T00:00:00"/>
    <x v="4"/>
    <m/>
    <m/>
    <x v="1"/>
    <n v="5"/>
    <x v="1"/>
    <x v="0"/>
    <n v="24"/>
  </r>
  <r>
    <x v="2862"/>
    <x v="1"/>
    <n v="31"/>
    <x v="1"/>
    <s v="Service Manager"/>
    <x v="12"/>
    <x v="2"/>
    <x v="0"/>
    <x v="643"/>
    <x v="642"/>
    <d v="2023-11-05T00:00:00"/>
    <x v="1"/>
    <m/>
    <m/>
    <x v="1"/>
    <n v="5"/>
    <x v="1"/>
    <x v="1"/>
    <n v="23"/>
  </r>
  <r>
    <x v="2863"/>
    <x v="2"/>
    <n v="38"/>
    <x v="4"/>
    <s v="Production Engineer"/>
    <x v="9"/>
    <x v="1"/>
    <x v="1"/>
    <x v="644"/>
    <x v="648"/>
    <d v="2023-11-09T00:00:00"/>
    <x v="0"/>
    <n v="63702"/>
    <n v="3.9"/>
    <x v="0"/>
    <n v="5"/>
    <x v="1"/>
    <x v="2"/>
    <n v="26"/>
  </r>
  <r>
    <x v="2864"/>
    <x v="0"/>
    <n v="31"/>
    <x v="4"/>
    <s v="Production Engineer"/>
    <x v="7"/>
    <x v="1"/>
    <x v="1"/>
    <x v="644"/>
    <x v="640"/>
    <d v="2023-11-05T00:00:00"/>
    <x v="2"/>
    <m/>
    <m/>
    <x v="1"/>
    <n v="4"/>
    <x v="1"/>
    <x v="1"/>
    <n v="22"/>
  </r>
  <r>
    <x v="2865"/>
    <x v="2"/>
    <n v="33"/>
    <x v="0"/>
    <s v="Operations Executive"/>
    <x v="10"/>
    <x v="2"/>
    <x v="1"/>
    <x v="644"/>
    <x v="639"/>
    <d v="2023-11-04T00:00:00"/>
    <x v="1"/>
    <m/>
    <m/>
    <x v="1"/>
    <n v="5"/>
    <x v="1"/>
    <x v="1"/>
    <n v="21"/>
  </r>
  <r>
    <x v="2866"/>
    <x v="0"/>
    <n v="25"/>
    <x v="0"/>
    <s v="Operations Manager"/>
    <x v="0"/>
    <x v="4"/>
    <x v="1"/>
    <x v="644"/>
    <x v="642"/>
    <d v="2023-10-31T00:00:00"/>
    <x v="0"/>
    <n v="69915"/>
    <n v="4.5999999999999996"/>
    <x v="0"/>
    <n v="4"/>
    <x v="1"/>
    <x v="0"/>
    <n v="17"/>
  </r>
  <r>
    <x v="2867"/>
    <x v="2"/>
    <n v="22"/>
    <x v="0"/>
    <s v="Operations Manager"/>
    <x v="9"/>
    <x v="1"/>
    <x v="1"/>
    <x v="645"/>
    <x v="650"/>
    <d v="2023-11-17T00:00:00"/>
    <x v="2"/>
    <m/>
    <m/>
    <x v="1"/>
    <m/>
    <x v="1"/>
    <x v="0"/>
    <n v="33"/>
  </r>
  <r>
    <x v="2868"/>
    <x v="0"/>
    <n v="26"/>
    <x v="0"/>
    <s v="Operations Executive"/>
    <x v="0"/>
    <x v="1"/>
    <x v="3"/>
    <x v="645"/>
    <x v="651"/>
    <d v="2023-11-12T00:00:00"/>
    <x v="0"/>
    <n v="58318"/>
    <n v="4.0999999999999996"/>
    <x v="0"/>
    <n v="4"/>
    <x v="1"/>
    <x v="0"/>
    <n v="28"/>
  </r>
  <r>
    <x v="2869"/>
    <x v="0"/>
    <n v="31"/>
    <x v="1"/>
    <s v="Service Engineer"/>
    <x v="13"/>
    <x v="2"/>
    <x v="1"/>
    <x v="645"/>
    <x v="646"/>
    <d v="2023-11-09T00:00:00"/>
    <x v="0"/>
    <n v="195756"/>
    <n v="3.7"/>
    <x v="0"/>
    <n v="4"/>
    <x v="1"/>
    <x v="1"/>
    <n v="25"/>
  </r>
  <r>
    <x v="2870"/>
    <x v="2"/>
    <n v="28"/>
    <x v="1"/>
    <s v="Service Engineer"/>
    <x v="7"/>
    <x v="2"/>
    <x v="0"/>
    <x v="645"/>
    <x v="637"/>
    <d v="2023-11-04T00:00:00"/>
    <x v="1"/>
    <m/>
    <m/>
    <x v="1"/>
    <n v="3"/>
    <x v="1"/>
    <x v="1"/>
    <n v="20"/>
  </r>
  <r>
    <x v="2871"/>
    <x v="1"/>
    <n v="44"/>
    <x v="7"/>
    <s v="Purchase Officer"/>
    <x v="4"/>
    <x v="3"/>
    <x v="0"/>
    <x v="646"/>
    <x v="651"/>
    <d v="2023-11-12T00:00:00"/>
    <x v="1"/>
    <m/>
    <m/>
    <x v="1"/>
    <n v="4"/>
    <x v="0"/>
    <x v="3"/>
    <n v="27"/>
  </r>
  <r>
    <x v="2872"/>
    <x v="2"/>
    <n v="25"/>
    <x v="1"/>
    <s v="Service Engineer"/>
    <x v="2"/>
    <x v="1"/>
    <x v="1"/>
    <x v="646"/>
    <x v="640"/>
    <d v="2023-11-01T00:00:00"/>
    <x v="0"/>
    <n v="64692"/>
    <n v="4.5"/>
    <x v="0"/>
    <n v="4"/>
    <x v="1"/>
    <x v="0"/>
    <n v="16"/>
  </r>
  <r>
    <x v="2873"/>
    <x v="0"/>
    <n v="29"/>
    <x v="5"/>
    <s v="General Manager"/>
    <x v="14"/>
    <x v="0"/>
    <x v="0"/>
    <x v="646"/>
    <x v="652"/>
    <d v="2023-11-19T00:00:00"/>
    <x v="0"/>
    <n v="111208"/>
    <n v="3.7"/>
    <x v="0"/>
    <n v="4"/>
    <x v="0"/>
    <x v="1"/>
    <n v="34"/>
  </r>
  <r>
    <x v="2874"/>
    <x v="2"/>
    <n v="29"/>
    <x v="0"/>
    <s v="Operations Executive"/>
    <x v="3"/>
    <x v="1"/>
    <x v="3"/>
    <x v="646"/>
    <x v="647"/>
    <d v="2023-11-04T00:00:00"/>
    <x v="0"/>
    <n v="72078"/>
    <n v="4.5999999999999996"/>
    <x v="2"/>
    <n v="5"/>
    <x v="1"/>
    <x v="1"/>
    <n v="19"/>
  </r>
  <r>
    <x v="2875"/>
    <x v="0"/>
    <n v="30"/>
    <x v="1"/>
    <s v="Service Engineer"/>
    <x v="12"/>
    <x v="1"/>
    <x v="1"/>
    <x v="646"/>
    <x v="652"/>
    <d v="2023-11-16T00:00:00"/>
    <x v="0"/>
    <m/>
    <m/>
    <x v="0"/>
    <n v="4"/>
    <x v="1"/>
    <x v="1"/>
    <n v="31"/>
  </r>
  <r>
    <x v="2876"/>
    <x v="0"/>
    <n v="32"/>
    <x v="2"/>
    <s v="Sales Manager"/>
    <x v="13"/>
    <x v="1"/>
    <x v="3"/>
    <x v="646"/>
    <x v="649"/>
    <d v="2023-11-13T00:00:00"/>
    <x v="0"/>
    <n v="205970"/>
    <n v="4.8"/>
    <x v="0"/>
    <m/>
    <x v="1"/>
    <x v="1"/>
    <n v="28"/>
  </r>
  <r>
    <x v="2877"/>
    <x v="0"/>
    <n v="35"/>
    <x v="2"/>
    <s v="Sales Manager"/>
    <x v="6"/>
    <x v="1"/>
    <x v="3"/>
    <x v="647"/>
    <x v="652"/>
    <d v="2023-11-19T00:00:00"/>
    <x v="0"/>
    <n v="67440"/>
    <n v="5"/>
    <x v="0"/>
    <n v="4"/>
    <x v="1"/>
    <x v="2"/>
    <n v="33"/>
  </r>
  <r>
    <x v="2878"/>
    <x v="2"/>
    <n v="32"/>
    <x v="1"/>
    <s v="Service Manager"/>
    <x v="8"/>
    <x v="0"/>
    <x v="3"/>
    <x v="647"/>
    <x v="653"/>
    <d v="2023-11-10T00:00:00"/>
    <x v="1"/>
    <m/>
    <m/>
    <x v="1"/>
    <m/>
    <x v="1"/>
    <x v="1"/>
    <n v="24"/>
  </r>
  <r>
    <x v="2879"/>
    <x v="0"/>
    <n v="28"/>
    <x v="1"/>
    <s v="Service Engineer"/>
    <x v="0"/>
    <x v="1"/>
    <x v="1"/>
    <x v="647"/>
    <x v="649"/>
    <d v="2023-11-05T00:00:00"/>
    <x v="0"/>
    <n v="42350"/>
    <n v="3.7"/>
    <x v="0"/>
    <n v="4"/>
    <x v="1"/>
    <x v="1"/>
    <n v="19"/>
  </r>
  <r>
    <x v="2880"/>
    <x v="0"/>
    <n v="26"/>
    <x v="0"/>
    <s v="Operations Executive"/>
    <x v="11"/>
    <x v="4"/>
    <x v="0"/>
    <x v="647"/>
    <x v="645"/>
    <d v="2023-11-08T00:00:00"/>
    <x v="0"/>
    <n v="103958"/>
    <n v="3.8"/>
    <x v="0"/>
    <n v="4"/>
    <x v="1"/>
    <x v="0"/>
    <n v="22"/>
  </r>
  <r>
    <x v="2881"/>
    <x v="2"/>
    <n v="32"/>
    <x v="0"/>
    <s v="Operations Executive"/>
    <x v="6"/>
    <x v="2"/>
    <x v="0"/>
    <x v="647"/>
    <x v="653"/>
    <d v="2023-11-15T00:00:00"/>
    <x v="0"/>
    <n v="74800"/>
    <n v="3.8"/>
    <x v="2"/>
    <n v="4"/>
    <x v="1"/>
    <x v="1"/>
    <n v="29"/>
  </r>
  <r>
    <x v="2882"/>
    <x v="0"/>
    <n v="38"/>
    <x v="0"/>
    <s v="Operations Executive"/>
    <x v="1"/>
    <x v="1"/>
    <x v="1"/>
    <x v="648"/>
    <x v="651"/>
    <d v="2023-11-15T00:00:00"/>
    <x v="2"/>
    <m/>
    <m/>
    <x v="1"/>
    <n v="4"/>
    <x v="1"/>
    <x v="2"/>
    <n v="28"/>
  </r>
  <r>
    <x v="2883"/>
    <x v="0"/>
    <n v="38"/>
    <x v="1"/>
    <s v="Service Engineer"/>
    <x v="5"/>
    <x v="4"/>
    <x v="0"/>
    <x v="648"/>
    <x v="641"/>
    <d v="2023-11-05T00:00:00"/>
    <x v="0"/>
    <n v="40540"/>
    <n v="4.9000000000000004"/>
    <x v="0"/>
    <n v="4"/>
    <x v="0"/>
    <x v="2"/>
    <n v="18"/>
  </r>
  <r>
    <x v="2884"/>
    <x v="0"/>
    <n v="35"/>
    <x v="7"/>
    <s v="Purchase Manager"/>
    <x v="8"/>
    <x v="3"/>
    <x v="2"/>
    <x v="649"/>
    <x v="654"/>
    <d v="2023-11-08T00:00:00"/>
    <x v="0"/>
    <n v="210312"/>
    <n v="3.6"/>
    <x v="0"/>
    <m/>
    <x v="1"/>
    <x v="2"/>
    <n v="20"/>
  </r>
  <r>
    <x v="2885"/>
    <x v="1"/>
    <n v="31"/>
    <x v="6"/>
    <s v="Financial Analyst"/>
    <x v="0"/>
    <x v="0"/>
    <x v="3"/>
    <x v="649"/>
    <x v="650"/>
    <d v="2023-11-13T00:00:00"/>
    <x v="0"/>
    <n v="42432"/>
    <n v="4.5999999999999996"/>
    <x v="0"/>
    <n v="4"/>
    <x v="0"/>
    <x v="1"/>
    <n v="25"/>
  </r>
  <r>
    <x v="2886"/>
    <x v="0"/>
    <n v="33"/>
    <x v="0"/>
    <s v="Operations Manager"/>
    <x v="2"/>
    <x v="1"/>
    <x v="1"/>
    <x v="649"/>
    <x v="641"/>
    <d v="2023-11-03T00:00:00"/>
    <x v="1"/>
    <m/>
    <m/>
    <x v="1"/>
    <n v="4"/>
    <x v="1"/>
    <x v="1"/>
    <n v="15"/>
  </r>
  <r>
    <x v="2887"/>
    <x v="0"/>
    <n v="37"/>
    <x v="0"/>
    <s v="Operations Manager"/>
    <x v="13"/>
    <x v="1"/>
    <x v="1"/>
    <x v="649"/>
    <x v="643"/>
    <d v="2023-11-10T00:00:00"/>
    <x v="0"/>
    <m/>
    <m/>
    <x v="2"/>
    <n v="4"/>
    <x v="1"/>
    <x v="2"/>
    <n v="22"/>
  </r>
  <r>
    <x v="2888"/>
    <x v="2"/>
    <n v="28"/>
    <x v="0"/>
    <s v="Operations Manager"/>
    <x v="10"/>
    <x v="1"/>
    <x v="1"/>
    <x v="649"/>
    <x v="655"/>
    <d v="2023-11-16T00:00:00"/>
    <x v="2"/>
    <m/>
    <m/>
    <x v="1"/>
    <n v="4"/>
    <x v="1"/>
    <x v="1"/>
    <n v="28"/>
  </r>
  <r>
    <x v="2889"/>
    <x v="2"/>
    <n v="51"/>
    <x v="6"/>
    <s v="Finance Manager"/>
    <x v="0"/>
    <x v="0"/>
    <x v="1"/>
    <x v="649"/>
    <x v="649"/>
    <d v="2023-11-09T00:00:00"/>
    <x v="0"/>
    <n v="60174"/>
    <n v="4.7"/>
    <x v="0"/>
    <n v="3"/>
    <x v="1"/>
    <x v="5"/>
    <n v="21"/>
  </r>
  <r>
    <x v="2890"/>
    <x v="0"/>
    <n v="22"/>
    <x v="0"/>
    <s v="Operations Executive"/>
    <x v="7"/>
    <x v="1"/>
    <x v="0"/>
    <x v="650"/>
    <x v="654"/>
    <d v="2023-11-15T00:00:00"/>
    <x v="0"/>
    <m/>
    <m/>
    <x v="2"/>
    <n v="5"/>
    <x v="1"/>
    <x v="0"/>
    <n v="26"/>
  </r>
  <r>
    <x v="2891"/>
    <x v="2"/>
    <n v="25"/>
    <x v="1"/>
    <s v="Service Manager"/>
    <x v="14"/>
    <x v="0"/>
    <x v="2"/>
    <x v="650"/>
    <x v="654"/>
    <d v="2023-11-10T00:00:00"/>
    <x v="0"/>
    <n v="131217"/>
    <n v="4.8"/>
    <x v="0"/>
    <n v="2"/>
    <x v="1"/>
    <x v="0"/>
    <n v="21"/>
  </r>
  <r>
    <x v="2892"/>
    <x v="2"/>
    <n v="24"/>
    <x v="0"/>
    <s v="Operations Executive"/>
    <x v="9"/>
    <x v="1"/>
    <x v="2"/>
    <x v="650"/>
    <x v="646"/>
    <d v="2023-11-05T00:00:00"/>
    <x v="0"/>
    <n v="64793"/>
    <n v="4.4000000000000004"/>
    <x v="0"/>
    <n v="4"/>
    <x v="1"/>
    <x v="0"/>
    <n v="16"/>
  </r>
  <r>
    <x v="2893"/>
    <x v="2"/>
    <n v="48"/>
    <x v="1"/>
    <s v="Service Manager"/>
    <x v="3"/>
    <x v="0"/>
    <x v="3"/>
    <x v="650"/>
    <x v="653"/>
    <d v="2023-11-14T00:00:00"/>
    <x v="0"/>
    <n v="77889"/>
    <n v="4"/>
    <x v="0"/>
    <n v="4"/>
    <x v="1"/>
    <x v="5"/>
    <n v="25"/>
  </r>
  <r>
    <x v="2894"/>
    <x v="0"/>
    <n v="28"/>
    <x v="7"/>
    <s v="Purchase Officer"/>
    <x v="10"/>
    <x v="0"/>
    <x v="1"/>
    <x v="650"/>
    <x v="646"/>
    <d v="2023-11-06T00:00:00"/>
    <x v="0"/>
    <n v="190184"/>
    <n v="4.2"/>
    <x v="0"/>
    <n v="5"/>
    <x v="1"/>
    <x v="1"/>
    <n v="17"/>
  </r>
  <r>
    <x v="2895"/>
    <x v="2"/>
    <n v="31"/>
    <x v="0"/>
    <s v="Operations Executive"/>
    <x v="5"/>
    <x v="1"/>
    <x v="0"/>
    <x v="651"/>
    <x v="651"/>
    <d v="2023-11-08T00:00:00"/>
    <x v="1"/>
    <m/>
    <m/>
    <x v="1"/>
    <n v="3"/>
    <x v="0"/>
    <x v="1"/>
    <n v="18"/>
  </r>
  <r>
    <x v="2896"/>
    <x v="0"/>
    <n v="33"/>
    <x v="1"/>
    <s v="Service Engineer"/>
    <x v="11"/>
    <x v="0"/>
    <x v="2"/>
    <x v="651"/>
    <x v="645"/>
    <d v="2023-11-06T00:00:00"/>
    <x v="0"/>
    <n v="154966"/>
    <n v="4.5"/>
    <x v="0"/>
    <n v="5"/>
    <x v="1"/>
    <x v="1"/>
    <n v="16"/>
  </r>
  <r>
    <x v="2897"/>
    <x v="0"/>
    <n v="27"/>
    <x v="2"/>
    <s v="Sales Executive"/>
    <x v="0"/>
    <x v="0"/>
    <x v="3"/>
    <x v="651"/>
    <x v="656"/>
    <d v="2023-11-21T00:00:00"/>
    <x v="1"/>
    <m/>
    <m/>
    <x v="1"/>
    <n v="5"/>
    <x v="2"/>
    <x v="0"/>
    <n v="31"/>
  </r>
  <r>
    <x v="2898"/>
    <x v="0"/>
    <n v="28"/>
    <x v="2"/>
    <s v="Sales Executive"/>
    <x v="3"/>
    <x v="2"/>
    <x v="3"/>
    <x v="652"/>
    <x v="651"/>
    <d v="2023-11-15T00:00:00"/>
    <x v="1"/>
    <m/>
    <m/>
    <x v="1"/>
    <m/>
    <x v="1"/>
    <x v="1"/>
    <n v="24"/>
  </r>
  <r>
    <x v="2899"/>
    <x v="0"/>
    <n v="24"/>
    <x v="2"/>
    <s v="Sales Executive"/>
    <x v="2"/>
    <x v="0"/>
    <x v="0"/>
    <x v="652"/>
    <x v="646"/>
    <d v="2023-11-05T00:00:00"/>
    <x v="0"/>
    <n v="62279"/>
    <n v="3.9"/>
    <x v="0"/>
    <n v="3"/>
    <x v="0"/>
    <x v="0"/>
    <n v="14"/>
  </r>
  <r>
    <x v="2900"/>
    <x v="0"/>
    <n v="27"/>
    <x v="2"/>
    <s v="Sales Manager"/>
    <x v="4"/>
    <x v="0"/>
    <x v="3"/>
    <x v="652"/>
    <x v="650"/>
    <d v="2023-11-10T00:00:00"/>
    <x v="0"/>
    <n v="66951"/>
    <n v="3.7"/>
    <x v="0"/>
    <n v="4"/>
    <x v="1"/>
    <x v="0"/>
    <n v="19"/>
  </r>
  <r>
    <x v="2901"/>
    <x v="2"/>
    <n v="28"/>
    <x v="1"/>
    <s v="Service Engineer"/>
    <x v="14"/>
    <x v="4"/>
    <x v="0"/>
    <x v="652"/>
    <x v="646"/>
    <d v="2023-11-11T00:00:00"/>
    <x v="0"/>
    <n v="91678"/>
    <n v="3.5"/>
    <x v="0"/>
    <n v="4"/>
    <x v="1"/>
    <x v="1"/>
    <n v="20"/>
  </r>
  <r>
    <x v="2902"/>
    <x v="0"/>
    <n v="35"/>
    <x v="1"/>
    <s v="Service Engineer"/>
    <x v="1"/>
    <x v="2"/>
    <x v="3"/>
    <x v="652"/>
    <x v="652"/>
    <d v="2023-11-11T00:00:00"/>
    <x v="0"/>
    <n v="61019"/>
    <n v="4.8"/>
    <x v="0"/>
    <n v="4"/>
    <x v="1"/>
    <x v="2"/>
    <n v="20"/>
  </r>
  <r>
    <x v="2903"/>
    <x v="0"/>
    <n v="34"/>
    <x v="1"/>
    <s v="Service Engineer"/>
    <x v="6"/>
    <x v="1"/>
    <x v="2"/>
    <x v="652"/>
    <x v="649"/>
    <d v="2023-11-09T00:00:00"/>
    <x v="0"/>
    <n v="67225"/>
    <n v="3.7"/>
    <x v="0"/>
    <n v="3"/>
    <x v="1"/>
    <x v="2"/>
    <n v="18"/>
  </r>
  <r>
    <x v="2904"/>
    <x v="0"/>
    <n v="27"/>
    <x v="5"/>
    <s v="General Manager"/>
    <x v="7"/>
    <x v="1"/>
    <x v="1"/>
    <x v="652"/>
    <x v="650"/>
    <d v="2023-11-14T00:00:00"/>
    <x v="0"/>
    <n v="48632"/>
    <n v="4.5999999999999996"/>
    <x v="0"/>
    <n v="4"/>
    <x v="0"/>
    <x v="0"/>
    <n v="23"/>
  </r>
  <r>
    <x v="2905"/>
    <x v="0"/>
    <n v="31"/>
    <x v="1"/>
    <s v="Service Engineer"/>
    <x v="4"/>
    <x v="1"/>
    <x v="3"/>
    <x v="652"/>
    <x v="657"/>
    <d v="2023-11-21T00:00:00"/>
    <x v="0"/>
    <n v="78254"/>
    <n v="3.6"/>
    <x v="2"/>
    <n v="2"/>
    <x v="1"/>
    <x v="1"/>
    <n v="30"/>
  </r>
  <r>
    <x v="2906"/>
    <x v="1"/>
    <n v="34"/>
    <x v="1"/>
    <s v="Service Engineer"/>
    <x v="0"/>
    <x v="1"/>
    <x v="1"/>
    <x v="653"/>
    <x v="653"/>
    <d v="2023-11-13T00:00:00"/>
    <x v="1"/>
    <m/>
    <m/>
    <x v="1"/>
    <n v="4"/>
    <x v="1"/>
    <x v="2"/>
    <n v="21"/>
  </r>
  <r>
    <x v="2907"/>
    <x v="0"/>
    <n v="29"/>
    <x v="0"/>
    <s v="Operations Manager"/>
    <x v="11"/>
    <x v="0"/>
    <x v="3"/>
    <x v="653"/>
    <x v="657"/>
    <d v="2023-11-16T00:00:00"/>
    <x v="0"/>
    <n v="116879"/>
    <n v="4.3"/>
    <x v="0"/>
    <n v="4"/>
    <x v="1"/>
    <x v="1"/>
    <n v="24"/>
  </r>
  <r>
    <x v="2908"/>
    <x v="0"/>
    <n v="22"/>
    <x v="0"/>
    <s v="Operations Executive"/>
    <x v="2"/>
    <x v="0"/>
    <x v="0"/>
    <x v="653"/>
    <x v="651"/>
    <d v="2023-11-08T00:00:00"/>
    <x v="0"/>
    <n v="76460"/>
    <n v="4.0999999999999996"/>
    <x v="2"/>
    <n v="4"/>
    <x v="1"/>
    <x v="0"/>
    <n v="16"/>
  </r>
  <r>
    <x v="2909"/>
    <x v="0"/>
    <n v="25"/>
    <x v="0"/>
    <s v="Operations Executive"/>
    <x v="6"/>
    <x v="4"/>
    <x v="0"/>
    <x v="653"/>
    <x v="658"/>
    <d v="2023-11-16T00:00:00"/>
    <x v="1"/>
    <m/>
    <m/>
    <x v="1"/>
    <n v="5"/>
    <x v="1"/>
    <x v="0"/>
    <n v="24"/>
  </r>
  <r>
    <x v="2910"/>
    <x v="0"/>
    <n v="25"/>
    <x v="1"/>
    <s v="Service Engineer"/>
    <x v="5"/>
    <x v="1"/>
    <x v="1"/>
    <x v="653"/>
    <x v="657"/>
    <d v="2023-11-21T00:00:00"/>
    <x v="2"/>
    <m/>
    <m/>
    <x v="1"/>
    <n v="4"/>
    <x v="1"/>
    <x v="0"/>
    <n v="29"/>
  </r>
  <r>
    <x v="2911"/>
    <x v="0"/>
    <n v="25"/>
    <x v="0"/>
    <s v="Operations Executive"/>
    <x v="12"/>
    <x v="0"/>
    <x v="1"/>
    <x v="653"/>
    <x v="646"/>
    <d v="2023-11-11T00:00:00"/>
    <x v="0"/>
    <n v="50843"/>
    <n v="4.3"/>
    <x v="0"/>
    <n v="5"/>
    <x v="1"/>
    <x v="0"/>
    <n v="19"/>
  </r>
  <r>
    <x v="2912"/>
    <x v="2"/>
    <n v="25"/>
    <x v="0"/>
    <s v="Operations Executive"/>
    <x v="1"/>
    <x v="0"/>
    <x v="4"/>
    <x v="653"/>
    <x v="649"/>
    <d v="2023-11-05T00:00:00"/>
    <x v="2"/>
    <m/>
    <m/>
    <x v="1"/>
    <m/>
    <x v="1"/>
    <x v="0"/>
    <n v="13"/>
  </r>
  <r>
    <x v="2913"/>
    <x v="1"/>
    <n v="53"/>
    <x v="0"/>
    <s v="Operations Manager"/>
    <x v="13"/>
    <x v="4"/>
    <x v="1"/>
    <x v="654"/>
    <x v="650"/>
    <d v="2023-11-16T00:00:00"/>
    <x v="1"/>
    <m/>
    <m/>
    <x v="1"/>
    <n v="2"/>
    <x v="1"/>
    <x v="4"/>
    <n v="23"/>
  </r>
  <r>
    <x v="2914"/>
    <x v="0"/>
    <n v="26"/>
    <x v="0"/>
    <s v="Operations Executive"/>
    <x v="8"/>
    <x v="1"/>
    <x v="2"/>
    <x v="654"/>
    <x v="658"/>
    <d v="2023-11-18T00:00:00"/>
    <x v="1"/>
    <m/>
    <m/>
    <x v="1"/>
    <n v="5"/>
    <x v="1"/>
    <x v="0"/>
    <n v="25"/>
  </r>
  <r>
    <x v="2915"/>
    <x v="2"/>
    <n v="31"/>
    <x v="0"/>
    <s v="Operations Executive"/>
    <x v="6"/>
    <x v="1"/>
    <x v="2"/>
    <x v="654"/>
    <x v="648"/>
    <d v="2023-11-13T00:00:00"/>
    <x v="0"/>
    <n v="80446"/>
    <n v="4.2"/>
    <x v="2"/>
    <n v="5"/>
    <x v="1"/>
    <x v="1"/>
    <n v="20"/>
  </r>
  <r>
    <x v="2916"/>
    <x v="2"/>
    <n v="23"/>
    <x v="0"/>
    <s v="Operations Executive"/>
    <x v="12"/>
    <x v="1"/>
    <x v="0"/>
    <x v="655"/>
    <x v="658"/>
    <d v="2023-11-12T00:00:00"/>
    <x v="0"/>
    <n v="50842"/>
    <n v="4.0999999999999996"/>
    <x v="2"/>
    <n v="4"/>
    <x v="0"/>
    <x v="0"/>
    <n v="18"/>
  </r>
  <r>
    <x v="2917"/>
    <x v="2"/>
    <n v="32"/>
    <x v="0"/>
    <s v="Operations Executive"/>
    <x v="1"/>
    <x v="0"/>
    <x v="0"/>
    <x v="655"/>
    <x v="650"/>
    <d v="2023-11-13T00:00:00"/>
    <x v="0"/>
    <m/>
    <m/>
    <x v="0"/>
    <n v="3"/>
    <x v="1"/>
    <x v="1"/>
    <n v="19"/>
  </r>
  <r>
    <x v="2918"/>
    <x v="0"/>
    <n v="31"/>
    <x v="7"/>
    <s v="Purchase Manager"/>
    <x v="2"/>
    <x v="1"/>
    <x v="1"/>
    <x v="655"/>
    <x v="655"/>
    <d v="2023-11-16T00:00:00"/>
    <x v="1"/>
    <m/>
    <m/>
    <x v="1"/>
    <n v="5"/>
    <x v="2"/>
    <x v="1"/>
    <n v="22"/>
  </r>
  <r>
    <x v="2919"/>
    <x v="0"/>
    <n v="29"/>
    <x v="0"/>
    <s v="Operations Executive"/>
    <x v="7"/>
    <x v="2"/>
    <x v="0"/>
    <x v="655"/>
    <x v="657"/>
    <d v="2023-11-21T00:00:00"/>
    <x v="1"/>
    <m/>
    <m/>
    <x v="1"/>
    <n v="4"/>
    <x v="1"/>
    <x v="1"/>
    <n v="27"/>
  </r>
  <r>
    <x v="2920"/>
    <x v="0"/>
    <n v="25"/>
    <x v="0"/>
    <s v="Operations Executive"/>
    <x v="3"/>
    <x v="1"/>
    <x v="0"/>
    <x v="655"/>
    <x v="659"/>
    <d v="2023-11-19T00:00:00"/>
    <x v="1"/>
    <m/>
    <m/>
    <x v="1"/>
    <n v="4"/>
    <x v="1"/>
    <x v="0"/>
    <n v="25"/>
  </r>
  <r>
    <x v="2921"/>
    <x v="2"/>
    <n v="27"/>
    <x v="2"/>
    <s v="Sales Manager"/>
    <x v="7"/>
    <x v="1"/>
    <x v="3"/>
    <x v="656"/>
    <x v="652"/>
    <d v="2023-11-17T00:00:00"/>
    <x v="0"/>
    <n v="57298"/>
    <n v="4.5999999999999996"/>
    <x v="0"/>
    <n v="4"/>
    <x v="1"/>
    <x v="0"/>
    <n v="22"/>
  </r>
  <r>
    <x v="2922"/>
    <x v="2"/>
    <n v="29"/>
    <x v="8"/>
    <s v="HR Specialist"/>
    <x v="9"/>
    <x v="1"/>
    <x v="2"/>
    <x v="656"/>
    <x v="659"/>
    <d v="2023-11-25T00:00:00"/>
    <x v="0"/>
    <m/>
    <m/>
    <x v="0"/>
    <n v="5"/>
    <x v="0"/>
    <x v="1"/>
    <n v="30"/>
  </r>
  <r>
    <x v="2923"/>
    <x v="0"/>
    <n v="35"/>
    <x v="1"/>
    <s v="Service Manager"/>
    <x v="1"/>
    <x v="4"/>
    <x v="1"/>
    <x v="656"/>
    <x v="660"/>
    <d v="2023-11-20T00:00:00"/>
    <x v="0"/>
    <n v="50541"/>
    <n v="3.6"/>
    <x v="0"/>
    <n v="5"/>
    <x v="1"/>
    <x v="2"/>
    <n v="25"/>
  </r>
  <r>
    <x v="2924"/>
    <x v="0"/>
    <n v="38"/>
    <x v="4"/>
    <s v="Production Engineer"/>
    <x v="3"/>
    <x v="0"/>
    <x v="4"/>
    <x v="657"/>
    <x v="657"/>
    <d v="2023-11-19T00:00:00"/>
    <x v="3"/>
    <m/>
    <m/>
    <x v="1"/>
    <n v="4"/>
    <x v="1"/>
    <x v="2"/>
    <n v="23"/>
  </r>
  <r>
    <x v="2925"/>
    <x v="1"/>
    <n v="32"/>
    <x v="0"/>
    <s v="Operations Executive"/>
    <x v="14"/>
    <x v="2"/>
    <x v="0"/>
    <x v="657"/>
    <x v="652"/>
    <d v="2023-11-11T00:00:00"/>
    <x v="2"/>
    <m/>
    <m/>
    <x v="1"/>
    <n v="4"/>
    <x v="1"/>
    <x v="1"/>
    <n v="15"/>
  </r>
  <r>
    <x v="2926"/>
    <x v="2"/>
    <n v="29"/>
    <x v="1"/>
    <s v="Service Manager"/>
    <x v="4"/>
    <x v="1"/>
    <x v="0"/>
    <x v="657"/>
    <x v="661"/>
    <d v="2023-11-24T00:00:00"/>
    <x v="0"/>
    <m/>
    <m/>
    <x v="0"/>
    <n v="5"/>
    <x v="1"/>
    <x v="1"/>
    <n v="28"/>
  </r>
  <r>
    <x v="2927"/>
    <x v="1"/>
    <n v="25"/>
    <x v="4"/>
    <s v="Production Manager"/>
    <x v="14"/>
    <x v="1"/>
    <x v="2"/>
    <x v="657"/>
    <x v="656"/>
    <d v="2023-11-19T00:00:00"/>
    <x v="3"/>
    <m/>
    <m/>
    <x v="1"/>
    <n v="2"/>
    <x v="1"/>
    <x v="0"/>
    <n v="23"/>
  </r>
  <r>
    <x v="2928"/>
    <x v="2"/>
    <n v="29"/>
    <x v="1"/>
    <s v="Service Engineer"/>
    <x v="12"/>
    <x v="2"/>
    <x v="0"/>
    <x v="657"/>
    <x v="658"/>
    <d v="2023-11-12T00:00:00"/>
    <x v="1"/>
    <m/>
    <m/>
    <x v="1"/>
    <m/>
    <x v="1"/>
    <x v="1"/>
    <n v="16"/>
  </r>
  <r>
    <x v="2929"/>
    <x v="0"/>
    <n v="25"/>
    <x v="7"/>
    <s v="Purchase Manager"/>
    <x v="9"/>
    <x v="1"/>
    <x v="2"/>
    <x v="658"/>
    <x v="662"/>
    <d v="2023-11-27T00:00:00"/>
    <x v="0"/>
    <n v="44112"/>
    <n v="4.7"/>
    <x v="0"/>
    <n v="4"/>
    <x v="1"/>
    <x v="0"/>
    <n v="30"/>
  </r>
  <r>
    <x v="2930"/>
    <x v="2"/>
    <n v="34"/>
    <x v="1"/>
    <s v="Service Engineer"/>
    <x v="1"/>
    <x v="1"/>
    <x v="0"/>
    <x v="658"/>
    <x v="657"/>
    <d v="2023-11-19T00:00:00"/>
    <x v="1"/>
    <m/>
    <m/>
    <x v="1"/>
    <n v="4"/>
    <x v="1"/>
    <x v="2"/>
    <n v="22"/>
  </r>
  <r>
    <x v="2931"/>
    <x v="2"/>
    <n v="32"/>
    <x v="1"/>
    <s v="Service Engineer"/>
    <x v="0"/>
    <x v="1"/>
    <x v="1"/>
    <x v="658"/>
    <x v="658"/>
    <d v="2023-11-15T00:00:00"/>
    <x v="3"/>
    <m/>
    <m/>
    <x v="1"/>
    <n v="4"/>
    <x v="2"/>
    <x v="1"/>
    <n v="18"/>
  </r>
  <r>
    <x v="2932"/>
    <x v="0"/>
    <n v="25"/>
    <x v="1"/>
    <s v="Service Engineer"/>
    <x v="12"/>
    <x v="1"/>
    <x v="0"/>
    <x v="658"/>
    <x v="662"/>
    <d v="2023-11-22T00:00:00"/>
    <x v="0"/>
    <n v="48108"/>
    <n v="4.3"/>
    <x v="0"/>
    <m/>
    <x v="0"/>
    <x v="0"/>
    <n v="25"/>
  </r>
  <r>
    <x v="2933"/>
    <x v="0"/>
    <n v="26"/>
    <x v="8"/>
    <s v="HR Specialist"/>
    <x v="3"/>
    <x v="1"/>
    <x v="1"/>
    <x v="658"/>
    <x v="650"/>
    <d v="2023-11-15T00:00:00"/>
    <x v="1"/>
    <m/>
    <m/>
    <x v="1"/>
    <n v="5"/>
    <x v="1"/>
    <x v="0"/>
    <n v="18"/>
  </r>
  <r>
    <x v="2934"/>
    <x v="2"/>
    <n v="38"/>
    <x v="8"/>
    <s v="HR Manager"/>
    <x v="8"/>
    <x v="1"/>
    <x v="0"/>
    <x v="658"/>
    <x v="663"/>
    <d v="2023-11-29T00:00:00"/>
    <x v="0"/>
    <n v="181996"/>
    <n v="3.9"/>
    <x v="0"/>
    <n v="3"/>
    <x v="0"/>
    <x v="2"/>
    <n v="32"/>
  </r>
  <r>
    <x v="2935"/>
    <x v="0"/>
    <n v="25"/>
    <x v="1"/>
    <s v="Service Engineer"/>
    <x v="3"/>
    <x v="0"/>
    <x v="1"/>
    <x v="659"/>
    <x v="663"/>
    <d v="2023-11-29T00:00:00"/>
    <x v="0"/>
    <n v="77072"/>
    <n v="4.2"/>
    <x v="0"/>
    <n v="4"/>
    <x v="1"/>
    <x v="0"/>
    <n v="31"/>
  </r>
  <r>
    <x v="2936"/>
    <x v="2"/>
    <n v="33"/>
    <x v="0"/>
    <s v="Operations Executive"/>
    <x v="9"/>
    <x v="0"/>
    <x v="1"/>
    <x v="659"/>
    <x v="662"/>
    <d v="2023-11-22T00:00:00"/>
    <x v="0"/>
    <n v="58343"/>
    <n v="4.5999999999999996"/>
    <x v="0"/>
    <m/>
    <x v="1"/>
    <x v="1"/>
    <n v="24"/>
  </r>
  <r>
    <x v="2937"/>
    <x v="2"/>
    <n v="25"/>
    <x v="2"/>
    <s v="Sales Manager"/>
    <x v="6"/>
    <x v="0"/>
    <x v="2"/>
    <x v="660"/>
    <x v="664"/>
    <d v="2023-11-19T00:00:00"/>
    <x v="0"/>
    <n v="54728"/>
    <n v="4.5999999999999996"/>
    <x v="0"/>
    <n v="4"/>
    <x v="0"/>
    <x v="0"/>
    <n v="20"/>
  </r>
  <r>
    <x v="2938"/>
    <x v="1"/>
    <n v="23"/>
    <x v="2"/>
    <s v="Sales Executive"/>
    <x v="7"/>
    <x v="1"/>
    <x v="0"/>
    <x v="660"/>
    <x v="665"/>
    <d v="2023-11-29T00:00:00"/>
    <x v="0"/>
    <n v="51829"/>
    <n v="3.7"/>
    <x v="0"/>
    <n v="4"/>
    <x v="1"/>
    <x v="0"/>
    <n v="30"/>
  </r>
  <r>
    <x v="2939"/>
    <x v="0"/>
    <n v="32"/>
    <x v="1"/>
    <s v="Service Engineer"/>
    <x v="1"/>
    <x v="0"/>
    <x v="0"/>
    <x v="660"/>
    <x v="661"/>
    <d v="2023-11-22T00:00:00"/>
    <x v="0"/>
    <n v="65473"/>
    <n v="4.9000000000000004"/>
    <x v="0"/>
    <n v="4"/>
    <x v="1"/>
    <x v="1"/>
    <n v="23"/>
  </r>
  <r>
    <x v="2940"/>
    <x v="0"/>
    <n v="34"/>
    <x v="3"/>
    <s v="Marketing Executive"/>
    <x v="5"/>
    <x v="1"/>
    <x v="0"/>
    <x v="661"/>
    <x v="656"/>
    <d v="2023-11-18T00:00:00"/>
    <x v="1"/>
    <m/>
    <m/>
    <x v="1"/>
    <n v="4"/>
    <x v="1"/>
    <x v="2"/>
    <n v="18"/>
  </r>
  <r>
    <x v="2941"/>
    <x v="2"/>
    <n v="26"/>
    <x v="3"/>
    <s v="Marketing Executive"/>
    <x v="5"/>
    <x v="2"/>
    <x v="1"/>
    <x v="661"/>
    <x v="658"/>
    <d v="2023-11-20T00:00:00"/>
    <x v="3"/>
    <m/>
    <m/>
    <x v="1"/>
    <n v="2"/>
    <x v="1"/>
    <x v="0"/>
    <n v="20"/>
  </r>
  <r>
    <x v="2942"/>
    <x v="0"/>
    <n v="23"/>
    <x v="1"/>
    <s v="Service Manager"/>
    <x v="12"/>
    <x v="0"/>
    <x v="0"/>
    <x v="661"/>
    <x v="662"/>
    <d v="2023-11-29T00:00:00"/>
    <x v="0"/>
    <n v="45847"/>
    <n v="4.7"/>
    <x v="0"/>
    <n v="5"/>
    <x v="1"/>
    <x v="0"/>
    <n v="29"/>
  </r>
  <r>
    <x v="2943"/>
    <x v="2"/>
    <n v="26"/>
    <x v="1"/>
    <s v="Service Engineer"/>
    <x v="11"/>
    <x v="0"/>
    <x v="2"/>
    <x v="662"/>
    <x v="660"/>
    <d v="2023-11-26T00:00:00"/>
    <x v="2"/>
    <m/>
    <m/>
    <x v="1"/>
    <n v="4"/>
    <x v="2"/>
    <x v="0"/>
    <n v="25"/>
  </r>
  <r>
    <x v="2944"/>
    <x v="2"/>
    <n v="38"/>
    <x v="1"/>
    <s v="Service Engineer"/>
    <x v="1"/>
    <x v="0"/>
    <x v="1"/>
    <x v="662"/>
    <x v="663"/>
    <d v="2023-12-01T00:00:00"/>
    <x v="0"/>
    <n v="72595"/>
    <n v="4.5"/>
    <x v="0"/>
    <n v="5"/>
    <x v="1"/>
    <x v="2"/>
    <n v="30"/>
  </r>
  <r>
    <x v="2945"/>
    <x v="0"/>
    <n v="27"/>
    <x v="6"/>
    <s v="Finance Manager"/>
    <x v="1"/>
    <x v="1"/>
    <x v="0"/>
    <x v="662"/>
    <x v="656"/>
    <d v="2023-11-18T00:00:00"/>
    <x v="0"/>
    <n v="54508"/>
    <n v="3.7"/>
    <x v="0"/>
    <n v="4"/>
    <x v="1"/>
    <x v="0"/>
    <n v="17"/>
  </r>
  <r>
    <x v="2946"/>
    <x v="0"/>
    <n v="22"/>
    <x v="0"/>
    <s v="Operations Executive"/>
    <x v="4"/>
    <x v="0"/>
    <x v="1"/>
    <x v="663"/>
    <x v="660"/>
    <d v="2023-11-22T00:00:00"/>
    <x v="0"/>
    <n v="68216"/>
    <n v="3.6"/>
    <x v="0"/>
    <n v="1"/>
    <x v="1"/>
    <x v="0"/>
    <n v="20"/>
  </r>
  <r>
    <x v="2947"/>
    <x v="0"/>
    <n v="22"/>
    <x v="1"/>
    <s v="Service Engineer"/>
    <x v="4"/>
    <x v="0"/>
    <x v="1"/>
    <x v="663"/>
    <x v="665"/>
    <d v="2023-11-27T00:00:00"/>
    <x v="1"/>
    <m/>
    <m/>
    <x v="1"/>
    <m/>
    <x v="1"/>
    <x v="0"/>
    <n v="25"/>
  </r>
  <r>
    <x v="2948"/>
    <x v="0"/>
    <n v="27"/>
    <x v="0"/>
    <s v="Operations Manager"/>
    <x v="0"/>
    <x v="0"/>
    <x v="3"/>
    <x v="663"/>
    <x v="662"/>
    <d v="2023-11-29T00:00:00"/>
    <x v="1"/>
    <m/>
    <m/>
    <x v="1"/>
    <n v="2"/>
    <x v="1"/>
    <x v="0"/>
    <n v="27"/>
  </r>
  <r>
    <x v="2949"/>
    <x v="1"/>
    <n v="27"/>
    <x v="1"/>
    <s v="Service Engineer"/>
    <x v="12"/>
    <x v="0"/>
    <x v="2"/>
    <x v="663"/>
    <x v="666"/>
    <d v="2023-11-27T00:00:00"/>
    <x v="0"/>
    <n v="42400"/>
    <n v="4"/>
    <x v="0"/>
    <n v="4"/>
    <x v="1"/>
    <x v="0"/>
    <n v="25"/>
  </r>
  <r>
    <x v="2950"/>
    <x v="2"/>
    <n v="33"/>
    <x v="3"/>
    <s v="Marketing Executive"/>
    <x v="6"/>
    <x v="1"/>
    <x v="1"/>
    <x v="664"/>
    <x v="667"/>
    <d v="2023-11-27T00:00:00"/>
    <x v="1"/>
    <m/>
    <m/>
    <x v="1"/>
    <n v="4"/>
    <x v="0"/>
    <x v="1"/>
    <n v="24"/>
  </r>
  <r>
    <x v="2951"/>
    <x v="2"/>
    <n v="23"/>
    <x v="0"/>
    <s v="Operations Executive"/>
    <x v="4"/>
    <x v="1"/>
    <x v="1"/>
    <x v="664"/>
    <x v="661"/>
    <d v="2023-11-16T00:00:00"/>
    <x v="0"/>
    <n v="59447"/>
    <n v="4.9000000000000004"/>
    <x v="0"/>
    <n v="4"/>
    <x v="1"/>
    <x v="0"/>
    <n v="13"/>
  </r>
  <r>
    <x v="2952"/>
    <x v="2"/>
    <n v="25"/>
    <x v="7"/>
    <s v="Purchase Officer"/>
    <x v="3"/>
    <x v="0"/>
    <x v="0"/>
    <x v="664"/>
    <x v="661"/>
    <d v="2023-11-20T00:00:00"/>
    <x v="3"/>
    <m/>
    <m/>
    <x v="1"/>
    <n v="5"/>
    <x v="1"/>
    <x v="0"/>
    <n v="17"/>
  </r>
  <r>
    <x v="2953"/>
    <x v="0"/>
    <n v="39"/>
    <x v="0"/>
    <s v="Operations Executive"/>
    <x v="9"/>
    <x v="1"/>
    <x v="2"/>
    <x v="664"/>
    <x v="659"/>
    <d v="2023-11-21T00:00:00"/>
    <x v="0"/>
    <n v="59280"/>
    <n v="4.5999999999999996"/>
    <x v="2"/>
    <n v="5"/>
    <x v="0"/>
    <x v="2"/>
    <n v="18"/>
  </r>
  <r>
    <x v="2954"/>
    <x v="1"/>
    <n v="25"/>
    <x v="0"/>
    <s v="Operations Executive"/>
    <x v="6"/>
    <x v="1"/>
    <x v="1"/>
    <x v="664"/>
    <x v="665"/>
    <d v="2023-11-22T00:00:00"/>
    <x v="0"/>
    <n v="51254"/>
    <n v="3.7"/>
    <x v="0"/>
    <m/>
    <x v="1"/>
    <x v="0"/>
    <n v="19"/>
  </r>
  <r>
    <x v="2955"/>
    <x v="2"/>
    <n v="28"/>
    <x v="1"/>
    <s v="Service Manager"/>
    <x v="2"/>
    <x v="4"/>
    <x v="2"/>
    <x v="664"/>
    <x v="665"/>
    <d v="2023-11-24T00:00:00"/>
    <x v="0"/>
    <n v="70204"/>
    <n v="3.8"/>
    <x v="0"/>
    <n v="2"/>
    <x v="1"/>
    <x v="1"/>
    <n v="21"/>
  </r>
  <r>
    <x v="2956"/>
    <x v="2"/>
    <n v="22"/>
    <x v="1"/>
    <s v="Service Engineer"/>
    <x v="1"/>
    <x v="1"/>
    <x v="0"/>
    <x v="664"/>
    <x v="668"/>
    <d v="2023-12-04T00:00:00"/>
    <x v="0"/>
    <n v="61776"/>
    <n v="3.7"/>
    <x v="0"/>
    <m/>
    <x v="0"/>
    <x v="0"/>
    <n v="31"/>
  </r>
  <r>
    <x v="2957"/>
    <x v="2"/>
    <n v="31"/>
    <x v="3"/>
    <s v="Marketing Executive"/>
    <x v="3"/>
    <x v="0"/>
    <x v="1"/>
    <x v="665"/>
    <x v="667"/>
    <d v="2023-11-29T00:00:00"/>
    <x v="2"/>
    <m/>
    <m/>
    <x v="1"/>
    <n v="4"/>
    <x v="1"/>
    <x v="1"/>
    <n v="25"/>
  </r>
  <r>
    <x v="2958"/>
    <x v="0"/>
    <n v="35"/>
    <x v="1"/>
    <s v="Service Manager"/>
    <x v="12"/>
    <x v="2"/>
    <x v="0"/>
    <x v="665"/>
    <x v="659"/>
    <d v="2023-11-22T00:00:00"/>
    <x v="0"/>
    <n v="53542"/>
    <n v="3.9"/>
    <x v="0"/>
    <n v="4"/>
    <x v="1"/>
    <x v="2"/>
    <n v="18"/>
  </r>
  <r>
    <x v="2959"/>
    <x v="2"/>
    <n v="32"/>
    <x v="2"/>
    <s v="Sales Executive"/>
    <x v="14"/>
    <x v="1"/>
    <x v="1"/>
    <x v="665"/>
    <x v="669"/>
    <d v="2023-12-03T00:00:00"/>
    <x v="0"/>
    <n v="143237"/>
    <n v="3.8"/>
    <x v="0"/>
    <m/>
    <x v="0"/>
    <x v="1"/>
    <n v="29"/>
  </r>
  <r>
    <x v="2960"/>
    <x v="0"/>
    <n v="30"/>
    <x v="4"/>
    <s v="Production Manager"/>
    <x v="7"/>
    <x v="4"/>
    <x v="1"/>
    <x v="665"/>
    <x v="670"/>
    <d v="2023-11-30T00:00:00"/>
    <x v="2"/>
    <m/>
    <m/>
    <x v="1"/>
    <n v="5"/>
    <x v="1"/>
    <x v="1"/>
    <n v="26"/>
  </r>
  <r>
    <x v="2961"/>
    <x v="0"/>
    <n v="33"/>
    <x v="0"/>
    <s v="Operations Executive"/>
    <x v="2"/>
    <x v="1"/>
    <x v="1"/>
    <x v="665"/>
    <x v="670"/>
    <d v="2023-12-04T00:00:00"/>
    <x v="0"/>
    <n v="67178"/>
    <n v="4.3"/>
    <x v="0"/>
    <n v="5"/>
    <x v="1"/>
    <x v="1"/>
    <n v="30"/>
  </r>
  <r>
    <x v="2962"/>
    <x v="0"/>
    <n v="33"/>
    <x v="0"/>
    <s v="Operations Executive"/>
    <x v="7"/>
    <x v="1"/>
    <x v="1"/>
    <x v="666"/>
    <x v="671"/>
    <d v="2023-11-24T00:00:00"/>
    <x v="0"/>
    <n v="68196"/>
    <n v="4.5999999999999996"/>
    <x v="0"/>
    <n v="2"/>
    <x v="0"/>
    <x v="1"/>
    <n v="19"/>
  </r>
  <r>
    <x v="2963"/>
    <x v="1"/>
    <n v="29"/>
    <x v="0"/>
    <s v="Operations Manager"/>
    <x v="9"/>
    <x v="1"/>
    <x v="2"/>
    <x v="667"/>
    <x v="671"/>
    <d v="2023-11-23T00:00:00"/>
    <x v="0"/>
    <n v="58065"/>
    <n v="4.2"/>
    <x v="0"/>
    <m/>
    <x v="1"/>
    <x v="1"/>
    <n v="17"/>
  </r>
  <r>
    <x v="2964"/>
    <x v="2"/>
    <n v="26"/>
    <x v="0"/>
    <s v="Operations Executive"/>
    <x v="4"/>
    <x v="0"/>
    <x v="2"/>
    <x v="668"/>
    <x v="666"/>
    <d v="2023-11-28T00:00:00"/>
    <x v="0"/>
    <n v="78201"/>
    <n v="4.5"/>
    <x v="2"/>
    <n v="4"/>
    <x v="1"/>
    <x v="0"/>
    <n v="21"/>
  </r>
  <r>
    <x v="2965"/>
    <x v="2"/>
    <n v="32"/>
    <x v="1"/>
    <s v="Service Manager"/>
    <x v="0"/>
    <x v="4"/>
    <x v="4"/>
    <x v="668"/>
    <x v="662"/>
    <d v="2023-11-22T00:00:00"/>
    <x v="1"/>
    <m/>
    <m/>
    <x v="1"/>
    <n v="5"/>
    <x v="1"/>
    <x v="1"/>
    <n v="15"/>
  </r>
  <r>
    <x v="2966"/>
    <x v="2"/>
    <n v="24"/>
    <x v="0"/>
    <s v="Operations Executive"/>
    <x v="8"/>
    <x v="2"/>
    <x v="0"/>
    <x v="668"/>
    <x v="666"/>
    <d v="2023-11-25T00:00:00"/>
    <x v="0"/>
    <n v="229041"/>
    <n v="3.9"/>
    <x v="0"/>
    <n v="4"/>
    <x v="1"/>
    <x v="0"/>
    <n v="18"/>
  </r>
  <r>
    <x v="2967"/>
    <x v="0"/>
    <n v="31"/>
    <x v="0"/>
    <s v="Operations Executive"/>
    <x v="9"/>
    <x v="0"/>
    <x v="1"/>
    <x v="668"/>
    <x v="662"/>
    <d v="2023-11-26T00:00:00"/>
    <x v="2"/>
    <m/>
    <m/>
    <x v="1"/>
    <n v="3"/>
    <x v="2"/>
    <x v="1"/>
    <n v="19"/>
  </r>
  <r>
    <x v="2968"/>
    <x v="1"/>
    <n v="30"/>
    <x v="2"/>
    <s v="Sales Executive"/>
    <x v="7"/>
    <x v="1"/>
    <x v="1"/>
    <x v="668"/>
    <x v="672"/>
    <d v="2023-12-03T00:00:00"/>
    <x v="0"/>
    <n v="49520"/>
    <n v="4.7"/>
    <x v="0"/>
    <n v="4"/>
    <x v="1"/>
    <x v="1"/>
    <n v="26"/>
  </r>
  <r>
    <x v="2969"/>
    <x v="0"/>
    <n v="36"/>
    <x v="1"/>
    <s v="Service Engineer"/>
    <x v="2"/>
    <x v="4"/>
    <x v="2"/>
    <x v="669"/>
    <x v="673"/>
    <d v="2023-12-07T00:00:00"/>
    <x v="0"/>
    <n v="69506"/>
    <n v="3.9"/>
    <x v="0"/>
    <n v="5"/>
    <x v="0"/>
    <x v="2"/>
    <n v="29"/>
  </r>
  <r>
    <x v="2970"/>
    <x v="0"/>
    <n v="26"/>
    <x v="2"/>
    <s v="Sales Manager"/>
    <x v="3"/>
    <x v="2"/>
    <x v="1"/>
    <x v="669"/>
    <x v="668"/>
    <d v="2023-11-28T00:00:00"/>
    <x v="0"/>
    <n v="56573"/>
    <n v="3.8"/>
    <x v="2"/>
    <m/>
    <x v="1"/>
    <x v="0"/>
    <n v="20"/>
  </r>
  <r>
    <x v="2971"/>
    <x v="0"/>
    <n v="32"/>
    <x v="0"/>
    <s v="Operations Executive"/>
    <x v="12"/>
    <x v="1"/>
    <x v="0"/>
    <x v="669"/>
    <x v="665"/>
    <d v="2023-11-28T00:00:00"/>
    <x v="0"/>
    <n v="46126"/>
    <n v="4.2"/>
    <x v="0"/>
    <n v="5"/>
    <x v="0"/>
    <x v="1"/>
    <n v="20"/>
  </r>
  <r>
    <x v="2972"/>
    <x v="2"/>
    <n v="39"/>
    <x v="0"/>
    <s v="Operations Manager"/>
    <x v="5"/>
    <x v="2"/>
    <x v="0"/>
    <x v="669"/>
    <x v="663"/>
    <d v="2023-11-30T00:00:00"/>
    <x v="0"/>
    <n v="59344"/>
    <n v="3.7"/>
    <x v="2"/>
    <n v="4"/>
    <x v="1"/>
    <x v="2"/>
    <n v="22"/>
  </r>
  <r>
    <x v="2973"/>
    <x v="2"/>
    <n v="26"/>
    <x v="0"/>
    <s v="Operations Executive"/>
    <x v="1"/>
    <x v="4"/>
    <x v="1"/>
    <x v="669"/>
    <x v="673"/>
    <d v="2023-12-03T00:00:00"/>
    <x v="1"/>
    <m/>
    <m/>
    <x v="1"/>
    <m/>
    <x v="0"/>
    <x v="0"/>
    <n v="25"/>
  </r>
  <r>
    <x v="2974"/>
    <x v="0"/>
    <n v="28"/>
    <x v="5"/>
    <s v="General Manager"/>
    <x v="6"/>
    <x v="0"/>
    <x v="1"/>
    <x v="669"/>
    <x v="668"/>
    <d v="2023-12-03T00:00:00"/>
    <x v="0"/>
    <m/>
    <m/>
    <x v="2"/>
    <n v="3"/>
    <x v="0"/>
    <x v="1"/>
    <n v="25"/>
  </r>
  <r>
    <x v="2975"/>
    <x v="0"/>
    <n v="31"/>
    <x v="2"/>
    <s v="Sales Executive"/>
    <x v="4"/>
    <x v="1"/>
    <x v="1"/>
    <x v="669"/>
    <x v="674"/>
    <d v="2023-12-01T00:00:00"/>
    <x v="0"/>
    <n v="73189"/>
    <n v="4.7"/>
    <x v="2"/>
    <m/>
    <x v="0"/>
    <x v="1"/>
    <n v="23"/>
  </r>
  <r>
    <x v="2976"/>
    <x v="2"/>
    <n v="26"/>
    <x v="0"/>
    <s v="Operations Executive"/>
    <x v="13"/>
    <x v="3"/>
    <x v="1"/>
    <x v="670"/>
    <x v="672"/>
    <d v="2023-12-05T00:00:00"/>
    <x v="1"/>
    <m/>
    <m/>
    <x v="1"/>
    <n v="4"/>
    <x v="1"/>
    <x v="0"/>
    <n v="26"/>
  </r>
  <r>
    <x v="2977"/>
    <x v="0"/>
    <n v="25"/>
    <x v="0"/>
    <s v="Operations Executive"/>
    <x v="9"/>
    <x v="1"/>
    <x v="1"/>
    <x v="670"/>
    <x v="667"/>
    <d v="2023-11-25T00:00:00"/>
    <x v="0"/>
    <n v="42872"/>
    <n v="4.7"/>
    <x v="2"/>
    <n v="4"/>
    <x v="1"/>
    <x v="0"/>
    <n v="16"/>
  </r>
  <r>
    <x v="2978"/>
    <x v="2"/>
    <n v="32"/>
    <x v="1"/>
    <s v="Service Engineer"/>
    <x v="6"/>
    <x v="0"/>
    <x v="0"/>
    <x v="670"/>
    <x v="673"/>
    <d v="2023-12-08T00:00:00"/>
    <x v="0"/>
    <n v="51436"/>
    <n v="4.0999999999999996"/>
    <x v="0"/>
    <n v="4"/>
    <x v="1"/>
    <x v="1"/>
    <n v="29"/>
  </r>
  <r>
    <x v="2979"/>
    <x v="1"/>
    <n v="47"/>
    <x v="5"/>
    <s v="General Manager"/>
    <x v="10"/>
    <x v="1"/>
    <x v="0"/>
    <x v="670"/>
    <x v="675"/>
    <d v="2023-12-09T00:00:00"/>
    <x v="0"/>
    <n v="172318"/>
    <n v="4.3"/>
    <x v="0"/>
    <n v="4"/>
    <x v="1"/>
    <x v="5"/>
    <n v="30"/>
  </r>
  <r>
    <x v="2980"/>
    <x v="0"/>
    <n v="23"/>
    <x v="1"/>
    <s v="Service Engineer"/>
    <x v="1"/>
    <x v="4"/>
    <x v="0"/>
    <x v="670"/>
    <x v="673"/>
    <d v="2023-12-11T00:00:00"/>
    <x v="0"/>
    <n v="71057"/>
    <n v="3.8"/>
    <x v="0"/>
    <n v="5"/>
    <x v="1"/>
    <x v="0"/>
    <n v="32"/>
  </r>
  <r>
    <x v="2981"/>
    <x v="0"/>
    <n v="39"/>
    <x v="0"/>
    <s v="Operations Executive"/>
    <x v="4"/>
    <x v="1"/>
    <x v="1"/>
    <x v="670"/>
    <x v="670"/>
    <d v="2023-12-03T00:00:00"/>
    <x v="0"/>
    <n v="79985"/>
    <n v="5"/>
    <x v="0"/>
    <m/>
    <x v="0"/>
    <x v="2"/>
    <n v="24"/>
  </r>
  <r>
    <x v="2982"/>
    <x v="2"/>
    <n v="31"/>
    <x v="0"/>
    <s v="Operations Manager"/>
    <x v="6"/>
    <x v="0"/>
    <x v="0"/>
    <x v="670"/>
    <x v="670"/>
    <d v="2023-12-06T00:00:00"/>
    <x v="2"/>
    <m/>
    <m/>
    <x v="1"/>
    <n v="4"/>
    <x v="1"/>
    <x v="1"/>
    <n v="27"/>
  </r>
  <r>
    <x v="2983"/>
    <x v="2"/>
    <n v="35"/>
    <x v="0"/>
    <s v="Operations Manager"/>
    <x v="5"/>
    <x v="1"/>
    <x v="1"/>
    <x v="671"/>
    <x v="668"/>
    <d v="2023-11-26T00:00:00"/>
    <x v="0"/>
    <n v="31915"/>
    <n v="4.2"/>
    <x v="0"/>
    <n v="5"/>
    <x v="1"/>
    <x v="2"/>
    <n v="16"/>
  </r>
  <r>
    <x v="2984"/>
    <x v="0"/>
    <n v="39"/>
    <x v="0"/>
    <s v="Operations Executive"/>
    <x v="7"/>
    <x v="0"/>
    <x v="3"/>
    <x v="671"/>
    <x v="676"/>
    <d v="2023-12-05T00:00:00"/>
    <x v="2"/>
    <m/>
    <m/>
    <x v="1"/>
    <n v="5"/>
    <x v="1"/>
    <x v="2"/>
    <n v="25"/>
  </r>
  <r>
    <x v="2985"/>
    <x v="1"/>
    <n v="25"/>
    <x v="1"/>
    <s v="Service Engineer"/>
    <x v="5"/>
    <x v="4"/>
    <x v="0"/>
    <x v="671"/>
    <x v="676"/>
    <d v="2023-12-08T00:00:00"/>
    <x v="1"/>
    <m/>
    <m/>
    <x v="1"/>
    <n v="4"/>
    <x v="0"/>
    <x v="0"/>
    <n v="28"/>
  </r>
  <r>
    <x v="2986"/>
    <x v="0"/>
    <n v="24"/>
    <x v="0"/>
    <s v="Operations Executive"/>
    <x v="8"/>
    <x v="4"/>
    <x v="1"/>
    <x v="671"/>
    <x v="676"/>
    <d v="2023-12-12T00:00:00"/>
    <x v="0"/>
    <m/>
    <m/>
    <x v="0"/>
    <n v="5"/>
    <x v="0"/>
    <x v="0"/>
    <n v="32"/>
  </r>
  <r>
    <x v="2987"/>
    <x v="0"/>
    <n v="26"/>
    <x v="1"/>
    <s v="Service Engineer"/>
    <x v="6"/>
    <x v="1"/>
    <x v="1"/>
    <x v="671"/>
    <x v="675"/>
    <d v="2023-12-07T00:00:00"/>
    <x v="0"/>
    <m/>
    <m/>
    <x v="2"/>
    <n v="5"/>
    <x v="1"/>
    <x v="0"/>
    <n v="27"/>
  </r>
  <r>
    <x v="2988"/>
    <x v="2"/>
    <n v="27"/>
    <x v="0"/>
    <s v="Operations Executive"/>
    <x v="2"/>
    <x v="1"/>
    <x v="2"/>
    <x v="671"/>
    <x v="672"/>
    <d v="2023-11-29T00:00:00"/>
    <x v="0"/>
    <m/>
    <m/>
    <x v="0"/>
    <n v="4"/>
    <x v="0"/>
    <x v="0"/>
    <n v="19"/>
  </r>
  <r>
    <x v="2989"/>
    <x v="2"/>
    <n v="22"/>
    <x v="0"/>
    <s v="Operations Executive"/>
    <x v="7"/>
    <x v="1"/>
    <x v="0"/>
    <x v="671"/>
    <x v="669"/>
    <d v="2023-12-04T00:00:00"/>
    <x v="1"/>
    <m/>
    <m/>
    <x v="1"/>
    <n v="5"/>
    <x v="1"/>
    <x v="0"/>
    <n v="24"/>
  </r>
  <r>
    <x v="2990"/>
    <x v="0"/>
    <n v="33"/>
    <x v="0"/>
    <s v="Operations Manager"/>
    <x v="12"/>
    <x v="0"/>
    <x v="1"/>
    <x v="671"/>
    <x v="677"/>
    <d v="2023-12-01T00:00:00"/>
    <x v="0"/>
    <n v="53637"/>
    <n v="3.8"/>
    <x v="0"/>
    <n v="4"/>
    <x v="1"/>
    <x v="1"/>
    <n v="21"/>
  </r>
  <r>
    <x v="2991"/>
    <x v="2"/>
    <n v="31"/>
    <x v="2"/>
    <s v="Sales Executive"/>
    <x v="0"/>
    <x v="2"/>
    <x v="0"/>
    <x v="672"/>
    <x v="673"/>
    <d v="2023-12-07T00:00:00"/>
    <x v="0"/>
    <n v="45124"/>
    <n v="4.2"/>
    <x v="0"/>
    <n v="3"/>
    <x v="1"/>
    <x v="1"/>
    <n v="26"/>
  </r>
  <r>
    <x v="2992"/>
    <x v="0"/>
    <n v="27"/>
    <x v="0"/>
    <s v="Operations Executive"/>
    <x v="13"/>
    <x v="2"/>
    <x v="1"/>
    <x v="672"/>
    <x v="675"/>
    <d v="2023-12-06T00:00:00"/>
    <x v="2"/>
    <m/>
    <m/>
    <x v="1"/>
    <n v="4"/>
    <x v="1"/>
    <x v="0"/>
    <n v="25"/>
  </r>
  <r>
    <x v="2993"/>
    <x v="0"/>
    <n v="28"/>
    <x v="3"/>
    <s v="Marketing Executive"/>
    <x v="12"/>
    <x v="1"/>
    <x v="1"/>
    <x v="672"/>
    <x v="677"/>
    <d v="2023-12-03T00:00:00"/>
    <x v="1"/>
    <m/>
    <m/>
    <x v="1"/>
    <n v="4"/>
    <x v="0"/>
    <x v="1"/>
    <n v="22"/>
  </r>
  <r>
    <x v="2994"/>
    <x v="0"/>
    <n v="22"/>
    <x v="0"/>
    <s v="Operations Manager"/>
    <x v="12"/>
    <x v="1"/>
    <x v="1"/>
    <x v="672"/>
    <x v="670"/>
    <d v="2023-12-07T00:00:00"/>
    <x v="1"/>
    <m/>
    <m/>
    <x v="1"/>
    <n v="5"/>
    <x v="1"/>
    <x v="0"/>
    <n v="26"/>
  </r>
  <r>
    <x v="2995"/>
    <x v="2"/>
    <n v="24"/>
    <x v="1"/>
    <s v="Service Engineer"/>
    <x v="1"/>
    <x v="0"/>
    <x v="2"/>
    <x v="672"/>
    <x v="674"/>
    <d v="2023-12-03T00:00:00"/>
    <x v="0"/>
    <n v="70961"/>
    <n v="4"/>
    <x v="0"/>
    <n v="4"/>
    <x v="1"/>
    <x v="0"/>
    <n v="22"/>
  </r>
  <r>
    <x v="2996"/>
    <x v="0"/>
    <n v="35"/>
    <x v="2"/>
    <s v="Sales Manager"/>
    <x v="3"/>
    <x v="1"/>
    <x v="1"/>
    <x v="672"/>
    <x v="669"/>
    <d v="2023-11-30T00:00:00"/>
    <x v="0"/>
    <n v="76395"/>
    <n v="3.7"/>
    <x v="0"/>
    <n v="4"/>
    <x v="0"/>
    <x v="2"/>
    <n v="19"/>
  </r>
  <r>
    <x v="2997"/>
    <x v="0"/>
    <n v="27"/>
    <x v="2"/>
    <s v="Sales Manager"/>
    <x v="3"/>
    <x v="1"/>
    <x v="2"/>
    <x v="672"/>
    <x v="667"/>
    <d v="2023-11-27T00:00:00"/>
    <x v="3"/>
    <m/>
    <m/>
    <x v="1"/>
    <m/>
    <x v="1"/>
    <x v="0"/>
    <n v="16"/>
  </r>
  <r>
    <x v="2998"/>
    <x v="0"/>
    <n v="23"/>
    <x v="0"/>
    <s v="Operations Manager"/>
    <x v="5"/>
    <x v="1"/>
    <x v="0"/>
    <x v="672"/>
    <x v="678"/>
    <d v="2023-12-07T00:00:00"/>
    <x v="0"/>
    <n v="34292"/>
    <n v="4.8"/>
    <x v="0"/>
    <n v="1"/>
    <x v="1"/>
    <x v="0"/>
    <n v="26"/>
  </r>
  <r>
    <x v="2999"/>
    <x v="2"/>
    <n v="35"/>
    <x v="0"/>
    <s v="Operations Manager"/>
    <x v="6"/>
    <x v="1"/>
    <x v="1"/>
    <x v="672"/>
    <x v="670"/>
    <d v="2023-11-30T00:00:00"/>
    <x v="0"/>
    <m/>
    <m/>
    <x v="2"/>
    <n v="4"/>
    <x v="1"/>
    <x v="2"/>
    <n v="19"/>
  </r>
  <r>
    <x v="3000"/>
    <x v="2"/>
    <n v="50"/>
    <x v="5"/>
    <s v="General Manager"/>
    <x v="11"/>
    <x v="1"/>
    <x v="4"/>
    <x v="672"/>
    <x v="666"/>
    <d v="2023-11-27T00:00:00"/>
    <x v="1"/>
    <m/>
    <m/>
    <x v="1"/>
    <n v="5"/>
    <x v="0"/>
    <x v="5"/>
    <n v="16"/>
  </r>
  <r>
    <x v="3001"/>
    <x v="2"/>
    <n v="31"/>
    <x v="7"/>
    <s v="Purchase Officer"/>
    <x v="6"/>
    <x v="4"/>
    <x v="2"/>
    <x v="673"/>
    <x v="667"/>
    <d v="2023-11-26T00:00:00"/>
    <x v="0"/>
    <n v="83513"/>
    <n v="5"/>
    <x v="0"/>
    <n v="5"/>
    <x v="1"/>
    <x v="1"/>
    <n v="14"/>
  </r>
  <r>
    <x v="3002"/>
    <x v="0"/>
    <n v="34"/>
    <x v="1"/>
    <s v="Service Engineer"/>
    <x v="3"/>
    <x v="1"/>
    <x v="1"/>
    <x v="673"/>
    <x v="672"/>
    <d v="2023-11-28T00:00:00"/>
    <x v="0"/>
    <n v="63066"/>
    <n v="4.2"/>
    <x v="0"/>
    <n v="5"/>
    <x v="2"/>
    <x v="2"/>
    <n v="16"/>
  </r>
  <r>
    <x v="3003"/>
    <x v="2"/>
    <n v="24"/>
    <x v="0"/>
    <s v="Operations Executive"/>
    <x v="5"/>
    <x v="2"/>
    <x v="0"/>
    <x v="673"/>
    <x v="674"/>
    <d v="2023-12-03T00:00:00"/>
    <x v="0"/>
    <n v="36843"/>
    <n v="4.2"/>
    <x v="0"/>
    <n v="4"/>
    <x v="1"/>
    <x v="0"/>
    <n v="21"/>
  </r>
  <r>
    <x v="3004"/>
    <x v="0"/>
    <n v="34"/>
    <x v="0"/>
    <s v="Operations Executive"/>
    <x v="7"/>
    <x v="0"/>
    <x v="3"/>
    <x v="673"/>
    <x v="674"/>
    <d v="2023-12-09T00:00:00"/>
    <x v="0"/>
    <n v="50087"/>
    <n v="4.9000000000000004"/>
    <x v="2"/>
    <n v="4"/>
    <x v="0"/>
    <x v="2"/>
    <n v="27"/>
  </r>
  <r>
    <x v="3005"/>
    <x v="2"/>
    <n v="25"/>
    <x v="3"/>
    <s v="Marketing Executive"/>
    <x v="0"/>
    <x v="0"/>
    <x v="3"/>
    <x v="674"/>
    <x v="672"/>
    <d v="2023-12-05T00:00:00"/>
    <x v="0"/>
    <n v="52276"/>
    <n v="4.5999999999999996"/>
    <x v="0"/>
    <n v="4"/>
    <x v="0"/>
    <x v="0"/>
    <n v="22"/>
  </r>
  <r>
    <x v="3006"/>
    <x v="1"/>
    <n v="28"/>
    <x v="0"/>
    <s v="Operations Executive"/>
    <x v="7"/>
    <x v="1"/>
    <x v="2"/>
    <x v="674"/>
    <x v="678"/>
    <d v="2023-12-10T00:00:00"/>
    <x v="1"/>
    <m/>
    <m/>
    <x v="1"/>
    <n v="4"/>
    <x v="1"/>
    <x v="1"/>
    <n v="27"/>
  </r>
  <r>
    <x v="3007"/>
    <x v="0"/>
    <n v="23"/>
    <x v="7"/>
    <s v="Purchase Officer"/>
    <x v="13"/>
    <x v="1"/>
    <x v="2"/>
    <x v="675"/>
    <x v="672"/>
    <d v="2023-11-28T00:00:00"/>
    <x v="0"/>
    <n v="147350"/>
    <n v="4.4000000000000004"/>
    <x v="0"/>
    <n v="4"/>
    <x v="1"/>
    <x v="0"/>
    <n v="14"/>
  </r>
  <r>
    <x v="3008"/>
    <x v="2"/>
    <n v="35"/>
    <x v="0"/>
    <s v="Operations Manager"/>
    <x v="1"/>
    <x v="1"/>
    <x v="1"/>
    <x v="675"/>
    <x v="668"/>
    <d v="2023-12-04T00:00:00"/>
    <x v="0"/>
    <n v="55523"/>
    <n v="3.8"/>
    <x v="0"/>
    <n v="4"/>
    <x v="2"/>
    <x v="2"/>
    <n v="20"/>
  </r>
  <r>
    <x v="3009"/>
    <x v="0"/>
    <n v="35"/>
    <x v="0"/>
    <s v="Operations Executive"/>
    <x v="11"/>
    <x v="0"/>
    <x v="4"/>
    <x v="675"/>
    <x v="669"/>
    <d v="2023-11-30T00:00:00"/>
    <x v="0"/>
    <n v="114514"/>
    <n v="4.8"/>
    <x v="0"/>
    <m/>
    <x v="2"/>
    <x v="2"/>
    <n v="16"/>
  </r>
  <r>
    <x v="3010"/>
    <x v="0"/>
    <n v="28"/>
    <x v="6"/>
    <s v="Financial Analyst"/>
    <x v="2"/>
    <x v="2"/>
    <x v="1"/>
    <x v="675"/>
    <x v="679"/>
    <d v="2023-12-07T00:00:00"/>
    <x v="0"/>
    <n v="63516"/>
    <n v="4.5"/>
    <x v="0"/>
    <n v="5"/>
    <x v="0"/>
    <x v="1"/>
    <n v="23"/>
  </r>
  <r>
    <x v="3011"/>
    <x v="0"/>
    <n v="29"/>
    <x v="1"/>
    <s v="Service Manager"/>
    <x v="1"/>
    <x v="4"/>
    <x v="1"/>
    <x v="676"/>
    <x v="669"/>
    <d v="2023-12-01T00:00:00"/>
    <x v="2"/>
    <m/>
    <m/>
    <x v="1"/>
    <n v="5"/>
    <x v="1"/>
    <x v="1"/>
    <n v="16"/>
  </r>
  <r>
    <x v="3012"/>
    <x v="0"/>
    <n v="22"/>
    <x v="1"/>
    <s v="Service Engineer"/>
    <x v="1"/>
    <x v="1"/>
    <x v="4"/>
    <x v="676"/>
    <x v="680"/>
    <d v="2023-12-14T00:00:00"/>
    <x v="3"/>
    <m/>
    <m/>
    <x v="1"/>
    <n v="4"/>
    <x v="1"/>
    <x v="0"/>
    <n v="29"/>
  </r>
  <r>
    <x v="3013"/>
    <x v="0"/>
    <n v="38"/>
    <x v="2"/>
    <s v="Sales Manager"/>
    <x v="11"/>
    <x v="0"/>
    <x v="1"/>
    <x v="677"/>
    <x v="670"/>
    <d v="2023-11-30T00:00:00"/>
    <x v="1"/>
    <m/>
    <m/>
    <x v="1"/>
    <n v="5"/>
    <x v="1"/>
    <x v="2"/>
    <n v="13"/>
  </r>
  <r>
    <x v="3014"/>
    <x v="2"/>
    <n v="38"/>
    <x v="0"/>
    <s v="Operations Manager"/>
    <x v="0"/>
    <x v="0"/>
    <x v="0"/>
    <x v="677"/>
    <x v="681"/>
    <d v="2023-12-11T00:00:00"/>
    <x v="0"/>
    <n v="53185"/>
    <n v="4.4000000000000004"/>
    <x v="2"/>
    <n v="5"/>
    <x v="1"/>
    <x v="2"/>
    <n v="24"/>
  </r>
  <r>
    <x v="3015"/>
    <x v="0"/>
    <n v="26"/>
    <x v="1"/>
    <s v="Service Engineer"/>
    <x v="2"/>
    <x v="1"/>
    <x v="0"/>
    <x v="677"/>
    <x v="682"/>
    <d v="2023-12-17T00:00:00"/>
    <x v="0"/>
    <n v="81769"/>
    <n v="3.5"/>
    <x v="0"/>
    <n v="2"/>
    <x v="1"/>
    <x v="0"/>
    <n v="30"/>
  </r>
  <r>
    <x v="3016"/>
    <x v="2"/>
    <n v="25"/>
    <x v="1"/>
    <s v="Service Engineer"/>
    <x v="4"/>
    <x v="1"/>
    <x v="2"/>
    <x v="678"/>
    <x v="670"/>
    <d v="2023-11-30T00:00:00"/>
    <x v="0"/>
    <n v="57839"/>
    <n v="3.6"/>
    <x v="0"/>
    <n v="4"/>
    <x v="0"/>
    <x v="0"/>
    <n v="12"/>
  </r>
  <r>
    <x v="3017"/>
    <x v="0"/>
    <n v="26"/>
    <x v="1"/>
    <s v="Service Engineer"/>
    <x v="6"/>
    <x v="2"/>
    <x v="1"/>
    <x v="678"/>
    <x v="675"/>
    <d v="2023-12-05T00:00:00"/>
    <x v="0"/>
    <m/>
    <m/>
    <x v="2"/>
    <n v="4"/>
    <x v="1"/>
    <x v="0"/>
    <n v="17"/>
  </r>
  <r>
    <x v="3018"/>
    <x v="0"/>
    <n v="32"/>
    <x v="0"/>
    <s v="Operations Manager"/>
    <x v="3"/>
    <x v="1"/>
    <x v="0"/>
    <x v="678"/>
    <x v="681"/>
    <d v="2023-12-11T00:00:00"/>
    <x v="0"/>
    <n v="72660"/>
    <n v="3.9"/>
    <x v="0"/>
    <n v="4"/>
    <x v="0"/>
    <x v="1"/>
    <n v="23"/>
  </r>
  <r>
    <x v="3019"/>
    <x v="2"/>
    <n v="33"/>
    <x v="7"/>
    <s v="Purchase Officer"/>
    <x v="12"/>
    <x v="4"/>
    <x v="1"/>
    <x v="678"/>
    <x v="682"/>
    <d v="2023-12-10T00:00:00"/>
    <x v="0"/>
    <n v="54964"/>
    <n v="4.0999999999999996"/>
    <x v="0"/>
    <n v="4"/>
    <x v="1"/>
    <x v="1"/>
    <n v="22"/>
  </r>
  <r>
    <x v="3020"/>
    <x v="0"/>
    <n v="37"/>
    <x v="0"/>
    <s v="Operations Executive"/>
    <x v="0"/>
    <x v="1"/>
    <x v="1"/>
    <x v="678"/>
    <x v="680"/>
    <d v="2023-12-11T00:00:00"/>
    <x v="0"/>
    <n v="61861"/>
    <n v="4.3"/>
    <x v="0"/>
    <n v="5"/>
    <x v="1"/>
    <x v="2"/>
    <n v="23"/>
  </r>
  <r>
    <x v="3021"/>
    <x v="0"/>
    <n v="23"/>
    <x v="2"/>
    <s v="Sales Manager"/>
    <x v="5"/>
    <x v="1"/>
    <x v="2"/>
    <x v="679"/>
    <x v="681"/>
    <d v="2023-12-14T00:00:00"/>
    <x v="0"/>
    <n v="54455"/>
    <n v="4.5"/>
    <x v="0"/>
    <n v="5"/>
    <x v="2"/>
    <x v="0"/>
    <n v="25"/>
  </r>
  <r>
    <x v="3022"/>
    <x v="2"/>
    <n v="31"/>
    <x v="1"/>
    <s v="Service Engineer"/>
    <x v="13"/>
    <x v="0"/>
    <x v="0"/>
    <x v="679"/>
    <x v="673"/>
    <d v="2023-12-10T00:00:00"/>
    <x v="0"/>
    <m/>
    <m/>
    <x v="0"/>
    <n v="3"/>
    <x v="1"/>
    <x v="1"/>
    <n v="21"/>
  </r>
  <r>
    <x v="3023"/>
    <x v="0"/>
    <n v="25"/>
    <x v="6"/>
    <s v="Finance Manager"/>
    <x v="5"/>
    <x v="1"/>
    <x v="1"/>
    <x v="679"/>
    <x v="678"/>
    <d v="2023-12-06T00:00:00"/>
    <x v="2"/>
    <m/>
    <m/>
    <x v="1"/>
    <n v="2"/>
    <x v="1"/>
    <x v="0"/>
    <n v="17"/>
  </r>
  <r>
    <x v="3024"/>
    <x v="0"/>
    <n v="31"/>
    <x v="1"/>
    <s v="Service Manager"/>
    <x v="13"/>
    <x v="4"/>
    <x v="1"/>
    <x v="680"/>
    <x v="683"/>
    <d v="2023-12-19T00:00:00"/>
    <x v="0"/>
    <n v="152283"/>
    <n v="4.5999999999999996"/>
    <x v="0"/>
    <m/>
    <x v="1"/>
    <x v="1"/>
    <n v="29"/>
  </r>
  <r>
    <x v="3025"/>
    <x v="0"/>
    <n v="28"/>
    <x v="1"/>
    <s v="Service Manager"/>
    <x v="9"/>
    <x v="2"/>
    <x v="1"/>
    <x v="680"/>
    <x v="683"/>
    <d v="2023-12-12T00:00:00"/>
    <x v="0"/>
    <n v="48431"/>
    <n v="4"/>
    <x v="0"/>
    <n v="4"/>
    <x v="1"/>
    <x v="1"/>
    <n v="22"/>
  </r>
  <r>
    <x v="3026"/>
    <x v="1"/>
    <n v="31"/>
    <x v="2"/>
    <s v="Sales Manager"/>
    <x v="5"/>
    <x v="0"/>
    <x v="0"/>
    <x v="680"/>
    <x v="673"/>
    <d v="2023-12-06T00:00:00"/>
    <x v="0"/>
    <n v="51637"/>
    <n v="3.9"/>
    <x v="0"/>
    <n v="3"/>
    <x v="1"/>
    <x v="1"/>
    <n v="16"/>
  </r>
  <r>
    <x v="3027"/>
    <x v="2"/>
    <n v="37"/>
    <x v="0"/>
    <s v="Operations Executive"/>
    <x v="0"/>
    <x v="3"/>
    <x v="1"/>
    <x v="680"/>
    <x v="684"/>
    <d v="2023-12-17T00:00:00"/>
    <x v="0"/>
    <n v="56577"/>
    <n v="4.7"/>
    <x v="0"/>
    <n v="2"/>
    <x v="0"/>
    <x v="2"/>
    <n v="27"/>
  </r>
  <r>
    <x v="3028"/>
    <x v="2"/>
    <n v="29"/>
    <x v="0"/>
    <s v="Operations Manager"/>
    <x v="4"/>
    <x v="1"/>
    <x v="1"/>
    <x v="681"/>
    <x v="676"/>
    <d v="2023-12-09T00:00:00"/>
    <x v="0"/>
    <n v="80811"/>
    <n v="3.7"/>
    <x v="0"/>
    <m/>
    <x v="0"/>
    <x v="1"/>
    <n v="18"/>
  </r>
  <r>
    <x v="3029"/>
    <x v="2"/>
    <n v="24"/>
    <x v="1"/>
    <s v="Service Engineer"/>
    <x v="7"/>
    <x v="0"/>
    <x v="1"/>
    <x v="681"/>
    <x v="685"/>
    <d v="2023-12-18T00:00:00"/>
    <x v="0"/>
    <n v="56464"/>
    <n v="3.8"/>
    <x v="2"/>
    <n v="1"/>
    <x v="2"/>
    <x v="0"/>
    <n v="27"/>
  </r>
  <r>
    <x v="3030"/>
    <x v="0"/>
    <n v="22"/>
    <x v="2"/>
    <s v="Sales Executive"/>
    <x v="0"/>
    <x v="4"/>
    <x v="3"/>
    <x v="681"/>
    <x v="686"/>
    <d v="2023-12-21T00:00:00"/>
    <x v="1"/>
    <m/>
    <m/>
    <x v="1"/>
    <n v="4"/>
    <x v="0"/>
    <x v="0"/>
    <n v="30"/>
  </r>
  <r>
    <x v="3031"/>
    <x v="0"/>
    <n v="36"/>
    <x v="5"/>
    <s v="General Manager"/>
    <x v="5"/>
    <x v="0"/>
    <x v="0"/>
    <x v="682"/>
    <x v="687"/>
    <d v="2023-12-13T00:00:00"/>
    <x v="1"/>
    <m/>
    <m/>
    <x v="1"/>
    <n v="5"/>
    <x v="1"/>
    <x v="2"/>
    <n v="21"/>
  </r>
  <r>
    <x v="3032"/>
    <x v="2"/>
    <n v="25"/>
    <x v="0"/>
    <s v="Operations Executive"/>
    <x v="1"/>
    <x v="1"/>
    <x v="0"/>
    <x v="682"/>
    <x v="688"/>
    <d v="2023-12-22T00:00:00"/>
    <x v="3"/>
    <m/>
    <m/>
    <x v="1"/>
    <n v="5"/>
    <x v="1"/>
    <x v="0"/>
    <n v="30"/>
  </r>
  <r>
    <x v="3033"/>
    <x v="0"/>
    <n v="23"/>
    <x v="7"/>
    <s v="Purchase Manager"/>
    <x v="7"/>
    <x v="1"/>
    <x v="1"/>
    <x v="683"/>
    <x v="687"/>
    <d v="2023-12-16T00:00:00"/>
    <x v="0"/>
    <n v="64315"/>
    <n v="3.9"/>
    <x v="0"/>
    <n v="4"/>
    <x v="1"/>
    <x v="0"/>
    <n v="23"/>
  </r>
  <r>
    <x v="3034"/>
    <x v="0"/>
    <n v="31"/>
    <x v="0"/>
    <s v="Operations Manager"/>
    <x v="4"/>
    <x v="0"/>
    <x v="0"/>
    <x v="683"/>
    <x v="689"/>
    <d v="2023-12-19T00:00:00"/>
    <x v="0"/>
    <n v="61192"/>
    <n v="4.5"/>
    <x v="0"/>
    <n v="4"/>
    <x v="1"/>
    <x v="1"/>
    <n v="26"/>
  </r>
  <r>
    <x v="3035"/>
    <x v="0"/>
    <n v="40"/>
    <x v="0"/>
    <s v="Operations Manager"/>
    <x v="12"/>
    <x v="0"/>
    <x v="3"/>
    <x v="683"/>
    <x v="687"/>
    <d v="2023-12-12T00:00:00"/>
    <x v="0"/>
    <n v="58387"/>
    <n v="4.2"/>
    <x v="0"/>
    <m/>
    <x v="2"/>
    <x v="3"/>
    <n v="19"/>
  </r>
  <r>
    <x v="3036"/>
    <x v="0"/>
    <n v="25"/>
    <x v="0"/>
    <s v="Operations Executive"/>
    <x v="1"/>
    <x v="1"/>
    <x v="0"/>
    <x v="683"/>
    <x v="690"/>
    <d v="2023-12-13T00:00:00"/>
    <x v="0"/>
    <m/>
    <m/>
    <x v="0"/>
    <n v="4"/>
    <x v="1"/>
    <x v="0"/>
    <n v="20"/>
  </r>
  <r>
    <x v="3037"/>
    <x v="1"/>
    <n v="31"/>
    <x v="4"/>
    <s v="Production Manager"/>
    <x v="9"/>
    <x v="0"/>
    <x v="1"/>
    <x v="683"/>
    <x v="682"/>
    <d v="2023-12-14T00:00:00"/>
    <x v="0"/>
    <n v="58085"/>
    <n v="4.5"/>
    <x v="0"/>
    <n v="4"/>
    <x v="1"/>
    <x v="1"/>
    <n v="21"/>
  </r>
  <r>
    <x v="3038"/>
    <x v="0"/>
    <n v="31"/>
    <x v="7"/>
    <s v="Purchase Manager"/>
    <x v="7"/>
    <x v="1"/>
    <x v="4"/>
    <x v="683"/>
    <x v="686"/>
    <d v="2023-12-20T00:00:00"/>
    <x v="1"/>
    <m/>
    <m/>
    <x v="1"/>
    <m/>
    <x v="1"/>
    <x v="1"/>
    <n v="27"/>
  </r>
  <r>
    <x v="3039"/>
    <x v="0"/>
    <n v="38"/>
    <x v="2"/>
    <s v="Sales Executive"/>
    <x v="2"/>
    <x v="0"/>
    <x v="0"/>
    <x v="683"/>
    <x v="687"/>
    <d v="2023-12-18T00:00:00"/>
    <x v="2"/>
    <m/>
    <m/>
    <x v="1"/>
    <n v="2"/>
    <x v="1"/>
    <x v="2"/>
    <n v="25"/>
  </r>
  <r>
    <x v="3040"/>
    <x v="0"/>
    <n v="23"/>
    <x v="3"/>
    <s v="Marketing Executive"/>
    <x v="12"/>
    <x v="4"/>
    <x v="1"/>
    <x v="684"/>
    <x v="685"/>
    <d v="2023-12-18T00:00:00"/>
    <x v="1"/>
    <m/>
    <m/>
    <x v="1"/>
    <n v="3"/>
    <x v="1"/>
    <x v="0"/>
    <n v="24"/>
  </r>
  <r>
    <x v="3041"/>
    <x v="1"/>
    <n v="36"/>
    <x v="0"/>
    <s v="Operations Executive"/>
    <x v="5"/>
    <x v="0"/>
    <x v="0"/>
    <x v="684"/>
    <x v="684"/>
    <d v="2023-12-21T00:00:00"/>
    <x v="1"/>
    <m/>
    <m/>
    <x v="1"/>
    <n v="5"/>
    <x v="1"/>
    <x v="2"/>
    <n v="27"/>
  </r>
  <r>
    <x v="3042"/>
    <x v="0"/>
    <n v="35"/>
    <x v="1"/>
    <s v="Service Engineer"/>
    <x v="9"/>
    <x v="0"/>
    <x v="1"/>
    <x v="684"/>
    <x v="680"/>
    <d v="2023-12-14T00:00:00"/>
    <x v="1"/>
    <m/>
    <m/>
    <x v="1"/>
    <m/>
    <x v="2"/>
    <x v="2"/>
    <n v="20"/>
  </r>
  <r>
    <x v="3043"/>
    <x v="0"/>
    <n v="23"/>
    <x v="0"/>
    <s v="Operations Executive"/>
    <x v="5"/>
    <x v="1"/>
    <x v="1"/>
    <x v="684"/>
    <x v="684"/>
    <d v="2023-12-14T00:00:00"/>
    <x v="0"/>
    <n v="56076"/>
    <n v="4.9000000000000004"/>
    <x v="0"/>
    <m/>
    <x v="1"/>
    <x v="0"/>
    <n v="20"/>
  </r>
  <r>
    <x v="3044"/>
    <x v="2"/>
    <n v="31"/>
    <x v="0"/>
    <s v="Operations Executive"/>
    <x v="10"/>
    <x v="1"/>
    <x v="3"/>
    <x v="684"/>
    <x v="683"/>
    <d v="2023-12-13T00:00:00"/>
    <x v="2"/>
    <m/>
    <m/>
    <x v="1"/>
    <n v="4"/>
    <x v="1"/>
    <x v="1"/>
    <n v="19"/>
  </r>
  <r>
    <x v="3045"/>
    <x v="2"/>
    <n v="29"/>
    <x v="5"/>
    <s v="General Manager"/>
    <x v="10"/>
    <x v="1"/>
    <x v="0"/>
    <x v="685"/>
    <x v="691"/>
    <d v="2023-12-24T00:00:00"/>
    <x v="3"/>
    <m/>
    <m/>
    <x v="1"/>
    <n v="4"/>
    <x v="1"/>
    <x v="1"/>
    <n v="29"/>
  </r>
  <r>
    <x v="3046"/>
    <x v="0"/>
    <n v="40"/>
    <x v="0"/>
    <s v="Operations Executive"/>
    <x v="4"/>
    <x v="2"/>
    <x v="2"/>
    <x v="685"/>
    <x v="692"/>
    <d v="2023-12-20T00:00:00"/>
    <x v="0"/>
    <n v="80160"/>
    <n v="3.9"/>
    <x v="2"/>
    <m/>
    <x v="1"/>
    <x v="3"/>
    <n v="25"/>
  </r>
  <r>
    <x v="3047"/>
    <x v="0"/>
    <n v="36"/>
    <x v="8"/>
    <s v="HR Specialist"/>
    <x v="12"/>
    <x v="1"/>
    <x v="4"/>
    <x v="685"/>
    <x v="686"/>
    <d v="2023-12-19T00:00:00"/>
    <x v="0"/>
    <n v="37841"/>
    <n v="3.7"/>
    <x v="2"/>
    <m/>
    <x v="1"/>
    <x v="2"/>
    <n v="24"/>
  </r>
  <r>
    <x v="3048"/>
    <x v="0"/>
    <n v="23"/>
    <x v="1"/>
    <s v="Service Engineer"/>
    <x v="6"/>
    <x v="1"/>
    <x v="0"/>
    <x v="685"/>
    <x v="686"/>
    <d v="2023-12-17T00:00:00"/>
    <x v="0"/>
    <n v="54518"/>
    <n v="4.7"/>
    <x v="0"/>
    <n v="4"/>
    <x v="1"/>
    <x v="0"/>
    <n v="22"/>
  </r>
  <r>
    <x v="3049"/>
    <x v="0"/>
    <n v="22"/>
    <x v="0"/>
    <s v="Operations Executive"/>
    <x v="4"/>
    <x v="2"/>
    <x v="0"/>
    <x v="685"/>
    <x v="679"/>
    <d v="2023-12-07T00:00:00"/>
    <x v="0"/>
    <n v="75704"/>
    <n v="4"/>
    <x v="0"/>
    <m/>
    <x v="1"/>
    <x v="0"/>
    <n v="12"/>
  </r>
  <r>
    <x v="3050"/>
    <x v="0"/>
    <n v="32"/>
    <x v="0"/>
    <s v="Operations Manager"/>
    <x v="0"/>
    <x v="2"/>
    <x v="3"/>
    <x v="686"/>
    <x v="692"/>
    <d v="2023-12-21T00:00:00"/>
    <x v="0"/>
    <n v="47906"/>
    <n v="4.9000000000000004"/>
    <x v="0"/>
    <n v="4"/>
    <x v="1"/>
    <x v="1"/>
    <n v="25"/>
  </r>
  <r>
    <x v="3051"/>
    <x v="0"/>
    <n v="25"/>
    <x v="1"/>
    <s v="Service Engineer"/>
    <x v="2"/>
    <x v="0"/>
    <x v="0"/>
    <x v="686"/>
    <x v="690"/>
    <d v="2023-12-11T00:00:00"/>
    <x v="0"/>
    <n v="78275"/>
    <n v="4.3"/>
    <x v="0"/>
    <n v="3"/>
    <x v="0"/>
    <x v="0"/>
    <n v="15"/>
  </r>
  <r>
    <x v="3052"/>
    <x v="0"/>
    <n v="22"/>
    <x v="2"/>
    <s v="Sales Executive"/>
    <x v="2"/>
    <x v="0"/>
    <x v="1"/>
    <x v="686"/>
    <x v="684"/>
    <d v="2023-12-19T00:00:00"/>
    <x v="0"/>
    <n v="67222"/>
    <n v="4.0999999999999996"/>
    <x v="0"/>
    <n v="5"/>
    <x v="1"/>
    <x v="0"/>
    <n v="23"/>
  </r>
  <r>
    <x v="3053"/>
    <x v="0"/>
    <n v="25"/>
    <x v="5"/>
    <s v="General Manager"/>
    <x v="7"/>
    <x v="1"/>
    <x v="3"/>
    <x v="686"/>
    <x v="693"/>
    <d v="2023-12-30T00:00:00"/>
    <x v="0"/>
    <n v="52292"/>
    <n v="3.8"/>
    <x v="0"/>
    <n v="3"/>
    <x v="1"/>
    <x v="0"/>
    <n v="34"/>
  </r>
  <r>
    <x v="3054"/>
    <x v="2"/>
    <n v="26"/>
    <x v="1"/>
    <s v="Service Engineer"/>
    <x v="13"/>
    <x v="1"/>
    <x v="1"/>
    <x v="687"/>
    <x v="694"/>
    <d v="2023-12-31T00:00:00"/>
    <x v="0"/>
    <n v="189525"/>
    <n v="3.9"/>
    <x v="0"/>
    <n v="4"/>
    <x v="1"/>
    <x v="0"/>
    <n v="34"/>
  </r>
  <r>
    <x v="3055"/>
    <x v="1"/>
    <n v="35"/>
    <x v="0"/>
    <s v="Operations Executive"/>
    <x v="6"/>
    <x v="0"/>
    <x v="1"/>
    <x v="687"/>
    <x v="680"/>
    <d v="2023-12-15T00:00:00"/>
    <x v="0"/>
    <n v="75468"/>
    <n v="3.7"/>
    <x v="2"/>
    <m/>
    <x v="1"/>
    <x v="2"/>
    <n v="18"/>
  </r>
  <r>
    <x v="3056"/>
    <x v="2"/>
    <n v="28"/>
    <x v="2"/>
    <s v="Sales Manager"/>
    <x v="3"/>
    <x v="1"/>
    <x v="1"/>
    <x v="687"/>
    <x v="686"/>
    <d v="2023-12-18T00:00:00"/>
    <x v="0"/>
    <n v="79963"/>
    <n v="4.0999999999999996"/>
    <x v="0"/>
    <n v="4"/>
    <x v="1"/>
    <x v="1"/>
    <n v="21"/>
  </r>
  <r>
    <x v="3057"/>
    <x v="0"/>
    <n v="33"/>
    <x v="2"/>
    <s v="Sales Executive"/>
    <x v="12"/>
    <x v="1"/>
    <x v="2"/>
    <x v="688"/>
    <x v="689"/>
    <d v="2023-12-23T00:00:00"/>
    <x v="1"/>
    <m/>
    <m/>
    <x v="1"/>
    <n v="4"/>
    <x v="1"/>
    <x v="1"/>
    <n v="25"/>
  </r>
  <r>
    <x v="3058"/>
    <x v="0"/>
    <n v="25"/>
    <x v="4"/>
    <s v="Production Engineer"/>
    <x v="12"/>
    <x v="2"/>
    <x v="3"/>
    <x v="688"/>
    <x v="686"/>
    <d v="2023-12-15T00:00:00"/>
    <x v="1"/>
    <m/>
    <m/>
    <x v="1"/>
    <n v="4"/>
    <x v="1"/>
    <x v="0"/>
    <n v="17"/>
  </r>
  <r>
    <x v="3059"/>
    <x v="1"/>
    <n v="52"/>
    <x v="1"/>
    <s v="Service Manager"/>
    <x v="3"/>
    <x v="0"/>
    <x v="0"/>
    <x v="688"/>
    <x v="694"/>
    <d v="2023-12-25T00:00:00"/>
    <x v="0"/>
    <m/>
    <m/>
    <x v="2"/>
    <n v="4"/>
    <x v="1"/>
    <x v="4"/>
    <n v="27"/>
  </r>
  <r>
    <x v="3060"/>
    <x v="0"/>
    <n v="35"/>
    <x v="0"/>
    <s v="Operations Executive"/>
    <x v="12"/>
    <x v="1"/>
    <x v="1"/>
    <x v="688"/>
    <x v="688"/>
    <d v="2023-12-22T00:00:00"/>
    <x v="0"/>
    <m/>
    <m/>
    <x v="0"/>
    <n v="5"/>
    <x v="1"/>
    <x v="2"/>
    <n v="24"/>
  </r>
  <r>
    <x v="3061"/>
    <x v="0"/>
    <n v="27"/>
    <x v="0"/>
    <s v="Operations Executive"/>
    <x v="9"/>
    <x v="1"/>
    <x v="1"/>
    <x v="688"/>
    <x v="689"/>
    <d v="2023-12-18T00:00:00"/>
    <x v="1"/>
    <m/>
    <m/>
    <x v="1"/>
    <n v="4"/>
    <x v="1"/>
    <x v="0"/>
    <n v="20"/>
  </r>
  <r>
    <x v="3062"/>
    <x v="2"/>
    <n v="27"/>
    <x v="2"/>
    <s v="Sales Executive"/>
    <x v="2"/>
    <x v="0"/>
    <x v="0"/>
    <x v="689"/>
    <x v="695"/>
    <d v="2023-12-19T00:00:00"/>
    <x v="2"/>
    <m/>
    <m/>
    <x v="1"/>
    <n v="4"/>
    <x v="1"/>
    <x v="0"/>
    <n v="20"/>
  </r>
  <r>
    <x v="3063"/>
    <x v="2"/>
    <n v="26"/>
    <x v="1"/>
    <s v="Service Engineer"/>
    <x v="1"/>
    <x v="1"/>
    <x v="1"/>
    <x v="689"/>
    <x v="683"/>
    <d v="2023-12-14T00:00:00"/>
    <x v="0"/>
    <n v="65280"/>
    <n v="4.5999999999999996"/>
    <x v="0"/>
    <n v="5"/>
    <x v="1"/>
    <x v="0"/>
    <n v="15"/>
  </r>
  <r>
    <x v="3064"/>
    <x v="2"/>
    <n v="30"/>
    <x v="1"/>
    <s v="Service Manager"/>
    <x v="6"/>
    <x v="1"/>
    <x v="0"/>
    <x v="689"/>
    <x v="683"/>
    <d v="2023-12-19T00:00:00"/>
    <x v="0"/>
    <n v="68479"/>
    <n v="4.9000000000000004"/>
    <x v="2"/>
    <n v="4"/>
    <x v="2"/>
    <x v="1"/>
    <n v="20"/>
  </r>
  <r>
    <x v="3065"/>
    <x v="0"/>
    <n v="32"/>
    <x v="1"/>
    <s v="Service Engineer"/>
    <x v="6"/>
    <x v="2"/>
    <x v="0"/>
    <x v="689"/>
    <x v="685"/>
    <d v="2023-12-21T00:00:00"/>
    <x v="0"/>
    <n v="64988"/>
    <n v="3.5"/>
    <x v="0"/>
    <n v="4"/>
    <x v="1"/>
    <x v="1"/>
    <n v="22"/>
  </r>
  <r>
    <x v="3066"/>
    <x v="0"/>
    <n v="23"/>
    <x v="0"/>
    <s v="Operations Manager"/>
    <x v="13"/>
    <x v="1"/>
    <x v="2"/>
    <x v="690"/>
    <x v="692"/>
    <d v="2023-12-26T00:00:00"/>
    <x v="3"/>
    <m/>
    <m/>
    <x v="1"/>
    <m/>
    <x v="1"/>
    <x v="0"/>
    <n v="26"/>
  </r>
  <r>
    <x v="3067"/>
    <x v="1"/>
    <n v="29"/>
    <x v="7"/>
    <s v="Purchase Manager"/>
    <x v="0"/>
    <x v="1"/>
    <x v="0"/>
    <x v="690"/>
    <x v="693"/>
    <d v="2023-12-30T00:00:00"/>
    <x v="0"/>
    <m/>
    <m/>
    <x v="0"/>
    <n v="3"/>
    <x v="1"/>
    <x v="1"/>
    <n v="30"/>
  </r>
  <r>
    <x v="3068"/>
    <x v="0"/>
    <n v="27"/>
    <x v="2"/>
    <s v="Sales Executive"/>
    <x v="10"/>
    <x v="0"/>
    <x v="1"/>
    <x v="690"/>
    <x v="696"/>
    <d v="2023-12-26T00:00:00"/>
    <x v="0"/>
    <n v="158594"/>
    <n v="3.9"/>
    <x v="0"/>
    <n v="3"/>
    <x v="1"/>
    <x v="0"/>
    <n v="26"/>
  </r>
  <r>
    <x v="3069"/>
    <x v="2"/>
    <n v="25"/>
    <x v="4"/>
    <s v="Production Engineer"/>
    <x v="12"/>
    <x v="2"/>
    <x v="0"/>
    <x v="691"/>
    <x v="696"/>
    <d v="2024-01-02T00:00:00"/>
    <x v="0"/>
    <m/>
    <m/>
    <x v="2"/>
    <n v="5"/>
    <x v="0"/>
    <x v="0"/>
    <n v="32"/>
  </r>
  <r>
    <x v="3070"/>
    <x v="2"/>
    <n v="29"/>
    <x v="2"/>
    <s v="Sales Executive"/>
    <x v="14"/>
    <x v="2"/>
    <x v="1"/>
    <x v="691"/>
    <x v="689"/>
    <d v="2023-12-17T00:00:00"/>
    <x v="0"/>
    <n v="99286"/>
    <n v="4.8"/>
    <x v="0"/>
    <n v="4"/>
    <x v="1"/>
    <x v="1"/>
    <n v="16"/>
  </r>
  <r>
    <x v="3071"/>
    <x v="2"/>
    <n v="51"/>
    <x v="1"/>
    <s v="Service Engineer"/>
    <x v="7"/>
    <x v="2"/>
    <x v="1"/>
    <x v="692"/>
    <x v="697"/>
    <d v="2024-01-04T00:00:00"/>
    <x v="1"/>
    <m/>
    <m/>
    <x v="1"/>
    <n v="5"/>
    <x v="1"/>
    <x v="5"/>
    <n v="33"/>
  </r>
  <r>
    <x v="3072"/>
    <x v="0"/>
    <n v="37"/>
    <x v="1"/>
    <s v="Service Engineer"/>
    <x v="3"/>
    <x v="0"/>
    <x v="0"/>
    <x v="692"/>
    <x v="696"/>
    <d v="2024-01-02T00:00:00"/>
    <x v="1"/>
    <m/>
    <m/>
    <x v="1"/>
    <n v="4"/>
    <x v="1"/>
    <x v="2"/>
    <n v="31"/>
  </r>
  <r>
    <x v="3073"/>
    <x v="0"/>
    <n v="23"/>
    <x v="0"/>
    <s v="Operations Executive"/>
    <x v="11"/>
    <x v="2"/>
    <x v="1"/>
    <x v="692"/>
    <x v="688"/>
    <d v="2023-12-24T00:00:00"/>
    <x v="1"/>
    <m/>
    <m/>
    <x v="1"/>
    <n v="4"/>
    <x v="0"/>
    <x v="0"/>
    <n v="22"/>
  </r>
  <r>
    <x v="3074"/>
    <x v="2"/>
    <n v="32"/>
    <x v="3"/>
    <s v="Marketing Executive"/>
    <x v="1"/>
    <x v="4"/>
    <x v="1"/>
    <x v="693"/>
    <x v="693"/>
    <d v="2023-12-29T00:00:00"/>
    <x v="0"/>
    <m/>
    <m/>
    <x v="2"/>
    <n v="4"/>
    <x v="1"/>
    <x v="1"/>
    <n v="26"/>
  </r>
  <r>
    <x v="3075"/>
    <x v="2"/>
    <n v="26"/>
    <x v="0"/>
    <s v="Operations Manager"/>
    <x v="5"/>
    <x v="0"/>
    <x v="1"/>
    <x v="693"/>
    <x v="698"/>
    <d v="2023-12-26T00:00:00"/>
    <x v="0"/>
    <n v="57757"/>
    <n v="4.2"/>
    <x v="0"/>
    <n v="4"/>
    <x v="1"/>
    <x v="0"/>
    <n v="23"/>
  </r>
  <r>
    <x v="3076"/>
    <x v="1"/>
    <n v="34"/>
    <x v="1"/>
    <s v="Service Engineer"/>
    <x v="8"/>
    <x v="1"/>
    <x v="0"/>
    <x v="693"/>
    <x v="689"/>
    <d v="2023-12-21T00:00:00"/>
    <x v="1"/>
    <m/>
    <m/>
    <x v="1"/>
    <n v="4"/>
    <x v="1"/>
    <x v="2"/>
    <n v="18"/>
  </r>
  <r>
    <x v="3077"/>
    <x v="0"/>
    <n v="27"/>
    <x v="1"/>
    <s v="Service Engineer"/>
    <x v="9"/>
    <x v="2"/>
    <x v="1"/>
    <x v="693"/>
    <x v="691"/>
    <d v="2023-12-22T00:00:00"/>
    <x v="0"/>
    <m/>
    <m/>
    <x v="0"/>
    <n v="5"/>
    <x v="0"/>
    <x v="0"/>
    <n v="19"/>
  </r>
  <r>
    <x v="3078"/>
    <x v="0"/>
    <n v="53"/>
    <x v="0"/>
    <s v="Operations Manager"/>
    <x v="6"/>
    <x v="4"/>
    <x v="1"/>
    <x v="693"/>
    <x v="699"/>
    <d v="2023-12-30T00:00:00"/>
    <x v="0"/>
    <m/>
    <m/>
    <x v="0"/>
    <n v="5"/>
    <x v="1"/>
    <x v="4"/>
    <n v="27"/>
  </r>
  <r>
    <x v="3079"/>
    <x v="1"/>
    <n v="35"/>
    <x v="0"/>
    <s v="Operations Executive"/>
    <x v="7"/>
    <x v="3"/>
    <x v="1"/>
    <x v="694"/>
    <x v="693"/>
    <d v="2023-12-25T00:00:00"/>
    <x v="3"/>
    <m/>
    <m/>
    <x v="1"/>
    <n v="5"/>
    <x v="1"/>
    <x v="2"/>
    <n v="21"/>
  </r>
  <r>
    <x v="3080"/>
    <x v="2"/>
    <n v="28"/>
    <x v="8"/>
    <s v="HR Specialist"/>
    <x v="12"/>
    <x v="1"/>
    <x v="0"/>
    <x v="694"/>
    <x v="694"/>
    <d v="2023-12-28T00:00:00"/>
    <x v="1"/>
    <m/>
    <m/>
    <x v="1"/>
    <n v="3"/>
    <x v="0"/>
    <x v="1"/>
    <n v="24"/>
  </r>
  <r>
    <x v="3081"/>
    <x v="2"/>
    <n v="25"/>
    <x v="1"/>
    <s v="Service Engineer"/>
    <x v="10"/>
    <x v="3"/>
    <x v="2"/>
    <x v="694"/>
    <x v="697"/>
    <d v="2023-12-31T00:00:00"/>
    <x v="0"/>
    <n v="165891"/>
    <n v="4"/>
    <x v="0"/>
    <n v="4"/>
    <x v="1"/>
    <x v="0"/>
    <n v="27"/>
  </r>
  <r>
    <x v="3082"/>
    <x v="0"/>
    <n v="37"/>
    <x v="2"/>
    <s v="Sales Executive"/>
    <x v="0"/>
    <x v="0"/>
    <x v="0"/>
    <x v="694"/>
    <x v="689"/>
    <d v="2023-12-22T00:00:00"/>
    <x v="1"/>
    <m/>
    <m/>
    <x v="1"/>
    <m/>
    <x v="1"/>
    <x v="2"/>
    <n v="18"/>
  </r>
  <r>
    <x v="3083"/>
    <x v="2"/>
    <n v="39"/>
    <x v="0"/>
    <s v="Operations Executive"/>
    <x v="8"/>
    <x v="1"/>
    <x v="0"/>
    <x v="694"/>
    <x v="696"/>
    <d v="2023-12-28T00:00:00"/>
    <x v="0"/>
    <n v="223697"/>
    <n v="4"/>
    <x v="2"/>
    <m/>
    <x v="1"/>
    <x v="2"/>
    <n v="24"/>
  </r>
  <r>
    <x v="3084"/>
    <x v="2"/>
    <n v="29"/>
    <x v="0"/>
    <s v="Operations Executive"/>
    <x v="10"/>
    <x v="3"/>
    <x v="0"/>
    <x v="694"/>
    <x v="699"/>
    <d v="2024-01-02T00:00:00"/>
    <x v="0"/>
    <n v="130108"/>
    <n v="3.9"/>
    <x v="2"/>
    <m/>
    <x v="0"/>
    <x v="1"/>
    <n v="29"/>
  </r>
  <r>
    <x v="3085"/>
    <x v="2"/>
    <n v="40"/>
    <x v="0"/>
    <s v="Operations Executive"/>
    <x v="3"/>
    <x v="4"/>
    <x v="3"/>
    <x v="695"/>
    <x v="700"/>
    <d v="2023-12-29T00:00:00"/>
    <x v="1"/>
    <m/>
    <m/>
    <x v="1"/>
    <n v="4"/>
    <x v="1"/>
    <x v="3"/>
    <n v="24"/>
  </r>
  <r>
    <x v="3086"/>
    <x v="0"/>
    <n v="35"/>
    <x v="0"/>
    <s v="Operations Manager"/>
    <x v="12"/>
    <x v="0"/>
    <x v="1"/>
    <x v="695"/>
    <x v="701"/>
    <d v="2023-12-28T00:00:00"/>
    <x v="1"/>
    <m/>
    <m/>
    <x v="1"/>
    <n v="5"/>
    <x v="1"/>
    <x v="2"/>
    <n v="23"/>
  </r>
  <r>
    <x v="3087"/>
    <x v="0"/>
    <n v="33"/>
    <x v="3"/>
    <s v="Marketing Executive"/>
    <x v="2"/>
    <x v="4"/>
    <x v="0"/>
    <x v="695"/>
    <x v="696"/>
    <d v="2023-12-28T00:00:00"/>
    <x v="0"/>
    <m/>
    <m/>
    <x v="0"/>
    <n v="4"/>
    <x v="1"/>
    <x v="1"/>
    <n v="23"/>
  </r>
  <r>
    <x v="3088"/>
    <x v="2"/>
    <n v="28"/>
    <x v="6"/>
    <s v="Financial Analyst"/>
    <x v="8"/>
    <x v="0"/>
    <x v="0"/>
    <x v="695"/>
    <x v="701"/>
    <d v="2024-01-03T00:00:00"/>
    <x v="1"/>
    <m/>
    <m/>
    <x v="1"/>
    <n v="5"/>
    <x v="1"/>
    <x v="1"/>
    <n v="29"/>
  </r>
  <r>
    <x v="3089"/>
    <x v="0"/>
    <n v="28"/>
    <x v="0"/>
    <s v="Operations Executive"/>
    <x v="12"/>
    <x v="0"/>
    <x v="0"/>
    <x v="696"/>
    <x v="699"/>
    <d v="2024-01-01T00:00:00"/>
    <x v="0"/>
    <n v="45071"/>
    <n v="5"/>
    <x v="2"/>
    <n v="5"/>
    <x v="1"/>
    <x v="1"/>
    <n v="26"/>
  </r>
  <r>
    <x v="3090"/>
    <x v="0"/>
    <n v="24"/>
    <x v="3"/>
    <s v="Marketing Executive"/>
    <x v="2"/>
    <x v="4"/>
    <x v="0"/>
    <x v="696"/>
    <x v="701"/>
    <d v="2024-01-01T00:00:00"/>
    <x v="0"/>
    <n v="82012"/>
    <n v="3.9"/>
    <x v="0"/>
    <n v="4"/>
    <x v="1"/>
    <x v="0"/>
    <n v="26"/>
  </r>
  <r>
    <x v="3091"/>
    <x v="1"/>
    <n v="23"/>
    <x v="0"/>
    <s v="Operations Executive"/>
    <x v="1"/>
    <x v="3"/>
    <x v="4"/>
    <x v="696"/>
    <x v="696"/>
    <d v="2023-12-26T00:00:00"/>
    <x v="0"/>
    <n v="51885"/>
    <n v="4.8"/>
    <x v="0"/>
    <n v="5"/>
    <x v="1"/>
    <x v="0"/>
    <n v="20"/>
  </r>
  <r>
    <x v="3092"/>
    <x v="0"/>
    <n v="32"/>
    <x v="1"/>
    <s v="Service Manager"/>
    <x v="3"/>
    <x v="1"/>
    <x v="3"/>
    <x v="696"/>
    <x v="696"/>
    <d v="2023-12-30T00:00:00"/>
    <x v="0"/>
    <n v="67126"/>
    <n v="3.9"/>
    <x v="0"/>
    <n v="2"/>
    <x v="1"/>
    <x v="1"/>
    <n v="24"/>
  </r>
  <r>
    <x v="3093"/>
    <x v="2"/>
    <n v="40"/>
    <x v="1"/>
    <s v="Service Engineer"/>
    <x v="0"/>
    <x v="1"/>
    <x v="0"/>
    <x v="696"/>
    <x v="699"/>
    <d v="2024-01-03T00:00:00"/>
    <x v="0"/>
    <n v="54376"/>
    <n v="3.6"/>
    <x v="0"/>
    <n v="3"/>
    <x v="1"/>
    <x v="3"/>
    <n v="28"/>
  </r>
  <r>
    <x v="3094"/>
    <x v="0"/>
    <n v="24"/>
    <x v="0"/>
    <s v="Operations Executive"/>
    <x v="5"/>
    <x v="1"/>
    <x v="0"/>
    <x v="696"/>
    <x v="702"/>
    <d v="2024-01-08T00:00:00"/>
    <x v="0"/>
    <n v="48257"/>
    <n v="3.5"/>
    <x v="0"/>
    <n v="5"/>
    <x v="1"/>
    <x v="0"/>
    <n v="33"/>
  </r>
  <r>
    <x v="3095"/>
    <x v="2"/>
    <n v="22"/>
    <x v="4"/>
    <s v="Production Engineer"/>
    <x v="2"/>
    <x v="2"/>
    <x v="2"/>
    <x v="696"/>
    <x v="692"/>
    <d v="2023-12-21T00:00:00"/>
    <x v="0"/>
    <n v="76167"/>
    <n v="4.9000000000000004"/>
    <x v="0"/>
    <m/>
    <x v="1"/>
    <x v="0"/>
    <n v="15"/>
  </r>
  <r>
    <x v="3096"/>
    <x v="1"/>
    <n v="33"/>
    <x v="0"/>
    <s v="Operations Executive"/>
    <x v="2"/>
    <x v="2"/>
    <x v="0"/>
    <x v="696"/>
    <x v="699"/>
    <d v="2023-12-31T00:00:00"/>
    <x v="1"/>
    <m/>
    <m/>
    <x v="1"/>
    <n v="5"/>
    <x v="1"/>
    <x v="1"/>
    <n v="25"/>
  </r>
  <r>
    <x v="3097"/>
    <x v="0"/>
    <n v="40"/>
    <x v="1"/>
    <s v="Service Engineer"/>
    <x v="0"/>
    <x v="3"/>
    <x v="4"/>
    <x v="697"/>
    <x v="691"/>
    <d v="2023-12-26T00:00:00"/>
    <x v="0"/>
    <n v="54018"/>
    <n v="4.5"/>
    <x v="0"/>
    <n v="5"/>
    <x v="1"/>
    <x v="3"/>
    <n v="19"/>
  </r>
  <r>
    <x v="3098"/>
    <x v="0"/>
    <n v="35"/>
    <x v="1"/>
    <s v="Service Engineer"/>
    <x v="6"/>
    <x v="0"/>
    <x v="0"/>
    <x v="697"/>
    <x v="696"/>
    <d v="2023-12-28T00:00:00"/>
    <x v="1"/>
    <m/>
    <m/>
    <x v="1"/>
    <n v="5"/>
    <x v="0"/>
    <x v="2"/>
    <n v="21"/>
  </r>
  <r>
    <x v="3099"/>
    <x v="0"/>
    <n v="30"/>
    <x v="0"/>
    <s v="Operations Executive"/>
    <x v="4"/>
    <x v="2"/>
    <x v="1"/>
    <x v="697"/>
    <x v="694"/>
    <d v="2023-12-30T00:00:00"/>
    <x v="1"/>
    <m/>
    <m/>
    <x v="1"/>
    <m/>
    <x v="1"/>
    <x v="1"/>
    <n v="23"/>
  </r>
  <r>
    <x v="3100"/>
    <x v="0"/>
    <n v="23"/>
    <x v="2"/>
    <s v="Sales Executive"/>
    <x v="7"/>
    <x v="4"/>
    <x v="0"/>
    <x v="697"/>
    <x v="699"/>
    <d v="2024-01-01T00:00:00"/>
    <x v="0"/>
    <n v="69983"/>
    <n v="4.4000000000000004"/>
    <x v="2"/>
    <n v="4"/>
    <x v="1"/>
    <x v="0"/>
    <n v="25"/>
  </r>
  <r>
    <x v="3101"/>
    <x v="2"/>
    <n v="35"/>
    <x v="1"/>
    <s v="Service Engineer"/>
    <x v="6"/>
    <x v="1"/>
    <x v="2"/>
    <x v="697"/>
    <x v="697"/>
    <d v="2023-12-31T00:00:00"/>
    <x v="1"/>
    <m/>
    <m/>
    <x v="1"/>
    <n v="4"/>
    <x v="1"/>
    <x v="2"/>
    <n v="24"/>
  </r>
  <r>
    <x v="3102"/>
    <x v="1"/>
    <n v="40"/>
    <x v="1"/>
    <s v="Service Engineer"/>
    <x v="6"/>
    <x v="0"/>
    <x v="2"/>
    <x v="697"/>
    <x v="696"/>
    <d v="2023-12-27T00:00:00"/>
    <x v="0"/>
    <n v="80867"/>
    <n v="4.4000000000000004"/>
    <x v="0"/>
    <m/>
    <x v="0"/>
    <x v="3"/>
    <n v="20"/>
  </r>
  <r>
    <x v="3103"/>
    <x v="0"/>
    <n v="26"/>
    <x v="0"/>
    <s v="Operations Executive"/>
    <x v="7"/>
    <x v="0"/>
    <x v="2"/>
    <x v="698"/>
    <x v="703"/>
    <d v="2024-01-06T00:00:00"/>
    <x v="1"/>
    <m/>
    <m/>
    <x v="1"/>
    <m/>
    <x v="1"/>
    <x v="0"/>
    <n v="29"/>
  </r>
  <r>
    <x v="3104"/>
    <x v="0"/>
    <n v="24"/>
    <x v="1"/>
    <s v="Service Manager"/>
    <x v="5"/>
    <x v="2"/>
    <x v="4"/>
    <x v="698"/>
    <x v="704"/>
    <d v="2024-01-02T00:00:00"/>
    <x v="0"/>
    <m/>
    <m/>
    <x v="0"/>
    <n v="5"/>
    <x v="1"/>
    <x v="0"/>
    <n v="25"/>
  </r>
  <r>
    <x v="3105"/>
    <x v="0"/>
    <n v="39"/>
    <x v="0"/>
    <s v="Operations Executive"/>
    <x v="5"/>
    <x v="0"/>
    <x v="0"/>
    <x v="698"/>
    <x v="696"/>
    <d v="2023-12-31T00:00:00"/>
    <x v="0"/>
    <n v="53653"/>
    <n v="4.3"/>
    <x v="0"/>
    <n v="4"/>
    <x v="1"/>
    <x v="2"/>
    <n v="23"/>
  </r>
  <r>
    <x v="3106"/>
    <x v="2"/>
    <n v="28"/>
    <x v="4"/>
    <s v="Production Manager"/>
    <x v="1"/>
    <x v="2"/>
    <x v="1"/>
    <x v="698"/>
    <x v="705"/>
    <d v="2024-01-03T00:00:00"/>
    <x v="0"/>
    <n v="70406"/>
    <n v="4"/>
    <x v="0"/>
    <n v="4"/>
    <x v="1"/>
    <x v="1"/>
    <n v="26"/>
  </r>
  <r>
    <x v="3107"/>
    <x v="0"/>
    <n v="37"/>
    <x v="0"/>
    <s v="Operations Executive"/>
    <x v="1"/>
    <x v="1"/>
    <x v="0"/>
    <x v="698"/>
    <x v="700"/>
    <d v="2023-12-28T00:00:00"/>
    <x v="2"/>
    <m/>
    <m/>
    <x v="1"/>
    <n v="4"/>
    <x v="1"/>
    <x v="2"/>
    <n v="20"/>
  </r>
  <r>
    <x v="3108"/>
    <x v="2"/>
    <n v="24"/>
    <x v="4"/>
    <s v="Production Engineer"/>
    <x v="5"/>
    <x v="1"/>
    <x v="1"/>
    <x v="698"/>
    <x v="696"/>
    <d v="2023-12-29T00:00:00"/>
    <x v="1"/>
    <m/>
    <m/>
    <x v="1"/>
    <n v="4"/>
    <x v="1"/>
    <x v="0"/>
    <n v="21"/>
  </r>
  <r>
    <x v="3109"/>
    <x v="2"/>
    <n v="33"/>
    <x v="1"/>
    <s v="Service Engineer"/>
    <x v="0"/>
    <x v="2"/>
    <x v="4"/>
    <x v="699"/>
    <x v="698"/>
    <d v="2023-12-26T00:00:00"/>
    <x v="0"/>
    <n v="43143"/>
    <n v="4.0999999999999996"/>
    <x v="0"/>
    <n v="4"/>
    <x v="1"/>
    <x v="1"/>
    <n v="17"/>
  </r>
  <r>
    <x v="3110"/>
    <x v="2"/>
    <n v="25"/>
    <x v="1"/>
    <s v="Service Engineer"/>
    <x v="3"/>
    <x v="1"/>
    <x v="2"/>
    <x v="699"/>
    <x v="698"/>
    <d v="2023-12-26T00:00:00"/>
    <x v="0"/>
    <n v="64314"/>
    <n v="3.5"/>
    <x v="0"/>
    <n v="4"/>
    <x v="1"/>
    <x v="0"/>
    <n v="17"/>
  </r>
  <r>
    <x v="3111"/>
    <x v="0"/>
    <n v="33"/>
    <x v="2"/>
    <s v="Sales Executive"/>
    <x v="12"/>
    <x v="1"/>
    <x v="4"/>
    <x v="699"/>
    <x v="704"/>
    <d v="2023-12-31T00:00:00"/>
    <x v="3"/>
    <m/>
    <m/>
    <x v="1"/>
    <n v="4"/>
    <x v="0"/>
    <x v="1"/>
    <n v="22"/>
  </r>
  <r>
    <x v="3112"/>
    <x v="2"/>
    <n v="26"/>
    <x v="0"/>
    <s v="Operations Executive"/>
    <x v="6"/>
    <x v="1"/>
    <x v="1"/>
    <x v="699"/>
    <x v="698"/>
    <d v="2023-12-22T00:00:00"/>
    <x v="0"/>
    <n v="80872"/>
    <n v="4.5"/>
    <x v="0"/>
    <m/>
    <x v="1"/>
    <x v="0"/>
    <n v="13"/>
  </r>
  <r>
    <x v="3113"/>
    <x v="0"/>
    <n v="30"/>
    <x v="1"/>
    <s v="Service Manager"/>
    <x v="4"/>
    <x v="1"/>
    <x v="1"/>
    <x v="700"/>
    <x v="700"/>
    <d v="2023-12-30T00:00:00"/>
    <x v="0"/>
    <n v="69910"/>
    <n v="4.0999999999999996"/>
    <x v="0"/>
    <n v="4"/>
    <x v="1"/>
    <x v="1"/>
    <n v="20"/>
  </r>
  <r>
    <x v="3114"/>
    <x v="0"/>
    <n v="35"/>
    <x v="7"/>
    <s v="Purchase Officer"/>
    <x v="7"/>
    <x v="2"/>
    <x v="0"/>
    <x v="700"/>
    <x v="706"/>
    <d v="2024-01-10T00:00:00"/>
    <x v="2"/>
    <m/>
    <m/>
    <x v="1"/>
    <n v="4"/>
    <x v="1"/>
    <x v="2"/>
    <n v="31"/>
  </r>
  <r>
    <x v="3115"/>
    <x v="2"/>
    <n v="35"/>
    <x v="0"/>
    <s v="Operations Executive"/>
    <x v="6"/>
    <x v="2"/>
    <x v="1"/>
    <x v="700"/>
    <x v="701"/>
    <d v="2024-01-04T00:00:00"/>
    <x v="0"/>
    <n v="79653"/>
    <n v="4.0999999999999996"/>
    <x v="2"/>
    <n v="5"/>
    <x v="1"/>
    <x v="2"/>
    <n v="25"/>
  </r>
  <r>
    <x v="3116"/>
    <x v="2"/>
    <n v="33"/>
    <x v="1"/>
    <s v="Service Engineer"/>
    <x v="9"/>
    <x v="0"/>
    <x v="0"/>
    <x v="700"/>
    <x v="701"/>
    <d v="2023-12-29T00:00:00"/>
    <x v="1"/>
    <m/>
    <m/>
    <x v="1"/>
    <n v="4"/>
    <x v="1"/>
    <x v="1"/>
    <n v="19"/>
  </r>
  <r>
    <x v="3117"/>
    <x v="0"/>
    <n v="35"/>
    <x v="1"/>
    <s v="Service Manager"/>
    <x v="9"/>
    <x v="2"/>
    <x v="0"/>
    <x v="700"/>
    <x v="707"/>
    <d v="2024-01-10T00:00:00"/>
    <x v="0"/>
    <n v="57734"/>
    <n v="4.5"/>
    <x v="0"/>
    <n v="5"/>
    <x v="1"/>
    <x v="2"/>
    <n v="31"/>
  </r>
  <r>
    <x v="3118"/>
    <x v="0"/>
    <n v="30"/>
    <x v="0"/>
    <s v="Operations Manager"/>
    <x v="2"/>
    <x v="1"/>
    <x v="2"/>
    <x v="701"/>
    <x v="707"/>
    <d v="2024-01-06T00:00:00"/>
    <x v="1"/>
    <m/>
    <m/>
    <x v="1"/>
    <n v="5"/>
    <x v="1"/>
    <x v="1"/>
    <n v="26"/>
  </r>
  <r>
    <x v="3119"/>
    <x v="0"/>
    <n v="37"/>
    <x v="3"/>
    <s v="Marketing Executive"/>
    <x v="9"/>
    <x v="1"/>
    <x v="1"/>
    <x v="701"/>
    <x v="705"/>
    <d v="2024-01-03T00:00:00"/>
    <x v="0"/>
    <n v="40933"/>
    <n v="4.0999999999999996"/>
    <x v="0"/>
    <m/>
    <x v="0"/>
    <x v="2"/>
    <n v="23"/>
  </r>
  <r>
    <x v="3120"/>
    <x v="0"/>
    <n v="22"/>
    <x v="1"/>
    <s v="Service Manager"/>
    <x v="5"/>
    <x v="4"/>
    <x v="2"/>
    <x v="702"/>
    <x v="700"/>
    <d v="2023-12-31T00:00:00"/>
    <x v="0"/>
    <n v="36396"/>
    <n v="4.2"/>
    <x v="0"/>
    <m/>
    <x v="1"/>
    <x v="0"/>
    <n v="19"/>
  </r>
  <r>
    <x v="3121"/>
    <x v="0"/>
    <n v="33"/>
    <x v="1"/>
    <s v="Service Engineer"/>
    <x v="8"/>
    <x v="0"/>
    <x v="0"/>
    <x v="702"/>
    <x v="708"/>
    <d v="2024-01-05T00:00:00"/>
    <x v="0"/>
    <n v="209820"/>
    <n v="3.8"/>
    <x v="2"/>
    <n v="4"/>
    <x v="1"/>
    <x v="1"/>
    <n v="24"/>
  </r>
  <r>
    <x v="3122"/>
    <x v="0"/>
    <n v="27"/>
    <x v="3"/>
    <s v="Marketing Executive"/>
    <x v="2"/>
    <x v="1"/>
    <x v="4"/>
    <x v="703"/>
    <x v="709"/>
    <d v="2024-01-10T00:00:00"/>
    <x v="0"/>
    <n v="79613"/>
    <n v="4.4000000000000004"/>
    <x v="0"/>
    <n v="4"/>
    <x v="1"/>
    <x v="0"/>
    <n v="28"/>
  </r>
  <r>
    <x v="3123"/>
    <x v="0"/>
    <n v="29"/>
    <x v="2"/>
    <s v="Sales Executive"/>
    <x v="4"/>
    <x v="2"/>
    <x v="1"/>
    <x v="703"/>
    <x v="706"/>
    <d v="2024-01-05T00:00:00"/>
    <x v="2"/>
    <m/>
    <m/>
    <x v="1"/>
    <n v="5"/>
    <x v="1"/>
    <x v="1"/>
    <n v="23"/>
  </r>
  <r>
    <x v="3124"/>
    <x v="2"/>
    <n v="31"/>
    <x v="5"/>
    <s v="General Manager"/>
    <x v="5"/>
    <x v="1"/>
    <x v="1"/>
    <x v="703"/>
    <x v="704"/>
    <d v="2024-01-05T00:00:00"/>
    <x v="4"/>
    <m/>
    <m/>
    <x v="1"/>
    <m/>
    <x v="2"/>
    <x v="1"/>
    <n v="23"/>
  </r>
  <r>
    <x v="3125"/>
    <x v="2"/>
    <n v="35"/>
    <x v="2"/>
    <s v="Sales Manager"/>
    <x v="9"/>
    <x v="1"/>
    <x v="3"/>
    <x v="703"/>
    <x v="702"/>
    <d v="2024-01-04T00:00:00"/>
    <x v="0"/>
    <n v="63351"/>
    <n v="4.5999999999999996"/>
    <x v="2"/>
    <n v="4"/>
    <x v="0"/>
    <x v="2"/>
    <n v="22"/>
  </r>
  <r>
    <x v="3126"/>
    <x v="2"/>
    <n v="32"/>
    <x v="0"/>
    <s v="Operations Manager"/>
    <x v="14"/>
    <x v="1"/>
    <x v="1"/>
    <x v="703"/>
    <x v="699"/>
    <d v="2024-01-03T00:00:00"/>
    <x v="0"/>
    <n v="135866"/>
    <n v="4.2"/>
    <x v="2"/>
    <n v="4"/>
    <x v="1"/>
    <x v="1"/>
    <n v="21"/>
  </r>
  <r>
    <x v="3127"/>
    <x v="0"/>
    <n v="39"/>
    <x v="1"/>
    <s v="Service Manager"/>
    <x v="14"/>
    <x v="3"/>
    <x v="0"/>
    <x v="703"/>
    <x v="702"/>
    <d v="2024-01-07T00:00:00"/>
    <x v="0"/>
    <n v="98771"/>
    <n v="4.3"/>
    <x v="0"/>
    <n v="4"/>
    <x v="0"/>
    <x v="2"/>
    <n v="25"/>
  </r>
  <r>
    <x v="3128"/>
    <x v="1"/>
    <n v="34"/>
    <x v="3"/>
    <s v="Marketing Executive"/>
    <x v="0"/>
    <x v="0"/>
    <x v="3"/>
    <x v="704"/>
    <x v="702"/>
    <d v="2024-01-01T00:00:00"/>
    <x v="0"/>
    <n v="69573"/>
    <n v="4.9000000000000004"/>
    <x v="0"/>
    <n v="4"/>
    <x v="1"/>
    <x v="2"/>
    <n v="18"/>
  </r>
  <r>
    <x v="3129"/>
    <x v="2"/>
    <n v="31"/>
    <x v="1"/>
    <s v="Service Manager"/>
    <x v="4"/>
    <x v="1"/>
    <x v="0"/>
    <x v="704"/>
    <x v="702"/>
    <d v="2024-01-02T00:00:00"/>
    <x v="1"/>
    <m/>
    <m/>
    <x v="1"/>
    <n v="4"/>
    <x v="1"/>
    <x v="1"/>
    <n v="19"/>
  </r>
  <r>
    <x v="3130"/>
    <x v="2"/>
    <n v="28"/>
    <x v="0"/>
    <s v="Operations Executive"/>
    <x v="6"/>
    <x v="2"/>
    <x v="1"/>
    <x v="704"/>
    <x v="705"/>
    <d v="2024-01-01T00:00:00"/>
    <x v="0"/>
    <m/>
    <m/>
    <x v="2"/>
    <n v="3"/>
    <x v="1"/>
    <x v="1"/>
    <n v="18"/>
  </r>
  <r>
    <x v="3131"/>
    <x v="2"/>
    <n v="28"/>
    <x v="2"/>
    <s v="Sales Executive"/>
    <x v="0"/>
    <x v="4"/>
    <x v="1"/>
    <x v="704"/>
    <x v="702"/>
    <d v="2024-01-06T00:00:00"/>
    <x v="1"/>
    <m/>
    <m/>
    <x v="1"/>
    <n v="5"/>
    <x v="1"/>
    <x v="1"/>
    <n v="23"/>
  </r>
  <r>
    <x v="3132"/>
    <x v="1"/>
    <n v="35"/>
    <x v="1"/>
    <s v="Service Engineer"/>
    <x v="4"/>
    <x v="0"/>
    <x v="0"/>
    <x v="704"/>
    <x v="699"/>
    <d v="2023-12-26T00:00:00"/>
    <x v="0"/>
    <n v="62328"/>
    <n v="4.0999999999999996"/>
    <x v="2"/>
    <n v="5"/>
    <x v="1"/>
    <x v="2"/>
    <n v="12"/>
  </r>
  <r>
    <x v="3133"/>
    <x v="0"/>
    <n v="30"/>
    <x v="0"/>
    <s v="Operations Executive"/>
    <x v="2"/>
    <x v="1"/>
    <x v="0"/>
    <x v="705"/>
    <x v="710"/>
    <d v="2024-01-08T00:00:00"/>
    <x v="0"/>
    <n v="86993"/>
    <n v="4.5999999999999996"/>
    <x v="0"/>
    <m/>
    <x v="2"/>
    <x v="1"/>
    <n v="24"/>
  </r>
  <r>
    <x v="3134"/>
    <x v="0"/>
    <n v="23"/>
    <x v="6"/>
    <s v="Financial Analyst"/>
    <x v="6"/>
    <x v="1"/>
    <x v="1"/>
    <x v="705"/>
    <x v="704"/>
    <d v="2023-12-31T00:00:00"/>
    <x v="0"/>
    <n v="78006"/>
    <n v="4.8"/>
    <x v="0"/>
    <n v="4"/>
    <x v="1"/>
    <x v="0"/>
    <n v="16"/>
  </r>
  <r>
    <x v="3135"/>
    <x v="2"/>
    <n v="29"/>
    <x v="3"/>
    <s v="Marketing Executive"/>
    <x v="2"/>
    <x v="1"/>
    <x v="2"/>
    <x v="705"/>
    <x v="704"/>
    <d v="2024-01-01T00:00:00"/>
    <x v="0"/>
    <n v="80478"/>
    <n v="4.5999999999999996"/>
    <x v="0"/>
    <n v="5"/>
    <x v="1"/>
    <x v="1"/>
    <n v="17"/>
  </r>
  <r>
    <x v="3136"/>
    <x v="2"/>
    <n v="32"/>
    <x v="7"/>
    <s v="Purchase Manager"/>
    <x v="3"/>
    <x v="0"/>
    <x v="0"/>
    <x v="706"/>
    <x v="702"/>
    <d v="2024-01-08T00:00:00"/>
    <x v="0"/>
    <n v="74158"/>
    <n v="4.8"/>
    <x v="2"/>
    <n v="5"/>
    <x v="1"/>
    <x v="1"/>
    <n v="23"/>
  </r>
  <r>
    <x v="3137"/>
    <x v="2"/>
    <n v="33"/>
    <x v="0"/>
    <s v="Operations Executive"/>
    <x v="3"/>
    <x v="0"/>
    <x v="3"/>
    <x v="706"/>
    <x v="711"/>
    <d v="2024-01-15T00:00:00"/>
    <x v="0"/>
    <n v="64987"/>
    <n v="4.4000000000000004"/>
    <x v="0"/>
    <n v="5"/>
    <x v="0"/>
    <x v="1"/>
    <n v="30"/>
  </r>
  <r>
    <x v="3138"/>
    <x v="0"/>
    <n v="22"/>
    <x v="4"/>
    <s v="Production Engineer"/>
    <x v="2"/>
    <x v="1"/>
    <x v="1"/>
    <x v="706"/>
    <x v="705"/>
    <d v="2024-01-07T00:00:00"/>
    <x v="0"/>
    <n v="72952"/>
    <n v="4.4000000000000004"/>
    <x v="0"/>
    <m/>
    <x v="1"/>
    <x v="0"/>
    <n v="22"/>
  </r>
  <r>
    <x v="3139"/>
    <x v="0"/>
    <n v="37"/>
    <x v="5"/>
    <s v="General Manager"/>
    <x v="3"/>
    <x v="0"/>
    <x v="2"/>
    <x v="707"/>
    <x v="711"/>
    <d v="2024-01-13T00:00:00"/>
    <x v="1"/>
    <m/>
    <m/>
    <x v="1"/>
    <n v="4"/>
    <x v="0"/>
    <x v="2"/>
    <n v="27"/>
  </r>
  <r>
    <x v="3140"/>
    <x v="0"/>
    <n v="28"/>
    <x v="3"/>
    <s v="Marketing Manager"/>
    <x v="2"/>
    <x v="0"/>
    <x v="3"/>
    <x v="707"/>
    <x v="704"/>
    <d v="2024-01-04T00:00:00"/>
    <x v="0"/>
    <n v="86054"/>
    <n v="4.5999999999999996"/>
    <x v="0"/>
    <n v="4"/>
    <x v="0"/>
    <x v="1"/>
    <n v="18"/>
  </r>
  <r>
    <x v="3141"/>
    <x v="1"/>
    <n v="44"/>
    <x v="1"/>
    <s v="Service Engineer"/>
    <x v="11"/>
    <x v="4"/>
    <x v="2"/>
    <x v="707"/>
    <x v="712"/>
    <d v="2024-01-14T00:00:00"/>
    <x v="3"/>
    <m/>
    <m/>
    <x v="1"/>
    <n v="2"/>
    <x v="1"/>
    <x v="3"/>
    <n v="28"/>
  </r>
  <r>
    <x v="3142"/>
    <x v="2"/>
    <n v="23"/>
    <x v="0"/>
    <s v="Operations Executive"/>
    <x v="7"/>
    <x v="0"/>
    <x v="0"/>
    <x v="708"/>
    <x v="713"/>
    <d v="2024-01-16T00:00:00"/>
    <x v="1"/>
    <m/>
    <m/>
    <x v="1"/>
    <n v="5"/>
    <x v="0"/>
    <x v="0"/>
    <n v="29"/>
  </r>
  <r>
    <x v="3143"/>
    <x v="0"/>
    <n v="26"/>
    <x v="0"/>
    <s v="Operations Executive"/>
    <x v="12"/>
    <x v="0"/>
    <x v="1"/>
    <x v="708"/>
    <x v="702"/>
    <d v="2024-01-08T00:00:00"/>
    <x v="1"/>
    <m/>
    <m/>
    <x v="1"/>
    <m/>
    <x v="1"/>
    <x v="0"/>
    <n v="21"/>
  </r>
  <r>
    <x v="3144"/>
    <x v="0"/>
    <n v="43"/>
    <x v="1"/>
    <s v="Service Engineer"/>
    <x v="12"/>
    <x v="2"/>
    <x v="1"/>
    <x v="708"/>
    <x v="712"/>
    <d v="2024-01-15T00:00:00"/>
    <x v="0"/>
    <n v="44573"/>
    <n v="4.4000000000000004"/>
    <x v="0"/>
    <n v="5"/>
    <x v="0"/>
    <x v="3"/>
    <n v="28"/>
  </r>
  <r>
    <x v="3145"/>
    <x v="0"/>
    <n v="35"/>
    <x v="0"/>
    <s v="Operations Executive"/>
    <x v="6"/>
    <x v="1"/>
    <x v="0"/>
    <x v="708"/>
    <x v="707"/>
    <d v="2024-01-07T00:00:00"/>
    <x v="0"/>
    <n v="74371"/>
    <n v="4.5999999999999996"/>
    <x v="2"/>
    <n v="4"/>
    <x v="1"/>
    <x v="2"/>
    <n v="20"/>
  </r>
  <r>
    <x v="3146"/>
    <x v="2"/>
    <n v="22"/>
    <x v="2"/>
    <s v="Sales Executive"/>
    <x v="2"/>
    <x v="1"/>
    <x v="1"/>
    <x v="709"/>
    <x v="705"/>
    <d v="2024-01-02T00:00:00"/>
    <x v="3"/>
    <m/>
    <m/>
    <x v="1"/>
    <m/>
    <x v="1"/>
    <x v="0"/>
    <n v="14"/>
  </r>
  <r>
    <x v="3147"/>
    <x v="2"/>
    <n v="26"/>
    <x v="0"/>
    <s v="Operations Manager"/>
    <x v="9"/>
    <x v="2"/>
    <x v="2"/>
    <x v="709"/>
    <x v="708"/>
    <d v="2024-01-10T00:00:00"/>
    <x v="0"/>
    <n v="52830"/>
    <n v="4.9000000000000004"/>
    <x v="0"/>
    <n v="4"/>
    <x v="1"/>
    <x v="0"/>
    <n v="22"/>
  </r>
  <r>
    <x v="3148"/>
    <x v="2"/>
    <n v="40"/>
    <x v="1"/>
    <s v="Service Engineer"/>
    <x v="12"/>
    <x v="0"/>
    <x v="4"/>
    <x v="709"/>
    <x v="714"/>
    <d v="2024-01-07T00:00:00"/>
    <x v="0"/>
    <n v="45299"/>
    <n v="4.9000000000000004"/>
    <x v="0"/>
    <n v="3"/>
    <x v="1"/>
    <x v="3"/>
    <n v="19"/>
  </r>
  <r>
    <x v="3149"/>
    <x v="0"/>
    <n v="28"/>
    <x v="2"/>
    <s v="Sales Executive"/>
    <x v="12"/>
    <x v="0"/>
    <x v="1"/>
    <x v="710"/>
    <x v="705"/>
    <d v="2024-01-02T00:00:00"/>
    <x v="0"/>
    <n v="53215"/>
    <n v="4.4000000000000004"/>
    <x v="0"/>
    <m/>
    <x v="2"/>
    <x v="1"/>
    <n v="13"/>
  </r>
  <r>
    <x v="3150"/>
    <x v="2"/>
    <n v="37"/>
    <x v="7"/>
    <s v="Purchase Officer"/>
    <x v="5"/>
    <x v="4"/>
    <x v="1"/>
    <x v="710"/>
    <x v="715"/>
    <d v="2024-01-09T00:00:00"/>
    <x v="0"/>
    <n v="50571"/>
    <n v="4.7"/>
    <x v="2"/>
    <n v="5"/>
    <x v="0"/>
    <x v="2"/>
    <n v="20"/>
  </r>
  <r>
    <x v="3151"/>
    <x v="0"/>
    <n v="22"/>
    <x v="0"/>
    <s v="Operations Executive"/>
    <x v="2"/>
    <x v="0"/>
    <x v="3"/>
    <x v="710"/>
    <x v="710"/>
    <d v="2024-01-07T00:00:00"/>
    <x v="0"/>
    <n v="89842"/>
    <n v="4.2"/>
    <x v="0"/>
    <n v="5"/>
    <x v="2"/>
    <x v="0"/>
    <n v="18"/>
  </r>
  <r>
    <x v="3152"/>
    <x v="2"/>
    <n v="26"/>
    <x v="0"/>
    <s v="Operations Executive"/>
    <x v="5"/>
    <x v="2"/>
    <x v="0"/>
    <x v="711"/>
    <x v="714"/>
    <d v="2024-01-07T00:00:00"/>
    <x v="4"/>
    <m/>
    <m/>
    <x v="1"/>
    <n v="5"/>
    <x v="1"/>
    <x v="0"/>
    <n v="17"/>
  </r>
  <r>
    <x v="3153"/>
    <x v="0"/>
    <n v="30"/>
    <x v="5"/>
    <s v="General Manager"/>
    <x v="2"/>
    <x v="2"/>
    <x v="0"/>
    <x v="711"/>
    <x v="715"/>
    <d v="2024-01-16T00:00:00"/>
    <x v="2"/>
    <m/>
    <m/>
    <x v="1"/>
    <n v="4"/>
    <x v="0"/>
    <x v="1"/>
    <n v="26"/>
  </r>
  <r>
    <x v="3154"/>
    <x v="0"/>
    <n v="36"/>
    <x v="7"/>
    <s v="Purchase Manager"/>
    <x v="9"/>
    <x v="1"/>
    <x v="2"/>
    <x v="711"/>
    <x v="712"/>
    <d v="2024-01-18T00:00:00"/>
    <x v="0"/>
    <n v="57550"/>
    <n v="4.9000000000000004"/>
    <x v="0"/>
    <n v="5"/>
    <x v="1"/>
    <x v="2"/>
    <n v="28"/>
  </r>
  <r>
    <x v="3155"/>
    <x v="2"/>
    <n v="28"/>
    <x v="2"/>
    <s v="Sales Manager"/>
    <x v="6"/>
    <x v="0"/>
    <x v="1"/>
    <x v="711"/>
    <x v="716"/>
    <d v="2024-01-22T00:00:00"/>
    <x v="0"/>
    <n v="67459"/>
    <n v="4.4000000000000004"/>
    <x v="0"/>
    <n v="3"/>
    <x v="0"/>
    <x v="1"/>
    <n v="32"/>
  </r>
  <r>
    <x v="3156"/>
    <x v="1"/>
    <n v="40"/>
    <x v="0"/>
    <s v="Operations Executive"/>
    <x v="4"/>
    <x v="3"/>
    <x v="4"/>
    <x v="711"/>
    <x v="709"/>
    <d v="2024-01-14T00:00:00"/>
    <x v="0"/>
    <m/>
    <m/>
    <x v="0"/>
    <n v="5"/>
    <x v="2"/>
    <x v="3"/>
    <n v="24"/>
  </r>
  <r>
    <x v="3157"/>
    <x v="0"/>
    <n v="34"/>
    <x v="0"/>
    <s v="Operations Manager"/>
    <x v="12"/>
    <x v="0"/>
    <x v="2"/>
    <x v="711"/>
    <x v="717"/>
    <d v="2024-01-15T00:00:00"/>
    <x v="0"/>
    <n v="53120"/>
    <n v="5"/>
    <x v="2"/>
    <n v="5"/>
    <x v="0"/>
    <x v="2"/>
    <n v="25"/>
  </r>
  <r>
    <x v="3158"/>
    <x v="2"/>
    <n v="32"/>
    <x v="4"/>
    <s v="Production Engineer"/>
    <x v="9"/>
    <x v="2"/>
    <x v="1"/>
    <x v="711"/>
    <x v="713"/>
    <d v="2024-01-17T00:00:00"/>
    <x v="1"/>
    <m/>
    <m/>
    <x v="1"/>
    <n v="5"/>
    <x v="1"/>
    <x v="1"/>
    <n v="27"/>
  </r>
  <r>
    <x v="3159"/>
    <x v="0"/>
    <n v="30"/>
    <x v="1"/>
    <s v="Service Engineer"/>
    <x v="2"/>
    <x v="0"/>
    <x v="1"/>
    <x v="712"/>
    <x v="718"/>
    <d v="2024-01-19T00:00:00"/>
    <x v="2"/>
    <m/>
    <m/>
    <x v="1"/>
    <n v="5"/>
    <x v="2"/>
    <x v="1"/>
    <n v="28"/>
  </r>
  <r>
    <x v="3160"/>
    <x v="0"/>
    <n v="24"/>
    <x v="6"/>
    <s v="Financial Analyst"/>
    <x v="7"/>
    <x v="1"/>
    <x v="3"/>
    <x v="712"/>
    <x v="715"/>
    <d v="2024-01-11T00:00:00"/>
    <x v="0"/>
    <n v="54694"/>
    <n v="4.9000000000000004"/>
    <x v="2"/>
    <n v="3"/>
    <x v="2"/>
    <x v="0"/>
    <n v="20"/>
  </r>
  <r>
    <x v="3161"/>
    <x v="0"/>
    <n v="26"/>
    <x v="1"/>
    <s v="Service Engineer"/>
    <x v="13"/>
    <x v="1"/>
    <x v="0"/>
    <x v="712"/>
    <x v="711"/>
    <d v="2024-01-15T00:00:00"/>
    <x v="0"/>
    <n v="179757"/>
    <n v="4.5"/>
    <x v="2"/>
    <n v="4"/>
    <x v="1"/>
    <x v="0"/>
    <n v="24"/>
  </r>
  <r>
    <x v="3162"/>
    <x v="0"/>
    <n v="31"/>
    <x v="0"/>
    <s v="Operations Manager"/>
    <x v="12"/>
    <x v="0"/>
    <x v="1"/>
    <x v="712"/>
    <x v="707"/>
    <d v="2024-01-04T00:00:00"/>
    <x v="0"/>
    <n v="42416"/>
    <n v="4.3"/>
    <x v="0"/>
    <n v="4"/>
    <x v="1"/>
    <x v="1"/>
    <n v="13"/>
  </r>
  <r>
    <x v="3163"/>
    <x v="0"/>
    <n v="36"/>
    <x v="0"/>
    <s v="Operations Executive"/>
    <x v="1"/>
    <x v="0"/>
    <x v="1"/>
    <x v="712"/>
    <x v="719"/>
    <d v="2024-01-16T00:00:00"/>
    <x v="1"/>
    <m/>
    <m/>
    <x v="1"/>
    <n v="5"/>
    <x v="1"/>
    <x v="2"/>
    <n v="25"/>
  </r>
  <r>
    <x v="3164"/>
    <x v="0"/>
    <n v="27"/>
    <x v="0"/>
    <s v="Operations Executive"/>
    <x v="0"/>
    <x v="0"/>
    <x v="1"/>
    <x v="712"/>
    <x v="713"/>
    <d v="2024-01-10T00:00:00"/>
    <x v="2"/>
    <m/>
    <m/>
    <x v="1"/>
    <n v="5"/>
    <x v="1"/>
    <x v="0"/>
    <n v="19"/>
  </r>
  <r>
    <x v="3165"/>
    <x v="0"/>
    <n v="25"/>
    <x v="0"/>
    <s v="Operations Manager"/>
    <x v="9"/>
    <x v="3"/>
    <x v="4"/>
    <x v="713"/>
    <x v="720"/>
    <d v="2024-01-18T00:00:00"/>
    <x v="0"/>
    <n v="40738"/>
    <n v="4.8"/>
    <x v="2"/>
    <n v="4"/>
    <x v="1"/>
    <x v="0"/>
    <n v="26"/>
  </r>
  <r>
    <x v="3166"/>
    <x v="1"/>
    <n v="24"/>
    <x v="1"/>
    <s v="Service Manager"/>
    <x v="4"/>
    <x v="1"/>
    <x v="0"/>
    <x v="713"/>
    <x v="706"/>
    <d v="2024-01-11T00:00:00"/>
    <x v="0"/>
    <n v="80674"/>
    <n v="3.7"/>
    <x v="0"/>
    <n v="4"/>
    <x v="0"/>
    <x v="0"/>
    <n v="19"/>
  </r>
  <r>
    <x v="3167"/>
    <x v="0"/>
    <n v="26"/>
    <x v="0"/>
    <s v="Operations Manager"/>
    <x v="5"/>
    <x v="1"/>
    <x v="0"/>
    <x v="713"/>
    <x v="715"/>
    <d v="2024-01-15T00:00:00"/>
    <x v="0"/>
    <n v="48621"/>
    <n v="4.5999999999999996"/>
    <x v="0"/>
    <n v="4"/>
    <x v="1"/>
    <x v="0"/>
    <n v="23"/>
  </r>
  <r>
    <x v="3168"/>
    <x v="2"/>
    <n v="37"/>
    <x v="0"/>
    <s v="Operations Executive"/>
    <x v="6"/>
    <x v="0"/>
    <x v="4"/>
    <x v="713"/>
    <x v="713"/>
    <d v="2024-01-15T00:00:00"/>
    <x v="0"/>
    <m/>
    <m/>
    <x v="0"/>
    <n v="4"/>
    <x v="1"/>
    <x v="2"/>
    <n v="23"/>
  </r>
  <r>
    <x v="3169"/>
    <x v="0"/>
    <n v="35"/>
    <x v="1"/>
    <s v="Service Engineer"/>
    <x v="8"/>
    <x v="3"/>
    <x v="0"/>
    <x v="714"/>
    <x v="719"/>
    <d v="2024-01-21T00:00:00"/>
    <x v="0"/>
    <n v="163939"/>
    <n v="4.0999999999999996"/>
    <x v="0"/>
    <n v="4"/>
    <x v="1"/>
    <x v="2"/>
    <n v="28"/>
  </r>
  <r>
    <x v="3170"/>
    <x v="2"/>
    <n v="34"/>
    <x v="0"/>
    <s v="Operations Executive"/>
    <x v="7"/>
    <x v="0"/>
    <x v="0"/>
    <x v="714"/>
    <x v="717"/>
    <d v="2024-01-13T00:00:00"/>
    <x v="0"/>
    <n v="54950"/>
    <n v="3.7"/>
    <x v="0"/>
    <n v="4"/>
    <x v="1"/>
    <x v="2"/>
    <n v="20"/>
  </r>
  <r>
    <x v="3171"/>
    <x v="0"/>
    <n v="28"/>
    <x v="1"/>
    <s v="Service Engineer"/>
    <x v="11"/>
    <x v="2"/>
    <x v="4"/>
    <x v="714"/>
    <x v="713"/>
    <d v="2024-01-18T00:00:00"/>
    <x v="0"/>
    <m/>
    <m/>
    <x v="2"/>
    <n v="5"/>
    <x v="1"/>
    <x v="1"/>
    <n v="25"/>
  </r>
  <r>
    <x v="3172"/>
    <x v="0"/>
    <n v="34"/>
    <x v="0"/>
    <s v="Operations Manager"/>
    <x v="5"/>
    <x v="2"/>
    <x v="1"/>
    <x v="714"/>
    <x v="719"/>
    <d v="2024-01-18T00:00:00"/>
    <x v="0"/>
    <m/>
    <m/>
    <x v="2"/>
    <n v="4"/>
    <x v="1"/>
    <x v="2"/>
    <n v="25"/>
  </r>
  <r>
    <x v="3173"/>
    <x v="0"/>
    <n v="26"/>
    <x v="4"/>
    <s v="Production Manager"/>
    <x v="9"/>
    <x v="0"/>
    <x v="4"/>
    <x v="715"/>
    <x v="711"/>
    <d v="2024-01-08T00:00:00"/>
    <x v="1"/>
    <m/>
    <m/>
    <x v="1"/>
    <n v="3"/>
    <x v="0"/>
    <x v="0"/>
    <n v="14"/>
  </r>
  <r>
    <x v="3174"/>
    <x v="0"/>
    <n v="25"/>
    <x v="0"/>
    <s v="Operations Manager"/>
    <x v="4"/>
    <x v="1"/>
    <x v="1"/>
    <x v="715"/>
    <x v="721"/>
    <d v="2024-01-21T00:00:00"/>
    <x v="0"/>
    <n v="78179"/>
    <n v="3.5"/>
    <x v="0"/>
    <n v="3"/>
    <x v="1"/>
    <x v="0"/>
    <n v="27"/>
  </r>
  <r>
    <x v="3175"/>
    <x v="0"/>
    <n v="39"/>
    <x v="2"/>
    <s v="Sales Executive"/>
    <x v="4"/>
    <x v="1"/>
    <x v="0"/>
    <x v="716"/>
    <x v="719"/>
    <d v="2024-01-18T00:00:00"/>
    <x v="2"/>
    <m/>
    <m/>
    <x v="1"/>
    <n v="5"/>
    <x v="1"/>
    <x v="2"/>
    <n v="23"/>
  </r>
  <r>
    <x v="3176"/>
    <x v="2"/>
    <n v="25"/>
    <x v="7"/>
    <s v="Purchase Manager"/>
    <x v="4"/>
    <x v="1"/>
    <x v="1"/>
    <x v="716"/>
    <x v="709"/>
    <d v="2024-01-15T00:00:00"/>
    <x v="0"/>
    <n v="84785"/>
    <n v="4.5999999999999996"/>
    <x v="0"/>
    <n v="4"/>
    <x v="1"/>
    <x v="0"/>
    <n v="20"/>
  </r>
  <r>
    <x v="3177"/>
    <x v="2"/>
    <n v="29"/>
    <x v="5"/>
    <s v="General Manager"/>
    <x v="4"/>
    <x v="1"/>
    <x v="4"/>
    <x v="716"/>
    <x v="721"/>
    <d v="2024-01-23T00:00:00"/>
    <x v="1"/>
    <m/>
    <m/>
    <x v="1"/>
    <m/>
    <x v="1"/>
    <x v="1"/>
    <n v="28"/>
  </r>
  <r>
    <x v="3178"/>
    <x v="2"/>
    <n v="47"/>
    <x v="0"/>
    <s v="Operations Manager"/>
    <x v="3"/>
    <x v="1"/>
    <x v="0"/>
    <x v="716"/>
    <x v="718"/>
    <d v="2024-01-17T00:00:00"/>
    <x v="0"/>
    <n v="73118"/>
    <n v="3.6"/>
    <x v="2"/>
    <n v="4"/>
    <x v="1"/>
    <x v="5"/>
    <n v="22"/>
  </r>
  <r>
    <x v="3179"/>
    <x v="2"/>
    <n v="27"/>
    <x v="1"/>
    <s v="Service Engineer"/>
    <x v="4"/>
    <x v="0"/>
    <x v="1"/>
    <x v="716"/>
    <x v="713"/>
    <d v="2024-01-18T00:00:00"/>
    <x v="0"/>
    <n v="59300"/>
    <n v="4"/>
    <x v="0"/>
    <n v="5"/>
    <x v="1"/>
    <x v="0"/>
    <n v="23"/>
  </r>
  <r>
    <x v="3180"/>
    <x v="0"/>
    <n v="50"/>
    <x v="1"/>
    <s v="Service Engineer"/>
    <x v="12"/>
    <x v="1"/>
    <x v="1"/>
    <x v="717"/>
    <x v="720"/>
    <d v="2024-01-21T00:00:00"/>
    <x v="0"/>
    <n v="46217"/>
    <n v="4.5"/>
    <x v="2"/>
    <n v="5"/>
    <x v="1"/>
    <x v="5"/>
    <n v="25"/>
  </r>
  <r>
    <x v="3181"/>
    <x v="0"/>
    <n v="25"/>
    <x v="1"/>
    <s v="Service Manager"/>
    <x v="6"/>
    <x v="1"/>
    <x v="0"/>
    <x v="717"/>
    <x v="716"/>
    <d v="2024-01-23T00:00:00"/>
    <x v="0"/>
    <m/>
    <m/>
    <x v="2"/>
    <m/>
    <x v="1"/>
    <x v="0"/>
    <n v="27"/>
  </r>
  <r>
    <x v="3182"/>
    <x v="0"/>
    <n v="23"/>
    <x v="0"/>
    <s v="Operations Executive"/>
    <x v="5"/>
    <x v="2"/>
    <x v="0"/>
    <x v="717"/>
    <x v="722"/>
    <d v="2024-01-22T00:00:00"/>
    <x v="0"/>
    <n v="54997"/>
    <n v="4.5999999999999996"/>
    <x v="2"/>
    <n v="3"/>
    <x v="1"/>
    <x v="0"/>
    <n v="26"/>
  </r>
  <r>
    <x v="3183"/>
    <x v="0"/>
    <n v="30"/>
    <x v="0"/>
    <s v="Operations Manager"/>
    <x v="12"/>
    <x v="1"/>
    <x v="0"/>
    <x v="717"/>
    <x v="723"/>
    <d v="2024-01-24T00:00:00"/>
    <x v="3"/>
    <m/>
    <m/>
    <x v="1"/>
    <m/>
    <x v="1"/>
    <x v="1"/>
    <n v="28"/>
  </r>
  <r>
    <x v="3184"/>
    <x v="0"/>
    <n v="36"/>
    <x v="0"/>
    <s v="Operations Executive"/>
    <x v="4"/>
    <x v="1"/>
    <x v="2"/>
    <x v="718"/>
    <x v="724"/>
    <d v="2024-01-26T00:00:00"/>
    <x v="0"/>
    <n v="85724"/>
    <n v="4.5999999999999996"/>
    <x v="2"/>
    <m/>
    <x v="1"/>
    <x v="2"/>
    <n v="29"/>
  </r>
  <r>
    <x v="3185"/>
    <x v="0"/>
    <n v="25"/>
    <x v="6"/>
    <s v="Finance Manager"/>
    <x v="3"/>
    <x v="3"/>
    <x v="2"/>
    <x v="718"/>
    <x v="725"/>
    <d v="2024-01-25T00:00:00"/>
    <x v="2"/>
    <m/>
    <m/>
    <x v="1"/>
    <n v="4"/>
    <x v="1"/>
    <x v="0"/>
    <n v="28"/>
  </r>
  <r>
    <x v="3186"/>
    <x v="0"/>
    <n v="38"/>
    <x v="0"/>
    <s v="Operations Manager"/>
    <x v="6"/>
    <x v="1"/>
    <x v="0"/>
    <x v="719"/>
    <x v="716"/>
    <d v="2024-01-20T00:00:00"/>
    <x v="1"/>
    <m/>
    <m/>
    <x v="1"/>
    <m/>
    <x v="1"/>
    <x v="2"/>
    <n v="22"/>
  </r>
  <r>
    <x v="3187"/>
    <x v="0"/>
    <n v="31"/>
    <x v="7"/>
    <s v="Purchase Officer"/>
    <x v="9"/>
    <x v="1"/>
    <x v="0"/>
    <x v="719"/>
    <x v="712"/>
    <d v="2024-01-14T00:00:00"/>
    <x v="3"/>
    <m/>
    <m/>
    <x v="1"/>
    <m/>
    <x v="1"/>
    <x v="1"/>
    <n v="16"/>
  </r>
  <r>
    <x v="3188"/>
    <x v="2"/>
    <n v="35"/>
    <x v="1"/>
    <s v="Service Manager"/>
    <x v="14"/>
    <x v="1"/>
    <x v="1"/>
    <x v="719"/>
    <x v="725"/>
    <d v="2024-01-21T00:00:00"/>
    <x v="1"/>
    <m/>
    <m/>
    <x v="1"/>
    <n v="4"/>
    <x v="1"/>
    <x v="2"/>
    <n v="23"/>
  </r>
  <r>
    <x v="3189"/>
    <x v="2"/>
    <n v="34"/>
    <x v="0"/>
    <s v="Operations Executive"/>
    <x v="4"/>
    <x v="2"/>
    <x v="4"/>
    <x v="719"/>
    <x v="719"/>
    <d v="2024-01-14T00:00:00"/>
    <x v="0"/>
    <n v="77529"/>
    <n v="3.9"/>
    <x v="2"/>
    <m/>
    <x v="1"/>
    <x v="2"/>
    <n v="16"/>
  </r>
  <r>
    <x v="3190"/>
    <x v="0"/>
    <n v="35"/>
    <x v="3"/>
    <s v="Marketing Executive"/>
    <x v="7"/>
    <x v="0"/>
    <x v="1"/>
    <x v="719"/>
    <x v="716"/>
    <d v="2024-01-18T00:00:00"/>
    <x v="0"/>
    <n v="58906"/>
    <n v="4.0999999999999996"/>
    <x v="2"/>
    <n v="2"/>
    <x v="2"/>
    <x v="2"/>
    <n v="20"/>
  </r>
  <r>
    <x v="3191"/>
    <x v="1"/>
    <n v="23"/>
    <x v="0"/>
    <s v="Operations Executive"/>
    <x v="7"/>
    <x v="1"/>
    <x v="1"/>
    <x v="720"/>
    <x v="718"/>
    <d v="2024-01-23T00:00:00"/>
    <x v="0"/>
    <n v="47748"/>
    <n v="3.9"/>
    <x v="2"/>
    <n v="4"/>
    <x v="1"/>
    <x v="0"/>
    <n v="24"/>
  </r>
  <r>
    <x v="3192"/>
    <x v="1"/>
    <n v="24"/>
    <x v="0"/>
    <s v="Operations Executive"/>
    <x v="0"/>
    <x v="0"/>
    <x v="0"/>
    <x v="720"/>
    <x v="719"/>
    <d v="2024-01-22T00:00:00"/>
    <x v="0"/>
    <m/>
    <m/>
    <x v="0"/>
    <n v="4"/>
    <x v="1"/>
    <x v="0"/>
    <n v="23"/>
  </r>
  <r>
    <x v="3193"/>
    <x v="0"/>
    <n v="24"/>
    <x v="0"/>
    <s v="Operations Manager"/>
    <x v="9"/>
    <x v="1"/>
    <x v="3"/>
    <x v="720"/>
    <x v="721"/>
    <d v="2024-01-22T00:00:00"/>
    <x v="0"/>
    <m/>
    <m/>
    <x v="0"/>
    <n v="5"/>
    <x v="1"/>
    <x v="0"/>
    <n v="23"/>
  </r>
  <r>
    <x v="3194"/>
    <x v="0"/>
    <n v="30"/>
    <x v="3"/>
    <s v="Marketing Manager"/>
    <x v="2"/>
    <x v="0"/>
    <x v="0"/>
    <x v="721"/>
    <x v="726"/>
    <d v="2024-01-27T00:00:00"/>
    <x v="1"/>
    <m/>
    <m/>
    <x v="1"/>
    <m/>
    <x v="1"/>
    <x v="1"/>
    <n v="27"/>
  </r>
  <r>
    <x v="3195"/>
    <x v="0"/>
    <n v="28"/>
    <x v="7"/>
    <s v="Purchase Officer"/>
    <x v="0"/>
    <x v="0"/>
    <x v="3"/>
    <x v="722"/>
    <x v="727"/>
    <d v="2024-01-27T00:00:00"/>
    <x v="0"/>
    <n v="44099"/>
    <n v="3.9"/>
    <x v="0"/>
    <n v="5"/>
    <x v="1"/>
    <x v="1"/>
    <n v="26"/>
  </r>
  <r>
    <x v="3196"/>
    <x v="1"/>
    <n v="36"/>
    <x v="1"/>
    <s v="Service Engineer"/>
    <x v="0"/>
    <x v="1"/>
    <x v="1"/>
    <x v="722"/>
    <x v="728"/>
    <d v="2024-01-30T00:00:00"/>
    <x v="0"/>
    <n v="65878"/>
    <n v="4"/>
    <x v="2"/>
    <n v="4"/>
    <x v="1"/>
    <x v="2"/>
    <n v="29"/>
  </r>
  <r>
    <x v="3197"/>
    <x v="2"/>
    <n v="38"/>
    <x v="5"/>
    <s v="General Manager"/>
    <x v="6"/>
    <x v="0"/>
    <x v="0"/>
    <x v="723"/>
    <x v="716"/>
    <d v="2024-01-19T00:00:00"/>
    <x v="0"/>
    <n v="64855"/>
    <n v="4.5"/>
    <x v="2"/>
    <n v="4"/>
    <x v="1"/>
    <x v="2"/>
    <n v="17"/>
  </r>
  <r>
    <x v="3198"/>
    <x v="0"/>
    <n v="29"/>
    <x v="0"/>
    <s v="Operations Executive"/>
    <x v="14"/>
    <x v="0"/>
    <x v="1"/>
    <x v="723"/>
    <x v="729"/>
    <d v="2024-01-29T00:00:00"/>
    <x v="0"/>
    <m/>
    <m/>
    <x v="0"/>
    <n v="5"/>
    <x v="1"/>
    <x v="1"/>
    <n v="27"/>
  </r>
  <r>
    <x v="3199"/>
    <x v="0"/>
    <n v="38"/>
    <x v="1"/>
    <s v="Service Engineer"/>
    <x v="7"/>
    <x v="4"/>
    <x v="2"/>
    <x v="723"/>
    <x v="729"/>
    <d v="2024-01-28T00:00:00"/>
    <x v="0"/>
    <n v="50280"/>
    <n v="3.8"/>
    <x v="0"/>
    <n v="3"/>
    <x v="1"/>
    <x v="2"/>
    <n v="26"/>
  </r>
  <r>
    <x v="3200"/>
    <x v="0"/>
    <n v="39"/>
    <x v="4"/>
    <s v="Production Manager"/>
    <x v="0"/>
    <x v="3"/>
    <x v="0"/>
    <x v="724"/>
    <x v="730"/>
    <d v="2024-01-27T00:00:00"/>
    <x v="0"/>
    <n v="65663"/>
    <n v="4.5999999999999996"/>
    <x v="2"/>
    <m/>
    <x v="1"/>
    <x v="2"/>
    <n v="24"/>
  </r>
  <r>
    <x v="3201"/>
    <x v="0"/>
    <n v="23"/>
    <x v="7"/>
    <s v="Purchase Officer"/>
    <x v="9"/>
    <x v="0"/>
    <x v="0"/>
    <x v="724"/>
    <x v="721"/>
    <d v="2024-01-22T00:00:00"/>
    <x v="0"/>
    <n v="55763"/>
    <n v="3.8"/>
    <x v="0"/>
    <n v="4"/>
    <x v="1"/>
    <x v="0"/>
    <n v="19"/>
  </r>
  <r>
    <x v="3202"/>
    <x v="0"/>
    <n v="35"/>
    <x v="1"/>
    <s v="Service Engineer"/>
    <x v="12"/>
    <x v="4"/>
    <x v="1"/>
    <x v="724"/>
    <x v="725"/>
    <d v="2024-01-26T00:00:00"/>
    <x v="1"/>
    <m/>
    <m/>
    <x v="1"/>
    <n v="5"/>
    <x v="1"/>
    <x v="2"/>
    <n v="23"/>
  </r>
  <r>
    <x v="3203"/>
    <x v="2"/>
    <n v="33"/>
    <x v="3"/>
    <s v="Marketing Executive"/>
    <x v="5"/>
    <x v="0"/>
    <x v="0"/>
    <x v="724"/>
    <x v="725"/>
    <d v="2024-01-26T00:00:00"/>
    <x v="0"/>
    <n v="38565"/>
    <n v="4.9000000000000004"/>
    <x v="0"/>
    <m/>
    <x v="2"/>
    <x v="1"/>
    <n v="23"/>
  </r>
  <r>
    <x v="3204"/>
    <x v="2"/>
    <n v="32"/>
    <x v="7"/>
    <s v="Purchase Officer"/>
    <x v="3"/>
    <x v="4"/>
    <x v="1"/>
    <x v="725"/>
    <x v="722"/>
    <d v="2024-01-19T00:00:00"/>
    <x v="0"/>
    <n v="74491"/>
    <n v="4.9000000000000004"/>
    <x v="0"/>
    <n v="3"/>
    <x v="1"/>
    <x v="1"/>
    <n v="15"/>
  </r>
  <r>
    <x v="3205"/>
    <x v="2"/>
    <n v="35"/>
    <x v="0"/>
    <s v="Operations Manager"/>
    <x v="6"/>
    <x v="0"/>
    <x v="1"/>
    <x v="725"/>
    <x v="723"/>
    <d v="2024-01-22T00:00:00"/>
    <x v="4"/>
    <m/>
    <m/>
    <x v="1"/>
    <n v="4"/>
    <x v="1"/>
    <x v="2"/>
    <n v="18"/>
  </r>
  <r>
    <x v="3206"/>
    <x v="2"/>
    <n v="26"/>
    <x v="1"/>
    <s v="Service Engineer"/>
    <x v="4"/>
    <x v="0"/>
    <x v="1"/>
    <x v="725"/>
    <x v="728"/>
    <d v="2024-01-29T00:00:00"/>
    <x v="3"/>
    <m/>
    <m/>
    <x v="1"/>
    <m/>
    <x v="1"/>
    <x v="0"/>
    <n v="25"/>
  </r>
  <r>
    <x v="3207"/>
    <x v="2"/>
    <n v="31"/>
    <x v="0"/>
    <s v="Operations Executive"/>
    <x v="0"/>
    <x v="2"/>
    <x v="1"/>
    <x v="725"/>
    <x v="726"/>
    <d v="2024-01-26T00:00:00"/>
    <x v="1"/>
    <m/>
    <m/>
    <x v="1"/>
    <m/>
    <x v="1"/>
    <x v="1"/>
    <n v="22"/>
  </r>
  <r>
    <x v="3208"/>
    <x v="0"/>
    <n v="31"/>
    <x v="2"/>
    <s v="Sales Manager"/>
    <x v="7"/>
    <x v="4"/>
    <x v="1"/>
    <x v="725"/>
    <x v="731"/>
    <d v="2024-01-29T00:00:00"/>
    <x v="2"/>
    <m/>
    <m/>
    <x v="1"/>
    <m/>
    <x v="1"/>
    <x v="1"/>
    <n v="25"/>
  </r>
  <r>
    <x v="3209"/>
    <x v="2"/>
    <n v="35"/>
    <x v="0"/>
    <s v="Operations Manager"/>
    <x v="4"/>
    <x v="1"/>
    <x v="1"/>
    <x v="725"/>
    <x v="725"/>
    <d v="2024-01-22T00:00:00"/>
    <x v="0"/>
    <n v="73616"/>
    <n v="4"/>
    <x v="2"/>
    <n v="5"/>
    <x v="1"/>
    <x v="2"/>
    <n v="18"/>
  </r>
  <r>
    <x v="3210"/>
    <x v="0"/>
    <n v="38"/>
    <x v="0"/>
    <s v="Operations Manager"/>
    <x v="8"/>
    <x v="1"/>
    <x v="1"/>
    <x v="725"/>
    <x v="728"/>
    <d v="2024-01-29T00:00:00"/>
    <x v="0"/>
    <n v="228928"/>
    <n v="4"/>
    <x v="0"/>
    <n v="2"/>
    <x v="1"/>
    <x v="2"/>
    <n v="25"/>
  </r>
  <r>
    <x v="3211"/>
    <x v="2"/>
    <n v="32"/>
    <x v="0"/>
    <s v="Operations Manager"/>
    <x v="8"/>
    <x v="4"/>
    <x v="0"/>
    <x v="726"/>
    <x v="731"/>
    <d v="2024-01-30T00:00:00"/>
    <x v="0"/>
    <m/>
    <m/>
    <x v="0"/>
    <n v="5"/>
    <x v="1"/>
    <x v="1"/>
    <n v="25"/>
  </r>
  <r>
    <x v="3212"/>
    <x v="0"/>
    <n v="25"/>
    <x v="2"/>
    <s v="Sales Manager"/>
    <x v="2"/>
    <x v="0"/>
    <x v="0"/>
    <x v="726"/>
    <x v="721"/>
    <d v="2024-01-19T00:00:00"/>
    <x v="0"/>
    <n v="66754"/>
    <n v="4.5"/>
    <x v="0"/>
    <n v="4"/>
    <x v="1"/>
    <x v="0"/>
    <n v="14"/>
  </r>
  <r>
    <x v="3213"/>
    <x v="2"/>
    <n v="27"/>
    <x v="1"/>
    <s v="Service Engineer"/>
    <x v="3"/>
    <x v="3"/>
    <x v="2"/>
    <x v="726"/>
    <x v="731"/>
    <d v="2024-01-31T00:00:00"/>
    <x v="0"/>
    <n v="73934"/>
    <n v="4.2"/>
    <x v="0"/>
    <n v="3"/>
    <x v="0"/>
    <x v="0"/>
    <n v="26"/>
  </r>
  <r>
    <x v="3214"/>
    <x v="0"/>
    <n v="31"/>
    <x v="2"/>
    <s v="Sales Executive"/>
    <x v="6"/>
    <x v="2"/>
    <x v="0"/>
    <x v="726"/>
    <x v="732"/>
    <d v="2024-02-07T00:00:00"/>
    <x v="0"/>
    <n v="79546"/>
    <n v="4.3"/>
    <x v="0"/>
    <n v="4"/>
    <x v="1"/>
    <x v="1"/>
    <n v="33"/>
  </r>
  <r>
    <x v="3215"/>
    <x v="0"/>
    <n v="31"/>
    <x v="1"/>
    <s v="Service Engineer"/>
    <x v="3"/>
    <x v="2"/>
    <x v="1"/>
    <x v="726"/>
    <x v="727"/>
    <d v="2024-02-03T00:00:00"/>
    <x v="1"/>
    <m/>
    <m/>
    <x v="1"/>
    <m/>
    <x v="1"/>
    <x v="1"/>
    <n v="29"/>
  </r>
  <r>
    <x v="3216"/>
    <x v="0"/>
    <n v="23"/>
    <x v="0"/>
    <s v="Operations Manager"/>
    <x v="3"/>
    <x v="1"/>
    <x v="2"/>
    <x v="726"/>
    <x v="721"/>
    <d v="2024-01-20T00:00:00"/>
    <x v="0"/>
    <n v="72151"/>
    <n v="4.3"/>
    <x v="0"/>
    <n v="3"/>
    <x v="1"/>
    <x v="0"/>
    <n v="15"/>
  </r>
  <r>
    <x v="3217"/>
    <x v="0"/>
    <n v="27"/>
    <x v="0"/>
    <s v="Operations Executive"/>
    <x v="14"/>
    <x v="1"/>
    <x v="1"/>
    <x v="726"/>
    <x v="727"/>
    <d v="2024-01-26T00:00:00"/>
    <x v="0"/>
    <m/>
    <m/>
    <x v="0"/>
    <n v="3"/>
    <x v="1"/>
    <x v="0"/>
    <n v="21"/>
  </r>
  <r>
    <x v="3218"/>
    <x v="2"/>
    <n v="36"/>
    <x v="0"/>
    <s v="Operations Executive"/>
    <x v="1"/>
    <x v="0"/>
    <x v="2"/>
    <x v="726"/>
    <x v="726"/>
    <d v="2024-01-22T00:00:00"/>
    <x v="0"/>
    <n v="72275"/>
    <n v="4.5"/>
    <x v="0"/>
    <n v="2"/>
    <x v="0"/>
    <x v="2"/>
    <n v="17"/>
  </r>
  <r>
    <x v="3219"/>
    <x v="2"/>
    <n v="32"/>
    <x v="0"/>
    <s v="Operations Executive"/>
    <x v="12"/>
    <x v="4"/>
    <x v="1"/>
    <x v="727"/>
    <x v="726"/>
    <d v="2024-01-30T00:00:00"/>
    <x v="0"/>
    <n v="57752"/>
    <n v="4.3"/>
    <x v="0"/>
    <n v="4"/>
    <x v="1"/>
    <x v="1"/>
    <n v="24"/>
  </r>
  <r>
    <x v="3220"/>
    <x v="0"/>
    <n v="29"/>
    <x v="1"/>
    <s v="Service Manager"/>
    <x v="0"/>
    <x v="2"/>
    <x v="0"/>
    <x v="727"/>
    <x v="725"/>
    <d v="2024-01-27T00:00:00"/>
    <x v="0"/>
    <n v="52562"/>
    <n v="4.3"/>
    <x v="0"/>
    <n v="1"/>
    <x v="1"/>
    <x v="1"/>
    <n v="21"/>
  </r>
  <r>
    <x v="3221"/>
    <x v="0"/>
    <n v="25"/>
    <x v="1"/>
    <s v="Service Engineer"/>
    <x v="8"/>
    <x v="0"/>
    <x v="0"/>
    <x v="727"/>
    <x v="729"/>
    <d v="2024-01-30T00:00:00"/>
    <x v="0"/>
    <n v="198035"/>
    <n v="4.8"/>
    <x v="2"/>
    <n v="4"/>
    <x v="1"/>
    <x v="0"/>
    <n v="24"/>
  </r>
  <r>
    <x v="3222"/>
    <x v="0"/>
    <n v="39"/>
    <x v="1"/>
    <s v="Service Engineer"/>
    <x v="13"/>
    <x v="2"/>
    <x v="4"/>
    <x v="727"/>
    <x v="732"/>
    <d v="2024-01-30T00:00:00"/>
    <x v="2"/>
    <m/>
    <m/>
    <x v="1"/>
    <m/>
    <x v="1"/>
    <x v="2"/>
    <n v="24"/>
  </r>
  <r>
    <x v="3223"/>
    <x v="0"/>
    <n v="31"/>
    <x v="0"/>
    <s v="Operations Executive"/>
    <x v="7"/>
    <x v="0"/>
    <x v="1"/>
    <x v="727"/>
    <x v="727"/>
    <d v="2024-02-02T00:00:00"/>
    <x v="0"/>
    <n v="58386"/>
    <n v="3.5"/>
    <x v="0"/>
    <n v="5"/>
    <x v="1"/>
    <x v="1"/>
    <n v="27"/>
  </r>
  <r>
    <x v="3224"/>
    <x v="0"/>
    <n v="29"/>
    <x v="0"/>
    <s v="Operations Manager"/>
    <x v="0"/>
    <x v="4"/>
    <x v="3"/>
    <x v="727"/>
    <x v="728"/>
    <d v="2024-01-25T00:00:00"/>
    <x v="0"/>
    <n v="49682"/>
    <n v="4.7"/>
    <x v="0"/>
    <n v="5"/>
    <x v="1"/>
    <x v="1"/>
    <n v="19"/>
  </r>
  <r>
    <x v="3225"/>
    <x v="2"/>
    <n v="25"/>
    <x v="1"/>
    <s v="Service Engineer"/>
    <x v="7"/>
    <x v="1"/>
    <x v="0"/>
    <x v="728"/>
    <x v="728"/>
    <d v="2024-01-30T00:00:00"/>
    <x v="0"/>
    <m/>
    <m/>
    <x v="0"/>
    <m/>
    <x v="0"/>
    <x v="0"/>
    <n v="23"/>
  </r>
  <r>
    <x v="3226"/>
    <x v="0"/>
    <n v="32"/>
    <x v="1"/>
    <s v="Service Engineer"/>
    <x v="4"/>
    <x v="1"/>
    <x v="4"/>
    <x v="728"/>
    <x v="726"/>
    <d v="2024-01-25T00:00:00"/>
    <x v="0"/>
    <n v="62167"/>
    <n v="4.0999999999999996"/>
    <x v="0"/>
    <n v="4"/>
    <x v="1"/>
    <x v="1"/>
    <n v="18"/>
  </r>
  <r>
    <x v="3227"/>
    <x v="0"/>
    <n v="25"/>
    <x v="0"/>
    <s v="Operations Executive"/>
    <x v="3"/>
    <x v="0"/>
    <x v="0"/>
    <x v="728"/>
    <x v="733"/>
    <d v="2024-01-28T00:00:00"/>
    <x v="0"/>
    <n v="72472"/>
    <n v="4"/>
    <x v="0"/>
    <n v="5"/>
    <x v="1"/>
    <x v="0"/>
    <n v="21"/>
  </r>
  <r>
    <x v="3228"/>
    <x v="0"/>
    <n v="33"/>
    <x v="0"/>
    <s v="Operations Executive"/>
    <x v="11"/>
    <x v="1"/>
    <x v="0"/>
    <x v="728"/>
    <x v="734"/>
    <d v="2024-02-06T00:00:00"/>
    <x v="0"/>
    <n v="110510"/>
    <n v="4.2"/>
    <x v="0"/>
    <n v="4"/>
    <x v="1"/>
    <x v="1"/>
    <n v="30"/>
  </r>
  <r>
    <x v="3229"/>
    <x v="0"/>
    <n v="35"/>
    <x v="0"/>
    <s v="Operations Executive"/>
    <x v="2"/>
    <x v="3"/>
    <x v="2"/>
    <x v="728"/>
    <x v="723"/>
    <d v="2024-01-27T00:00:00"/>
    <x v="1"/>
    <m/>
    <m/>
    <x v="1"/>
    <n v="5"/>
    <x v="0"/>
    <x v="2"/>
    <n v="20"/>
  </r>
  <r>
    <x v="3230"/>
    <x v="0"/>
    <n v="31"/>
    <x v="7"/>
    <s v="Purchase Officer"/>
    <x v="10"/>
    <x v="1"/>
    <x v="2"/>
    <x v="729"/>
    <x v="732"/>
    <d v="2024-02-07T00:00:00"/>
    <x v="0"/>
    <n v="183222"/>
    <n v="3.8"/>
    <x v="0"/>
    <n v="4"/>
    <x v="1"/>
    <x v="1"/>
    <n v="30"/>
  </r>
  <r>
    <x v="3231"/>
    <x v="2"/>
    <n v="25"/>
    <x v="1"/>
    <s v="Service Engineer"/>
    <x v="6"/>
    <x v="4"/>
    <x v="0"/>
    <x v="729"/>
    <x v="735"/>
    <d v="2024-02-04T00:00:00"/>
    <x v="1"/>
    <m/>
    <m/>
    <x v="1"/>
    <n v="3"/>
    <x v="2"/>
    <x v="0"/>
    <n v="27"/>
  </r>
  <r>
    <x v="3232"/>
    <x v="0"/>
    <n v="32"/>
    <x v="5"/>
    <s v="General Manager"/>
    <x v="3"/>
    <x v="3"/>
    <x v="0"/>
    <x v="729"/>
    <x v="733"/>
    <d v="2024-01-31T00:00:00"/>
    <x v="1"/>
    <m/>
    <m/>
    <x v="1"/>
    <m/>
    <x v="1"/>
    <x v="1"/>
    <n v="23"/>
  </r>
  <r>
    <x v="3233"/>
    <x v="0"/>
    <n v="34"/>
    <x v="0"/>
    <s v="Operations Manager"/>
    <x v="8"/>
    <x v="1"/>
    <x v="0"/>
    <x v="729"/>
    <x v="731"/>
    <d v="2024-02-01T00:00:00"/>
    <x v="0"/>
    <m/>
    <m/>
    <x v="0"/>
    <n v="5"/>
    <x v="1"/>
    <x v="2"/>
    <n v="24"/>
  </r>
  <r>
    <x v="3234"/>
    <x v="0"/>
    <n v="36"/>
    <x v="1"/>
    <s v="Service Engineer"/>
    <x v="4"/>
    <x v="4"/>
    <x v="0"/>
    <x v="730"/>
    <x v="735"/>
    <d v="2024-02-03T00:00:00"/>
    <x v="1"/>
    <m/>
    <m/>
    <x v="1"/>
    <n v="4"/>
    <x v="1"/>
    <x v="2"/>
    <n v="25"/>
  </r>
  <r>
    <x v="3235"/>
    <x v="0"/>
    <n v="34"/>
    <x v="0"/>
    <s v="Operations Executive"/>
    <x v="0"/>
    <x v="0"/>
    <x v="2"/>
    <x v="730"/>
    <x v="728"/>
    <d v="2024-01-26T00:00:00"/>
    <x v="1"/>
    <m/>
    <m/>
    <x v="1"/>
    <n v="5"/>
    <x v="1"/>
    <x v="2"/>
    <n v="17"/>
  </r>
  <r>
    <x v="3236"/>
    <x v="0"/>
    <n v="27"/>
    <x v="0"/>
    <s v="Operations Manager"/>
    <x v="4"/>
    <x v="2"/>
    <x v="1"/>
    <x v="730"/>
    <x v="729"/>
    <d v="2024-02-03T00:00:00"/>
    <x v="1"/>
    <m/>
    <m/>
    <x v="1"/>
    <n v="4"/>
    <x v="1"/>
    <x v="0"/>
    <n v="25"/>
  </r>
  <r>
    <x v="3237"/>
    <x v="1"/>
    <n v="34"/>
    <x v="1"/>
    <s v="Service Manager"/>
    <x v="3"/>
    <x v="1"/>
    <x v="1"/>
    <x v="730"/>
    <x v="734"/>
    <d v="2024-02-06T00:00:00"/>
    <x v="0"/>
    <n v="58529"/>
    <n v="3.5"/>
    <x v="2"/>
    <n v="3"/>
    <x v="1"/>
    <x v="2"/>
    <n v="28"/>
  </r>
  <r>
    <x v="3238"/>
    <x v="2"/>
    <n v="39"/>
    <x v="7"/>
    <s v="Purchase Officer"/>
    <x v="5"/>
    <x v="3"/>
    <x v="2"/>
    <x v="730"/>
    <x v="736"/>
    <d v="2024-02-05T00:00:00"/>
    <x v="2"/>
    <m/>
    <m/>
    <x v="1"/>
    <n v="5"/>
    <x v="1"/>
    <x v="2"/>
    <n v="27"/>
  </r>
  <r>
    <x v="3239"/>
    <x v="0"/>
    <n v="37"/>
    <x v="1"/>
    <s v="Service Engineer"/>
    <x v="0"/>
    <x v="0"/>
    <x v="0"/>
    <x v="730"/>
    <x v="727"/>
    <d v="2024-01-30T00:00:00"/>
    <x v="1"/>
    <m/>
    <m/>
    <x v="1"/>
    <n v="5"/>
    <x v="0"/>
    <x v="2"/>
    <n v="21"/>
  </r>
  <r>
    <x v="3240"/>
    <x v="0"/>
    <n v="34"/>
    <x v="1"/>
    <s v="Service Manager"/>
    <x v="7"/>
    <x v="4"/>
    <x v="1"/>
    <x v="730"/>
    <x v="733"/>
    <d v="2024-01-25T00:00:00"/>
    <x v="0"/>
    <n v="65932"/>
    <n v="4.3"/>
    <x v="0"/>
    <n v="4"/>
    <x v="1"/>
    <x v="2"/>
    <n v="16"/>
  </r>
  <r>
    <x v="3241"/>
    <x v="0"/>
    <n v="29"/>
    <x v="0"/>
    <s v="Operations Manager"/>
    <x v="2"/>
    <x v="0"/>
    <x v="0"/>
    <x v="731"/>
    <x v="731"/>
    <d v="2024-01-30T00:00:00"/>
    <x v="0"/>
    <n v="80238"/>
    <n v="4.4000000000000004"/>
    <x v="2"/>
    <n v="4"/>
    <x v="1"/>
    <x v="1"/>
    <n v="20"/>
  </r>
  <r>
    <x v="3242"/>
    <x v="0"/>
    <n v="25"/>
    <x v="1"/>
    <s v="Service Engineer"/>
    <x v="12"/>
    <x v="0"/>
    <x v="2"/>
    <x v="731"/>
    <x v="731"/>
    <d v="2024-02-01T00:00:00"/>
    <x v="3"/>
    <m/>
    <m/>
    <x v="1"/>
    <n v="4"/>
    <x v="1"/>
    <x v="0"/>
    <n v="22"/>
  </r>
  <r>
    <x v="3243"/>
    <x v="2"/>
    <n v="27"/>
    <x v="0"/>
    <s v="Operations Executive"/>
    <x v="13"/>
    <x v="1"/>
    <x v="1"/>
    <x v="731"/>
    <x v="727"/>
    <d v="2024-01-27T00:00:00"/>
    <x v="0"/>
    <n v="185116"/>
    <n v="3.7"/>
    <x v="0"/>
    <n v="5"/>
    <x v="1"/>
    <x v="0"/>
    <n v="17"/>
  </r>
  <r>
    <x v="3244"/>
    <x v="2"/>
    <n v="23"/>
    <x v="8"/>
    <s v="HR Specialist"/>
    <x v="5"/>
    <x v="1"/>
    <x v="0"/>
    <x v="731"/>
    <x v="734"/>
    <d v="2024-02-05T00:00:00"/>
    <x v="0"/>
    <n v="35218"/>
    <n v="4"/>
    <x v="0"/>
    <m/>
    <x v="1"/>
    <x v="0"/>
    <n v="26"/>
  </r>
  <r>
    <x v="3245"/>
    <x v="0"/>
    <n v="34"/>
    <x v="2"/>
    <s v="Sales Executive"/>
    <x v="2"/>
    <x v="0"/>
    <x v="2"/>
    <x v="731"/>
    <x v="732"/>
    <d v="2024-01-31T00:00:00"/>
    <x v="0"/>
    <n v="62852"/>
    <n v="5"/>
    <x v="0"/>
    <n v="5"/>
    <x v="1"/>
    <x v="2"/>
    <n v="21"/>
  </r>
  <r>
    <x v="3246"/>
    <x v="0"/>
    <n v="31"/>
    <x v="4"/>
    <s v="Production Engineer"/>
    <x v="5"/>
    <x v="4"/>
    <x v="0"/>
    <x v="731"/>
    <x v="736"/>
    <d v="2024-02-01T00:00:00"/>
    <x v="0"/>
    <n v="57825"/>
    <n v="4.5"/>
    <x v="0"/>
    <m/>
    <x v="0"/>
    <x v="1"/>
    <n v="22"/>
  </r>
  <r>
    <x v="3247"/>
    <x v="0"/>
    <n v="27"/>
    <x v="0"/>
    <s v="Operations Executive"/>
    <x v="0"/>
    <x v="1"/>
    <x v="0"/>
    <x v="731"/>
    <x v="737"/>
    <d v="2024-02-02T00:00:00"/>
    <x v="0"/>
    <n v="55906"/>
    <n v="4.8"/>
    <x v="2"/>
    <n v="4"/>
    <x v="0"/>
    <x v="0"/>
    <n v="23"/>
  </r>
  <r>
    <x v="3248"/>
    <x v="2"/>
    <n v="34"/>
    <x v="0"/>
    <s v="Operations Executive"/>
    <x v="1"/>
    <x v="3"/>
    <x v="1"/>
    <x v="732"/>
    <x v="738"/>
    <d v="2024-02-09T00:00:00"/>
    <x v="0"/>
    <n v="60356"/>
    <n v="3.6"/>
    <x v="2"/>
    <n v="4"/>
    <x v="0"/>
    <x v="2"/>
    <n v="29"/>
  </r>
  <r>
    <x v="3249"/>
    <x v="2"/>
    <n v="24"/>
    <x v="0"/>
    <s v="Operations Executive"/>
    <x v="3"/>
    <x v="4"/>
    <x v="2"/>
    <x v="732"/>
    <x v="734"/>
    <d v="2024-02-02T00:00:00"/>
    <x v="1"/>
    <m/>
    <m/>
    <x v="1"/>
    <m/>
    <x v="2"/>
    <x v="0"/>
    <n v="22"/>
  </r>
  <r>
    <x v="3250"/>
    <x v="0"/>
    <n v="28"/>
    <x v="1"/>
    <s v="Service Engineer"/>
    <x v="12"/>
    <x v="1"/>
    <x v="2"/>
    <x v="732"/>
    <x v="728"/>
    <d v="2024-02-02T00:00:00"/>
    <x v="3"/>
    <m/>
    <m/>
    <x v="1"/>
    <n v="5"/>
    <x v="2"/>
    <x v="1"/>
    <n v="22"/>
  </r>
  <r>
    <x v="3251"/>
    <x v="0"/>
    <n v="35"/>
    <x v="4"/>
    <s v="Production Engineer"/>
    <x v="2"/>
    <x v="1"/>
    <x v="0"/>
    <x v="732"/>
    <x v="739"/>
    <d v="2024-02-11T00:00:00"/>
    <x v="0"/>
    <n v="86927"/>
    <n v="3.9"/>
    <x v="0"/>
    <n v="3"/>
    <x v="1"/>
    <x v="2"/>
    <n v="31"/>
  </r>
  <r>
    <x v="3252"/>
    <x v="2"/>
    <n v="24"/>
    <x v="0"/>
    <s v="Operations Executive"/>
    <x v="11"/>
    <x v="4"/>
    <x v="1"/>
    <x v="732"/>
    <x v="730"/>
    <d v="2024-01-27T00:00:00"/>
    <x v="0"/>
    <n v="137112"/>
    <n v="3.8"/>
    <x v="2"/>
    <n v="4"/>
    <x v="1"/>
    <x v="0"/>
    <n v="16"/>
  </r>
  <r>
    <x v="3253"/>
    <x v="0"/>
    <n v="32"/>
    <x v="5"/>
    <s v="General Manager"/>
    <x v="13"/>
    <x v="1"/>
    <x v="0"/>
    <x v="733"/>
    <x v="740"/>
    <d v="2024-02-10T00:00:00"/>
    <x v="1"/>
    <m/>
    <m/>
    <x v="1"/>
    <n v="5"/>
    <x v="0"/>
    <x v="1"/>
    <n v="29"/>
  </r>
  <r>
    <x v="3254"/>
    <x v="0"/>
    <n v="30"/>
    <x v="1"/>
    <s v="Service Engineer"/>
    <x v="0"/>
    <x v="1"/>
    <x v="0"/>
    <x v="733"/>
    <x v="738"/>
    <d v="2024-02-12T00:00:00"/>
    <x v="0"/>
    <n v="41915"/>
    <n v="4.5999999999999996"/>
    <x v="0"/>
    <n v="4"/>
    <x v="1"/>
    <x v="1"/>
    <n v="31"/>
  </r>
  <r>
    <x v="3255"/>
    <x v="0"/>
    <n v="35"/>
    <x v="3"/>
    <s v="Marketing Manager"/>
    <x v="2"/>
    <x v="1"/>
    <x v="3"/>
    <x v="733"/>
    <x v="737"/>
    <d v="2024-02-02T00:00:00"/>
    <x v="0"/>
    <n v="73515"/>
    <n v="3.8"/>
    <x v="0"/>
    <n v="5"/>
    <x v="1"/>
    <x v="2"/>
    <n v="21"/>
  </r>
  <r>
    <x v="3256"/>
    <x v="2"/>
    <n v="39"/>
    <x v="1"/>
    <s v="Service Engineer"/>
    <x v="12"/>
    <x v="3"/>
    <x v="1"/>
    <x v="733"/>
    <x v="739"/>
    <d v="2024-02-11T00:00:00"/>
    <x v="2"/>
    <m/>
    <m/>
    <x v="1"/>
    <n v="4"/>
    <x v="1"/>
    <x v="2"/>
    <n v="30"/>
  </r>
  <r>
    <x v="3257"/>
    <x v="0"/>
    <n v="31"/>
    <x v="5"/>
    <s v="General Manager"/>
    <x v="12"/>
    <x v="0"/>
    <x v="1"/>
    <x v="733"/>
    <x v="727"/>
    <d v="2024-01-26T00:00:00"/>
    <x v="0"/>
    <n v="39992"/>
    <n v="4.3"/>
    <x v="0"/>
    <n v="4"/>
    <x v="1"/>
    <x v="1"/>
    <n v="14"/>
  </r>
  <r>
    <x v="3258"/>
    <x v="0"/>
    <n v="34"/>
    <x v="0"/>
    <s v="Operations Manager"/>
    <x v="0"/>
    <x v="1"/>
    <x v="1"/>
    <x v="733"/>
    <x v="735"/>
    <d v="2024-02-08T00:00:00"/>
    <x v="0"/>
    <n v="43863"/>
    <n v="4.3"/>
    <x v="0"/>
    <n v="5"/>
    <x v="1"/>
    <x v="2"/>
    <n v="27"/>
  </r>
  <r>
    <x v="3259"/>
    <x v="2"/>
    <n v="25"/>
    <x v="4"/>
    <s v="Production Engineer"/>
    <x v="14"/>
    <x v="1"/>
    <x v="0"/>
    <x v="733"/>
    <x v="734"/>
    <d v="2024-02-01T00:00:00"/>
    <x v="0"/>
    <n v="92283"/>
    <n v="4.7"/>
    <x v="0"/>
    <n v="5"/>
    <x v="0"/>
    <x v="0"/>
    <n v="20"/>
  </r>
  <r>
    <x v="3260"/>
    <x v="0"/>
    <n v="26"/>
    <x v="0"/>
    <s v="Operations Executive"/>
    <x v="5"/>
    <x v="0"/>
    <x v="1"/>
    <x v="733"/>
    <x v="729"/>
    <d v="2024-02-04T00:00:00"/>
    <x v="1"/>
    <m/>
    <m/>
    <x v="1"/>
    <n v="5"/>
    <x v="0"/>
    <x v="0"/>
    <n v="23"/>
  </r>
  <r>
    <x v="3261"/>
    <x v="0"/>
    <n v="28"/>
    <x v="1"/>
    <s v="Service Engineer"/>
    <x v="7"/>
    <x v="1"/>
    <x v="4"/>
    <x v="734"/>
    <x v="738"/>
    <d v="2024-02-09T00:00:00"/>
    <x v="0"/>
    <n v="48319"/>
    <n v="3.9"/>
    <x v="0"/>
    <n v="5"/>
    <x v="1"/>
    <x v="1"/>
    <n v="27"/>
  </r>
  <r>
    <x v="3262"/>
    <x v="0"/>
    <n v="36"/>
    <x v="1"/>
    <s v="Service Manager"/>
    <x v="6"/>
    <x v="4"/>
    <x v="1"/>
    <x v="734"/>
    <x v="741"/>
    <d v="2024-02-10T00:00:00"/>
    <x v="0"/>
    <m/>
    <m/>
    <x v="0"/>
    <n v="4"/>
    <x v="1"/>
    <x v="2"/>
    <n v="28"/>
  </r>
  <r>
    <x v="3263"/>
    <x v="0"/>
    <n v="35"/>
    <x v="1"/>
    <s v="Service Engineer"/>
    <x v="9"/>
    <x v="0"/>
    <x v="0"/>
    <x v="734"/>
    <x v="742"/>
    <d v="2024-02-13T00:00:00"/>
    <x v="0"/>
    <n v="45983"/>
    <n v="4.5999999999999996"/>
    <x v="0"/>
    <n v="4"/>
    <x v="1"/>
    <x v="2"/>
    <n v="31"/>
  </r>
  <r>
    <x v="3264"/>
    <x v="2"/>
    <n v="25"/>
    <x v="1"/>
    <s v="Service Engineer"/>
    <x v="0"/>
    <x v="2"/>
    <x v="0"/>
    <x v="735"/>
    <x v="735"/>
    <d v="2024-02-02T00:00:00"/>
    <x v="0"/>
    <m/>
    <m/>
    <x v="0"/>
    <n v="4"/>
    <x v="1"/>
    <x v="0"/>
    <n v="19"/>
  </r>
  <r>
    <x v="3265"/>
    <x v="0"/>
    <n v="31"/>
    <x v="1"/>
    <s v="Service Engineer"/>
    <x v="4"/>
    <x v="1"/>
    <x v="0"/>
    <x v="735"/>
    <x v="732"/>
    <d v="2024-01-30T00:00:00"/>
    <x v="1"/>
    <m/>
    <m/>
    <x v="1"/>
    <n v="4"/>
    <x v="1"/>
    <x v="1"/>
    <n v="16"/>
  </r>
  <r>
    <x v="3266"/>
    <x v="0"/>
    <n v="26"/>
    <x v="0"/>
    <s v="Operations Manager"/>
    <x v="1"/>
    <x v="0"/>
    <x v="3"/>
    <x v="736"/>
    <x v="743"/>
    <d v="2024-02-13T00:00:00"/>
    <x v="4"/>
    <m/>
    <m/>
    <x v="1"/>
    <n v="5"/>
    <x v="1"/>
    <x v="0"/>
    <n v="29"/>
  </r>
  <r>
    <x v="3267"/>
    <x v="0"/>
    <n v="25"/>
    <x v="0"/>
    <s v="Operations Manager"/>
    <x v="3"/>
    <x v="1"/>
    <x v="0"/>
    <x v="736"/>
    <x v="739"/>
    <d v="2024-02-08T00:00:00"/>
    <x v="1"/>
    <m/>
    <m/>
    <x v="1"/>
    <n v="4"/>
    <x v="1"/>
    <x v="0"/>
    <n v="24"/>
  </r>
  <r>
    <x v="3268"/>
    <x v="2"/>
    <n v="34"/>
    <x v="1"/>
    <s v="Service Engineer"/>
    <x v="14"/>
    <x v="2"/>
    <x v="1"/>
    <x v="736"/>
    <x v="738"/>
    <d v="2024-02-10T00:00:00"/>
    <x v="0"/>
    <n v="121484"/>
    <n v="4.8"/>
    <x v="2"/>
    <n v="5"/>
    <x v="2"/>
    <x v="2"/>
    <n v="26"/>
  </r>
  <r>
    <x v="3269"/>
    <x v="2"/>
    <n v="33"/>
    <x v="0"/>
    <s v="Operations Executive"/>
    <x v="12"/>
    <x v="2"/>
    <x v="1"/>
    <x v="737"/>
    <x v="744"/>
    <d v="2024-02-12T00:00:00"/>
    <x v="0"/>
    <n v="40326"/>
    <n v="3.8"/>
    <x v="0"/>
    <n v="4"/>
    <x v="1"/>
    <x v="1"/>
    <n v="27"/>
  </r>
  <r>
    <x v="3270"/>
    <x v="0"/>
    <n v="23"/>
    <x v="0"/>
    <s v="Operations Executive"/>
    <x v="9"/>
    <x v="1"/>
    <x v="3"/>
    <x v="737"/>
    <x v="739"/>
    <d v="2024-02-09T00:00:00"/>
    <x v="1"/>
    <m/>
    <m/>
    <x v="1"/>
    <n v="4"/>
    <x v="1"/>
    <x v="0"/>
    <n v="24"/>
  </r>
  <r>
    <x v="3271"/>
    <x v="0"/>
    <n v="33"/>
    <x v="3"/>
    <s v="Marketing Executive"/>
    <x v="9"/>
    <x v="1"/>
    <x v="4"/>
    <x v="737"/>
    <x v="743"/>
    <d v="2024-02-14T00:00:00"/>
    <x v="3"/>
    <m/>
    <m/>
    <x v="1"/>
    <n v="4"/>
    <x v="1"/>
    <x v="1"/>
    <n v="29"/>
  </r>
  <r>
    <x v="3272"/>
    <x v="2"/>
    <n v="30"/>
    <x v="0"/>
    <s v="Operations Executive"/>
    <x v="8"/>
    <x v="2"/>
    <x v="1"/>
    <x v="737"/>
    <x v="744"/>
    <d v="2024-02-16T00:00:00"/>
    <x v="0"/>
    <n v="181313"/>
    <n v="3.9"/>
    <x v="0"/>
    <n v="5"/>
    <x v="2"/>
    <x v="1"/>
    <n v="31"/>
  </r>
  <r>
    <x v="3273"/>
    <x v="0"/>
    <n v="33"/>
    <x v="1"/>
    <s v="Service Manager"/>
    <x v="3"/>
    <x v="1"/>
    <x v="2"/>
    <x v="737"/>
    <x v="745"/>
    <d v="2024-02-13T00:00:00"/>
    <x v="0"/>
    <m/>
    <m/>
    <x v="0"/>
    <m/>
    <x v="1"/>
    <x v="1"/>
    <n v="28"/>
  </r>
  <r>
    <x v="3274"/>
    <x v="2"/>
    <n v="33"/>
    <x v="4"/>
    <s v="Production Manager"/>
    <x v="9"/>
    <x v="0"/>
    <x v="0"/>
    <x v="738"/>
    <x v="738"/>
    <d v="2024-02-11T00:00:00"/>
    <x v="0"/>
    <n v="45737"/>
    <n v="3.7"/>
    <x v="0"/>
    <n v="5"/>
    <x v="1"/>
    <x v="1"/>
    <n v="25"/>
  </r>
  <r>
    <x v="3275"/>
    <x v="2"/>
    <n v="22"/>
    <x v="0"/>
    <s v="Operations Executive"/>
    <x v="9"/>
    <x v="0"/>
    <x v="0"/>
    <x v="738"/>
    <x v="746"/>
    <d v="2024-02-14T00:00:00"/>
    <x v="3"/>
    <m/>
    <m/>
    <x v="1"/>
    <n v="5"/>
    <x v="1"/>
    <x v="0"/>
    <n v="28"/>
  </r>
  <r>
    <x v="3276"/>
    <x v="2"/>
    <n v="32"/>
    <x v="2"/>
    <s v="Sales Executive"/>
    <x v="4"/>
    <x v="1"/>
    <x v="4"/>
    <x v="738"/>
    <x v="741"/>
    <d v="2024-02-14T00:00:00"/>
    <x v="1"/>
    <m/>
    <m/>
    <x v="1"/>
    <n v="4"/>
    <x v="1"/>
    <x v="1"/>
    <n v="28"/>
  </r>
  <r>
    <x v="3277"/>
    <x v="0"/>
    <n v="32"/>
    <x v="2"/>
    <s v="Sales Executive"/>
    <x v="6"/>
    <x v="0"/>
    <x v="1"/>
    <x v="739"/>
    <x v="743"/>
    <d v="2024-02-14T00:00:00"/>
    <x v="0"/>
    <m/>
    <m/>
    <x v="0"/>
    <n v="3"/>
    <x v="0"/>
    <x v="1"/>
    <n v="27"/>
  </r>
  <r>
    <x v="3278"/>
    <x v="0"/>
    <n v="29"/>
    <x v="1"/>
    <s v="Service Engineer"/>
    <x v="1"/>
    <x v="0"/>
    <x v="2"/>
    <x v="739"/>
    <x v="744"/>
    <d v="2024-02-11T00:00:00"/>
    <x v="0"/>
    <n v="66126"/>
    <n v="4.3"/>
    <x v="0"/>
    <n v="3"/>
    <x v="1"/>
    <x v="1"/>
    <n v="24"/>
  </r>
  <r>
    <x v="3279"/>
    <x v="2"/>
    <n v="40"/>
    <x v="1"/>
    <s v="Service Engineer"/>
    <x v="12"/>
    <x v="0"/>
    <x v="0"/>
    <x v="739"/>
    <x v="732"/>
    <d v="2024-02-02T00:00:00"/>
    <x v="0"/>
    <n v="41535"/>
    <n v="3.9"/>
    <x v="2"/>
    <n v="1"/>
    <x v="1"/>
    <x v="3"/>
    <n v="15"/>
  </r>
  <r>
    <x v="3280"/>
    <x v="0"/>
    <n v="29"/>
    <x v="7"/>
    <s v="Purchase Officer"/>
    <x v="6"/>
    <x v="1"/>
    <x v="0"/>
    <x v="739"/>
    <x v="741"/>
    <d v="2024-02-08T00:00:00"/>
    <x v="1"/>
    <m/>
    <m/>
    <x v="1"/>
    <m/>
    <x v="0"/>
    <x v="1"/>
    <n v="21"/>
  </r>
  <r>
    <x v="3281"/>
    <x v="0"/>
    <n v="26"/>
    <x v="4"/>
    <s v="Production Engineer"/>
    <x v="9"/>
    <x v="2"/>
    <x v="0"/>
    <x v="739"/>
    <x v="735"/>
    <d v="2024-02-10T00:00:00"/>
    <x v="2"/>
    <m/>
    <m/>
    <x v="1"/>
    <n v="4"/>
    <x v="1"/>
    <x v="0"/>
    <n v="23"/>
  </r>
  <r>
    <x v="3282"/>
    <x v="2"/>
    <n v="29"/>
    <x v="1"/>
    <s v="Service Engineer"/>
    <x v="9"/>
    <x v="1"/>
    <x v="2"/>
    <x v="740"/>
    <x v="742"/>
    <d v="2024-02-08T00:00:00"/>
    <x v="0"/>
    <n v="53534"/>
    <n v="3.5"/>
    <x v="0"/>
    <m/>
    <x v="1"/>
    <x v="1"/>
    <n v="20"/>
  </r>
  <r>
    <x v="3283"/>
    <x v="2"/>
    <n v="42"/>
    <x v="0"/>
    <s v="Operations Manager"/>
    <x v="9"/>
    <x v="0"/>
    <x v="1"/>
    <x v="740"/>
    <x v="741"/>
    <d v="2024-02-07T00:00:00"/>
    <x v="0"/>
    <n v="56928"/>
    <n v="4.5999999999999996"/>
    <x v="0"/>
    <n v="4"/>
    <x v="0"/>
    <x v="3"/>
    <n v="19"/>
  </r>
  <r>
    <x v="3284"/>
    <x v="0"/>
    <n v="38"/>
    <x v="0"/>
    <s v="Operations Executive"/>
    <x v="9"/>
    <x v="1"/>
    <x v="0"/>
    <x v="740"/>
    <x v="735"/>
    <d v="2024-02-08T00:00:00"/>
    <x v="0"/>
    <n v="45712"/>
    <n v="4.4000000000000004"/>
    <x v="0"/>
    <n v="4"/>
    <x v="1"/>
    <x v="2"/>
    <n v="20"/>
  </r>
  <r>
    <x v="3285"/>
    <x v="0"/>
    <n v="26"/>
    <x v="1"/>
    <s v="Service Engineer"/>
    <x v="13"/>
    <x v="2"/>
    <x v="2"/>
    <x v="740"/>
    <x v="740"/>
    <d v="2024-02-04T00:00:00"/>
    <x v="0"/>
    <n v="179922"/>
    <n v="4.4000000000000004"/>
    <x v="0"/>
    <n v="4"/>
    <x v="2"/>
    <x v="0"/>
    <n v="16"/>
  </r>
  <r>
    <x v="3286"/>
    <x v="0"/>
    <n v="37"/>
    <x v="2"/>
    <s v="Sales Executive"/>
    <x v="13"/>
    <x v="1"/>
    <x v="1"/>
    <x v="741"/>
    <x v="740"/>
    <d v="2024-02-10T00:00:00"/>
    <x v="0"/>
    <n v="165357"/>
    <n v="4.0999999999999996"/>
    <x v="0"/>
    <n v="5"/>
    <x v="1"/>
    <x v="2"/>
    <n v="21"/>
  </r>
  <r>
    <x v="3287"/>
    <x v="2"/>
    <n v="25"/>
    <x v="2"/>
    <s v="Sales Executive"/>
    <x v="3"/>
    <x v="2"/>
    <x v="1"/>
    <x v="741"/>
    <x v="746"/>
    <d v="2024-02-20T00:00:00"/>
    <x v="0"/>
    <m/>
    <m/>
    <x v="0"/>
    <n v="5"/>
    <x v="1"/>
    <x v="0"/>
    <n v="31"/>
  </r>
  <r>
    <x v="3288"/>
    <x v="1"/>
    <n v="23"/>
    <x v="7"/>
    <s v="Purchase Manager"/>
    <x v="6"/>
    <x v="0"/>
    <x v="0"/>
    <x v="741"/>
    <x v="745"/>
    <d v="2024-02-14T00:00:00"/>
    <x v="0"/>
    <n v="82776"/>
    <n v="4.2"/>
    <x v="0"/>
    <m/>
    <x v="1"/>
    <x v="0"/>
    <n v="25"/>
  </r>
  <r>
    <x v="3289"/>
    <x v="0"/>
    <n v="40"/>
    <x v="1"/>
    <s v="Service Manager"/>
    <x v="1"/>
    <x v="4"/>
    <x v="1"/>
    <x v="741"/>
    <x v="747"/>
    <d v="2024-02-15T00:00:00"/>
    <x v="0"/>
    <n v="52336"/>
    <n v="4.3"/>
    <x v="0"/>
    <n v="5"/>
    <x v="1"/>
    <x v="3"/>
    <n v="26"/>
  </r>
  <r>
    <x v="3290"/>
    <x v="0"/>
    <n v="50"/>
    <x v="1"/>
    <s v="Service Engineer"/>
    <x v="12"/>
    <x v="0"/>
    <x v="2"/>
    <x v="741"/>
    <x v="742"/>
    <d v="2024-02-05T00:00:00"/>
    <x v="0"/>
    <n v="59719"/>
    <n v="4.8"/>
    <x v="0"/>
    <n v="4"/>
    <x v="1"/>
    <x v="5"/>
    <n v="16"/>
  </r>
  <r>
    <x v="3291"/>
    <x v="2"/>
    <n v="25"/>
    <x v="0"/>
    <s v="Operations Manager"/>
    <x v="2"/>
    <x v="0"/>
    <x v="2"/>
    <x v="741"/>
    <x v="748"/>
    <d v="2024-02-20T00:00:00"/>
    <x v="1"/>
    <m/>
    <m/>
    <x v="1"/>
    <n v="5"/>
    <x v="1"/>
    <x v="0"/>
    <n v="31"/>
  </r>
  <r>
    <x v="3292"/>
    <x v="0"/>
    <n v="35"/>
    <x v="0"/>
    <s v="Operations Executive"/>
    <x v="12"/>
    <x v="2"/>
    <x v="1"/>
    <x v="741"/>
    <x v="741"/>
    <d v="2024-02-11T00:00:00"/>
    <x v="0"/>
    <n v="36512"/>
    <n v="3.9"/>
    <x v="0"/>
    <n v="4"/>
    <x v="1"/>
    <x v="2"/>
    <n v="22"/>
  </r>
  <r>
    <x v="3293"/>
    <x v="0"/>
    <n v="25"/>
    <x v="1"/>
    <s v="Service Manager"/>
    <x v="14"/>
    <x v="0"/>
    <x v="2"/>
    <x v="741"/>
    <x v="741"/>
    <d v="2024-02-13T00:00:00"/>
    <x v="0"/>
    <n v="92928"/>
    <n v="4.2"/>
    <x v="0"/>
    <n v="5"/>
    <x v="1"/>
    <x v="0"/>
    <n v="24"/>
  </r>
  <r>
    <x v="3294"/>
    <x v="1"/>
    <n v="39"/>
    <x v="1"/>
    <s v="Service Engineer"/>
    <x v="7"/>
    <x v="2"/>
    <x v="0"/>
    <x v="742"/>
    <x v="741"/>
    <d v="2024-02-10T00:00:00"/>
    <x v="0"/>
    <n v="59107"/>
    <n v="4.8"/>
    <x v="2"/>
    <n v="5"/>
    <x v="1"/>
    <x v="2"/>
    <n v="20"/>
  </r>
  <r>
    <x v="3295"/>
    <x v="0"/>
    <n v="31"/>
    <x v="0"/>
    <s v="Operations Executive"/>
    <x v="5"/>
    <x v="1"/>
    <x v="0"/>
    <x v="742"/>
    <x v="749"/>
    <d v="2024-02-20T00:00:00"/>
    <x v="0"/>
    <n v="46990"/>
    <n v="3.7"/>
    <x v="0"/>
    <n v="4"/>
    <x v="1"/>
    <x v="1"/>
    <n v="30"/>
  </r>
  <r>
    <x v="3296"/>
    <x v="2"/>
    <n v="35"/>
    <x v="0"/>
    <s v="Operations Executive"/>
    <x v="12"/>
    <x v="0"/>
    <x v="1"/>
    <x v="742"/>
    <x v="749"/>
    <d v="2024-02-22T00:00:00"/>
    <x v="0"/>
    <n v="53229"/>
    <n v="4.9000000000000004"/>
    <x v="2"/>
    <n v="5"/>
    <x v="1"/>
    <x v="2"/>
    <n v="32"/>
  </r>
  <r>
    <x v="3297"/>
    <x v="0"/>
    <n v="37"/>
    <x v="0"/>
    <s v="Operations Manager"/>
    <x v="3"/>
    <x v="2"/>
    <x v="4"/>
    <x v="743"/>
    <x v="750"/>
    <d v="2024-02-25T00:00:00"/>
    <x v="0"/>
    <n v="77556"/>
    <n v="3.5"/>
    <x v="0"/>
    <n v="4"/>
    <x v="1"/>
    <x v="2"/>
    <n v="34"/>
  </r>
  <r>
    <x v="3298"/>
    <x v="0"/>
    <n v="31"/>
    <x v="0"/>
    <s v="Operations Executive"/>
    <x v="14"/>
    <x v="2"/>
    <x v="0"/>
    <x v="743"/>
    <x v="738"/>
    <d v="2024-02-06T00:00:00"/>
    <x v="0"/>
    <n v="130314"/>
    <n v="3.7"/>
    <x v="0"/>
    <n v="4"/>
    <x v="0"/>
    <x v="1"/>
    <n v="15"/>
  </r>
  <r>
    <x v="3299"/>
    <x v="2"/>
    <n v="31"/>
    <x v="1"/>
    <s v="Service Manager"/>
    <x v="3"/>
    <x v="2"/>
    <x v="1"/>
    <x v="743"/>
    <x v="747"/>
    <d v="2024-02-17T00:00:00"/>
    <x v="0"/>
    <m/>
    <m/>
    <x v="2"/>
    <n v="5"/>
    <x v="1"/>
    <x v="1"/>
    <n v="26"/>
  </r>
  <r>
    <x v="3300"/>
    <x v="0"/>
    <n v="34"/>
    <x v="1"/>
    <s v="Service Engineer"/>
    <x v="6"/>
    <x v="0"/>
    <x v="2"/>
    <x v="744"/>
    <x v="741"/>
    <d v="2024-02-10T00:00:00"/>
    <x v="0"/>
    <m/>
    <m/>
    <x v="0"/>
    <n v="4"/>
    <x v="1"/>
    <x v="2"/>
    <n v="18"/>
  </r>
  <r>
    <x v="3301"/>
    <x v="1"/>
    <n v="39"/>
    <x v="0"/>
    <s v="Operations Manager"/>
    <x v="4"/>
    <x v="3"/>
    <x v="0"/>
    <x v="744"/>
    <x v="750"/>
    <d v="2024-02-21T00:00:00"/>
    <x v="0"/>
    <n v="82662"/>
    <n v="4.7"/>
    <x v="0"/>
    <n v="5"/>
    <x v="1"/>
    <x v="2"/>
    <n v="29"/>
  </r>
  <r>
    <x v="3302"/>
    <x v="0"/>
    <n v="22"/>
    <x v="2"/>
    <s v="Sales Executive"/>
    <x v="10"/>
    <x v="1"/>
    <x v="2"/>
    <x v="744"/>
    <x v="743"/>
    <d v="2024-02-17T00:00:00"/>
    <x v="0"/>
    <m/>
    <m/>
    <x v="0"/>
    <n v="3"/>
    <x v="1"/>
    <x v="0"/>
    <n v="25"/>
  </r>
  <r>
    <x v="3303"/>
    <x v="0"/>
    <n v="32"/>
    <x v="5"/>
    <s v="General Manager"/>
    <x v="2"/>
    <x v="1"/>
    <x v="4"/>
    <x v="744"/>
    <x v="751"/>
    <d v="2024-02-15T00:00:00"/>
    <x v="0"/>
    <n v="63951"/>
    <n v="4"/>
    <x v="0"/>
    <m/>
    <x v="0"/>
    <x v="1"/>
    <n v="23"/>
  </r>
  <r>
    <x v="3304"/>
    <x v="0"/>
    <n v="34"/>
    <x v="0"/>
    <s v="Operations Manager"/>
    <x v="13"/>
    <x v="1"/>
    <x v="1"/>
    <x v="744"/>
    <x v="750"/>
    <d v="2024-02-23T00:00:00"/>
    <x v="0"/>
    <n v="188557"/>
    <n v="4.4000000000000004"/>
    <x v="0"/>
    <n v="2"/>
    <x v="1"/>
    <x v="2"/>
    <n v="31"/>
  </r>
  <r>
    <x v="3305"/>
    <x v="0"/>
    <n v="33"/>
    <x v="0"/>
    <s v="Operations Executive"/>
    <x v="13"/>
    <x v="3"/>
    <x v="2"/>
    <x v="745"/>
    <x v="744"/>
    <d v="2024-02-14T00:00:00"/>
    <x v="1"/>
    <m/>
    <m/>
    <x v="1"/>
    <n v="4"/>
    <x v="0"/>
    <x v="1"/>
    <n v="21"/>
  </r>
  <r>
    <x v="3306"/>
    <x v="0"/>
    <n v="31"/>
    <x v="2"/>
    <s v="Sales Executive"/>
    <x v="14"/>
    <x v="1"/>
    <x v="4"/>
    <x v="745"/>
    <x v="749"/>
    <d v="2024-02-23T00:00:00"/>
    <x v="1"/>
    <m/>
    <m/>
    <x v="1"/>
    <n v="4"/>
    <x v="1"/>
    <x v="1"/>
    <n v="30"/>
  </r>
  <r>
    <x v="3307"/>
    <x v="0"/>
    <n v="25"/>
    <x v="0"/>
    <s v="Operations Manager"/>
    <x v="3"/>
    <x v="2"/>
    <x v="0"/>
    <x v="745"/>
    <x v="741"/>
    <d v="2024-02-14T00:00:00"/>
    <x v="0"/>
    <m/>
    <m/>
    <x v="0"/>
    <n v="4"/>
    <x v="1"/>
    <x v="0"/>
    <n v="21"/>
  </r>
  <r>
    <x v="3308"/>
    <x v="0"/>
    <n v="35"/>
    <x v="4"/>
    <s v="Production Manager"/>
    <x v="3"/>
    <x v="1"/>
    <x v="2"/>
    <x v="745"/>
    <x v="744"/>
    <d v="2024-02-13T00:00:00"/>
    <x v="1"/>
    <m/>
    <m/>
    <x v="1"/>
    <n v="4"/>
    <x v="0"/>
    <x v="2"/>
    <n v="20"/>
  </r>
  <r>
    <x v="3309"/>
    <x v="0"/>
    <n v="32"/>
    <x v="1"/>
    <s v="Service Engineer"/>
    <x v="3"/>
    <x v="1"/>
    <x v="0"/>
    <x v="746"/>
    <x v="752"/>
    <d v="2024-02-17T00:00:00"/>
    <x v="0"/>
    <n v="64886"/>
    <n v="4.3"/>
    <x v="0"/>
    <n v="1"/>
    <x v="1"/>
    <x v="1"/>
    <n v="23"/>
  </r>
  <r>
    <x v="3310"/>
    <x v="2"/>
    <n v="38"/>
    <x v="1"/>
    <s v="Service Engineer"/>
    <x v="8"/>
    <x v="0"/>
    <x v="1"/>
    <x v="746"/>
    <x v="749"/>
    <d v="2024-02-18T00:00:00"/>
    <x v="0"/>
    <n v="211431"/>
    <n v="4.9000000000000004"/>
    <x v="0"/>
    <n v="4"/>
    <x v="1"/>
    <x v="2"/>
    <n v="24"/>
  </r>
  <r>
    <x v="3311"/>
    <x v="2"/>
    <n v="34"/>
    <x v="0"/>
    <s v="Operations Executive"/>
    <x v="4"/>
    <x v="0"/>
    <x v="0"/>
    <x v="746"/>
    <x v="744"/>
    <d v="2024-02-10T00:00:00"/>
    <x v="2"/>
    <m/>
    <m/>
    <x v="1"/>
    <n v="3"/>
    <x v="1"/>
    <x v="2"/>
    <n v="16"/>
  </r>
  <r>
    <x v="3312"/>
    <x v="2"/>
    <n v="35"/>
    <x v="0"/>
    <s v="Operations Executive"/>
    <x v="8"/>
    <x v="1"/>
    <x v="4"/>
    <x v="746"/>
    <x v="746"/>
    <d v="2024-02-16T00:00:00"/>
    <x v="3"/>
    <m/>
    <m/>
    <x v="1"/>
    <m/>
    <x v="1"/>
    <x v="2"/>
    <n v="22"/>
  </r>
  <r>
    <x v="3313"/>
    <x v="0"/>
    <n v="22"/>
    <x v="7"/>
    <s v="Purchase Officer"/>
    <x v="3"/>
    <x v="0"/>
    <x v="1"/>
    <x v="747"/>
    <x v="743"/>
    <d v="2024-02-16T00:00:00"/>
    <x v="0"/>
    <m/>
    <m/>
    <x v="0"/>
    <m/>
    <x v="1"/>
    <x v="0"/>
    <n v="21"/>
  </r>
  <r>
    <x v="3314"/>
    <x v="0"/>
    <n v="23"/>
    <x v="2"/>
    <s v="Sales Executive"/>
    <x v="0"/>
    <x v="1"/>
    <x v="0"/>
    <x v="747"/>
    <x v="751"/>
    <d v="2024-02-15T00:00:00"/>
    <x v="1"/>
    <m/>
    <m/>
    <x v="1"/>
    <m/>
    <x v="1"/>
    <x v="0"/>
    <n v="20"/>
  </r>
  <r>
    <x v="3315"/>
    <x v="2"/>
    <n v="31"/>
    <x v="0"/>
    <s v="Operations Executive"/>
    <x v="6"/>
    <x v="0"/>
    <x v="3"/>
    <x v="747"/>
    <x v="744"/>
    <d v="2024-02-14T00:00:00"/>
    <x v="1"/>
    <m/>
    <m/>
    <x v="1"/>
    <n v="5"/>
    <x v="1"/>
    <x v="1"/>
    <n v="19"/>
  </r>
  <r>
    <x v="3316"/>
    <x v="0"/>
    <n v="39"/>
    <x v="0"/>
    <s v="Operations Manager"/>
    <x v="10"/>
    <x v="1"/>
    <x v="1"/>
    <x v="747"/>
    <x v="743"/>
    <d v="2024-02-13T00:00:00"/>
    <x v="1"/>
    <m/>
    <m/>
    <x v="1"/>
    <n v="5"/>
    <x v="1"/>
    <x v="2"/>
    <n v="18"/>
  </r>
  <r>
    <x v="3317"/>
    <x v="0"/>
    <n v="22"/>
    <x v="0"/>
    <s v="Operations Manager"/>
    <x v="1"/>
    <x v="0"/>
    <x v="0"/>
    <x v="747"/>
    <x v="741"/>
    <d v="2024-02-13T00:00:00"/>
    <x v="0"/>
    <n v="74517"/>
    <n v="4"/>
    <x v="0"/>
    <n v="2"/>
    <x v="1"/>
    <x v="0"/>
    <n v="18"/>
  </r>
  <r>
    <x v="3318"/>
    <x v="2"/>
    <n v="27"/>
    <x v="6"/>
    <s v="Financial Analyst"/>
    <x v="1"/>
    <x v="1"/>
    <x v="0"/>
    <x v="747"/>
    <x v="743"/>
    <d v="2024-02-11T00:00:00"/>
    <x v="1"/>
    <m/>
    <m/>
    <x v="1"/>
    <m/>
    <x v="1"/>
    <x v="0"/>
    <n v="16"/>
  </r>
  <r>
    <x v="3319"/>
    <x v="2"/>
    <n v="35"/>
    <x v="7"/>
    <s v="Purchase Officer"/>
    <x v="3"/>
    <x v="0"/>
    <x v="1"/>
    <x v="747"/>
    <x v="753"/>
    <d v="2024-02-21T00:00:00"/>
    <x v="0"/>
    <n v="77470"/>
    <n v="3.5"/>
    <x v="2"/>
    <n v="3"/>
    <x v="1"/>
    <x v="2"/>
    <n v="26"/>
  </r>
  <r>
    <x v="3320"/>
    <x v="0"/>
    <n v="25"/>
    <x v="0"/>
    <s v="Operations Executive"/>
    <x v="12"/>
    <x v="1"/>
    <x v="1"/>
    <x v="748"/>
    <x v="754"/>
    <d v="2024-02-28T00:00:00"/>
    <x v="1"/>
    <m/>
    <m/>
    <x v="1"/>
    <n v="4"/>
    <x v="2"/>
    <x v="0"/>
    <n v="32"/>
  </r>
  <r>
    <x v="3321"/>
    <x v="0"/>
    <n v="49"/>
    <x v="1"/>
    <s v="Service Engineer"/>
    <x v="2"/>
    <x v="0"/>
    <x v="1"/>
    <x v="748"/>
    <x v="746"/>
    <d v="2024-02-17T00:00:00"/>
    <x v="0"/>
    <n v="69590"/>
    <n v="4.9000000000000004"/>
    <x v="0"/>
    <n v="5"/>
    <x v="1"/>
    <x v="5"/>
    <n v="21"/>
  </r>
  <r>
    <x v="3322"/>
    <x v="2"/>
    <n v="29"/>
    <x v="3"/>
    <s v="Marketing Executive"/>
    <x v="8"/>
    <x v="1"/>
    <x v="0"/>
    <x v="748"/>
    <x v="749"/>
    <d v="2024-02-16T00:00:00"/>
    <x v="0"/>
    <m/>
    <m/>
    <x v="0"/>
    <m/>
    <x v="1"/>
    <x v="1"/>
    <n v="20"/>
  </r>
  <r>
    <x v="3323"/>
    <x v="2"/>
    <n v="34"/>
    <x v="0"/>
    <s v="Operations Executive"/>
    <x v="10"/>
    <x v="2"/>
    <x v="1"/>
    <x v="748"/>
    <x v="749"/>
    <d v="2024-02-20T00:00:00"/>
    <x v="0"/>
    <m/>
    <m/>
    <x v="0"/>
    <m/>
    <x v="1"/>
    <x v="2"/>
    <n v="24"/>
  </r>
  <r>
    <x v="3324"/>
    <x v="2"/>
    <n v="39"/>
    <x v="1"/>
    <s v="Service Engineer"/>
    <x v="4"/>
    <x v="0"/>
    <x v="0"/>
    <x v="749"/>
    <x v="750"/>
    <d v="2024-02-23T00:00:00"/>
    <x v="0"/>
    <n v="73067"/>
    <n v="3.7"/>
    <x v="0"/>
    <n v="4"/>
    <x v="1"/>
    <x v="2"/>
    <n v="26"/>
  </r>
  <r>
    <x v="3325"/>
    <x v="2"/>
    <n v="37"/>
    <x v="4"/>
    <s v="Production Engineer"/>
    <x v="9"/>
    <x v="4"/>
    <x v="1"/>
    <x v="750"/>
    <x v="752"/>
    <d v="2024-02-18T00:00:00"/>
    <x v="3"/>
    <m/>
    <m/>
    <x v="1"/>
    <n v="4"/>
    <x v="1"/>
    <x v="2"/>
    <n v="20"/>
  </r>
  <r>
    <x v="3326"/>
    <x v="2"/>
    <n v="33"/>
    <x v="0"/>
    <s v="Operations Manager"/>
    <x v="1"/>
    <x v="4"/>
    <x v="1"/>
    <x v="750"/>
    <x v="752"/>
    <d v="2024-02-23T00:00:00"/>
    <x v="0"/>
    <m/>
    <m/>
    <x v="0"/>
    <n v="4"/>
    <x v="1"/>
    <x v="1"/>
    <n v="25"/>
  </r>
  <r>
    <x v="3327"/>
    <x v="0"/>
    <n v="24"/>
    <x v="1"/>
    <s v="Service Manager"/>
    <x v="5"/>
    <x v="2"/>
    <x v="4"/>
    <x v="750"/>
    <x v="755"/>
    <d v="2024-02-27T00:00:00"/>
    <x v="0"/>
    <n v="47473"/>
    <n v="4.2"/>
    <x v="0"/>
    <n v="4"/>
    <x v="2"/>
    <x v="0"/>
    <n v="29"/>
  </r>
  <r>
    <x v="3328"/>
    <x v="0"/>
    <n v="30"/>
    <x v="1"/>
    <s v="Service Engineer"/>
    <x v="10"/>
    <x v="2"/>
    <x v="1"/>
    <x v="750"/>
    <x v="756"/>
    <d v="2024-03-01T00:00:00"/>
    <x v="1"/>
    <m/>
    <m/>
    <x v="1"/>
    <n v="5"/>
    <x v="1"/>
    <x v="1"/>
    <n v="32"/>
  </r>
  <r>
    <x v="3329"/>
    <x v="2"/>
    <n v="38"/>
    <x v="0"/>
    <s v="Operations Executive"/>
    <x v="9"/>
    <x v="0"/>
    <x v="0"/>
    <x v="750"/>
    <x v="743"/>
    <d v="2024-02-13T00:00:00"/>
    <x v="3"/>
    <m/>
    <m/>
    <x v="1"/>
    <n v="5"/>
    <x v="1"/>
    <x v="2"/>
    <n v="15"/>
  </r>
  <r>
    <x v="3330"/>
    <x v="2"/>
    <n v="27"/>
    <x v="1"/>
    <s v="Service Manager"/>
    <x v="5"/>
    <x v="0"/>
    <x v="1"/>
    <x v="750"/>
    <x v="747"/>
    <d v="2024-02-13T00:00:00"/>
    <x v="0"/>
    <n v="32881"/>
    <n v="3.6"/>
    <x v="0"/>
    <n v="4"/>
    <x v="1"/>
    <x v="0"/>
    <n v="15"/>
  </r>
  <r>
    <x v="3331"/>
    <x v="2"/>
    <n v="29"/>
    <x v="0"/>
    <s v="Operations Executive"/>
    <x v="11"/>
    <x v="0"/>
    <x v="1"/>
    <x v="751"/>
    <x v="747"/>
    <d v="2024-02-17T00:00:00"/>
    <x v="0"/>
    <n v="100151"/>
    <n v="3.8"/>
    <x v="0"/>
    <n v="5"/>
    <x v="1"/>
    <x v="1"/>
    <n v="18"/>
  </r>
  <r>
    <x v="3332"/>
    <x v="0"/>
    <n v="38"/>
    <x v="1"/>
    <s v="Service Manager"/>
    <x v="6"/>
    <x v="1"/>
    <x v="2"/>
    <x v="751"/>
    <x v="749"/>
    <d v="2024-02-19T00:00:00"/>
    <x v="1"/>
    <m/>
    <m/>
    <x v="1"/>
    <n v="4"/>
    <x v="0"/>
    <x v="2"/>
    <n v="20"/>
  </r>
  <r>
    <x v="3333"/>
    <x v="0"/>
    <n v="22"/>
    <x v="0"/>
    <s v="Operations Manager"/>
    <x v="4"/>
    <x v="1"/>
    <x v="0"/>
    <x v="751"/>
    <x v="747"/>
    <d v="2024-02-21T00:00:00"/>
    <x v="1"/>
    <m/>
    <m/>
    <x v="1"/>
    <n v="4"/>
    <x v="1"/>
    <x v="0"/>
    <n v="22"/>
  </r>
  <r>
    <x v="3334"/>
    <x v="2"/>
    <n v="33"/>
    <x v="2"/>
    <s v="Sales Manager"/>
    <x v="4"/>
    <x v="0"/>
    <x v="0"/>
    <x v="751"/>
    <x v="745"/>
    <d v="2024-02-14T00:00:00"/>
    <x v="0"/>
    <n v="77757"/>
    <n v="4.9000000000000004"/>
    <x v="0"/>
    <n v="4"/>
    <x v="1"/>
    <x v="1"/>
    <n v="15"/>
  </r>
  <r>
    <x v="3335"/>
    <x v="2"/>
    <n v="23"/>
    <x v="2"/>
    <s v="Sales Executive"/>
    <x v="0"/>
    <x v="2"/>
    <x v="0"/>
    <x v="751"/>
    <x v="749"/>
    <d v="2024-02-21T00:00:00"/>
    <x v="2"/>
    <m/>
    <m/>
    <x v="1"/>
    <n v="4"/>
    <x v="1"/>
    <x v="0"/>
    <n v="22"/>
  </r>
  <r>
    <x v="3336"/>
    <x v="1"/>
    <n v="38"/>
    <x v="0"/>
    <s v="Operations Executive"/>
    <x v="4"/>
    <x v="0"/>
    <x v="1"/>
    <x v="751"/>
    <x v="757"/>
    <d v="2024-02-23T00:00:00"/>
    <x v="0"/>
    <n v="65869"/>
    <n v="4.5"/>
    <x v="0"/>
    <n v="4"/>
    <x v="1"/>
    <x v="2"/>
    <n v="24"/>
  </r>
  <r>
    <x v="3337"/>
    <x v="2"/>
    <n v="29"/>
    <x v="0"/>
    <s v="Operations Manager"/>
    <x v="7"/>
    <x v="1"/>
    <x v="1"/>
    <x v="752"/>
    <x v="756"/>
    <d v="2024-03-03T00:00:00"/>
    <x v="0"/>
    <n v="62978"/>
    <n v="3.9"/>
    <x v="2"/>
    <n v="1"/>
    <x v="1"/>
    <x v="1"/>
    <n v="32"/>
  </r>
  <r>
    <x v="3338"/>
    <x v="2"/>
    <n v="26"/>
    <x v="1"/>
    <s v="Service Engineer"/>
    <x v="4"/>
    <x v="0"/>
    <x v="0"/>
    <x v="752"/>
    <x v="752"/>
    <d v="2024-02-21T00:00:00"/>
    <x v="0"/>
    <n v="76733"/>
    <n v="4.8"/>
    <x v="0"/>
    <n v="5"/>
    <x v="1"/>
    <x v="0"/>
    <n v="21"/>
  </r>
  <r>
    <x v="3339"/>
    <x v="2"/>
    <n v="23"/>
    <x v="1"/>
    <s v="Service Engineer"/>
    <x v="4"/>
    <x v="3"/>
    <x v="0"/>
    <x v="752"/>
    <x v="758"/>
    <d v="2024-02-26T00:00:00"/>
    <x v="0"/>
    <m/>
    <m/>
    <x v="0"/>
    <m/>
    <x v="1"/>
    <x v="0"/>
    <n v="26"/>
  </r>
  <r>
    <x v="3340"/>
    <x v="2"/>
    <n v="34"/>
    <x v="0"/>
    <s v="Operations Executive"/>
    <x v="4"/>
    <x v="1"/>
    <x v="0"/>
    <x v="752"/>
    <x v="755"/>
    <d v="2024-02-25T00:00:00"/>
    <x v="0"/>
    <n v="58281"/>
    <n v="4.8"/>
    <x v="0"/>
    <n v="2"/>
    <x v="1"/>
    <x v="2"/>
    <n v="25"/>
  </r>
  <r>
    <x v="3341"/>
    <x v="0"/>
    <n v="44"/>
    <x v="6"/>
    <s v="Financial Analyst"/>
    <x v="8"/>
    <x v="0"/>
    <x v="1"/>
    <x v="752"/>
    <x v="748"/>
    <d v="2024-02-20T00:00:00"/>
    <x v="0"/>
    <n v="154136"/>
    <n v="4.2"/>
    <x v="0"/>
    <m/>
    <x v="1"/>
    <x v="3"/>
    <n v="20"/>
  </r>
  <r>
    <x v="3342"/>
    <x v="2"/>
    <n v="28"/>
    <x v="8"/>
    <s v="HR Manager"/>
    <x v="1"/>
    <x v="3"/>
    <x v="1"/>
    <x v="753"/>
    <x v="757"/>
    <d v="2024-02-29T00:00:00"/>
    <x v="0"/>
    <n v="58531"/>
    <n v="4.8"/>
    <x v="0"/>
    <n v="4"/>
    <x v="1"/>
    <x v="1"/>
    <n v="28"/>
  </r>
  <r>
    <x v="3343"/>
    <x v="0"/>
    <n v="29"/>
    <x v="5"/>
    <s v="General Manager"/>
    <x v="10"/>
    <x v="1"/>
    <x v="2"/>
    <x v="753"/>
    <x v="759"/>
    <d v="2024-03-04T00:00:00"/>
    <x v="0"/>
    <n v="162963"/>
    <n v="3.5"/>
    <x v="2"/>
    <n v="4"/>
    <x v="1"/>
    <x v="1"/>
    <n v="32"/>
  </r>
  <r>
    <x v="3344"/>
    <x v="0"/>
    <n v="23"/>
    <x v="0"/>
    <s v="Operations Executive"/>
    <x v="0"/>
    <x v="4"/>
    <x v="1"/>
    <x v="753"/>
    <x v="747"/>
    <d v="2024-02-19T00:00:00"/>
    <x v="0"/>
    <m/>
    <m/>
    <x v="0"/>
    <n v="4"/>
    <x v="1"/>
    <x v="0"/>
    <n v="18"/>
  </r>
  <r>
    <x v="3345"/>
    <x v="2"/>
    <n v="26"/>
    <x v="4"/>
    <s v="Production Manager"/>
    <x v="8"/>
    <x v="4"/>
    <x v="0"/>
    <x v="753"/>
    <x v="756"/>
    <d v="2024-03-01T00:00:00"/>
    <x v="2"/>
    <m/>
    <m/>
    <x v="1"/>
    <n v="4"/>
    <x v="1"/>
    <x v="0"/>
    <n v="29"/>
  </r>
  <r>
    <x v="3346"/>
    <x v="0"/>
    <n v="39"/>
    <x v="6"/>
    <s v="Finance Manager"/>
    <x v="12"/>
    <x v="1"/>
    <x v="1"/>
    <x v="754"/>
    <x v="754"/>
    <d v="2024-02-25T00:00:00"/>
    <x v="1"/>
    <m/>
    <m/>
    <x v="1"/>
    <n v="4"/>
    <x v="0"/>
    <x v="2"/>
    <n v="23"/>
  </r>
  <r>
    <x v="3347"/>
    <x v="0"/>
    <n v="30"/>
    <x v="0"/>
    <s v="Operations Executive"/>
    <x v="1"/>
    <x v="1"/>
    <x v="3"/>
    <x v="754"/>
    <x v="759"/>
    <d v="2024-02-26T00:00:00"/>
    <x v="1"/>
    <m/>
    <m/>
    <x v="1"/>
    <n v="4"/>
    <x v="1"/>
    <x v="1"/>
    <n v="24"/>
  </r>
  <r>
    <x v="3348"/>
    <x v="0"/>
    <n v="26"/>
    <x v="1"/>
    <s v="Service Engineer"/>
    <x v="4"/>
    <x v="1"/>
    <x v="4"/>
    <x v="754"/>
    <x v="748"/>
    <d v="2024-02-18T00:00:00"/>
    <x v="0"/>
    <n v="88371"/>
    <n v="4.0999999999999996"/>
    <x v="0"/>
    <n v="4"/>
    <x v="1"/>
    <x v="0"/>
    <n v="16"/>
  </r>
  <r>
    <x v="3349"/>
    <x v="0"/>
    <n v="25"/>
    <x v="1"/>
    <s v="Service Manager"/>
    <x v="3"/>
    <x v="1"/>
    <x v="0"/>
    <x v="754"/>
    <x v="748"/>
    <d v="2024-02-21T00:00:00"/>
    <x v="0"/>
    <m/>
    <m/>
    <x v="2"/>
    <n v="5"/>
    <x v="1"/>
    <x v="0"/>
    <n v="19"/>
  </r>
  <r>
    <x v="3350"/>
    <x v="0"/>
    <n v="26"/>
    <x v="2"/>
    <s v="Sales Executive"/>
    <x v="12"/>
    <x v="3"/>
    <x v="0"/>
    <x v="754"/>
    <x v="760"/>
    <d v="2024-03-01T00:00:00"/>
    <x v="1"/>
    <m/>
    <m/>
    <x v="1"/>
    <n v="3"/>
    <x v="1"/>
    <x v="0"/>
    <n v="28"/>
  </r>
  <r>
    <x v="3351"/>
    <x v="0"/>
    <n v="24"/>
    <x v="2"/>
    <s v="Sales Manager"/>
    <x v="1"/>
    <x v="1"/>
    <x v="2"/>
    <x v="755"/>
    <x v="761"/>
    <d v="2024-03-05T00:00:00"/>
    <x v="4"/>
    <m/>
    <m/>
    <x v="1"/>
    <n v="1"/>
    <x v="0"/>
    <x v="0"/>
    <n v="31"/>
  </r>
  <r>
    <x v="3352"/>
    <x v="1"/>
    <n v="24"/>
    <x v="1"/>
    <s v="Service Manager"/>
    <x v="7"/>
    <x v="4"/>
    <x v="0"/>
    <x v="755"/>
    <x v="752"/>
    <d v="2024-02-16T00:00:00"/>
    <x v="2"/>
    <m/>
    <m/>
    <x v="1"/>
    <n v="5"/>
    <x v="1"/>
    <x v="0"/>
    <n v="13"/>
  </r>
  <r>
    <x v="3353"/>
    <x v="0"/>
    <n v="24"/>
    <x v="4"/>
    <s v="Production Engineer"/>
    <x v="13"/>
    <x v="1"/>
    <x v="3"/>
    <x v="755"/>
    <x v="755"/>
    <d v="2024-02-24T00:00:00"/>
    <x v="0"/>
    <m/>
    <m/>
    <x v="0"/>
    <n v="5"/>
    <x v="1"/>
    <x v="0"/>
    <n v="21"/>
  </r>
  <r>
    <x v="3354"/>
    <x v="0"/>
    <n v="25"/>
    <x v="0"/>
    <s v="Operations Manager"/>
    <x v="0"/>
    <x v="3"/>
    <x v="0"/>
    <x v="755"/>
    <x v="756"/>
    <d v="2024-03-02T00:00:00"/>
    <x v="0"/>
    <n v="44916"/>
    <n v="4"/>
    <x v="0"/>
    <n v="4"/>
    <x v="1"/>
    <x v="0"/>
    <n v="28"/>
  </r>
  <r>
    <x v="3355"/>
    <x v="0"/>
    <n v="32"/>
    <x v="4"/>
    <s v="Production Engineer"/>
    <x v="9"/>
    <x v="1"/>
    <x v="1"/>
    <x v="756"/>
    <x v="755"/>
    <d v="2024-02-26T00:00:00"/>
    <x v="0"/>
    <n v="44964"/>
    <n v="4.4000000000000004"/>
    <x v="2"/>
    <n v="4"/>
    <x v="1"/>
    <x v="1"/>
    <n v="22"/>
  </r>
  <r>
    <x v="3356"/>
    <x v="2"/>
    <n v="44"/>
    <x v="1"/>
    <s v="Service Engineer"/>
    <x v="10"/>
    <x v="0"/>
    <x v="3"/>
    <x v="756"/>
    <x v="761"/>
    <d v="2024-03-03T00:00:00"/>
    <x v="0"/>
    <m/>
    <m/>
    <x v="0"/>
    <n v="4"/>
    <x v="0"/>
    <x v="3"/>
    <n v="28"/>
  </r>
  <r>
    <x v="3357"/>
    <x v="0"/>
    <n v="32"/>
    <x v="2"/>
    <s v="Sales Manager"/>
    <x v="5"/>
    <x v="1"/>
    <x v="2"/>
    <x v="756"/>
    <x v="750"/>
    <d v="2024-02-19T00:00:00"/>
    <x v="2"/>
    <m/>
    <m/>
    <x v="1"/>
    <n v="4"/>
    <x v="1"/>
    <x v="1"/>
    <n v="15"/>
  </r>
  <r>
    <x v="3358"/>
    <x v="2"/>
    <n v="25"/>
    <x v="0"/>
    <s v="Operations Manager"/>
    <x v="0"/>
    <x v="1"/>
    <x v="0"/>
    <x v="756"/>
    <x v="762"/>
    <d v="2024-03-09T00:00:00"/>
    <x v="0"/>
    <n v="64219"/>
    <n v="4.0999999999999996"/>
    <x v="0"/>
    <n v="3"/>
    <x v="1"/>
    <x v="0"/>
    <n v="34"/>
  </r>
  <r>
    <x v="3359"/>
    <x v="2"/>
    <n v="25"/>
    <x v="1"/>
    <s v="Service Engineer"/>
    <x v="1"/>
    <x v="1"/>
    <x v="3"/>
    <x v="756"/>
    <x v="758"/>
    <d v="2024-02-25T00:00:00"/>
    <x v="0"/>
    <m/>
    <m/>
    <x v="0"/>
    <n v="3"/>
    <x v="0"/>
    <x v="0"/>
    <n v="21"/>
  </r>
  <r>
    <x v="3360"/>
    <x v="2"/>
    <n v="22"/>
    <x v="0"/>
    <s v="Operations Executive"/>
    <x v="6"/>
    <x v="1"/>
    <x v="3"/>
    <x v="756"/>
    <x v="762"/>
    <d v="2024-03-02T00:00:00"/>
    <x v="0"/>
    <n v="51208"/>
    <n v="5"/>
    <x v="0"/>
    <m/>
    <x v="1"/>
    <x v="0"/>
    <n v="27"/>
  </r>
  <r>
    <x v="3361"/>
    <x v="0"/>
    <n v="37"/>
    <x v="5"/>
    <s v="General Manager"/>
    <x v="3"/>
    <x v="1"/>
    <x v="1"/>
    <x v="756"/>
    <x v="754"/>
    <d v="2024-02-26T00:00:00"/>
    <x v="0"/>
    <n v="67611"/>
    <n v="3.7"/>
    <x v="2"/>
    <m/>
    <x v="0"/>
    <x v="2"/>
    <n v="22"/>
  </r>
  <r>
    <x v="3362"/>
    <x v="2"/>
    <n v="24"/>
    <x v="1"/>
    <s v="Service Engineer"/>
    <x v="5"/>
    <x v="0"/>
    <x v="0"/>
    <x v="756"/>
    <x v="759"/>
    <d v="2024-02-28T00:00:00"/>
    <x v="3"/>
    <m/>
    <m/>
    <x v="1"/>
    <m/>
    <x v="1"/>
    <x v="0"/>
    <n v="24"/>
  </r>
  <r>
    <x v="3363"/>
    <x v="0"/>
    <n v="34"/>
    <x v="1"/>
    <s v="Service Engineer"/>
    <x v="6"/>
    <x v="1"/>
    <x v="0"/>
    <x v="757"/>
    <x v="760"/>
    <d v="2024-03-06T00:00:00"/>
    <x v="1"/>
    <m/>
    <m/>
    <x v="1"/>
    <n v="3"/>
    <x v="1"/>
    <x v="2"/>
    <n v="30"/>
  </r>
  <r>
    <x v="3364"/>
    <x v="1"/>
    <n v="33"/>
    <x v="4"/>
    <s v="Production Engineer"/>
    <x v="9"/>
    <x v="2"/>
    <x v="2"/>
    <x v="757"/>
    <x v="763"/>
    <d v="2024-03-02T00:00:00"/>
    <x v="0"/>
    <n v="63627"/>
    <n v="4.7"/>
    <x v="0"/>
    <n v="5"/>
    <x v="1"/>
    <x v="1"/>
    <n v="26"/>
  </r>
  <r>
    <x v="3365"/>
    <x v="2"/>
    <n v="36"/>
    <x v="3"/>
    <s v="Marketing Executive"/>
    <x v="6"/>
    <x v="0"/>
    <x v="1"/>
    <x v="757"/>
    <x v="764"/>
    <d v="2024-02-18T00:00:00"/>
    <x v="0"/>
    <n v="81347"/>
    <n v="4.3"/>
    <x v="0"/>
    <n v="4"/>
    <x v="1"/>
    <x v="2"/>
    <n v="13"/>
  </r>
  <r>
    <x v="3366"/>
    <x v="0"/>
    <n v="25"/>
    <x v="0"/>
    <s v="Operations Executive"/>
    <x v="3"/>
    <x v="2"/>
    <x v="1"/>
    <x v="757"/>
    <x v="757"/>
    <d v="2024-02-29T00:00:00"/>
    <x v="0"/>
    <n v="76191"/>
    <n v="4.8"/>
    <x v="2"/>
    <n v="2"/>
    <x v="1"/>
    <x v="0"/>
    <n v="24"/>
  </r>
  <r>
    <x v="3367"/>
    <x v="0"/>
    <n v="25"/>
    <x v="0"/>
    <s v="Operations Manager"/>
    <x v="12"/>
    <x v="4"/>
    <x v="1"/>
    <x v="757"/>
    <x v="762"/>
    <d v="2024-03-02T00:00:00"/>
    <x v="0"/>
    <n v="49803"/>
    <n v="4"/>
    <x v="0"/>
    <m/>
    <x v="0"/>
    <x v="0"/>
    <n v="26"/>
  </r>
  <r>
    <x v="3368"/>
    <x v="0"/>
    <n v="33"/>
    <x v="1"/>
    <s v="Service Engineer"/>
    <x v="6"/>
    <x v="2"/>
    <x v="1"/>
    <x v="757"/>
    <x v="765"/>
    <d v="2024-03-04T00:00:00"/>
    <x v="0"/>
    <n v="70040"/>
    <n v="3.6"/>
    <x v="0"/>
    <n v="4"/>
    <x v="1"/>
    <x v="1"/>
    <n v="28"/>
  </r>
  <r>
    <x v="3369"/>
    <x v="2"/>
    <n v="34"/>
    <x v="8"/>
    <s v="HR Specialist"/>
    <x v="11"/>
    <x v="0"/>
    <x v="1"/>
    <x v="757"/>
    <x v="762"/>
    <d v="2024-03-06T00:00:00"/>
    <x v="0"/>
    <n v="115118"/>
    <n v="4.4000000000000004"/>
    <x v="0"/>
    <n v="3"/>
    <x v="2"/>
    <x v="2"/>
    <n v="30"/>
  </r>
  <r>
    <x v="3370"/>
    <x v="0"/>
    <n v="30"/>
    <x v="1"/>
    <s v="Service Manager"/>
    <x v="13"/>
    <x v="1"/>
    <x v="1"/>
    <x v="758"/>
    <x v="755"/>
    <d v="2024-02-28T00:00:00"/>
    <x v="0"/>
    <n v="178915"/>
    <n v="3.8"/>
    <x v="0"/>
    <n v="4"/>
    <x v="0"/>
    <x v="1"/>
    <n v="22"/>
  </r>
  <r>
    <x v="3371"/>
    <x v="2"/>
    <n v="39"/>
    <x v="2"/>
    <s v="Sales Manager"/>
    <x v="0"/>
    <x v="0"/>
    <x v="2"/>
    <x v="758"/>
    <x v="754"/>
    <d v="2024-02-22T00:00:00"/>
    <x v="1"/>
    <m/>
    <m/>
    <x v="1"/>
    <n v="4"/>
    <x v="1"/>
    <x v="2"/>
    <n v="16"/>
  </r>
  <r>
    <x v="3372"/>
    <x v="0"/>
    <n v="31"/>
    <x v="0"/>
    <s v="Operations Manager"/>
    <x v="10"/>
    <x v="0"/>
    <x v="1"/>
    <x v="758"/>
    <x v="753"/>
    <d v="2024-02-19T00:00:00"/>
    <x v="0"/>
    <n v="137763"/>
    <n v="4.7"/>
    <x v="0"/>
    <n v="4"/>
    <x v="0"/>
    <x v="1"/>
    <n v="13"/>
  </r>
  <r>
    <x v="3373"/>
    <x v="2"/>
    <n v="34"/>
    <x v="3"/>
    <s v="Marketing Executive"/>
    <x v="4"/>
    <x v="1"/>
    <x v="0"/>
    <x v="758"/>
    <x v="760"/>
    <d v="2024-03-06T00:00:00"/>
    <x v="0"/>
    <n v="58683"/>
    <n v="4.8"/>
    <x v="0"/>
    <n v="4"/>
    <x v="1"/>
    <x v="2"/>
    <n v="29"/>
  </r>
  <r>
    <x v="3374"/>
    <x v="2"/>
    <n v="33"/>
    <x v="2"/>
    <s v="Sales Executive"/>
    <x v="5"/>
    <x v="0"/>
    <x v="0"/>
    <x v="759"/>
    <x v="762"/>
    <d v="2024-03-04T00:00:00"/>
    <x v="2"/>
    <m/>
    <m/>
    <x v="1"/>
    <n v="5"/>
    <x v="1"/>
    <x v="1"/>
    <n v="26"/>
  </r>
  <r>
    <x v="3375"/>
    <x v="2"/>
    <n v="32"/>
    <x v="1"/>
    <s v="Service Engineer"/>
    <x v="6"/>
    <x v="1"/>
    <x v="0"/>
    <x v="759"/>
    <x v="760"/>
    <d v="2024-03-03T00:00:00"/>
    <x v="2"/>
    <m/>
    <m/>
    <x v="1"/>
    <m/>
    <x v="1"/>
    <x v="1"/>
    <n v="25"/>
  </r>
  <r>
    <x v="3376"/>
    <x v="2"/>
    <n v="36"/>
    <x v="2"/>
    <s v="Sales Executive"/>
    <x v="10"/>
    <x v="1"/>
    <x v="1"/>
    <x v="759"/>
    <x v="766"/>
    <d v="2024-03-12T00:00:00"/>
    <x v="1"/>
    <m/>
    <m/>
    <x v="1"/>
    <n v="4"/>
    <x v="0"/>
    <x v="2"/>
    <n v="34"/>
  </r>
  <r>
    <x v="3377"/>
    <x v="0"/>
    <n v="38"/>
    <x v="1"/>
    <s v="Service Engineer"/>
    <x v="9"/>
    <x v="2"/>
    <x v="1"/>
    <x v="760"/>
    <x v="754"/>
    <d v="2024-02-24T00:00:00"/>
    <x v="0"/>
    <n v="46910"/>
    <n v="3.5"/>
    <x v="0"/>
    <n v="4"/>
    <x v="2"/>
    <x v="2"/>
    <n v="16"/>
  </r>
  <r>
    <x v="3378"/>
    <x v="0"/>
    <n v="22"/>
    <x v="1"/>
    <s v="Service Engineer"/>
    <x v="5"/>
    <x v="1"/>
    <x v="0"/>
    <x v="760"/>
    <x v="765"/>
    <d v="2024-03-01T00:00:00"/>
    <x v="1"/>
    <m/>
    <m/>
    <x v="1"/>
    <m/>
    <x v="0"/>
    <x v="0"/>
    <n v="22"/>
  </r>
  <r>
    <x v="3379"/>
    <x v="2"/>
    <n v="29"/>
    <x v="5"/>
    <s v="General Manager"/>
    <x v="13"/>
    <x v="1"/>
    <x v="0"/>
    <x v="760"/>
    <x v="762"/>
    <d v="2024-03-09T00:00:00"/>
    <x v="0"/>
    <n v="158864"/>
    <n v="4.5"/>
    <x v="2"/>
    <n v="5"/>
    <x v="1"/>
    <x v="1"/>
    <n v="30"/>
  </r>
  <r>
    <x v="3380"/>
    <x v="0"/>
    <n v="27"/>
    <x v="0"/>
    <s v="Operations Executive"/>
    <x v="14"/>
    <x v="1"/>
    <x v="1"/>
    <x v="760"/>
    <x v="766"/>
    <d v="2024-03-10T00:00:00"/>
    <x v="0"/>
    <n v="90083"/>
    <n v="4.5999999999999996"/>
    <x v="0"/>
    <n v="3"/>
    <x v="1"/>
    <x v="0"/>
    <n v="31"/>
  </r>
  <r>
    <x v="3381"/>
    <x v="0"/>
    <n v="38"/>
    <x v="0"/>
    <s v="Operations Executive"/>
    <x v="8"/>
    <x v="1"/>
    <x v="1"/>
    <x v="760"/>
    <x v="761"/>
    <d v="2024-03-03T00:00:00"/>
    <x v="2"/>
    <m/>
    <m/>
    <x v="1"/>
    <m/>
    <x v="1"/>
    <x v="2"/>
    <n v="24"/>
  </r>
  <r>
    <x v="3382"/>
    <x v="0"/>
    <n v="35"/>
    <x v="0"/>
    <s v="Operations Executive"/>
    <x v="7"/>
    <x v="1"/>
    <x v="2"/>
    <x v="760"/>
    <x v="767"/>
    <d v="2024-03-07T00:00:00"/>
    <x v="0"/>
    <n v="69035"/>
    <n v="3.7"/>
    <x v="0"/>
    <n v="5"/>
    <x v="1"/>
    <x v="2"/>
    <n v="28"/>
  </r>
  <r>
    <x v="3383"/>
    <x v="0"/>
    <n v="22"/>
    <x v="0"/>
    <s v="Operations Executive"/>
    <x v="0"/>
    <x v="1"/>
    <x v="0"/>
    <x v="760"/>
    <x v="768"/>
    <d v="2024-03-07T00:00:00"/>
    <x v="1"/>
    <m/>
    <m/>
    <x v="1"/>
    <m/>
    <x v="1"/>
    <x v="0"/>
    <n v="28"/>
  </r>
  <r>
    <x v="3384"/>
    <x v="0"/>
    <n v="35"/>
    <x v="0"/>
    <s v="Operations Executive"/>
    <x v="6"/>
    <x v="1"/>
    <x v="4"/>
    <x v="761"/>
    <x v="761"/>
    <d v="2024-03-05T00:00:00"/>
    <x v="0"/>
    <m/>
    <m/>
    <x v="0"/>
    <n v="1"/>
    <x v="1"/>
    <x v="2"/>
    <n v="25"/>
  </r>
  <r>
    <x v="3385"/>
    <x v="2"/>
    <n v="37"/>
    <x v="0"/>
    <s v="Operations Executive"/>
    <x v="1"/>
    <x v="1"/>
    <x v="3"/>
    <x v="762"/>
    <x v="759"/>
    <d v="2024-03-02T00:00:00"/>
    <x v="0"/>
    <m/>
    <m/>
    <x v="0"/>
    <n v="5"/>
    <x v="0"/>
    <x v="2"/>
    <n v="21"/>
  </r>
  <r>
    <x v="3386"/>
    <x v="0"/>
    <n v="26"/>
    <x v="1"/>
    <s v="Service Engineer"/>
    <x v="7"/>
    <x v="1"/>
    <x v="1"/>
    <x v="762"/>
    <x v="761"/>
    <d v="2024-03-06T00:00:00"/>
    <x v="0"/>
    <m/>
    <m/>
    <x v="0"/>
    <m/>
    <x v="2"/>
    <x v="0"/>
    <n v="25"/>
  </r>
  <r>
    <x v="3387"/>
    <x v="0"/>
    <n v="38"/>
    <x v="0"/>
    <s v="Operations Executive"/>
    <x v="0"/>
    <x v="0"/>
    <x v="2"/>
    <x v="762"/>
    <x v="769"/>
    <d v="2024-03-10T00:00:00"/>
    <x v="2"/>
    <m/>
    <m/>
    <x v="1"/>
    <n v="4"/>
    <x v="1"/>
    <x v="2"/>
    <n v="29"/>
  </r>
  <r>
    <x v="3388"/>
    <x v="0"/>
    <n v="25"/>
    <x v="0"/>
    <s v="Operations Executive"/>
    <x v="6"/>
    <x v="1"/>
    <x v="1"/>
    <x v="762"/>
    <x v="757"/>
    <d v="2024-03-02T00:00:00"/>
    <x v="0"/>
    <n v="51798"/>
    <n v="3.7"/>
    <x v="2"/>
    <n v="4"/>
    <x v="1"/>
    <x v="0"/>
    <n v="21"/>
  </r>
  <r>
    <x v="3389"/>
    <x v="2"/>
    <n v="25"/>
    <x v="0"/>
    <s v="Operations Executive"/>
    <x v="1"/>
    <x v="2"/>
    <x v="1"/>
    <x v="762"/>
    <x v="770"/>
    <d v="2024-02-28T00:00:00"/>
    <x v="0"/>
    <n v="59194"/>
    <n v="4.8"/>
    <x v="0"/>
    <n v="4"/>
    <x v="1"/>
    <x v="0"/>
    <n v="18"/>
  </r>
  <r>
    <x v="3390"/>
    <x v="0"/>
    <n v="33"/>
    <x v="5"/>
    <s v="General Manager"/>
    <x v="7"/>
    <x v="0"/>
    <x v="3"/>
    <x v="763"/>
    <x v="767"/>
    <d v="2024-03-03T00:00:00"/>
    <x v="0"/>
    <n v="68738"/>
    <n v="3.9"/>
    <x v="0"/>
    <n v="3"/>
    <x v="0"/>
    <x v="1"/>
    <n v="21"/>
  </r>
  <r>
    <x v="3391"/>
    <x v="2"/>
    <n v="24"/>
    <x v="7"/>
    <s v="Purchase Officer"/>
    <x v="0"/>
    <x v="0"/>
    <x v="1"/>
    <x v="763"/>
    <x v="756"/>
    <d v="2024-02-24T00:00:00"/>
    <x v="1"/>
    <m/>
    <m/>
    <x v="1"/>
    <n v="5"/>
    <x v="1"/>
    <x v="0"/>
    <n v="13"/>
  </r>
  <r>
    <x v="3392"/>
    <x v="2"/>
    <n v="28"/>
    <x v="0"/>
    <s v="Operations Manager"/>
    <x v="2"/>
    <x v="0"/>
    <x v="1"/>
    <x v="763"/>
    <x v="771"/>
    <d v="2024-03-06T00:00:00"/>
    <x v="1"/>
    <m/>
    <m/>
    <x v="1"/>
    <n v="4"/>
    <x v="1"/>
    <x v="1"/>
    <n v="24"/>
  </r>
  <r>
    <x v="3393"/>
    <x v="0"/>
    <n v="22"/>
    <x v="2"/>
    <s v="Sales Executive"/>
    <x v="3"/>
    <x v="1"/>
    <x v="4"/>
    <x v="763"/>
    <x v="771"/>
    <d v="2024-03-14T00:00:00"/>
    <x v="0"/>
    <m/>
    <m/>
    <x v="0"/>
    <n v="2"/>
    <x v="2"/>
    <x v="0"/>
    <n v="32"/>
  </r>
  <r>
    <x v="3394"/>
    <x v="1"/>
    <n v="34"/>
    <x v="0"/>
    <s v="Operations Executive"/>
    <x v="6"/>
    <x v="3"/>
    <x v="1"/>
    <x v="763"/>
    <x v="765"/>
    <d v="2024-02-29T00:00:00"/>
    <x v="0"/>
    <n v="80972"/>
    <n v="4.7"/>
    <x v="0"/>
    <n v="5"/>
    <x v="1"/>
    <x v="2"/>
    <n v="18"/>
  </r>
  <r>
    <x v="3395"/>
    <x v="1"/>
    <n v="28"/>
    <x v="1"/>
    <s v="Service Manager"/>
    <x v="5"/>
    <x v="1"/>
    <x v="1"/>
    <x v="764"/>
    <x v="761"/>
    <d v="2024-03-08T00:00:00"/>
    <x v="0"/>
    <n v="52537"/>
    <n v="4.4000000000000004"/>
    <x v="0"/>
    <n v="3"/>
    <x v="1"/>
    <x v="1"/>
    <n v="25"/>
  </r>
  <r>
    <x v="3396"/>
    <x v="2"/>
    <n v="54"/>
    <x v="2"/>
    <s v="Sales Executive"/>
    <x v="2"/>
    <x v="1"/>
    <x v="1"/>
    <x v="764"/>
    <x v="772"/>
    <d v="2024-03-14T00:00:00"/>
    <x v="2"/>
    <m/>
    <m/>
    <x v="1"/>
    <n v="4"/>
    <x v="1"/>
    <x v="4"/>
    <n v="31"/>
  </r>
  <r>
    <x v="3397"/>
    <x v="2"/>
    <n v="37"/>
    <x v="1"/>
    <s v="Service Engineer"/>
    <x v="4"/>
    <x v="1"/>
    <x v="0"/>
    <x v="764"/>
    <x v="766"/>
    <d v="2024-03-11T00:00:00"/>
    <x v="1"/>
    <m/>
    <m/>
    <x v="1"/>
    <n v="4"/>
    <x v="0"/>
    <x v="2"/>
    <n v="28"/>
  </r>
  <r>
    <x v="3398"/>
    <x v="0"/>
    <n v="32"/>
    <x v="0"/>
    <s v="Operations Executive"/>
    <x v="9"/>
    <x v="4"/>
    <x v="0"/>
    <x v="764"/>
    <x v="771"/>
    <d v="2024-03-06T00:00:00"/>
    <x v="1"/>
    <m/>
    <m/>
    <x v="1"/>
    <n v="3"/>
    <x v="1"/>
    <x v="1"/>
    <n v="23"/>
  </r>
  <r>
    <x v="3399"/>
    <x v="0"/>
    <n v="25"/>
    <x v="1"/>
    <s v="Service Manager"/>
    <x v="9"/>
    <x v="4"/>
    <x v="2"/>
    <x v="764"/>
    <x v="762"/>
    <d v="2024-03-03T00:00:00"/>
    <x v="0"/>
    <n v="63511"/>
    <n v="3.8"/>
    <x v="0"/>
    <n v="4"/>
    <x v="1"/>
    <x v="0"/>
    <n v="20"/>
  </r>
  <r>
    <x v="3400"/>
    <x v="0"/>
    <n v="25"/>
    <x v="3"/>
    <s v="Marketing Executive"/>
    <x v="2"/>
    <x v="2"/>
    <x v="4"/>
    <x v="764"/>
    <x v="769"/>
    <d v="2024-03-11T00:00:00"/>
    <x v="1"/>
    <m/>
    <m/>
    <x v="1"/>
    <n v="5"/>
    <x v="1"/>
    <x v="0"/>
    <n v="28"/>
  </r>
  <r>
    <x v="3401"/>
    <x v="0"/>
    <n v="28"/>
    <x v="2"/>
    <s v="Sales Executive"/>
    <x v="2"/>
    <x v="0"/>
    <x v="0"/>
    <x v="765"/>
    <x v="769"/>
    <d v="2024-03-11T00:00:00"/>
    <x v="0"/>
    <n v="81972"/>
    <n v="4.4000000000000004"/>
    <x v="2"/>
    <n v="4"/>
    <x v="1"/>
    <x v="1"/>
    <n v="27"/>
  </r>
  <r>
    <x v="3402"/>
    <x v="1"/>
    <n v="29"/>
    <x v="3"/>
    <s v="Marketing Executive"/>
    <x v="6"/>
    <x v="4"/>
    <x v="1"/>
    <x v="765"/>
    <x v="769"/>
    <d v="2024-03-07T00:00:00"/>
    <x v="0"/>
    <n v="57920"/>
    <n v="4.8"/>
    <x v="0"/>
    <n v="5"/>
    <x v="1"/>
    <x v="1"/>
    <n v="23"/>
  </r>
  <r>
    <x v="3403"/>
    <x v="0"/>
    <n v="49"/>
    <x v="0"/>
    <s v="Operations Executive"/>
    <x v="3"/>
    <x v="1"/>
    <x v="3"/>
    <x v="766"/>
    <x v="761"/>
    <d v="2024-03-03T00:00:00"/>
    <x v="0"/>
    <n v="71021"/>
    <n v="3.5"/>
    <x v="0"/>
    <n v="3"/>
    <x v="1"/>
    <x v="5"/>
    <n v="18"/>
  </r>
  <r>
    <x v="3404"/>
    <x v="2"/>
    <n v="34"/>
    <x v="1"/>
    <s v="Service Engineer"/>
    <x v="14"/>
    <x v="0"/>
    <x v="0"/>
    <x v="766"/>
    <x v="773"/>
    <d v="2024-03-14T00:00:00"/>
    <x v="0"/>
    <n v="130016"/>
    <n v="4.0999999999999996"/>
    <x v="0"/>
    <n v="4"/>
    <x v="0"/>
    <x v="2"/>
    <n v="29"/>
  </r>
  <r>
    <x v="3405"/>
    <x v="2"/>
    <n v="25"/>
    <x v="7"/>
    <s v="Purchase Manager"/>
    <x v="13"/>
    <x v="4"/>
    <x v="0"/>
    <x v="766"/>
    <x v="767"/>
    <d v="2024-03-03T00:00:00"/>
    <x v="0"/>
    <n v="190828"/>
    <n v="4.5"/>
    <x v="0"/>
    <m/>
    <x v="1"/>
    <x v="0"/>
    <n v="18"/>
  </r>
  <r>
    <x v="3406"/>
    <x v="2"/>
    <n v="40"/>
    <x v="0"/>
    <s v="Operations Executive"/>
    <x v="0"/>
    <x v="2"/>
    <x v="1"/>
    <x v="767"/>
    <x v="762"/>
    <d v="2024-03-05T00:00:00"/>
    <x v="0"/>
    <n v="44641"/>
    <n v="4.2"/>
    <x v="0"/>
    <n v="4"/>
    <x v="1"/>
    <x v="3"/>
    <n v="19"/>
  </r>
  <r>
    <x v="3407"/>
    <x v="1"/>
    <n v="35"/>
    <x v="0"/>
    <s v="Operations Executive"/>
    <x v="3"/>
    <x v="1"/>
    <x v="1"/>
    <x v="767"/>
    <x v="761"/>
    <d v="2024-03-01T00:00:00"/>
    <x v="0"/>
    <n v="59075"/>
    <n v="3.9"/>
    <x v="0"/>
    <n v="5"/>
    <x v="1"/>
    <x v="2"/>
    <n v="15"/>
  </r>
  <r>
    <x v="3408"/>
    <x v="0"/>
    <n v="25"/>
    <x v="0"/>
    <s v="Operations Executive"/>
    <x v="7"/>
    <x v="2"/>
    <x v="0"/>
    <x v="767"/>
    <x v="765"/>
    <d v="2024-03-05T00:00:00"/>
    <x v="0"/>
    <n v="47640"/>
    <n v="4.4000000000000004"/>
    <x v="0"/>
    <m/>
    <x v="0"/>
    <x v="0"/>
    <n v="19"/>
  </r>
  <r>
    <x v="3409"/>
    <x v="0"/>
    <n v="29"/>
    <x v="1"/>
    <s v="Service Engineer"/>
    <x v="9"/>
    <x v="1"/>
    <x v="0"/>
    <x v="767"/>
    <x v="761"/>
    <d v="2024-03-06T00:00:00"/>
    <x v="0"/>
    <n v="54213"/>
    <n v="4.0999999999999996"/>
    <x v="2"/>
    <n v="4"/>
    <x v="1"/>
    <x v="1"/>
    <n v="20"/>
  </r>
  <r>
    <x v="3410"/>
    <x v="0"/>
    <n v="49"/>
    <x v="4"/>
    <s v="Production Manager"/>
    <x v="7"/>
    <x v="1"/>
    <x v="1"/>
    <x v="768"/>
    <x v="763"/>
    <d v="2024-03-04T00:00:00"/>
    <x v="0"/>
    <m/>
    <m/>
    <x v="0"/>
    <n v="4"/>
    <x v="1"/>
    <x v="5"/>
    <n v="17"/>
  </r>
  <r>
    <x v="3411"/>
    <x v="0"/>
    <n v="33"/>
    <x v="5"/>
    <s v="General Manager"/>
    <x v="2"/>
    <x v="2"/>
    <x v="1"/>
    <x v="768"/>
    <x v="767"/>
    <d v="2024-03-07T00:00:00"/>
    <x v="1"/>
    <m/>
    <m/>
    <x v="1"/>
    <m/>
    <x v="1"/>
    <x v="1"/>
    <n v="20"/>
  </r>
  <r>
    <x v="3412"/>
    <x v="0"/>
    <n v="33"/>
    <x v="1"/>
    <s v="Service Engineer"/>
    <x v="6"/>
    <x v="1"/>
    <x v="1"/>
    <x v="768"/>
    <x v="771"/>
    <d v="2024-03-07T00:00:00"/>
    <x v="0"/>
    <n v="59623"/>
    <n v="3.5"/>
    <x v="2"/>
    <m/>
    <x v="1"/>
    <x v="1"/>
    <n v="20"/>
  </r>
  <r>
    <x v="3413"/>
    <x v="0"/>
    <n v="27"/>
    <x v="7"/>
    <s v="Purchase Officer"/>
    <x v="0"/>
    <x v="1"/>
    <x v="1"/>
    <x v="768"/>
    <x v="768"/>
    <d v="2024-03-06T00:00:00"/>
    <x v="1"/>
    <m/>
    <m/>
    <x v="1"/>
    <n v="5"/>
    <x v="0"/>
    <x v="0"/>
    <n v="19"/>
  </r>
  <r>
    <x v="3414"/>
    <x v="2"/>
    <n v="37"/>
    <x v="1"/>
    <s v="Service Engineer"/>
    <x v="12"/>
    <x v="0"/>
    <x v="1"/>
    <x v="768"/>
    <x v="767"/>
    <d v="2024-03-04T00:00:00"/>
    <x v="0"/>
    <m/>
    <m/>
    <x v="0"/>
    <n v="2"/>
    <x v="0"/>
    <x v="2"/>
    <n v="17"/>
  </r>
  <r>
    <x v="3415"/>
    <x v="0"/>
    <n v="30"/>
    <x v="0"/>
    <s v="Operations Executive"/>
    <x v="1"/>
    <x v="0"/>
    <x v="0"/>
    <x v="768"/>
    <x v="774"/>
    <d v="2024-03-20T00:00:00"/>
    <x v="0"/>
    <n v="58690"/>
    <n v="4.5999999999999996"/>
    <x v="0"/>
    <n v="4"/>
    <x v="1"/>
    <x v="1"/>
    <n v="33"/>
  </r>
  <r>
    <x v="3416"/>
    <x v="0"/>
    <n v="34"/>
    <x v="0"/>
    <s v="Operations Executive"/>
    <x v="14"/>
    <x v="1"/>
    <x v="2"/>
    <x v="768"/>
    <x v="772"/>
    <d v="2024-03-14T00:00:00"/>
    <x v="0"/>
    <m/>
    <m/>
    <x v="0"/>
    <n v="5"/>
    <x v="1"/>
    <x v="2"/>
    <n v="27"/>
  </r>
  <r>
    <x v="3417"/>
    <x v="2"/>
    <n v="23"/>
    <x v="1"/>
    <s v="Service Manager"/>
    <x v="4"/>
    <x v="1"/>
    <x v="0"/>
    <x v="768"/>
    <x v="765"/>
    <d v="2024-02-28T00:00:00"/>
    <x v="0"/>
    <n v="77476"/>
    <n v="4.0999999999999996"/>
    <x v="0"/>
    <n v="4"/>
    <x v="1"/>
    <x v="0"/>
    <n v="12"/>
  </r>
  <r>
    <x v="3418"/>
    <x v="0"/>
    <n v="36"/>
    <x v="2"/>
    <s v="Sales Executive"/>
    <x v="4"/>
    <x v="4"/>
    <x v="0"/>
    <x v="769"/>
    <x v="769"/>
    <d v="2024-03-07T00:00:00"/>
    <x v="0"/>
    <n v="88255"/>
    <n v="5"/>
    <x v="0"/>
    <n v="4"/>
    <x v="1"/>
    <x v="2"/>
    <n v="19"/>
  </r>
  <r>
    <x v="3419"/>
    <x v="0"/>
    <n v="34"/>
    <x v="2"/>
    <s v="Sales Manager"/>
    <x v="4"/>
    <x v="1"/>
    <x v="1"/>
    <x v="769"/>
    <x v="772"/>
    <d v="2024-03-16T00:00:00"/>
    <x v="1"/>
    <m/>
    <m/>
    <x v="1"/>
    <n v="4"/>
    <x v="1"/>
    <x v="2"/>
    <n v="28"/>
  </r>
  <r>
    <x v="3420"/>
    <x v="2"/>
    <n v="23"/>
    <x v="7"/>
    <s v="Purchase Manager"/>
    <x v="5"/>
    <x v="0"/>
    <x v="1"/>
    <x v="769"/>
    <x v="768"/>
    <d v="2024-03-07T00:00:00"/>
    <x v="0"/>
    <n v="44516"/>
    <n v="4.0999999999999996"/>
    <x v="0"/>
    <n v="2"/>
    <x v="1"/>
    <x v="0"/>
    <n v="19"/>
  </r>
  <r>
    <x v="3421"/>
    <x v="2"/>
    <n v="39"/>
    <x v="7"/>
    <s v="Purchase Manager"/>
    <x v="9"/>
    <x v="3"/>
    <x v="0"/>
    <x v="769"/>
    <x v="773"/>
    <d v="2024-03-12T00:00:00"/>
    <x v="0"/>
    <n v="51953"/>
    <n v="3.7"/>
    <x v="0"/>
    <n v="2"/>
    <x v="1"/>
    <x v="2"/>
    <n v="24"/>
  </r>
  <r>
    <x v="3422"/>
    <x v="2"/>
    <n v="51"/>
    <x v="5"/>
    <s v="General Manager"/>
    <x v="9"/>
    <x v="0"/>
    <x v="1"/>
    <x v="769"/>
    <x v="762"/>
    <d v="2024-03-07T00:00:00"/>
    <x v="0"/>
    <n v="59787"/>
    <n v="4.8"/>
    <x v="0"/>
    <n v="4"/>
    <x v="1"/>
    <x v="5"/>
    <n v="19"/>
  </r>
  <r>
    <x v="3423"/>
    <x v="0"/>
    <n v="27"/>
    <x v="4"/>
    <s v="Production Engineer"/>
    <x v="7"/>
    <x v="1"/>
    <x v="3"/>
    <x v="770"/>
    <x v="771"/>
    <d v="2024-03-09T00:00:00"/>
    <x v="0"/>
    <n v="64962"/>
    <n v="4.3"/>
    <x v="0"/>
    <n v="5"/>
    <x v="1"/>
    <x v="0"/>
    <n v="20"/>
  </r>
  <r>
    <x v="3424"/>
    <x v="2"/>
    <n v="25"/>
    <x v="1"/>
    <s v="Service Engineer"/>
    <x v="1"/>
    <x v="1"/>
    <x v="1"/>
    <x v="770"/>
    <x v="775"/>
    <d v="2024-03-13T00:00:00"/>
    <x v="0"/>
    <n v="67674"/>
    <n v="3.8"/>
    <x v="0"/>
    <n v="4"/>
    <x v="1"/>
    <x v="0"/>
    <n v="24"/>
  </r>
  <r>
    <x v="3425"/>
    <x v="2"/>
    <n v="30"/>
    <x v="0"/>
    <s v="Operations Manager"/>
    <x v="7"/>
    <x v="0"/>
    <x v="2"/>
    <x v="770"/>
    <x v="769"/>
    <d v="2024-03-12T00:00:00"/>
    <x v="0"/>
    <n v="45074"/>
    <n v="3.9"/>
    <x v="2"/>
    <m/>
    <x v="1"/>
    <x v="1"/>
    <n v="23"/>
  </r>
  <r>
    <x v="3426"/>
    <x v="0"/>
    <n v="25"/>
    <x v="6"/>
    <s v="Finance Manager"/>
    <x v="11"/>
    <x v="2"/>
    <x v="1"/>
    <x v="770"/>
    <x v="772"/>
    <d v="2024-03-14T00:00:00"/>
    <x v="0"/>
    <n v="112589"/>
    <n v="3.8"/>
    <x v="0"/>
    <n v="4"/>
    <x v="1"/>
    <x v="0"/>
    <n v="25"/>
  </r>
  <r>
    <x v="3427"/>
    <x v="2"/>
    <n v="23"/>
    <x v="0"/>
    <s v="Operations Manager"/>
    <x v="6"/>
    <x v="0"/>
    <x v="2"/>
    <x v="770"/>
    <x v="773"/>
    <d v="2024-03-19T00:00:00"/>
    <x v="1"/>
    <m/>
    <m/>
    <x v="1"/>
    <n v="2"/>
    <x v="1"/>
    <x v="0"/>
    <n v="30"/>
  </r>
  <r>
    <x v="3428"/>
    <x v="2"/>
    <n v="38"/>
    <x v="2"/>
    <s v="Sales Executive"/>
    <x v="11"/>
    <x v="1"/>
    <x v="0"/>
    <x v="770"/>
    <x v="766"/>
    <d v="2024-03-04T00:00:00"/>
    <x v="3"/>
    <m/>
    <m/>
    <x v="1"/>
    <n v="4"/>
    <x v="1"/>
    <x v="2"/>
    <n v="15"/>
  </r>
  <r>
    <x v="3429"/>
    <x v="2"/>
    <n v="29"/>
    <x v="1"/>
    <s v="Service Engineer"/>
    <x v="14"/>
    <x v="1"/>
    <x v="2"/>
    <x v="770"/>
    <x v="768"/>
    <d v="2024-03-09T00:00:00"/>
    <x v="0"/>
    <m/>
    <m/>
    <x v="0"/>
    <n v="4"/>
    <x v="1"/>
    <x v="1"/>
    <n v="20"/>
  </r>
  <r>
    <x v="3430"/>
    <x v="2"/>
    <n v="25"/>
    <x v="3"/>
    <s v="Marketing Manager"/>
    <x v="3"/>
    <x v="1"/>
    <x v="0"/>
    <x v="770"/>
    <x v="776"/>
    <d v="2024-03-19T00:00:00"/>
    <x v="0"/>
    <m/>
    <m/>
    <x v="2"/>
    <n v="4"/>
    <x v="1"/>
    <x v="0"/>
    <n v="30"/>
  </r>
  <r>
    <x v="3431"/>
    <x v="1"/>
    <n v="22"/>
    <x v="0"/>
    <s v="Operations Executive"/>
    <x v="5"/>
    <x v="2"/>
    <x v="0"/>
    <x v="770"/>
    <x v="777"/>
    <d v="2024-03-20T00:00:00"/>
    <x v="0"/>
    <n v="58251"/>
    <n v="4.5999999999999996"/>
    <x v="0"/>
    <n v="5"/>
    <x v="0"/>
    <x v="0"/>
    <n v="31"/>
  </r>
  <r>
    <x v="3432"/>
    <x v="2"/>
    <n v="46"/>
    <x v="1"/>
    <s v="Service Engineer"/>
    <x v="0"/>
    <x v="0"/>
    <x v="4"/>
    <x v="771"/>
    <x v="778"/>
    <d v="2024-03-19T00:00:00"/>
    <x v="2"/>
    <m/>
    <m/>
    <x v="1"/>
    <n v="3"/>
    <x v="1"/>
    <x v="5"/>
    <n v="29"/>
  </r>
  <r>
    <x v="3433"/>
    <x v="0"/>
    <n v="35"/>
    <x v="0"/>
    <s v="Operations Executive"/>
    <x v="11"/>
    <x v="1"/>
    <x v="1"/>
    <x v="771"/>
    <x v="766"/>
    <d v="2024-03-05T00:00:00"/>
    <x v="1"/>
    <m/>
    <m/>
    <x v="1"/>
    <n v="5"/>
    <x v="1"/>
    <x v="2"/>
    <n v="15"/>
  </r>
  <r>
    <x v="3434"/>
    <x v="2"/>
    <n v="27"/>
    <x v="0"/>
    <s v="Operations Executive"/>
    <x v="1"/>
    <x v="2"/>
    <x v="2"/>
    <x v="771"/>
    <x v="769"/>
    <d v="2024-03-11T00:00:00"/>
    <x v="3"/>
    <m/>
    <m/>
    <x v="1"/>
    <n v="5"/>
    <x v="1"/>
    <x v="0"/>
    <n v="21"/>
  </r>
  <r>
    <x v="3435"/>
    <x v="0"/>
    <n v="35"/>
    <x v="1"/>
    <s v="Service Engineer"/>
    <x v="11"/>
    <x v="0"/>
    <x v="1"/>
    <x v="771"/>
    <x v="775"/>
    <d v="2024-03-16T00:00:00"/>
    <x v="0"/>
    <n v="155302"/>
    <n v="3.7"/>
    <x v="0"/>
    <m/>
    <x v="0"/>
    <x v="2"/>
    <n v="26"/>
  </r>
  <r>
    <x v="3436"/>
    <x v="0"/>
    <n v="47"/>
    <x v="6"/>
    <s v="Financial Analyst"/>
    <x v="7"/>
    <x v="4"/>
    <x v="1"/>
    <x v="772"/>
    <x v="779"/>
    <d v="2024-03-20T00:00:00"/>
    <x v="2"/>
    <m/>
    <m/>
    <x v="1"/>
    <n v="1"/>
    <x v="1"/>
    <x v="5"/>
    <n v="29"/>
  </r>
  <r>
    <x v="3437"/>
    <x v="2"/>
    <n v="29"/>
    <x v="3"/>
    <s v="Marketing Executive"/>
    <x v="14"/>
    <x v="0"/>
    <x v="0"/>
    <x v="772"/>
    <x v="772"/>
    <d v="2024-03-12T00:00:00"/>
    <x v="0"/>
    <n v="136039"/>
    <n v="4.5999999999999996"/>
    <x v="2"/>
    <n v="4"/>
    <x v="2"/>
    <x v="1"/>
    <n v="21"/>
  </r>
  <r>
    <x v="3438"/>
    <x v="1"/>
    <n v="28"/>
    <x v="1"/>
    <s v="Service Engineer"/>
    <x v="7"/>
    <x v="0"/>
    <x v="0"/>
    <x v="772"/>
    <x v="778"/>
    <d v="2024-03-22T00:00:00"/>
    <x v="0"/>
    <n v="50363"/>
    <n v="4.0999999999999996"/>
    <x v="0"/>
    <n v="3"/>
    <x v="1"/>
    <x v="1"/>
    <n v="31"/>
  </r>
  <r>
    <x v="3439"/>
    <x v="1"/>
    <n v="31"/>
    <x v="0"/>
    <s v="Operations Executive"/>
    <x v="6"/>
    <x v="0"/>
    <x v="0"/>
    <x v="772"/>
    <x v="769"/>
    <d v="2024-03-08T00:00:00"/>
    <x v="0"/>
    <n v="60950"/>
    <n v="3.6"/>
    <x v="0"/>
    <m/>
    <x v="1"/>
    <x v="1"/>
    <n v="17"/>
  </r>
  <r>
    <x v="3440"/>
    <x v="0"/>
    <n v="26"/>
    <x v="0"/>
    <s v="Operations Executive"/>
    <x v="9"/>
    <x v="2"/>
    <x v="1"/>
    <x v="772"/>
    <x v="767"/>
    <d v="2024-03-06T00:00:00"/>
    <x v="0"/>
    <m/>
    <m/>
    <x v="0"/>
    <m/>
    <x v="1"/>
    <x v="0"/>
    <n v="15"/>
  </r>
  <r>
    <x v="3441"/>
    <x v="0"/>
    <n v="31"/>
    <x v="0"/>
    <s v="Operations Manager"/>
    <x v="1"/>
    <x v="2"/>
    <x v="0"/>
    <x v="772"/>
    <x v="777"/>
    <d v="2024-03-19T00:00:00"/>
    <x v="1"/>
    <m/>
    <m/>
    <x v="1"/>
    <n v="4"/>
    <x v="1"/>
    <x v="1"/>
    <n v="28"/>
  </r>
  <r>
    <x v="3442"/>
    <x v="0"/>
    <n v="35"/>
    <x v="1"/>
    <s v="Service Engineer"/>
    <x v="7"/>
    <x v="2"/>
    <x v="1"/>
    <x v="772"/>
    <x v="780"/>
    <d v="2024-03-25T00:00:00"/>
    <x v="1"/>
    <m/>
    <m/>
    <x v="1"/>
    <n v="5"/>
    <x v="1"/>
    <x v="2"/>
    <n v="34"/>
  </r>
  <r>
    <x v="3443"/>
    <x v="1"/>
    <n v="27"/>
    <x v="1"/>
    <s v="Service Engineer"/>
    <x v="12"/>
    <x v="1"/>
    <x v="4"/>
    <x v="772"/>
    <x v="774"/>
    <d v="2024-03-16T00:00:00"/>
    <x v="0"/>
    <m/>
    <m/>
    <x v="0"/>
    <n v="5"/>
    <x v="1"/>
    <x v="0"/>
    <n v="25"/>
  </r>
  <r>
    <x v="3444"/>
    <x v="1"/>
    <n v="27"/>
    <x v="0"/>
    <s v="Operations Manager"/>
    <x v="3"/>
    <x v="0"/>
    <x v="1"/>
    <x v="773"/>
    <x v="766"/>
    <d v="2024-03-11T00:00:00"/>
    <x v="3"/>
    <m/>
    <m/>
    <x v="1"/>
    <n v="4"/>
    <x v="1"/>
    <x v="0"/>
    <n v="19"/>
  </r>
  <r>
    <x v="3445"/>
    <x v="2"/>
    <n v="39"/>
    <x v="1"/>
    <s v="Service Manager"/>
    <x v="0"/>
    <x v="1"/>
    <x v="1"/>
    <x v="773"/>
    <x v="780"/>
    <d v="2024-03-21T00:00:00"/>
    <x v="0"/>
    <n v="68299"/>
    <n v="3.7"/>
    <x v="0"/>
    <n v="4"/>
    <x v="1"/>
    <x v="2"/>
    <n v="29"/>
  </r>
  <r>
    <x v="3446"/>
    <x v="2"/>
    <n v="25"/>
    <x v="7"/>
    <s v="Purchase Officer"/>
    <x v="3"/>
    <x v="2"/>
    <x v="1"/>
    <x v="773"/>
    <x v="776"/>
    <d v="2024-03-23T00:00:00"/>
    <x v="1"/>
    <m/>
    <m/>
    <x v="1"/>
    <m/>
    <x v="1"/>
    <x v="0"/>
    <n v="31"/>
  </r>
  <r>
    <x v="3447"/>
    <x v="2"/>
    <n v="43"/>
    <x v="1"/>
    <s v="Service Engineer"/>
    <x v="6"/>
    <x v="1"/>
    <x v="3"/>
    <x v="773"/>
    <x v="779"/>
    <d v="2024-03-22T00:00:00"/>
    <x v="1"/>
    <m/>
    <m/>
    <x v="1"/>
    <n v="4"/>
    <x v="1"/>
    <x v="3"/>
    <n v="30"/>
  </r>
  <r>
    <x v="3448"/>
    <x v="2"/>
    <n v="25"/>
    <x v="2"/>
    <s v="Sales Executive"/>
    <x v="1"/>
    <x v="1"/>
    <x v="0"/>
    <x v="773"/>
    <x v="778"/>
    <d v="2024-03-19T00:00:00"/>
    <x v="0"/>
    <n v="54567"/>
    <n v="3.8"/>
    <x v="0"/>
    <n v="4"/>
    <x v="1"/>
    <x v="0"/>
    <n v="27"/>
  </r>
  <r>
    <x v="3449"/>
    <x v="0"/>
    <n v="52"/>
    <x v="5"/>
    <s v="General Manager"/>
    <x v="2"/>
    <x v="1"/>
    <x v="0"/>
    <x v="773"/>
    <x v="766"/>
    <d v="2024-03-10T00:00:00"/>
    <x v="1"/>
    <m/>
    <m/>
    <x v="1"/>
    <n v="1"/>
    <x v="1"/>
    <x v="4"/>
    <n v="18"/>
  </r>
  <r>
    <x v="3450"/>
    <x v="0"/>
    <n v="37"/>
    <x v="7"/>
    <s v="Purchase Officer"/>
    <x v="9"/>
    <x v="1"/>
    <x v="0"/>
    <x v="773"/>
    <x v="776"/>
    <d v="2024-03-15T00:00:00"/>
    <x v="0"/>
    <n v="47786"/>
    <n v="4.8"/>
    <x v="0"/>
    <n v="4"/>
    <x v="1"/>
    <x v="2"/>
    <n v="23"/>
  </r>
  <r>
    <x v="3451"/>
    <x v="2"/>
    <n v="33"/>
    <x v="3"/>
    <s v="Marketing Manager"/>
    <x v="6"/>
    <x v="1"/>
    <x v="3"/>
    <x v="773"/>
    <x v="781"/>
    <d v="2024-03-25T00:00:00"/>
    <x v="0"/>
    <n v="51370"/>
    <n v="3.7"/>
    <x v="0"/>
    <n v="4"/>
    <x v="1"/>
    <x v="1"/>
    <n v="33"/>
  </r>
  <r>
    <x v="3452"/>
    <x v="2"/>
    <n v="40"/>
    <x v="1"/>
    <s v="Service Manager"/>
    <x v="2"/>
    <x v="1"/>
    <x v="1"/>
    <x v="774"/>
    <x v="780"/>
    <d v="2024-03-23T00:00:00"/>
    <x v="0"/>
    <n v="83235"/>
    <n v="5"/>
    <x v="2"/>
    <n v="2"/>
    <x v="0"/>
    <x v="3"/>
    <n v="30"/>
  </r>
  <r>
    <x v="3453"/>
    <x v="0"/>
    <n v="39"/>
    <x v="0"/>
    <s v="Operations Manager"/>
    <x v="9"/>
    <x v="1"/>
    <x v="1"/>
    <x v="775"/>
    <x v="778"/>
    <d v="2024-03-21T00:00:00"/>
    <x v="0"/>
    <n v="62876"/>
    <n v="4.7"/>
    <x v="0"/>
    <m/>
    <x v="1"/>
    <x v="2"/>
    <n v="27"/>
  </r>
  <r>
    <x v="3454"/>
    <x v="1"/>
    <n v="26"/>
    <x v="1"/>
    <s v="Service Engineer"/>
    <x v="0"/>
    <x v="1"/>
    <x v="0"/>
    <x v="775"/>
    <x v="775"/>
    <d v="2024-03-17T00:00:00"/>
    <x v="0"/>
    <n v="51911"/>
    <n v="3.8"/>
    <x v="2"/>
    <m/>
    <x v="1"/>
    <x v="0"/>
    <n v="23"/>
  </r>
  <r>
    <x v="3455"/>
    <x v="0"/>
    <n v="36"/>
    <x v="0"/>
    <s v="Operations Executive"/>
    <x v="12"/>
    <x v="2"/>
    <x v="0"/>
    <x v="775"/>
    <x v="782"/>
    <d v="2024-03-11T00:00:00"/>
    <x v="0"/>
    <m/>
    <m/>
    <x v="0"/>
    <n v="4"/>
    <x v="0"/>
    <x v="2"/>
    <n v="17"/>
  </r>
  <r>
    <x v="3456"/>
    <x v="0"/>
    <n v="26"/>
    <x v="0"/>
    <s v="Operations Manager"/>
    <x v="12"/>
    <x v="1"/>
    <x v="1"/>
    <x v="775"/>
    <x v="779"/>
    <d v="2024-03-21T00:00:00"/>
    <x v="0"/>
    <n v="53706"/>
    <n v="4.4000000000000004"/>
    <x v="2"/>
    <n v="5"/>
    <x v="0"/>
    <x v="0"/>
    <n v="27"/>
  </r>
  <r>
    <x v="3457"/>
    <x v="2"/>
    <n v="35"/>
    <x v="1"/>
    <s v="Service Engineer"/>
    <x v="5"/>
    <x v="4"/>
    <x v="0"/>
    <x v="775"/>
    <x v="774"/>
    <d v="2024-03-15T00:00:00"/>
    <x v="3"/>
    <m/>
    <m/>
    <x v="1"/>
    <n v="5"/>
    <x v="1"/>
    <x v="2"/>
    <n v="21"/>
  </r>
  <r>
    <x v="3458"/>
    <x v="2"/>
    <n v="25"/>
    <x v="0"/>
    <s v="Operations Executive"/>
    <x v="5"/>
    <x v="4"/>
    <x v="0"/>
    <x v="775"/>
    <x v="782"/>
    <d v="2024-03-10T00:00:00"/>
    <x v="0"/>
    <m/>
    <m/>
    <x v="0"/>
    <n v="4"/>
    <x v="1"/>
    <x v="0"/>
    <n v="16"/>
  </r>
  <r>
    <x v="3459"/>
    <x v="2"/>
    <n v="24"/>
    <x v="1"/>
    <s v="Service Manager"/>
    <x v="4"/>
    <x v="1"/>
    <x v="0"/>
    <x v="775"/>
    <x v="778"/>
    <d v="2024-03-22T00:00:00"/>
    <x v="0"/>
    <n v="70481"/>
    <n v="4.5"/>
    <x v="0"/>
    <n v="5"/>
    <x v="1"/>
    <x v="0"/>
    <n v="28"/>
  </r>
  <r>
    <x v="3460"/>
    <x v="0"/>
    <n v="34"/>
    <x v="0"/>
    <s v="Operations Executive"/>
    <x v="6"/>
    <x v="1"/>
    <x v="4"/>
    <x v="776"/>
    <x v="781"/>
    <d v="2024-03-21T00:00:00"/>
    <x v="0"/>
    <n v="67054"/>
    <n v="4.9000000000000004"/>
    <x v="0"/>
    <n v="4"/>
    <x v="1"/>
    <x v="2"/>
    <n v="26"/>
  </r>
  <r>
    <x v="3461"/>
    <x v="0"/>
    <n v="33"/>
    <x v="5"/>
    <s v="General Manager"/>
    <x v="6"/>
    <x v="1"/>
    <x v="0"/>
    <x v="776"/>
    <x v="774"/>
    <d v="2024-03-19T00:00:00"/>
    <x v="0"/>
    <n v="81776"/>
    <n v="4.3"/>
    <x v="0"/>
    <n v="5"/>
    <x v="1"/>
    <x v="1"/>
    <n v="24"/>
  </r>
  <r>
    <x v="3462"/>
    <x v="2"/>
    <n v="28"/>
    <x v="0"/>
    <s v="Operations Executive"/>
    <x v="1"/>
    <x v="0"/>
    <x v="0"/>
    <x v="776"/>
    <x v="783"/>
    <d v="2024-03-26T00:00:00"/>
    <x v="1"/>
    <m/>
    <m/>
    <x v="1"/>
    <m/>
    <x v="1"/>
    <x v="1"/>
    <n v="31"/>
  </r>
  <r>
    <x v="3463"/>
    <x v="2"/>
    <n v="27"/>
    <x v="3"/>
    <s v="Marketing Manager"/>
    <x v="1"/>
    <x v="0"/>
    <x v="1"/>
    <x v="776"/>
    <x v="784"/>
    <d v="2024-03-26T00:00:00"/>
    <x v="0"/>
    <n v="56362"/>
    <n v="4.9000000000000004"/>
    <x v="2"/>
    <n v="4"/>
    <x v="1"/>
    <x v="0"/>
    <n v="31"/>
  </r>
  <r>
    <x v="3464"/>
    <x v="0"/>
    <n v="36"/>
    <x v="1"/>
    <s v="Service Engineer"/>
    <x v="9"/>
    <x v="1"/>
    <x v="2"/>
    <x v="776"/>
    <x v="780"/>
    <d v="2024-03-18T00:00:00"/>
    <x v="0"/>
    <n v="49655"/>
    <n v="4.8"/>
    <x v="2"/>
    <n v="4"/>
    <x v="0"/>
    <x v="2"/>
    <n v="23"/>
  </r>
  <r>
    <x v="3465"/>
    <x v="2"/>
    <n v="34"/>
    <x v="1"/>
    <s v="Service Engineer"/>
    <x v="1"/>
    <x v="1"/>
    <x v="1"/>
    <x v="776"/>
    <x v="772"/>
    <d v="2024-03-12T00:00:00"/>
    <x v="0"/>
    <m/>
    <m/>
    <x v="0"/>
    <n v="1"/>
    <x v="1"/>
    <x v="2"/>
    <n v="17"/>
  </r>
  <r>
    <x v="3466"/>
    <x v="0"/>
    <n v="37"/>
    <x v="1"/>
    <s v="Service Engineer"/>
    <x v="5"/>
    <x v="0"/>
    <x v="3"/>
    <x v="776"/>
    <x v="776"/>
    <d v="2024-03-20T00:00:00"/>
    <x v="0"/>
    <n v="49426"/>
    <n v="4.8"/>
    <x v="0"/>
    <n v="4"/>
    <x v="0"/>
    <x v="2"/>
    <n v="25"/>
  </r>
  <r>
    <x v="3467"/>
    <x v="2"/>
    <n v="22"/>
    <x v="6"/>
    <s v="Financial Analyst"/>
    <x v="0"/>
    <x v="1"/>
    <x v="1"/>
    <x v="777"/>
    <x v="783"/>
    <d v="2024-03-23T00:00:00"/>
    <x v="0"/>
    <n v="42353"/>
    <n v="3.9"/>
    <x v="2"/>
    <n v="4"/>
    <x v="1"/>
    <x v="0"/>
    <n v="27"/>
  </r>
  <r>
    <x v="3468"/>
    <x v="2"/>
    <n v="22"/>
    <x v="0"/>
    <s v="Operations Executive"/>
    <x v="9"/>
    <x v="4"/>
    <x v="1"/>
    <x v="777"/>
    <x v="773"/>
    <d v="2024-03-12T00:00:00"/>
    <x v="0"/>
    <n v="62775"/>
    <n v="3.8"/>
    <x v="0"/>
    <n v="4"/>
    <x v="1"/>
    <x v="0"/>
    <n v="16"/>
  </r>
  <r>
    <x v="3469"/>
    <x v="0"/>
    <n v="23"/>
    <x v="1"/>
    <s v="Service Engineer"/>
    <x v="9"/>
    <x v="1"/>
    <x v="1"/>
    <x v="777"/>
    <x v="783"/>
    <d v="2024-03-22T00:00:00"/>
    <x v="0"/>
    <n v="48719"/>
    <n v="3.9"/>
    <x v="0"/>
    <n v="4"/>
    <x v="1"/>
    <x v="0"/>
    <n v="26"/>
  </r>
  <r>
    <x v="3470"/>
    <x v="0"/>
    <n v="32"/>
    <x v="0"/>
    <s v="Operations Executive"/>
    <x v="7"/>
    <x v="1"/>
    <x v="4"/>
    <x v="777"/>
    <x v="776"/>
    <d v="2024-03-23T00:00:00"/>
    <x v="3"/>
    <m/>
    <m/>
    <x v="1"/>
    <n v="2"/>
    <x v="1"/>
    <x v="1"/>
    <n v="27"/>
  </r>
  <r>
    <x v="3471"/>
    <x v="2"/>
    <n v="29"/>
    <x v="1"/>
    <s v="Service Manager"/>
    <x v="10"/>
    <x v="1"/>
    <x v="4"/>
    <x v="777"/>
    <x v="779"/>
    <d v="2024-03-16T00:00:00"/>
    <x v="0"/>
    <n v="120826"/>
    <n v="3.6"/>
    <x v="0"/>
    <n v="3"/>
    <x v="1"/>
    <x v="1"/>
    <n v="20"/>
  </r>
  <r>
    <x v="3472"/>
    <x v="2"/>
    <n v="33"/>
    <x v="1"/>
    <s v="Service Engineer"/>
    <x v="5"/>
    <x v="0"/>
    <x v="4"/>
    <x v="778"/>
    <x v="775"/>
    <d v="2024-03-12T00:00:00"/>
    <x v="0"/>
    <n v="56312"/>
    <n v="3.7"/>
    <x v="0"/>
    <n v="4"/>
    <x v="1"/>
    <x v="1"/>
    <n v="15"/>
  </r>
  <r>
    <x v="3473"/>
    <x v="2"/>
    <n v="38"/>
    <x v="0"/>
    <s v="Operations Manager"/>
    <x v="6"/>
    <x v="1"/>
    <x v="2"/>
    <x v="778"/>
    <x v="785"/>
    <d v="2024-03-30T00:00:00"/>
    <x v="0"/>
    <n v="59532"/>
    <n v="4.5999999999999996"/>
    <x v="0"/>
    <n v="5"/>
    <x v="0"/>
    <x v="2"/>
    <n v="33"/>
  </r>
  <r>
    <x v="3474"/>
    <x v="2"/>
    <n v="25"/>
    <x v="4"/>
    <s v="Production Engineer"/>
    <x v="12"/>
    <x v="1"/>
    <x v="1"/>
    <x v="778"/>
    <x v="776"/>
    <d v="2024-03-18T00:00:00"/>
    <x v="0"/>
    <n v="43521"/>
    <n v="4.7"/>
    <x v="0"/>
    <n v="4"/>
    <x v="2"/>
    <x v="0"/>
    <n v="21"/>
  </r>
  <r>
    <x v="3475"/>
    <x v="2"/>
    <n v="23"/>
    <x v="0"/>
    <s v="Operations Executive"/>
    <x v="9"/>
    <x v="1"/>
    <x v="1"/>
    <x v="778"/>
    <x v="785"/>
    <d v="2024-03-24T00:00:00"/>
    <x v="3"/>
    <m/>
    <m/>
    <x v="1"/>
    <n v="4"/>
    <x v="1"/>
    <x v="0"/>
    <n v="27"/>
  </r>
  <r>
    <x v="3476"/>
    <x v="1"/>
    <n v="26"/>
    <x v="1"/>
    <s v="Service Engineer"/>
    <x v="0"/>
    <x v="1"/>
    <x v="1"/>
    <x v="778"/>
    <x v="785"/>
    <d v="2024-03-25T00:00:00"/>
    <x v="1"/>
    <m/>
    <m/>
    <x v="1"/>
    <m/>
    <x v="0"/>
    <x v="0"/>
    <n v="28"/>
  </r>
  <r>
    <x v="3477"/>
    <x v="0"/>
    <n v="33"/>
    <x v="0"/>
    <s v="Operations Executive"/>
    <x v="7"/>
    <x v="0"/>
    <x v="2"/>
    <x v="779"/>
    <x v="779"/>
    <d v="2024-03-20T00:00:00"/>
    <x v="0"/>
    <n v="54895"/>
    <n v="4.7"/>
    <x v="0"/>
    <n v="5"/>
    <x v="1"/>
    <x v="1"/>
    <n v="22"/>
  </r>
  <r>
    <x v="3478"/>
    <x v="0"/>
    <n v="40"/>
    <x v="2"/>
    <s v="Sales Manager"/>
    <x v="0"/>
    <x v="1"/>
    <x v="0"/>
    <x v="779"/>
    <x v="779"/>
    <d v="2024-03-21T00:00:00"/>
    <x v="1"/>
    <m/>
    <m/>
    <x v="1"/>
    <m/>
    <x v="1"/>
    <x v="3"/>
    <n v="23"/>
  </r>
  <r>
    <x v="3479"/>
    <x v="0"/>
    <n v="25"/>
    <x v="1"/>
    <s v="Service Engineer"/>
    <x v="4"/>
    <x v="2"/>
    <x v="0"/>
    <x v="779"/>
    <x v="773"/>
    <d v="2024-03-19T00:00:00"/>
    <x v="0"/>
    <n v="85698"/>
    <n v="3.6"/>
    <x v="0"/>
    <n v="5"/>
    <x v="1"/>
    <x v="0"/>
    <n v="21"/>
  </r>
  <r>
    <x v="3480"/>
    <x v="0"/>
    <n v="40"/>
    <x v="0"/>
    <s v="Operations Executive"/>
    <x v="13"/>
    <x v="1"/>
    <x v="1"/>
    <x v="779"/>
    <x v="786"/>
    <d v="2024-03-27T00:00:00"/>
    <x v="0"/>
    <n v="214241"/>
    <n v="4.8"/>
    <x v="2"/>
    <n v="4"/>
    <x v="0"/>
    <x v="3"/>
    <n v="29"/>
  </r>
  <r>
    <x v="3481"/>
    <x v="0"/>
    <n v="29"/>
    <x v="0"/>
    <s v="Operations Executive"/>
    <x v="1"/>
    <x v="0"/>
    <x v="2"/>
    <x v="780"/>
    <x v="786"/>
    <d v="2024-03-24T00:00:00"/>
    <x v="0"/>
    <n v="72625"/>
    <n v="3.6"/>
    <x v="0"/>
    <n v="3"/>
    <x v="0"/>
    <x v="1"/>
    <n v="25"/>
  </r>
  <r>
    <x v="3482"/>
    <x v="0"/>
    <n v="25"/>
    <x v="1"/>
    <s v="Service Engineer"/>
    <x v="6"/>
    <x v="0"/>
    <x v="4"/>
    <x v="780"/>
    <x v="785"/>
    <d v="2024-03-30T00:00:00"/>
    <x v="0"/>
    <n v="69824"/>
    <n v="4.5999999999999996"/>
    <x v="2"/>
    <n v="4"/>
    <x v="1"/>
    <x v="0"/>
    <n v="31"/>
  </r>
  <r>
    <x v="3483"/>
    <x v="1"/>
    <n v="27"/>
    <x v="1"/>
    <s v="Service Engineer"/>
    <x v="7"/>
    <x v="0"/>
    <x v="0"/>
    <x v="780"/>
    <x v="779"/>
    <d v="2024-03-18T00:00:00"/>
    <x v="1"/>
    <m/>
    <m/>
    <x v="1"/>
    <m/>
    <x v="1"/>
    <x v="0"/>
    <n v="19"/>
  </r>
  <r>
    <x v="3484"/>
    <x v="2"/>
    <n v="25"/>
    <x v="0"/>
    <s v="Operations Executive"/>
    <x v="12"/>
    <x v="0"/>
    <x v="3"/>
    <x v="780"/>
    <x v="776"/>
    <d v="2024-03-21T00:00:00"/>
    <x v="0"/>
    <n v="45182"/>
    <n v="4.4000000000000004"/>
    <x v="2"/>
    <n v="4"/>
    <x v="1"/>
    <x v="0"/>
    <n v="22"/>
  </r>
  <r>
    <x v="3485"/>
    <x v="2"/>
    <n v="35"/>
    <x v="1"/>
    <s v="Service Engineer"/>
    <x v="12"/>
    <x v="1"/>
    <x v="0"/>
    <x v="780"/>
    <x v="779"/>
    <d v="2024-03-18T00:00:00"/>
    <x v="0"/>
    <n v="45212"/>
    <n v="4.8"/>
    <x v="2"/>
    <n v="3"/>
    <x v="0"/>
    <x v="2"/>
    <n v="19"/>
  </r>
  <r>
    <x v="3486"/>
    <x v="0"/>
    <n v="40"/>
    <x v="0"/>
    <s v="Operations Executive"/>
    <x v="3"/>
    <x v="3"/>
    <x v="1"/>
    <x v="781"/>
    <x v="787"/>
    <d v="2024-03-30T00:00:00"/>
    <x v="0"/>
    <n v="64342"/>
    <n v="4"/>
    <x v="0"/>
    <n v="5"/>
    <x v="1"/>
    <x v="3"/>
    <n v="30"/>
  </r>
  <r>
    <x v="3487"/>
    <x v="0"/>
    <n v="35"/>
    <x v="0"/>
    <s v="Operations Executive"/>
    <x v="12"/>
    <x v="0"/>
    <x v="4"/>
    <x v="781"/>
    <x v="788"/>
    <d v="2024-03-28T00:00:00"/>
    <x v="0"/>
    <n v="38699"/>
    <n v="4.5"/>
    <x v="0"/>
    <m/>
    <x v="1"/>
    <x v="2"/>
    <n v="28"/>
  </r>
  <r>
    <x v="3488"/>
    <x v="0"/>
    <n v="26"/>
    <x v="1"/>
    <s v="Service Engineer"/>
    <x v="0"/>
    <x v="1"/>
    <x v="1"/>
    <x v="781"/>
    <x v="779"/>
    <d v="2024-03-14T00:00:00"/>
    <x v="1"/>
    <m/>
    <m/>
    <x v="1"/>
    <n v="3"/>
    <x v="1"/>
    <x v="0"/>
    <n v="14"/>
  </r>
  <r>
    <x v="3489"/>
    <x v="0"/>
    <n v="33"/>
    <x v="4"/>
    <s v="Production Engineer"/>
    <x v="14"/>
    <x v="1"/>
    <x v="1"/>
    <x v="782"/>
    <x v="789"/>
    <d v="2024-04-01T00:00:00"/>
    <x v="1"/>
    <m/>
    <m/>
    <x v="1"/>
    <n v="4"/>
    <x v="1"/>
    <x v="1"/>
    <n v="31"/>
  </r>
  <r>
    <x v="3490"/>
    <x v="0"/>
    <n v="40"/>
    <x v="0"/>
    <s v="Operations Executive"/>
    <x v="9"/>
    <x v="1"/>
    <x v="1"/>
    <x v="782"/>
    <x v="790"/>
    <d v="2024-03-26T00:00:00"/>
    <x v="0"/>
    <n v="52090"/>
    <n v="4.9000000000000004"/>
    <x v="0"/>
    <n v="4"/>
    <x v="1"/>
    <x v="3"/>
    <n v="25"/>
  </r>
  <r>
    <x v="3491"/>
    <x v="2"/>
    <n v="30"/>
    <x v="1"/>
    <s v="Service Manager"/>
    <x v="5"/>
    <x v="0"/>
    <x v="0"/>
    <x v="782"/>
    <x v="785"/>
    <d v="2024-03-23T00:00:00"/>
    <x v="0"/>
    <n v="43841"/>
    <n v="3.5"/>
    <x v="0"/>
    <n v="2"/>
    <x v="1"/>
    <x v="1"/>
    <n v="22"/>
  </r>
  <r>
    <x v="3492"/>
    <x v="2"/>
    <n v="34"/>
    <x v="0"/>
    <s v="Operations Manager"/>
    <x v="10"/>
    <x v="1"/>
    <x v="0"/>
    <x v="782"/>
    <x v="781"/>
    <d v="2024-03-22T00:00:00"/>
    <x v="0"/>
    <n v="176261"/>
    <n v="4.4000000000000004"/>
    <x v="0"/>
    <m/>
    <x v="1"/>
    <x v="2"/>
    <n v="21"/>
  </r>
  <r>
    <x v="3493"/>
    <x v="2"/>
    <n v="35"/>
    <x v="2"/>
    <s v="Sales Manager"/>
    <x v="3"/>
    <x v="3"/>
    <x v="1"/>
    <x v="782"/>
    <x v="789"/>
    <d v="2024-03-30T00:00:00"/>
    <x v="1"/>
    <m/>
    <m/>
    <x v="1"/>
    <n v="4"/>
    <x v="1"/>
    <x v="2"/>
    <n v="29"/>
  </r>
  <r>
    <x v="3494"/>
    <x v="2"/>
    <n v="31"/>
    <x v="0"/>
    <s v="Operations Executive"/>
    <x v="1"/>
    <x v="1"/>
    <x v="4"/>
    <x v="783"/>
    <x v="788"/>
    <d v="2024-04-03T00:00:00"/>
    <x v="0"/>
    <n v="52927"/>
    <n v="4.3"/>
    <x v="0"/>
    <m/>
    <x v="1"/>
    <x v="1"/>
    <n v="32"/>
  </r>
  <r>
    <x v="3495"/>
    <x v="0"/>
    <n v="40"/>
    <x v="1"/>
    <s v="Service Manager"/>
    <x v="1"/>
    <x v="0"/>
    <x v="3"/>
    <x v="783"/>
    <x v="788"/>
    <d v="2024-04-02T00:00:00"/>
    <x v="1"/>
    <m/>
    <m/>
    <x v="1"/>
    <n v="4"/>
    <x v="0"/>
    <x v="3"/>
    <n v="31"/>
  </r>
  <r>
    <x v="3496"/>
    <x v="2"/>
    <n v="24"/>
    <x v="0"/>
    <s v="Operations Executive"/>
    <x v="9"/>
    <x v="2"/>
    <x v="1"/>
    <x v="783"/>
    <x v="786"/>
    <d v="2024-04-01T00:00:00"/>
    <x v="0"/>
    <n v="53055"/>
    <n v="3.9"/>
    <x v="0"/>
    <n v="4"/>
    <x v="0"/>
    <x v="0"/>
    <n v="30"/>
  </r>
  <r>
    <x v="3497"/>
    <x v="2"/>
    <n v="34"/>
    <x v="1"/>
    <s v="Service Manager"/>
    <x v="13"/>
    <x v="4"/>
    <x v="0"/>
    <x v="783"/>
    <x v="790"/>
    <d v="2024-03-27T00:00:00"/>
    <x v="0"/>
    <n v="164356"/>
    <n v="4.5"/>
    <x v="0"/>
    <n v="4"/>
    <x v="2"/>
    <x v="2"/>
    <n v="25"/>
  </r>
  <r>
    <x v="3498"/>
    <x v="0"/>
    <n v="38"/>
    <x v="1"/>
    <s v="Service Engineer"/>
    <x v="3"/>
    <x v="1"/>
    <x v="3"/>
    <x v="784"/>
    <x v="789"/>
    <d v="2024-04-01T00:00:00"/>
    <x v="1"/>
    <m/>
    <m/>
    <x v="1"/>
    <n v="4"/>
    <x v="1"/>
    <x v="2"/>
    <n v="29"/>
  </r>
  <r>
    <x v="3499"/>
    <x v="2"/>
    <n v="27"/>
    <x v="0"/>
    <s v="Operations Executive"/>
    <x v="9"/>
    <x v="3"/>
    <x v="1"/>
    <x v="784"/>
    <x v="776"/>
    <d v="2024-03-18T00:00:00"/>
    <x v="1"/>
    <m/>
    <m/>
    <x v="1"/>
    <n v="5"/>
    <x v="1"/>
    <x v="0"/>
    <n v="15"/>
  </r>
  <r>
    <x v="3500"/>
    <x v="0"/>
    <n v="22"/>
    <x v="2"/>
    <s v="Sales Executive"/>
    <x v="11"/>
    <x v="4"/>
    <x v="1"/>
    <x v="784"/>
    <x v="784"/>
    <d v="2024-03-24T00:00:00"/>
    <x v="0"/>
    <n v="122314"/>
    <n v="3.8"/>
    <x v="0"/>
    <n v="4"/>
    <x v="1"/>
    <x v="0"/>
    <n v="21"/>
  </r>
  <r>
    <x v="3501"/>
    <x v="2"/>
    <n v="26"/>
    <x v="7"/>
    <s v="Purchase Officer"/>
    <x v="3"/>
    <x v="3"/>
    <x v="1"/>
    <x v="784"/>
    <x v="791"/>
    <d v="2024-04-04T00:00:00"/>
    <x v="0"/>
    <n v="62727"/>
    <n v="4.8"/>
    <x v="2"/>
    <n v="4"/>
    <x v="2"/>
    <x v="0"/>
    <n v="32"/>
  </r>
  <r>
    <x v="3502"/>
    <x v="1"/>
    <n v="32"/>
    <x v="1"/>
    <s v="Service Manager"/>
    <x v="5"/>
    <x v="4"/>
    <x v="2"/>
    <x v="785"/>
    <x v="780"/>
    <d v="2024-03-24T00:00:00"/>
    <x v="3"/>
    <m/>
    <m/>
    <x v="1"/>
    <n v="4"/>
    <x v="2"/>
    <x v="1"/>
    <n v="20"/>
  </r>
  <r>
    <x v="3503"/>
    <x v="0"/>
    <n v="30"/>
    <x v="1"/>
    <s v="Service Manager"/>
    <x v="6"/>
    <x v="4"/>
    <x v="0"/>
    <x v="785"/>
    <x v="792"/>
    <d v="2024-04-06T00:00:00"/>
    <x v="3"/>
    <m/>
    <m/>
    <x v="1"/>
    <n v="4"/>
    <x v="0"/>
    <x v="1"/>
    <n v="33"/>
  </r>
  <r>
    <x v="3504"/>
    <x v="2"/>
    <n v="23"/>
    <x v="0"/>
    <s v="Operations Manager"/>
    <x v="6"/>
    <x v="0"/>
    <x v="2"/>
    <x v="785"/>
    <x v="791"/>
    <d v="2024-04-05T00:00:00"/>
    <x v="0"/>
    <n v="74477"/>
    <n v="4.9000000000000004"/>
    <x v="2"/>
    <n v="2"/>
    <x v="1"/>
    <x v="0"/>
    <n v="32"/>
  </r>
  <r>
    <x v="3505"/>
    <x v="2"/>
    <n v="38"/>
    <x v="0"/>
    <s v="Operations Executive"/>
    <x v="0"/>
    <x v="2"/>
    <x v="0"/>
    <x v="785"/>
    <x v="785"/>
    <d v="2024-03-24T00:00:00"/>
    <x v="1"/>
    <m/>
    <m/>
    <x v="1"/>
    <m/>
    <x v="1"/>
    <x v="2"/>
    <n v="20"/>
  </r>
  <r>
    <x v="3506"/>
    <x v="1"/>
    <n v="35"/>
    <x v="2"/>
    <s v="Sales Executive"/>
    <x v="9"/>
    <x v="0"/>
    <x v="1"/>
    <x v="785"/>
    <x v="785"/>
    <d v="2024-03-24T00:00:00"/>
    <x v="0"/>
    <n v="43753"/>
    <n v="4.3"/>
    <x v="0"/>
    <n v="5"/>
    <x v="1"/>
    <x v="2"/>
    <n v="20"/>
  </r>
  <r>
    <x v="3507"/>
    <x v="0"/>
    <n v="38"/>
    <x v="0"/>
    <s v="Operations Executive"/>
    <x v="12"/>
    <x v="0"/>
    <x v="1"/>
    <x v="786"/>
    <x v="791"/>
    <d v="2024-04-03T00:00:00"/>
    <x v="0"/>
    <m/>
    <m/>
    <x v="0"/>
    <n v="4"/>
    <x v="1"/>
    <x v="2"/>
    <n v="29"/>
  </r>
  <r>
    <x v="3508"/>
    <x v="2"/>
    <n v="25"/>
    <x v="6"/>
    <s v="Finance Manager"/>
    <x v="0"/>
    <x v="0"/>
    <x v="1"/>
    <x v="786"/>
    <x v="785"/>
    <d v="2024-03-24T00:00:00"/>
    <x v="0"/>
    <n v="67866"/>
    <n v="4.7"/>
    <x v="0"/>
    <n v="4"/>
    <x v="0"/>
    <x v="0"/>
    <n v="19"/>
  </r>
  <r>
    <x v="3509"/>
    <x v="0"/>
    <n v="25"/>
    <x v="0"/>
    <s v="Operations Executive"/>
    <x v="3"/>
    <x v="3"/>
    <x v="1"/>
    <x v="786"/>
    <x v="793"/>
    <d v="2024-04-06T00:00:00"/>
    <x v="0"/>
    <n v="74243"/>
    <n v="4.9000000000000004"/>
    <x v="0"/>
    <m/>
    <x v="1"/>
    <x v="0"/>
    <n v="32"/>
  </r>
  <r>
    <x v="3510"/>
    <x v="0"/>
    <n v="24"/>
    <x v="1"/>
    <s v="Service Manager"/>
    <x v="3"/>
    <x v="1"/>
    <x v="1"/>
    <x v="786"/>
    <x v="794"/>
    <d v="2024-04-01T00:00:00"/>
    <x v="0"/>
    <n v="70836"/>
    <n v="4.8"/>
    <x v="0"/>
    <n v="4"/>
    <x v="1"/>
    <x v="0"/>
    <n v="27"/>
  </r>
  <r>
    <x v="3511"/>
    <x v="0"/>
    <n v="32"/>
    <x v="0"/>
    <s v="Operations Executive"/>
    <x v="3"/>
    <x v="2"/>
    <x v="1"/>
    <x v="787"/>
    <x v="785"/>
    <d v="2024-03-23T00:00:00"/>
    <x v="0"/>
    <m/>
    <m/>
    <x v="0"/>
    <n v="4"/>
    <x v="0"/>
    <x v="1"/>
    <n v="17"/>
  </r>
  <r>
    <x v="3512"/>
    <x v="1"/>
    <n v="27"/>
    <x v="6"/>
    <s v="Financial Analyst"/>
    <x v="7"/>
    <x v="1"/>
    <x v="2"/>
    <x v="787"/>
    <x v="792"/>
    <d v="2024-03-31T00:00:00"/>
    <x v="0"/>
    <m/>
    <m/>
    <x v="0"/>
    <n v="4"/>
    <x v="1"/>
    <x v="0"/>
    <n v="25"/>
  </r>
  <r>
    <x v="3513"/>
    <x v="2"/>
    <n v="24"/>
    <x v="4"/>
    <s v="Production Manager"/>
    <x v="2"/>
    <x v="1"/>
    <x v="1"/>
    <x v="787"/>
    <x v="786"/>
    <d v="2024-04-01T00:00:00"/>
    <x v="0"/>
    <n v="61306"/>
    <n v="4.5"/>
    <x v="2"/>
    <n v="4"/>
    <x v="1"/>
    <x v="0"/>
    <n v="26"/>
  </r>
  <r>
    <x v="3514"/>
    <x v="2"/>
    <n v="28"/>
    <x v="4"/>
    <s v="Production Engineer"/>
    <x v="7"/>
    <x v="1"/>
    <x v="0"/>
    <x v="787"/>
    <x v="795"/>
    <d v="2024-04-02T00:00:00"/>
    <x v="0"/>
    <n v="51367"/>
    <n v="4.8"/>
    <x v="0"/>
    <n v="5"/>
    <x v="1"/>
    <x v="1"/>
    <n v="27"/>
  </r>
  <r>
    <x v="3515"/>
    <x v="1"/>
    <n v="40"/>
    <x v="1"/>
    <s v="Service Engineer"/>
    <x v="5"/>
    <x v="1"/>
    <x v="1"/>
    <x v="787"/>
    <x v="795"/>
    <d v="2024-04-03T00:00:00"/>
    <x v="1"/>
    <m/>
    <m/>
    <x v="1"/>
    <n v="4"/>
    <x v="1"/>
    <x v="3"/>
    <n v="28"/>
  </r>
  <r>
    <x v="3516"/>
    <x v="0"/>
    <n v="27"/>
    <x v="0"/>
    <s v="Operations Executive"/>
    <x v="9"/>
    <x v="3"/>
    <x v="0"/>
    <x v="787"/>
    <x v="793"/>
    <d v="2024-04-03T00:00:00"/>
    <x v="1"/>
    <m/>
    <m/>
    <x v="1"/>
    <n v="4"/>
    <x v="0"/>
    <x v="0"/>
    <n v="28"/>
  </r>
  <r>
    <x v="3517"/>
    <x v="0"/>
    <n v="39"/>
    <x v="4"/>
    <s v="Production Manager"/>
    <x v="1"/>
    <x v="1"/>
    <x v="2"/>
    <x v="787"/>
    <x v="784"/>
    <d v="2024-03-26T00:00:00"/>
    <x v="2"/>
    <m/>
    <m/>
    <x v="1"/>
    <n v="5"/>
    <x v="1"/>
    <x v="2"/>
    <n v="20"/>
  </r>
  <r>
    <x v="3518"/>
    <x v="0"/>
    <n v="28"/>
    <x v="3"/>
    <s v="Marketing Executive"/>
    <x v="2"/>
    <x v="0"/>
    <x v="1"/>
    <x v="787"/>
    <x v="793"/>
    <d v="2024-04-01T00:00:00"/>
    <x v="3"/>
    <m/>
    <m/>
    <x v="1"/>
    <n v="5"/>
    <x v="1"/>
    <x v="1"/>
    <n v="26"/>
  </r>
  <r>
    <x v="3519"/>
    <x v="0"/>
    <n v="32"/>
    <x v="1"/>
    <s v="Service Engineer"/>
    <x v="10"/>
    <x v="1"/>
    <x v="1"/>
    <x v="788"/>
    <x v="783"/>
    <d v="2024-03-21T00:00:00"/>
    <x v="0"/>
    <n v="185835"/>
    <n v="4.5999999999999996"/>
    <x v="0"/>
    <n v="4"/>
    <x v="1"/>
    <x v="1"/>
    <n v="14"/>
  </r>
  <r>
    <x v="3520"/>
    <x v="0"/>
    <n v="31"/>
    <x v="0"/>
    <s v="Operations Executive"/>
    <x v="10"/>
    <x v="4"/>
    <x v="2"/>
    <x v="788"/>
    <x v="794"/>
    <d v="2024-04-05T00:00:00"/>
    <x v="1"/>
    <m/>
    <m/>
    <x v="1"/>
    <m/>
    <x v="1"/>
    <x v="1"/>
    <n v="29"/>
  </r>
  <r>
    <x v="3521"/>
    <x v="0"/>
    <n v="43"/>
    <x v="3"/>
    <s v="Marketing Executive"/>
    <x v="11"/>
    <x v="2"/>
    <x v="0"/>
    <x v="788"/>
    <x v="785"/>
    <d v="2024-03-30T00:00:00"/>
    <x v="0"/>
    <n v="160232"/>
    <n v="4.4000000000000004"/>
    <x v="0"/>
    <n v="5"/>
    <x v="1"/>
    <x v="3"/>
    <n v="23"/>
  </r>
  <r>
    <x v="3522"/>
    <x v="0"/>
    <n v="35"/>
    <x v="0"/>
    <s v="Operations Executive"/>
    <x v="6"/>
    <x v="1"/>
    <x v="1"/>
    <x v="788"/>
    <x v="789"/>
    <d v="2024-03-29T00:00:00"/>
    <x v="2"/>
    <m/>
    <m/>
    <x v="1"/>
    <n v="5"/>
    <x v="1"/>
    <x v="2"/>
    <n v="22"/>
  </r>
  <r>
    <x v="3523"/>
    <x v="0"/>
    <n v="34"/>
    <x v="0"/>
    <s v="Operations Executive"/>
    <x v="8"/>
    <x v="1"/>
    <x v="2"/>
    <x v="788"/>
    <x v="790"/>
    <d v="2024-03-28T00:00:00"/>
    <x v="0"/>
    <n v="199609"/>
    <n v="4"/>
    <x v="0"/>
    <n v="4"/>
    <x v="1"/>
    <x v="2"/>
    <n v="21"/>
  </r>
  <r>
    <x v="3524"/>
    <x v="0"/>
    <n v="35"/>
    <x v="0"/>
    <s v="Operations Manager"/>
    <x v="2"/>
    <x v="0"/>
    <x v="1"/>
    <x v="788"/>
    <x v="786"/>
    <d v="2024-03-31T00:00:00"/>
    <x v="0"/>
    <m/>
    <m/>
    <x v="2"/>
    <n v="5"/>
    <x v="1"/>
    <x v="2"/>
    <n v="24"/>
  </r>
  <r>
    <x v="3525"/>
    <x v="0"/>
    <n v="37"/>
    <x v="1"/>
    <s v="Service Manager"/>
    <x v="0"/>
    <x v="0"/>
    <x v="1"/>
    <x v="789"/>
    <x v="788"/>
    <d v="2024-03-28T00:00:00"/>
    <x v="1"/>
    <m/>
    <m/>
    <x v="1"/>
    <n v="4"/>
    <x v="1"/>
    <x v="2"/>
    <n v="20"/>
  </r>
  <r>
    <x v="3526"/>
    <x v="1"/>
    <n v="30"/>
    <x v="0"/>
    <s v="Operations Executive"/>
    <x v="0"/>
    <x v="1"/>
    <x v="1"/>
    <x v="789"/>
    <x v="792"/>
    <d v="2024-04-06T00:00:00"/>
    <x v="0"/>
    <n v="62238"/>
    <n v="4.5999999999999996"/>
    <x v="0"/>
    <n v="2"/>
    <x v="0"/>
    <x v="1"/>
    <n v="29"/>
  </r>
  <r>
    <x v="3527"/>
    <x v="2"/>
    <n v="34"/>
    <x v="1"/>
    <s v="Service Manager"/>
    <x v="2"/>
    <x v="3"/>
    <x v="0"/>
    <x v="789"/>
    <x v="793"/>
    <d v="2024-04-06T00:00:00"/>
    <x v="2"/>
    <m/>
    <m/>
    <x v="1"/>
    <m/>
    <x v="1"/>
    <x v="2"/>
    <n v="29"/>
  </r>
  <r>
    <x v="3528"/>
    <x v="1"/>
    <n v="28"/>
    <x v="0"/>
    <s v="Operations Executive"/>
    <x v="0"/>
    <x v="2"/>
    <x v="2"/>
    <x v="790"/>
    <x v="796"/>
    <d v="2024-04-09T00:00:00"/>
    <x v="0"/>
    <m/>
    <m/>
    <x v="0"/>
    <n v="4"/>
    <x v="1"/>
    <x v="1"/>
    <n v="31"/>
  </r>
  <r>
    <x v="3529"/>
    <x v="0"/>
    <n v="32"/>
    <x v="1"/>
    <s v="Service Engineer"/>
    <x v="11"/>
    <x v="1"/>
    <x v="2"/>
    <x v="790"/>
    <x v="792"/>
    <d v="2024-03-29T00:00:00"/>
    <x v="0"/>
    <m/>
    <m/>
    <x v="0"/>
    <n v="5"/>
    <x v="1"/>
    <x v="1"/>
    <n v="20"/>
  </r>
  <r>
    <x v="3530"/>
    <x v="0"/>
    <n v="28"/>
    <x v="0"/>
    <s v="Operations Executive"/>
    <x v="13"/>
    <x v="3"/>
    <x v="3"/>
    <x v="790"/>
    <x v="795"/>
    <d v="2024-04-05T00:00:00"/>
    <x v="0"/>
    <n v="149921"/>
    <n v="4.4000000000000004"/>
    <x v="0"/>
    <n v="4"/>
    <x v="1"/>
    <x v="1"/>
    <n v="27"/>
  </r>
  <r>
    <x v="3531"/>
    <x v="2"/>
    <n v="44"/>
    <x v="6"/>
    <s v="Financial Analyst"/>
    <x v="9"/>
    <x v="1"/>
    <x v="1"/>
    <x v="791"/>
    <x v="789"/>
    <d v="2024-03-28T00:00:00"/>
    <x v="1"/>
    <m/>
    <m/>
    <x v="1"/>
    <n v="5"/>
    <x v="1"/>
    <x v="3"/>
    <n v="18"/>
  </r>
  <r>
    <x v="3532"/>
    <x v="0"/>
    <n v="26"/>
    <x v="7"/>
    <s v="Purchase Officer"/>
    <x v="7"/>
    <x v="0"/>
    <x v="3"/>
    <x v="791"/>
    <x v="792"/>
    <d v="2024-04-04T00:00:00"/>
    <x v="0"/>
    <n v="48751"/>
    <n v="4.4000000000000004"/>
    <x v="0"/>
    <n v="2"/>
    <x v="0"/>
    <x v="0"/>
    <n v="25"/>
  </r>
  <r>
    <x v="3533"/>
    <x v="0"/>
    <n v="23"/>
    <x v="1"/>
    <s v="Service Engineer"/>
    <x v="9"/>
    <x v="0"/>
    <x v="0"/>
    <x v="792"/>
    <x v="796"/>
    <d v="2024-04-07T00:00:00"/>
    <x v="1"/>
    <m/>
    <m/>
    <x v="1"/>
    <n v="5"/>
    <x v="0"/>
    <x v="0"/>
    <n v="27"/>
  </r>
  <r>
    <x v="3534"/>
    <x v="0"/>
    <n v="25"/>
    <x v="8"/>
    <s v="HR Manager"/>
    <x v="4"/>
    <x v="1"/>
    <x v="1"/>
    <x v="792"/>
    <x v="785"/>
    <d v="2024-03-27T00:00:00"/>
    <x v="0"/>
    <n v="69704"/>
    <n v="4.9000000000000004"/>
    <x v="0"/>
    <n v="4"/>
    <x v="1"/>
    <x v="0"/>
    <n v="16"/>
  </r>
  <r>
    <x v="3535"/>
    <x v="0"/>
    <n v="29"/>
    <x v="2"/>
    <s v="Sales Executive"/>
    <x v="8"/>
    <x v="1"/>
    <x v="3"/>
    <x v="793"/>
    <x v="797"/>
    <d v="2024-04-13T00:00:00"/>
    <x v="0"/>
    <n v="218703"/>
    <n v="4.7"/>
    <x v="0"/>
    <n v="5"/>
    <x v="1"/>
    <x v="1"/>
    <n v="32"/>
  </r>
  <r>
    <x v="3536"/>
    <x v="0"/>
    <n v="29"/>
    <x v="2"/>
    <s v="Sales Executive"/>
    <x v="6"/>
    <x v="1"/>
    <x v="0"/>
    <x v="793"/>
    <x v="786"/>
    <d v="2024-03-29T00:00:00"/>
    <x v="0"/>
    <n v="64022"/>
    <n v="4.8"/>
    <x v="2"/>
    <n v="2"/>
    <x v="1"/>
    <x v="1"/>
    <n v="17"/>
  </r>
  <r>
    <x v="3537"/>
    <x v="0"/>
    <n v="40"/>
    <x v="1"/>
    <s v="Service Engineer"/>
    <x v="12"/>
    <x v="2"/>
    <x v="0"/>
    <x v="794"/>
    <x v="798"/>
    <d v="2024-04-09T00:00:00"/>
    <x v="0"/>
    <n v="57266"/>
    <n v="4.2"/>
    <x v="0"/>
    <n v="3"/>
    <x v="1"/>
    <x v="3"/>
    <n v="27"/>
  </r>
  <r>
    <x v="3538"/>
    <x v="2"/>
    <n v="29"/>
    <x v="5"/>
    <s v="General Manager"/>
    <x v="2"/>
    <x v="4"/>
    <x v="1"/>
    <x v="794"/>
    <x v="798"/>
    <d v="2024-04-06T00:00:00"/>
    <x v="0"/>
    <n v="62025"/>
    <n v="3.9"/>
    <x v="0"/>
    <m/>
    <x v="1"/>
    <x v="1"/>
    <n v="24"/>
  </r>
  <r>
    <x v="3539"/>
    <x v="0"/>
    <n v="37"/>
    <x v="5"/>
    <s v="General Manager"/>
    <x v="10"/>
    <x v="0"/>
    <x v="2"/>
    <x v="795"/>
    <x v="791"/>
    <d v="2024-03-30T00:00:00"/>
    <x v="1"/>
    <m/>
    <m/>
    <x v="1"/>
    <n v="4"/>
    <x v="1"/>
    <x v="2"/>
    <n v="16"/>
  </r>
  <r>
    <x v="3540"/>
    <x v="0"/>
    <n v="34"/>
    <x v="0"/>
    <s v="Operations Executive"/>
    <x v="9"/>
    <x v="0"/>
    <x v="1"/>
    <x v="795"/>
    <x v="797"/>
    <d v="2024-04-09T00:00:00"/>
    <x v="0"/>
    <n v="40607"/>
    <n v="4.5"/>
    <x v="0"/>
    <n v="4"/>
    <x v="1"/>
    <x v="2"/>
    <n v="26"/>
  </r>
  <r>
    <x v="3541"/>
    <x v="2"/>
    <n v="26"/>
    <x v="0"/>
    <s v="Operations Executive"/>
    <x v="5"/>
    <x v="0"/>
    <x v="1"/>
    <x v="795"/>
    <x v="799"/>
    <d v="2024-04-10T00:00:00"/>
    <x v="0"/>
    <n v="40366"/>
    <n v="4.4000000000000004"/>
    <x v="0"/>
    <n v="4"/>
    <x v="1"/>
    <x v="0"/>
    <n v="27"/>
  </r>
  <r>
    <x v="3542"/>
    <x v="0"/>
    <n v="34"/>
    <x v="1"/>
    <s v="Service Engineer"/>
    <x v="0"/>
    <x v="1"/>
    <x v="4"/>
    <x v="796"/>
    <x v="800"/>
    <d v="2024-04-11T00:00:00"/>
    <x v="0"/>
    <n v="51194"/>
    <n v="4.5"/>
    <x v="0"/>
    <n v="2"/>
    <x v="1"/>
    <x v="2"/>
    <n v="27"/>
  </r>
  <r>
    <x v="3543"/>
    <x v="0"/>
    <n v="25"/>
    <x v="5"/>
    <s v="General Manager"/>
    <x v="5"/>
    <x v="2"/>
    <x v="1"/>
    <x v="796"/>
    <x v="801"/>
    <d v="2024-04-11T00:00:00"/>
    <x v="1"/>
    <m/>
    <m/>
    <x v="1"/>
    <m/>
    <x v="1"/>
    <x v="0"/>
    <n v="27"/>
  </r>
  <r>
    <x v="3544"/>
    <x v="2"/>
    <n v="35"/>
    <x v="1"/>
    <s v="Service Manager"/>
    <x v="6"/>
    <x v="0"/>
    <x v="1"/>
    <x v="796"/>
    <x v="792"/>
    <d v="2024-04-06T00:00:00"/>
    <x v="0"/>
    <n v="83461"/>
    <n v="4.8"/>
    <x v="0"/>
    <n v="5"/>
    <x v="1"/>
    <x v="2"/>
    <n v="22"/>
  </r>
  <r>
    <x v="3545"/>
    <x v="0"/>
    <n v="32"/>
    <x v="1"/>
    <s v="Service Manager"/>
    <x v="1"/>
    <x v="1"/>
    <x v="3"/>
    <x v="796"/>
    <x v="789"/>
    <d v="2024-03-31T00:00:00"/>
    <x v="2"/>
    <m/>
    <m/>
    <x v="1"/>
    <n v="2"/>
    <x v="1"/>
    <x v="1"/>
    <n v="16"/>
  </r>
  <r>
    <x v="3546"/>
    <x v="0"/>
    <n v="29"/>
    <x v="1"/>
    <s v="Service Engineer"/>
    <x v="3"/>
    <x v="1"/>
    <x v="1"/>
    <x v="796"/>
    <x v="799"/>
    <d v="2024-04-09T00:00:00"/>
    <x v="0"/>
    <n v="67932"/>
    <n v="4.5999999999999996"/>
    <x v="0"/>
    <n v="5"/>
    <x v="1"/>
    <x v="1"/>
    <n v="25"/>
  </r>
  <r>
    <x v="3547"/>
    <x v="0"/>
    <n v="35"/>
    <x v="0"/>
    <s v="Operations Executive"/>
    <x v="2"/>
    <x v="3"/>
    <x v="1"/>
    <x v="796"/>
    <x v="794"/>
    <d v="2024-04-06T00:00:00"/>
    <x v="3"/>
    <m/>
    <m/>
    <x v="1"/>
    <n v="3"/>
    <x v="1"/>
    <x v="2"/>
    <n v="22"/>
  </r>
  <r>
    <x v="3548"/>
    <x v="0"/>
    <n v="37"/>
    <x v="0"/>
    <s v="Operations Manager"/>
    <x v="1"/>
    <x v="1"/>
    <x v="0"/>
    <x v="796"/>
    <x v="801"/>
    <d v="2024-04-09T00:00:00"/>
    <x v="1"/>
    <m/>
    <m/>
    <x v="1"/>
    <n v="4"/>
    <x v="0"/>
    <x v="2"/>
    <n v="25"/>
  </r>
  <r>
    <x v="3549"/>
    <x v="0"/>
    <n v="28"/>
    <x v="1"/>
    <s v="Service Engineer"/>
    <x v="1"/>
    <x v="4"/>
    <x v="1"/>
    <x v="797"/>
    <x v="795"/>
    <d v="2024-04-06T00:00:00"/>
    <x v="1"/>
    <m/>
    <m/>
    <x v="1"/>
    <n v="4"/>
    <x v="1"/>
    <x v="1"/>
    <n v="21"/>
  </r>
  <r>
    <x v="3550"/>
    <x v="2"/>
    <n v="33"/>
    <x v="5"/>
    <s v="General Manager"/>
    <x v="5"/>
    <x v="1"/>
    <x v="4"/>
    <x v="798"/>
    <x v="796"/>
    <d v="2024-04-05T00:00:00"/>
    <x v="0"/>
    <n v="51192"/>
    <n v="3.7"/>
    <x v="0"/>
    <m/>
    <x v="1"/>
    <x v="1"/>
    <n v="19"/>
  </r>
  <r>
    <x v="3551"/>
    <x v="0"/>
    <n v="28"/>
    <x v="7"/>
    <s v="Purchase Officer"/>
    <x v="1"/>
    <x v="0"/>
    <x v="1"/>
    <x v="798"/>
    <x v="802"/>
    <d v="2024-04-09T00:00:00"/>
    <x v="0"/>
    <m/>
    <m/>
    <x v="2"/>
    <n v="4"/>
    <x v="1"/>
    <x v="1"/>
    <n v="23"/>
  </r>
  <r>
    <x v="3552"/>
    <x v="2"/>
    <n v="24"/>
    <x v="1"/>
    <s v="Service Engineer"/>
    <x v="4"/>
    <x v="1"/>
    <x v="2"/>
    <x v="798"/>
    <x v="794"/>
    <d v="2024-04-07T00:00:00"/>
    <x v="2"/>
    <m/>
    <m/>
    <x v="1"/>
    <n v="4"/>
    <x v="1"/>
    <x v="0"/>
    <n v="21"/>
  </r>
  <r>
    <x v="3553"/>
    <x v="0"/>
    <n v="36"/>
    <x v="4"/>
    <s v="Production Engineer"/>
    <x v="12"/>
    <x v="4"/>
    <x v="1"/>
    <x v="799"/>
    <x v="793"/>
    <d v="2024-04-07T00:00:00"/>
    <x v="1"/>
    <m/>
    <m/>
    <x v="1"/>
    <n v="4"/>
    <x v="1"/>
    <x v="2"/>
    <n v="20"/>
  </r>
  <r>
    <x v="3554"/>
    <x v="0"/>
    <n v="26"/>
    <x v="0"/>
    <s v="Operations Manager"/>
    <x v="1"/>
    <x v="0"/>
    <x v="1"/>
    <x v="799"/>
    <x v="795"/>
    <d v="2024-04-01T00:00:00"/>
    <x v="0"/>
    <n v="58882"/>
    <n v="3.9"/>
    <x v="2"/>
    <n v="4"/>
    <x v="1"/>
    <x v="0"/>
    <n v="14"/>
  </r>
  <r>
    <x v="3555"/>
    <x v="2"/>
    <n v="27"/>
    <x v="0"/>
    <s v="Operations Executive"/>
    <x v="7"/>
    <x v="1"/>
    <x v="1"/>
    <x v="800"/>
    <x v="796"/>
    <d v="2024-04-08T00:00:00"/>
    <x v="0"/>
    <n v="49230"/>
    <n v="4.9000000000000004"/>
    <x v="0"/>
    <m/>
    <x v="0"/>
    <x v="0"/>
    <n v="20"/>
  </r>
  <r>
    <x v="3556"/>
    <x v="0"/>
    <n v="24"/>
    <x v="4"/>
    <s v="Production Engineer"/>
    <x v="12"/>
    <x v="1"/>
    <x v="1"/>
    <x v="800"/>
    <x v="800"/>
    <d v="2024-04-14T00:00:00"/>
    <x v="0"/>
    <n v="36084"/>
    <n v="4.5999999999999996"/>
    <x v="0"/>
    <m/>
    <x v="1"/>
    <x v="0"/>
    <n v="26"/>
  </r>
  <r>
    <x v="3557"/>
    <x v="0"/>
    <n v="28"/>
    <x v="0"/>
    <s v="Operations Executive"/>
    <x v="6"/>
    <x v="1"/>
    <x v="0"/>
    <x v="800"/>
    <x v="803"/>
    <d v="2024-04-13T00:00:00"/>
    <x v="0"/>
    <n v="55736"/>
    <n v="4.7"/>
    <x v="0"/>
    <n v="4"/>
    <x v="1"/>
    <x v="1"/>
    <n v="25"/>
  </r>
  <r>
    <x v="3558"/>
    <x v="0"/>
    <n v="34"/>
    <x v="1"/>
    <s v="Service Engineer"/>
    <x v="6"/>
    <x v="4"/>
    <x v="0"/>
    <x v="800"/>
    <x v="804"/>
    <d v="2024-04-14T00:00:00"/>
    <x v="0"/>
    <n v="73962"/>
    <n v="4.5"/>
    <x v="0"/>
    <n v="4"/>
    <x v="1"/>
    <x v="2"/>
    <n v="26"/>
  </r>
  <r>
    <x v="3559"/>
    <x v="0"/>
    <n v="24"/>
    <x v="0"/>
    <s v="Operations Manager"/>
    <x v="2"/>
    <x v="2"/>
    <x v="2"/>
    <x v="800"/>
    <x v="805"/>
    <d v="2024-04-20T00:00:00"/>
    <x v="0"/>
    <n v="79192"/>
    <n v="5"/>
    <x v="0"/>
    <n v="4"/>
    <x v="1"/>
    <x v="0"/>
    <n v="32"/>
  </r>
  <r>
    <x v="3560"/>
    <x v="0"/>
    <n v="31"/>
    <x v="5"/>
    <s v="General Manager"/>
    <x v="10"/>
    <x v="2"/>
    <x v="1"/>
    <x v="801"/>
    <x v="803"/>
    <d v="2024-04-12T00:00:00"/>
    <x v="1"/>
    <m/>
    <m/>
    <x v="1"/>
    <n v="5"/>
    <x v="0"/>
    <x v="1"/>
    <n v="23"/>
  </r>
  <r>
    <x v="3561"/>
    <x v="2"/>
    <n v="23"/>
    <x v="2"/>
    <s v="Sales Executive"/>
    <x v="2"/>
    <x v="1"/>
    <x v="1"/>
    <x v="801"/>
    <x v="805"/>
    <d v="2024-04-13T00:00:00"/>
    <x v="0"/>
    <n v="85291"/>
    <n v="3.6"/>
    <x v="2"/>
    <n v="5"/>
    <x v="2"/>
    <x v="0"/>
    <n v="24"/>
  </r>
  <r>
    <x v="3562"/>
    <x v="0"/>
    <n v="26"/>
    <x v="0"/>
    <s v="Operations Executive"/>
    <x v="9"/>
    <x v="0"/>
    <x v="1"/>
    <x v="801"/>
    <x v="796"/>
    <d v="2024-04-07T00:00:00"/>
    <x v="0"/>
    <n v="51462"/>
    <n v="3.9"/>
    <x v="2"/>
    <n v="4"/>
    <x v="1"/>
    <x v="0"/>
    <n v="18"/>
  </r>
  <r>
    <x v="3563"/>
    <x v="0"/>
    <n v="24"/>
    <x v="0"/>
    <s v="Operations Manager"/>
    <x v="10"/>
    <x v="3"/>
    <x v="1"/>
    <x v="801"/>
    <x v="806"/>
    <d v="2024-04-17T00:00:00"/>
    <x v="0"/>
    <n v="140981"/>
    <n v="4.9000000000000004"/>
    <x v="0"/>
    <m/>
    <x v="1"/>
    <x v="0"/>
    <n v="28"/>
  </r>
  <r>
    <x v="3564"/>
    <x v="0"/>
    <n v="44"/>
    <x v="1"/>
    <s v="Service Engineer"/>
    <x v="2"/>
    <x v="2"/>
    <x v="1"/>
    <x v="802"/>
    <x v="803"/>
    <d v="2024-04-14T00:00:00"/>
    <x v="0"/>
    <n v="75667"/>
    <n v="3.5"/>
    <x v="0"/>
    <n v="3"/>
    <x v="0"/>
    <x v="3"/>
    <n v="24"/>
  </r>
  <r>
    <x v="3565"/>
    <x v="2"/>
    <n v="25"/>
    <x v="3"/>
    <s v="Marketing Executive"/>
    <x v="9"/>
    <x v="1"/>
    <x v="1"/>
    <x v="802"/>
    <x v="804"/>
    <d v="2024-04-13T00:00:00"/>
    <x v="0"/>
    <n v="47447"/>
    <n v="4.9000000000000004"/>
    <x v="0"/>
    <n v="4"/>
    <x v="0"/>
    <x v="0"/>
    <n v="23"/>
  </r>
  <r>
    <x v="3566"/>
    <x v="0"/>
    <n v="36"/>
    <x v="4"/>
    <s v="Production Engineer"/>
    <x v="9"/>
    <x v="0"/>
    <x v="1"/>
    <x v="802"/>
    <x v="800"/>
    <d v="2024-04-16T00:00:00"/>
    <x v="0"/>
    <m/>
    <m/>
    <x v="0"/>
    <m/>
    <x v="1"/>
    <x v="2"/>
    <n v="26"/>
  </r>
  <r>
    <x v="3567"/>
    <x v="2"/>
    <n v="29"/>
    <x v="1"/>
    <s v="Service Engineer"/>
    <x v="3"/>
    <x v="2"/>
    <x v="2"/>
    <x v="802"/>
    <x v="806"/>
    <d v="2024-04-21T00:00:00"/>
    <x v="0"/>
    <n v="57562"/>
    <n v="4"/>
    <x v="0"/>
    <m/>
    <x v="1"/>
    <x v="1"/>
    <n v="31"/>
  </r>
  <r>
    <x v="3568"/>
    <x v="2"/>
    <n v="24"/>
    <x v="1"/>
    <s v="Service Engineer"/>
    <x v="4"/>
    <x v="0"/>
    <x v="0"/>
    <x v="802"/>
    <x v="802"/>
    <d v="2024-04-12T00:00:00"/>
    <x v="0"/>
    <n v="83738"/>
    <n v="5"/>
    <x v="0"/>
    <n v="5"/>
    <x v="1"/>
    <x v="0"/>
    <n v="22"/>
  </r>
  <r>
    <x v="3569"/>
    <x v="2"/>
    <n v="22"/>
    <x v="1"/>
    <s v="Service Engineer"/>
    <x v="0"/>
    <x v="1"/>
    <x v="1"/>
    <x v="802"/>
    <x v="807"/>
    <d v="2024-04-10T00:00:00"/>
    <x v="2"/>
    <m/>
    <m/>
    <x v="1"/>
    <n v="5"/>
    <x v="1"/>
    <x v="0"/>
    <n v="20"/>
  </r>
  <r>
    <x v="3570"/>
    <x v="0"/>
    <n v="28"/>
    <x v="0"/>
    <s v="Operations Executive"/>
    <x v="4"/>
    <x v="1"/>
    <x v="1"/>
    <x v="802"/>
    <x v="807"/>
    <d v="2024-04-09T00:00:00"/>
    <x v="0"/>
    <n v="80792"/>
    <n v="4.7"/>
    <x v="0"/>
    <n v="4"/>
    <x v="0"/>
    <x v="1"/>
    <n v="19"/>
  </r>
  <r>
    <x v="3571"/>
    <x v="0"/>
    <n v="37"/>
    <x v="0"/>
    <s v="Operations Manager"/>
    <x v="2"/>
    <x v="4"/>
    <x v="0"/>
    <x v="802"/>
    <x v="808"/>
    <d v="2024-04-22T00:00:00"/>
    <x v="2"/>
    <m/>
    <m/>
    <x v="1"/>
    <n v="4"/>
    <x v="0"/>
    <x v="2"/>
    <n v="32"/>
  </r>
  <r>
    <x v="3572"/>
    <x v="2"/>
    <n v="23"/>
    <x v="0"/>
    <s v="Operations Executive"/>
    <x v="1"/>
    <x v="1"/>
    <x v="3"/>
    <x v="802"/>
    <x v="805"/>
    <d v="2024-04-15T00:00:00"/>
    <x v="0"/>
    <n v="63471"/>
    <n v="4.3"/>
    <x v="0"/>
    <n v="4"/>
    <x v="0"/>
    <x v="0"/>
    <n v="25"/>
  </r>
  <r>
    <x v="3573"/>
    <x v="1"/>
    <n v="26"/>
    <x v="1"/>
    <s v="Service Engineer"/>
    <x v="4"/>
    <x v="1"/>
    <x v="1"/>
    <x v="802"/>
    <x v="798"/>
    <d v="2024-04-05T00:00:00"/>
    <x v="1"/>
    <m/>
    <m/>
    <x v="1"/>
    <m/>
    <x v="1"/>
    <x v="0"/>
    <n v="15"/>
  </r>
  <r>
    <x v="3574"/>
    <x v="2"/>
    <n v="34"/>
    <x v="1"/>
    <s v="Service Engineer"/>
    <x v="1"/>
    <x v="2"/>
    <x v="2"/>
    <x v="803"/>
    <x v="802"/>
    <d v="2024-04-12T00:00:00"/>
    <x v="0"/>
    <n v="56084"/>
    <n v="4.7"/>
    <x v="0"/>
    <n v="4"/>
    <x v="0"/>
    <x v="2"/>
    <n v="21"/>
  </r>
  <r>
    <x v="3575"/>
    <x v="0"/>
    <n v="23"/>
    <x v="2"/>
    <s v="Sales Manager"/>
    <x v="3"/>
    <x v="0"/>
    <x v="0"/>
    <x v="803"/>
    <x v="797"/>
    <d v="2024-04-13T00:00:00"/>
    <x v="0"/>
    <n v="61087"/>
    <n v="4.0999999999999996"/>
    <x v="0"/>
    <n v="3"/>
    <x v="1"/>
    <x v="0"/>
    <n v="22"/>
  </r>
  <r>
    <x v="3576"/>
    <x v="0"/>
    <n v="33"/>
    <x v="6"/>
    <s v="Financial Analyst"/>
    <x v="10"/>
    <x v="3"/>
    <x v="0"/>
    <x v="803"/>
    <x v="805"/>
    <d v="2024-04-16T00:00:00"/>
    <x v="1"/>
    <m/>
    <m/>
    <x v="1"/>
    <n v="4"/>
    <x v="1"/>
    <x v="1"/>
    <n v="25"/>
  </r>
  <r>
    <x v="3577"/>
    <x v="0"/>
    <n v="28"/>
    <x v="8"/>
    <s v="HR Manager"/>
    <x v="10"/>
    <x v="1"/>
    <x v="3"/>
    <x v="804"/>
    <x v="805"/>
    <d v="2024-04-18T00:00:00"/>
    <x v="0"/>
    <n v="134086"/>
    <n v="4.5"/>
    <x v="0"/>
    <n v="5"/>
    <x v="1"/>
    <x v="1"/>
    <n v="26"/>
  </r>
  <r>
    <x v="3578"/>
    <x v="2"/>
    <n v="22"/>
    <x v="0"/>
    <s v="Operations Executive"/>
    <x v="7"/>
    <x v="2"/>
    <x v="4"/>
    <x v="804"/>
    <x v="809"/>
    <d v="2024-04-17T00:00:00"/>
    <x v="0"/>
    <n v="50131"/>
    <n v="4.0999999999999996"/>
    <x v="2"/>
    <n v="4"/>
    <x v="1"/>
    <x v="0"/>
    <n v="25"/>
  </r>
  <r>
    <x v="3579"/>
    <x v="0"/>
    <n v="29"/>
    <x v="1"/>
    <s v="Service Manager"/>
    <x v="13"/>
    <x v="1"/>
    <x v="1"/>
    <x v="804"/>
    <x v="807"/>
    <d v="2024-04-12T00:00:00"/>
    <x v="3"/>
    <m/>
    <m/>
    <x v="1"/>
    <n v="5"/>
    <x v="1"/>
    <x v="1"/>
    <n v="20"/>
  </r>
  <r>
    <x v="3580"/>
    <x v="0"/>
    <n v="37"/>
    <x v="0"/>
    <s v="Operations Executive"/>
    <x v="5"/>
    <x v="1"/>
    <x v="2"/>
    <x v="804"/>
    <x v="810"/>
    <d v="2024-04-20T00:00:00"/>
    <x v="0"/>
    <n v="44265"/>
    <n v="3.7"/>
    <x v="0"/>
    <n v="4"/>
    <x v="1"/>
    <x v="2"/>
    <n v="28"/>
  </r>
  <r>
    <x v="3581"/>
    <x v="2"/>
    <n v="40"/>
    <x v="0"/>
    <s v="Operations Executive"/>
    <x v="7"/>
    <x v="1"/>
    <x v="0"/>
    <x v="804"/>
    <x v="800"/>
    <d v="2024-04-12T00:00:00"/>
    <x v="0"/>
    <n v="55988"/>
    <n v="4.4000000000000004"/>
    <x v="0"/>
    <n v="4"/>
    <x v="1"/>
    <x v="3"/>
    <n v="20"/>
  </r>
  <r>
    <x v="3582"/>
    <x v="0"/>
    <n v="34"/>
    <x v="2"/>
    <s v="Sales Executive"/>
    <x v="6"/>
    <x v="0"/>
    <x v="0"/>
    <x v="804"/>
    <x v="802"/>
    <d v="2024-04-13T00:00:00"/>
    <x v="0"/>
    <n v="51550"/>
    <n v="4.4000000000000004"/>
    <x v="0"/>
    <n v="1"/>
    <x v="0"/>
    <x v="2"/>
    <n v="21"/>
  </r>
  <r>
    <x v="3583"/>
    <x v="2"/>
    <n v="29"/>
    <x v="0"/>
    <s v="Operations Manager"/>
    <x v="1"/>
    <x v="0"/>
    <x v="0"/>
    <x v="805"/>
    <x v="801"/>
    <d v="2024-04-10T00:00:00"/>
    <x v="1"/>
    <m/>
    <m/>
    <x v="1"/>
    <n v="4"/>
    <x v="0"/>
    <x v="1"/>
    <n v="17"/>
  </r>
  <r>
    <x v="3584"/>
    <x v="0"/>
    <n v="37"/>
    <x v="1"/>
    <s v="Service Engineer"/>
    <x v="9"/>
    <x v="0"/>
    <x v="4"/>
    <x v="805"/>
    <x v="803"/>
    <d v="2024-04-16T00:00:00"/>
    <x v="0"/>
    <n v="48138"/>
    <n v="4.4000000000000004"/>
    <x v="0"/>
    <n v="5"/>
    <x v="0"/>
    <x v="2"/>
    <n v="23"/>
  </r>
  <r>
    <x v="3585"/>
    <x v="0"/>
    <n v="35"/>
    <x v="1"/>
    <s v="Service Engineer"/>
    <x v="0"/>
    <x v="1"/>
    <x v="0"/>
    <x v="805"/>
    <x v="811"/>
    <d v="2024-04-16T00:00:00"/>
    <x v="0"/>
    <n v="67730"/>
    <n v="3.8"/>
    <x v="0"/>
    <n v="5"/>
    <x v="0"/>
    <x v="2"/>
    <n v="23"/>
  </r>
  <r>
    <x v="3586"/>
    <x v="0"/>
    <n v="34"/>
    <x v="1"/>
    <s v="Service Engineer"/>
    <x v="5"/>
    <x v="0"/>
    <x v="3"/>
    <x v="805"/>
    <x v="802"/>
    <d v="2024-04-11T00:00:00"/>
    <x v="0"/>
    <n v="48418"/>
    <n v="3.8"/>
    <x v="0"/>
    <n v="4"/>
    <x v="0"/>
    <x v="2"/>
    <n v="18"/>
  </r>
  <r>
    <x v="3587"/>
    <x v="2"/>
    <n v="27"/>
    <x v="4"/>
    <s v="Production Manager"/>
    <x v="4"/>
    <x v="1"/>
    <x v="0"/>
    <x v="805"/>
    <x v="803"/>
    <d v="2024-04-19T00:00:00"/>
    <x v="0"/>
    <m/>
    <m/>
    <x v="0"/>
    <n v="4"/>
    <x v="0"/>
    <x v="0"/>
    <n v="26"/>
  </r>
  <r>
    <x v="3588"/>
    <x v="0"/>
    <n v="38"/>
    <x v="7"/>
    <s v="Purchase Manager"/>
    <x v="12"/>
    <x v="1"/>
    <x v="0"/>
    <x v="805"/>
    <x v="812"/>
    <d v="2024-04-27T00:00:00"/>
    <x v="0"/>
    <n v="39091"/>
    <n v="4.2"/>
    <x v="2"/>
    <n v="5"/>
    <x v="0"/>
    <x v="2"/>
    <n v="34"/>
  </r>
  <r>
    <x v="3589"/>
    <x v="0"/>
    <n v="33"/>
    <x v="1"/>
    <s v="Service Engineer"/>
    <x v="2"/>
    <x v="0"/>
    <x v="0"/>
    <x v="805"/>
    <x v="803"/>
    <d v="2024-04-14T00:00:00"/>
    <x v="0"/>
    <n v="61789"/>
    <n v="4.2"/>
    <x v="0"/>
    <n v="4"/>
    <x v="1"/>
    <x v="1"/>
    <n v="21"/>
  </r>
  <r>
    <x v="3590"/>
    <x v="1"/>
    <n v="23"/>
    <x v="1"/>
    <s v="Service Engineer"/>
    <x v="4"/>
    <x v="1"/>
    <x v="0"/>
    <x v="805"/>
    <x v="813"/>
    <d v="2024-04-19T00:00:00"/>
    <x v="1"/>
    <m/>
    <m/>
    <x v="1"/>
    <n v="4"/>
    <x v="1"/>
    <x v="0"/>
    <n v="26"/>
  </r>
  <r>
    <x v="3591"/>
    <x v="0"/>
    <n v="39"/>
    <x v="0"/>
    <s v="Operations Executive"/>
    <x v="7"/>
    <x v="0"/>
    <x v="0"/>
    <x v="806"/>
    <x v="814"/>
    <d v="2024-04-22T00:00:00"/>
    <x v="0"/>
    <n v="67174"/>
    <n v="4.0999999999999996"/>
    <x v="0"/>
    <m/>
    <x v="1"/>
    <x v="2"/>
    <n v="28"/>
  </r>
  <r>
    <x v="3592"/>
    <x v="0"/>
    <n v="30"/>
    <x v="8"/>
    <s v="HR Manager"/>
    <x v="12"/>
    <x v="0"/>
    <x v="0"/>
    <x v="806"/>
    <x v="808"/>
    <d v="2024-04-16T00:00:00"/>
    <x v="0"/>
    <n v="53578"/>
    <n v="4.5"/>
    <x v="0"/>
    <n v="5"/>
    <x v="1"/>
    <x v="1"/>
    <n v="22"/>
  </r>
  <r>
    <x v="3593"/>
    <x v="0"/>
    <n v="26"/>
    <x v="0"/>
    <s v="Operations Manager"/>
    <x v="9"/>
    <x v="1"/>
    <x v="2"/>
    <x v="806"/>
    <x v="807"/>
    <d v="2024-04-12T00:00:00"/>
    <x v="3"/>
    <m/>
    <m/>
    <x v="1"/>
    <n v="4"/>
    <x v="1"/>
    <x v="0"/>
    <n v="18"/>
  </r>
  <r>
    <x v="3594"/>
    <x v="0"/>
    <n v="29"/>
    <x v="1"/>
    <s v="Service Engineer"/>
    <x v="9"/>
    <x v="4"/>
    <x v="2"/>
    <x v="806"/>
    <x v="801"/>
    <d v="2024-04-10T00:00:00"/>
    <x v="0"/>
    <n v="59037"/>
    <n v="4.5"/>
    <x v="0"/>
    <n v="4"/>
    <x v="0"/>
    <x v="1"/>
    <n v="16"/>
  </r>
  <r>
    <x v="3595"/>
    <x v="2"/>
    <n v="33"/>
    <x v="1"/>
    <s v="Service Engineer"/>
    <x v="3"/>
    <x v="0"/>
    <x v="1"/>
    <x v="806"/>
    <x v="801"/>
    <d v="2024-04-08T00:00:00"/>
    <x v="0"/>
    <n v="74806"/>
    <n v="5"/>
    <x v="0"/>
    <n v="5"/>
    <x v="0"/>
    <x v="1"/>
    <n v="14"/>
  </r>
  <r>
    <x v="3596"/>
    <x v="0"/>
    <n v="24"/>
    <x v="1"/>
    <s v="Service Manager"/>
    <x v="3"/>
    <x v="1"/>
    <x v="1"/>
    <x v="807"/>
    <x v="815"/>
    <d v="2024-04-25T00:00:00"/>
    <x v="0"/>
    <n v="75591"/>
    <n v="4.4000000000000004"/>
    <x v="0"/>
    <n v="5"/>
    <x v="1"/>
    <x v="0"/>
    <n v="30"/>
  </r>
  <r>
    <x v="3597"/>
    <x v="0"/>
    <n v="25"/>
    <x v="1"/>
    <s v="Service Manager"/>
    <x v="1"/>
    <x v="0"/>
    <x v="0"/>
    <x v="807"/>
    <x v="808"/>
    <d v="2024-04-16T00:00:00"/>
    <x v="2"/>
    <m/>
    <m/>
    <x v="1"/>
    <n v="4"/>
    <x v="1"/>
    <x v="0"/>
    <n v="21"/>
  </r>
  <r>
    <x v="3598"/>
    <x v="0"/>
    <n v="33"/>
    <x v="0"/>
    <s v="Operations Executive"/>
    <x v="13"/>
    <x v="0"/>
    <x v="0"/>
    <x v="807"/>
    <x v="809"/>
    <d v="2024-04-19T00:00:00"/>
    <x v="1"/>
    <m/>
    <m/>
    <x v="1"/>
    <n v="4"/>
    <x v="1"/>
    <x v="1"/>
    <n v="24"/>
  </r>
  <r>
    <x v="3599"/>
    <x v="2"/>
    <n v="33"/>
    <x v="0"/>
    <s v="Operations Executive"/>
    <x v="0"/>
    <x v="2"/>
    <x v="1"/>
    <x v="807"/>
    <x v="810"/>
    <d v="2024-04-24T00:00:00"/>
    <x v="0"/>
    <n v="45230"/>
    <n v="3.7"/>
    <x v="0"/>
    <n v="5"/>
    <x v="1"/>
    <x v="1"/>
    <n v="29"/>
  </r>
  <r>
    <x v="3600"/>
    <x v="0"/>
    <n v="29"/>
    <x v="0"/>
    <s v="Operations Executive"/>
    <x v="0"/>
    <x v="2"/>
    <x v="0"/>
    <x v="807"/>
    <x v="809"/>
    <d v="2024-04-23T00:00:00"/>
    <x v="1"/>
    <m/>
    <m/>
    <x v="1"/>
    <n v="3"/>
    <x v="1"/>
    <x v="1"/>
    <n v="28"/>
  </r>
  <r>
    <x v="3601"/>
    <x v="0"/>
    <n v="25"/>
    <x v="0"/>
    <s v="Operations Executive"/>
    <x v="4"/>
    <x v="4"/>
    <x v="3"/>
    <x v="807"/>
    <x v="811"/>
    <d v="2024-04-15T00:00:00"/>
    <x v="4"/>
    <m/>
    <m/>
    <x v="1"/>
    <n v="4"/>
    <x v="1"/>
    <x v="0"/>
    <n v="20"/>
  </r>
  <r>
    <x v="3602"/>
    <x v="0"/>
    <n v="28"/>
    <x v="1"/>
    <s v="Service Engineer"/>
    <x v="2"/>
    <x v="3"/>
    <x v="0"/>
    <x v="807"/>
    <x v="815"/>
    <d v="2024-04-25T00:00:00"/>
    <x v="0"/>
    <n v="79179"/>
    <n v="5"/>
    <x v="0"/>
    <n v="4"/>
    <x v="1"/>
    <x v="1"/>
    <n v="30"/>
  </r>
  <r>
    <x v="3603"/>
    <x v="0"/>
    <n v="23"/>
    <x v="1"/>
    <s v="Service Engineer"/>
    <x v="1"/>
    <x v="0"/>
    <x v="3"/>
    <x v="807"/>
    <x v="800"/>
    <d v="2024-04-15T00:00:00"/>
    <x v="0"/>
    <n v="55837"/>
    <n v="4.5999999999999996"/>
    <x v="0"/>
    <n v="4"/>
    <x v="1"/>
    <x v="0"/>
    <n v="20"/>
  </r>
  <r>
    <x v="3604"/>
    <x v="0"/>
    <n v="29"/>
    <x v="0"/>
    <s v="Operations Executive"/>
    <x v="3"/>
    <x v="0"/>
    <x v="2"/>
    <x v="807"/>
    <x v="806"/>
    <d v="2024-04-17T00:00:00"/>
    <x v="0"/>
    <n v="77628"/>
    <n v="3.7"/>
    <x v="2"/>
    <n v="3"/>
    <x v="1"/>
    <x v="1"/>
    <n v="22"/>
  </r>
  <r>
    <x v="3605"/>
    <x v="0"/>
    <n v="35"/>
    <x v="1"/>
    <s v="Service Engineer"/>
    <x v="9"/>
    <x v="1"/>
    <x v="1"/>
    <x v="808"/>
    <x v="803"/>
    <d v="2024-04-13T00:00:00"/>
    <x v="0"/>
    <n v="48891"/>
    <n v="4.5999999999999996"/>
    <x v="0"/>
    <n v="4"/>
    <x v="0"/>
    <x v="2"/>
    <n v="17"/>
  </r>
  <r>
    <x v="3606"/>
    <x v="2"/>
    <n v="35"/>
    <x v="1"/>
    <s v="Service Engineer"/>
    <x v="1"/>
    <x v="4"/>
    <x v="2"/>
    <x v="808"/>
    <x v="804"/>
    <d v="2024-04-12T00:00:00"/>
    <x v="1"/>
    <m/>
    <m/>
    <x v="1"/>
    <n v="2"/>
    <x v="1"/>
    <x v="2"/>
    <n v="16"/>
  </r>
  <r>
    <x v="3607"/>
    <x v="0"/>
    <n v="39"/>
    <x v="1"/>
    <s v="Service Engineer"/>
    <x v="2"/>
    <x v="1"/>
    <x v="0"/>
    <x v="808"/>
    <x v="812"/>
    <d v="2024-04-22T00:00:00"/>
    <x v="0"/>
    <n v="85937"/>
    <n v="4.5"/>
    <x v="0"/>
    <n v="4"/>
    <x v="1"/>
    <x v="2"/>
    <n v="26"/>
  </r>
  <r>
    <x v="3608"/>
    <x v="1"/>
    <n v="25"/>
    <x v="1"/>
    <s v="Service Manager"/>
    <x v="5"/>
    <x v="0"/>
    <x v="3"/>
    <x v="809"/>
    <x v="816"/>
    <d v="2024-04-25T00:00:00"/>
    <x v="0"/>
    <n v="59580"/>
    <n v="4.0999999999999996"/>
    <x v="0"/>
    <n v="5"/>
    <x v="1"/>
    <x v="0"/>
    <n v="28"/>
  </r>
  <r>
    <x v="3609"/>
    <x v="1"/>
    <n v="30"/>
    <x v="2"/>
    <s v="Sales Executive"/>
    <x v="0"/>
    <x v="1"/>
    <x v="1"/>
    <x v="809"/>
    <x v="803"/>
    <d v="2024-04-12T00:00:00"/>
    <x v="0"/>
    <n v="48639"/>
    <n v="4.0999999999999996"/>
    <x v="0"/>
    <n v="5"/>
    <x v="0"/>
    <x v="1"/>
    <n v="15"/>
  </r>
  <r>
    <x v="3610"/>
    <x v="0"/>
    <n v="39"/>
    <x v="0"/>
    <s v="Operations Executive"/>
    <x v="7"/>
    <x v="1"/>
    <x v="1"/>
    <x v="809"/>
    <x v="807"/>
    <d v="2024-04-11T00:00:00"/>
    <x v="1"/>
    <m/>
    <m/>
    <x v="1"/>
    <m/>
    <x v="1"/>
    <x v="2"/>
    <n v="14"/>
  </r>
  <r>
    <x v="3611"/>
    <x v="0"/>
    <n v="32"/>
    <x v="0"/>
    <s v="Operations Executive"/>
    <x v="2"/>
    <x v="1"/>
    <x v="1"/>
    <x v="810"/>
    <x v="810"/>
    <d v="2024-04-18T00:00:00"/>
    <x v="0"/>
    <n v="83496"/>
    <n v="4.5999999999999996"/>
    <x v="0"/>
    <m/>
    <x v="1"/>
    <x v="1"/>
    <n v="20"/>
  </r>
  <r>
    <x v="3612"/>
    <x v="0"/>
    <n v="22"/>
    <x v="1"/>
    <s v="Service Manager"/>
    <x v="1"/>
    <x v="1"/>
    <x v="1"/>
    <x v="810"/>
    <x v="812"/>
    <d v="2024-04-21T00:00:00"/>
    <x v="0"/>
    <n v="74324"/>
    <n v="4.4000000000000004"/>
    <x v="0"/>
    <n v="4"/>
    <x v="1"/>
    <x v="0"/>
    <n v="23"/>
  </r>
  <r>
    <x v="3613"/>
    <x v="2"/>
    <n v="48"/>
    <x v="2"/>
    <s v="Sales Manager"/>
    <x v="3"/>
    <x v="1"/>
    <x v="1"/>
    <x v="810"/>
    <x v="810"/>
    <d v="2024-04-23T00:00:00"/>
    <x v="0"/>
    <n v="68106"/>
    <n v="3.6"/>
    <x v="0"/>
    <n v="4"/>
    <x v="2"/>
    <x v="5"/>
    <n v="25"/>
  </r>
  <r>
    <x v="3614"/>
    <x v="0"/>
    <n v="39"/>
    <x v="0"/>
    <s v="Operations Executive"/>
    <x v="5"/>
    <x v="1"/>
    <x v="1"/>
    <x v="810"/>
    <x v="812"/>
    <d v="2024-04-19T00:00:00"/>
    <x v="3"/>
    <m/>
    <m/>
    <x v="1"/>
    <m/>
    <x v="1"/>
    <x v="2"/>
    <n v="21"/>
  </r>
  <r>
    <x v="3615"/>
    <x v="0"/>
    <n v="26"/>
    <x v="1"/>
    <s v="Service Manager"/>
    <x v="9"/>
    <x v="0"/>
    <x v="0"/>
    <x v="811"/>
    <x v="808"/>
    <d v="2024-04-20T00:00:00"/>
    <x v="3"/>
    <m/>
    <m/>
    <x v="1"/>
    <n v="4"/>
    <x v="0"/>
    <x v="0"/>
    <n v="21"/>
  </r>
  <r>
    <x v="3616"/>
    <x v="0"/>
    <n v="31"/>
    <x v="7"/>
    <s v="Purchase Officer"/>
    <x v="2"/>
    <x v="0"/>
    <x v="0"/>
    <x v="811"/>
    <x v="805"/>
    <d v="2024-04-14T00:00:00"/>
    <x v="0"/>
    <n v="87920"/>
    <n v="4.5999999999999996"/>
    <x v="0"/>
    <n v="3"/>
    <x v="1"/>
    <x v="1"/>
    <n v="15"/>
  </r>
  <r>
    <x v="3617"/>
    <x v="2"/>
    <n v="28"/>
    <x v="2"/>
    <s v="Sales Manager"/>
    <x v="6"/>
    <x v="0"/>
    <x v="1"/>
    <x v="812"/>
    <x v="805"/>
    <d v="2024-04-13T00:00:00"/>
    <x v="0"/>
    <n v="72649"/>
    <n v="4.2"/>
    <x v="0"/>
    <n v="4"/>
    <x v="0"/>
    <x v="1"/>
    <n v="13"/>
  </r>
  <r>
    <x v="3618"/>
    <x v="2"/>
    <n v="34"/>
    <x v="1"/>
    <s v="Service Engineer"/>
    <x v="2"/>
    <x v="0"/>
    <x v="0"/>
    <x v="812"/>
    <x v="809"/>
    <d v="2024-04-19T00:00:00"/>
    <x v="1"/>
    <m/>
    <m/>
    <x v="1"/>
    <n v="5"/>
    <x v="1"/>
    <x v="2"/>
    <n v="19"/>
  </r>
  <r>
    <x v="3619"/>
    <x v="0"/>
    <n v="24"/>
    <x v="0"/>
    <s v="Operations Executive"/>
    <x v="6"/>
    <x v="4"/>
    <x v="1"/>
    <x v="812"/>
    <x v="806"/>
    <d v="2024-04-22T00:00:00"/>
    <x v="0"/>
    <n v="61585"/>
    <n v="4.8"/>
    <x v="0"/>
    <n v="4"/>
    <x v="1"/>
    <x v="0"/>
    <n v="22"/>
  </r>
  <r>
    <x v="3620"/>
    <x v="2"/>
    <n v="33"/>
    <x v="0"/>
    <s v="Operations Executive"/>
    <x v="7"/>
    <x v="0"/>
    <x v="1"/>
    <x v="812"/>
    <x v="815"/>
    <d v="2024-04-28T00:00:00"/>
    <x v="0"/>
    <n v="67722"/>
    <n v="4.8"/>
    <x v="0"/>
    <n v="4"/>
    <x v="1"/>
    <x v="1"/>
    <n v="28"/>
  </r>
  <r>
    <x v="3621"/>
    <x v="0"/>
    <n v="22"/>
    <x v="1"/>
    <s v="Service Engineer"/>
    <x v="9"/>
    <x v="1"/>
    <x v="2"/>
    <x v="812"/>
    <x v="805"/>
    <d v="2024-04-19T00:00:00"/>
    <x v="3"/>
    <m/>
    <m/>
    <x v="1"/>
    <n v="5"/>
    <x v="1"/>
    <x v="0"/>
    <n v="19"/>
  </r>
  <r>
    <x v="3622"/>
    <x v="0"/>
    <n v="31"/>
    <x v="1"/>
    <s v="Service Engineer"/>
    <x v="7"/>
    <x v="1"/>
    <x v="1"/>
    <x v="812"/>
    <x v="804"/>
    <d v="2024-04-19T00:00:00"/>
    <x v="0"/>
    <n v="49399"/>
    <n v="3.7"/>
    <x v="0"/>
    <n v="4"/>
    <x v="1"/>
    <x v="1"/>
    <n v="19"/>
  </r>
  <r>
    <x v="3623"/>
    <x v="2"/>
    <n v="34"/>
    <x v="1"/>
    <s v="Service Manager"/>
    <x v="13"/>
    <x v="1"/>
    <x v="1"/>
    <x v="812"/>
    <x v="817"/>
    <d v="2024-04-28T00:00:00"/>
    <x v="0"/>
    <n v="146904"/>
    <n v="4.7"/>
    <x v="2"/>
    <n v="4"/>
    <x v="1"/>
    <x v="2"/>
    <n v="28"/>
  </r>
  <r>
    <x v="3624"/>
    <x v="0"/>
    <n v="22"/>
    <x v="2"/>
    <s v="Sales Manager"/>
    <x v="5"/>
    <x v="4"/>
    <x v="1"/>
    <x v="812"/>
    <x v="814"/>
    <d v="2024-04-24T00:00:00"/>
    <x v="0"/>
    <n v="50863"/>
    <n v="4.9000000000000004"/>
    <x v="0"/>
    <n v="3"/>
    <x v="1"/>
    <x v="0"/>
    <n v="24"/>
  </r>
  <r>
    <x v="3625"/>
    <x v="0"/>
    <n v="23"/>
    <x v="8"/>
    <s v="HR Specialist"/>
    <x v="0"/>
    <x v="1"/>
    <x v="3"/>
    <x v="812"/>
    <x v="813"/>
    <d v="2024-04-26T00:00:00"/>
    <x v="0"/>
    <n v="56078"/>
    <n v="4.4000000000000004"/>
    <x v="0"/>
    <n v="4"/>
    <x v="1"/>
    <x v="0"/>
    <n v="26"/>
  </r>
  <r>
    <x v="3626"/>
    <x v="0"/>
    <n v="29"/>
    <x v="0"/>
    <s v="Operations Executive"/>
    <x v="7"/>
    <x v="2"/>
    <x v="2"/>
    <x v="812"/>
    <x v="818"/>
    <d v="2024-04-25T00:00:00"/>
    <x v="0"/>
    <n v="57614"/>
    <n v="4.7"/>
    <x v="2"/>
    <n v="4"/>
    <x v="0"/>
    <x v="1"/>
    <n v="25"/>
  </r>
  <r>
    <x v="3627"/>
    <x v="2"/>
    <n v="33"/>
    <x v="0"/>
    <s v="Operations Executive"/>
    <x v="5"/>
    <x v="1"/>
    <x v="1"/>
    <x v="812"/>
    <x v="819"/>
    <d v="2024-04-29T00:00:00"/>
    <x v="0"/>
    <m/>
    <m/>
    <x v="2"/>
    <n v="5"/>
    <x v="1"/>
    <x v="1"/>
    <n v="29"/>
  </r>
  <r>
    <x v="3628"/>
    <x v="2"/>
    <n v="24"/>
    <x v="0"/>
    <s v="Operations Executive"/>
    <x v="4"/>
    <x v="1"/>
    <x v="0"/>
    <x v="812"/>
    <x v="819"/>
    <d v="2024-05-04T00:00:00"/>
    <x v="0"/>
    <n v="73182"/>
    <n v="4.5999999999999996"/>
    <x v="0"/>
    <m/>
    <x v="1"/>
    <x v="0"/>
    <n v="34"/>
  </r>
  <r>
    <x v="3629"/>
    <x v="2"/>
    <n v="28"/>
    <x v="0"/>
    <s v="Operations Executive"/>
    <x v="7"/>
    <x v="2"/>
    <x v="1"/>
    <x v="813"/>
    <x v="814"/>
    <d v="2024-04-26T00:00:00"/>
    <x v="1"/>
    <m/>
    <m/>
    <x v="1"/>
    <m/>
    <x v="1"/>
    <x v="1"/>
    <n v="25"/>
  </r>
  <r>
    <x v="3630"/>
    <x v="2"/>
    <n v="36"/>
    <x v="0"/>
    <s v="Operations Executive"/>
    <x v="1"/>
    <x v="1"/>
    <x v="1"/>
    <x v="813"/>
    <x v="819"/>
    <d v="2024-05-02T00:00:00"/>
    <x v="0"/>
    <n v="62669"/>
    <n v="3.6"/>
    <x v="2"/>
    <n v="4"/>
    <x v="1"/>
    <x v="2"/>
    <n v="31"/>
  </r>
  <r>
    <x v="3631"/>
    <x v="0"/>
    <n v="22"/>
    <x v="2"/>
    <s v="Sales Manager"/>
    <x v="8"/>
    <x v="0"/>
    <x v="1"/>
    <x v="813"/>
    <x v="817"/>
    <d v="2024-04-29T00:00:00"/>
    <x v="0"/>
    <n v="158633"/>
    <n v="3.5"/>
    <x v="2"/>
    <n v="4"/>
    <x v="0"/>
    <x v="0"/>
    <n v="28"/>
  </r>
  <r>
    <x v="3632"/>
    <x v="0"/>
    <n v="32"/>
    <x v="1"/>
    <s v="Service Engineer"/>
    <x v="4"/>
    <x v="4"/>
    <x v="2"/>
    <x v="814"/>
    <x v="815"/>
    <d v="2024-04-28T00:00:00"/>
    <x v="0"/>
    <n v="67328"/>
    <n v="5"/>
    <x v="0"/>
    <n v="4"/>
    <x v="1"/>
    <x v="1"/>
    <n v="26"/>
  </r>
  <r>
    <x v="3633"/>
    <x v="0"/>
    <n v="55"/>
    <x v="0"/>
    <s v="Operations Executive"/>
    <x v="8"/>
    <x v="1"/>
    <x v="1"/>
    <x v="814"/>
    <x v="808"/>
    <d v="2024-04-20T00:00:00"/>
    <x v="2"/>
    <m/>
    <m/>
    <x v="1"/>
    <n v="4"/>
    <x v="1"/>
    <x v="4"/>
    <n v="18"/>
  </r>
  <r>
    <x v="3634"/>
    <x v="0"/>
    <n v="32"/>
    <x v="1"/>
    <s v="Service Engineer"/>
    <x v="5"/>
    <x v="0"/>
    <x v="0"/>
    <x v="814"/>
    <x v="809"/>
    <d v="2024-04-21T00:00:00"/>
    <x v="0"/>
    <m/>
    <m/>
    <x v="0"/>
    <n v="4"/>
    <x v="1"/>
    <x v="1"/>
    <n v="19"/>
  </r>
  <r>
    <x v="3635"/>
    <x v="0"/>
    <n v="25"/>
    <x v="5"/>
    <s v="General Manager"/>
    <x v="4"/>
    <x v="1"/>
    <x v="3"/>
    <x v="814"/>
    <x v="820"/>
    <d v="2024-05-03T00:00:00"/>
    <x v="0"/>
    <n v="77837"/>
    <n v="4.2"/>
    <x v="0"/>
    <n v="4"/>
    <x v="0"/>
    <x v="0"/>
    <n v="31"/>
  </r>
  <r>
    <x v="3636"/>
    <x v="1"/>
    <n v="32"/>
    <x v="0"/>
    <s v="Operations Executive"/>
    <x v="9"/>
    <x v="3"/>
    <x v="0"/>
    <x v="815"/>
    <x v="813"/>
    <d v="2024-04-23T00:00:00"/>
    <x v="0"/>
    <n v="51057"/>
    <n v="4"/>
    <x v="0"/>
    <n v="4"/>
    <x v="1"/>
    <x v="1"/>
    <n v="20"/>
  </r>
  <r>
    <x v="3637"/>
    <x v="0"/>
    <n v="33"/>
    <x v="3"/>
    <s v="Marketing Executive"/>
    <x v="8"/>
    <x v="2"/>
    <x v="3"/>
    <x v="815"/>
    <x v="813"/>
    <d v="2024-04-26T00:00:00"/>
    <x v="0"/>
    <n v="227070"/>
    <n v="3.8"/>
    <x v="0"/>
    <m/>
    <x v="1"/>
    <x v="1"/>
    <n v="23"/>
  </r>
  <r>
    <x v="3638"/>
    <x v="0"/>
    <n v="29"/>
    <x v="1"/>
    <s v="Service Manager"/>
    <x v="3"/>
    <x v="1"/>
    <x v="3"/>
    <x v="816"/>
    <x v="821"/>
    <d v="2024-04-30T00:00:00"/>
    <x v="1"/>
    <m/>
    <m/>
    <x v="1"/>
    <n v="4"/>
    <x v="0"/>
    <x v="1"/>
    <n v="26"/>
  </r>
  <r>
    <x v="3639"/>
    <x v="0"/>
    <n v="36"/>
    <x v="0"/>
    <s v="Operations Executive"/>
    <x v="5"/>
    <x v="4"/>
    <x v="0"/>
    <x v="816"/>
    <x v="821"/>
    <d v="2024-05-02T00:00:00"/>
    <x v="0"/>
    <n v="41154"/>
    <n v="4.5"/>
    <x v="0"/>
    <n v="5"/>
    <x v="2"/>
    <x v="2"/>
    <n v="28"/>
  </r>
  <r>
    <x v="3640"/>
    <x v="0"/>
    <n v="31"/>
    <x v="1"/>
    <s v="Service Engineer"/>
    <x v="4"/>
    <x v="1"/>
    <x v="0"/>
    <x v="816"/>
    <x v="822"/>
    <d v="2024-04-30T00:00:00"/>
    <x v="0"/>
    <n v="69377"/>
    <n v="3.7"/>
    <x v="0"/>
    <n v="4"/>
    <x v="0"/>
    <x v="1"/>
    <n v="26"/>
  </r>
  <r>
    <x v="3641"/>
    <x v="1"/>
    <n v="22"/>
    <x v="5"/>
    <s v="General Manager"/>
    <x v="4"/>
    <x v="1"/>
    <x v="2"/>
    <x v="817"/>
    <x v="815"/>
    <d v="2024-04-25T00:00:00"/>
    <x v="0"/>
    <n v="66568"/>
    <n v="4.7"/>
    <x v="0"/>
    <n v="4"/>
    <x v="1"/>
    <x v="0"/>
    <n v="20"/>
  </r>
  <r>
    <x v="3642"/>
    <x v="0"/>
    <n v="38"/>
    <x v="1"/>
    <s v="Service Manager"/>
    <x v="6"/>
    <x v="0"/>
    <x v="3"/>
    <x v="817"/>
    <x v="815"/>
    <d v="2024-04-23T00:00:00"/>
    <x v="0"/>
    <n v="54873"/>
    <n v="4.4000000000000004"/>
    <x v="2"/>
    <n v="5"/>
    <x v="1"/>
    <x v="2"/>
    <n v="18"/>
  </r>
  <r>
    <x v="3643"/>
    <x v="0"/>
    <n v="27"/>
    <x v="6"/>
    <s v="Financial Analyst"/>
    <x v="9"/>
    <x v="2"/>
    <x v="0"/>
    <x v="817"/>
    <x v="822"/>
    <d v="2024-05-04T00:00:00"/>
    <x v="2"/>
    <m/>
    <m/>
    <x v="1"/>
    <n v="4"/>
    <x v="0"/>
    <x v="0"/>
    <n v="29"/>
  </r>
  <r>
    <x v="3644"/>
    <x v="2"/>
    <n v="27"/>
    <x v="0"/>
    <s v="Operations Manager"/>
    <x v="4"/>
    <x v="2"/>
    <x v="1"/>
    <x v="817"/>
    <x v="818"/>
    <d v="2024-05-02T00:00:00"/>
    <x v="2"/>
    <m/>
    <m/>
    <x v="1"/>
    <n v="5"/>
    <x v="0"/>
    <x v="0"/>
    <n v="27"/>
  </r>
  <r>
    <x v="3645"/>
    <x v="0"/>
    <n v="49"/>
    <x v="7"/>
    <s v="Purchase Officer"/>
    <x v="12"/>
    <x v="0"/>
    <x v="2"/>
    <x v="818"/>
    <x v="818"/>
    <d v="2024-05-01T00:00:00"/>
    <x v="1"/>
    <m/>
    <m/>
    <x v="1"/>
    <n v="5"/>
    <x v="1"/>
    <x v="5"/>
    <n v="25"/>
  </r>
  <r>
    <x v="3646"/>
    <x v="0"/>
    <n v="25"/>
    <x v="4"/>
    <s v="Production Engineer"/>
    <x v="6"/>
    <x v="0"/>
    <x v="4"/>
    <x v="818"/>
    <x v="814"/>
    <d v="2024-04-27T00:00:00"/>
    <x v="3"/>
    <m/>
    <m/>
    <x v="1"/>
    <n v="4"/>
    <x v="1"/>
    <x v="0"/>
    <n v="21"/>
  </r>
  <r>
    <x v="3647"/>
    <x v="0"/>
    <n v="31"/>
    <x v="5"/>
    <s v="General Manager"/>
    <x v="8"/>
    <x v="3"/>
    <x v="0"/>
    <x v="818"/>
    <x v="818"/>
    <d v="2024-04-28T00:00:00"/>
    <x v="1"/>
    <m/>
    <m/>
    <x v="1"/>
    <n v="4"/>
    <x v="1"/>
    <x v="1"/>
    <n v="22"/>
  </r>
  <r>
    <x v="3648"/>
    <x v="2"/>
    <n v="27"/>
    <x v="7"/>
    <s v="Purchase Manager"/>
    <x v="3"/>
    <x v="2"/>
    <x v="0"/>
    <x v="818"/>
    <x v="823"/>
    <d v="2024-05-02T00:00:00"/>
    <x v="1"/>
    <m/>
    <m/>
    <x v="1"/>
    <n v="4"/>
    <x v="1"/>
    <x v="0"/>
    <n v="26"/>
  </r>
  <r>
    <x v="3649"/>
    <x v="1"/>
    <n v="36"/>
    <x v="0"/>
    <s v="Operations Manager"/>
    <x v="10"/>
    <x v="0"/>
    <x v="0"/>
    <x v="818"/>
    <x v="815"/>
    <d v="2024-04-29T00:00:00"/>
    <x v="1"/>
    <m/>
    <m/>
    <x v="1"/>
    <n v="5"/>
    <x v="1"/>
    <x v="2"/>
    <n v="23"/>
  </r>
  <r>
    <x v="3650"/>
    <x v="2"/>
    <n v="30"/>
    <x v="2"/>
    <s v="Sales Executive"/>
    <x v="6"/>
    <x v="1"/>
    <x v="1"/>
    <x v="818"/>
    <x v="824"/>
    <d v="2024-05-03T00:00:00"/>
    <x v="2"/>
    <m/>
    <m/>
    <x v="1"/>
    <n v="2"/>
    <x v="1"/>
    <x v="1"/>
    <n v="27"/>
  </r>
  <r>
    <x v="3651"/>
    <x v="0"/>
    <n v="34"/>
    <x v="0"/>
    <s v="Operations Executive"/>
    <x v="2"/>
    <x v="2"/>
    <x v="1"/>
    <x v="819"/>
    <x v="816"/>
    <d v="2024-04-27T00:00:00"/>
    <x v="0"/>
    <m/>
    <m/>
    <x v="2"/>
    <n v="5"/>
    <x v="0"/>
    <x v="2"/>
    <n v="20"/>
  </r>
  <r>
    <x v="3652"/>
    <x v="2"/>
    <n v="30"/>
    <x v="0"/>
    <s v="Operations Manager"/>
    <x v="9"/>
    <x v="2"/>
    <x v="1"/>
    <x v="819"/>
    <x v="825"/>
    <d v="2024-05-04T00:00:00"/>
    <x v="3"/>
    <m/>
    <m/>
    <x v="1"/>
    <n v="4"/>
    <x v="1"/>
    <x v="1"/>
    <n v="27"/>
  </r>
  <r>
    <x v="3653"/>
    <x v="0"/>
    <n v="35"/>
    <x v="7"/>
    <s v="Purchase Officer"/>
    <x v="7"/>
    <x v="3"/>
    <x v="0"/>
    <x v="819"/>
    <x v="817"/>
    <d v="2024-04-23T00:00:00"/>
    <x v="0"/>
    <m/>
    <m/>
    <x v="0"/>
    <n v="4"/>
    <x v="0"/>
    <x v="2"/>
    <n v="16"/>
  </r>
  <r>
    <x v="3654"/>
    <x v="0"/>
    <n v="32"/>
    <x v="2"/>
    <s v="Sales Executive"/>
    <x v="6"/>
    <x v="1"/>
    <x v="0"/>
    <x v="820"/>
    <x v="823"/>
    <d v="2024-05-06T00:00:00"/>
    <x v="1"/>
    <m/>
    <m/>
    <x v="1"/>
    <n v="4"/>
    <x v="1"/>
    <x v="1"/>
    <n v="28"/>
  </r>
  <r>
    <x v="3655"/>
    <x v="0"/>
    <n v="32"/>
    <x v="0"/>
    <s v="Operations Manager"/>
    <x v="11"/>
    <x v="2"/>
    <x v="1"/>
    <x v="820"/>
    <x v="826"/>
    <d v="2024-05-07T00:00:00"/>
    <x v="0"/>
    <n v="169097"/>
    <n v="4.7"/>
    <x v="0"/>
    <n v="4"/>
    <x v="1"/>
    <x v="1"/>
    <n v="29"/>
  </r>
  <r>
    <x v="3656"/>
    <x v="0"/>
    <n v="33"/>
    <x v="2"/>
    <s v="Sales Executive"/>
    <x v="4"/>
    <x v="3"/>
    <x v="1"/>
    <x v="820"/>
    <x v="817"/>
    <d v="2024-04-28T00:00:00"/>
    <x v="0"/>
    <n v="57507"/>
    <n v="4.2"/>
    <x v="0"/>
    <n v="5"/>
    <x v="1"/>
    <x v="1"/>
    <n v="20"/>
  </r>
  <r>
    <x v="3657"/>
    <x v="0"/>
    <n v="34"/>
    <x v="2"/>
    <s v="Sales Manager"/>
    <x v="2"/>
    <x v="0"/>
    <x v="1"/>
    <x v="820"/>
    <x v="819"/>
    <d v="2024-05-02T00:00:00"/>
    <x v="0"/>
    <m/>
    <m/>
    <x v="0"/>
    <n v="5"/>
    <x v="0"/>
    <x v="2"/>
    <n v="24"/>
  </r>
  <r>
    <x v="3658"/>
    <x v="2"/>
    <n v="33"/>
    <x v="0"/>
    <s v="Operations Manager"/>
    <x v="12"/>
    <x v="2"/>
    <x v="2"/>
    <x v="820"/>
    <x v="816"/>
    <d v="2024-04-25T00:00:00"/>
    <x v="0"/>
    <n v="48563"/>
    <n v="3.8"/>
    <x v="2"/>
    <n v="3"/>
    <x v="1"/>
    <x v="1"/>
    <n v="17"/>
  </r>
  <r>
    <x v="3659"/>
    <x v="1"/>
    <n v="25"/>
    <x v="1"/>
    <s v="Service Engineer"/>
    <x v="11"/>
    <x v="3"/>
    <x v="1"/>
    <x v="820"/>
    <x v="819"/>
    <d v="2024-05-04T00:00:00"/>
    <x v="3"/>
    <m/>
    <m/>
    <x v="1"/>
    <n v="5"/>
    <x v="1"/>
    <x v="0"/>
    <n v="26"/>
  </r>
  <r>
    <x v="3660"/>
    <x v="0"/>
    <n v="49"/>
    <x v="1"/>
    <s v="Service Manager"/>
    <x v="6"/>
    <x v="0"/>
    <x v="1"/>
    <x v="820"/>
    <x v="825"/>
    <d v="2024-05-05T00:00:00"/>
    <x v="0"/>
    <n v="79614"/>
    <n v="4.0999999999999996"/>
    <x v="0"/>
    <n v="5"/>
    <x v="1"/>
    <x v="5"/>
    <n v="27"/>
  </r>
  <r>
    <x v="3661"/>
    <x v="0"/>
    <n v="32"/>
    <x v="0"/>
    <s v="Operations Executive"/>
    <x v="2"/>
    <x v="0"/>
    <x v="3"/>
    <x v="821"/>
    <x v="817"/>
    <d v="2024-04-29T00:00:00"/>
    <x v="0"/>
    <n v="76820"/>
    <n v="4.0999999999999996"/>
    <x v="0"/>
    <n v="4"/>
    <x v="1"/>
    <x v="1"/>
    <n v="20"/>
  </r>
  <r>
    <x v="3662"/>
    <x v="0"/>
    <n v="31"/>
    <x v="2"/>
    <s v="Sales Executive"/>
    <x v="12"/>
    <x v="1"/>
    <x v="0"/>
    <x v="821"/>
    <x v="815"/>
    <d v="2024-04-26T00:00:00"/>
    <x v="1"/>
    <m/>
    <m/>
    <x v="1"/>
    <n v="4"/>
    <x v="1"/>
    <x v="1"/>
    <n v="17"/>
  </r>
  <r>
    <x v="3663"/>
    <x v="0"/>
    <n v="31"/>
    <x v="1"/>
    <s v="Service Engineer"/>
    <x v="9"/>
    <x v="0"/>
    <x v="0"/>
    <x v="821"/>
    <x v="820"/>
    <d v="2024-04-27T00:00:00"/>
    <x v="2"/>
    <m/>
    <m/>
    <x v="1"/>
    <n v="4"/>
    <x v="1"/>
    <x v="1"/>
    <n v="18"/>
  </r>
  <r>
    <x v="3664"/>
    <x v="0"/>
    <n v="29"/>
    <x v="1"/>
    <s v="Service Manager"/>
    <x v="12"/>
    <x v="1"/>
    <x v="0"/>
    <x v="822"/>
    <x v="819"/>
    <d v="2024-04-26T00:00:00"/>
    <x v="0"/>
    <n v="51201"/>
    <n v="4.3"/>
    <x v="0"/>
    <m/>
    <x v="1"/>
    <x v="1"/>
    <n v="16"/>
  </r>
  <r>
    <x v="3665"/>
    <x v="0"/>
    <n v="23"/>
    <x v="0"/>
    <s v="Operations Manager"/>
    <x v="9"/>
    <x v="1"/>
    <x v="1"/>
    <x v="822"/>
    <x v="820"/>
    <d v="2024-04-28T00:00:00"/>
    <x v="0"/>
    <m/>
    <m/>
    <x v="0"/>
    <n v="2"/>
    <x v="2"/>
    <x v="0"/>
    <n v="18"/>
  </r>
  <r>
    <x v="3666"/>
    <x v="2"/>
    <n v="36"/>
    <x v="0"/>
    <s v="Operations Executive"/>
    <x v="9"/>
    <x v="2"/>
    <x v="1"/>
    <x v="822"/>
    <x v="823"/>
    <d v="2024-05-08T00:00:00"/>
    <x v="1"/>
    <m/>
    <m/>
    <x v="1"/>
    <n v="5"/>
    <x v="0"/>
    <x v="2"/>
    <n v="28"/>
  </r>
  <r>
    <x v="3667"/>
    <x v="0"/>
    <n v="32"/>
    <x v="0"/>
    <s v="Operations Executive"/>
    <x v="5"/>
    <x v="1"/>
    <x v="0"/>
    <x v="822"/>
    <x v="821"/>
    <d v="2024-05-04T00:00:00"/>
    <x v="1"/>
    <m/>
    <m/>
    <x v="1"/>
    <n v="4"/>
    <x v="0"/>
    <x v="1"/>
    <n v="24"/>
  </r>
  <r>
    <x v="3668"/>
    <x v="0"/>
    <n v="34"/>
    <x v="1"/>
    <s v="Service Manager"/>
    <x v="1"/>
    <x v="4"/>
    <x v="0"/>
    <x v="822"/>
    <x v="827"/>
    <d v="2024-05-14T00:00:00"/>
    <x v="0"/>
    <m/>
    <m/>
    <x v="0"/>
    <n v="4"/>
    <x v="1"/>
    <x v="2"/>
    <n v="34"/>
  </r>
  <r>
    <x v="3669"/>
    <x v="0"/>
    <n v="33"/>
    <x v="2"/>
    <s v="Sales Executive"/>
    <x v="6"/>
    <x v="0"/>
    <x v="0"/>
    <x v="823"/>
    <x v="819"/>
    <d v="2024-04-29T00:00:00"/>
    <x v="0"/>
    <m/>
    <m/>
    <x v="2"/>
    <n v="3"/>
    <x v="1"/>
    <x v="1"/>
    <n v="18"/>
  </r>
  <r>
    <x v="3670"/>
    <x v="0"/>
    <n v="28"/>
    <x v="2"/>
    <s v="Sales Executive"/>
    <x v="6"/>
    <x v="0"/>
    <x v="0"/>
    <x v="823"/>
    <x v="822"/>
    <d v="2024-04-28T00:00:00"/>
    <x v="0"/>
    <n v="70114"/>
    <n v="4.2"/>
    <x v="0"/>
    <m/>
    <x v="1"/>
    <x v="1"/>
    <n v="17"/>
  </r>
  <r>
    <x v="3671"/>
    <x v="0"/>
    <n v="26"/>
    <x v="7"/>
    <s v="Purchase Officer"/>
    <x v="10"/>
    <x v="1"/>
    <x v="0"/>
    <x v="823"/>
    <x v="825"/>
    <d v="2024-05-06T00:00:00"/>
    <x v="0"/>
    <n v="177978"/>
    <n v="4.3"/>
    <x v="0"/>
    <n v="4"/>
    <x v="1"/>
    <x v="0"/>
    <n v="25"/>
  </r>
  <r>
    <x v="3672"/>
    <x v="2"/>
    <n v="50"/>
    <x v="3"/>
    <s v="Marketing Manager"/>
    <x v="6"/>
    <x v="1"/>
    <x v="1"/>
    <x v="823"/>
    <x v="828"/>
    <d v="2024-05-08T00:00:00"/>
    <x v="1"/>
    <m/>
    <m/>
    <x v="1"/>
    <n v="2"/>
    <x v="1"/>
    <x v="5"/>
    <n v="27"/>
  </r>
  <r>
    <x v="3673"/>
    <x v="0"/>
    <n v="29"/>
    <x v="1"/>
    <s v="Service Manager"/>
    <x v="9"/>
    <x v="1"/>
    <x v="2"/>
    <x v="823"/>
    <x v="828"/>
    <d v="2024-05-04T00:00:00"/>
    <x v="0"/>
    <n v="44900"/>
    <n v="4.2"/>
    <x v="0"/>
    <m/>
    <x v="1"/>
    <x v="1"/>
    <n v="23"/>
  </r>
  <r>
    <x v="3674"/>
    <x v="2"/>
    <n v="28"/>
    <x v="1"/>
    <s v="Service Manager"/>
    <x v="2"/>
    <x v="1"/>
    <x v="1"/>
    <x v="824"/>
    <x v="823"/>
    <d v="2024-05-06T00:00:00"/>
    <x v="0"/>
    <n v="68688"/>
    <n v="3.7"/>
    <x v="0"/>
    <n v="4"/>
    <x v="0"/>
    <x v="1"/>
    <n v="24"/>
  </r>
  <r>
    <x v="3675"/>
    <x v="0"/>
    <n v="32"/>
    <x v="1"/>
    <s v="Service Engineer"/>
    <x v="2"/>
    <x v="4"/>
    <x v="3"/>
    <x v="824"/>
    <x v="820"/>
    <d v="2024-04-29T00:00:00"/>
    <x v="0"/>
    <n v="65078"/>
    <n v="3.8"/>
    <x v="0"/>
    <n v="4"/>
    <x v="1"/>
    <x v="1"/>
    <n v="17"/>
  </r>
  <r>
    <x v="3676"/>
    <x v="0"/>
    <n v="24"/>
    <x v="0"/>
    <s v="Operations Manager"/>
    <x v="14"/>
    <x v="2"/>
    <x v="3"/>
    <x v="824"/>
    <x v="818"/>
    <d v="2024-05-02T00:00:00"/>
    <x v="0"/>
    <m/>
    <m/>
    <x v="0"/>
    <n v="4"/>
    <x v="2"/>
    <x v="0"/>
    <n v="20"/>
  </r>
  <r>
    <x v="3677"/>
    <x v="0"/>
    <n v="37"/>
    <x v="0"/>
    <s v="Operations Executive"/>
    <x v="12"/>
    <x v="4"/>
    <x v="1"/>
    <x v="824"/>
    <x v="823"/>
    <d v="2024-05-01T00:00:00"/>
    <x v="0"/>
    <m/>
    <m/>
    <x v="2"/>
    <n v="4"/>
    <x v="0"/>
    <x v="2"/>
    <n v="19"/>
  </r>
  <r>
    <x v="3678"/>
    <x v="2"/>
    <n v="29"/>
    <x v="0"/>
    <s v="Operations Manager"/>
    <x v="6"/>
    <x v="2"/>
    <x v="4"/>
    <x v="825"/>
    <x v="824"/>
    <d v="2024-05-01T00:00:00"/>
    <x v="0"/>
    <n v="73460"/>
    <n v="4.9000000000000004"/>
    <x v="0"/>
    <m/>
    <x v="1"/>
    <x v="1"/>
    <n v="18"/>
  </r>
  <r>
    <x v="3679"/>
    <x v="0"/>
    <n v="24"/>
    <x v="0"/>
    <s v="Operations Executive"/>
    <x v="1"/>
    <x v="0"/>
    <x v="3"/>
    <x v="825"/>
    <x v="829"/>
    <d v="2024-05-08T00:00:00"/>
    <x v="0"/>
    <n v="65213"/>
    <n v="3.6"/>
    <x v="0"/>
    <n v="4"/>
    <x v="1"/>
    <x v="0"/>
    <n v="25"/>
  </r>
  <r>
    <x v="3680"/>
    <x v="2"/>
    <n v="30"/>
    <x v="4"/>
    <s v="Production Engineer"/>
    <x v="0"/>
    <x v="0"/>
    <x v="4"/>
    <x v="825"/>
    <x v="826"/>
    <d v="2024-05-04T00:00:00"/>
    <x v="0"/>
    <m/>
    <m/>
    <x v="0"/>
    <m/>
    <x v="1"/>
    <x v="1"/>
    <n v="21"/>
  </r>
  <r>
    <x v="3681"/>
    <x v="0"/>
    <n v="39"/>
    <x v="1"/>
    <s v="Service Engineer"/>
    <x v="2"/>
    <x v="1"/>
    <x v="0"/>
    <x v="825"/>
    <x v="827"/>
    <d v="2024-05-13T00:00:00"/>
    <x v="1"/>
    <m/>
    <m/>
    <x v="1"/>
    <n v="3"/>
    <x v="1"/>
    <x v="2"/>
    <n v="30"/>
  </r>
  <r>
    <x v="3682"/>
    <x v="2"/>
    <n v="25"/>
    <x v="1"/>
    <s v="Service Engineer"/>
    <x v="0"/>
    <x v="2"/>
    <x v="3"/>
    <x v="826"/>
    <x v="825"/>
    <d v="2024-05-08T00:00:00"/>
    <x v="0"/>
    <n v="47316"/>
    <n v="4.5"/>
    <x v="0"/>
    <n v="4"/>
    <x v="1"/>
    <x v="0"/>
    <n v="24"/>
  </r>
  <r>
    <x v="3683"/>
    <x v="0"/>
    <n v="23"/>
    <x v="0"/>
    <s v="Operations Manager"/>
    <x v="9"/>
    <x v="1"/>
    <x v="0"/>
    <x v="826"/>
    <x v="827"/>
    <d v="2024-05-06T00:00:00"/>
    <x v="0"/>
    <n v="54116"/>
    <n v="4.8"/>
    <x v="0"/>
    <n v="3"/>
    <x v="0"/>
    <x v="0"/>
    <n v="22"/>
  </r>
  <r>
    <x v="3684"/>
    <x v="2"/>
    <n v="25"/>
    <x v="0"/>
    <s v="Operations Manager"/>
    <x v="3"/>
    <x v="0"/>
    <x v="3"/>
    <x v="827"/>
    <x v="826"/>
    <d v="2024-05-04T00:00:00"/>
    <x v="0"/>
    <n v="66921"/>
    <n v="4.7"/>
    <x v="0"/>
    <n v="4"/>
    <x v="0"/>
    <x v="0"/>
    <n v="19"/>
  </r>
  <r>
    <x v="3685"/>
    <x v="0"/>
    <n v="35"/>
    <x v="0"/>
    <s v="Operations Executive"/>
    <x v="8"/>
    <x v="1"/>
    <x v="0"/>
    <x v="827"/>
    <x v="829"/>
    <d v="2024-05-12T00:00:00"/>
    <x v="0"/>
    <n v="224542"/>
    <n v="3.7"/>
    <x v="0"/>
    <n v="4"/>
    <x v="1"/>
    <x v="2"/>
    <n v="27"/>
  </r>
  <r>
    <x v="3686"/>
    <x v="1"/>
    <n v="26"/>
    <x v="0"/>
    <s v="Operations Manager"/>
    <x v="5"/>
    <x v="0"/>
    <x v="3"/>
    <x v="827"/>
    <x v="828"/>
    <d v="2024-05-03T00:00:00"/>
    <x v="0"/>
    <n v="56614"/>
    <n v="4.5999999999999996"/>
    <x v="2"/>
    <m/>
    <x v="1"/>
    <x v="0"/>
    <n v="18"/>
  </r>
  <r>
    <x v="3687"/>
    <x v="0"/>
    <n v="34"/>
    <x v="0"/>
    <s v="Operations Executive"/>
    <x v="3"/>
    <x v="1"/>
    <x v="0"/>
    <x v="828"/>
    <x v="830"/>
    <d v="2024-05-09T00:00:00"/>
    <x v="0"/>
    <n v="67256"/>
    <n v="3.9"/>
    <x v="0"/>
    <n v="4"/>
    <x v="1"/>
    <x v="2"/>
    <n v="23"/>
  </r>
  <r>
    <x v="3688"/>
    <x v="0"/>
    <n v="31"/>
    <x v="0"/>
    <s v="Operations Manager"/>
    <x v="1"/>
    <x v="1"/>
    <x v="2"/>
    <x v="828"/>
    <x v="831"/>
    <d v="2024-05-11T00:00:00"/>
    <x v="2"/>
    <m/>
    <m/>
    <x v="1"/>
    <n v="2"/>
    <x v="1"/>
    <x v="1"/>
    <n v="25"/>
  </r>
  <r>
    <x v="3689"/>
    <x v="0"/>
    <n v="22"/>
    <x v="0"/>
    <s v="Operations Manager"/>
    <x v="2"/>
    <x v="0"/>
    <x v="3"/>
    <x v="828"/>
    <x v="830"/>
    <d v="2024-05-16T00:00:00"/>
    <x v="0"/>
    <n v="66121"/>
    <n v="3.9"/>
    <x v="0"/>
    <m/>
    <x v="0"/>
    <x v="0"/>
    <n v="30"/>
  </r>
  <r>
    <x v="3690"/>
    <x v="2"/>
    <n v="36"/>
    <x v="0"/>
    <s v="Operations Manager"/>
    <x v="9"/>
    <x v="1"/>
    <x v="0"/>
    <x v="828"/>
    <x v="832"/>
    <d v="2024-05-14T00:00:00"/>
    <x v="1"/>
    <m/>
    <m/>
    <x v="1"/>
    <n v="3"/>
    <x v="1"/>
    <x v="2"/>
    <n v="28"/>
  </r>
  <r>
    <x v="3691"/>
    <x v="0"/>
    <n v="25"/>
    <x v="1"/>
    <s v="Service Engineer"/>
    <x v="2"/>
    <x v="1"/>
    <x v="1"/>
    <x v="828"/>
    <x v="825"/>
    <d v="2024-05-04T00:00:00"/>
    <x v="0"/>
    <n v="75668"/>
    <n v="3.7"/>
    <x v="0"/>
    <n v="4"/>
    <x v="1"/>
    <x v="0"/>
    <n v="18"/>
  </r>
  <r>
    <x v="3692"/>
    <x v="2"/>
    <n v="23"/>
    <x v="0"/>
    <s v="Operations Executive"/>
    <x v="0"/>
    <x v="1"/>
    <x v="1"/>
    <x v="828"/>
    <x v="821"/>
    <d v="2024-05-06T00:00:00"/>
    <x v="0"/>
    <m/>
    <m/>
    <x v="0"/>
    <n v="4"/>
    <x v="1"/>
    <x v="0"/>
    <n v="20"/>
  </r>
  <r>
    <x v="3693"/>
    <x v="0"/>
    <n v="24"/>
    <x v="0"/>
    <s v="Operations Manager"/>
    <x v="1"/>
    <x v="1"/>
    <x v="4"/>
    <x v="829"/>
    <x v="826"/>
    <d v="2024-05-08T00:00:00"/>
    <x v="0"/>
    <m/>
    <m/>
    <x v="0"/>
    <m/>
    <x v="1"/>
    <x v="0"/>
    <n v="21"/>
  </r>
  <r>
    <x v="3694"/>
    <x v="0"/>
    <n v="23"/>
    <x v="1"/>
    <s v="Service Engineer"/>
    <x v="4"/>
    <x v="4"/>
    <x v="3"/>
    <x v="829"/>
    <x v="832"/>
    <d v="2024-05-08T00:00:00"/>
    <x v="1"/>
    <m/>
    <m/>
    <x v="1"/>
    <n v="5"/>
    <x v="2"/>
    <x v="0"/>
    <n v="21"/>
  </r>
  <r>
    <x v="3695"/>
    <x v="0"/>
    <n v="25"/>
    <x v="0"/>
    <s v="Operations Manager"/>
    <x v="6"/>
    <x v="0"/>
    <x v="0"/>
    <x v="829"/>
    <x v="821"/>
    <d v="2024-04-29T00:00:00"/>
    <x v="0"/>
    <m/>
    <m/>
    <x v="0"/>
    <n v="4"/>
    <x v="0"/>
    <x v="0"/>
    <n v="12"/>
  </r>
  <r>
    <x v="3696"/>
    <x v="1"/>
    <n v="34"/>
    <x v="0"/>
    <s v="Operations Manager"/>
    <x v="7"/>
    <x v="4"/>
    <x v="4"/>
    <x v="829"/>
    <x v="821"/>
    <d v="2024-05-04T00:00:00"/>
    <x v="2"/>
    <m/>
    <m/>
    <x v="1"/>
    <n v="5"/>
    <x v="0"/>
    <x v="2"/>
    <n v="17"/>
  </r>
  <r>
    <x v="3697"/>
    <x v="2"/>
    <n v="25"/>
    <x v="2"/>
    <s v="Sales Executive"/>
    <x v="1"/>
    <x v="1"/>
    <x v="1"/>
    <x v="829"/>
    <x v="831"/>
    <d v="2024-05-04T00:00:00"/>
    <x v="0"/>
    <n v="74334"/>
    <n v="4.5999999999999996"/>
    <x v="0"/>
    <n v="5"/>
    <x v="0"/>
    <x v="0"/>
    <n v="17"/>
  </r>
  <r>
    <x v="3698"/>
    <x v="1"/>
    <n v="25"/>
    <x v="0"/>
    <s v="Operations Manager"/>
    <x v="2"/>
    <x v="1"/>
    <x v="1"/>
    <x v="830"/>
    <x v="833"/>
    <d v="2024-05-16T00:00:00"/>
    <x v="2"/>
    <m/>
    <m/>
    <x v="1"/>
    <m/>
    <x v="1"/>
    <x v="0"/>
    <n v="28"/>
  </r>
  <r>
    <x v="3699"/>
    <x v="0"/>
    <n v="24"/>
    <x v="1"/>
    <s v="Service Manager"/>
    <x v="14"/>
    <x v="0"/>
    <x v="0"/>
    <x v="830"/>
    <x v="828"/>
    <d v="2024-05-05T00:00:00"/>
    <x v="0"/>
    <n v="100297"/>
    <n v="4.0999999999999996"/>
    <x v="0"/>
    <n v="1"/>
    <x v="1"/>
    <x v="0"/>
    <n v="17"/>
  </r>
  <r>
    <x v="3700"/>
    <x v="2"/>
    <n v="30"/>
    <x v="3"/>
    <s v="Marketing Executive"/>
    <x v="8"/>
    <x v="1"/>
    <x v="1"/>
    <x v="830"/>
    <x v="832"/>
    <d v="2024-05-09T00:00:00"/>
    <x v="4"/>
    <m/>
    <m/>
    <x v="1"/>
    <n v="4"/>
    <x v="0"/>
    <x v="1"/>
    <n v="21"/>
  </r>
  <r>
    <x v="3701"/>
    <x v="2"/>
    <n v="32"/>
    <x v="0"/>
    <s v="Operations Executive"/>
    <x v="4"/>
    <x v="1"/>
    <x v="1"/>
    <x v="830"/>
    <x v="833"/>
    <d v="2024-05-15T00:00:00"/>
    <x v="0"/>
    <n v="55120"/>
    <n v="4.0999999999999996"/>
    <x v="0"/>
    <n v="5"/>
    <x v="1"/>
    <x v="1"/>
    <n v="27"/>
  </r>
  <r>
    <x v="3702"/>
    <x v="0"/>
    <n v="33"/>
    <x v="1"/>
    <s v="Service Manager"/>
    <x v="3"/>
    <x v="0"/>
    <x v="2"/>
    <x v="830"/>
    <x v="834"/>
    <d v="2024-05-11T00:00:00"/>
    <x v="0"/>
    <n v="77928"/>
    <n v="5"/>
    <x v="0"/>
    <n v="2"/>
    <x v="1"/>
    <x v="1"/>
    <n v="23"/>
  </r>
  <r>
    <x v="3703"/>
    <x v="2"/>
    <n v="25"/>
    <x v="1"/>
    <s v="Service Engineer"/>
    <x v="7"/>
    <x v="0"/>
    <x v="1"/>
    <x v="831"/>
    <x v="835"/>
    <d v="2024-05-11T00:00:00"/>
    <x v="0"/>
    <m/>
    <m/>
    <x v="0"/>
    <n v="4"/>
    <x v="1"/>
    <x v="0"/>
    <n v="22"/>
  </r>
  <r>
    <x v="3704"/>
    <x v="1"/>
    <n v="41"/>
    <x v="0"/>
    <s v="Operations Executive"/>
    <x v="13"/>
    <x v="1"/>
    <x v="2"/>
    <x v="831"/>
    <x v="836"/>
    <d v="2024-05-11T00:00:00"/>
    <x v="0"/>
    <n v="196421"/>
    <n v="4.5"/>
    <x v="0"/>
    <n v="4"/>
    <x v="1"/>
    <x v="3"/>
    <n v="22"/>
  </r>
  <r>
    <x v="3705"/>
    <x v="2"/>
    <n v="29"/>
    <x v="1"/>
    <s v="Service Manager"/>
    <x v="2"/>
    <x v="1"/>
    <x v="1"/>
    <x v="831"/>
    <x v="837"/>
    <d v="2024-05-20T00:00:00"/>
    <x v="0"/>
    <n v="84441"/>
    <n v="4"/>
    <x v="0"/>
    <n v="5"/>
    <x v="0"/>
    <x v="1"/>
    <n v="31"/>
  </r>
  <r>
    <x v="3706"/>
    <x v="2"/>
    <n v="25"/>
    <x v="2"/>
    <s v="Sales Executive"/>
    <x v="9"/>
    <x v="2"/>
    <x v="4"/>
    <x v="831"/>
    <x v="835"/>
    <d v="2024-05-10T00:00:00"/>
    <x v="1"/>
    <m/>
    <m/>
    <x v="1"/>
    <n v="5"/>
    <x v="1"/>
    <x v="0"/>
    <n v="21"/>
  </r>
  <r>
    <x v="3707"/>
    <x v="0"/>
    <n v="29"/>
    <x v="0"/>
    <s v="Operations Manager"/>
    <x v="8"/>
    <x v="1"/>
    <x v="2"/>
    <x v="832"/>
    <x v="837"/>
    <d v="2024-05-18T00:00:00"/>
    <x v="0"/>
    <n v="220525"/>
    <n v="3.6"/>
    <x v="2"/>
    <n v="5"/>
    <x v="0"/>
    <x v="1"/>
    <n v="28"/>
  </r>
  <r>
    <x v="3708"/>
    <x v="0"/>
    <n v="31"/>
    <x v="1"/>
    <s v="Service Engineer"/>
    <x v="9"/>
    <x v="4"/>
    <x v="0"/>
    <x v="833"/>
    <x v="833"/>
    <d v="2024-05-15T00:00:00"/>
    <x v="0"/>
    <n v="64782"/>
    <n v="4"/>
    <x v="0"/>
    <n v="4"/>
    <x v="0"/>
    <x v="1"/>
    <n v="24"/>
  </r>
  <r>
    <x v="3709"/>
    <x v="1"/>
    <n v="25"/>
    <x v="1"/>
    <s v="Service Engineer"/>
    <x v="5"/>
    <x v="4"/>
    <x v="1"/>
    <x v="833"/>
    <x v="838"/>
    <d v="2024-05-23T00:00:00"/>
    <x v="0"/>
    <n v="58011"/>
    <n v="4.0999999999999996"/>
    <x v="0"/>
    <m/>
    <x v="1"/>
    <x v="0"/>
    <n v="32"/>
  </r>
  <r>
    <x v="3710"/>
    <x v="0"/>
    <n v="29"/>
    <x v="0"/>
    <s v="Operations Manager"/>
    <x v="3"/>
    <x v="4"/>
    <x v="4"/>
    <x v="833"/>
    <x v="828"/>
    <d v="2024-05-07T00:00:00"/>
    <x v="0"/>
    <n v="57357"/>
    <n v="4.5"/>
    <x v="0"/>
    <n v="5"/>
    <x v="1"/>
    <x v="1"/>
    <n v="16"/>
  </r>
  <r>
    <x v="3711"/>
    <x v="2"/>
    <n v="33"/>
    <x v="0"/>
    <s v="Operations Executive"/>
    <x v="2"/>
    <x v="1"/>
    <x v="1"/>
    <x v="833"/>
    <x v="828"/>
    <d v="2024-05-06T00:00:00"/>
    <x v="0"/>
    <n v="89383"/>
    <n v="3.7"/>
    <x v="0"/>
    <n v="4"/>
    <x v="0"/>
    <x v="1"/>
    <n v="15"/>
  </r>
  <r>
    <x v="3712"/>
    <x v="2"/>
    <n v="40"/>
    <x v="0"/>
    <s v="Operations Manager"/>
    <x v="4"/>
    <x v="1"/>
    <x v="1"/>
    <x v="833"/>
    <x v="832"/>
    <d v="2024-05-07T00:00:00"/>
    <x v="0"/>
    <n v="59555"/>
    <n v="4.7"/>
    <x v="0"/>
    <n v="4"/>
    <x v="1"/>
    <x v="3"/>
    <n v="16"/>
  </r>
  <r>
    <x v="3713"/>
    <x v="2"/>
    <n v="29"/>
    <x v="0"/>
    <s v="Operations Manager"/>
    <x v="0"/>
    <x v="4"/>
    <x v="1"/>
    <x v="833"/>
    <x v="836"/>
    <d v="2024-05-16T00:00:00"/>
    <x v="2"/>
    <m/>
    <m/>
    <x v="1"/>
    <n v="3"/>
    <x v="1"/>
    <x v="1"/>
    <n v="25"/>
  </r>
  <r>
    <x v="3714"/>
    <x v="1"/>
    <n v="26"/>
    <x v="1"/>
    <s v="Service Manager"/>
    <x v="2"/>
    <x v="1"/>
    <x v="4"/>
    <x v="833"/>
    <x v="839"/>
    <d v="2024-05-17T00:00:00"/>
    <x v="0"/>
    <n v="74336"/>
    <n v="3.9"/>
    <x v="0"/>
    <n v="4"/>
    <x v="1"/>
    <x v="0"/>
    <n v="26"/>
  </r>
  <r>
    <x v="3715"/>
    <x v="0"/>
    <n v="28"/>
    <x v="1"/>
    <s v="Service Engineer"/>
    <x v="6"/>
    <x v="1"/>
    <x v="3"/>
    <x v="833"/>
    <x v="830"/>
    <d v="2024-05-11T00:00:00"/>
    <x v="2"/>
    <m/>
    <m/>
    <x v="1"/>
    <n v="4"/>
    <x v="1"/>
    <x v="1"/>
    <n v="20"/>
  </r>
  <r>
    <x v="3716"/>
    <x v="0"/>
    <n v="34"/>
    <x v="1"/>
    <s v="Service Engineer"/>
    <x v="6"/>
    <x v="1"/>
    <x v="4"/>
    <x v="834"/>
    <x v="829"/>
    <d v="2024-05-13T00:00:00"/>
    <x v="0"/>
    <n v="55630"/>
    <n v="3.7"/>
    <x v="0"/>
    <n v="4"/>
    <x v="1"/>
    <x v="2"/>
    <n v="21"/>
  </r>
  <r>
    <x v="3717"/>
    <x v="0"/>
    <n v="29"/>
    <x v="0"/>
    <s v="Operations Manager"/>
    <x v="10"/>
    <x v="1"/>
    <x v="2"/>
    <x v="834"/>
    <x v="835"/>
    <d v="2024-05-18T00:00:00"/>
    <x v="0"/>
    <n v="149872"/>
    <n v="4.5999999999999996"/>
    <x v="0"/>
    <n v="3"/>
    <x v="1"/>
    <x v="1"/>
    <n v="26"/>
  </r>
  <r>
    <x v="3718"/>
    <x v="0"/>
    <n v="33"/>
    <x v="3"/>
    <s v="Marketing Executive"/>
    <x v="8"/>
    <x v="2"/>
    <x v="1"/>
    <x v="834"/>
    <x v="833"/>
    <d v="2024-05-14T00:00:00"/>
    <x v="1"/>
    <m/>
    <m/>
    <x v="1"/>
    <n v="4"/>
    <x v="0"/>
    <x v="1"/>
    <n v="22"/>
  </r>
  <r>
    <x v="3719"/>
    <x v="0"/>
    <n v="26"/>
    <x v="0"/>
    <s v="Operations Executive"/>
    <x v="1"/>
    <x v="4"/>
    <x v="3"/>
    <x v="835"/>
    <x v="835"/>
    <d v="2024-05-16T00:00:00"/>
    <x v="0"/>
    <n v="51677"/>
    <n v="4.0999999999999996"/>
    <x v="0"/>
    <n v="4"/>
    <x v="1"/>
    <x v="0"/>
    <n v="23"/>
  </r>
  <r>
    <x v="3720"/>
    <x v="0"/>
    <n v="27"/>
    <x v="0"/>
    <s v="Operations Executive"/>
    <x v="2"/>
    <x v="2"/>
    <x v="0"/>
    <x v="835"/>
    <x v="832"/>
    <d v="2024-05-13T00:00:00"/>
    <x v="2"/>
    <m/>
    <m/>
    <x v="1"/>
    <n v="4"/>
    <x v="0"/>
    <x v="0"/>
    <n v="20"/>
  </r>
  <r>
    <x v="3721"/>
    <x v="2"/>
    <n v="27"/>
    <x v="0"/>
    <s v="Operations Executive"/>
    <x v="3"/>
    <x v="0"/>
    <x v="1"/>
    <x v="835"/>
    <x v="840"/>
    <d v="2024-05-19T00:00:00"/>
    <x v="0"/>
    <m/>
    <m/>
    <x v="0"/>
    <n v="2"/>
    <x v="1"/>
    <x v="0"/>
    <n v="26"/>
  </r>
  <r>
    <x v="3722"/>
    <x v="1"/>
    <n v="39"/>
    <x v="1"/>
    <s v="Service Manager"/>
    <x v="0"/>
    <x v="1"/>
    <x v="1"/>
    <x v="835"/>
    <x v="837"/>
    <d v="2024-05-14T00:00:00"/>
    <x v="0"/>
    <n v="54127"/>
    <n v="3.9"/>
    <x v="0"/>
    <n v="4"/>
    <x v="1"/>
    <x v="2"/>
    <n v="21"/>
  </r>
  <r>
    <x v="3723"/>
    <x v="0"/>
    <n v="28"/>
    <x v="7"/>
    <s v="Purchase Manager"/>
    <x v="12"/>
    <x v="0"/>
    <x v="1"/>
    <x v="835"/>
    <x v="834"/>
    <d v="2024-05-08T00:00:00"/>
    <x v="2"/>
    <m/>
    <m/>
    <x v="1"/>
    <n v="4"/>
    <x v="1"/>
    <x v="1"/>
    <n v="15"/>
  </r>
  <r>
    <x v="3724"/>
    <x v="0"/>
    <n v="49"/>
    <x v="2"/>
    <s v="Sales Manager"/>
    <x v="5"/>
    <x v="1"/>
    <x v="2"/>
    <x v="835"/>
    <x v="833"/>
    <d v="2024-05-22T00:00:00"/>
    <x v="0"/>
    <n v="33837"/>
    <n v="4.7"/>
    <x v="0"/>
    <n v="5"/>
    <x v="0"/>
    <x v="5"/>
    <n v="29"/>
  </r>
  <r>
    <x v="3725"/>
    <x v="1"/>
    <n v="36"/>
    <x v="2"/>
    <s v="Sales Executive"/>
    <x v="13"/>
    <x v="1"/>
    <x v="1"/>
    <x v="835"/>
    <x v="832"/>
    <d v="2024-05-09T00:00:00"/>
    <x v="1"/>
    <m/>
    <m/>
    <x v="1"/>
    <n v="5"/>
    <x v="1"/>
    <x v="2"/>
    <n v="16"/>
  </r>
  <r>
    <x v="3726"/>
    <x v="0"/>
    <n v="34"/>
    <x v="0"/>
    <s v="Operations Manager"/>
    <x v="12"/>
    <x v="1"/>
    <x v="1"/>
    <x v="836"/>
    <x v="835"/>
    <d v="2024-05-14T00:00:00"/>
    <x v="0"/>
    <n v="51028"/>
    <n v="4.5999999999999996"/>
    <x v="2"/>
    <n v="2"/>
    <x v="1"/>
    <x v="2"/>
    <n v="20"/>
  </r>
  <r>
    <x v="3727"/>
    <x v="0"/>
    <n v="29"/>
    <x v="7"/>
    <s v="Purchase Officer"/>
    <x v="6"/>
    <x v="0"/>
    <x v="0"/>
    <x v="836"/>
    <x v="829"/>
    <d v="2024-05-09T00:00:00"/>
    <x v="1"/>
    <m/>
    <m/>
    <x v="1"/>
    <n v="4"/>
    <x v="0"/>
    <x v="1"/>
    <n v="15"/>
  </r>
  <r>
    <x v="3728"/>
    <x v="0"/>
    <n v="29"/>
    <x v="0"/>
    <s v="Operations Executive"/>
    <x v="12"/>
    <x v="1"/>
    <x v="1"/>
    <x v="836"/>
    <x v="833"/>
    <d v="2024-05-16T00:00:00"/>
    <x v="0"/>
    <n v="47656"/>
    <n v="4.3"/>
    <x v="0"/>
    <n v="4"/>
    <x v="1"/>
    <x v="1"/>
    <n v="22"/>
  </r>
  <r>
    <x v="3729"/>
    <x v="2"/>
    <n v="39"/>
    <x v="0"/>
    <s v="Operations Executive"/>
    <x v="4"/>
    <x v="3"/>
    <x v="1"/>
    <x v="836"/>
    <x v="837"/>
    <d v="2024-05-20T00:00:00"/>
    <x v="0"/>
    <n v="86132"/>
    <n v="4.5999999999999996"/>
    <x v="0"/>
    <n v="4"/>
    <x v="1"/>
    <x v="2"/>
    <n v="26"/>
  </r>
  <r>
    <x v="3730"/>
    <x v="0"/>
    <n v="37"/>
    <x v="1"/>
    <s v="Service Manager"/>
    <x v="1"/>
    <x v="3"/>
    <x v="3"/>
    <x v="836"/>
    <x v="841"/>
    <d v="2024-05-20T00:00:00"/>
    <x v="0"/>
    <n v="55927"/>
    <n v="4.3"/>
    <x v="0"/>
    <n v="5"/>
    <x v="0"/>
    <x v="2"/>
    <n v="26"/>
  </r>
  <r>
    <x v="3731"/>
    <x v="1"/>
    <n v="37"/>
    <x v="4"/>
    <s v="Production Manager"/>
    <x v="12"/>
    <x v="1"/>
    <x v="1"/>
    <x v="837"/>
    <x v="839"/>
    <d v="2024-05-16T00:00:00"/>
    <x v="0"/>
    <n v="51303"/>
    <n v="3.9"/>
    <x v="0"/>
    <n v="4"/>
    <x v="1"/>
    <x v="2"/>
    <n v="21"/>
  </r>
  <r>
    <x v="3732"/>
    <x v="0"/>
    <n v="24"/>
    <x v="4"/>
    <s v="Production Manager"/>
    <x v="4"/>
    <x v="0"/>
    <x v="2"/>
    <x v="837"/>
    <x v="842"/>
    <d v="2024-05-24T00:00:00"/>
    <x v="0"/>
    <n v="58505"/>
    <n v="4.2"/>
    <x v="0"/>
    <n v="5"/>
    <x v="1"/>
    <x v="0"/>
    <n v="29"/>
  </r>
  <r>
    <x v="3733"/>
    <x v="0"/>
    <n v="29"/>
    <x v="1"/>
    <s v="Service Manager"/>
    <x v="6"/>
    <x v="2"/>
    <x v="0"/>
    <x v="837"/>
    <x v="833"/>
    <d v="2024-05-22T00:00:00"/>
    <x v="0"/>
    <n v="59900"/>
    <n v="3.6"/>
    <x v="0"/>
    <n v="5"/>
    <x v="1"/>
    <x v="1"/>
    <n v="27"/>
  </r>
  <r>
    <x v="3734"/>
    <x v="0"/>
    <n v="33"/>
    <x v="0"/>
    <s v="Operations Manager"/>
    <x v="6"/>
    <x v="3"/>
    <x v="1"/>
    <x v="837"/>
    <x v="830"/>
    <d v="2024-05-15T00:00:00"/>
    <x v="1"/>
    <m/>
    <m/>
    <x v="1"/>
    <n v="5"/>
    <x v="1"/>
    <x v="1"/>
    <n v="20"/>
  </r>
  <r>
    <x v="3735"/>
    <x v="0"/>
    <n v="24"/>
    <x v="4"/>
    <s v="Production Engineer"/>
    <x v="9"/>
    <x v="4"/>
    <x v="0"/>
    <x v="837"/>
    <x v="829"/>
    <d v="2024-05-10T00:00:00"/>
    <x v="1"/>
    <m/>
    <m/>
    <x v="1"/>
    <n v="3"/>
    <x v="0"/>
    <x v="0"/>
    <n v="15"/>
  </r>
  <r>
    <x v="3736"/>
    <x v="2"/>
    <n v="24"/>
    <x v="0"/>
    <s v="Operations Manager"/>
    <x v="12"/>
    <x v="1"/>
    <x v="1"/>
    <x v="837"/>
    <x v="839"/>
    <d v="2024-05-12T00:00:00"/>
    <x v="0"/>
    <n v="44583"/>
    <n v="4.5"/>
    <x v="0"/>
    <n v="4"/>
    <x v="0"/>
    <x v="0"/>
    <n v="17"/>
  </r>
  <r>
    <x v="3737"/>
    <x v="2"/>
    <n v="35"/>
    <x v="0"/>
    <s v="Operations Executive"/>
    <x v="9"/>
    <x v="1"/>
    <x v="1"/>
    <x v="838"/>
    <x v="840"/>
    <d v="2024-05-23T00:00:00"/>
    <x v="0"/>
    <n v="42597"/>
    <n v="4.2"/>
    <x v="0"/>
    <n v="4"/>
    <x v="1"/>
    <x v="2"/>
    <n v="27"/>
  </r>
  <r>
    <x v="3738"/>
    <x v="2"/>
    <n v="36"/>
    <x v="0"/>
    <s v="Operations Executive"/>
    <x v="1"/>
    <x v="1"/>
    <x v="1"/>
    <x v="838"/>
    <x v="843"/>
    <d v="2024-05-20T00:00:00"/>
    <x v="3"/>
    <m/>
    <m/>
    <x v="1"/>
    <n v="5"/>
    <x v="1"/>
    <x v="2"/>
    <n v="24"/>
  </r>
  <r>
    <x v="3739"/>
    <x v="0"/>
    <n v="24"/>
    <x v="0"/>
    <s v="Operations Executive"/>
    <x v="4"/>
    <x v="0"/>
    <x v="1"/>
    <x v="838"/>
    <x v="833"/>
    <d v="2024-05-22T00:00:00"/>
    <x v="3"/>
    <m/>
    <m/>
    <x v="1"/>
    <n v="4"/>
    <x v="0"/>
    <x v="0"/>
    <n v="26"/>
  </r>
  <r>
    <x v="3740"/>
    <x v="1"/>
    <n v="40"/>
    <x v="1"/>
    <s v="Service Engineer"/>
    <x v="2"/>
    <x v="1"/>
    <x v="0"/>
    <x v="838"/>
    <x v="835"/>
    <d v="2024-05-15T00:00:00"/>
    <x v="1"/>
    <m/>
    <m/>
    <x v="1"/>
    <n v="5"/>
    <x v="1"/>
    <x v="3"/>
    <n v="19"/>
  </r>
  <r>
    <x v="3741"/>
    <x v="2"/>
    <n v="45"/>
    <x v="2"/>
    <s v="Sales Executive"/>
    <x v="0"/>
    <x v="2"/>
    <x v="1"/>
    <x v="838"/>
    <x v="839"/>
    <d v="2024-05-13T00:00:00"/>
    <x v="1"/>
    <m/>
    <m/>
    <x v="1"/>
    <n v="4"/>
    <x v="1"/>
    <x v="3"/>
    <n v="17"/>
  </r>
  <r>
    <x v="3742"/>
    <x v="2"/>
    <n v="30"/>
    <x v="1"/>
    <s v="Service Engineer"/>
    <x v="9"/>
    <x v="1"/>
    <x v="1"/>
    <x v="839"/>
    <x v="835"/>
    <d v="2024-05-15T00:00:00"/>
    <x v="0"/>
    <n v="43195"/>
    <n v="4.4000000000000004"/>
    <x v="0"/>
    <n v="3"/>
    <x v="1"/>
    <x v="1"/>
    <n v="18"/>
  </r>
  <r>
    <x v="3743"/>
    <x v="0"/>
    <n v="27"/>
    <x v="1"/>
    <s v="Service Engineer"/>
    <x v="7"/>
    <x v="4"/>
    <x v="3"/>
    <x v="839"/>
    <x v="833"/>
    <d v="2024-05-21T00:00:00"/>
    <x v="0"/>
    <n v="45542"/>
    <n v="4.2"/>
    <x v="0"/>
    <m/>
    <x v="1"/>
    <x v="0"/>
    <n v="24"/>
  </r>
  <r>
    <x v="3744"/>
    <x v="0"/>
    <n v="40"/>
    <x v="0"/>
    <s v="Operations Manager"/>
    <x v="9"/>
    <x v="1"/>
    <x v="1"/>
    <x v="839"/>
    <x v="830"/>
    <d v="2024-05-10T00:00:00"/>
    <x v="0"/>
    <n v="57514"/>
    <n v="3.6"/>
    <x v="0"/>
    <m/>
    <x v="1"/>
    <x v="3"/>
    <n v="13"/>
  </r>
  <r>
    <x v="3745"/>
    <x v="0"/>
    <n v="34"/>
    <x v="0"/>
    <s v="Operations Manager"/>
    <x v="5"/>
    <x v="1"/>
    <x v="1"/>
    <x v="839"/>
    <x v="836"/>
    <d v="2024-05-18T00:00:00"/>
    <x v="1"/>
    <m/>
    <m/>
    <x v="1"/>
    <m/>
    <x v="1"/>
    <x v="2"/>
    <n v="21"/>
  </r>
  <r>
    <x v="3746"/>
    <x v="2"/>
    <n v="34"/>
    <x v="2"/>
    <s v="Sales Executive"/>
    <x v="9"/>
    <x v="0"/>
    <x v="2"/>
    <x v="839"/>
    <x v="843"/>
    <d v="2024-05-17T00:00:00"/>
    <x v="0"/>
    <n v="40434"/>
    <n v="4.2"/>
    <x v="0"/>
    <n v="4"/>
    <x v="0"/>
    <x v="2"/>
    <n v="20"/>
  </r>
  <r>
    <x v="3747"/>
    <x v="0"/>
    <n v="36"/>
    <x v="1"/>
    <s v="Service Engineer"/>
    <x v="5"/>
    <x v="1"/>
    <x v="3"/>
    <x v="839"/>
    <x v="844"/>
    <d v="2024-05-23T00:00:00"/>
    <x v="0"/>
    <n v="49509"/>
    <n v="4.4000000000000004"/>
    <x v="0"/>
    <n v="5"/>
    <x v="1"/>
    <x v="2"/>
    <n v="26"/>
  </r>
  <r>
    <x v="3748"/>
    <x v="0"/>
    <n v="33"/>
    <x v="1"/>
    <s v="Service Engineer"/>
    <x v="3"/>
    <x v="2"/>
    <x v="1"/>
    <x v="840"/>
    <x v="845"/>
    <d v="2024-05-24T00:00:00"/>
    <x v="0"/>
    <n v="61766"/>
    <n v="3.8"/>
    <x v="0"/>
    <m/>
    <x v="1"/>
    <x v="1"/>
    <n v="26"/>
  </r>
  <r>
    <x v="3749"/>
    <x v="2"/>
    <n v="32"/>
    <x v="0"/>
    <s v="Operations Executive"/>
    <x v="5"/>
    <x v="0"/>
    <x v="1"/>
    <x v="840"/>
    <x v="833"/>
    <d v="2024-05-16T00:00:00"/>
    <x v="0"/>
    <n v="58841"/>
    <n v="4.3"/>
    <x v="2"/>
    <n v="4"/>
    <x v="1"/>
    <x v="1"/>
    <n v="18"/>
  </r>
  <r>
    <x v="3750"/>
    <x v="2"/>
    <n v="42"/>
    <x v="0"/>
    <s v="Operations Executive"/>
    <x v="2"/>
    <x v="4"/>
    <x v="1"/>
    <x v="840"/>
    <x v="842"/>
    <d v="2024-05-22T00:00:00"/>
    <x v="0"/>
    <n v="66115"/>
    <n v="3.6"/>
    <x v="0"/>
    <n v="5"/>
    <x v="1"/>
    <x v="3"/>
    <n v="24"/>
  </r>
  <r>
    <x v="3751"/>
    <x v="1"/>
    <n v="23"/>
    <x v="0"/>
    <s v="Operations Manager"/>
    <x v="3"/>
    <x v="3"/>
    <x v="1"/>
    <x v="840"/>
    <x v="838"/>
    <d v="2024-05-17T00:00:00"/>
    <x v="0"/>
    <n v="55612"/>
    <n v="4.7"/>
    <x v="0"/>
    <n v="4"/>
    <x v="1"/>
    <x v="0"/>
    <n v="19"/>
  </r>
  <r>
    <x v="3752"/>
    <x v="0"/>
    <n v="44"/>
    <x v="3"/>
    <s v="Marketing Executive"/>
    <x v="0"/>
    <x v="4"/>
    <x v="1"/>
    <x v="840"/>
    <x v="846"/>
    <d v="2024-05-29T00:00:00"/>
    <x v="1"/>
    <m/>
    <m/>
    <x v="1"/>
    <m/>
    <x v="1"/>
    <x v="3"/>
    <n v="31"/>
  </r>
  <r>
    <x v="3753"/>
    <x v="2"/>
    <n v="23"/>
    <x v="1"/>
    <s v="Service Engineer"/>
    <x v="1"/>
    <x v="0"/>
    <x v="1"/>
    <x v="841"/>
    <x v="847"/>
    <d v="2024-05-17T00:00:00"/>
    <x v="0"/>
    <n v="68962"/>
    <n v="3.8"/>
    <x v="0"/>
    <m/>
    <x v="1"/>
    <x v="0"/>
    <n v="18"/>
  </r>
  <r>
    <x v="3754"/>
    <x v="0"/>
    <n v="24"/>
    <x v="1"/>
    <s v="Service Engineer"/>
    <x v="6"/>
    <x v="0"/>
    <x v="1"/>
    <x v="841"/>
    <x v="838"/>
    <d v="2024-05-17T00:00:00"/>
    <x v="4"/>
    <m/>
    <m/>
    <x v="1"/>
    <n v="5"/>
    <x v="1"/>
    <x v="0"/>
    <n v="18"/>
  </r>
  <r>
    <x v="3755"/>
    <x v="0"/>
    <n v="26"/>
    <x v="1"/>
    <s v="Service Engineer"/>
    <x v="6"/>
    <x v="1"/>
    <x v="1"/>
    <x v="841"/>
    <x v="848"/>
    <d v="2024-05-25T00:00:00"/>
    <x v="0"/>
    <m/>
    <m/>
    <x v="2"/>
    <n v="5"/>
    <x v="1"/>
    <x v="0"/>
    <n v="26"/>
  </r>
  <r>
    <x v="3756"/>
    <x v="0"/>
    <n v="25"/>
    <x v="1"/>
    <s v="Service Engineer"/>
    <x v="13"/>
    <x v="0"/>
    <x v="1"/>
    <x v="841"/>
    <x v="848"/>
    <d v="2024-05-28T00:00:00"/>
    <x v="1"/>
    <m/>
    <m/>
    <x v="1"/>
    <m/>
    <x v="0"/>
    <x v="0"/>
    <n v="29"/>
  </r>
  <r>
    <x v="3757"/>
    <x v="0"/>
    <n v="27"/>
    <x v="0"/>
    <s v="Operations Executive"/>
    <x v="10"/>
    <x v="3"/>
    <x v="0"/>
    <x v="841"/>
    <x v="838"/>
    <d v="2024-05-20T00:00:00"/>
    <x v="1"/>
    <m/>
    <m/>
    <x v="1"/>
    <m/>
    <x v="1"/>
    <x v="0"/>
    <n v="21"/>
  </r>
  <r>
    <x v="3758"/>
    <x v="0"/>
    <n v="33"/>
    <x v="0"/>
    <s v="Operations Manager"/>
    <x v="4"/>
    <x v="1"/>
    <x v="1"/>
    <x v="842"/>
    <x v="842"/>
    <d v="2024-05-28T00:00:00"/>
    <x v="0"/>
    <m/>
    <m/>
    <x v="0"/>
    <n v="4"/>
    <x v="0"/>
    <x v="1"/>
    <n v="28"/>
  </r>
  <r>
    <x v="3759"/>
    <x v="2"/>
    <n v="31"/>
    <x v="0"/>
    <s v="Operations Executive"/>
    <x v="6"/>
    <x v="2"/>
    <x v="1"/>
    <x v="842"/>
    <x v="848"/>
    <d v="2024-05-26T00:00:00"/>
    <x v="3"/>
    <m/>
    <m/>
    <x v="1"/>
    <n v="4"/>
    <x v="1"/>
    <x v="1"/>
    <n v="26"/>
  </r>
  <r>
    <x v="3760"/>
    <x v="0"/>
    <n v="38"/>
    <x v="6"/>
    <s v="Financial Analyst"/>
    <x v="1"/>
    <x v="4"/>
    <x v="0"/>
    <x v="842"/>
    <x v="846"/>
    <d v="2024-05-27T00:00:00"/>
    <x v="0"/>
    <n v="52178"/>
    <n v="4.9000000000000004"/>
    <x v="0"/>
    <n v="5"/>
    <x v="1"/>
    <x v="2"/>
    <n v="27"/>
  </r>
  <r>
    <x v="3761"/>
    <x v="2"/>
    <n v="32"/>
    <x v="2"/>
    <s v="Sales Executive"/>
    <x v="2"/>
    <x v="3"/>
    <x v="1"/>
    <x v="842"/>
    <x v="849"/>
    <d v="2024-05-30T00:00:00"/>
    <x v="0"/>
    <n v="85626"/>
    <n v="4"/>
    <x v="0"/>
    <n v="3"/>
    <x v="1"/>
    <x v="1"/>
    <n v="30"/>
  </r>
  <r>
    <x v="3762"/>
    <x v="0"/>
    <n v="22"/>
    <x v="2"/>
    <s v="Sales Executive"/>
    <x v="12"/>
    <x v="1"/>
    <x v="2"/>
    <x v="842"/>
    <x v="843"/>
    <d v="2024-05-19T00:00:00"/>
    <x v="1"/>
    <m/>
    <m/>
    <x v="1"/>
    <n v="5"/>
    <x v="1"/>
    <x v="0"/>
    <n v="19"/>
  </r>
  <r>
    <x v="3763"/>
    <x v="0"/>
    <n v="29"/>
    <x v="0"/>
    <s v="Operations Executive"/>
    <x v="8"/>
    <x v="1"/>
    <x v="4"/>
    <x v="843"/>
    <x v="842"/>
    <d v="2024-05-23T00:00:00"/>
    <x v="1"/>
    <m/>
    <m/>
    <x v="1"/>
    <n v="4"/>
    <x v="1"/>
    <x v="1"/>
    <n v="22"/>
  </r>
  <r>
    <x v="3764"/>
    <x v="0"/>
    <n v="27"/>
    <x v="0"/>
    <s v="Operations Executive"/>
    <x v="3"/>
    <x v="1"/>
    <x v="1"/>
    <x v="843"/>
    <x v="850"/>
    <d v="2024-05-22T00:00:00"/>
    <x v="0"/>
    <n v="57961"/>
    <n v="3.8"/>
    <x v="0"/>
    <m/>
    <x v="1"/>
    <x v="0"/>
    <n v="21"/>
  </r>
  <r>
    <x v="3765"/>
    <x v="0"/>
    <n v="25"/>
    <x v="1"/>
    <s v="Service Engineer"/>
    <x v="1"/>
    <x v="2"/>
    <x v="1"/>
    <x v="843"/>
    <x v="840"/>
    <d v="2024-05-19T00:00:00"/>
    <x v="2"/>
    <m/>
    <m/>
    <x v="1"/>
    <n v="4"/>
    <x v="0"/>
    <x v="0"/>
    <n v="18"/>
  </r>
  <r>
    <x v="3766"/>
    <x v="2"/>
    <n v="31"/>
    <x v="0"/>
    <s v="Operations Executive"/>
    <x v="3"/>
    <x v="1"/>
    <x v="0"/>
    <x v="843"/>
    <x v="851"/>
    <d v="2024-06-02T00:00:00"/>
    <x v="0"/>
    <n v="57245"/>
    <n v="3.9"/>
    <x v="0"/>
    <n v="4"/>
    <x v="1"/>
    <x v="1"/>
    <n v="32"/>
  </r>
  <r>
    <x v="3767"/>
    <x v="0"/>
    <n v="25"/>
    <x v="0"/>
    <s v="Operations Executive"/>
    <x v="5"/>
    <x v="1"/>
    <x v="1"/>
    <x v="843"/>
    <x v="838"/>
    <d v="2024-05-19T00:00:00"/>
    <x v="0"/>
    <n v="54660"/>
    <n v="3.8"/>
    <x v="0"/>
    <n v="4"/>
    <x v="2"/>
    <x v="0"/>
    <n v="18"/>
  </r>
  <r>
    <x v="3768"/>
    <x v="0"/>
    <n v="31"/>
    <x v="7"/>
    <s v="Purchase Officer"/>
    <x v="3"/>
    <x v="1"/>
    <x v="3"/>
    <x v="843"/>
    <x v="850"/>
    <d v="2024-05-20T00:00:00"/>
    <x v="0"/>
    <n v="71912"/>
    <n v="4.4000000000000004"/>
    <x v="0"/>
    <n v="5"/>
    <x v="1"/>
    <x v="1"/>
    <n v="19"/>
  </r>
  <r>
    <x v="3769"/>
    <x v="0"/>
    <n v="40"/>
    <x v="0"/>
    <s v="Operations Executive"/>
    <x v="1"/>
    <x v="1"/>
    <x v="1"/>
    <x v="843"/>
    <x v="846"/>
    <d v="2024-05-28T00:00:00"/>
    <x v="0"/>
    <m/>
    <m/>
    <x v="0"/>
    <n v="4"/>
    <x v="2"/>
    <x v="3"/>
    <n v="27"/>
  </r>
  <r>
    <x v="3770"/>
    <x v="0"/>
    <n v="39"/>
    <x v="7"/>
    <s v="Purchase Officer"/>
    <x v="12"/>
    <x v="0"/>
    <x v="2"/>
    <x v="843"/>
    <x v="841"/>
    <d v="2024-05-22T00:00:00"/>
    <x v="0"/>
    <n v="40488"/>
    <n v="3.7"/>
    <x v="0"/>
    <n v="5"/>
    <x v="1"/>
    <x v="2"/>
    <n v="21"/>
  </r>
  <r>
    <x v="3771"/>
    <x v="1"/>
    <n v="27"/>
    <x v="0"/>
    <s v="Operations Executive"/>
    <x v="7"/>
    <x v="0"/>
    <x v="1"/>
    <x v="844"/>
    <x v="849"/>
    <d v="2024-05-31T00:00:00"/>
    <x v="1"/>
    <m/>
    <m/>
    <x v="1"/>
    <n v="5"/>
    <x v="1"/>
    <x v="0"/>
    <n v="29"/>
  </r>
  <r>
    <x v="3772"/>
    <x v="0"/>
    <n v="26"/>
    <x v="0"/>
    <s v="Operations Executive"/>
    <x v="13"/>
    <x v="4"/>
    <x v="1"/>
    <x v="844"/>
    <x v="843"/>
    <d v="2024-05-22T00:00:00"/>
    <x v="0"/>
    <n v="147039"/>
    <n v="4.4000000000000004"/>
    <x v="0"/>
    <n v="5"/>
    <x v="1"/>
    <x v="0"/>
    <n v="20"/>
  </r>
  <r>
    <x v="3773"/>
    <x v="2"/>
    <n v="28"/>
    <x v="8"/>
    <s v="HR Specialist"/>
    <x v="5"/>
    <x v="1"/>
    <x v="1"/>
    <x v="844"/>
    <x v="844"/>
    <d v="2024-05-25T00:00:00"/>
    <x v="0"/>
    <n v="47286"/>
    <n v="4.3"/>
    <x v="0"/>
    <n v="5"/>
    <x v="1"/>
    <x v="1"/>
    <n v="23"/>
  </r>
  <r>
    <x v="3774"/>
    <x v="2"/>
    <n v="33"/>
    <x v="1"/>
    <s v="Service Engineer"/>
    <x v="6"/>
    <x v="2"/>
    <x v="0"/>
    <x v="844"/>
    <x v="851"/>
    <d v="2024-05-30T00:00:00"/>
    <x v="0"/>
    <n v="65152"/>
    <n v="4.5"/>
    <x v="0"/>
    <n v="4"/>
    <x v="1"/>
    <x v="1"/>
    <n v="28"/>
  </r>
  <r>
    <x v="3775"/>
    <x v="1"/>
    <n v="23"/>
    <x v="7"/>
    <s v="Purchase Officer"/>
    <x v="5"/>
    <x v="0"/>
    <x v="2"/>
    <x v="845"/>
    <x v="852"/>
    <d v="2024-06-02T00:00:00"/>
    <x v="0"/>
    <n v="34110"/>
    <n v="3.8"/>
    <x v="0"/>
    <n v="1"/>
    <x v="1"/>
    <x v="0"/>
    <n v="30"/>
  </r>
  <r>
    <x v="3776"/>
    <x v="2"/>
    <n v="22"/>
    <x v="1"/>
    <s v="Service Engineer"/>
    <x v="4"/>
    <x v="1"/>
    <x v="4"/>
    <x v="845"/>
    <x v="848"/>
    <d v="2024-05-28T00:00:00"/>
    <x v="0"/>
    <n v="70096"/>
    <n v="3.6"/>
    <x v="0"/>
    <n v="4"/>
    <x v="1"/>
    <x v="0"/>
    <n v="25"/>
  </r>
  <r>
    <x v="3777"/>
    <x v="0"/>
    <n v="33"/>
    <x v="1"/>
    <s v="Service Engineer"/>
    <x v="2"/>
    <x v="2"/>
    <x v="1"/>
    <x v="845"/>
    <x v="848"/>
    <d v="2024-05-27T00:00:00"/>
    <x v="0"/>
    <n v="79271"/>
    <n v="4.5999999999999996"/>
    <x v="2"/>
    <n v="2"/>
    <x v="1"/>
    <x v="1"/>
    <n v="24"/>
  </r>
  <r>
    <x v="3778"/>
    <x v="2"/>
    <n v="28"/>
    <x v="0"/>
    <s v="Operations Manager"/>
    <x v="12"/>
    <x v="1"/>
    <x v="0"/>
    <x v="845"/>
    <x v="851"/>
    <d v="2024-05-31T00:00:00"/>
    <x v="0"/>
    <m/>
    <m/>
    <x v="2"/>
    <m/>
    <x v="1"/>
    <x v="1"/>
    <n v="28"/>
  </r>
  <r>
    <x v="3779"/>
    <x v="2"/>
    <n v="30"/>
    <x v="0"/>
    <s v="Operations Manager"/>
    <x v="9"/>
    <x v="2"/>
    <x v="0"/>
    <x v="845"/>
    <x v="844"/>
    <d v="2024-05-26T00:00:00"/>
    <x v="0"/>
    <n v="44674"/>
    <n v="4.9000000000000004"/>
    <x v="0"/>
    <n v="4"/>
    <x v="1"/>
    <x v="1"/>
    <n v="23"/>
  </r>
  <r>
    <x v="3780"/>
    <x v="0"/>
    <n v="32"/>
    <x v="7"/>
    <s v="Purchase Manager"/>
    <x v="1"/>
    <x v="2"/>
    <x v="0"/>
    <x v="845"/>
    <x v="838"/>
    <d v="2024-05-22T00:00:00"/>
    <x v="0"/>
    <n v="68606"/>
    <n v="4.9000000000000004"/>
    <x v="0"/>
    <m/>
    <x v="1"/>
    <x v="1"/>
    <n v="19"/>
  </r>
  <r>
    <x v="3781"/>
    <x v="0"/>
    <n v="29"/>
    <x v="1"/>
    <s v="Service Manager"/>
    <x v="2"/>
    <x v="0"/>
    <x v="1"/>
    <x v="845"/>
    <x v="850"/>
    <d v="2024-05-22T00:00:00"/>
    <x v="0"/>
    <n v="77726"/>
    <n v="4.3"/>
    <x v="2"/>
    <n v="3"/>
    <x v="1"/>
    <x v="1"/>
    <n v="19"/>
  </r>
  <r>
    <x v="3782"/>
    <x v="0"/>
    <n v="34"/>
    <x v="1"/>
    <s v="Service Manager"/>
    <x v="3"/>
    <x v="1"/>
    <x v="0"/>
    <x v="846"/>
    <x v="850"/>
    <d v="2024-05-19T00:00:00"/>
    <x v="0"/>
    <n v="72022"/>
    <n v="4.5"/>
    <x v="0"/>
    <n v="4"/>
    <x v="0"/>
    <x v="2"/>
    <n v="15"/>
  </r>
  <r>
    <x v="3783"/>
    <x v="2"/>
    <n v="35"/>
    <x v="4"/>
    <s v="Production Manager"/>
    <x v="0"/>
    <x v="0"/>
    <x v="2"/>
    <x v="847"/>
    <x v="847"/>
    <d v="2024-05-24T00:00:00"/>
    <x v="0"/>
    <m/>
    <m/>
    <x v="0"/>
    <n v="4"/>
    <x v="1"/>
    <x v="2"/>
    <n v="19"/>
  </r>
  <r>
    <x v="3784"/>
    <x v="2"/>
    <n v="35"/>
    <x v="1"/>
    <s v="Service Engineer"/>
    <x v="0"/>
    <x v="2"/>
    <x v="3"/>
    <x v="847"/>
    <x v="841"/>
    <d v="2024-05-25T00:00:00"/>
    <x v="0"/>
    <n v="66753"/>
    <n v="3.6"/>
    <x v="0"/>
    <n v="5"/>
    <x v="1"/>
    <x v="2"/>
    <n v="20"/>
  </r>
  <r>
    <x v="3785"/>
    <x v="0"/>
    <n v="30"/>
    <x v="1"/>
    <s v="Service Engineer"/>
    <x v="8"/>
    <x v="0"/>
    <x v="0"/>
    <x v="847"/>
    <x v="840"/>
    <d v="2024-05-24T00:00:00"/>
    <x v="0"/>
    <n v="173538"/>
    <n v="4"/>
    <x v="0"/>
    <n v="3"/>
    <x v="1"/>
    <x v="1"/>
    <n v="19"/>
  </r>
  <r>
    <x v="3786"/>
    <x v="0"/>
    <n v="31"/>
    <x v="0"/>
    <s v="Operations Executive"/>
    <x v="9"/>
    <x v="2"/>
    <x v="1"/>
    <x v="848"/>
    <x v="850"/>
    <d v="2024-05-23T00:00:00"/>
    <x v="1"/>
    <m/>
    <m/>
    <x v="1"/>
    <n v="5"/>
    <x v="2"/>
    <x v="1"/>
    <n v="17"/>
  </r>
  <r>
    <x v="3787"/>
    <x v="0"/>
    <n v="29"/>
    <x v="2"/>
    <s v="Sales Executive"/>
    <x v="3"/>
    <x v="0"/>
    <x v="2"/>
    <x v="848"/>
    <x v="848"/>
    <d v="2024-06-02T00:00:00"/>
    <x v="0"/>
    <n v="69759"/>
    <n v="3.9"/>
    <x v="2"/>
    <n v="4"/>
    <x v="1"/>
    <x v="1"/>
    <n v="27"/>
  </r>
  <r>
    <x v="3788"/>
    <x v="0"/>
    <n v="25"/>
    <x v="0"/>
    <s v="Operations Manager"/>
    <x v="1"/>
    <x v="1"/>
    <x v="4"/>
    <x v="848"/>
    <x v="844"/>
    <d v="2024-05-29T00:00:00"/>
    <x v="0"/>
    <m/>
    <m/>
    <x v="0"/>
    <n v="2"/>
    <x v="1"/>
    <x v="0"/>
    <n v="23"/>
  </r>
  <r>
    <x v="3789"/>
    <x v="1"/>
    <n v="28"/>
    <x v="0"/>
    <s v="Operations Executive"/>
    <x v="0"/>
    <x v="1"/>
    <x v="1"/>
    <x v="849"/>
    <x v="842"/>
    <d v="2024-05-23T00:00:00"/>
    <x v="1"/>
    <m/>
    <m/>
    <x v="1"/>
    <n v="5"/>
    <x v="1"/>
    <x v="1"/>
    <n v="16"/>
  </r>
  <r>
    <x v="3790"/>
    <x v="0"/>
    <n v="26"/>
    <x v="1"/>
    <s v="Service Manager"/>
    <x v="13"/>
    <x v="0"/>
    <x v="3"/>
    <x v="849"/>
    <x v="853"/>
    <d v="2024-05-30T00:00:00"/>
    <x v="0"/>
    <n v="167574"/>
    <n v="4.4000000000000004"/>
    <x v="0"/>
    <m/>
    <x v="1"/>
    <x v="0"/>
    <n v="23"/>
  </r>
  <r>
    <x v="3791"/>
    <x v="0"/>
    <n v="25"/>
    <x v="0"/>
    <s v="Operations Executive"/>
    <x v="7"/>
    <x v="2"/>
    <x v="4"/>
    <x v="849"/>
    <x v="849"/>
    <d v="2024-06-01T00:00:00"/>
    <x v="0"/>
    <n v="69516"/>
    <n v="3.5"/>
    <x v="0"/>
    <n v="4"/>
    <x v="0"/>
    <x v="0"/>
    <n v="25"/>
  </r>
  <r>
    <x v="3792"/>
    <x v="2"/>
    <n v="26"/>
    <x v="0"/>
    <s v="Operations Executive"/>
    <x v="12"/>
    <x v="1"/>
    <x v="1"/>
    <x v="849"/>
    <x v="848"/>
    <d v="2024-05-27T00:00:00"/>
    <x v="1"/>
    <m/>
    <m/>
    <x v="1"/>
    <m/>
    <x v="1"/>
    <x v="0"/>
    <n v="20"/>
  </r>
  <r>
    <x v="3793"/>
    <x v="2"/>
    <n v="24"/>
    <x v="0"/>
    <s v="Operations Executive"/>
    <x v="5"/>
    <x v="1"/>
    <x v="2"/>
    <x v="849"/>
    <x v="841"/>
    <d v="2024-05-28T00:00:00"/>
    <x v="1"/>
    <m/>
    <m/>
    <x v="1"/>
    <n v="3"/>
    <x v="0"/>
    <x v="0"/>
    <n v="21"/>
  </r>
  <r>
    <x v="3794"/>
    <x v="0"/>
    <n v="35"/>
    <x v="4"/>
    <s v="Production Engineer"/>
    <x v="7"/>
    <x v="1"/>
    <x v="0"/>
    <x v="849"/>
    <x v="854"/>
    <d v="2024-06-05T00:00:00"/>
    <x v="2"/>
    <m/>
    <m/>
    <x v="1"/>
    <n v="4"/>
    <x v="0"/>
    <x v="2"/>
    <n v="29"/>
  </r>
  <r>
    <x v="3795"/>
    <x v="2"/>
    <n v="31"/>
    <x v="1"/>
    <s v="Service Engineer"/>
    <x v="13"/>
    <x v="0"/>
    <x v="2"/>
    <x v="850"/>
    <x v="855"/>
    <d v="2024-06-09T00:00:00"/>
    <x v="0"/>
    <n v="170462"/>
    <n v="3.8"/>
    <x v="0"/>
    <n v="3"/>
    <x v="1"/>
    <x v="1"/>
    <n v="32"/>
  </r>
  <r>
    <x v="3796"/>
    <x v="0"/>
    <n v="36"/>
    <x v="0"/>
    <s v="Operations Manager"/>
    <x v="7"/>
    <x v="0"/>
    <x v="1"/>
    <x v="850"/>
    <x v="851"/>
    <d v="2024-06-01T00:00:00"/>
    <x v="0"/>
    <n v="61628"/>
    <n v="3.9"/>
    <x v="0"/>
    <n v="4"/>
    <x v="1"/>
    <x v="2"/>
    <n v="24"/>
  </r>
  <r>
    <x v="3797"/>
    <x v="0"/>
    <n v="33"/>
    <x v="0"/>
    <s v="Operations Manager"/>
    <x v="6"/>
    <x v="0"/>
    <x v="1"/>
    <x v="850"/>
    <x v="841"/>
    <d v="2024-05-24T00:00:00"/>
    <x v="1"/>
    <m/>
    <m/>
    <x v="1"/>
    <n v="4"/>
    <x v="1"/>
    <x v="1"/>
    <n v="16"/>
  </r>
  <r>
    <x v="3798"/>
    <x v="0"/>
    <n v="28"/>
    <x v="1"/>
    <s v="Service Manager"/>
    <x v="8"/>
    <x v="1"/>
    <x v="1"/>
    <x v="850"/>
    <x v="851"/>
    <d v="2024-05-30T00:00:00"/>
    <x v="0"/>
    <n v="202313"/>
    <n v="4"/>
    <x v="0"/>
    <n v="5"/>
    <x v="0"/>
    <x v="1"/>
    <n v="22"/>
  </r>
  <r>
    <x v="3799"/>
    <x v="0"/>
    <n v="22"/>
    <x v="1"/>
    <s v="Service Engineer"/>
    <x v="12"/>
    <x v="0"/>
    <x v="0"/>
    <x v="850"/>
    <x v="848"/>
    <d v="2024-05-30T00:00:00"/>
    <x v="1"/>
    <m/>
    <m/>
    <x v="1"/>
    <n v="5"/>
    <x v="1"/>
    <x v="0"/>
    <n v="22"/>
  </r>
  <r>
    <x v="3800"/>
    <x v="0"/>
    <n v="36"/>
    <x v="2"/>
    <s v="Sales Manager"/>
    <x v="0"/>
    <x v="2"/>
    <x v="3"/>
    <x v="850"/>
    <x v="856"/>
    <d v="2024-06-08T00:00:00"/>
    <x v="0"/>
    <n v="69377"/>
    <n v="4.7"/>
    <x v="0"/>
    <n v="2"/>
    <x v="0"/>
    <x v="2"/>
    <n v="31"/>
  </r>
  <r>
    <x v="3801"/>
    <x v="1"/>
    <n v="28"/>
    <x v="2"/>
    <s v="Sales Executive"/>
    <x v="7"/>
    <x v="1"/>
    <x v="0"/>
    <x v="850"/>
    <x v="857"/>
    <d v="2024-06-05T00:00:00"/>
    <x v="0"/>
    <n v="45737"/>
    <n v="4.2"/>
    <x v="2"/>
    <m/>
    <x v="1"/>
    <x v="1"/>
    <n v="28"/>
  </r>
  <r>
    <x v="3802"/>
    <x v="2"/>
    <n v="42"/>
    <x v="0"/>
    <s v="Operations Executive"/>
    <x v="4"/>
    <x v="1"/>
    <x v="1"/>
    <x v="851"/>
    <x v="857"/>
    <d v="2024-06-01T00:00:00"/>
    <x v="0"/>
    <n v="55450"/>
    <n v="4.5999999999999996"/>
    <x v="0"/>
    <n v="4"/>
    <x v="1"/>
    <x v="3"/>
    <n v="23"/>
  </r>
  <r>
    <x v="3803"/>
    <x v="1"/>
    <n v="28"/>
    <x v="2"/>
    <s v="Sales Manager"/>
    <x v="4"/>
    <x v="0"/>
    <x v="3"/>
    <x v="851"/>
    <x v="857"/>
    <d v="2024-05-29T00:00:00"/>
    <x v="0"/>
    <m/>
    <m/>
    <x v="0"/>
    <n v="3"/>
    <x v="2"/>
    <x v="1"/>
    <n v="20"/>
  </r>
  <r>
    <x v="3804"/>
    <x v="0"/>
    <n v="25"/>
    <x v="1"/>
    <s v="Service Engineer"/>
    <x v="3"/>
    <x v="4"/>
    <x v="1"/>
    <x v="851"/>
    <x v="857"/>
    <d v="2024-06-05T00:00:00"/>
    <x v="0"/>
    <n v="79288"/>
    <n v="4.7"/>
    <x v="0"/>
    <n v="4"/>
    <x v="1"/>
    <x v="0"/>
    <n v="27"/>
  </r>
  <r>
    <x v="3805"/>
    <x v="1"/>
    <n v="38"/>
    <x v="0"/>
    <s v="Operations Executive"/>
    <x v="7"/>
    <x v="1"/>
    <x v="3"/>
    <x v="851"/>
    <x v="844"/>
    <d v="2024-05-25T00:00:00"/>
    <x v="0"/>
    <m/>
    <m/>
    <x v="0"/>
    <n v="2"/>
    <x v="1"/>
    <x v="2"/>
    <n v="16"/>
  </r>
  <r>
    <x v="3806"/>
    <x v="0"/>
    <n v="35"/>
    <x v="1"/>
    <s v="Service Engineer"/>
    <x v="2"/>
    <x v="4"/>
    <x v="2"/>
    <x v="851"/>
    <x v="855"/>
    <d v="2024-06-07T00:00:00"/>
    <x v="0"/>
    <m/>
    <m/>
    <x v="0"/>
    <n v="5"/>
    <x v="1"/>
    <x v="2"/>
    <n v="29"/>
  </r>
  <r>
    <x v="3807"/>
    <x v="0"/>
    <n v="28"/>
    <x v="0"/>
    <s v="Operations Manager"/>
    <x v="1"/>
    <x v="1"/>
    <x v="0"/>
    <x v="851"/>
    <x v="858"/>
    <d v="2024-06-04T00:00:00"/>
    <x v="0"/>
    <n v="72087"/>
    <n v="3.6"/>
    <x v="2"/>
    <n v="3"/>
    <x v="0"/>
    <x v="1"/>
    <n v="26"/>
  </r>
  <r>
    <x v="3808"/>
    <x v="0"/>
    <n v="46"/>
    <x v="0"/>
    <s v="Operations Executive"/>
    <x v="7"/>
    <x v="1"/>
    <x v="0"/>
    <x v="851"/>
    <x v="855"/>
    <d v="2024-06-10T00:00:00"/>
    <x v="0"/>
    <n v="69193"/>
    <n v="4.7"/>
    <x v="2"/>
    <m/>
    <x v="1"/>
    <x v="5"/>
    <n v="32"/>
  </r>
  <r>
    <x v="3809"/>
    <x v="0"/>
    <n v="34"/>
    <x v="1"/>
    <s v="Service Engineer"/>
    <x v="4"/>
    <x v="0"/>
    <x v="1"/>
    <x v="852"/>
    <x v="846"/>
    <d v="2024-05-28T00:00:00"/>
    <x v="0"/>
    <n v="85074"/>
    <n v="4.5999999999999996"/>
    <x v="0"/>
    <m/>
    <x v="0"/>
    <x v="2"/>
    <n v="18"/>
  </r>
  <r>
    <x v="3810"/>
    <x v="2"/>
    <n v="33"/>
    <x v="0"/>
    <s v="Operations Executive"/>
    <x v="1"/>
    <x v="2"/>
    <x v="0"/>
    <x v="852"/>
    <x v="845"/>
    <d v="2024-05-23T00:00:00"/>
    <x v="0"/>
    <n v="70205"/>
    <n v="4.5"/>
    <x v="0"/>
    <n v="2"/>
    <x v="0"/>
    <x v="1"/>
    <n v="13"/>
  </r>
  <r>
    <x v="3811"/>
    <x v="0"/>
    <n v="34"/>
    <x v="0"/>
    <s v="Operations Manager"/>
    <x v="2"/>
    <x v="1"/>
    <x v="1"/>
    <x v="852"/>
    <x v="851"/>
    <d v="2024-05-28T00:00:00"/>
    <x v="1"/>
    <m/>
    <m/>
    <x v="1"/>
    <n v="4"/>
    <x v="1"/>
    <x v="2"/>
    <n v="18"/>
  </r>
  <r>
    <x v="3812"/>
    <x v="0"/>
    <n v="31"/>
    <x v="7"/>
    <s v="Purchase Manager"/>
    <x v="9"/>
    <x v="0"/>
    <x v="0"/>
    <x v="852"/>
    <x v="845"/>
    <d v="2024-05-31T00:00:00"/>
    <x v="0"/>
    <n v="49231"/>
    <n v="4.7"/>
    <x v="2"/>
    <m/>
    <x v="1"/>
    <x v="1"/>
    <n v="21"/>
  </r>
  <r>
    <x v="3813"/>
    <x v="2"/>
    <n v="25"/>
    <x v="1"/>
    <s v="Service Engineer"/>
    <x v="10"/>
    <x v="1"/>
    <x v="0"/>
    <x v="853"/>
    <x v="849"/>
    <d v="2024-05-28T00:00:00"/>
    <x v="1"/>
    <m/>
    <m/>
    <x v="1"/>
    <n v="4"/>
    <x v="1"/>
    <x v="0"/>
    <n v="17"/>
  </r>
  <r>
    <x v="3814"/>
    <x v="0"/>
    <n v="35"/>
    <x v="6"/>
    <s v="Financial Analyst"/>
    <x v="4"/>
    <x v="0"/>
    <x v="0"/>
    <x v="853"/>
    <x v="859"/>
    <d v="2024-06-12T00:00:00"/>
    <x v="0"/>
    <n v="85184"/>
    <n v="4.7"/>
    <x v="0"/>
    <n v="2"/>
    <x v="1"/>
    <x v="2"/>
    <n v="32"/>
  </r>
  <r>
    <x v="3815"/>
    <x v="0"/>
    <n v="22"/>
    <x v="3"/>
    <s v="Marketing Executive"/>
    <x v="9"/>
    <x v="1"/>
    <x v="4"/>
    <x v="853"/>
    <x v="851"/>
    <d v="2024-05-29T00:00:00"/>
    <x v="0"/>
    <n v="54966"/>
    <n v="4.9000000000000004"/>
    <x v="0"/>
    <n v="1"/>
    <x v="1"/>
    <x v="0"/>
    <n v="18"/>
  </r>
  <r>
    <x v="3816"/>
    <x v="0"/>
    <n v="25"/>
    <x v="0"/>
    <s v="Operations Executive"/>
    <x v="3"/>
    <x v="0"/>
    <x v="1"/>
    <x v="853"/>
    <x v="848"/>
    <d v="2024-06-01T00:00:00"/>
    <x v="1"/>
    <m/>
    <m/>
    <x v="1"/>
    <n v="5"/>
    <x v="1"/>
    <x v="0"/>
    <n v="21"/>
  </r>
  <r>
    <x v="3817"/>
    <x v="2"/>
    <n v="32"/>
    <x v="1"/>
    <s v="Service Manager"/>
    <x v="1"/>
    <x v="0"/>
    <x v="0"/>
    <x v="853"/>
    <x v="859"/>
    <d v="2024-06-10T00:00:00"/>
    <x v="0"/>
    <n v="51128"/>
    <n v="3.9"/>
    <x v="0"/>
    <n v="4"/>
    <x v="1"/>
    <x v="1"/>
    <n v="30"/>
  </r>
  <r>
    <x v="3818"/>
    <x v="2"/>
    <n v="35"/>
    <x v="0"/>
    <s v="Operations Executive"/>
    <x v="13"/>
    <x v="2"/>
    <x v="3"/>
    <x v="854"/>
    <x v="849"/>
    <d v="2024-05-31T00:00:00"/>
    <x v="0"/>
    <n v="219471"/>
    <n v="4.8"/>
    <x v="0"/>
    <n v="4"/>
    <x v="0"/>
    <x v="2"/>
    <n v="19"/>
  </r>
  <r>
    <x v="3819"/>
    <x v="0"/>
    <n v="24"/>
    <x v="7"/>
    <s v="Purchase Officer"/>
    <x v="14"/>
    <x v="0"/>
    <x v="1"/>
    <x v="854"/>
    <x v="860"/>
    <d v="2024-06-10T00:00:00"/>
    <x v="0"/>
    <n v="147945"/>
    <n v="4.5999999999999996"/>
    <x v="0"/>
    <n v="3"/>
    <x v="1"/>
    <x v="0"/>
    <n v="29"/>
  </r>
  <r>
    <x v="3820"/>
    <x v="0"/>
    <n v="22"/>
    <x v="0"/>
    <s v="Operations Manager"/>
    <x v="3"/>
    <x v="0"/>
    <x v="2"/>
    <x v="855"/>
    <x v="854"/>
    <d v="2024-06-02T00:00:00"/>
    <x v="0"/>
    <n v="70155"/>
    <n v="5"/>
    <x v="0"/>
    <n v="5"/>
    <x v="1"/>
    <x v="0"/>
    <n v="20"/>
  </r>
  <r>
    <x v="3821"/>
    <x v="0"/>
    <n v="26"/>
    <x v="0"/>
    <s v="Operations Executive"/>
    <x v="0"/>
    <x v="0"/>
    <x v="1"/>
    <x v="855"/>
    <x v="861"/>
    <d v="2024-06-12T00:00:00"/>
    <x v="1"/>
    <m/>
    <m/>
    <x v="1"/>
    <n v="3"/>
    <x v="1"/>
    <x v="0"/>
    <n v="30"/>
  </r>
  <r>
    <x v="3822"/>
    <x v="2"/>
    <n v="26"/>
    <x v="6"/>
    <s v="Finance Manager"/>
    <x v="13"/>
    <x v="3"/>
    <x v="0"/>
    <x v="855"/>
    <x v="852"/>
    <d v="2024-05-30T00:00:00"/>
    <x v="1"/>
    <m/>
    <m/>
    <x v="1"/>
    <n v="4"/>
    <x v="1"/>
    <x v="0"/>
    <n v="17"/>
  </r>
  <r>
    <x v="3823"/>
    <x v="0"/>
    <n v="26"/>
    <x v="0"/>
    <s v="Operations Manager"/>
    <x v="0"/>
    <x v="2"/>
    <x v="4"/>
    <x v="855"/>
    <x v="855"/>
    <d v="2024-06-08T00:00:00"/>
    <x v="2"/>
    <m/>
    <m/>
    <x v="1"/>
    <m/>
    <x v="1"/>
    <x v="0"/>
    <n v="26"/>
  </r>
  <r>
    <x v="3824"/>
    <x v="0"/>
    <n v="31"/>
    <x v="0"/>
    <s v="Operations Manager"/>
    <x v="4"/>
    <x v="2"/>
    <x v="4"/>
    <x v="856"/>
    <x v="862"/>
    <d v="2024-06-09T00:00:00"/>
    <x v="3"/>
    <m/>
    <m/>
    <x v="1"/>
    <n v="4"/>
    <x v="0"/>
    <x v="1"/>
    <n v="26"/>
  </r>
  <r>
    <x v="3825"/>
    <x v="0"/>
    <n v="32"/>
    <x v="0"/>
    <s v="Operations Executive"/>
    <x v="2"/>
    <x v="0"/>
    <x v="1"/>
    <x v="856"/>
    <x v="859"/>
    <d v="2024-06-07T00:00:00"/>
    <x v="2"/>
    <m/>
    <m/>
    <x v="1"/>
    <n v="5"/>
    <x v="1"/>
    <x v="1"/>
    <n v="24"/>
  </r>
  <r>
    <x v="3826"/>
    <x v="0"/>
    <n v="38"/>
    <x v="1"/>
    <s v="Service Engineer"/>
    <x v="4"/>
    <x v="0"/>
    <x v="1"/>
    <x v="856"/>
    <x v="860"/>
    <d v="2024-06-10T00:00:00"/>
    <x v="0"/>
    <n v="59301"/>
    <n v="4.5"/>
    <x v="2"/>
    <n v="5"/>
    <x v="1"/>
    <x v="2"/>
    <n v="27"/>
  </r>
  <r>
    <x v="3827"/>
    <x v="0"/>
    <n v="30"/>
    <x v="0"/>
    <s v="Operations Manager"/>
    <x v="1"/>
    <x v="1"/>
    <x v="3"/>
    <x v="856"/>
    <x v="852"/>
    <d v="2024-06-05T00:00:00"/>
    <x v="0"/>
    <n v="56167"/>
    <n v="4"/>
    <x v="0"/>
    <m/>
    <x v="0"/>
    <x v="1"/>
    <n v="22"/>
  </r>
  <r>
    <x v="3828"/>
    <x v="2"/>
    <n v="30"/>
    <x v="3"/>
    <s v="Marketing Executive"/>
    <x v="1"/>
    <x v="2"/>
    <x v="3"/>
    <x v="856"/>
    <x v="860"/>
    <d v="2024-06-09T00:00:00"/>
    <x v="0"/>
    <n v="67153"/>
    <n v="4.8"/>
    <x v="2"/>
    <n v="4"/>
    <x v="1"/>
    <x v="1"/>
    <n v="26"/>
  </r>
  <r>
    <x v="3829"/>
    <x v="0"/>
    <n v="27"/>
    <x v="1"/>
    <s v="Service Engineer"/>
    <x v="3"/>
    <x v="1"/>
    <x v="0"/>
    <x v="857"/>
    <x v="851"/>
    <d v="2024-06-01T00:00:00"/>
    <x v="0"/>
    <n v="65572"/>
    <n v="5"/>
    <x v="2"/>
    <n v="4"/>
    <x v="0"/>
    <x v="0"/>
    <n v="17"/>
  </r>
  <r>
    <x v="3830"/>
    <x v="0"/>
    <n v="29"/>
    <x v="4"/>
    <s v="Production Engineer"/>
    <x v="6"/>
    <x v="1"/>
    <x v="1"/>
    <x v="857"/>
    <x v="860"/>
    <d v="2024-06-05T00:00:00"/>
    <x v="1"/>
    <m/>
    <m/>
    <x v="1"/>
    <n v="4"/>
    <x v="2"/>
    <x v="1"/>
    <n v="21"/>
  </r>
  <r>
    <x v="3831"/>
    <x v="2"/>
    <n v="32"/>
    <x v="1"/>
    <s v="Service Engineer"/>
    <x v="7"/>
    <x v="0"/>
    <x v="2"/>
    <x v="858"/>
    <x v="862"/>
    <d v="2024-06-11T00:00:00"/>
    <x v="0"/>
    <n v="47231"/>
    <n v="4.3"/>
    <x v="0"/>
    <n v="4"/>
    <x v="1"/>
    <x v="1"/>
    <n v="26"/>
  </r>
  <r>
    <x v="3832"/>
    <x v="2"/>
    <n v="34"/>
    <x v="0"/>
    <s v="Operations Manager"/>
    <x v="12"/>
    <x v="1"/>
    <x v="1"/>
    <x v="858"/>
    <x v="863"/>
    <d v="2024-06-11T00:00:00"/>
    <x v="0"/>
    <n v="42398"/>
    <n v="4.8"/>
    <x v="2"/>
    <n v="4"/>
    <x v="1"/>
    <x v="2"/>
    <n v="26"/>
  </r>
  <r>
    <x v="3833"/>
    <x v="0"/>
    <n v="23"/>
    <x v="0"/>
    <s v="Operations Executive"/>
    <x v="6"/>
    <x v="4"/>
    <x v="3"/>
    <x v="858"/>
    <x v="853"/>
    <d v="2024-06-03T00:00:00"/>
    <x v="2"/>
    <m/>
    <m/>
    <x v="1"/>
    <m/>
    <x v="1"/>
    <x v="0"/>
    <n v="18"/>
  </r>
  <r>
    <x v="3834"/>
    <x v="0"/>
    <n v="35"/>
    <x v="1"/>
    <s v="Service Engineer"/>
    <x v="4"/>
    <x v="2"/>
    <x v="0"/>
    <x v="858"/>
    <x v="855"/>
    <d v="2024-06-05T00:00:00"/>
    <x v="1"/>
    <m/>
    <m/>
    <x v="1"/>
    <m/>
    <x v="1"/>
    <x v="2"/>
    <n v="20"/>
  </r>
  <r>
    <x v="3835"/>
    <x v="0"/>
    <n v="32"/>
    <x v="0"/>
    <s v="Operations Manager"/>
    <x v="3"/>
    <x v="0"/>
    <x v="0"/>
    <x v="858"/>
    <x v="864"/>
    <d v="2024-06-18T00:00:00"/>
    <x v="3"/>
    <m/>
    <m/>
    <x v="1"/>
    <n v="4"/>
    <x v="1"/>
    <x v="1"/>
    <n v="33"/>
  </r>
  <r>
    <x v="3836"/>
    <x v="1"/>
    <n v="34"/>
    <x v="1"/>
    <s v="Service Manager"/>
    <x v="9"/>
    <x v="1"/>
    <x v="1"/>
    <x v="858"/>
    <x v="852"/>
    <d v="2024-06-06T00:00:00"/>
    <x v="0"/>
    <n v="61255"/>
    <n v="3.7"/>
    <x v="0"/>
    <n v="3"/>
    <x v="0"/>
    <x v="2"/>
    <n v="21"/>
  </r>
  <r>
    <x v="3837"/>
    <x v="0"/>
    <n v="30"/>
    <x v="0"/>
    <s v="Operations Executive"/>
    <x v="12"/>
    <x v="0"/>
    <x v="0"/>
    <x v="858"/>
    <x v="856"/>
    <d v="2024-06-02T00:00:00"/>
    <x v="0"/>
    <n v="43557"/>
    <n v="4.5"/>
    <x v="0"/>
    <m/>
    <x v="0"/>
    <x v="1"/>
    <n v="17"/>
  </r>
  <r>
    <x v="3838"/>
    <x v="1"/>
    <n v="22"/>
    <x v="4"/>
    <s v="Production Engineer"/>
    <x v="10"/>
    <x v="0"/>
    <x v="2"/>
    <x v="859"/>
    <x v="865"/>
    <d v="2024-06-10T00:00:00"/>
    <x v="0"/>
    <n v="152802"/>
    <n v="4.4000000000000004"/>
    <x v="0"/>
    <n v="4"/>
    <x v="1"/>
    <x v="0"/>
    <n v="24"/>
  </r>
  <r>
    <x v="3839"/>
    <x v="2"/>
    <n v="30"/>
    <x v="1"/>
    <s v="Service Engineer"/>
    <x v="1"/>
    <x v="1"/>
    <x v="0"/>
    <x v="859"/>
    <x v="859"/>
    <d v="2024-06-12T00:00:00"/>
    <x v="0"/>
    <n v="67601"/>
    <n v="3.9"/>
    <x v="0"/>
    <n v="3"/>
    <x v="1"/>
    <x v="1"/>
    <n v="26"/>
  </r>
  <r>
    <x v="3840"/>
    <x v="0"/>
    <n v="34"/>
    <x v="1"/>
    <s v="Service Engineer"/>
    <x v="13"/>
    <x v="4"/>
    <x v="2"/>
    <x v="859"/>
    <x v="866"/>
    <d v="2024-06-15T00:00:00"/>
    <x v="0"/>
    <n v="183925"/>
    <n v="4"/>
    <x v="0"/>
    <n v="4"/>
    <x v="2"/>
    <x v="2"/>
    <n v="29"/>
  </r>
  <r>
    <x v="3841"/>
    <x v="0"/>
    <n v="30"/>
    <x v="1"/>
    <s v="Service Manager"/>
    <x v="4"/>
    <x v="1"/>
    <x v="2"/>
    <x v="859"/>
    <x v="853"/>
    <d v="2024-06-05T00:00:00"/>
    <x v="0"/>
    <n v="62959"/>
    <n v="4.9000000000000004"/>
    <x v="2"/>
    <n v="5"/>
    <x v="1"/>
    <x v="1"/>
    <n v="19"/>
  </r>
  <r>
    <x v="3842"/>
    <x v="0"/>
    <n v="30"/>
    <x v="0"/>
    <s v="Operations Executive"/>
    <x v="2"/>
    <x v="2"/>
    <x v="1"/>
    <x v="859"/>
    <x v="867"/>
    <d v="2024-06-18T00:00:00"/>
    <x v="0"/>
    <n v="86055"/>
    <n v="3.6"/>
    <x v="0"/>
    <n v="3"/>
    <x v="1"/>
    <x v="1"/>
    <n v="32"/>
  </r>
  <r>
    <x v="3843"/>
    <x v="0"/>
    <n v="23"/>
    <x v="0"/>
    <s v="Operations Executive"/>
    <x v="6"/>
    <x v="2"/>
    <x v="0"/>
    <x v="859"/>
    <x v="855"/>
    <d v="2024-06-10T00:00:00"/>
    <x v="0"/>
    <n v="73503"/>
    <n v="4.5999999999999996"/>
    <x v="0"/>
    <n v="3"/>
    <x v="0"/>
    <x v="0"/>
    <n v="24"/>
  </r>
  <r>
    <x v="3844"/>
    <x v="0"/>
    <n v="25"/>
    <x v="1"/>
    <s v="Service Engineer"/>
    <x v="4"/>
    <x v="3"/>
    <x v="0"/>
    <x v="859"/>
    <x v="852"/>
    <d v="2024-06-01T00:00:00"/>
    <x v="0"/>
    <m/>
    <m/>
    <x v="0"/>
    <n v="4"/>
    <x v="1"/>
    <x v="0"/>
    <n v="15"/>
  </r>
  <r>
    <x v="3845"/>
    <x v="2"/>
    <n v="30"/>
    <x v="1"/>
    <s v="Service Engineer"/>
    <x v="3"/>
    <x v="0"/>
    <x v="1"/>
    <x v="859"/>
    <x v="854"/>
    <d v="2024-06-06T00:00:00"/>
    <x v="1"/>
    <m/>
    <m/>
    <x v="1"/>
    <n v="4"/>
    <x v="1"/>
    <x v="1"/>
    <n v="20"/>
  </r>
  <r>
    <x v="3846"/>
    <x v="1"/>
    <n v="40"/>
    <x v="2"/>
    <s v="Sales Executive"/>
    <x v="0"/>
    <x v="0"/>
    <x v="1"/>
    <x v="860"/>
    <x v="862"/>
    <d v="2024-06-14T00:00:00"/>
    <x v="1"/>
    <m/>
    <m/>
    <x v="1"/>
    <m/>
    <x v="2"/>
    <x v="3"/>
    <n v="27"/>
  </r>
  <r>
    <x v="3847"/>
    <x v="0"/>
    <n v="29"/>
    <x v="0"/>
    <s v="Operations Executive"/>
    <x v="3"/>
    <x v="4"/>
    <x v="1"/>
    <x v="860"/>
    <x v="862"/>
    <d v="2024-06-14T00:00:00"/>
    <x v="0"/>
    <n v="76990"/>
    <n v="3.8"/>
    <x v="2"/>
    <n v="4"/>
    <x v="0"/>
    <x v="1"/>
    <n v="27"/>
  </r>
  <r>
    <x v="3848"/>
    <x v="2"/>
    <n v="26"/>
    <x v="0"/>
    <s v="Operations Manager"/>
    <x v="1"/>
    <x v="2"/>
    <x v="0"/>
    <x v="860"/>
    <x v="856"/>
    <d v="2024-06-07T00:00:00"/>
    <x v="3"/>
    <m/>
    <m/>
    <x v="1"/>
    <n v="4"/>
    <x v="1"/>
    <x v="0"/>
    <n v="20"/>
  </r>
  <r>
    <x v="3849"/>
    <x v="0"/>
    <n v="29"/>
    <x v="2"/>
    <s v="Sales Executive"/>
    <x v="0"/>
    <x v="2"/>
    <x v="1"/>
    <x v="860"/>
    <x v="859"/>
    <d v="2024-06-11T00:00:00"/>
    <x v="0"/>
    <n v="46723"/>
    <n v="4.8"/>
    <x v="0"/>
    <m/>
    <x v="1"/>
    <x v="1"/>
    <n v="24"/>
  </r>
  <r>
    <x v="3850"/>
    <x v="0"/>
    <n v="54"/>
    <x v="0"/>
    <s v="Operations Manager"/>
    <x v="7"/>
    <x v="2"/>
    <x v="4"/>
    <x v="860"/>
    <x v="860"/>
    <d v="2024-06-08T00:00:00"/>
    <x v="2"/>
    <m/>
    <m/>
    <x v="1"/>
    <n v="4"/>
    <x v="1"/>
    <x v="4"/>
    <n v="21"/>
  </r>
  <r>
    <x v="3851"/>
    <x v="0"/>
    <n v="38"/>
    <x v="2"/>
    <s v="Sales Executive"/>
    <x v="0"/>
    <x v="0"/>
    <x v="0"/>
    <x v="861"/>
    <x v="862"/>
    <d v="2024-06-09T00:00:00"/>
    <x v="0"/>
    <n v="48372"/>
    <n v="4.7"/>
    <x v="0"/>
    <n v="4"/>
    <x v="1"/>
    <x v="2"/>
    <n v="21"/>
  </r>
  <r>
    <x v="3852"/>
    <x v="2"/>
    <n v="28"/>
    <x v="0"/>
    <s v="Operations Executive"/>
    <x v="13"/>
    <x v="1"/>
    <x v="0"/>
    <x v="862"/>
    <x v="868"/>
    <d v="2024-06-18T00:00:00"/>
    <x v="0"/>
    <n v="145432"/>
    <n v="4.8"/>
    <x v="2"/>
    <n v="4"/>
    <x v="1"/>
    <x v="1"/>
    <n v="29"/>
  </r>
  <r>
    <x v="3853"/>
    <x v="1"/>
    <n v="23"/>
    <x v="0"/>
    <s v="Operations Executive"/>
    <x v="14"/>
    <x v="1"/>
    <x v="2"/>
    <x v="862"/>
    <x v="854"/>
    <d v="2024-06-10T00:00:00"/>
    <x v="0"/>
    <n v="101482"/>
    <n v="4.4000000000000004"/>
    <x v="2"/>
    <n v="4"/>
    <x v="1"/>
    <x v="0"/>
    <n v="21"/>
  </r>
  <r>
    <x v="3854"/>
    <x v="2"/>
    <n v="35"/>
    <x v="0"/>
    <s v="Operations Executive"/>
    <x v="13"/>
    <x v="0"/>
    <x v="2"/>
    <x v="862"/>
    <x v="869"/>
    <d v="2024-06-15T00:00:00"/>
    <x v="0"/>
    <n v="188890"/>
    <n v="3.9"/>
    <x v="0"/>
    <n v="1"/>
    <x v="1"/>
    <x v="2"/>
    <n v="26"/>
  </r>
  <r>
    <x v="3855"/>
    <x v="0"/>
    <n v="26"/>
    <x v="3"/>
    <s v="Marketing Executive"/>
    <x v="3"/>
    <x v="1"/>
    <x v="0"/>
    <x v="863"/>
    <x v="861"/>
    <d v="2024-06-13T00:00:00"/>
    <x v="0"/>
    <n v="78516"/>
    <n v="4.8"/>
    <x v="2"/>
    <n v="4"/>
    <x v="1"/>
    <x v="0"/>
    <n v="23"/>
  </r>
  <r>
    <x v="3856"/>
    <x v="0"/>
    <n v="24"/>
    <x v="0"/>
    <s v="Operations Executive"/>
    <x v="12"/>
    <x v="0"/>
    <x v="1"/>
    <x v="863"/>
    <x v="860"/>
    <d v="2024-06-10T00:00:00"/>
    <x v="1"/>
    <m/>
    <m/>
    <x v="1"/>
    <n v="4"/>
    <x v="0"/>
    <x v="0"/>
    <n v="20"/>
  </r>
  <r>
    <x v="3857"/>
    <x v="0"/>
    <n v="31"/>
    <x v="0"/>
    <s v="Operations Manager"/>
    <x v="1"/>
    <x v="0"/>
    <x v="2"/>
    <x v="864"/>
    <x v="855"/>
    <d v="2024-06-07T00:00:00"/>
    <x v="0"/>
    <n v="71383"/>
    <n v="3.9"/>
    <x v="0"/>
    <n v="4"/>
    <x v="0"/>
    <x v="1"/>
    <n v="16"/>
  </r>
  <r>
    <x v="3858"/>
    <x v="0"/>
    <n v="35"/>
    <x v="0"/>
    <s v="Operations Manager"/>
    <x v="8"/>
    <x v="0"/>
    <x v="1"/>
    <x v="864"/>
    <x v="860"/>
    <d v="2024-06-10T00:00:00"/>
    <x v="4"/>
    <m/>
    <m/>
    <x v="1"/>
    <n v="4"/>
    <x v="1"/>
    <x v="2"/>
    <n v="19"/>
  </r>
  <r>
    <x v="3859"/>
    <x v="2"/>
    <n v="33"/>
    <x v="1"/>
    <s v="Service Engineer"/>
    <x v="6"/>
    <x v="1"/>
    <x v="2"/>
    <x v="864"/>
    <x v="865"/>
    <d v="2024-06-10T00:00:00"/>
    <x v="0"/>
    <n v="73761"/>
    <n v="3.9"/>
    <x v="0"/>
    <m/>
    <x v="1"/>
    <x v="1"/>
    <n v="19"/>
  </r>
  <r>
    <x v="3860"/>
    <x v="2"/>
    <n v="22"/>
    <x v="1"/>
    <s v="Service Engineer"/>
    <x v="10"/>
    <x v="2"/>
    <x v="1"/>
    <x v="865"/>
    <x v="870"/>
    <d v="2024-06-19T00:00:00"/>
    <x v="0"/>
    <n v="163424"/>
    <n v="3.7"/>
    <x v="0"/>
    <n v="5"/>
    <x v="0"/>
    <x v="0"/>
    <n v="27"/>
  </r>
  <r>
    <x v="3861"/>
    <x v="2"/>
    <n v="29"/>
    <x v="1"/>
    <s v="Service Manager"/>
    <x v="5"/>
    <x v="4"/>
    <x v="0"/>
    <x v="865"/>
    <x v="868"/>
    <d v="2024-06-23T00:00:00"/>
    <x v="1"/>
    <m/>
    <m/>
    <x v="1"/>
    <n v="5"/>
    <x v="1"/>
    <x v="1"/>
    <n v="31"/>
  </r>
  <r>
    <x v="3862"/>
    <x v="0"/>
    <n v="28"/>
    <x v="0"/>
    <s v="Operations Executive"/>
    <x v="3"/>
    <x v="2"/>
    <x v="2"/>
    <x v="865"/>
    <x v="869"/>
    <d v="2024-06-16T00:00:00"/>
    <x v="0"/>
    <n v="55304"/>
    <n v="4.8"/>
    <x v="0"/>
    <n v="4"/>
    <x v="1"/>
    <x v="1"/>
    <n v="24"/>
  </r>
  <r>
    <x v="3863"/>
    <x v="0"/>
    <n v="25"/>
    <x v="1"/>
    <s v="Service Manager"/>
    <x v="7"/>
    <x v="1"/>
    <x v="1"/>
    <x v="865"/>
    <x v="864"/>
    <d v="2024-06-15T00:00:00"/>
    <x v="0"/>
    <m/>
    <m/>
    <x v="0"/>
    <n v="4"/>
    <x v="0"/>
    <x v="0"/>
    <n v="23"/>
  </r>
  <r>
    <x v="3864"/>
    <x v="0"/>
    <n v="35"/>
    <x v="1"/>
    <s v="Service Manager"/>
    <x v="3"/>
    <x v="0"/>
    <x v="1"/>
    <x v="866"/>
    <x v="867"/>
    <d v="2024-06-20T00:00:00"/>
    <x v="0"/>
    <n v="72202"/>
    <n v="3.9"/>
    <x v="0"/>
    <n v="4"/>
    <x v="1"/>
    <x v="2"/>
    <n v="27"/>
  </r>
  <r>
    <x v="3865"/>
    <x v="0"/>
    <n v="40"/>
    <x v="4"/>
    <s v="Production Engineer"/>
    <x v="0"/>
    <x v="2"/>
    <x v="0"/>
    <x v="866"/>
    <x v="868"/>
    <d v="2024-06-18T00:00:00"/>
    <x v="1"/>
    <m/>
    <m/>
    <x v="1"/>
    <n v="4"/>
    <x v="1"/>
    <x v="3"/>
    <n v="25"/>
  </r>
  <r>
    <x v="3866"/>
    <x v="0"/>
    <n v="24"/>
    <x v="1"/>
    <s v="Service Engineer"/>
    <x v="4"/>
    <x v="0"/>
    <x v="2"/>
    <x v="866"/>
    <x v="862"/>
    <d v="2024-06-11T00:00:00"/>
    <x v="0"/>
    <n v="64976"/>
    <n v="4.4000000000000004"/>
    <x v="2"/>
    <n v="4"/>
    <x v="1"/>
    <x v="0"/>
    <n v="18"/>
  </r>
  <r>
    <x v="3867"/>
    <x v="2"/>
    <n v="31"/>
    <x v="0"/>
    <s v="Operations Executive"/>
    <x v="0"/>
    <x v="0"/>
    <x v="2"/>
    <x v="867"/>
    <x v="868"/>
    <d v="2024-06-17T00:00:00"/>
    <x v="4"/>
    <m/>
    <m/>
    <x v="1"/>
    <n v="3"/>
    <x v="1"/>
    <x v="1"/>
    <n v="23"/>
  </r>
  <r>
    <x v="3868"/>
    <x v="2"/>
    <n v="43"/>
    <x v="3"/>
    <s v="Marketing Manager"/>
    <x v="2"/>
    <x v="1"/>
    <x v="3"/>
    <x v="867"/>
    <x v="871"/>
    <d v="2024-06-21T00:00:00"/>
    <x v="0"/>
    <m/>
    <m/>
    <x v="0"/>
    <n v="5"/>
    <x v="1"/>
    <x v="3"/>
    <n v="27"/>
  </r>
  <r>
    <x v="3869"/>
    <x v="0"/>
    <n v="37"/>
    <x v="0"/>
    <s v="Operations Executive"/>
    <x v="3"/>
    <x v="1"/>
    <x v="1"/>
    <x v="867"/>
    <x v="863"/>
    <d v="2024-06-06T00:00:00"/>
    <x v="1"/>
    <m/>
    <m/>
    <x v="1"/>
    <m/>
    <x v="1"/>
    <x v="2"/>
    <n v="12"/>
  </r>
  <r>
    <x v="3870"/>
    <x v="0"/>
    <n v="24"/>
    <x v="0"/>
    <s v="Operations Manager"/>
    <x v="4"/>
    <x v="1"/>
    <x v="1"/>
    <x v="868"/>
    <x v="867"/>
    <d v="2024-06-13T00:00:00"/>
    <x v="2"/>
    <m/>
    <m/>
    <x v="1"/>
    <n v="4"/>
    <x v="1"/>
    <x v="0"/>
    <n v="18"/>
  </r>
  <r>
    <x v="3871"/>
    <x v="0"/>
    <n v="35"/>
    <x v="0"/>
    <s v="Operations Executive"/>
    <x v="9"/>
    <x v="1"/>
    <x v="2"/>
    <x v="868"/>
    <x v="861"/>
    <d v="2024-06-11T00:00:00"/>
    <x v="0"/>
    <m/>
    <m/>
    <x v="0"/>
    <n v="4"/>
    <x v="1"/>
    <x v="2"/>
    <n v="16"/>
  </r>
  <r>
    <x v="3872"/>
    <x v="0"/>
    <n v="31"/>
    <x v="4"/>
    <s v="Production Engineer"/>
    <x v="6"/>
    <x v="0"/>
    <x v="1"/>
    <x v="869"/>
    <x v="872"/>
    <d v="2024-06-20T00:00:00"/>
    <x v="1"/>
    <m/>
    <m/>
    <x v="1"/>
    <n v="4"/>
    <x v="1"/>
    <x v="1"/>
    <n v="24"/>
  </r>
  <r>
    <x v="3873"/>
    <x v="2"/>
    <n v="23"/>
    <x v="1"/>
    <s v="Service Engineer"/>
    <x v="3"/>
    <x v="0"/>
    <x v="0"/>
    <x v="869"/>
    <x v="870"/>
    <d v="2024-06-22T00:00:00"/>
    <x v="0"/>
    <n v="72146"/>
    <n v="4.4000000000000004"/>
    <x v="0"/>
    <n v="4"/>
    <x v="1"/>
    <x v="0"/>
    <n v="26"/>
  </r>
  <r>
    <x v="3874"/>
    <x v="0"/>
    <n v="30"/>
    <x v="0"/>
    <s v="Operations Executive"/>
    <x v="5"/>
    <x v="2"/>
    <x v="0"/>
    <x v="869"/>
    <x v="868"/>
    <d v="2024-06-22T00:00:00"/>
    <x v="0"/>
    <n v="53271"/>
    <n v="4.5"/>
    <x v="0"/>
    <m/>
    <x v="2"/>
    <x v="1"/>
    <n v="26"/>
  </r>
  <r>
    <x v="3875"/>
    <x v="0"/>
    <n v="48"/>
    <x v="1"/>
    <s v="Service Engineer"/>
    <x v="12"/>
    <x v="1"/>
    <x v="4"/>
    <x v="869"/>
    <x v="873"/>
    <d v="2024-06-19T00:00:00"/>
    <x v="1"/>
    <m/>
    <m/>
    <x v="1"/>
    <n v="4"/>
    <x v="1"/>
    <x v="5"/>
    <n v="23"/>
  </r>
  <r>
    <x v="3876"/>
    <x v="0"/>
    <n v="25"/>
    <x v="2"/>
    <s v="Sales Executive"/>
    <x v="3"/>
    <x v="0"/>
    <x v="1"/>
    <x v="869"/>
    <x v="874"/>
    <d v="2024-06-21T00:00:00"/>
    <x v="2"/>
    <m/>
    <m/>
    <x v="1"/>
    <m/>
    <x v="1"/>
    <x v="0"/>
    <n v="25"/>
  </r>
  <r>
    <x v="3877"/>
    <x v="2"/>
    <n v="23"/>
    <x v="0"/>
    <s v="Operations Executive"/>
    <x v="4"/>
    <x v="0"/>
    <x v="1"/>
    <x v="870"/>
    <x v="875"/>
    <d v="2024-06-27T00:00:00"/>
    <x v="0"/>
    <n v="76305"/>
    <n v="4.8"/>
    <x v="0"/>
    <n v="4"/>
    <x v="1"/>
    <x v="0"/>
    <n v="30"/>
  </r>
  <r>
    <x v="3878"/>
    <x v="0"/>
    <n v="34"/>
    <x v="1"/>
    <s v="Service Engineer"/>
    <x v="4"/>
    <x v="3"/>
    <x v="2"/>
    <x v="870"/>
    <x v="876"/>
    <d v="2024-06-23T00:00:00"/>
    <x v="0"/>
    <n v="70950"/>
    <n v="5"/>
    <x v="0"/>
    <n v="4"/>
    <x v="0"/>
    <x v="2"/>
    <n v="26"/>
  </r>
  <r>
    <x v="3879"/>
    <x v="0"/>
    <n v="27"/>
    <x v="1"/>
    <s v="Service Engineer"/>
    <x v="9"/>
    <x v="1"/>
    <x v="1"/>
    <x v="870"/>
    <x v="877"/>
    <d v="2024-06-23T00:00:00"/>
    <x v="1"/>
    <m/>
    <m/>
    <x v="1"/>
    <n v="5"/>
    <x v="1"/>
    <x v="0"/>
    <n v="26"/>
  </r>
  <r>
    <x v="3880"/>
    <x v="0"/>
    <n v="30"/>
    <x v="2"/>
    <s v="Sales Manager"/>
    <x v="1"/>
    <x v="1"/>
    <x v="0"/>
    <x v="870"/>
    <x v="872"/>
    <d v="2024-06-21T00:00:00"/>
    <x v="0"/>
    <n v="61126"/>
    <n v="3.9"/>
    <x v="2"/>
    <n v="4"/>
    <x v="0"/>
    <x v="1"/>
    <n v="24"/>
  </r>
  <r>
    <x v="3881"/>
    <x v="2"/>
    <n v="25"/>
    <x v="1"/>
    <s v="Service Engineer"/>
    <x v="2"/>
    <x v="0"/>
    <x v="2"/>
    <x v="871"/>
    <x v="867"/>
    <d v="2024-06-14T00:00:00"/>
    <x v="2"/>
    <m/>
    <m/>
    <x v="1"/>
    <m/>
    <x v="1"/>
    <x v="0"/>
    <n v="16"/>
  </r>
  <r>
    <x v="3882"/>
    <x v="1"/>
    <n v="25"/>
    <x v="1"/>
    <s v="Service Engineer"/>
    <x v="11"/>
    <x v="2"/>
    <x v="1"/>
    <x v="871"/>
    <x v="873"/>
    <d v="2024-06-17T00:00:00"/>
    <x v="1"/>
    <m/>
    <m/>
    <x v="1"/>
    <n v="5"/>
    <x v="1"/>
    <x v="0"/>
    <n v="19"/>
  </r>
  <r>
    <x v="3883"/>
    <x v="0"/>
    <n v="39"/>
    <x v="2"/>
    <s v="Sales Manager"/>
    <x v="6"/>
    <x v="3"/>
    <x v="1"/>
    <x v="871"/>
    <x v="876"/>
    <d v="2024-06-27T00:00:00"/>
    <x v="0"/>
    <n v="68836"/>
    <n v="4.2"/>
    <x v="0"/>
    <n v="5"/>
    <x v="1"/>
    <x v="2"/>
    <n v="29"/>
  </r>
  <r>
    <x v="3884"/>
    <x v="2"/>
    <n v="27"/>
    <x v="0"/>
    <s v="Operations Manager"/>
    <x v="11"/>
    <x v="0"/>
    <x v="1"/>
    <x v="871"/>
    <x v="865"/>
    <d v="2024-06-11T00:00:00"/>
    <x v="1"/>
    <m/>
    <m/>
    <x v="1"/>
    <n v="4"/>
    <x v="1"/>
    <x v="0"/>
    <n v="13"/>
  </r>
  <r>
    <x v="3885"/>
    <x v="1"/>
    <n v="39"/>
    <x v="0"/>
    <s v="Operations Executive"/>
    <x v="9"/>
    <x v="2"/>
    <x v="1"/>
    <x v="871"/>
    <x v="878"/>
    <d v="2024-06-24T00:00:00"/>
    <x v="1"/>
    <m/>
    <m/>
    <x v="1"/>
    <m/>
    <x v="1"/>
    <x v="2"/>
    <n v="26"/>
  </r>
  <r>
    <x v="3886"/>
    <x v="1"/>
    <n v="35"/>
    <x v="1"/>
    <s v="Service Engineer"/>
    <x v="2"/>
    <x v="0"/>
    <x v="0"/>
    <x v="871"/>
    <x v="875"/>
    <d v="2024-06-23T00:00:00"/>
    <x v="0"/>
    <n v="60364"/>
    <n v="4.9000000000000004"/>
    <x v="0"/>
    <n v="4"/>
    <x v="1"/>
    <x v="2"/>
    <n v="25"/>
  </r>
  <r>
    <x v="3887"/>
    <x v="2"/>
    <n v="29"/>
    <x v="0"/>
    <s v="Operations Manager"/>
    <x v="12"/>
    <x v="1"/>
    <x v="1"/>
    <x v="871"/>
    <x v="869"/>
    <d v="2024-06-17T00:00:00"/>
    <x v="0"/>
    <n v="53321"/>
    <n v="4.9000000000000004"/>
    <x v="0"/>
    <m/>
    <x v="2"/>
    <x v="1"/>
    <n v="19"/>
  </r>
  <r>
    <x v="3888"/>
    <x v="2"/>
    <n v="41"/>
    <x v="1"/>
    <s v="Service Manager"/>
    <x v="5"/>
    <x v="4"/>
    <x v="1"/>
    <x v="871"/>
    <x v="868"/>
    <d v="2024-06-21T00:00:00"/>
    <x v="1"/>
    <m/>
    <m/>
    <x v="1"/>
    <n v="4"/>
    <x v="1"/>
    <x v="3"/>
    <n v="23"/>
  </r>
  <r>
    <x v="3889"/>
    <x v="0"/>
    <n v="39"/>
    <x v="1"/>
    <s v="Service Manager"/>
    <x v="1"/>
    <x v="1"/>
    <x v="0"/>
    <x v="872"/>
    <x v="876"/>
    <d v="2024-06-24T00:00:00"/>
    <x v="0"/>
    <n v="64698"/>
    <n v="4.4000000000000004"/>
    <x v="0"/>
    <n v="2"/>
    <x v="0"/>
    <x v="2"/>
    <n v="25"/>
  </r>
  <r>
    <x v="3890"/>
    <x v="2"/>
    <n v="35"/>
    <x v="1"/>
    <s v="Service Engineer"/>
    <x v="2"/>
    <x v="1"/>
    <x v="4"/>
    <x v="872"/>
    <x v="864"/>
    <d v="2024-06-14T00:00:00"/>
    <x v="0"/>
    <n v="82297"/>
    <n v="4.9000000000000004"/>
    <x v="0"/>
    <n v="4"/>
    <x v="1"/>
    <x v="2"/>
    <n v="15"/>
  </r>
  <r>
    <x v="3891"/>
    <x v="0"/>
    <n v="23"/>
    <x v="0"/>
    <s v="Operations Executive"/>
    <x v="5"/>
    <x v="3"/>
    <x v="3"/>
    <x v="872"/>
    <x v="878"/>
    <d v="2024-06-24T00:00:00"/>
    <x v="0"/>
    <n v="35914"/>
    <n v="4.5999999999999996"/>
    <x v="2"/>
    <n v="5"/>
    <x v="1"/>
    <x v="0"/>
    <n v="25"/>
  </r>
  <r>
    <x v="3892"/>
    <x v="2"/>
    <n v="30"/>
    <x v="7"/>
    <s v="Purchase Officer"/>
    <x v="2"/>
    <x v="1"/>
    <x v="3"/>
    <x v="872"/>
    <x v="867"/>
    <d v="2024-06-20T00:00:00"/>
    <x v="0"/>
    <n v="87013"/>
    <n v="3.5"/>
    <x v="2"/>
    <m/>
    <x v="0"/>
    <x v="1"/>
    <n v="21"/>
  </r>
  <r>
    <x v="3893"/>
    <x v="0"/>
    <n v="30"/>
    <x v="0"/>
    <s v="Operations Manager"/>
    <x v="2"/>
    <x v="1"/>
    <x v="0"/>
    <x v="873"/>
    <x v="875"/>
    <d v="2024-06-25T00:00:00"/>
    <x v="0"/>
    <n v="86867"/>
    <n v="3.9"/>
    <x v="0"/>
    <n v="4"/>
    <x v="1"/>
    <x v="1"/>
    <n v="25"/>
  </r>
  <r>
    <x v="3894"/>
    <x v="2"/>
    <n v="33"/>
    <x v="0"/>
    <s v="Operations Executive"/>
    <x v="12"/>
    <x v="1"/>
    <x v="1"/>
    <x v="873"/>
    <x v="877"/>
    <d v="2024-06-21T00:00:00"/>
    <x v="0"/>
    <m/>
    <m/>
    <x v="0"/>
    <n v="5"/>
    <x v="1"/>
    <x v="1"/>
    <n v="21"/>
  </r>
  <r>
    <x v="3895"/>
    <x v="2"/>
    <n v="22"/>
    <x v="0"/>
    <s v="Operations Executive"/>
    <x v="6"/>
    <x v="0"/>
    <x v="2"/>
    <x v="873"/>
    <x v="872"/>
    <d v="2024-06-25T00:00:00"/>
    <x v="0"/>
    <n v="66442"/>
    <n v="4.8"/>
    <x v="0"/>
    <n v="5"/>
    <x v="1"/>
    <x v="0"/>
    <n v="25"/>
  </r>
  <r>
    <x v="3896"/>
    <x v="0"/>
    <n v="23"/>
    <x v="0"/>
    <s v="Operations Manager"/>
    <x v="0"/>
    <x v="1"/>
    <x v="1"/>
    <x v="873"/>
    <x v="873"/>
    <d v="2024-06-15T00:00:00"/>
    <x v="0"/>
    <n v="56364"/>
    <n v="4.7"/>
    <x v="0"/>
    <n v="4"/>
    <x v="1"/>
    <x v="0"/>
    <n v="15"/>
  </r>
  <r>
    <x v="3897"/>
    <x v="2"/>
    <n v="32"/>
    <x v="3"/>
    <s v="Marketing Executive"/>
    <x v="8"/>
    <x v="1"/>
    <x v="2"/>
    <x v="873"/>
    <x v="872"/>
    <d v="2024-06-23T00:00:00"/>
    <x v="0"/>
    <n v="214999"/>
    <n v="4"/>
    <x v="2"/>
    <n v="4"/>
    <x v="2"/>
    <x v="1"/>
    <n v="23"/>
  </r>
  <r>
    <x v="3898"/>
    <x v="0"/>
    <n v="30"/>
    <x v="1"/>
    <s v="Service Engineer"/>
    <x v="5"/>
    <x v="0"/>
    <x v="1"/>
    <x v="873"/>
    <x v="871"/>
    <d v="2024-06-17T00:00:00"/>
    <x v="1"/>
    <m/>
    <m/>
    <x v="1"/>
    <n v="4"/>
    <x v="1"/>
    <x v="1"/>
    <n v="17"/>
  </r>
  <r>
    <x v="3899"/>
    <x v="2"/>
    <n v="28"/>
    <x v="1"/>
    <s v="Service Engineer"/>
    <x v="4"/>
    <x v="4"/>
    <x v="0"/>
    <x v="873"/>
    <x v="869"/>
    <d v="2024-06-21T00:00:00"/>
    <x v="1"/>
    <m/>
    <m/>
    <x v="1"/>
    <n v="5"/>
    <x v="2"/>
    <x v="1"/>
    <n v="21"/>
  </r>
  <r>
    <x v="3900"/>
    <x v="0"/>
    <n v="28"/>
    <x v="0"/>
    <s v="Operations Executive"/>
    <x v="4"/>
    <x v="1"/>
    <x v="1"/>
    <x v="874"/>
    <x v="871"/>
    <d v="2024-06-24T00:00:00"/>
    <x v="0"/>
    <n v="70478"/>
    <n v="4.4000000000000004"/>
    <x v="2"/>
    <n v="5"/>
    <x v="0"/>
    <x v="1"/>
    <n v="23"/>
  </r>
  <r>
    <x v="3901"/>
    <x v="0"/>
    <n v="32"/>
    <x v="0"/>
    <s v="Operations Executive"/>
    <x v="1"/>
    <x v="0"/>
    <x v="1"/>
    <x v="874"/>
    <x v="879"/>
    <d v="2024-07-01T00:00:00"/>
    <x v="0"/>
    <m/>
    <m/>
    <x v="0"/>
    <n v="5"/>
    <x v="1"/>
    <x v="1"/>
    <n v="30"/>
  </r>
  <r>
    <x v="3902"/>
    <x v="1"/>
    <n v="33"/>
    <x v="1"/>
    <s v="Service Engineer"/>
    <x v="1"/>
    <x v="0"/>
    <x v="0"/>
    <x v="874"/>
    <x v="880"/>
    <d v="2024-06-29T00:00:00"/>
    <x v="0"/>
    <n v="74856"/>
    <n v="4.7"/>
    <x v="0"/>
    <n v="5"/>
    <x v="0"/>
    <x v="1"/>
    <n v="28"/>
  </r>
  <r>
    <x v="3903"/>
    <x v="0"/>
    <n v="37"/>
    <x v="1"/>
    <s v="Service Engineer"/>
    <x v="12"/>
    <x v="1"/>
    <x v="0"/>
    <x v="874"/>
    <x v="874"/>
    <d v="2024-06-26T00:00:00"/>
    <x v="0"/>
    <n v="52924"/>
    <n v="4"/>
    <x v="0"/>
    <n v="5"/>
    <x v="1"/>
    <x v="2"/>
    <n v="25"/>
  </r>
  <r>
    <x v="3904"/>
    <x v="2"/>
    <n v="36"/>
    <x v="4"/>
    <s v="Production Engineer"/>
    <x v="0"/>
    <x v="1"/>
    <x v="1"/>
    <x v="875"/>
    <x v="868"/>
    <d v="2024-06-21T00:00:00"/>
    <x v="0"/>
    <n v="43877"/>
    <n v="4.2"/>
    <x v="0"/>
    <m/>
    <x v="0"/>
    <x v="2"/>
    <n v="19"/>
  </r>
  <r>
    <x v="3905"/>
    <x v="0"/>
    <n v="37"/>
    <x v="7"/>
    <s v="Purchase Officer"/>
    <x v="0"/>
    <x v="0"/>
    <x v="3"/>
    <x v="875"/>
    <x v="869"/>
    <d v="2024-06-21T00:00:00"/>
    <x v="1"/>
    <m/>
    <m/>
    <x v="1"/>
    <n v="4"/>
    <x v="0"/>
    <x v="2"/>
    <n v="19"/>
  </r>
  <r>
    <x v="3906"/>
    <x v="0"/>
    <n v="29"/>
    <x v="1"/>
    <s v="Service Engineer"/>
    <x v="4"/>
    <x v="2"/>
    <x v="1"/>
    <x v="875"/>
    <x v="881"/>
    <d v="2024-06-30T00:00:00"/>
    <x v="0"/>
    <n v="84487"/>
    <n v="4.5"/>
    <x v="2"/>
    <m/>
    <x v="1"/>
    <x v="1"/>
    <n v="28"/>
  </r>
  <r>
    <x v="3907"/>
    <x v="0"/>
    <n v="30"/>
    <x v="3"/>
    <s v="Marketing Executive"/>
    <x v="1"/>
    <x v="1"/>
    <x v="3"/>
    <x v="876"/>
    <x v="872"/>
    <d v="2024-06-19T00:00:00"/>
    <x v="0"/>
    <n v="64249"/>
    <n v="4.0999999999999996"/>
    <x v="0"/>
    <n v="4"/>
    <x v="0"/>
    <x v="1"/>
    <n v="16"/>
  </r>
  <r>
    <x v="3908"/>
    <x v="0"/>
    <n v="31"/>
    <x v="0"/>
    <s v="Operations Executive"/>
    <x v="5"/>
    <x v="1"/>
    <x v="0"/>
    <x v="876"/>
    <x v="870"/>
    <d v="2024-06-23T00:00:00"/>
    <x v="3"/>
    <m/>
    <m/>
    <x v="1"/>
    <m/>
    <x v="1"/>
    <x v="1"/>
    <n v="20"/>
  </r>
  <r>
    <x v="3909"/>
    <x v="0"/>
    <n v="40"/>
    <x v="4"/>
    <s v="Production Engineer"/>
    <x v="2"/>
    <x v="1"/>
    <x v="0"/>
    <x v="876"/>
    <x v="877"/>
    <d v="2024-06-23T00:00:00"/>
    <x v="3"/>
    <m/>
    <m/>
    <x v="1"/>
    <n v="3"/>
    <x v="1"/>
    <x v="3"/>
    <n v="20"/>
  </r>
  <r>
    <x v="3910"/>
    <x v="0"/>
    <n v="26"/>
    <x v="0"/>
    <s v="Operations Executive"/>
    <x v="0"/>
    <x v="0"/>
    <x v="4"/>
    <x v="877"/>
    <x v="882"/>
    <d v="2024-07-03T00:00:00"/>
    <x v="0"/>
    <n v="52077"/>
    <n v="3.9"/>
    <x v="2"/>
    <n v="4"/>
    <x v="1"/>
    <x v="0"/>
    <n v="29"/>
  </r>
  <r>
    <x v="3911"/>
    <x v="0"/>
    <n v="22"/>
    <x v="0"/>
    <s v="Operations Executive"/>
    <x v="1"/>
    <x v="0"/>
    <x v="2"/>
    <x v="877"/>
    <x v="878"/>
    <d v="2024-06-24T00:00:00"/>
    <x v="1"/>
    <m/>
    <m/>
    <x v="1"/>
    <n v="4"/>
    <x v="1"/>
    <x v="0"/>
    <n v="20"/>
  </r>
  <r>
    <x v="3912"/>
    <x v="0"/>
    <n v="26"/>
    <x v="1"/>
    <s v="Service Engineer"/>
    <x v="12"/>
    <x v="0"/>
    <x v="1"/>
    <x v="878"/>
    <x v="877"/>
    <d v="2024-06-27T00:00:00"/>
    <x v="0"/>
    <m/>
    <m/>
    <x v="2"/>
    <n v="4"/>
    <x v="1"/>
    <x v="0"/>
    <n v="22"/>
  </r>
  <r>
    <x v="3913"/>
    <x v="1"/>
    <n v="35"/>
    <x v="1"/>
    <s v="Service Engineer"/>
    <x v="5"/>
    <x v="2"/>
    <x v="1"/>
    <x v="878"/>
    <x v="881"/>
    <d v="2024-07-02T00:00:00"/>
    <x v="0"/>
    <n v="40523"/>
    <n v="4.8"/>
    <x v="0"/>
    <n v="4"/>
    <x v="1"/>
    <x v="2"/>
    <n v="27"/>
  </r>
  <r>
    <x v="3914"/>
    <x v="1"/>
    <n v="55"/>
    <x v="0"/>
    <s v="Operations Executive"/>
    <x v="1"/>
    <x v="4"/>
    <x v="1"/>
    <x v="878"/>
    <x v="883"/>
    <d v="2024-07-03T00:00:00"/>
    <x v="0"/>
    <m/>
    <m/>
    <x v="2"/>
    <m/>
    <x v="1"/>
    <x v="4"/>
    <n v="28"/>
  </r>
  <r>
    <x v="3915"/>
    <x v="0"/>
    <n v="27"/>
    <x v="0"/>
    <s v="Operations Manager"/>
    <x v="7"/>
    <x v="3"/>
    <x v="0"/>
    <x v="878"/>
    <x v="881"/>
    <d v="2024-07-03T00:00:00"/>
    <x v="0"/>
    <n v="62171"/>
    <n v="3.8"/>
    <x v="0"/>
    <n v="4"/>
    <x v="1"/>
    <x v="0"/>
    <n v="28"/>
  </r>
  <r>
    <x v="3916"/>
    <x v="2"/>
    <n v="31"/>
    <x v="2"/>
    <s v="Sales Executive"/>
    <x v="6"/>
    <x v="2"/>
    <x v="2"/>
    <x v="879"/>
    <x v="875"/>
    <d v="2024-06-26T00:00:00"/>
    <x v="0"/>
    <n v="55222"/>
    <n v="4.3"/>
    <x v="0"/>
    <n v="5"/>
    <x v="1"/>
    <x v="1"/>
    <n v="20"/>
  </r>
  <r>
    <x v="3917"/>
    <x v="0"/>
    <n v="34"/>
    <x v="5"/>
    <s v="General Manager"/>
    <x v="2"/>
    <x v="0"/>
    <x v="0"/>
    <x v="879"/>
    <x v="874"/>
    <d v="2024-06-27T00:00:00"/>
    <x v="1"/>
    <m/>
    <m/>
    <x v="1"/>
    <m/>
    <x v="0"/>
    <x v="2"/>
    <n v="21"/>
  </r>
  <r>
    <x v="3918"/>
    <x v="2"/>
    <n v="32"/>
    <x v="4"/>
    <s v="Production Engineer"/>
    <x v="1"/>
    <x v="1"/>
    <x v="1"/>
    <x v="880"/>
    <x v="876"/>
    <d v="2024-06-24T00:00:00"/>
    <x v="0"/>
    <n v="73476"/>
    <n v="3.8"/>
    <x v="0"/>
    <m/>
    <x v="1"/>
    <x v="1"/>
    <n v="17"/>
  </r>
  <r>
    <x v="3919"/>
    <x v="2"/>
    <n v="35"/>
    <x v="1"/>
    <s v="Service Engineer"/>
    <x v="7"/>
    <x v="1"/>
    <x v="0"/>
    <x v="880"/>
    <x v="880"/>
    <d v="2024-07-01T00:00:00"/>
    <x v="0"/>
    <n v="48669"/>
    <n v="4.5"/>
    <x v="0"/>
    <n v="3"/>
    <x v="1"/>
    <x v="2"/>
    <n v="24"/>
  </r>
  <r>
    <x v="3920"/>
    <x v="1"/>
    <n v="25"/>
    <x v="1"/>
    <s v="Service Manager"/>
    <x v="5"/>
    <x v="0"/>
    <x v="0"/>
    <x v="880"/>
    <x v="884"/>
    <d v="2024-07-08T00:00:00"/>
    <x v="0"/>
    <n v="31878"/>
    <n v="3.6"/>
    <x v="0"/>
    <n v="5"/>
    <x v="1"/>
    <x v="0"/>
    <n v="31"/>
  </r>
  <r>
    <x v="3921"/>
    <x v="0"/>
    <n v="27"/>
    <x v="1"/>
    <s v="Service Engineer"/>
    <x v="8"/>
    <x v="3"/>
    <x v="0"/>
    <x v="880"/>
    <x v="879"/>
    <d v="2024-06-25T00:00:00"/>
    <x v="0"/>
    <n v="165515"/>
    <n v="5"/>
    <x v="0"/>
    <n v="4"/>
    <x v="0"/>
    <x v="0"/>
    <n v="18"/>
  </r>
  <r>
    <x v="3922"/>
    <x v="2"/>
    <n v="26"/>
    <x v="0"/>
    <s v="Operations Executive"/>
    <x v="6"/>
    <x v="1"/>
    <x v="0"/>
    <x v="881"/>
    <x v="884"/>
    <d v="2024-07-04T00:00:00"/>
    <x v="1"/>
    <m/>
    <m/>
    <x v="1"/>
    <n v="5"/>
    <x v="1"/>
    <x v="0"/>
    <n v="26"/>
  </r>
  <r>
    <x v="3923"/>
    <x v="0"/>
    <n v="22"/>
    <x v="3"/>
    <s v="Marketing Executive"/>
    <x v="3"/>
    <x v="2"/>
    <x v="0"/>
    <x v="881"/>
    <x v="885"/>
    <d v="2024-07-04T00:00:00"/>
    <x v="0"/>
    <n v="59952"/>
    <n v="5"/>
    <x v="0"/>
    <m/>
    <x v="1"/>
    <x v="0"/>
    <n v="26"/>
  </r>
  <r>
    <x v="3924"/>
    <x v="1"/>
    <n v="36"/>
    <x v="7"/>
    <s v="Purchase Officer"/>
    <x v="2"/>
    <x v="3"/>
    <x v="0"/>
    <x v="881"/>
    <x v="886"/>
    <d v="2024-07-07T00:00:00"/>
    <x v="0"/>
    <n v="63741"/>
    <n v="4.5999999999999996"/>
    <x v="2"/>
    <n v="4"/>
    <x v="1"/>
    <x v="2"/>
    <n v="29"/>
  </r>
  <r>
    <x v="3925"/>
    <x v="0"/>
    <n v="28"/>
    <x v="3"/>
    <s v="Marketing Manager"/>
    <x v="4"/>
    <x v="2"/>
    <x v="3"/>
    <x v="881"/>
    <x v="887"/>
    <d v="2024-06-29T00:00:00"/>
    <x v="3"/>
    <m/>
    <m/>
    <x v="1"/>
    <n v="5"/>
    <x v="2"/>
    <x v="1"/>
    <n v="21"/>
  </r>
  <r>
    <x v="3926"/>
    <x v="2"/>
    <n v="33"/>
    <x v="0"/>
    <s v="Operations Executive"/>
    <x v="1"/>
    <x v="2"/>
    <x v="1"/>
    <x v="882"/>
    <x v="888"/>
    <d v="2024-07-10T00:00:00"/>
    <x v="0"/>
    <m/>
    <m/>
    <x v="2"/>
    <n v="4"/>
    <x v="1"/>
    <x v="1"/>
    <n v="31"/>
  </r>
  <r>
    <x v="3927"/>
    <x v="2"/>
    <n v="26"/>
    <x v="4"/>
    <s v="Production Manager"/>
    <x v="6"/>
    <x v="1"/>
    <x v="2"/>
    <x v="882"/>
    <x v="884"/>
    <d v="2024-07-06T00:00:00"/>
    <x v="1"/>
    <m/>
    <m/>
    <x v="1"/>
    <n v="5"/>
    <x v="1"/>
    <x v="0"/>
    <n v="27"/>
  </r>
  <r>
    <x v="3928"/>
    <x v="2"/>
    <n v="22"/>
    <x v="0"/>
    <s v="Operations Executive"/>
    <x v="7"/>
    <x v="1"/>
    <x v="1"/>
    <x v="882"/>
    <x v="889"/>
    <d v="2024-07-08T00:00:00"/>
    <x v="0"/>
    <n v="53370"/>
    <n v="4.3"/>
    <x v="0"/>
    <n v="2"/>
    <x v="2"/>
    <x v="0"/>
    <n v="29"/>
  </r>
  <r>
    <x v="3929"/>
    <x v="0"/>
    <n v="35"/>
    <x v="7"/>
    <s v="Purchase Officer"/>
    <x v="2"/>
    <x v="1"/>
    <x v="1"/>
    <x v="882"/>
    <x v="876"/>
    <d v="2024-06-23T00:00:00"/>
    <x v="0"/>
    <n v="85589"/>
    <n v="3.7"/>
    <x v="2"/>
    <n v="4"/>
    <x v="1"/>
    <x v="2"/>
    <n v="14"/>
  </r>
  <r>
    <x v="3930"/>
    <x v="1"/>
    <n v="22"/>
    <x v="0"/>
    <s v="Operations Executive"/>
    <x v="0"/>
    <x v="2"/>
    <x v="3"/>
    <x v="882"/>
    <x v="880"/>
    <d v="2024-07-02T00:00:00"/>
    <x v="0"/>
    <m/>
    <m/>
    <x v="0"/>
    <n v="4"/>
    <x v="1"/>
    <x v="0"/>
    <n v="23"/>
  </r>
  <r>
    <x v="3931"/>
    <x v="0"/>
    <n v="32"/>
    <x v="2"/>
    <s v="Sales Executive"/>
    <x v="8"/>
    <x v="1"/>
    <x v="0"/>
    <x v="883"/>
    <x v="885"/>
    <d v="2024-07-03T00:00:00"/>
    <x v="0"/>
    <m/>
    <m/>
    <x v="0"/>
    <m/>
    <x v="2"/>
    <x v="1"/>
    <n v="23"/>
  </r>
  <r>
    <x v="3932"/>
    <x v="2"/>
    <n v="23"/>
    <x v="0"/>
    <s v="Operations Executive"/>
    <x v="6"/>
    <x v="1"/>
    <x v="3"/>
    <x v="883"/>
    <x v="876"/>
    <d v="2024-06-26T00:00:00"/>
    <x v="0"/>
    <n v="63207"/>
    <n v="3.7"/>
    <x v="2"/>
    <n v="5"/>
    <x v="1"/>
    <x v="0"/>
    <n v="16"/>
  </r>
  <r>
    <x v="3933"/>
    <x v="0"/>
    <n v="34"/>
    <x v="2"/>
    <s v="Sales Executive"/>
    <x v="4"/>
    <x v="0"/>
    <x v="4"/>
    <x v="883"/>
    <x v="888"/>
    <d v="2024-07-07T00:00:00"/>
    <x v="0"/>
    <m/>
    <m/>
    <x v="2"/>
    <n v="4"/>
    <x v="1"/>
    <x v="2"/>
    <n v="27"/>
  </r>
  <r>
    <x v="3934"/>
    <x v="0"/>
    <n v="24"/>
    <x v="0"/>
    <s v="Operations Executive"/>
    <x v="12"/>
    <x v="0"/>
    <x v="1"/>
    <x v="883"/>
    <x v="881"/>
    <d v="2024-07-04T00:00:00"/>
    <x v="1"/>
    <m/>
    <m/>
    <x v="1"/>
    <n v="1"/>
    <x v="1"/>
    <x v="0"/>
    <n v="24"/>
  </r>
  <r>
    <x v="3935"/>
    <x v="0"/>
    <n v="33"/>
    <x v="0"/>
    <s v="Operations Manager"/>
    <x v="2"/>
    <x v="0"/>
    <x v="4"/>
    <x v="884"/>
    <x v="884"/>
    <d v="2024-07-04T00:00:00"/>
    <x v="0"/>
    <n v="78343"/>
    <n v="3.7"/>
    <x v="0"/>
    <n v="2"/>
    <x v="1"/>
    <x v="1"/>
    <n v="23"/>
  </r>
  <r>
    <x v="3936"/>
    <x v="0"/>
    <n v="22"/>
    <x v="1"/>
    <s v="Service Engineer"/>
    <x v="4"/>
    <x v="3"/>
    <x v="1"/>
    <x v="884"/>
    <x v="880"/>
    <d v="2024-06-26T00:00:00"/>
    <x v="0"/>
    <m/>
    <m/>
    <x v="0"/>
    <n v="1"/>
    <x v="1"/>
    <x v="0"/>
    <n v="15"/>
  </r>
  <r>
    <x v="3937"/>
    <x v="0"/>
    <n v="41"/>
    <x v="1"/>
    <s v="Service Engineer"/>
    <x v="12"/>
    <x v="1"/>
    <x v="1"/>
    <x v="884"/>
    <x v="889"/>
    <d v="2024-07-03T00:00:00"/>
    <x v="0"/>
    <n v="57801"/>
    <n v="4.8"/>
    <x v="0"/>
    <n v="5"/>
    <x v="1"/>
    <x v="3"/>
    <n v="22"/>
  </r>
  <r>
    <x v="3938"/>
    <x v="0"/>
    <n v="28"/>
    <x v="4"/>
    <s v="Production Engineer"/>
    <x v="8"/>
    <x v="0"/>
    <x v="2"/>
    <x v="884"/>
    <x v="889"/>
    <d v="2024-07-04T00:00:00"/>
    <x v="4"/>
    <m/>
    <m/>
    <x v="1"/>
    <n v="3"/>
    <x v="1"/>
    <x v="1"/>
    <n v="23"/>
  </r>
  <r>
    <x v="3939"/>
    <x v="0"/>
    <n v="25"/>
    <x v="0"/>
    <s v="Operations Executive"/>
    <x v="1"/>
    <x v="0"/>
    <x v="1"/>
    <x v="885"/>
    <x v="890"/>
    <d v="2024-07-14T00:00:00"/>
    <x v="4"/>
    <m/>
    <m/>
    <x v="1"/>
    <n v="4"/>
    <x v="1"/>
    <x v="0"/>
    <n v="32"/>
  </r>
  <r>
    <x v="3940"/>
    <x v="2"/>
    <n v="36"/>
    <x v="1"/>
    <s v="Service Engineer"/>
    <x v="7"/>
    <x v="1"/>
    <x v="3"/>
    <x v="885"/>
    <x v="889"/>
    <d v="2024-07-01T00:00:00"/>
    <x v="0"/>
    <n v="67114"/>
    <n v="4.3"/>
    <x v="0"/>
    <n v="4"/>
    <x v="2"/>
    <x v="2"/>
    <n v="19"/>
  </r>
  <r>
    <x v="3941"/>
    <x v="2"/>
    <n v="36"/>
    <x v="0"/>
    <s v="Operations Manager"/>
    <x v="14"/>
    <x v="0"/>
    <x v="0"/>
    <x v="885"/>
    <x v="884"/>
    <d v="2024-07-06T00:00:00"/>
    <x v="0"/>
    <n v="94802"/>
    <n v="4.5999999999999996"/>
    <x v="0"/>
    <n v="4"/>
    <x v="2"/>
    <x v="2"/>
    <n v="24"/>
  </r>
  <r>
    <x v="3942"/>
    <x v="0"/>
    <n v="35"/>
    <x v="1"/>
    <s v="Service Manager"/>
    <x v="4"/>
    <x v="0"/>
    <x v="1"/>
    <x v="885"/>
    <x v="882"/>
    <d v="2024-07-04T00:00:00"/>
    <x v="2"/>
    <m/>
    <m/>
    <x v="1"/>
    <n v="4"/>
    <x v="1"/>
    <x v="2"/>
    <n v="22"/>
  </r>
  <r>
    <x v="3943"/>
    <x v="0"/>
    <n v="24"/>
    <x v="2"/>
    <s v="Sales Executive"/>
    <x v="6"/>
    <x v="0"/>
    <x v="1"/>
    <x v="886"/>
    <x v="886"/>
    <d v="2024-07-06T00:00:00"/>
    <x v="0"/>
    <m/>
    <m/>
    <x v="0"/>
    <n v="4"/>
    <x v="1"/>
    <x v="0"/>
    <n v="23"/>
  </r>
  <r>
    <x v="3944"/>
    <x v="0"/>
    <n v="31"/>
    <x v="2"/>
    <s v="Sales Executive"/>
    <x v="0"/>
    <x v="1"/>
    <x v="0"/>
    <x v="886"/>
    <x v="886"/>
    <d v="2024-07-10T00:00:00"/>
    <x v="0"/>
    <n v="60181"/>
    <n v="3.9"/>
    <x v="0"/>
    <n v="3"/>
    <x v="0"/>
    <x v="1"/>
    <n v="27"/>
  </r>
  <r>
    <x v="3945"/>
    <x v="0"/>
    <n v="23"/>
    <x v="1"/>
    <s v="Service Engineer"/>
    <x v="13"/>
    <x v="2"/>
    <x v="1"/>
    <x v="886"/>
    <x v="884"/>
    <d v="2024-07-03T00:00:00"/>
    <x v="0"/>
    <n v="155056"/>
    <n v="3.7"/>
    <x v="0"/>
    <n v="4"/>
    <x v="1"/>
    <x v="0"/>
    <n v="20"/>
  </r>
  <r>
    <x v="3946"/>
    <x v="2"/>
    <n v="40"/>
    <x v="0"/>
    <s v="Operations Manager"/>
    <x v="7"/>
    <x v="4"/>
    <x v="1"/>
    <x v="887"/>
    <x v="881"/>
    <d v="2024-07-01T00:00:00"/>
    <x v="0"/>
    <n v="68373"/>
    <n v="5"/>
    <x v="0"/>
    <n v="3"/>
    <x v="1"/>
    <x v="3"/>
    <n v="17"/>
  </r>
  <r>
    <x v="3947"/>
    <x v="2"/>
    <n v="23"/>
    <x v="3"/>
    <s v="Marketing Executive"/>
    <x v="0"/>
    <x v="1"/>
    <x v="0"/>
    <x v="887"/>
    <x v="890"/>
    <d v="2024-07-12T00:00:00"/>
    <x v="1"/>
    <m/>
    <m/>
    <x v="1"/>
    <n v="4"/>
    <x v="0"/>
    <x v="0"/>
    <n v="28"/>
  </r>
  <r>
    <x v="3948"/>
    <x v="0"/>
    <n v="27"/>
    <x v="7"/>
    <s v="Purchase Officer"/>
    <x v="0"/>
    <x v="0"/>
    <x v="4"/>
    <x v="887"/>
    <x v="885"/>
    <d v="2024-07-08T00:00:00"/>
    <x v="1"/>
    <m/>
    <m/>
    <x v="1"/>
    <n v="1"/>
    <x v="1"/>
    <x v="0"/>
    <n v="24"/>
  </r>
  <r>
    <x v="3949"/>
    <x v="0"/>
    <n v="34"/>
    <x v="6"/>
    <s v="Finance Manager"/>
    <x v="3"/>
    <x v="0"/>
    <x v="1"/>
    <x v="887"/>
    <x v="890"/>
    <d v="2024-07-15T00:00:00"/>
    <x v="1"/>
    <m/>
    <m/>
    <x v="1"/>
    <m/>
    <x v="1"/>
    <x v="2"/>
    <n v="31"/>
  </r>
  <r>
    <x v="3950"/>
    <x v="0"/>
    <n v="31"/>
    <x v="1"/>
    <s v="Service Manager"/>
    <x v="13"/>
    <x v="1"/>
    <x v="1"/>
    <x v="888"/>
    <x v="885"/>
    <d v="2024-07-02T00:00:00"/>
    <x v="0"/>
    <n v="146181"/>
    <n v="4.9000000000000004"/>
    <x v="2"/>
    <n v="2"/>
    <x v="0"/>
    <x v="1"/>
    <n v="17"/>
  </r>
  <r>
    <x v="3951"/>
    <x v="2"/>
    <n v="25"/>
    <x v="0"/>
    <s v="Operations Executive"/>
    <x v="13"/>
    <x v="0"/>
    <x v="1"/>
    <x v="888"/>
    <x v="891"/>
    <d v="2024-07-10T00:00:00"/>
    <x v="0"/>
    <n v="175508"/>
    <n v="4.2"/>
    <x v="2"/>
    <n v="5"/>
    <x v="0"/>
    <x v="0"/>
    <n v="25"/>
  </r>
  <r>
    <x v="3952"/>
    <x v="1"/>
    <n v="27"/>
    <x v="1"/>
    <s v="Service Manager"/>
    <x v="1"/>
    <x v="1"/>
    <x v="1"/>
    <x v="888"/>
    <x v="883"/>
    <d v="2024-07-05T00:00:00"/>
    <x v="0"/>
    <n v="59114"/>
    <n v="4.8"/>
    <x v="0"/>
    <n v="4"/>
    <x v="1"/>
    <x v="0"/>
    <n v="20"/>
  </r>
  <r>
    <x v="3953"/>
    <x v="0"/>
    <n v="34"/>
    <x v="0"/>
    <s v="Operations Executive"/>
    <x v="0"/>
    <x v="4"/>
    <x v="1"/>
    <x v="888"/>
    <x v="892"/>
    <d v="2024-07-05T00:00:00"/>
    <x v="1"/>
    <m/>
    <m/>
    <x v="1"/>
    <n v="4"/>
    <x v="0"/>
    <x v="2"/>
    <n v="20"/>
  </r>
  <r>
    <x v="3954"/>
    <x v="0"/>
    <n v="25"/>
    <x v="3"/>
    <s v="Marketing Executive"/>
    <x v="3"/>
    <x v="0"/>
    <x v="1"/>
    <x v="888"/>
    <x v="893"/>
    <d v="2024-07-09T00:00:00"/>
    <x v="0"/>
    <n v="58800"/>
    <n v="4.0999999999999996"/>
    <x v="0"/>
    <m/>
    <x v="0"/>
    <x v="0"/>
    <n v="24"/>
  </r>
  <r>
    <x v="3955"/>
    <x v="2"/>
    <n v="35"/>
    <x v="1"/>
    <s v="Service Engineer"/>
    <x v="4"/>
    <x v="3"/>
    <x v="0"/>
    <x v="888"/>
    <x v="892"/>
    <d v="2024-07-09T00:00:00"/>
    <x v="2"/>
    <m/>
    <m/>
    <x v="1"/>
    <n v="3"/>
    <x v="1"/>
    <x v="2"/>
    <n v="24"/>
  </r>
  <r>
    <x v="3956"/>
    <x v="1"/>
    <n v="30"/>
    <x v="0"/>
    <s v="Operations Manager"/>
    <x v="1"/>
    <x v="1"/>
    <x v="1"/>
    <x v="889"/>
    <x v="883"/>
    <d v="2024-07-07T00:00:00"/>
    <x v="1"/>
    <m/>
    <m/>
    <x v="1"/>
    <n v="4"/>
    <x v="1"/>
    <x v="1"/>
    <n v="21"/>
  </r>
  <r>
    <x v="3957"/>
    <x v="0"/>
    <n v="35"/>
    <x v="2"/>
    <s v="Sales Executive"/>
    <x v="7"/>
    <x v="1"/>
    <x v="1"/>
    <x v="889"/>
    <x v="882"/>
    <d v="2024-06-29T00:00:00"/>
    <x v="0"/>
    <m/>
    <m/>
    <x v="0"/>
    <n v="4"/>
    <x v="1"/>
    <x v="2"/>
    <n v="13"/>
  </r>
  <r>
    <x v="3958"/>
    <x v="0"/>
    <n v="30"/>
    <x v="1"/>
    <s v="Service Engineer"/>
    <x v="1"/>
    <x v="0"/>
    <x v="3"/>
    <x v="889"/>
    <x v="891"/>
    <d v="2024-07-13T00:00:00"/>
    <x v="0"/>
    <n v="55924"/>
    <n v="4.8"/>
    <x v="0"/>
    <n v="3"/>
    <x v="0"/>
    <x v="1"/>
    <n v="27"/>
  </r>
  <r>
    <x v="3959"/>
    <x v="0"/>
    <n v="31"/>
    <x v="1"/>
    <s v="Service Manager"/>
    <x v="7"/>
    <x v="4"/>
    <x v="2"/>
    <x v="889"/>
    <x v="892"/>
    <d v="2024-07-04T00:00:00"/>
    <x v="0"/>
    <n v="52823"/>
    <n v="4.0999999999999996"/>
    <x v="0"/>
    <n v="5"/>
    <x v="1"/>
    <x v="1"/>
    <n v="18"/>
  </r>
  <r>
    <x v="3960"/>
    <x v="0"/>
    <n v="33"/>
    <x v="1"/>
    <s v="Service Engineer"/>
    <x v="13"/>
    <x v="0"/>
    <x v="1"/>
    <x v="889"/>
    <x v="888"/>
    <d v="2024-07-10T00:00:00"/>
    <x v="0"/>
    <n v="143273"/>
    <n v="3.8"/>
    <x v="0"/>
    <n v="4"/>
    <x v="1"/>
    <x v="1"/>
    <n v="24"/>
  </r>
  <r>
    <x v="3961"/>
    <x v="0"/>
    <n v="28"/>
    <x v="1"/>
    <s v="Service Manager"/>
    <x v="8"/>
    <x v="2"/>
    <x v="0"/>
    <x v="889"/>
    <x v="890"/>
    <d v="2024-07-09T00:00:00"/>
    <x v="2"/>
    <m/>
    <m/>
    <x v="1"/>
    <n v="4"/>
    <x v="1"/>
    <x v="1"/>
    <n v="23"/>
  </r>
  <r>
    <x v="3962"/>
    <x v="0"/>
    <n v="25"/>
    <x v="1"/>
    <s v="Service Engineer"/>
    <x v="7"/>
    <x v="0"/>
    <x v="0"/>
    <x v="889"/>
    <x v="884"/>
    <d v="2024-07-07T00:00:00"/>
    <x v="0"/>
    <n v="67764"/>
    <n v="4.4000000000000004"/>
    <x v="0"/>
    <n v="5"/>
    <x v="1"/>
    <x v="0"/>
    <n v="21"/>
  </r>
  <r>
    <x v="3963"/>
    <x v="2"/>
    <n v="33"/>
    <x v="7"/>
    <s v="Purchase Officer"/>
    <x v="5"/>
    <x v="1"/>
    <x v="2"/>
    <x v="889"/>
    <x v="890"/>
    <d v="2024-07-08T00:00:00"/>
    <x v="1"/>
    <m/>
    <m/>
    <x v="1"/>
    <n v="5"/>
    <x v="2"/>
    <x v="1"/>
    <n v="22"/>
  </r>
  <r>
    <x v="3964"/>
    <x v="0"/>
    <n v="23"/>
    <x v="1"/>
    <s v="Service Engineer"/>
    <x v="7"/>
    <x v="0"/>
    <x v="3"/>
    <x v="889"/>
    <x v="890"/>
    <d v="2024-07-10T00:00:00"/>
    <x v="0"/>
    <n v="47136"/>
    <n v="4.8"/>
    <x v="2"/>
    <n v="4"/>
    <x v="0"/>
    <x v="0"/>
    <n v="24"/>
  </r>
  <r>
    <x v="3965"/>
    <x v="2"/>
    <n v="30"/>
    <x v="0"/>
    <s v="Operations Manager"/>
    <x v="11"/>
    <x v="0"/>
    <x v="1"/>
    <x v="890"/>
    <x v="894"/>
    <d v="2024-07-15T00:00:00"/>
    <x v="0"/>
    <m/>
    <m/>
    <x v="0"/>
    <n v="4"/>
    <x v="1"/>
    <x v="1"/>
    <n v="28"/>
  </r>
  <r>
    <x v="3966"/>
    <x v="0"/>
    <n v="23"/>
    <x v="0"/>
    <s v="Operations Executive"/>
    <x v="6"/>
    <x v="1"/>
    <x v="0"/>
    <x v="890"/>
    <x v="884"/>
    <d v="2024-07-03T00:00:00"/>
    <x v="1"/>
    <m/>
    <m/>
    <x v="1"/>
    <n v="5"/>
    <x v="0"/>
    <x v="0"/>
    <n v="16"/>
  </r>
  <r>
    <x v="3967"/>
    <x v="0"/>
    <n v="33"/>
    <x v="7"/>
    <s v="Purchase Officer"/>
    <x v="1"/>
    <x v="1"/>
    <x v="2"/>
    <x v="891"/>
    <x v="895"/>
    <d v="2024-07-22T00:00:00"/>
    <x v="0"/>
    <n v="65689"/>
    <n v="3.5"/>
    <x v="0"/>
    <m/>
    <x v="1"/>
    <x v="1"/>
    <n v="34"/>
  </r>
  <r>
    <x v="3968"/>
    <x v="2"/>
    <n v="35"/>
    <x v="1"/>
    <s v="Service Engineer"/>
    <x v="7"/>
    <x v="0"/>
    <x v="0"/>
    <x v="891"/>
    <x v="893"/>
    <d v="2024-07-13T00:00:00"/>
    <x v="0"/>
    <n v="66404"/>
    <n v="4.9000000000000004"/>
    <x v="2"/>
    <m/>
    <x v="1"/>
    <x v="2"/>
    <n v="25"/>
  </r>
  <r>
    <x v="3969"/>
    <x v="0"/>
    <n v="33"/>
    <x v="1"/>
    <s v="Service Manager"/>
    <x v="5"/>
    <x v="0"/>
    <x v="3"/>
    <x v="891"/>
    <x v="890"/>
    <d v="2024-07-15T00:00:00"/>
    <x v="1"/>
    <m/>
    <m/>
    <x v="1"/>
    <n v="4"/>
    <x v="0"/>
    <x v="1"/>
    <n v="27"/>
  </r>
  <r>
    <x v="3970"/>
    <x v="1"/>
    <n v="33"/>
    <x v="0"/>
    <s v="Operations Executive"/>
    <x v="7"/>
    <x v="2"/>
    <x v="0"/>
    <x v="891"/>
    <x v="894"/>
    <d v="2024-07-10T00:00:00"/>
    <x v="1"/>
    <m/>
    <m/>
    <x v="1"/>
    <n v="4"/>
    <x v="1"/>
    <x v="1"/>
    <n v="22"/>
  </r>
  <r>
    <x v="3971"/>
    <x v="0"/>
    <n v="32"/>
    <x v="0"/>
    <s v="Operations Executive"/>
    <x v="5"/>
    <x v="1"/>
    <x v="2"/>
    <x v="892"/>
    <x v="896"/>
    <d v="2024-07-18T00:00:00"/>
    <x v="0"/>
    <m/>
    <m/>
    <x v="0"/>
    <n v="4"/>
    <x v="0"/>
    <x v="1"/>
    <n v="29"/>
  </r>
  <r>
    <x v="3972"/>
    <x v="0"/>
    <n v="25"/>
    <x v="4"/>
    <s v="Production Engineer"/>
    <x v="9"/>
    <x v="0"/>
    <x v="3"/>
    <x v="892"/>
    <x v="897"/>
    <d v="2024-07-15T00:00:00"/>
    <x v="0"/>
    <n v="49613"/>
    <n v="3.9"/>
    <x v="2"/>
    <n v="1"/>
    <x v="1"/>
    <x v="0"/>
    <n v="26"/>
  </r>
  <r>
    <x v="3973"/>
    <x v="2"/>
    <n v="39"/>
    <x v="1"/>
    <s v="Service Manager"/>
    <x v="13"/>
    <x v="2"/>
    <x v="0"/>
    <x v="892"/>
    <x v="885"/>
    <d v="2024-07-08T00:00:00"/>
    <x v="0"/>
    <m/>
    <m/>
    <x v="0"/>
    <n v="5"/>
    <x v="1"/>
    <x v="2"/>
    <n v="19"/>
  </r>
  <r>
    <x v="3974"/>
    <x v="0"/>
    <n v="23"/>
    <x v="4"/>
    <s v="Production Engineer"/>
    <x v="7"/>
    <x v="0"/>
    <x v="1"/>
    <x v="892"/>
    <x v="888"/>
    <d v="2024-07-05T00:00:00"/>
    <x v="0"/>
    <n v="55488"/>
    <n v="4.5"/>
    <x v="0"/>
    <m/>
    <x v="1"/>
    <x v="0"/>
    <n v="16"/>
  </r>
  <r>
    <x v="3975"/>
    <x v="1"/>
    <n v="27"/>
    <x v="1"/>
    <s v="Service Engineer"/>
    <x v="9"/>
    <x v="0"/>
    <x v="2"/>
    <x v="892"/>
    <x v="890"/>
    <d v="2024-07-12T00:00:00"/>
    <x v="0"/>
    <n v="45289"/>
    <n v="3.8"/>
    <x v="0"/>
    <n v="4"/>
    <x v="0"/>
    <x v="0"/>
    <n v="23"/>
  </r>
  <r>
    <x v="3976"/>
    <x v="0"/>
    <n v="39"/>
    <x v="3"/>
    <s v="Marketing Manager"/>
    <x v="4"/>
    <x v="2"/>
    <x v="2"/>
    <x v="892"/>
    <x v="893"/>
    <d v="2024-07-13T00:00:00"/>
    <x v="0"/>
    <n v="72612"/>
    <n v="4"/>
    <x v="0"/>
    <n v="1"/>
    <x v="0"/>
    <x v="2"/>
    <n v="24"/>
  </r>
  <r>
    <x v="3977"/>
    <x v="0"/>
    <n v="29"/>
    <x v="0"/>
    <s v="Operations Manager"/>
    <x v="12"/>
    <x v="0"/>
    <x v="1"/>
    <x v="893"/>
    <x v="892"/>
    <d v="2024-07-07T00:00:00"/>
    <x v="0"/>
    <n v="48405"/>
    <n v="4.8"/>
    <x v="2"/>
    <n v="4"/>
    <x v="1"/>
    <x v="1"/>
    <n v="17"/>
  </r>
  <r>
    <x v="3978"/>
    <x v="0"/>
    <n v="40"/>
    <x v="2"/>
    <s v="Sales Executive"/>
    <x v="5"/>
    <x v="2"/>
    <x v="1"/>
    <x v="893"/>
    <x v="898"/>
    <d v="2024-07-17T00:00:00"/>
    <x v="0"/>
    <n v="59133"/>
    <n v="3.6"/>
    <x v="2"/>
    <n v="5"/>
    <x v="1"/>
    <x v="3"/>
    <n v="27"/>
  </r>
  <r>
    <x v="3979"/>
    <x v="0"/>
    <n v="25"/>
    <x v="6"/>
    <s v="Finance Manager"/>
    <x v="0"/>
    <x v="0"/>
    <x v="4"/>
    <x v="893"/>
    <x v="895"/>
    <d v="2024-07-21T00:00:00"/>
    <x v="1"/>
    <m/>
    <m/>
    <x v="1"/>
    <n v="4"/>
    <x v="1"/>
    <x v="0"/>
    <n v="31"/>
  </r>
  <r>
    <x v="3980"/>
    <x v="2"/>
    <n v="30"/>
    <x v="1"/>
    <s v="Service Engineer"/>
    <x v="9"/>
    <x v="1"/>
    <x v="0"/>
    <x v="894"/>
    <x v="894"/>
    <d v="2024-07-18T00:00:00"/>
    <x v="1"/>
    <m/>
    <m/>
    <x v="1"/>
    <n v="2"/>
    <x v="0"/>
    <x v="1"/>
    <n v="27"/>
  </r>
  <r>
    <x v="3981"/>
    <x v="2"/>
    <n v="29"/>
    <x v="7"/>
    <s v="Purchase Officer"/>
    <x v="4"/>
    <x v="1"/>
    <x v="0"/>
    <x v="894"/>
    <x v="893"/>
    <d v="2024-07-12T00:00:00"/>
    <x v="0"/>
    <m/>
    <m/>
    <x v="2"/>
    <n v="4"/>
    <x v="1"/>
    <x v="1"/>
    <n v="21"/>
  </r>
  <r>
    <x v="3982"/>
    <x v="0"/>
    <n v="27"/>
    <x v="0"/>
    <s v="Operations Executive"/>
    <x v="0"/>
    <x v="1"/>
    <x v="3"/>
    <x v="894"/>
    <x v="888"/>
    <d v="2024-07-12T00:00:00"/>
    <x v="0"/>
    <m/>
    <m/>
    <x v="0"/>
    <n v="5"/>
    <x v="1"/>
    <x v="0"/>
    <n v="21"/>
  </r>
  <r>
    <x v="3983"/>
    <x v="0"/>
    <n v="38"/>
    <x v="6"/>
    <s v="Financial Analyst"/>
    <x v="5"/>
    <x v="1"/>
    <x v="0"/>
    <x v="894"/>
    <x v="888"/>
    <d v="2024-07-10T00:00:00"/>
    <x v="0"/>
    <m/>
    <m/>
    <x v="0"/>
    <m/>
    <x v="1"/>
    <x v="2"/>
    <n v="19"/>
  </r>
  <r>
    <x v="3984"/>
    <x v="2"/>
    <n v="33"/>
    <x v="1"/>
    <s v="Service Manager"/>
    <x v="6"/>
    <x v="0"/>
    <x v="2"/>
    <x v="895"/>
    <x v="895"/>
    <d v="2024-07-22T00:00:00"/>
    <x v="0"/>
    <n v="69427"/>
    <n v="4"/>
    <x v="0"/>
    <n v="5"/>
    <x v="1"/>
    <x v="1"/>
    <n v="30"/>
  </r>
  <r>
    <x v="3985"/>
    <x v="1"/>
    <n v="33"/>
    <x v="1"/>
    <s v="Service Engineer"/>
    <x v="2"/>
    <x v="0"/>
    <x v="2"/>
    <x v="895"/>
    <x v="899"/>
    <d v="2024-07-23T00:00:00"/>
    <x v="1"/>
    <m/>
    <m/>
    <x v="1"/>
    <n v="4"/>
    <x v="1"/>
    <x v="1"/>
    <n v="31"/>
  </r>
  <r>
    <x v="3986"/>
    <x v="0"/>
    <n v="25"/>
    <x v="0"/>
    <s v="Operations Executive"/>
    <x v="9"/>
    <x v="0"/>
    <x v="4"/>
    <x v="895"/>
    <x v="890"/>
    <d v="2024-07-09T00:00:00"/>
    <x v="0"/>
    <n v="55977"/>
    <n v="4.7"/>
    <x v="0"/>
    <n v="3"/>
    <x v="1"/>
    <x v="0"/>
    <n v="17"/>
  </r>
  <r>
    <x v="3987"/>
    <x v="0"/>
    <n v="23"/>
    <x v="0"/>
    <s v="Operations Executive"/>
    <x v="3"/>
    <x v="0"/>
    <x v="0"/>
    <x v="896"/>
    <x v="899"/>
    <d v="2024-07-20T00:00:00"/>
    <x v="0"/>
    <n v="61513"/>
    <n v="3.5"/>
    <x v="0"/>
    <n v="5"/>
    <x v="1"/>
    <x v="0"/>
    <n v="27"/>
  </r>
  <r>
    <x v="3988"/>
    <x v="0"/>
    <n v="40"/>
    <x v="4"/>
    <s v="Production Engineer"/>
    <x v="2"/>
    <x v="0"/>
    <x v="3"/>
    <x v="896"/>
    <x v="890"/>
    <d v="2024-07-14T00:00:00"/>
    <x v="0"/>
    <n v="82529"/>
    <n v="4.5"/>
    <x v="0"/>
    <n v="4"/>
    <x v="0"/>
    <x v="3"/>
    <n v="21"/>
  </r>
  <r>
    <x v="3989"/>
    <x v="2"/>
    <n v="25"/>
    <x v="1"/>
    <s v="Service Engineer"/>
    <x v="3"/>
    <x v="1"/>
    <x v="0"/>
    <x v="896"/>
    <x v="900"/>
    <d v="2024-07-21T00:00:00"/>
    <x v="0"/>
    <n v="74006"/>
    <n v="4.4000000000000004"/>
    <x v="0"/>
    <n v="5"/>
    <x v="0"/>
    <x v="0"/>
    <n v="28"/>
  </r>
  <r>
    <x v="3990"/>
    <x v="0"/>
    <n v="29"/>
    <x v="1"/>
    <s v="Service Engineer"/>
    <x v="1"/>
    <x v="1"/>
    <x v="0"/>
    <x v="896"/>
    <x v="896"/>
    <d v="2024-07-17T00:00:00"/>
    <x v="0"/>
    <n v="50801"/>
    <n v="4.8"/>
    <x v="2"/>
    <n v="1"/>
    <x v="1"/>
    <x v="1"/>
    <n v="24"/>
  </r>
  <r>
    <x v="3991"/>
    <x v="0"/>
    <n v="25"/>
    <x v="3"/>
    <s v="Marketing Executive"/>
    <x v="0"/>
    <x v="0"/>
    <x v="1"/>
    <x v="896"/>
    <x v="897"/>
    <d v="2024-07-10T00:00:00"/>
    <x v="1"/>
    <m/>
    <m/>
    <x v="1"/>
    <n v="5"/>
    <x v="1"/>
    <x v="0"/>
    <n v="17"/>
  </r>
  <r>
    <x v="3992"/>
    <x v="2"/>
    <n v="24"/>
    <x v="6"/>
    <s v="Finance Manager"/>
    <x v="9"/>
    <x v="1"/>
    <x v="0"/>
    <x v="896"/>
    <x v="895"/>
    <d v="2024-07-16T00:00:00"/>
    <x v="0"/>
    <n v="57335"/>
    <n v="4.5999999999999996"/>
    <x v="0"/>
    <n v="5"/>
    <x v="0"/>
    <x v="0"/>
    <n v="23"/>
  </r>
  <r>
    <x v="3993"/>
    <x v="0"/>
    <n v="27"/>
    <x v="7"/>
    <s v="Purchase Officer"/>
    <x v="6"/>
    <x v="1"/>
    <x v="0"/>
    <x v="897"/>
    <x v="891"/>
    <d v="2024-07-06T00:00:00"/>
    <x v="0"/>
    <n v="81411"/>
    <n v="4.5999999999999996"/>
    <x v="0"/>
    <n v="5"/>
    <x v="1"/>
    <x v="0"/>
    <n v="12"/>
  </r>
  <r>
    <x v="3994"/>
    <x v="0"/>
    <n v="24"/>
    <x v="6"/>
    <s v="Financial Analyst"/>
    <x v="7"/>
    <x v="1"/>
    <x v="3"/>
    <x v="897"/>
    <x v="895"/>
    <d v="2024-07-19T00:00:00"/>
    <x v="0"/>
    <n v="56557"/>
    <n v="4.4000000000000004"/>
    <x v="0"/>
    <n v="5"/>
    <x v="1"/>
    <x v="0"/>
    <n v="25"/>
  </r>
  <r>
    <x v="3995"/>
    <x v="0"/>
    <n v="27"/>
    <x v="0"/>
    <s v="Operations Executive"/>
    <x v="0"/>
    <x v="1"/>
    <x v="2"/>
    <x v="897"/>
    <x v="893"/>
    <d v="2024-07-11T00:00:00"/>
    <x v="0"/>
    <n v="46311"/>
    <n v="4.8"/>
    <x v="2"/>
    <n v="2"/>
    <x v="1"/>
    <x v="0"/>
    <n v="17"/>
  </r>
  <r>
    <x v="3996"/>
    <x v="0"/>
    <n v="33"/>
    <x v="1"/>
    <s v="Service Engineer"/>
    <x v="0"/>
    <x v="1"/>
    <x v="2"/>
    <x v="897"/>
    <x v="901"/>
    <d v="2024-07-23T00:00:00"/>
    <x v="0"/>
    <m/>
    <m/>
    <x v="2"/>
    <n v="5"/>
    <x v="2"/>
    <x v="1"/>
    <n v="29"/>
  </r>
  <r>
    <x v="3997"/>
    <x v="0"/>
    <n v="32"/>
    <x v="1"/>
    <s v="Service Manager"/>
    <x v="9"/>
    <x v="0"/>
    <x v="2"/>
    <x v="897"/>
    <x v="891"/>
    <d v="2024-07-14T00:00:00"/>
    <x v="0"/>
    <n v="57480"/>
    <n v="3.9"/>
    <x v="0"/>
    <n v="5"/>
    <x v="1"/>
    <x v="1"/>
    <n v="20"/>
  </r>
  <r>
    <x v="3998"/>
    <x v="0"/>
    <n v="23"/>
    <x v="0"/>
    <s v="Operations Manager"/>
    <x v="9"/>
    <x v="1"/>
    <x v="1"/>
    <x v="897"/>
    <x v="895"/>
    <d v="2024-07-21T00:00:00"/>
    <x v="0"/>
    <n v="61427"/>
    <n v="4.0999999999999996"/>
    <x v="2"/>
    <n v="5"/>
    <x v="1"/>
    <x v="0"/>
    <n v="27"/>
  </r>
  <r>
    <x v="3999"/>
    <x v="0"/>
    <n v="23"/>
    <x v="0"/>
    <s v="Operations Executive"/>
    <x v="12"/>
    <x v="1"/>
    <x v="1"/>
    <x v="898"/>
    <x v="890"/>
    <d v="2024-07-14T00:00:00"/>
    <x v="0"/>
    <m/>
    <m/>
    <x v="0"/>
    <n v="4"/>
    <x v="1"/>
    <x v="0"/>
    <n v="19"/>
  </r>
  <r>
    <x v="4000"/>
    <x v="0"/>
    <n v="25"/>
    <x v="0"/>
    <s v="Operations Executive"/>
    <x v="12"/>
    <x v="2"/>
    <x v="1"/>
    <x v="898"/>
    <x v="902"/>
    <d v="2024-07-15T00:00:00"/>
    <x v="0"/>
    <n v="53348"/>
    <n v="4.5999999999999996"/>
    <x v="2"/>
    <n v="4"/>
    <x v="1"/>
    <x v="0"/>
    <n v="20"/>
  </r>
  <r>
    <x v="4001"/>
    <x v="2"/>
    <n v="27"/>
    <x v="0"/>
    <s v="Operations Executive"/>
    <x v="5"/>
    <x v="1"/>
    <x v="1"/>
    <x v="898"/>
    <x v="900"/>
    <d v="2024-07-20T00:00:00"/>
    <x v="0"/>
    <m/>
    <m/>
    <x v="0"/>
    <n v="2"/>
    <x v="1"/>
    <x v="0"/>
    <n v="25"/>
  </r>
  <r>
    <x v="4002"/>
    <x v="2"/>
    <n v="36"/>
    <x v="1"/>
    <s v="Service Engineer"/>
    <x v="9"/>
    <x v="0"/>
    <x v="1"/>
    <x v="898"/>
    <x v="900"/>
    <d v="2024-07-17T00:00:00"/>
    <x v="0"/>
    <n v="45304"/>
    <n v="4.2"/>
    <x v="2"/>
    <m/>
    <x v="1"/>
    <x v="2"/>
    <n v="22"/>
  </r>
  <r>
    <x v="4003"/>
    <x v="0"/>
    <n v="31"/>
    <x v="2"/>
    <s v="Sales Executive"/>
    <x v="0"/>
    <x v="1"/>
    <x v="0"/>
    <x v="899"/>
    <x v="897"/>
    <d v="2024-07-09T00:00:00"/>
    <x v="0"/>
    <m/>
    <m/>
    <x v="0"/>
    <m/>
    <x v="1"/>
    <x v="1"/>
    <n v="13"/>
  </r>
  <r>
    <x v="4004"/>
    <x v="0"/>
    <n v="35"/>
    <x v="3"/>
    <s v="Marketing Manager"/>
    <x v="9"/>
    <x v="4"/>
    <x v="0"/>
    <x v="899"/>
    <x v="902"/>
    <d v="2024-07-16T00:00:00"/>
    <x v="0"/>
    <n v="48953"/>
    <n v="3.8"/>
    <x v="0"/>
    <m/>
    <x v="1"/>
    <x v="2"/>
    <n v="20"/>
  </r>
  <r>
    <x v="4005"/>
    <x v="0"/>
    <n v="33"/>
    <x v="7"/>
    <s v="Purchase Manager"/>
    <x v="2"/>
    <x v="2"/>
    <x v="0"/>
    <x v="899"/>
    <x v="899"/>
    <d v="2024-07-25T00:00:00"/>
    <x v="1"/>
    <m/>
    <m/>
    <x v="1"/>
    <n v="2"/>
    <x v="1"/>
    <x v="1"/>
    <n v="29"/>
  </r>
  <r>
    <x v="4006"/>
    <x v="0"/>
    <n v="34"/>
    <x v="0"/>
    <s v="Operations Executive"/>
    <x v="9"/>
    <x v="1"/>
    <x v="1"/>
    <x v="899"/>
    <x v="903"/>
    <d v="2024-07-26T00:00:00"/>
    <x v="3"/>
    <m/>
    <m/>
    <x v="1"/>
    <n v="5"/>
    <x v="1"/>
    <x v="2"/>
    <n v="30"/>
  </r>
  <r>
    <x v="4007"/>
    <x v="0"/>
    <n v="28"/>
    <x v="0"/>
    <s v="Operations Manager"/>
    <x v="10"/>
    <x v="1"/>
    <x v="1"/>
    <x v="899"/>
    <x v="904"/>
    <d v="2024-07-22T00:00:00"/>
    <x v="0"/>
    <n v="198966"/>
    <n v="4.4000000000000004"/>
    <x v="0"/>
    <n v="4"/>
    <x v="0"/>
    <x v="1"/>
    <n v="26"/>
  </r>
  <r>
    <x v="4008"/>
    <x v="2"/>
    <n v="36"/>
    <x v="0"/>
    <s v="Operations Manager"/>
    <x v="3"/>
    <x v="1"/>
    <x v="1"/>
    <x v="899"/>
    <x v="905"/>
    <d v="2024-07-21T00:00:00"/>
    <x v="0"/>
    <n v="78699"/>
    <n v="5"/>
    <x v="0"/>
    <n v="5"/>
    <x v="1"/>
    <x v="2"/>
    <n v="25"/>
  </r>
  <r>
    <x v="4009"/>
    <x v="0"/>
    <n v="51"/>
    <x v="1"/>
    <s v="Service Manager"/>
    <x v="7"/>
    <x v="2"/>
    <x v="0"/>
    <x v="900"/>
    <x v="900"/>
    <d v="2024-07-18T00:00:00"/>
    <x v="1"/>
    <m/>
    <m/>
    <x v="1"/>
    <m/>
    <x v="0"/>
    <x v="5"/>
    <n v="21"/>
  </r>
  <r>
    <x v="4010"/>
    <x v="0"/>
    <n v="35"/>
    <x v="0"/>
    <s v="Operations Manager"/>
    <x v="0"/>
    <x v="0"/>
    <x v="1"/>
    <x v="900"/>
    <x v="895"/>
    <d v="2024-07-18T00:00:00"/>
    <x v="1"/>
    <m/>
    <m/>
    <x v="1"/>
    <n v="4"/>
    <x v="1"/>
    <x v="2"/>
    <n v="21"/>
  </r>
  <r>
    <x v="4011"/>
    <x v="0"/>
    <n v="32"/>
    <x v="0"/>
    <s v="Operations Executive"/>
    <x v="7"/>
    <x v="1"/>
    <x v="1"/>
    <x v="900"/>
    <x v="900"/>
    <d v="2024-07-19T00:00:00"/>
    <x v="0"/>
    <n v="52724"/>
    <n v="4.5"/>
    <x v="0"/>
    <n v="4"/>
    <x v="1"/>
    <x v="1"/>
    <n v="22"/>
  </r>
  <r>
    <x v="4012"/>
    <x v="2"/>
    <n v="25"/>
    <x v="0"/>
    <s v="Operations Executive"/>
    <x v="8"/>
    <x v="4"/>
    <x v="1"/>
    <x v="900"/>
    <x v="899"/>
    <d v="2024-07-23T00:00:00"/>
    <x v="1"/>
    <m/>
    <m/>
    <x v="1"/>
    <n v="4"/>
    <x v="0"/>
    <x v="0"/>
    <n v="26"/>
  </r>
  <r>
    <x v="4013"/>
    <x v="0"/>
    <n v="29"/>
    <x v="4"/>
    <s v="Production Manager"/>
    <x v="6"/>
    <x v="1"/>
    <x v="0"/>
    <x v="901"/>
    <x v="896"/>
    <d v="2024-07-15T00:00:00"/>
    <x v="0"/>
    <n v="64839"/>
    <n v="3.8"/>
    <x v="0"/>
    <n v="4"/>
    <x v="1"/>
    <x v="1"/>
    <n v="17"/>
  </r>
  <r>
    <x v="4014"/>
    <x v="2"/>
    <n v="34"/>
    <x v="1"/>
    <s v="Service Manager"/>
    <x v="10"/>
    <x v="0"/>
    <x v="0"/>
    <x v="901"/>
    <x v="906"/>
    <d v="2024-07-22T00:00:00"/>
    <x v="1"/>
    <m/>
    <m/>
    <x v="1"/>
    <n v="5"/>
    <x v="1"/>
    <x v="2"/>
    <n v="24"/>
  </r>
  <r>
    <x v="4015"/>
    <x v="0"/>
    <n v="51"/>
    <x v="2"/>
    <s v="Sales Manager"/>
    <x v="12"/>
    <x v="4"/>
    <x v="1"/>
    <x v="901"/>
    <x v="899"/>
    <d v="2024-07-26T00:00:00"/>
    <x v="0"/>
    <n v="58447"/>
    <n v="4.5"/>
    <x v="0"/>
    <n v="4"/>
    <x v="1"/>
    <x v="5"/>
    <n v="28"/>
  </r>
  <r>
    <x v="4016"/>
    <x v="2"/>
    <n v="24"/>
    <x v="1"/>
    <s v="Service Engineer"/>
    <x v="14"/>
    <x v="2"/>
    <x v="1"/>
    <x v="901"/>
    <x v="894"/>
    <d v="2024-07-14T00:00:00"/>
    <x v="3"/>
    <m/>
    <m/>
    <x v="1"/>
    <n v="3"/>
    <x v="1"/>
    <x v="0"/>
    <n v="16"/>
  </r>
  <r>
    <x v="4017"/>
    <x v="2"/>
    <n v="46"/>
    <x v="1"/>
    <s v="Service Engineer"/>
    <x v="14"/>
    <x v="0"/>
    <x v="1"/>
    <x v="901"/>
    <x v="896"/>
    <d v="2024-07-13T00:00:00"/>
    <x v="0"/>
    <n v="138681"/>
    <n v="4.4000000000000004"/>
    <x v="0"/>
    <n v="5"/>
    <x v="1"/>
    <x v="5"/>
    <n v="15"/>
  </r>
  <r>
    <x v="4018"/>
    <x v="0"/>
    <n v="24"/>
    <x v="3"/>
    <s v="Marketing Executive"/>
    <x v="5"/>
    <x v="4"/>
    <x v="0"/>
    <x v="901"/>
    <x v="905"/>
    <d v="2024-07-25T00:00:00"/>
    <x v="0"/>
    <m/>
    <m/>
    <x v="0"/>
    <n v="4"/>
    <x v="1"/>
    <x v="0"/>
    <n v="27"/>
  </r>
  <r>
    <x v="4019"/>
    <x v="0"/>
    <n v="35"/>
    <x v="0"/>
    <s v="Operations Executive"/>
    <x v="2"/>
    <x v="3"/>
    <x v="4"/>
    <x v="902"/>
    <x v="905"/>
    <d v="2024-07-26T00:00:00"/>
    <x v="1"/>
    <m/>
    <m/>
    <x v="1"/>
    <n v="5"/>
    <x v="1"/>
    <x v="2"/>
    <n v="27"/>
  </r>
  <r>
    <x v="4020"/>
    <x v="0"/>
    <n v="27"/>
    <x v="0"/>
    <s v="Operations Executive"/>
    <x v="12"/>
    <x v="4"/>
    <x v="1"/>
    <x v="902"/>
    <x v="899"/>
    <d v="2024-07-24T00:00:00"/>
    <x v="0"/>
    <n v="43795"/>
    <n v="4.7"/>
    <x v="2"/>
    <n v="5"/>
    <x v="1"/>
    <x v="0"/>
    <n v="25"/>
  </r>
  <r>
    <x v="4021"/>
    <x v="0"/>
    <n v="25"/>
    <x v="6"/>
    <s v="Financial Analyst"/>
    <x v="0"/>
    <x v="1"/>
    <x v="1"/>
    <x v="903"/>
    <x v="895"/>
    <d v="2024-07-14T00:00:00"/>
    <x v="0"/>
    <n v="46434"/>
    <n v="4.0999999999999996"/>
    <x v="2"/>
    <n v="4"/>
    <x v="1"/>
    <x v="0"/>
    <n v="14"/>
  </r>
  <r>
    <x v="4022"/>
    <x v="2"/>
    <n v="28"/>
    <x v="1"/>
    <s v="Service Engineer"/>
    <x v="2"/>
    <x v="1"/>
    <x v="1"/>
    <x v="903"/>
    <x v="907"/>
    <d v="2024-07-31T00:00:00"/>
    <x v="0"/>
    <n v="64370"/>
    <n v="4.2"/>
    <x v="2"/>
    <n v="5"/>
    <x v="1"/>
    <x v="1"/>
    <n v="31"/>
  </r>
  <r>
    <x v="4023"/>
    <x v="2"/>
    <n v="35"/>
    <x v="5"/>
    <s v="General Manager"/>
    <x v="5"/>
    <x v="1"/>
    <x v="2"/>
    <x v="903"/>
    <x v="895"/>
    <d v="2024-07-19T00:00:00"/>
    <x v="0"/>
    <n v="39518"/>
    <n v="4.2"/>
    <x v="0"/>
    <n v="5"/>
    <x v="0"/>
    <x v="2"/>
    <n v="19"/>
  </r>
  <r>
    <x v="4024"/>
    <x v="2"/>
    <n v="32"/>
    <x v="1"/>
    <s v="Service Engineer"/>
    <x v="5"/>
    <x v="2"/>
    <x v="3"/>
    <x v="903"/>
    <x v="908"/>
    <d v="2024-07-29T00:00:00"/>
    <x v="1"/>
    <m/>
    <m/>
    <x v="1"/>
    <n v="4"/>
    <x v="1"/>
    <x v="1"/>
    <n v="29"/>
  </r>
  <r>
    <x v="4025"/>
    <x v="2"/>
    <n v="40"/>
    <x v="1"/>
    <s v="Service Engineer"/>
    <x v="1"/>
    <x v="1"/>
    <x v="1"/>
    <x v="904"/>
    <x v="903"/>
    <d v="2024-07-19T00:00:00"/>
    <x v="2"/>
    <m/>
    <m/>
    <x v="1"/>
    <n v="4"/>
    <x v="2"/>
    <x v="3"/>
    <n v="18"/>
  </r>
  <r>
    <x v="4026"/>
    <x v="0"/>
    <n v="35"/>
    <x v="6"/>
    <s v="Financial Analyst"/>
    <x v="14"/>
    <x v="1"/>
    <x v="2"/>
    <x v="904"/>
    <x v="900"/>
    <d v="2024-07-14T00:00:00"/>
    <x v="0"/>
    <n v="117216"/>
    <n v="4.5999999999999996"/>
    <x v="2"/>
    <n v="5"/>
    <x v="1"/>
    <x v="2"/>
    <n v="13"/>
  </r>
  <r>
    <x v="4027"/>
    <x v="0"/>
    <n v="32"/>
    <x v="0"/>
    <s v="Operations Executive"/>
    <x v="1"/>
    <x v="1"/>
    <x v="0"/>
    <x v="904"/>
    <x v="895"/>
    <d v="2024-07-19T00:00:00"/>
    <x v="1"/>
    <m/>
    <m/>
    <x v="1"/>
    <n v="4"/>
    <x v="0"/>
    <x v="1"/>
    <n v="18"/>
  </r>
  <r>
    <x v="4028"/>
    <x v="2"/>
    <n v="30"/>
    <x v="0"/>
    <s v="Operations Executive"/>
    <x v="6"/>
    <x v="0"/>
    <x v="2"/>
    <x v="904"/>
    <x v="903"/>
    <d v="2024-07-19T00:00:00"/>
    <x v="0"/>
    <n v="64377"/>
    <n v="4.5"/>
    <x v="0"/>
    <n v="5"/>
    <x v="1"/>
    <x v="1"/>
    <n v="18"/>
  </r>
  <r>
    <x v="4029"/>
    <x v="0"/>
    <n v="33"/>
    <x v="2"/>
    <s v="Sales Manager"/>
    <x v="5"/>
    <x v="0"/>
    <x v="0"/>
    <x v="904"/>
    <x v="909"/>
    <d v="2024-08-04T00:00:00"/>
    <x v="2"/>
    <m/>
    <m/>
    <x v="1"/>
    <m/>
    <x v="1"/>
    <x v="1"/>
    <n v="34"/>
  </r>
  <r>
    <x v="4030"/>
    <x v="2"/>
    <n v="31"/>
    <x v="0"/>
    <s v="Operations Executive"/>
    <x v="0"/>
    <x v="1"/>
    <x v="1"/>
    <x v="904"/>
    <x v="907"/>
    <d v="2024-07-30T00:00:00"/>
    <x v="0"/>
    <n v="51664"/>
    <n v="3.7"/>
    <x v="2"/>
    <n v="4"/>
    <x v="0"/>
    <x v="1"/>
    <n v="29"/>
  </r>
  <r>
    <x v="4031"/>
    <x v="0"/>
    <n v="27"/>
    <x v="1"/>
    <s v="Service Engineer"/>
    <x v="12"/>
    <x v="2"/>
    <x v="0"/>
    <x v="905"/>
    <x v="899"/>
    <d v="2024-07-21T00:00:00"/>
    <x v="2"/>
    <m/>
    <m/>
    <x v="1"/>
    <n v="5"/>
    <x v="2"/>
    <x v="0"/>
    <n v="19"/>
  </r>
  <r>
    <x v="4032"/>
    <x v="0"/>
    <n v="36"/>
    <x v="2"/>
    <s v="Sales Manager"/>
    <x v="13"/>
    <x v="1"/>
    <x v="2"/>
    <x v="905"/>
    <x v="903"/>
    <d v="2024-07-21T00:00:00"/>
    <x v="0"/>
    <n v="194844"/>
    <n v="4.7"/>
    <x v="0"/>
    <m/>
    <x v="0"/>
    <x v="2"/>
    <n v="19"/>
  </r>
  <r>
    <x v="4033"/>
    <x v="1"/>
    <n v="26"/>
    <x v="0"/>
    <s v="Operations Executive"/>
    <x v="9"/>
    <x v="1"/>
    <x v="3"/>
    <x v="905"/>
    <x v="910"/>
    <d v="2024-07-24T00:00:00"/>
    <x v="1"/>
    <m/>
    <m/>
    <x v="1"/>
    <m/>
    <x v="1"/>
    <x v="0"/>
    <n v="22"/>
  </r>
  <r>
    <x v="4034"/>
    <x v="0"/>
    <n v="36"/>
    <x v="0"/>
    <s v="Operations Manager"/>
    <x v="6"/>
    <x v="3"/>
    <x v="0"/>
    <x v="905"/>
    <x v="908"/>
    <d v="2024-08-02T00:00:00"/>
    <x v="0"/>
    <n v="82524"/>
    <n v="4.0999999999999996"/>
    <x v="2"/>
    <n v="5"/>
    <x v="1"/>
    <x v="2"/>
    <n v="31"/>
  </r>
  <r>
    <x v="4035"/>
    <x v="1"/>
    <n v="28"/>
    <x v="0"/>
    <s v="Operations Executive"/>
    <x v="5"/>
    <x v="0"/>
    <x v="1"/>
    <x v="905"/>
    <x v="905"/>
    <d v="2024-07-22T00:00:00"/>
    <x v="0"/>
    <n v="49575"/>
    <n v="4.7"/>
    <x v="0"/>
    <n v="4"/>
    <x v="1"/>
    <x v="1"/>
    <n v="20"/>
  </r>
  <r>
    <x v="4036"/>
    <x v="1"/>
    <n v="41"/>
    <x v="0"/>
    <s v="Operations Manager"/>
    <x v="0"/>
    <x v="1"/>
    <x v="1"/>
    <x v="905"/>
    <x v="911"/>
    <d v="2024-07-28T00:00:00"/>
    <x v="1"/>
    <m/>
    <m/>
    <x v="1"/>
    <n v="4"/>
    <x v="0"/>
    <x v="3"/>
    <n v="26"/>
  </r>
  <r>
    <x v="4037"/>
    <x v="2"/>
    <n v="35"/>
    <x v="0"/>
    <s v="Operations Executive"/>
    <x v="1"/>
    <x v="3"/>
    <x v="2"/>
    <x v="906"/>
    <x v="908"/>
    <d v="2024-07-27T00:00:00"/>
    <x v="0"/>
    <n v="56394"/>
    <n v="4.0999999999999996"/>
    <x v="0"/>
    <n v="5"/>
    <x v="0"/>
    <x v="2"/>
    <n v="24"/>
  </r>
  <r>
    <x v="4038"/>
    <x v="2"/>
    <n v="34"/>
    <x v="0"/>
    <s v="Operations Manager"/>
    <x v="3"/>
    <x v="1"/>
    <x v="0"/>
    <x v="906"/>
    <x v="906"/>
    <d v="2024-07-29T00:00:00"/>
    <x v="1"/>
    <m/>
    <m/>
    <x v="1"/>
    <n v="4"/>
    <x v="1"/>
    <x v="2"/>
    <n v="26"/>
  </r>
  <r>
    <x v="4039"/>
    <x v="0"/>
    <n v="34"/>
    <x v="0"/>
    <s v="Operations Manager"/>
    <x v="4"/>
    <x v="0"/>
    <x v="0"/>
    <x v="906"/>
    <x v="907"/>
    <d v="2024-07-30T00:00:00"/>
    <x v="0"/>
    <m/>
    <m/>
    <x v="0"/>
    <m/>
    <x v="1"/>
    <x v="2"/>
    <n v="27"/>
  </r>
  <r>
    <x v="4040"/>
    <x v="2"/>
    <n v="28"/>
    <x v="0"/>
    <s v="Operations Executive"/>
    <x v="1"/>
    <x v="2"/>
    <x v="1"/>
    <x v="906"/>
    <x v="909"/>
    <d v="2024-07-31T00:00:00"/>
    <x v="2"/>
    <m/>
    <m/>
    <x v="1"/>
    <n v="2"/>
    <x v="1"/>
    <x v="1"/>
    <n v="28"/>
  </r>
  <r>
    <x v="4041"/>
    <x v="0"/>
    <n v="33"/>
    <x v="3"/>
    <s v="Marketing Executive"/>
    <x v="9"/>
    <x v="0"/>
    <x v="1"/>
    <x v="906"/>
    <x v="903"/>
    <d v="2024-07-24T00:00:00"/>
    <x v="0"/>
    <n v="55791"/>
    <n v="4.0999999999999996"/>
    <x v="0"/>
    <n v="4"/>
    <x v="1"/>
    <x v="1"/>
    <n v="21"/>
  </r>
  <r>
    <x v="4042"/>
    <x v="0"/>
    <n v="30"/>
    <x v="8"/>
    <s v="HR Specialist"/>
    <x v="7"/>
    <x v="0"/>
    <x v="0"/>
    <x v="906"/>
    <x v="901"/>
    <d v="2024-07-27T00:00:00"/>
    <x v="0"/>
    <n v="50173"/>
    <n v="4"/>
    <x v="0"/>
    <n v="5"/>
    <x v="1"/>
    <x v="1"/>
    <n v="24"/>
  </r>
  <r>
    <x v="4043"/>
    <x v="2"/>
    <n v="27"/>
    <x v="1"/>
    <s v="Service Engineer"/>
    <x v="12"/>
    <x v="1"/>
    <x v="1"/>
    <x v="907"/>
    <x v="912"/>
    <d v="2024-08-02T00:00:00"/>
    <x v="0"/>
    <n v="59906"/>
    <n v="4.2"/>
    <x v="0"/>
    <n v="4"/>
    <x v="0"/>
    <x v="0"/>
    <n v="29"/>
  </r>
  <r>
    <x v="4044"/>
    <x v="0"/>
    <n v="24"/>
    <x v="0"/>
    <s v="Operations Executive"/>
    <x v="10"/>
    <x v="0"/>
    <x v="1"/>
    <x v="907"/>
    <x v="913"/>
    <d v="2024-08-06T00:00:00"/>
    <x v="1"/>
    <m/>
    <m/>
    <x v="1"/>
    <n v="5"/>
    <x v="1"/>
    <x v="0"/>
    <n v="33"/>
  </r>
  <r>
    <x v="4045"/>
    <x v="0"/>
    <n v="31"/>
    <x v="6"/>
    <s v="Finance Manager"/>
    <x v="9"/>
    <x v="1"/>
    <x v="0"/>
    <x v="907"/>
    <x v="914"/>
    <d v="2024-08-04T00:00:00"/>
    <x v="2"/>
    <m/>
    <m/>
    <x v="1"/>
    <m/>
    <x v="0"/>
    <x v="1"/>
    <n v="31"/>
  </r>
  <r>
    <x v="4046"/>
    <x v="0"/>
    <n v="32"/>
    <x v="1"/>
    <s v="Service Engineer"/>
    <x v="13"/>
    <x v="0"/>
    <x v="1"/>
    <x v="908"/>
    <x v="901"/>
    <d v="2024-07-20T00:00:00"/>
    <x v="1"/>
    <m/>
    <m/>
    <x v="1"/>
    <n v="4"/>
    <x v="1"/>
    <x v="1"/>
    <n v="14"/>
  </r>
  <r>
    <x v="4047"/>
    <x v="0"/>
    <n v="27"/>
    <x v="0"/>
    <s v="Operations Executive"/>
    <x v="1"/>
    <x v="0"/>
    <x v="2"/>
    <x v="908"/>
    <x v="905"/>
    <d v="2024-07-22T00:00:00"/>
    <x v="1"/>
    <m/>
    <m/>
    <x v="1"/>
    <n v="3"/>
    <x v="1"/>
    <x v="0"/>
    <n v="16"/>
  </r>
  <r>
    <x v="4048"/>
    <x v="2"/>
    <n v="26"/>
    <x v="2"/>
    <s v="Sales Manager"/>
    <x v="13"/>
    <x v="0"/>
    <x v="1"/>
    <x v="909"/>
    <x v="905"/>
    <d v="2024-07-26T00:00:00"/>
    <x v="2"/>
    <m/>
    <m/>
    <x v="1"/>
    <n v="4"/>
    <x v="1"/>
    <x v="0"/>
    <n v="19"/>
  </r>
  <r>
    <x v="4049"/>
    <x v="0"/>
    <n v="33"/>
    <x v="6"/>
    <s v="Financial Analyst"/>
    <x v="5"/>
    <x v="2"/>
    <x v="2"/>
    <x v="909"/>
    <x v="901"/>
    <d v="2024-07-25T00:00:00"/>
    <x v="1"/>
    <m/>
    <m/>
    <x v="1"/>
    <n v="4"/>
    <x v="1"/>
    <x v="1"/>
    <n v="18"/>
  </r>
  <r>
    <x v="4050"/>
    <x v="1"/>
    <n v="32"/>
    <x v="0"/>
    <s v="Operations Executive"/>
    <x v="4"/>
    <x v="1"/>
    <x v="1"/>
    <x v="909"/>
    <x v="912"/>
    <d v="2024-07-30T00:00:00"/>
    <x v="1"/>
    <m/>
    <m/>
    <x v="1"/>
    <n v="5"/>
    <x v="1"/>
    <x v="1"/>
    <n v="23"/>
  </r>
  <r>
    <x v="4051"/>
    <x v="2"/>
    <n v="26"/>
    <x v="1"/>
    <s v="Service Manager"/>
    <x v="5"/>
    <x v="1"/>
    <x v="1"/>
    <x v="909"/>
    <x v="914"/>
    <d v="2024-07-30T00:00:00"/>
    <x v="1"/>
    <m/>
    <m/>
    <x v="1"/>
    <n v="4"/>
    <x v="1"/>
    <x v="0"/>
    <n v="23"/>
  </r>
  <r>
    <x v="4052"/>
    <x v="2"/>
    <n v="26"/>
    <x v="7"/>
    <s v="Purchase Manager"/>
    <x v="3"/>
    <x v="1"/>
    <x v="2"/>
    <x v="910"/>
    <x v="907"/>
    <d v="2024-07-25T00:00:00"/>
    <x v="1"/>
    <m/>
    <m/>
    <x v="1"/>
    <n v="4"/>
    <x v="0"/>
    <x v="0"/>
    <n v="17"/>
  </r>
  <r>
    <x v="4053"/>
    <x v="0"/>
    <n v="30"/>
    <x v="3"/>
    <s v="Marketing Executive"/>
    <x v="0"/>
    <x v="3"/>
    <x v="0"/>
    <x v="910"/>
    <x v="915"/>
    <d v="2024-08-08T00:00:00"/>
    <x v="0"/>
    <m/>
    <m/>
    <x v="0"/>
    <n v="4"/>
    <x v="0"/>
    <x v="1"/>
    <n v="31"/>
  </r>
  <r>
    <x v="4054"/>
    <x v="2"/>
    <n v="22"/>
    <x v="7"/>
    <s v="Purchase Manager"/>
    <x v="3"/>
    <x v="2"/>
    <x v="1"/>
    <x v="910"/>
    <x v="912"/>
    <d v="2024-08-07T00:00:00"/>
    <x v="0"/>
    <n v="77250"/>
    <n v="4"/>
    <x v="0"/>
    <n v="4"/>
    <x v="1"/>
    <x v="0"/>
    <n v="30"/>
  </r>
  <r>
    <x v="4055"/>
    <x v="0"/>
    <n v="30"/>
    <x v="1"/>
    <s v="Service Engineer"/>
    <x v="3"/>
    <x v="4"/>
    <x v="1"/>
    <x v="910"/>
    <x v="905"/>
    <d v="2024-07-22T00:00:00"/>
    <x v="0"/>
    <n v="63945"/>
    <n v="4.0999999999999996"/>
    <x v="0"/>
    <n v="5"/>
    <x v="1"/>
    <x v="1"/>
    <n v="14"/>
  </r>
  <r>
    <x v="4056"/>
    <x v="2"/>
    <n v="25"/>
    <x v="4"/>
    <s v="Production Engineer"/>
    <x v="8"/>
    <x v="1"/>
    <x v="4"/>
    <x v="910"/>
    <x v="911"/>
    <d v="2024-07-31T00:00:00"/>
    <x v="0"/>
    <n v="168575"/>
    <n v="3.9"/>
    <x v="0"/>
    <n v="4"/>
    <x v="1"/>
    <x v="0"/>
    <n v="23"/>
  </r>
  <r>
    <x v="4057"/>
    <x v="0"/>
    <n v="22"/>
    <x v="6"/>
    <s v="Financial Analyst"/>
    <x v="7"/>
    <x v="0"/>
    <x v="0"/>
    <x v="910"/>
    <x v="914"/>
    <d v="2024-08-01T00:00:00"/>
    <x v="0"/>
    <n v="60249"/>
    <n v="4"/>
    <x v="0"/>
    <n v="5"/>
    <x v="1"/>
    <x v="0"/>
    <n v="24"/>
  </r>
  <r>
    <x v="4058"/>
    <x v="2"/>
    <n v="35"/>
    <x v="0"/>
    <s v="Operations Executive"/>
    <x v="12"/>
    <x v="0"/>
    <x v="1"/>
    <x v="910"/>
    <x v="901"/>
    <d v="2024-07-26T00:00:00"/>
    <x v="1"/>
    <m/>
    <m/>
    <x v="1"/>
    <n v="4"/>
    <x v="0"/>
    <x v="2"/>
    <n v="18"/>
  </r>
  <r>
    <x v="4059"/>
    <x v="1"/>
    <n v="27"/>
    <x v="0"/>
    <s v="Operations Executive"/>
    <x v="0"/>
    <x v="0"/>
    <x v="1"/>
    <x v="910"/>
    <x v="901"/>
    <d v="2024-07-26T00:00:00"/>
    <x v="0"/>
    <n v="64160"/>
    <n v="4.3"/>
    <x v="0"/>
    <n v="4"/>
    <x v="1"/>
    <x v="0"/>
    <n v="18"/>
  </r>
  <r>
    <x v="4060"/>
    <x v="0"/>
    <n v="33"/>
    <x v="4"/>
    <s v="Production Engineer"/>
    <x v="7"/>
    <x v="2"/>
    <x v="3"/>
    <x v="911"/>
    <x v="909"/>
    <d v="2024-07-27T00:00:00"/>
    <x v="0"/>
    <n v="57318"/>
    <n v="3.7"/>
    <x v="0"/>
    <n v="4"/>
    <x v="1"/>
    <x v="1"/>
    <n v="18"/>
  </r>
  <r>
    <x v="4061"/>
    <x v="0"/>
    <n v="30"/>
    <x v="0"/>
    <s v="Operations Manager"/>
    <x v="3"/>
    <x v="1"/>
    <x v="1"/>
    <x v="911"/>
    <x v="906"/>
    <d v="2024-07-24T00:00:00"/>
    <x v="0"/>
    <n v="78735"/>
    <n v="3.7"/>
    <x v="0"/>
    <m/>
    <x v="1"/>
    <x v="1"/>
    <n v="15"/>
  </r>
  <r>
    <x v="4062"/>
    <x v="2"/>
    <n v="30"/>
    <x v="0"/>
    <s v="Operations Executive"/>
    <x v="9"/>
    <x v="0"/>
    <x v="1"/>
    <x v="911"/>
    <x v="905"/>
    <d v="2024-07-25T00:00:00"/>
    <x v="0"/>
    <n v="60465"/>
    <n v="3.6"/>
    <x v="2"/>
    <n v="5"/>
    <x v="1"/>
    <x v="1"/>
    <n v="16"/>
  </r>
  <r>
    <x v="4063"/>
    <x v="0"/>
    <n v="28"/>
    <x v="1"/>
    <s v="Service Manager"/>
    <x v="0"/>
    <x v="2"/>
    <x v="0"/>
    <x v="911"/>
    <x v="910"/>
    <d v="2024-07-24T00:00:00"/>
    <x v="0"/>
    <n v="53941"/>
    <n v="4.4000000000000004"/>
    <x v="0"/>
    <n v="4"/>
    <x v="1"/>
    <x v="1"/>
    <n v="15"/>
  </r>
  <r>
    <x v="4064"/>
    <x v="2"/>
    <n v="30"/>
    <x v="0"/>
    <s v="Operations Executive"/>
    <x v="4"/>
    <x v="1"/>
    <x v="2"/>
    <x v="911"/>
    <x v="916"/>
    <d v="2024-08-06T00:00:00"/>
    <x v="0"/>
    <n v="75731"/>
    <n v="4.0999999999999996"/>
    <x v="0"/>
    <n v="4"/>
    <x v="1"/>
    <x v="1"/>
    <n v="28"/>
  </r>
  <r>
    <x v="4065"/>
    <x v="0"/>
    <n v="48"/>
    <x v="0"/>
    <s v="Operations Manager"/>
    <x v="14"/>
    <x v="4"/>
    <x v="1"/>
    <x v="912"/>
    <x v="913"/>
    <d v="2024-07-30T00:00:00"/>
    <x v="0"/>
    <n v="117279"/>
    <n v="4.4000000000000004"/>
    <x v="0"/>
    <n v="3"/>
    <x v="1"/>
    <x v="5"/>
    <n v="20"/>
  </r>
  <r>
    <x v="4066"/>
    <x v="0"/>
    <n v="45"/>
    <x v="0"/>
    <s v="Operations Executive"/>
    <x v="4"/>
    <x v="0"/>
    <x v="0"/>
    <x v="912"/>
    <x v="913"/>
    <d v="2024-08-01T00:00:00"/>
    <x v="0"/>
    <n v="73471"/>
    <n v="4.4000000000000004"/>
    <x v="0"/>
    <n v="4"/>
    <x v="1"/>
    <x v="3"/>
    <n v="22"/>
  </r>
  <r>
    <x v="4067"/>
    <x v="1"/>
    <n v="24"/>
    <x v="2"/>
    <s v="Sales Executive"/>
    <x v="7"/>
    <x v="2"/>
    <x v="0"/>
    <x v="912"/>
    <x v="915"/>
    <d v="2024-08-06T00:00:00"/>
    <x v="0"/>
    <n v="56640"/>
    <n v="4.4000000000000004"/>
    <x v="0"/>
    <n v="4"/>
    <x v="1"/>
    <x v="0"/>
    <n v="27"/>
  </r>
  <r>
    <x v="4068"/>
    <x v="2"/>
    <n v="29"/>
    <x v="1"/>
    <s v="Service Engineer"/>
    <x v="12"/>
    <x v="2"/>
    <x v="1"/>
    <x v="912"/>
    <x v="914"/>
    <d v="2024-08-01T00:00:00"/>
    <x v="0"/>
    <n v="46776"/>
    <n v="5"/>
    <x v="2"/>
    <m/>
    <x v="1"/>
    <x v="1"/>
    <n v="22"/>
  </r>
  <r>
    <x v="4069"/>
    <x v="2"/>
    <n v="28"/>
    <x v="1"/>
    <s v="Service Manager"/>
    <x v="10"/>
    <x v="0"/>
    <x v="3"/>
    <x v="912"/>
    <x v="917"/>
    <d v="2024-08-12T00:00:00"/>
    <x v="3"/>
    <m/>
    <m/>
    <x v="1"/>
    <n v="4"/>
    <x v="1"/>
    <x v="1"/>
    <n v="33"/>
  </r>
  <r>
    <x v="4070"/>
    <x v="0"/>
    <n v="29"/>
    <x v="1"/>
    <s v="Service Manager"/>
    <x v="13"/>
    <x v="1"/>
    <x v="2"/>
    <x v="912"/>
    <x v="918"/>
    <d v="2024-08-09T00:00:00"/>
    <x v="0"/>
    <m/>
    <m/>
    <x v="0"/>
    <m/>
    <x v="1"/>
    <x v="1"/>
    <n v="30"/>
  </r>
  <r>
    <x v="4071"/>
    <x v="2"/>
    <n v="33"/>
    <x v="0"/>
    <s v="Operations Executive"/>
    <x v="2"/>
    <x v="0"/>
    <x v="1"/>
    <x v="912"/>
    <x v="915"/>
    <d v="2024-08-05T00:00:00"/>
    <x v="0"/>
    <n v="88143"/>
    <n v="3.9"/>
    <x v="2"/>
    <n v="4"/>
    <x v="1"/>
    <x v="1"/>
    <n v="26"/>
  </r>
  <r>
    <x v="4072"/>
    <x v="2"/>
    <n v="34"/>
    <x v="2"/>
    <s v="Sales Executive"/>
    <x v="3"/>
    <x v="1"/>
    <x v="0"/>
    <x v="913"/>
    <x v="918"/>
    <d v="2024-08-01T00:00:00"/>
    <x v="0"/>
    <n v="60319"/>
    <n v="4.4000000000000004"/>
    <x v="0"/>
    <m/>
    <x v="0"/>
    <x v="2"/>
    <n v="21"/>
  </r>
  <r>
    <x v="4073"/>
    <x v="2"/>
    <n v="38"/>
    <x v="0"/>
    <s v="Operations Executive"/>
    <x v="7"/>
    <x v="3"/>
    <x v="2"/>
    <x v="913"/>
    <x v="919"/>
    <d v="2024-08-08T00:00:00"/>
    <x v="0"/>
    <n v="62070"/>
    <n v="4.0999999999999996"/>
    <x v="0"/>
    <n v="4"/>
    <x v="0"/>
    <x v="2"/>
    <n v="28"/>
  </r>
  <r>
    <x v="4074"/>
    <x v="2"/>
    <n v="31"/>
    <x v="1"/>
    <s v="Service Manager"/>
    <x v="2"/>
    <x v="1"/>
    <x v="0"/>
    <x v="913"/>
    <x v="912"/>
    <d v="2024-08-06T00:00:00"/>
    <x v="1"/>
    <m/>
    <m/>
    <x v="1"/>
    <n v="5"/>
    <x v="1"/>
    <x v="1"/>
    <n v="26"/>
  </r>
  <r>
    <x v="4075"/>
    <x v="0"/>
    <n v="24"/>
    <x v="1"/>
    <s v="Service Manager"/>
    <x v="9"/>
    <x v="1"/>
    <x v="0"/>
    <x v="913"/>
    <x v="909"/>
    <d v="2024-07-30T00:00:00"/>
    <x v="4"/>
    <m/>
    <m/>
    <x v="1"/>
    <n v="4"/>
    <x v="1"/>
    <x v="0"/>
    <n v="19"/>
  </r>
  <r>
    <x v="4076"/>
    <x v="0"/>
    <n v="23"/>
    <x v="6"/>
    <s v="Finance Manager"/>
    <x v="5"/>
    <x v="3"/>
    <x v="1"/>
    <x v="913"/>
    <x v="918"/>
    <d v="2024-08-07T00:00:00"/>
    <x v="1"/>
    <m/>
    <m/>
    <x v="1"/>
    <n v="1"/>
    <x v="1"/>
    <x v="0"/>
    <n v="27"/>
  </r>
  <r>
    <x v="4077"/>
    <x v="0"/>
    <n v="24"/>
    <x v="1"/>
    <s v="Service Manager"/>
    <x v="0"/>
    <x v="1"/>
    <x v="1"/>
    <x v="913"/>
    <x v="920"/>
    <d v="2024-08-09T00:00:00"/>
    <x v="1"/>
    <m/>
    <m/>
    <x v="1"/>
    <n v="5"/>
    <x v="1"/>
    <x v="0"/>
    <n v="29"/>
  </r>
  <r>
    <x v="4078"/>
    <x v="2"/>
    <n v="39"/>
    <x v="0"/>
    <s v="Operations Manager"/>
    <x v="9"/>
    <x v="1"/>
    <x v="1"/>
    <x v="913"/>
    <x v="918"/>
    <d v="2024-08-03T00:00:00"/>
    <x v="0"/>
    <m/>
    <m/>
    <x v="2"/>
    <n v="4"/>
    <x v="1"/>
    <x v="2"/>
    <n v="23"/>
  </r>
  <r>
    <x v="4079"/>
    <x v="0"/>
    <n v="35"/>
    <x v="2"/>
    <s v="Sales Executive"/>
    <x v="13"/>
    <x v="2"/>
    <x v="0"/>
    <x v="913"/>
    <x v="914"/>
    <d v="2024-08-01T00:00:00"/>
    <x v="0"/>
    <n v="196700"/>
    <n v="3.7"/>
    <x v="0"/>
    <n v="3"/>
    <x v="1"/>
    <x v="2"/>
    <n v="21"/>
  </r>
  <r>
    <x v="4080"/>
    <x v="2"/>
    <n v="29"/>
    <x v="4"/>
    <s v="Production Manager"/>
    <x v="7"/>
    <x v="1"/>
    <x v="4"/>
    <x v="914"/>
    <x v="917"/>
    <d v="2024-08-12T00:00:00"/>
    <x v="0"/>
    <n v="64588"/>
    <n v="4"/>
    <x v="0"/>
    <n v="4"/>
    <x v="1"/>
    <x v="1"/>
    <n v="31"/>
  </r>
  <r>
    <x v="4081"/>
    <x v="0"/>
    <n v="22"/>
    <x v="0"/>
    <s v="Operations Manager"/>
    <x v="3"/>
    <x v="1"/>
    <x v="2"/>
    <x v="914"/>
    <x v="919"/>
    <d v="2024-08-03T00:00:00"/>
    <x v="1"/>
    <m/>
    <m/>
    <x v="1"/>
    <n v="5"/>
    <x v="1"/>
    <x v="0"/>
    <n v="22"/>
  </r>
  <r>
    <x v="4082"/>
    <x v="2"/>
    <n v="28"/>
    <x v="0"/>
    <s v="Operations Manager"/>
    <x v="14"/>
    <x v="1"/>
    <x v="1"/>
    <x v="914"/>
    <x v="917"/>
    <d v="2024-08-10T00:00:00"/>
    <x v="0"/>
    <n v="109646"/>
    <n v="3.8"/>
    <x v="2"/>
    <n v="4"/>
    <x v="1"/>
    <x v="1"/>
    <n v="29"/>
  </r>
  <r>
    <x v="4083"/>
    <x v="2"/>
    <n v="22"/>
    <x v="1"/>
    <s v="Service Engineer"/>
    <x v="8"/>
    <x v="4"/>
    <x v="2"/>
    <x v="914"/>
    <x v="919"/>
    <d v="2024-08-05T00:00:00"/>
    <x v="0"/>
    <n v="198623"/>
    <n v="4.4000000000000004"/>
    <x v="2"/>
    <n v="2"/>
    <x v="1"/>
    <x v="0"/>
    <n v="24"/>
  </r>
  <r>
    <x v="4084"/>
    <x v="0"/>
    <n v="38"/>
    <x v="7"/>
    <s v="Purchase Officer"/>
    <x v="1"/>
    <x v="1"/>
    <x v="2"/>
    <x v="914"/>
    <x v="912"/>
    <d v="2024-08-03T00:00:00"/>
    <x v="3"/>
    <m/>
    <m/>
    <x v="1"/>
    <n v="3"/>
    <x v="1"/>
    <x v="2"/>
    <n v="22"/>
  </r>
  <r>
    <x v="4085"/>
    <x v="0"/>
    <n v="32"/>
    <x v="0"/>
    <s v="Operations Executive"/>
    <x v="9"/>
    <x v="0"/>
    <x v="0"/>
    <x v="915"/>
    <x v="921"/>
    <d v="2024-08-10T00:00:00"/>
    <x v="3"/>
    <m/>
    <m/>
    <x v="1"/>
    <n v="1"/>
    <x v="1"/>
    <x v="1"/>
    <n v="28"/>
  </r>
  <r>
    <x v="4086"/>
    <x v="0"/>
    <n v="41"/>
    <x v="5"/>
    <s v="General Manager"/>
    <x v="3"/>
    <x v="1"/>
    <x v="1"/>
    <x v="915"/>
    <x v="913"/>
    <d v="2024-07-29T00:00:00"/>
    <x v="0"/>
    <n v="65034"/>
    <n v="3.8"/>
    <x v="2"/>
    <m/>
    <x v="1"/>
    <x v="3"/>
    <n v="16"/>
  </r>
  <r>
    <x v="4087"/>
    <x v="2"/>
    <n v="36"/>
    <x v="0"/>
    <s v="Operations Executive"/>
    <x v="6"/>
    <x v="1"/>
    <x v="0"/>
    <x v="915"/>
    <x v="911"/>
    <d v="2024-08-01T00:00:00"/>
    <x v="1"/>
    <m/>
    <m/>
    <x v="1"/>
    <n v="5"/>
    <x v="1"/>
    <x v="2"/>
    <n v="19"/>
  </r>
  <r>
    <x v="4088"/>
    <x v="2"/>
    <n v="29"/>
    <x v="1"/>
    <s v="Service Engineer"/>
    <x v="12"/>
    <x v="1"/>
    <x v="0"/>
    <x v="916"/>
    <x v="914"/>
    <d v="2024-07-31T00:00:00"/>
    <x v="1"/>
    <m/>
    <m/>
    <x v="1"/>
    <n v="4"/>
    <x v="1"/>
    <x v="1"/>
    <n v="17"/>
  </r>
  <r>
    <x v="4089"/>
    <x v="0"/>
    <n v="23"/>
    <x v="8"/>
    <s v="HR Specialist"/>
    <x v="9"/>
    <x v="3"/>
    <x v="1"/>
    <x v="916"/>
    <x v="914"/>
    <d v="2024-07-28T00:00:00"/>
    <x v="0"/>
    <n v="52879"/>
    <n v="4.9000000000000004"/>
    <x v="0"/>
    <n v="4"/>
    <x v="1"/>
    <x v="0"/>
    <n v="14"/>
  </r>
  <r>
    <x v="4090"/>
    <x v="2"/>
    <n v="33"/>
    <x v="2"/>
    <s v="Sales Executive"/>
    <x v="12"/>
    <x v="0"/>
    <x v="1"/>
    <x v="916"/>
    <x v="911"/>
    <d v="2024-08-01T00:00:00"/>
    <x v="0"/>
    <n v="51965"/>
    <n v="3.6"/>
    <x v="0"/>
    <n v="4"/>
    <x v="1"/>
    <x v="1"/>
    <n v="18"/>
  </r>
  <r>
    <x v="4091"/>
    <x v="0"/>
    <n v="24"/>
    <x v="2"/>
    <s v="Sales Executive"/>
    <x v="1"/>
    <x v="1"/>
    <x v="0"/>
    <x v="916"/>
    <x v="913"/>
    <d v="2024-07-31T00:00:00"/>
    <x v="0"/>
    <n v="69465"/>
    <n v="4.0999999999999996"/>
    <x v="0"/>
    <n v="4"/>
    <x v="1"/>
    <x v="0"/>
    <n v="17"/>
  </r>
  <r>
    <x v="4092"/>
    <x v="0"/>
    <n v="32"/>
    <x v="0"/>
    <s v="Operations Executive"/>
    <x v="0"/>
    <x v="1"/>
    <x v="0"/>
    <x v="916"/>
    <x v="909"/>
    <d v="2024-07-31T00:00:00"/>
    <x v="0"/>
    <n v="59385"/>
    <n v="4.5999999999999996"/>
    <x v="2"/>
    <n v="4"/>
    <x v="0"/>
    <x v="1"/>
    <n v="17"/>
  </r>
  <r>
    <x v="4093"/>
    <x v="1"/>
    <n v="35"/>
    <x v="1"/>
    <s v="Service Engineer"/>
    <x v="3"/>
    <x v="0"/>
    <x v="0"/>
    <x v="916"/>
    <x v="922"/>
    <d v="2024-08-12T00:00:00"/>
    <x v="1"/>
    <m/>
    <m/>
    <x v="1"/>
    <n v="4"/>
    <x v="1"/>
    <x v="2"/>
    <n v="29"/>
  </r>
  <r>
    <x v="4094"/>
    <x v="0"/>
    <n v="27"/>
    <x v="2"/>
    <s v="Sales Manager"/>
    <x v="1"/>
    <x v="0"/>
    <x v="2"/>
    <x v="917"/>
    <x v="909"/>
    <d v="2024-08-03T00:00:00"/>
    <x v="0"/>
    <n v="59824"/>
    <n v="3.8"/>
    <x v="0"/>
    <n v="3"/>
    <x v="0"/>
    <x v="0"/>
    <n v="19"/>
  </r>
  <r>
    <x v="4095"/>
    <x v="0"/>
    <n v="40"/>
    <x v="1"/>
    <s v="Service Manager"/>
    <x v="0"/>
    <x v="1"/>
    <x v="1"/>
    <x v="917"/>
    <x v="923"/>
    <d v="2024-08-12T00:00:00"/>
    <x v="0"/>
    <n v="44898"/>
    <n v="4.2"/>
    <x v="2"/>
    <n v="5"/>
    <x v="1"/>
    <x v="3"/>
    <n v="28"/>
  </r>
  <r>
    <x v="4096"/>
    <x v="0"/>
    <n v="31"/>
    <x v="7"/>
    <s v="Purchase Officer"/>
    <x v="1"/>
    <x v="1"/>
    <x v="1"/>
    <x v="917"/>
    <x v="912"/>
    <d v="2024-07-31T00:00:00"/>
    <x v="0"/>
    <n v="61143"/>
    <n v="4.7"/>
    <x v="0"/>
    <n v="4"/>
    <x v="1"/>
    <x v="1"/>
    <n v="16"/>
  </r>
  <r>
    <x v="4097"/>
    <x v="0"/>
    <n v="36"/>
    <x v="0"/>
    <s v="Operations Manager"/>
    <x v="9"/>
    <x v="2"/>
    <x v="2"/>
    <x v="917"/>
    <x v="924"/>
    <d v="2024-08-12T00:00:00"/>
    <x v="0"/>
    <n v="47103"/>
    <n v="4.2"/>
    <x v="0"/>
    <n v="4"/>
    <x v="1"/>
    <x v="2"/>
    <n v="28"/>
  </r>
  <r>
    <x v="4098"/>
    <x v="0"/>
    <n v="24"/>
    <x v="0"/>
    <s v="Operations Manager"/>
    <x v="9"/>
    <x v="0"/>
    <x v="0"/>
    <x v="918"/>
    <x v="914"/>
    <d v="2024-07-31T00:00:00"/>
    <x v="1"/>
    <m/>
    <m/>
    <x v="1"/>
    <n v="5"/>
    <x v="1"/>
    <x v="0"/>
    <n v="15"/>
  </r>
  <r>
    <x v="4099"/>
    <x v="0"/>
    <n v="29"/>
    <x v="1"/>
    <s v="Service Engineer"/>
    <x v="3"/>
    <x v="1"/>
    <x v="3"/>
    <x v="918"/>
    <x v="916"/>
    <d v="2024-07-31T00:00:00"/>
    <x v="1"/>
    <m/>
    <m/>
    <x v="1"/>
    <n v="4"/>
    <x v="1"/>
    <x v="1"/>
    <n v="15"/>
  </r>
  <r>
    <x v="4100"/>
    <x v="2"/>
    <n v="29"/>
    <x v="6"/>
    <s v="Financial Analyst"/>
    <x v="4"/>
    <x v="1"/>
    <x v="0"/>
    <x v="918"/>
    <x v="917"/>
    <d v="2024-08-09T00:00:00"/>
    <x v="0"/>
    <n v="67374"/>
    <n v="4.4000000000000004"/>
    <x v="0"/>
    <n v="2"/>
    <x v="1"/>
    <x v="1"/>
    <n v="24"/>
  </r>
  <r>
    <x v="4101"/>
    <x v="0"/>
    <n v="29"/>
    <x v="3"/>
    <s v="Marketing Executive"/>
    <x v="0"/>
    <x v="0"/>
    <x v="0"/>
    <x v="919"/>
    <x v="922"/>
    <d v="2024-08-11T00:00:00"/>
    <x v="1"/>
    <m/>
    <m/>
    <x v="1"/>
    <m/>
    <x v="1"/>
    <x v="1"/>
    <n v="25"/>
  </r>
  <r>
    <x v="4102"/>
    <x v="0"/>
    <n v="34"/>
    <x v="0"/>
    <s v="Operations Executive"/>
    <x v="7"/>
    <x v="1"/>
    <x v="2"/>
    <x v="919"/>
    <x v="916"/>
    <d v="2024-08-01T00:00:00"/>
    <x v="0"/>
    <m/>
    <m/>
    <x v="0"/>
    <n v="4"/>
    <x v="0"/>
    <x v="2"/>
    <n v="15"/>
  </r>
  <r>
    <x v="4103"/>
    <x v="0"/>
    <n v="35"/>
    <x v="1"/>
    <s v="Service Manager"/>
    <x v="0"/>
    <x v="1"/>
    <x v="1"/>
    <x v="919"/>
    <x v="922"/>
    <d v="2024-08-12T00:00:00"/>
    <x v="2"/>
    <m/>
    <m/>
    <x v="1"/>
    <n v="4"/>
    <x v="0"/>
    <x v="2"/>
    <n v="26"/>
  </r>
  <r>
    <x v="4104"/>
    <x v="0"/>
    <n v="25"/>
    <x v="5"/>
    <s v="General Manager"/>
    <x v="1"/>
    <x v="2"/>
    <x v="2"/>
    <x v="919"/>
    <x v="918"/>
    <d v="2024-08-08T00:00:00"/>
    <x v="1"/>
    <m/>
    <m/>
    <x v="1"/>
    <n v="4"/>
    <x v="1"/>
    <x v="0"/>
    <n v="22"/>
  </r>
  <r>
    <x v="4105"/>
    <x v="2"/>
    <n v="22"/>
    <x v="0"/>
    <s v="Operations Executive"/>
    <x v="5"/>
    <x v="0"/>
    <x v="1"/>
    <x v="919"/>
    <x v="917"/>
    <d v="2024-08-10T00:00:00"/>
    <x v="2"/>
    <m/>
    <m/>
    <x v="1"/>
    <n v="4"/>
    <x v="1"/>
    <x v="0"/>
    <n v="24"/>
  </r>
  <r>
    <x v="4106"/>
    <x v="1"/>
    <n v="40"/>
    <x v="2"/>
    <s v="Sales Executive"/>
    <x v="11"/>
    <x v="0"/>
    <x v="0"/>
    <x v="919"/>
    <x v="925"/>
    <d v="2024-08-16T00:00:00"/>
    <x v="1"/>
    <m/>
    <m/>
    <x v="1"/>
    <n v="4"/>
    <x v="1"/>
    <x v="3"/>
    <n v="30"/>
  </r>
  <r>
    <x v="4107"/>
    <x v="0"/>
    <n v="25"/>
    <x v="2"/>
    <s v="Sales Manager"/>
    <x v="14"/>
    <x v="0"/>
    <x v="1"/>
    <x v="920"/>
    <x v="924"/>
    <d v="2024-08-17T00:00:00"/>
    <x v="1"/>
    <m/>
    <m/>
    <x v="1"/>
    <m/>
    <x v="2"/>
    <x v="0"/>
    <n v="30"/>
  </r>
  <r>
    <x v="4108"/>
    <x v="2"/>
    <n v="31"/>
    <x v="1"/>
    <s v="Service Engineer"/>
    <x v="0"/>
    <x v="2"/>
    <x v="2"/>
    <x v="920"/>
    <x v="926"/>
    <d v="2024-08-18T00:00:00"/>
    <x v="0"/>
    <n v="43212"/>
    <n v="3.6"/>
    <x v="0"/>
    <n v="4"/>
    <x v="1"/>
    <x v="1"/>
    <n v="31"/>
  </r>
  <r>
    <x v="4109"/>
    <x v="0"/>
    <n v="35"/>
    <x v="0"/>
    <s v="Operations Manager"/>
    <x v="4"/>
    <x v="1"/>
    <x v="4"/>
    <x v="920"/>
    <x v="925"/>
    <d v="2024-08-18T00:00:00"/>
    <x v="3"/>
    <m/>
    <m/>
    <x v="1"/>
    <m/>
    <x v="0"/>
    <x v="2"/>
    <n v="31"/>
  </r>
  <r>
    <x v="4110"/>
    <x v="0"/>
    <n v="33"/>
    <x v="1"/>
    <s v="Service Engineer"/>
    <x v="9"/>
    <x v="1"/>
    <x v="1"/>
    <x v="920"/>
    <x v="923"/>
    <d v="2024-08-15T00:00:00"/>
    <x v="0"/>
    <n v="45729"/>
    <n v="4.5999999999999996"/>
    <x v="0"/>
    <n v="4"/>
    <x v="1"/>
    <x v="1"/>
    <n v="28"/>
  </r>
  <r>
    <x v="4111"/>
    <x v="0"/>
    <n v="51"/>
    <x v="6"/>
    <s v="Financial Analyst"/>
    <x v="6"/>
    <x v="1"/>
    <x v="0"/>
    <x v="920"/>
    <x v="915"/>
    <d v="2024-08-02T00:00:00"/>
    <x v="0"/>
    <n v="57431"/>
    <n v="3.8"/>
    <x v="0"/>
    <n v="4"/>
    <x v="1"/>
    <x v="5"/>
    <n v="15"/>
  </r>
  <r>
    <x v="4112"/>
    <x v="0"/>
    <n v="28"/>
    <x v="2"/>
    <s v="Sales Executive"/>
    <x v="4"/>
    <x v="4"/>
    <x v="4"/>
    <x v="920"/>
    <x v="916"/>
    <d v="2024-08-05T00:00:00"/>
    <x v="0"/>
    <n v="67438"/>
    <n v="3.9"/>
    <x v="0"/>
    <n v="5"/>
    <x v="1"/>
    <x v="1"/>
    <n v="18"/>
  </r>
  <r>
    <x v="4113"/>
    <x v="0"/>
    <n v="23"/>
    <x v="3"/>
    <s v="Marketing Executive"/>
    <x v="11"/>
    <x v="0"/>
    <x v="0"/>
    <x v="920"/>
    <x v="919"/>
    <d v="2024-08-08T00:00:00"/>
    <x v="2"/>
    <m/>
    <m/>
    <x v="1"/>
    <n v="3"/>
    <x v="1"/>
    <x v="0"/>
    <n v="21"/>
  </r>
  <r>
    <x v="4114"/>
    <x v="2"/>
    <n v="25"/>
    <x v="1"/>
    <s v="Service Engineer"/>
    <x v="2"/>
    <x v="1"/>
    <x v="2"/>
    <x v="921"/>
    <x v="926"/>
    <d v="2024-08-17T00:00:00"/>
    <x v="0"/>
    <m/>
    <m/>
    <x v="2"/>
    <n v="2"/>
    <x v="0"/>
    <x v="0"/>
    <n v="29"/>
  </r>
  <r>
    <x v="4115"/>
    <x v="0"/>
    <n v="33"/>
    <x v="0"/>
    <s v="Operations Executive"/>
    <x v="1"/>
    <x v="1"/>
    <x v="1"/>
    <x v="921"/>
    <x v="923"/>
    <d v="2024-08-12T00:00:00"/>
    <x v="0"/>
    <n v="50559"/>
    <n v="4.5999999999999996"/>
    <x v="0"/>
    <m/>
    <x v="1"/>
    <x v="1"/>
    <n v="24"/>
  </r>
  <r>
    <x v="4116"/>
    <x v="1"/>
    <n v="26"/>
    <x v="3"/>
    <s v="Marketing Executive"/>
    <x v="10"/>
    <x v="2"/>
    <x v="1"/>
    <x v="922"/>
    <x v="919"/>
    <d v="2024-08-10T00:00:00"/>
    <x v="0"/>
    <n v="141551"/>
    <n v="3.6"/>
    <x v="0"/>
    <n v="4"/>
    <x v="1"/>
    <x v="0"/>
    <n v="21"/>
  </r>
  <r>
    <x v="4117"/>
    <x v="0"/>
    <n v="25"/>
    <x v="2"/>
    <s v="Sales Executive"/>
    <x v="13"/>
    <x v="1"/>
    <x v="1"/>
    <x v="922"/>
    <x v="922"/>
    <d v="2024-08-10T00:00:00"/>
    <x v="0"/>
    <n v="144691"/>
    <n v="3.6"/>
    <x v="0"/>
    <n v="4"/>
    <x v="0"/>
    <x v="0"/>
    <n v="21"/>
  </r>
  <r>
    <x v="4118"/>
    <x v="0"/>
    <n v="24"/>
    <x v="4"/>
    <s v="Production Engineer"/>
    <x v="4"/>
    <x v="2"/>
    <x v="4"/>
    <x v="922"/>
    <x v="923"/>
    <d v="2024-08-14T00:00:00"/>
    <x v="3"/>
    <m/>
    <m/>
    <x v="1"/>
    <n v="4"/>
    <x v="1"/>
    <x v="0"/>
    <n v="25"/>
  </r>
  <r>
    <x v="4119"/>
    <x v="2"/>
    <n v="31"/>
    <x v="2"/>
    <s v="Sales Manager"/>
    <x v="6"/>
    <x v="4"/>
    <x v="2"/>
    <x v="922"/>
    <x v="918"/>
    <d v="2024-08-08T00:00:00"/>
    <x v="0"/>
    <n v="73191"/>
    <n v="4.2"/>
    <x v="0"/>
    <n v="5"/>
    <x v="1"/>
    <x v="1"/>
    <n v="19"/>
  </r>
  <r>
    <x v="4120"/>
    <x v="0"/>
    <n v="55"/>
    <x v="0"/>
    <s v="Operations Executive"/>
    <x v="12"/>
    <x v="1"/>
    <x v="3"/>
    <x v="922"/>
    <x v="915"/>
    <d v="2024-08-05T00:00:00"/>
    <x v="0"/>
    <m/>
    <m/>
    <x v="2"/>
    <n v="5"/>
    <x v="1"/>
    <x v="4"/>
    <n v="16"/>
  </r>
  <r>
    <x v="4121"/>
    <x v="0"/>
    <n v="25"/>
    <x v="6"/>
    <s v="Financial Analyst"/>
    <x v="1"/>
    <x v="1"/>
    <x v="0"/>
    <x v="922"/>
    <x v="919"/>
    <d v="2024-08-11T00:00:00"/>
    <x v="1"/>
    <m/>
    <m/>
    <x v="1"/>
    <n v="2"/>
    <x v="1"/>
    <x v="0"/>
    <n v="22"/>
  </r>
  <r>
    <x v="4122"/>
    <x v="2"/>
    <n v="30"/>
    <x v="2"/>
    <s v="Sales Executive"/>
    <x v="8"/>
    <x v="1"/>
    <x v="2"/>
    <x v="922"/>
    <x v="927"/>
    <d v="2024-08-17T00:00:00"/>
    <x v="1"/>
    <m/>
    <m/>
    <x v="1"/>
    <n v="4"/>
    <x v="0"/>
    <x v="1"/>
    <n v="28"/>
  </r>
  <r>
    <x v="4123"/>
    <x v="1"/>
    <n v="33"/>
    <x v="1"/>
    <s v="Service Engineer"/>
    <x v="2"/>
    <x v="1"/>
    <x v="2"/>
    <x v="922"/>
    <x v="919"/>
    <d v="2024-08-09T00:00:00"/>
    <x v="2"/>
    <m/>
    <m/>
    <x v="1"/>
    <n v="4"/>
    <x v="2"/>
    <x v="1"/>
    <n v="20"/>
  </r>
  <r>
    <x v="4124"/>
    <x v="2"/>
    <n v="32"/>
    <x v="1"/>
    <s v="Service Engineer"/>
    <x v="2"/>
    <x v="0"/>
    <x v="0"/>
    <x v="922"/>
    <x v="926"/>
    <d v="2024-08-16T00:00:00"/>
    <x v="0"/>
    <n v="89038"/>
    <n v="4.3"/>
    <x v="0"/>
    <m/>
    <x v="0"/>
    <x v="1"/>
    <n v="27"/>
  </r>
  <r>
    <x v="4125"/>
    <x v="2"/>
    <n v="22"/>
    <x v="3"/>
    <s v="Marketing Executive"/>
    <x v="8"/>
    <x v="1"/>
    <x v="3"/>
    <x v="923"/>
    <x v="928"/>
    <d v="2024-08-19T00:00:00"/>
    <x v="0"/>
    <m/>
    <m/>
    <x v="2"/>
    <m/>
    <x v="1"/>
    <x v="0"/>
    <n v="29"/>
  </r>
  <r>
    <x v="4126"/>
    <x v="2"/>
    <n v="28"/>
    <x v="0"/>
    <s v="Operations Manager"/>
    <x v="10"/>
    <x v="0"/>
    <x v="1"/>
    <x v="923"/>
    <x v="924"/>
    <d v="2024-08-09T00:00:00"/>
    <x v="1"/>
    <m/>
    <m/>
    <x v="1"/>
    <n v="5"/>
    <x v="1"/>
    <x v="1"/>
    <n v="19"/>
  </r>
  <r>
    <x v="4127"/>
    <x v="1"/>
    <n v="22"/>
    <x v="0"/>
    <s v="Operations Executive"/>
    <x v="6"/>
    <x v="0"/>
    <x v="1"/>
    <x v="923"/>
    <x v="924"/>
    <d v="2024-08-10T00:00:00"/>
    <x v="0"/>
    <n v="78103"/>
    <n v="4.0999999999999996"/>
    <x v="2"/>
    <n v="1"/>
    <x v="1"/>
    <x v="0"/>
    <n v="20"/>
  </r>
  <r>
    <x v="4128"/>
    <x v="0"/>
    <n v="33"/>
    <x v="1"/>
    <s v="Service Engineer"/>
    <x v="6"/>
    <x v="4"/>
    <x v="1"/>
    <x v="923"/>
    <x v="924"/>
    <d v="2024-08-16T00:00:00"/>
    <x v="1"/>
    <m/>
    <m/>
    <x v="1"/>
    <n v="4"/>
    <x v="1"/>
    <x v="1"/>
    <n v="26"/>
  </r>
  <r>
    <x v="4129"/>
    <x v="0"/>
    <n v="25"/>
    <x v="2"/>
    <s v="Sales Executive"/>
    <x v="0"/>
    <x v="0"/>
    <x v="1"/>
    <x v="923"/>
    <x v="915"/>
    <d v="2024-08-10T00:00:00"/>
    <x v="2"/>
    <m/>
    <m/>
    <x v="1"/>
    <n v="2"/>
    <x v="1"/>
    <x v="0"/>
    <n v="20"/>
  </r>
  <r>
    <x v="4130"/>
    <x v="0"/>
    <n v="35"/>
    <x v="5"/>
    <s v="General Manager"/>
    <x v="13"/>
    <x v="1"/>
    <x v="1"/>
    <x v="924"/>
    <x v="929"/>
    <d v="2024-08-21T00:00:00"/>
    <x v="2"/>
    <m/>
    <m/>
    <x v="1"/>
    <n v="5"/>
    <x v="1"/>
    <x v="2"/>
    <n v="30"/>
  </r>
  <r>
    <x v="4131"/>
    <x v="0"/>
    <n v="33"/>
    <x v="2"/>
    <s v="Sales Manager"/>
    <x v="12"/>
    <x v="1"/>
    <x v="0"/>
    <x v="924"/>
    <x v="930"/>
    <d v="2024-08-11T00:00:00"/>
    <x v="2"/>
    <m/>
    <m/>
    <x v="1"/>
    <m/>
    <x v="0"/>
    <x v="1"/>
    <n v="20"/>
  </r>
  <r>
    <x v="4132"/>
    <x v="2"/>
    <n v="34"/>
    <x v="3"/>
    <s v="Marketing Executive"/>
    <x v="13"/>
    <x v="0"/>
    <x v="1"/>
    <x v="925"/>
    <x v="928"/>
    <d v="2024-08-16T00:00:00"/>
    <x v="0"/>
    <m/>
    <m/>
    <x v="0"/>
    <n v="4"/>
    <x v="1"/>
    <x v="2"/>
    <n v="24"/>
  </r>
  <r>
    <x v="4133"/>
    <x v="2"/>
    <n v="50"/>
    <x v="1"/>
    <s v="Service Engineer"/>
    <x v="3"/>
    <x v="1"/>
    <x v="2"/>
    <x v="925"/>
    <x v="923"/>
    <d v="2024-08-15T00:00:00"/>
    <x v="0"/>
    <n v="69077"/>
    <n v="4.0999999999999996"/>
    <x v="0"/>
    <n v="4"/>
    <x v="1"/>
    <x v="5"/>
    <n v="23"/>
  </r>
  <r>
    <x v="4134"/>
    <x v="2"/>
    <n v="28"/>
    <x v="2"/>
    <s v="Sales Executive"/>
    <x v="1"/>
    <x v="1"/>
    <x v="0"/>
    <x v="925"/>
    <x v="923"/>
    <d v="2024-08-12T00:00:00"/>
    <x v="0"/>
    <m/>
    <m/>
    <x v="0"/>
    <m/>
    <x v="1"/>
    <x v="1"/>
    <n v="20"/>
  </r>
  <r>
    <x v="4135"/>
    <x v="0"/>
    <n v="34"/>
    <x v="0"/>
    <s v="Operations Executive"/>
    <x v="12"/>
    <x v="3"/>
    <x v="1"/>
    <x v="925"/>
    <x v="922"/>
    <d v="2024-08-12T00:00:00"/>
    <x v="1"/>
    <m/>
    <m/>
    <x v="1"/>
    <m/>
    <x v="0"/>
    <x v="2"/>
    <n v="20"/>
  </r>
  <r>
    <x v="4136"/>
    <x v="2"/>
    <n v="39"/>
    <x v="5"/>
    <s v="General Manager"/>
    <x v="1"/>
    <x v="1"/>
    <x v="1"/>
    <x v="925"/>
    <x v="928"/>
    <d v="2024-08-17T00:00:00"/>
    <x v="0"/>
    <n v="53540"/>
    <n v="4.5"/>
    <x v="0"/>
    <n v="5"/>
    <x v="1"/>
    <x v="2"/>
    <n v="25"/>
  </r>
  <r>
    <x v="4137"/>
    <x v="0"/>
    <n v="39"/>
    <x v="3"/>
    <s v="Marketing Executive"/>
    <x v="4"/>
    <x v="1"/>
    <x v="0"/>
    <x v="926"/>
    <x v="931"/>
    <d v="2024-08-23T00:00:00"/>
    <x v="1"/>
    <m/>
    <m/>
    <x v="1"/>
    <n v="3"/>
    <x v="1"/>
    <x v="2"/>
    <n v="30"/>
  </r>
  <r>
    <x v="4138"/>
    <x v="2"/>
    <n v="24"/>
    <x v="1"/>
    <s v="Service Manager"/>
    <x v="10"/>
    <x v="2"/>
    <x v="0"/>
    <x v="926"/>
    <x v="931"/>
    <d v="2024-08-25T00:00:00"/>
    <x v="0"/>
    <n v="176516"/>
    <n v="4.0999999999999996"/>
    <x v="0"/>
    <n v="5"/>
    <x v="1"/>
    <x v="0"/>
    <n v="32"/>
  </r>
  <r>
    <x v="4139"/>
    <x v="0"/>
    <n v="22"/>
    <x v="1"/>
    <s v="Service Engineer"/>
    <x v="7"/>
    <x v="1"/>
    <x v="1"/>
    <x v="926"/>
    <x v="925"/>
    <d v="2024-08-18T00:00:00"/>
    <x v="1"/>
    <m/>
    <m/>
    <x v="1"/>
    <n v="4"/>
    <x v="1"/>
    <x v="0"/>
    <n v="25"/>
  </r>
  <r>
    <x v="4140"/>
    <x v="0"/>
    <n v="34"/>
    <x v="0"/>
    <s v="Operations Executive"/>
    <x v="3"/>
    <x v="1"/>
    <x v="0"/>
    <x v="926"/>
    <x v="920"/>
    <d v="2024-08-05T00:00:00"/>
    <x v="0"/>
    <n v="63870"/>
    <n v="3.9"/>
    <x v="0"/>
    <n v="5"/>
    <x v="2"/>
    <x v="2"/>
    <n v="12"/>
  </r>
  <r>
    <x v="4141"/>
    <x v="0"/>
    <n v="30"/>
    <x v="0"/>
    <s v="Operations Manager"/>
    <x v="3"/>
    <x v="1"/>
    <x v="0"/>
    <x v="926"/>
    <x v="930"/>
    <d v="2024-08-12T00:00:00"/>
    <x v="0"/>
    <n v="56940"/>
    <n v="5"/>
    <x v="0"/>
    <n v="5"/>
    <x v="1"/>
    <x v="1"/>
    <n v="19"/>
  </r>
  <r>
    <x v="4142"/>
    <x v="0"/>
    <n v="37"/>
    <x v="0"/>
    <s v="Operations Executive"/>
    <x v="7"/>
    <x v="0"/>
    <x v="1"/>
    <x v="926"/>
    <x v="920"/>
    <d v="2024-08-07T00:00:00"/>
    <x v="2"/>
    <m/>
    <m/>
    <x v="1"/>
    <n v="4"/>
    <x v="0"/>
    <x v="2"/>
    <n v="14"/>
  </r>
  <r>
    <x v="4143"/>
    <x v="2"/>
    <n v="26"/>
    <x v="1"/>
    <s v="Service Engineer"/>
    <x v="1"/>
    <x v="3"/>
    <x v="1"/>
    <x v="926"/>
    <x v="921"/>
    <d v="2024-08-11T00:00:00"/>
    <x v="3"/>
    <m/>
    <m/>
    <x v="1"/>
    <m/>
    <x v="0"/>
    <x v="0"/>
    <n v="18"/>
  </r>
  <r>
    <x v="4144"/>
    <x v="1"/>
    <n v="23"/>
    <x v="3"/>
    <s v="Marketing Executive"/>
    <x v="6"/>
    <x v="0"/>
    <x v="0"/>
    <x v="926"/>
    <x v="927"/>
    <d v="2024-08-21T00:00:00"/>
    <x v="0"/>
    <m/>
    <m/>
    <x v="2"/>
    <n v="5"/>
    <x v="1"/>
    <x v="0"/>
    <n v="28"/>
  </r>
  <r>
    <x v="4145"/>
    <x v="2"/>
    <n v="29"/>
    <x v="0"/>
    <s v="Operations Executive"/>
    <x v="7"/>
    <x v="1"/>
    <x v="2"/>
    <x v="927"/>
    <x v="932"/>
    <d v="2024-08-25T00:00:00"/>
    <x v="1"/>
    <m/>
    <m/>
    <x v="1"/>
    <n v="5"/>
    <x v="1"/>
    <x v="1"/>
    <n v="31"/>
  </r>
  <r>
    <x v="4146"/>
    <x v="0"/>
    <n v="35"/>
    <x v="0"/>
    <s v="Operations Executive"/>
    <x v="5"/>
    <x v="1"/>
    <x v="0"/>
    <x v="927"/>
    <x v="933"/>
    <d v="2024-08-17T00:00:00"/>
    <x v="0"/>
    <n v="32551"/>
    <n v="3.6"/>
    <x v="0"/>
    <n v="3"/>
    <x v="1"/>
    <x v="2"/>
    <n v="23"/>
  </r>
  <r>
    <x v="4147"/>
    <x v="0"/>
    <n v="26"/>
    <x v="0"/>
    <s v="Operations Executive"/>
    <x v="1"/>
    <x v="0"/>
    <x v="2"/>
    <x v="927"/>
    <x v="926"/>
    <d v="2024-08-16T00:00:00"/>
    <x v="0"/>
    <n v="61837"/>
    <n v="4"/>
    <x v="0"/>
    <n v="5"/>
    <x v="1"/>
    <x v="0"/>
    <n v="22"/>
  </r>
  <r>
    <x v="4148"/>
    <x v="2"/>
    <n v="27"/>
    <x v="7"/>
    <s v="Purchase Manager"/>
    <x v="5"/>
    <x v="2"/>
    <x v="0"/>
    <x v="927"/>
    <x v="926"/>
    <d v="2024-08-20T00:00:00"/>
    <x v="1"/>
    <m/>
    <m/>
    <x v="1"/>
    <n v="4"/>
    <x v="1"/>
    <x v="0"/>
    <n v="26"/>
  </r>
  <r>
    <x v="4149"/>
    <x v="2"/>
    <n v="35"/>
    <x v="5"/>
    <s v="General Manager"/>
    <x v="9"/>
    <x v="0"/>
    <x v="2"/>
    <x v="927"/>
    <x v="932"/>
    <d v="2024-08-26T00:00:00"/>
    <x v="1"/>
    <m/>
    <m/>
    <x v="1"/>
    <m/>
    <x v="0"/>
    <x v="2"/>
    <n v="32"/>
  </r>
  <r>
    <x v="4150"/>
    <x v="0"/>
    <n v="33"/>
    <x v="0"/>
    <s v="Operations Manager"/>
    <x v="7"/>
    <x v="0"/>
    <x v="3"/>
    <x v="927"/>
    <x v="928"/>
    <d v="2024-08-16T00:00:00"/>
    <x v="0"/>
    <n v="61779"/>
    <n v="4.3"/>
    <x v="0"/>
    <n v="5"/>
    <x v="1"/>
    <x v="1"/>
    <n v="22"/>
  </r>
  <r>
    <x v="4151"/>
    <x v="0"/>
    <n v="28"/>
    <x v="0"/>
    <s v="Operations Manager"/>
    <x v="11"/>
    <x v="3"/>
    <x v="1"/>
    <x v="927"/>
    <x v="933"/>
    <d v="2024-08-23T00:00:00"/>
    <x v="1"/>
    <m/>
    <m/>
    <x v="1"/>
    <n v="2"/>
    <x v="0"/>
    <x v="1"/>
    <n v="29"/>
  </r>
  <r>
    <x v="4152"/>
    <x v="2"/>
    <n v="29"/>
    <x v="3"/>
    <s v="Marketing Executive"/>
    <x v="12"/>
    <x v="1"/>
    <x v="1"/>
    <x v="928"/>
    <x v="929"/>
    <d v="2024-08-24T00:00:00"/>
    <x v="0"/>
    <n v="36520"/>
    <n v="4.5"/>
    <x v="0"/>
    <n v="5"/>
    <x v="1"/>
    <x v="1"/>
    <n v="29"/>
  </r>
  <r>
    <x v="4153"/>
    <x v="0"/>
    <n v="27"/>
    <x v="0"/>
    <s v="Operations Executive"/>
    <x v="4"/>
    <x v="1"/>
    <x v="1"/>
    <x v="928"/>
    <x v="929"/>
    <d v="2024-08-18T00:00:00"/>
    <x v="0"/>
    <n v="74418"/>
    <n v="5"/>
    <x v="0"/>
    <n v="4"/>
    <x v="1"/>
    <x v="0"/>
    <n v="23"/>
  </r>
  <r>
    <x v="4154"/>
    <x v="0"/>
    <n v="35"/>
    <x v="0"/>
    <s v="Operations Executive"/>
    <x v="12"/>
    <x v="4"/>
    <x v="1"/>
    <x v="928"/>
    <x v="931"/>
    <d v="2024-08-24T00:00:00"/>
    <x v="0"/>
    <n v="56105"/>
    <n v="4.0999999999999996"/>
    <x v="2"/>
    <m/>
    <x v="1"/>
    <x v="2"/>
    <n v="29"/>
  </r>
  <r>
    <x v="4155"/>
    <x v="0"/>
    <n v="30"/>
    <x v="2"/>
    <s v="Sales Executive"/>
    <x v="9"/>
    <x v="1"/>
    <x v="0"/>
    <x v="928"/>
    <x v="927"/>
    <d v="2024-08-16T00:00:00"/>
    <x v="0"/>
    <n v="56187"/>
    <n v="4.5999999999999996"/>
    <x v="0"/>
    <n v="5"/>
    <x v="0"/>
    <x v="1"/>
    <n v="21"/>
  </r>
  <r>
    <x v="4156"/>
    <x v="0"/>
    <n v="32"/>
    <x v="2"/>
    <s v="Sales Manager"/>
    <x v="1"/>
    <x v="1"/>
    <x v="2"/>
    <x v="928"/>
    <x v="925"/>
    <d v="2024-08-12T00:00:00"/>
    <x v="0"/>
    <n v="65984"/>
    <n v="4.5"/>
    <x v="0"/>
    <n v="5"/>
    <x v="1"/>
    <x v="1"/>
    <n v="17"/>
  </r>
  <r>
    <x v="4157"/>
    <x v="2"/>
    <n v="34"/>
    <x v="1"/>
    <s v="Service Engineer"/>
    <x v="3"/>
    <x v="0"/>
    <x v="4"/>
    <x v="929"/>
    <x v="922"/>
    <d v="2024-08-14T00:00:00"/>
    <x v="4"/>
    <m/>
    <m/>
    <x v="1"/>
    <n v="5"/>
    <x v="1"/>
    <x v="2"/>
    <n v="18"/>
  </r>
  <r>
    <x v="4158"/>
    <x v="1"/>
    <n v="28"/>
    <x v="1"/>
    <s v="Service Manager"/>
    <x v="1"/>
    <x v="1"/>
    <x v="0"/>
    <x v="929"/>
    <x v="927"/>
    <d v="2024-08-18T00:00:00"/>
    <x v="0"/>
    <n v="61605"/>
    <n v="4"/>
    <x v="0"/>
    <n v="4"/>
    <x v="1"/>
    <x v="1"/>
    <n v="22"/>
  </r>
  <r>
    <x v="4159"/>
    <x v="0"/>
    <n v="25"/>
    <x v="1"/>
    <s v="Service Engineer"/>
    <x v="12"/>
    <x v="1"/>
    <x v="0"/>
    <x v="929"/>
    <x v="934"/>
    <d v="2024-08-17T00:00:00"/>
    <x v="1"/>
    <m/>
    <m/>
    <x v="1"/>
    <m/>
    <x v="1"/>
    <x v="0"/>
    <n v="21"/>
  </r>
  <r>
    <x v="4160"/>
    <x v="0"/>
    <n v="35"/>
    <x v="1"/>
    <s v="Service Engineer"/>
    <x v="8"/>
    <x v="4"/>
    <x v="0"/>
    <x v="929"/>
    <x v="927"/>
    <d v="2024-08-16T00:00:00"/>
    <x v="0"/>
    <n v="180874"/>
    <n v="4"/>
    <x v="0"/>
    <n v="4"/>
    <x v="1"/>
    <x v="2"/>
    <n v="20"/>
  </r>
  <r>
    <x v="4161"/>
    <x v="0"/>
    <n v="35"/>
    <x v="1"/>
    <s v="Service Engineer"/>
    <x v="8"/>
    <x v="1"/>
    <x v="1"/>
    <x v="929"/>
    <x v="929"/>
    <d v="2024-08-20T00:00:00"/>
    <x v="0"/>
    <n v="165852"/>
    <n v="4.5999999999999996"/>
    <x v="0"/>
    <n v="5"/>
    <x v="1"/>
    <x v="2"/>
    <n v="24"/>
  </r>
  <r>
    <x v="4162"/>
    <x v="0"/>
    <n v="43"/>
    <x v="7"/>
    <s v="Purchase Officer"/>
    <x v="4"/>
    <x v="0"/>
    <x v="2"/>
    <x v="930"/>
    <x v="931"/>
    <d v="2024-08-20T00:00:00"/>
    <x v="0"/>
    <n v="88593"/>
    <n v="4.3"/>
    <x v="2"/>
    <n v="4"/>
    <x v="1"/>
    <x v="3"/>
    <n v="23"/>
  </r>
  <r>
    <x v="4163"/>
    <x v="0"/>
    <n v="39"/>
    <x v="2"/>
    <s v="Sales Manager"/>
    <x v="14"/>
    <x v="1"/>
    <x v="0"/>
    <x v="930"/>
    <x v="935"/>
    <d v="2024-08-22T00:00:00"/>
    <x v="3"/>
    <m/>
    <m/>
    <x v="1"/>
    <n v="4"/>
    <x v="1"/>
    <x v="2"/>
    <n v="25"/>
  </r>
  <r>
    <x v="4164"/>
    <x v="2"/>
    <n v="32"/>
    <x v="2"/>
    <s v="Sales Manager"/>
    <x v="0"/>
    <x v="2"/>
    <x v="2"/>
    <x v="930"/>
    <x v="931"/>
    <d v="2024-08-24T00:00:00"/>
    <x v="1"/>
    <m/>
    <m/>
    <x v="1"/>
    <n v="4"/>
    <x v="1"/>
    <x v="1"/>
    <n v="27"/>
  </r>
  <r>
    <x v="4165"/>
    <x v="0"/>
    <n v="44"/>
    <x v="0"/>
    <s v="Operations Executive"/>
    <x v="2"/>
    <x v="1"/>
    <x v="1"/>
    <x v="930"/>
    <x v="936"/>
    <d v="2024-08-31T00:00:00"/>
    <x v="1"/>
    <m/>
    <m/>
    <x v="1"/>
    <n v="4"/>
    <x v="0"/>
    <x v="3"/>
    <n v="34"/>
  </r>
  <r>
    <x v="4166"/>
    <x v="0"/>
    <n v="35"/>
    <x v="0"/>
    <s v="Operations Executive"/>
    <x v="6"/>
    <x v="2"/>
    <x v="1"/>
    <x v="931"/>
    <x v="935"/>
    <d v="2024-08-26T00:00:00"/>
    <x v="3"/>
    <m/>
    <m/>
    <x v="1"/>
    <n v="4"/>
    <x v="1"/>
    <x v="2"/>
    <n v="28"/>
  </r>
  <r>
    <x v="4167"/>
    <x v="0"/>
    <n v="43"/>
    <x v="4"/>
    <s v="Production Engineer"/>
    <x v="12"/>
    <x v="1"/>
    <x v="0"/>
    <x v="931"/>
    <x v="937"/>
    <d v="2024-08-29T00:00:00"/>
    <x v="0"/>
    <n v="44610"/>
    <n v="4.9000000000000004"/>
    <x v="2"/>
    <n v="5"/>
    <x v="1"/>
    <x v="3"/>
    <n v="31"/>
  </r>
  <r>
    <x v="4168"/>
    <x v="0"/>
    <n v="30"/>
    <x v="0"/>
    <s v="Operations Executive"/>
    <x v="4"/>
    <x v="0"/>
    <x v="1"/>
    <x v="931"/>
    <x v="936"/>
    <d v="2024-08-26T00:00:00"/>
    <x v="0"/>
    <n v="59191"/>
    <n v="3.6"/>
    <x v="0"/>
    <n v="4"/>
    <x v="1"/>
    <x v="1"/>
    <n v="28"/>
  </r>
  <r>
    <x v="4169"/>
    <x v="0"/>
    <n v="29"/>
    <x v="0"/>
    <s v="Operations Executive"/>
    <x v="6"/>
    <x v="2"/>
    <x v="2"/>
    <x v="931"/>
    <x v="936"/>
    <d v="2024-08-29T00:00:00"/>
    <x v="0"/>
    <n v="75416"/>
    <n v="4.5"/>
    <x v="0"/>
    <n v="5"/>
    <x v="0"/>
    <x v="1"/>
    <n v="31"/>
  </r>
  <r>
    <x v="4170"/>
    <x v="0"/>
    <n v="25"/>
    <x v="7"/>
    <s v="Purchase Manager"/>
    <x v="2"/>
    <x v="1"/>
    <x v="1"/>
    <x v="931"/>
    <x v="933"/>
    <d v="2024-08-21T00:00:00"/>
    <x v="0"/>
    <n v="67330"/>
    <n v="3.7"/>
    <x v="0"/>
    <n v="4"/>
    <x v="1"/>
    <x v="0"/>
    <n v="23"/>
  </r>
  <r>
    <x v="4171"/>
    <x v="1"/>
    <n v="27"/>
    <x v="0"/>
    <s v="Operations Executive"/>
    <x v="2"/>
    <x v="1"/>
    <x v="1"/>
    <x v="932"/>
    <x v="934"/>
    <d v="2024-08-19T00:00:00"/>
    <x v="1"/>
    <m/>
    <m/>
    <x v="1"/>
    <n v="4"/>
    <x v="0"/>
    <x v="0"/>
    <n v="20"/>
  </r>
  <r>
    <x v="4172"/>
    <x v="0"/>
    <n v="25"/>
    <x v="3"/>
    <s v="Marketing Executive"/>
    <x v="0"/>
    <x v="0"/>
    <x v="1"/>
    <x v="932"/>
    <x v="938"/>
    <d v="2024-08-27T00:00:00"/>
    <x v="0"/>
    <m/>
    <m/>
    <x v="0"/>
    <n v="3"/>
    <x v="1"/>
    <x v="0"/>
    <n v="28"/>
  </r>
  <r>
    <x v="4173"/>
    <x v="0"/>
    <n v="26"/>
    <x v="0"/>
    <s v="Operations Manager"/>
    <x v="13"/>
    <x v="1"/>
    <x v="1"/>
    <x v="932"/>
    <x v="925"/>
    <d v="2024-08-12T00:00:00"/>
    <x v="0"/>
    <n v="208993"/>
    <n v="4.8"/>
    <x v="0"/>
    <n v="4"/>
    <x v="1"/>
    <x v="0"/>
    <n v="13"/>
  </r>
  <r>
    <x v="4174"/>
    <x v="2"/>
    <n v="25"/>
    <x v="7"/>
    <s v="Purchase Officer"/>
    <x v="0"/>
    <x v="3"/>
    <x v="1"/>
    <x v="932"/>
    <x v="932"/>
    <d v="2024-08-24T00:00:00"/>
    <x v="3"/>
    <m/>
    <m/>
    <x v="1"/>
    <n v="4"/>
    <x v="1"/>
    <x v="0"/>
    <n v="25"/>
  </r>
  <r>
    <x v="4175"/>
    <x v="1"/>
    <n v="33"/>
    <x v="0"/>
    <s v="Operations Executive"/>
    <x v="6"/>
    <x v="1"/>
    <x v="3"/>
    <x v="932"/>
    <x v="925"/>
    <d v="2024-08-19T00:00:00"/>
    <x v="0"/>
    <n v="73240"/>
    <n v="4.0999999999999996"/>
    <x v="0"/>
    <n v="4"/>
    <x v="1"/>
    <x v="1"/>
    <n v="20"/>
  </r>
  <r>
    <x v="4176"/>
    <x v="2"/>
    <n v="37"/>
    <x v="1"/>
    <s v="Service Engineer"/>
    <x v="3"/>
    <x v="2"/>
    <x v="1"/>
    <x v="933"/>
    <x v="931"/>
    <d v="2024-08-26T00:00:00"/>
    <x v="1"/>
    <m/>
    <m/>
    <x v="1"/>
    <n v="3"/>
    <x v="1"/>
    <x v="2"/>
    <n v="26"/>
  </r>
  <r>
    <x v="4177"/>
    <x v="2"/>
    <n v="28"/>
    <x v="0"/>
    <s v="Operations Executive"/>
    <x v="5"/>
    <x v="2"/>
    <x v="1"/>
    <x v="933"/>
    <x v="939"/>
    <d v="2024-08-29T00:00:00"/>
    <x v="1"/>
    <m/>
    <m/>
    <x v="1"/>
    <n v="4"/>
    <x v="0"/>
    <x v="1"/>
    <n v="29"/>
  </r>
  <r>
    <x v="4178"/>
    <x v="0"/>
    <n v="28"/>
    <x v="5"/>
    <s v="General Manager"/>
    <x v="2"/>
    <x v="1"/>
    <x v="2"/>
    <x v="933"/>
    <x v="933"/>
    <d v="2024-08-23T00:00:00"/>
    <x v="0"/>
    <n v="89862"/>
    <n v="4.3"/>
    <x v="0"/>
    <n v="4"/>
    <x v="1"/>
    <x v="1"/>
    <n v="23"/>
  </r>
  <r>
    <x v="4179"/>
    <x v="0"/>
    <n v="35"/>
    <x v="6"/>
    <s v="Financial Analyst"/>
    <x v="12"/>
    <x v="1"/>
    <x v="1"/>
    <x v="934"/>
    <x v="939"/>
    <d v="2024-08-24T00:00:00"/>
    <x v="4"/>
    <m/>
    <m/>
    <x v="1"/>
    <n v="5"/>
    <x v="1"/>
    <x v="2"/>
    <n v="23"/>
  </r>
  <r>
    <x v="4180"/>
    <x v="0"/>
    <n v="32"/>
    <x v="3"/>
    <s v="Marketing Executive"/>
    <x v="13"/>
    <x v="1"/>
    <x v="1"/>
    <x v="934"/>
    <x v="934"/>
    <d v="2024-08-20T00:00:00"/>
    <x v="0"/>
    <m/>
    <m/>
    <x v="2"/>
    <n v="5"/>
    <x v="1"/>
    <x v="1"/>
    <n v="19"/>
  </r>
  <r>
    <x v="4181"/>
    <x v="2"/>
    <n v="22"/>
    <x v="7"/>
    <s v="Purchase Manager"/>
    <x v="9"/>
    <x v="3"/>
    <x v="0"/>
    <x v="934"/>
    <x v="933"/>
    <d v="2024-08-24T00:00:00"/>
    <x v="0"/>
    <n v="53840"/>
    <n v="4.8"/>
    <x v="0"/>
    <n v="4"/>
    <x v="0"/>
    <x v="0"/>
    <n v="23"/>
  </r>
  <r>
    <x v="4182"/>
    <x v="2"/>
    <n v="26"/>
    <x v="8"/>
    <s v="HR Manager"/>
    <x v="7"/>
    <x v="2"/>
    <x v="1"/>
    <x v="934"/>
    <x v="940"/>
    <d v="2024-09-03T00:00:00"/>
    <x v="4"/>
    <m/>
    <m/>
    <x v="1"/>
    <n v="4"/>
    <x v="1"/>
    <x v="0"/>
    <n v="33"/>
  </r>
  <r>
    <x v="4183"/>
    <x v="0"/>
    <n v="28"/>
    <x v="0"/>
    <s v="Operations Manager"/>
    <x v="5"/>
    <x v="0"/>
    <x v="1"/>
    <x v="935"/>
    <x v="937"/>
    <d v="2024-08-28T00:00:00"/>
    <x v="0"/>
    <n v="58551"/>
    <n v="4.0999999999999996"/>
    <x v="0"/>
    <n v="4"/>
    <x v="1"/>
    <x v="1"/>
    <n v="26"/>
  </r>
  <r>
    <x v="4184"/>
    <x v="0"/>
    <n v="34"/>
    <x v="2"/>
    <s v="Sales Executive"/>
    <x v="3"/>
    <x v="1"/>
    <x v="2"/>
    <x v="935"/>
    <x v="935"/>
    <d v="2024-08-27T00:00:00"/>
    <x v="0"/>
    <n v="76744"/>
    <n v="4.9000000000000004"/>
    <x v="0"/>
    <n v="4"/>
    <x v="1"/>
    <x v="2"/>
    <n v="25"/>
  </r>
  <r>
    <x v="4185"/>
    <x v="2"/>
    <n v="29"/>
    <x v="0"/>
    <s v="Operations Manager"/>
    <x v="6"/>
    <x v="1"/>
    <x v="1"/>
    <x v="935"/>
    <x v="941"/>
    <d v="2024-08-30T00:00:00"/>
    <x v="3"/>
    <m/>
    <m/>
    <x v="1"/>
    <n v="4"/>
    <x v="1"/>
    <x v="1"/>
    <n v="28"/>
  </r>
  <r>
    <x v="4186"/>
    <x v="0"/>
    <n v="24"/>
    <x v="1"/>
    <s v="Service Engineer"/>
    <x v="2"/>
    <x v="0"/>
    <x v="4"/>
    <x v="936"/>
    <x v="938"/>
    <d v="2024-08-24T00:00:00"/>
    <x v="0"/>
    <n v="86653"/>
    <n v="4.5"/>
    <x v="0"/>
    <m/>
    <x v="1"/>
    <x v="0"/>
    <n v="21"/>
  </r>
  <r>
    <x v="4187"/>
    <x v="0"/>
    <n v="40"/>
    <x v="2"/>
    <s v="Sales Executive"/>
    <x v="6"/>
    <x v="3"/>
    <x v="1"/>
    <x v="936"/>
    <x v="929"/>
    <d v="2024-08-22T00:00:00"/>
    <x v="0"/>
    <n v="62043"/>
    <n v="4.0999999999999996"/>
    <x v="0"/>
    <m/>
    <x v="1"/>
    <x v="3"/>
    <n v="19"/>
  </r>
  <r>
    <x v="4188"/>
    <x v="2"/>
    <n v="33"/>
    <x v="0"/>
    <s v="Operations Executive"/>
    <x v="3"/>
    <x v="1"/>
    <x v="2"/>
    <x v="936"/>
    <x v="938"/>
    <d v="2024-08-26T00:00:00"/>
    <x v="1"/>
    <m/>
    <m/>
    <x v="1"/>
    <m/>
    <x v="2"/>
    <x v="1"/>
    <n v="23"/>
  </r>
  <r>
    <x v="4189"/>
    <x v="2"/>
    <n v="54"/>
    <x v="1"/>
    <s v="Service Engineer"/>
    <x v="3"/>
    <x v="2"/>
    <x v="2"/>
    <x v="936"/>
    <x v="937"/>
    <d v="2024-08-24T00:00:00"/>
    <x v="1"/>
    <m/>
    <m/>
    <x v="1"/>
    <n v="4"/>
    <x v="1"/>
    <x v="4"/>
    <n v="21"/>
  </r>
  <r>
    <x v="4190"/>
    <x v="2"/>
    <n v="32"/>
    <x v="0"/>
    <s v="Operations Executive"/>
    <x v="1"/>
    <x v="1"/>
    <x v="1"/>
    <x v="936"/>
    <x v="942"/>
    <d v="2024-09-02T00:00:00"/>
    <x v="1"/>
    <m/>
    <m/>
    <x v="1"/>
    <n v="4"/>
    <x v="2"/>
    <x v="1"/>
    <n v="30"/>
  </r>
  <r>
    <x v="4191"/>
    <x v="2"/>
    <n v="31"/>
    <x v="1"/>
    <s v="Service Engineer"/>
    <x v="1"/>
    <x v="2"/>
    <x v="1"/>
    <x v="937"/>
    <x v="939"/>
    <d v="2024-08-26T00:00:00"/>
    <x v="3"/>
    <m/>
    <m/>
    <x v="1"/>
    <m/>
    <x v="1"/>
    <x v="1"/>
    <n v="22"/>
  </r>
  <r>
    <x v="4192"/>
    <x v="0"/>
    <n v="30"/>
    <x v="1"/>
    <s v="Service Manager"/>
    <x v="11"/>
    <x v="1"/>
    <x v="3"/>
    <x v="937"/>
    <x v="936"/>
    <d v="2024-08-30T00:00:00"/>
    <x v="0"/>
    <m/>
    <m/>
    <x v="2"/>
    <n v="4"/>
    <x v="0"/>
    <x v="1"/>
    <n v="26"/>
  </r>
  <r>
    <x v="4193"/>
    <x v="2"/>
    <n v="25"/>
    <x v="5"/>
    <s v="General Manager"/>
    <x v="7"/>
    <x v="2"/>
    <x v="0"/>
    <x v="937"/>
    <x v="940"/>
    <d v="2024-08-29T00:00:00"/>
    <x v="0"/>
    <n v="61312"/>
    <n v="4.2"/>
    <x v="0"/>
    <n v="4"/>
    <x v="1"/>
    <x v="0"/>
    <n v="25"/>
  </r>
  <r>
    <x v="4194"/>
    <x v="2"/>
    <n v="26"/>
    <x v="1"/>
    <s v="Service Engineer"/>
    <x v="14"/>
    <x v="4"/>
    <x v="1"/>
    <x v="937"/>
    <x v="938"/>
    <d v="2024-08-23T00:00:00"/>
    <x v="1"/>
    <m/>
    <m/>
    <x v="1"/>
    <n v="3"/>
    <x v="1"/>
    <x v="0"/>
    <n v="19"/>
  </r>
  <r>
    <x v="4195"/>
    <x v="0"/>
    <n v="22"/>
    <x v="0"/>
    <s v="Operations Manager"/>
    <x v="5"/>
    <x v="0"/>
    <x v="1"/>
    <x v="937"/>
    <x v="929"/>
    <d v="2024-08-22T00:00:00"/>
    <x v="1"/>
    <m/>
    <m/>
    <x v="1"/>
    <n v="2"/>
    <x v="1"/>
    <x v="0"/>
    <n v="18"/>
  </r>
  <r>
    <x v="4196"/>
    <x v="0"/>
    <n v="35"/>
    <x v="0"/>
    <s v="Operations Executive"/>
    <x v="9"/>
    <x v="4"/>
    <x v="3"/>
    <x v="938"/>
    <x v="932"/>
    <d v="2024-08-25T00:00:00"/>
    <x v="0"/>
    <n v="61548"/>
    <n v="4.0999999999999996"/>
    <x v="0"/>
    <n v="4"/>
    <x v="1"/>
    <x v="2"/>
    <n v="20"/>
  </r>
  <r>
    <x v="4197"/>
    <x v="0"/>
    <n v="26"/>
    <x v="0"/>
    <s v="Operations Executive"/>
    <x v="4"/>
    <x v="1"/>
    <x v="0"/>
    <x v="938"/>
    <x v="939"/>
    <d v="2024-08-27T00:00:00"/>
    <x v="1"/>
    <m/>
    <m/>
    <x v="1"/>
    <n v="4"/>
    <x v="1"/>
    <x v="0"/>
    <n v="22"/>
  </r>
  <r>
    <x v="4198"/>
    <x v="0"/>
    <n v="28"/>
    <x v="0"/>
    <s v="Operations Executive"/>
    <x v="7"/>
    <x v="3"/>
    <x v="1"/>
    <x v="938"/>
    <x v="941"/>
    <d v="2024-09-03T00:00:00"/>
    <x v="0"/>
    <n v="48460"/>
    <n v="4.0999999999999996"/>
    <x v="0"/>
    <n v="4"/>
    <x v="1"/>
    <x v="1"/>
    <n v="29"/>
  </r>
  <r>
    <x v="4199"/>
    <x v="2"/>
    <n v="37"/>
    <x v="0"/>
    <s v="Operations Executive"/>
    <x v="13"/>
    <x v="4"/>
    <x v="3"/>
    <x v="939"/>
    <x v="939"/>
    <d v="2024-08-24T00:00:00"/>
    <x v="0"/>
    <m/>
    <m/>
    <x v="0"/>
    <n v="4"/>
    <x v="1"/>
    <x v="2"/>
    <n v="18"/>
  </r>
  <r>
    <x v="4200"/>
    <x v="2"/>
    <n v="40"/>
    <x v="7"/>
    <s v="Purchase Officer"/>
    <x v="5"/>
    <x v="1"/>
    <x v="1"/>
    <x v="939"/>
    <x v="942"/>
    <d v="2024-08-25T00:00:00"/>
    <x v="0"/>
    <n v="59455"/>
    <n v="4.8"/>
    <x v="0"/>
    <n v="4"/>
    <x v="1"/>
    <x v="3"/>
    <n v="19"/>
  </r>
  <r>
    <x v="4201"/>
    <x v="0"/>
    <n v="40"/>
    <x v="0"/>
    <s v="Operations Executive"/>
    <x v="5"/>
    <x v="0"/>
    <x v="0"/>
    <x v="939"/>
    <x v="936"/>
    <d v="2024-08-26T00:00:00"/>
    <x v="2"/>
    <m/>
    <m/>
    <x v="1"/>
    <m/>
    <x v="1"/>
    <x v="3"/>
    <n v="20"/>
  </r>
  <r>
    <x v="4202"/>
    <x v="0"/>
    <n v="35"/>
    <x v="1"/>
    <s v="Service Engineer"/>
    <x v="5"/>
    <x v="4"/>
    <x v="0"/>
    <x v="939"/>
    <x v="942"/>
    <d v="2024-08-27T00:00:00"/>
    <x v="0"/>
    <n v="37212"/>
    <n v="3.8"/>
    <x v="0"/>
    <n v="4"/>
    <x v="0"/>
    <x v="2"/>
    <n v="21"/>
  </r>
  <r>
    <x v="4203"/>
    <x v="1"/>
    <n v="24"/>
    <x v="0"/>
    <s v="Operations Executive"/>
    <x v="0"/>
    <x v="1"/>
    <x v="2"/>
    <x v="940"/>
    <x v="938"/>
    <d v="2024-08-30T00:00:00"/>
    <x v="2"/>
    <m/>
    <m/>
    <x v="1"/>
    <m/>
    <x v="1"/>
    <x v="0"/>
    <n v="23"/>
  </r>
  <r>
    <x v="4204"/>
    <x v="0"/>
    <n v="26"/>
    <x v="3"/>
    <s v="Marketing Manager"/>
    <x v="12"/>
    <x v="0"/>
    <x v="1"/>
    <x v="940"/>
    <x v="940"/>
    <d v="2024-08-28T00:00:00"/>
    <x v="0"/>
    <n v="53806"/>
    <n v="4.0999999999999996"/>
    <x v="0"/>
    <m/>
    <x v="0"/>
    <x v="0"/>
    <n v="21"/>
  </r>
  <r>
    <x v="4205"/>
    <x v="0"/>
    <n v="29"/>
    <x v="0"/>
    <s v="Operations Executive"/>
    <x v="3"/>
    <x v="2"/>
    <x v="3"/>
    <x v="940"/>
    <x v="938"/>
    <d v="2024-08-28T00:00:00"/>
    <x v="0"/>
    <n v="57274"/>
    <n v="4.8"/>
    <x v="0"/>
    <n v="4"/>
    <x v="1"/>
    <x v="1"/>
    <n v="21"/>
  </r>
  <r>
    <x v="4206"/>
    <x v="2"/>
    <n v="31"/>
    <x v="0"/>
    <s v="Operations Executive"/>
    <x v="0"/>
    <x v="1"/>
    <x v="3"/>
    <x v="941"/>
    <x v="943"/>
    <d v="2024-08-29T00:00:00"/>
    <x v="0"/>
    <n v="48122"/>
    <n v="4.5"/>
    <x v="2"/>
    <n v="5"/>
    <x v="1"/>
    <x v="1"/>
    <n v="21"/>
  </r>
  <r>
    <x v="4207"/>
    <x v="0"/>
    <n v="32"/>
    <x v="0"/>
    <s v="Operations Manager"/>
    <x v="2"/>
    <x v="2"/>
    <x v="1"/>
    <x v="941"/>
    <x v="944"/>
    <d v="2024-09-08T00:00:00"/>
    <x v="0"/>
    <m/>
    <m/>
    <x v="2"/>
    <n v="3"/>
    <x v="0"/>
    <x v="1"/>
    <n v="31"/>
  </r>
  <r>
    <x v="4208"/>
    <x v="0"/>
    <n v="22"/>
    <x v="0"/>
    <s v="Operations Executive"/>
    <x v="4"/>
    <x v="1"/>
    <x v="0"/>
    <x v="941"/>
    <x v="945"/>
    <d v="2024-09-02T00:00:00"/>
    <x v="0"/>
    <n v="76137"/>
    <n v="4.8"/>
    <x v="0"/>
    <n v="4"/>
    <x v="1"/>
    <x v="0"/>
    <n v="25"/>
  </r>
  <r>
    <x v="4209"/>
    <x v="0"/>
    <n v="32"/>
    <x v="3"/>
    <s v="Marketing Manager"/>
    <x v="1"/>
    <x v="1"/>
    <x v="3"/>
    <x v="941"/>
    <x v="942"/>
    <d v="2024-08-27T00:00:00"/>
    <x v="3"/>
    <m/>
    <m/>
    <x v="1"/>
    <n v="4"/>
    <x v="1"/>
    <x v="1"/>
    <n v="19"/>
  </r>
  <r>
    <x v="4210"/>
    <x v="0"/>
    <n v="25"/>
    <x v="1"/>
    <s v="Service Manager"/>
    <x v="7"/>
    <x v="0"/>
    <x v="0"/>
    <x v="941"/>
    <x v="944"/>
    <d v="2024-09-10T00:00:00"/>
    <x v="0"/>
    <m/>
    <m/>
    <x v="0"/>
    <n v="5"/>
    <x v="1"/>
    <x v="0"/>
    <n v="33"/>
  </r>
  <r>
    <x v="4211"/>
    <x v="2"/>
    <n v="27"/>
    <x v="1"/>
    <s v="Service Manager"/>
    <x v="4"/>
    <x v="0"/>
    <x v="0"/>
    <x v="942"/>
    <x v="945"/>
    <d v="2024-08-31T00:00:00"/>
    <x v="0"/>
    <n v="65160"/>
    <n v="3.7"/>
    <x v="0"/>
    <m/>
    <x v="1"/>
    <x v="0"/>
    <n v="22"/>
  </r>
  <r>
    <x v="4212"/>
    <x v="0"/>
    <n v="27"/>
    <x v="4"/>
    <s v="Production Engineer"/>
    <x v="1"/>
    <x v="4"/>
    <x v="0"/>
    <x v="942"/>
    <x v="944"/>
    <d v="2024-09-08T00:00:00"/>
    <x v="0"/>
    <n v="64856"/>
    <n v="4.7"/>
    <x v="0"/>
    <m/>
    <x v="1"/>
    <x v="0"/>
    <n v="30"/>
  </r>
  <r>
    <x v="4213"/>
    <x v="0"/>
    <n v="46"/>
    <x v="0"/>
    <s v="Operations Executive"/>
    <x v="6"/>
    <x v="0"/>
    <x v="2"/>
    <x v="942"/>
    <x v="944"/>
    <d v="2024-09-03T00:00:00"/>
    <x v="0"/>
    <n v="55628"/>
    <n v="4.0999999999999996"/>
    <x v="0"/>
    <n v="3"/>
    <x v="0"/>
    <x v="5"/>
    <n v="25"/>
  </r>
  <r>
    <x v="4214"/>
    <x v="2"/>
    <n v="40"/>
    <x v="1"/>
    <s v="Service Engineer"/>
    <x v="0"/>
    <x v="0"/>
    <x v="0"/>
    <x v="942"/>
    <x v="946"/>
    <d v="2024-09-07T00:00:00"/>
    <x v="3"/>
    <m/>
    <m/>
    <x v="1"/>
    <n v="4"/>
    <x v="1"/>
    <x v="3"/>
    <n v="29"/>
  </r>
  <r>
    <x v="4215"/>
    <x v="2"/>
    <n v="29"/>
    <x v="2"/>
    <s v="Sales Executive"/>
    <x v="7"/>
    <x v="0"/>
    <x v="0"/>
    <x v="942"/>
    <x v="947"/>
    <d v="2024-09-08T00:00:00"/>
    <x v="4"/>
    <m/>
    <m/>
    <x v="1"/>
    <n v="2"/>
    <x v="0"/>
    <x v="1"/>
    <n v="30"/>
  </r>
  <r>
    <x v="4216"/>
    <x v="0"/>
    <n v="31"/>
    <x v="1"/>
    <s v="Service Engineer"/>
    <x v="12"/>
    <x v="2"/>
    <x v="1"/>
    <x v="942"/>
    <x v="941"/>
    <d v="2024-09-05T00:00:00"/>
    <x v="1"/>
    <m/>
    <m/>
    <x v="1"/>
    <n v="5"/>
    <x v="1"/>
    <x v="1"/>
    <n v="27"/>
  </r>
  <r>
    <x v="4217"/>
    <x v="0"/>
    <n v="35"/>
    <x v="3"/>
    <s v="Marketing Executive"/>
    <x v="0"/>
    <x v="4"/>
    <x v="0"/>
    <x v="943"/>
    <x v="937"/>
    <d v="2024-08-27T00:00:00"/>
    <x v="0"/>
    <n v="69503"/>
    <n v="3.7"/>
    <x v="0"/>
    <n v="4"/>
    <x v="0"/>
    <x v="2"/>
    <n v="17"/>
  </r>
  <r>
    <x v="4218"/>
    <x v="2"/>
    <n v="25"/>
    <x v="0"/>
    <s v="Operations Manager"/>
    <x v="5"/>
    <x v="2"/>
    <x v="1"/>
    <x v="943"/>
    <x v="948"/>
    <d v="2024-09-07T00:00:00"/>
    <x v="2"/>
    <m/>
    <m/>
    <x v="1"/>
    <n v="4"/>
    <x v="1"/>
    <x v="0"/>
    <n v="28"/>
  </r>
  <r>
    <x v="4219"/>
    <x v="0"/>
    <n v="32"/>
    <x v="7"/>
    <s v="Purchase Officer"/>
    <x v="4"/>
    <x v="0"/>
    <x v="0"/>
    <x v="943"/>
    <x v="949"/>
    <d v="2024-09-02T00:00:00"/>
    <x v="1"/>
    <m/>
    <m/>
    <x v="1"/>
    <n v="4"/>
    <x v="1"/>
    <x v="1"/>
    <n v="23"/>
  </r>
  <r>
    <x v="4220"/>
    <x v="0"/>
    <n v="32"/>
    <x v="1"/>
    <s v="Service Manager"/>
    <x v="4"/>
    <x v="1"/>
    <x v="1"/>
    <x v="943"/>
    <x v="950"/>
    <d v="2024-09-07T00:00:00"/>
    <x v="0"/>
    <n v="60737"/>
    <n v="3.6"/>
    <x v="0"/>
    <n v="4"/>
    <x v="1"/>
    <x v="1"/>
    <n v="28"/>
  </r>
  <r>
    <x v="4221"/>
    <x v="2"/>
    <n v="25"/>
    <x v="1"/>
    <s v="Service Manager"/>
    <x v="0"/>
    <x v="4"/>
    <x v="0"/>
    <x v="943"/>
    <x v="950"/>
    <d v="2024-09-05T00:00:00"/>
    <x v="3"/>
    <m/>
    <m/>
    <x v="1"/>
    <m/>
    <x v="0"/>
    <x v="0"/>
    <n v="26"/>
  </r>
  <r>
    <x v="4222"/>
    <x v="2"/>
    <n v="24"/>
    <x v="1"/>
    <s v="Service Engineer"/>
    <x v="6"/>
    <x v="2"/>
    <x v="1"/>
    <x v="943"/>
    <x v="941"/>
    <d v="2024-08-30T00:00:00"/>
    <x v="2"/>
    <m/>
    <m/>
    <x v="1"/>
    <n v="3"/>
    <x v="1"/>
    <x v="0"/>
    <n v="20"/>
  </r>
  <r>
    <x v="4223"/>
    <x v="2"/>
    <n v="32"/>
    <x v="1"/>
    <s v="Service Engineer"/>
    <x v="3"/>
    <x v="1"/>
    <x v="0"/>
    <x v="944"/>
    <x v="943"/>
    <d v="2024-09-05T00:00:00"/>
    <x v="0"/>
    <n v="75485"/>
    <n v="4.4000000000000004"/>
    <x v="0"/>
    <n v="4"/>
    <x v="0"/>
    <x v="1"/>
    <n v="25"/>
  </r>
  <r>
    <x v="4224"/>
    <x v="2"/>
    <n v="37"/>
    <x v="0"/>
    <s v="Operations Executive"/>
    <x v="12"/>
    <x v="0"/>
    <x v="2"/>
    <x v="945"/>
    <x v="951"/>
    <d v="2024-09-09T00:00:00"/>
    <x v="0"/>
    <n v="53838"/>
    <n v="4.4000000000000004"/>
    <x v="0"/>
    <n v="3"/>
    <x v="1"/>
    <x v="2"/>
    <n v="28"/>
  </r>
  <r>
    <x v="4225"/>
    <x v="2"/>
    <n v="27"/>
    <x v="8"/>
    <s v="HR Manager"/>
    <x v="8"/>
    <x v="0"/>
    <x v="0"/>
    <x v="945"/>
    <x v="944"/>
    <d v="2024-09-08T00:00:00"/>
    <x v="0"/>
    <n v="205004"/>
    <n v="3.6"/>
    <x v="2"/>
    <m/>
    <x v="1"/>
    <x v="0"/>
    <n v="27"/>
  </r>
  <r>
    <x v="4226"/>
    <x v="0"/>
    <n v="28"/>
    <x v="1"/>
    <s v="Service Engineer"/>
    <x v="9"/>
    <x v="1"/>
    <x v="1"/>
    <x v="945"/>
    <x v="944"/>
    <d v="2024-09-05T00:00:00"/>
    <x v="0"/>
    <n v="61880"/>
    <n v="3.8"/>
    <x v="0"/>
    <m/>
    <x v="1"/>
    <x v="1"/>
    <n v="24"/>
  </r>
  <r>
    <x v="4227"/>
    <x v="2"/>
    <n v="48"/>
    <x v="2"/>
    <s v="Sales Executive"/>
    <x v="4"/>
    <x v="0"/>
    <x v="1"/>
    <x v="945"/>
    <x v="952"/>
    <d v="2024-09-08T00:00:00"/>
    <x v="0"/>
    <m/>
    <m/>
    <x v="0"/>
    <n v="3"/>
    <x v="1"/>
    <x v="5"/>
    <n v="27"/>
  </r>
  <r>
    <x v="4228"/>
    <x v="0"/>
    <n v="26"/>
    <x v="1"/>
    <s v="Service Engineer"/>
    <x v="14"/>
    <x v="1"/>
    <x v="3"/>
    <x v="945"/>
    <x v="943"/>
    <d v="2024-08-30T00:00:00"/>
    <x v="0"/>
    <n v="136410"/>
    <n v="4.0999999999999996"/>
    <x v="0"/>
    <m/>
    <x v="0"/>
    <x v="0"/>
    <n v="18"/>
  </r>
  <r>
    <x v="4229"/>
    <x v="0"/>
    <n v="39"/>
    <x v="4"/>
    <s v="Production Manager"/>
    <x v="1"/>
    <x v="2"/>
    <x v="2"/>
    <x v="946"/>
    <x v="951"/>
    <d v="2024-09-06T00:00:00"/>
    <x v="0"/>
    <n v="60906"/>
    <n v="4.9000000000000004"/>
    <x v="0"/>
    <n v="4"/>
    <x v="1"/>
    <x v="2"/>
    <n v="24"/>
  </r>
  <r>
    <x v="4230"/>
    <x v="2"/>
    <n v="35"/>
    <x v="1"/>
    <s v="Service Manager"/>
    <x v="5"/>
    <x v="1"/>
    <x v="1"/>
    <x v="946"/>
    <x v="946"/>
    <d v="2024-09-04T00:00:00"/>
    <x v="0"/>
    <n v="43853"/>
    <n v="5"/>
    <x v="0"/>
    <n v="5"/>
    <x v="1"/>
    <x v="2"/>
    <n v="22"/>
  </r>
  <r>
    <x v="4231"/>
    <x v="0"/>
    <n v="30"/>
    <x v="1"/>
    <s v="Service Engineer"/>
    <x v="9"/>
    <x v="1"/>
    <x v="3"/>
    <x v="946"/>
    <x v="951"/>
    <d v="2024-09-13T00:00:00"/>
    <x v="0"/>
    <n v="44606"/>
    <n v="4.0999999999999996"/>
    <x v="0"/>
    <n v="4"/>
    <x v="1"/>
    <x v="1"/>
    <n v="31"/>
  </r>
  <r>
    <x v="4232"/>
    <x v="0"/>
    <n v="25"/>
    <x v="1"/>
    <s v="Service Engineer"/>
    <x v="9"/>
    <x v="1"/>
    <x v="1"/>
    <x v="947"/>
    <x v="953"/>
    <d v="2024-09-15T00:00:00"/>
    <x v="1"/>
    <m/>
    <m/>
    <x v="1"/>
    <n v="5"/>
    <x v="0"/>
    <x v="0"/>
    <n v="32"/>
  </r>
  <r>
    <x v="4233"/>
    <x v="1"/>
    <n v="35"/>
    <x v="0"/>
    <s v="Operations Executive"/>
    <x v="9"/>
    <x v="0"/>
    <x v="0"/>
    <x v="947"/>
    <x v="941"/>
    <d v="2024-08-31T00:00:00"/>
    <x v="4"/>
    <m/>
    <m/>
    <x v="1"/>
    <n v="4"/>
    <x v="0"/>
    <x v="2"/>
    <n v="17"/>
  </r>
  <r>
    <x v="4234"/>
    <x v="0"/>
    <n v="22"/>
    <x v="0"/>
    <s v="Operations Executive"/>
    <x v="5"/>
    <x v="1"/>
    <x v="0"/>
    <x v="947"/>
    <x v="952"/>
    <d v="2024-09-11T00:00:00"/>
    <x v="0"/>
    <m/>
    <m/>
    <x v="0"/>
    <n v="4"/>
    <x v="1"/>
    <x v="0"/>
    <n v="28"/>
  </r>
  <r>
    <x v="4235"/>
    <x v="0"/>
    <n v="30"/>
    <x v="0"/>
    <s v="Operations Manager"/>
    <x v="2"/>
    <x v="4"/>
    <x v="1"/>
    <x v="948"/>
    <x v="945"/>
    <d v="2024-09-02T00:00:00"/>
    <x v="1"/>
    <m/>
    <m/>
    <x v="1"/>
    <n v="4"/>
    <x v="0"/>
    <x v="1"/>
    <n v="18"/>
  </r>
  <r>
    <x v="4236"/>
    <x v="0"/>
    <n v="28"/>
    <x v="1"/>
    <s v="Service Manager"/>
    <x v="4"/>
    <x v="1"/>
    <x v="1"/>
    <x v="948"/>
    <x v="947"/>
    <d v="2024-09-02T00:00:00"/>
    <x v="0"/>
    <n v="71749"/>
    <n v="3.8"/>
    <x v="0"/>
    <n v="4"/>
    <x v="1"/>
    <x v="1"/>
    <n v="18"/>
  </r>
  <r>
    <x v="4237"/>
    <x v="2"/>
    <n v="31"/>
    <x v="0"/>
    <s v="Operations Manager"/>
    <x v="9"/>
    <x v="2"/>
    <x v="2"/>
    <x v="949"/>
    <x v="953"/>
    <d v="2024-09-15T00:00:00"/>
    <x v="1"/>
    <m/>
    <m/>
    <x v="1"/>
    <n v="4"/>
    <x v="1"/>
    <x v="1"/>
    <n v="30"/>
  </r>
  <r>
    <x v="4238"/>
    <x v="2"/>
    <n v="32"/>
    <x v="3"/>
    <s v="Marketing Executive"/>
    <x v="13"/>
    <x v="0"/>
    <x v="1"/>
    <x v="949"/>
    <x v="953"/>
    <d v="2024-09-16T00:00:00"/>
    <x v="0"/>
    <n v="215588"/>
    <n v="4.4000000000000004"/>
    <x v="2"/>
    <n v="3"/>
    <x v="1"/>
    <x v="1"/>
    <n v="31"/>
  </r>
  <r>
    <x v="4239"/>
    <x v="0"/>
    <n v="26"/>
    <x v="1"/>
    <s v="Service Engineer"/>
    <x v="1"/>
    <x v="4"/>
    <x v="0"/>
    <x v="949"/>
    <x v="943"/>
    <d v="2024-08-30T00:00:00"/>
    <x v="1"/>
    <m/>
    <m/>
    <x v="1"/>
    <n v="4"/>
    <x v="1"/>
    <x v="0"/>
    <n v="14"/>
  </r>
  <r>
    <x v="4240"/>
    <x v="2"/>
    <n v="38"/>
    <x v="1"/>
    <s v="Service Engineer"/>
    <x v="2"/>
    <x v="1"/>
    <x v="0"/>
    <x v="950"/>
    <x v="953"/>
    <d v="2024-09-13T00:00:00"/>
    <x v="1"/>
    <m/>
    <m/>
    <x v="1"/>
    <n v="4"/>
    <x v="1"/>
    <x v="2"/>
    <n v="27"/>
  </r>
  <r>
    <x v="4241"/>
    <x v="0"/>
    <n v="35"/>
    <x v="6"/>
    <s v="Financial Analyst"/>
    <x v="12"/>
    <x v="1"/>
    <x v="1"/>
    <x v="950"/>
    <x v="948"/>
    <d v="2024-09-07T00:00:00"/>
    <x v="1"/>
    <m/>
    <m/>
    <x v="1"/>
    <n v="5"/>
    <x v="1"/>
    <x v="2"/>
    <n v="21"/>
  </r>
  <r>
    <x v="4242"/>
    <x v="2"/>
    <n v="26"/>
    <x v="2"/>
    <s v="Sales Executive"/>
    <x v="9"/>
    <x v="0"/>
    <x v="2"/>
    <x v="950"/>
    <x v="947"/>
    <d v="2024-09-03T00:00:00"/>
    <x v="0"/>
    <n v="54756"/>
    <n v="4.0999999999999996"/>
    <x v="0"/>
    <n v="5"/>
    <x v="1"/>
    <x v="0"/>
    <n v="17"/>
  </r>
  <r>
    <x v="4243"/>
    <x v="0"/>
    <n v="32"/>
    <x v="7"/>
    <s v="Purchase Manager"/>
    <x v="1"/>
    <x v="2"/>
    <x v="1"/>
    <x v="951"/>
    <x v="946"/>
    <d v="2024-09-08T00:00:00"/>
    <x v="1"/>
    <m/>
    <m/>
    <x v="1"/>
    <n v="4"/>
    <x v="1"/>
    <x v="1"/>
    <n v="21"/>
  </r>
  <r>
    <x v="4244"/>
    <x v="0"/>
    <n v="25"/>
    <x v="0"/>
    <s v="Operations Executive"/>
    <x v="5"/>
    <x v="1"/>
    <x v="1"/>
    <x v="951"/>
    <x v="950"/>
    <d v="2024-09-03T00:00:00"/>
    <x v="0"/>
    <n v="48383"/>
    <n v="4.5"/>
    <x v="0"/>
    <n v="4"/>
    <x v="1"/>
    <x v="0"/>
    <n v="16"/>
  </r>
  <r>
    <x v="4245"/>
    <x v="1"/>
    <n v="24"/>
    <x v="6"/>
    <s v="Finance Manager"/>
    <x v="0"/>
    <x v="1"/>
    <x v="2"/>
    <x v="951"/>
    <x v="946"/>
    <d v="2024-09-01T00:00:00"/>
    <x v="0"/>
    <n v="57257"/>
    <n v="4.8"/>
    <x v="0"/>
    <n v="4"/>
    <x v="2"/>
    <x v="0"/>
    <n v="14"/>
  </r>
  <r>
    <x v="4246"/>
    <x v="0"/>
    <n v="26"/>
    <x v="1"/>
    <s v="Service Engineer"/>
    <x v="12"/>
    <x v="0"/>
    <x v="3"/>
    <x v="951"/>
    <x v="953"/>
    <d v="2024-09-08T00:00:00"/>
    <x v="1"/>
    <m/>
    <m/>
    <x v="1"/>
    <m/>
    <x v="1"/>
    <x v="0"/>
    <n v="21"/>
  </r>
  <r>
    <x v="4247"/>
    <x v="0"/>
    <n v="28"/>
    <x v="0"/>
    <s v="Operations Executive"/>
    <x v="12"/>
    <x v="1"/>
    <x v="2"/>
    <x v="952"/>
    <x v="954"/>
    <d v="2024-09-13T00:00:00"/>
    <x v="1"/>
    <m/>
    <m/>
    <x v="1"/>
    <n v="4"/>
    <x v="1"/>
    <x v="1"/>
    <n v="25"/>
  </r>
  <r>
    <x v="4248"/>
    <x v="2"/>
    <n v="32"/>
    <x v="3"/>
    <s v="Marketing Executive"/>
    <x v="9"/>
    <x v="1"/>
    <x v="1"/>
    <x v="952"/>
    <x v="946"/>
    <d v="2024-09-09T00:00:00"/>
    <x v="0"/>
    <n v="48713"/>
    <n v="4.9000000000000004"/>
    <x v="0"/>
    <n v="3"/>
    <x v="1"/>
    <x v="1"/>
    <n v="21"/>
  </r>
  <r>
    <x v="4249"/>
    <x v="1"/>
    <n v="39"/>
    <x v="1"/>
    <s v="Service Engineer"/>
    <x v="3"/>
    <x v="0"/>
    <x v="4"/>
    <x v="952"/>
    <x v="955"/>
    <d v="2024-09-19T00:00:00"/>
    <x v="0"/>
    <n v="61470"/>
    <n v="4.9000000000000004"/>
    <x v="0"/>
    <n v="4"/>
    <x v="1"/>
    <x v="2"/>
    <n v="31"/>
  </r>
  <r>
    <x v="4250"/>
    <x v="0"/>
    <n v="35"/>
    <x v="0"/>
    <s v="Operations Executive"/>
    <x v="5"/>
    <x v="2"/>
    <x v="0"/>
    <x v="952"/>
    <x v="951"/>
    <d v="2024-09-12T00:00:00"/>
    <x v="1"/>
    <m/>
    <m/>
    <x v="1"/>
    <n v="1"/>
    <x v="1"/>
    <x v="2"/>
    <n v="24"/>
  </r>
  <r>
    <x v="4251"/>
    <x v="0"/>
    <n v="38"/>
    <x v="2"/>
    <s v="Sales Manager"/>
    <x v="11"/>
    <x v="3"/>
    <x v="1"/>
    <x v="952"/>
    <x v="954"/>
    <d v="2024-09-08T00:00:00"/>
    <x v="1"/>
    <m/>
    <m/>
    <x v="1"/>
    <n v="4"/>
    <x v="1"/>
    <x v="2"/>
    <n v="20"/>
  </r>
  <r>
    <x v="4252"/>
    <x v="0"/>
    <n v="23"/>
    <x v="2"/>
    <s v="Sales Executive"/>
    <x v="12"/>
    <x v="1"/>
    <x v="3"/>
    <x v="953"/>
    <x v="948"/>
    <d v="2024-09-11T00:00:00"/>
    <x v="0"/>
    <m/>
    <m/>
    <x v="0"/>
    <m/>
    <x v="1"/>
    <x v="0"/>
    <n v="22"/>
  </r>
  <r>
    <x v="4253"/>
    <x v="0"/>
    <n v="29"/>
    <x v="0"/>
    <s v="Operations Manager"/>
    <x v="12"/>
    <x v="0"/>
    <x v="1"/>
    <x v="953"/>
    <x v="952"/>
    <d v="2024-09-08T00:00:00"/>
    <x v="1"/>
    <m/>
    <m/>
    <x v="1"/>
    <n v="4"/>
    <x v="0"/>
    <x v="1"/>
    <n v="19"/>
  </r>
  <r>
    <x v="4254"/>
    <x v="0"/>
    <n v="35"/>
    <x v="1"/>
    <s v="Service Manager"/>
    <x v="5"/>
    <x v="1"/>
    <x v="0"/>
    <x v="953"/>
    <x v="952"/>
    <d v="2024-09-12T00:00:00"/>
    <x v="2"/>
    <m/>
    <m/>
    <x v="1"/>
    <n v="4"/>
    <x v="0"/>
    <x v="2"/>
    <n v="23"/>
  </r>
  <r>
    <x v="4255"/>
    <x v="2"/>
    <n v="32"/>
    <x v="2"/>
    <s v="Sales Executive"/>
    <x v="7"/>
    <x v="1"/>
    <x v="4"/>
    <x v="953"/>
    <x v="956"/>
    <d v="2024-09-10T00:00:00"/>
    <x v="3"/>
    <m/>
    <m/>
    <x v="1"/>
    <n v="1"/>
    <x v="1"/>
    <x v="1"/>
    <n v="21"/>
  </r>
  <r>
    <x v="4256"/>
    <x v="1"/>
    <n v="29"/>
    <x v="1"/>
    <s v="Service Manager"/>
    <x v="3"/>
    <x v="0"/>
    <x v="1"/>
    <x v="954"/>
    <x v="950"/>
    <d v="2024-09-10T00:00:00"/>
    <x v="0"/>
    <n v="75004"/>
    <n v="4.2"/>
    <x v="0"/>
    <n v="4"/>
    <x v="1"/>
    <x v="1"/>
    <n v="20"/>
  </r>
  <r>
    <x v="4257"/>
    <x v="0"/>
    <n v="31"/>
    <x v="0"/>
    <s v="Operations Executive"/>
    <x v="2"/>
    <x v="2"/>
    <x v="0"/>
    <x v="954"/>
    <x v="950"/>
    <d v="2024-09-02T00:00:00"/>
    <x v="1"/>
    <m/>
    <m/>
    <x v="1"/>
    <n v="5"/>
    <x v="1"/>
    <x v="1"/>
    <n v="12"/>
  </r>
  <r>
    <x v="4258"/>
    <x v="0"/>
    <n v="30"/>
    <x v="0"/>
    <s v="Operations Manager"/>
    <x v="2"/>
    <x v="3"/>
    <x v="1"/>
    <x v="954"/>
    <x v="954"/>
    <d v="2024-09-14T00:00:00"/>
    <x v="0"/>
    <n v="68476"/>
    <n v="4.2"/>
    <x v="0"/>
    <n v="5"/>
    <x v="1"/>
    <x v="1"/>
    <n v="24"/>
  </r>
  <r>
    <x v="4259"/>
    <x v="0"/>
    <n v="31"/>
    <x v="1"/>
    <s v="Service Engineer"/>
    <x v="5"/>
    <x v="2"/>
    <x v="3"/>
    <x v="954"/>
    <x v="957"/>
    <d v="2024-09-23T00:00:00"/>
    <x v="0"/>
    <n v="44702"/>
    <n v="3.7"/>
    <x v="0"/>
    <n v="3"/>
    <x v="1"/>
    <x v="1"/>
    <n v="33"/>
  </r>
  <r>
    <x v="4260"/>
    <x v="0"/>
    <n v="34"/>
    <x v="0"/>
    <s v="Operations Executive"/>
    <x v="9"/>
    <x v="1"/>
    <x v="0"/>
    <x v="954"/>
    <x v="951"/>
    <d v="2024-09-06T00:00:00"/>
    <x v="0"/>
    <n v="46743"/>
    <n v="4.7"/>
    <x v="0"/>
    <n v="5"/>
    <x v="1"/>
    <x v="2"/>
    <n v="16"/>
  </r>
  <r>
    <x v="4261"/>
    <x v="2"/>
    <n v="32"/>
    <x v="1"/>
    <s v="Service Engineer"/>
    <x v="6"/>
    <x v="1"/>
    <x v="1"/>
    <x v="955"/>
    <x v="953"/>
    <d v="2024-09-12T00:00:00"/>
    <x v="2"/>
    <m/>
    <m/>
    <x v="1"/>
    <n v="4"/>
    <x v="0"/>
    <x v="1"/>
    <n v="21"/>
  </r>
  <r>
    <x v="4262"/>
    <x v="0"/>
    <n v="25"/>
    <x v="0"/>
    <s v="Operations Executive"/>
    <x v="4"/>
    <x v="2"/>
    <x v="1"/>
    <x v="955"/>
    <x v="958"/>
    <d v="2024-09-19T00:00:00"/>
    <x v="1"/>
    <m/>
    <m/>
    <x v="1"/>
    <n v="4"/>
    <x v="0"/>
    <x v="0"/>
    <n v="28"/>
  </r>
  <r>
    <x v="4263"/>
    <x v="0"/>
    <n v="27"/>
    <x v="7"/>
    <s v="Purchase Manager"/>
    <x v="3"/>
    <x v="0"/>
    <x v="0"/>
    <x v="955"/>
    <x v="948"/>
    <d v="2024-09-05T00:00:00"/>
    <x v="1"/>
    <m/>
    <m/>
    <x v="1"/>
    <n v="1"/>
    <x v="1"/>
    <x v="0"/>
    <n v="14"/>
  </r>
  <r>
    <x v="4264"/>
    <x v="2"/>
    <n v="32"/>
    <x v="0"/>
    <s v="Operations Manager"/>
    <x v="5"/>
    <x v="1"/>
    <x v="2"/>
    <x v="955"/>
    <x v="948"/>
    <d v="2024-09-10T00:00:00"/>
    <x v="0"/>
    <m/>
    <m/>
    <x v="0"/>
    <m/>
    <x v="1"/>
    <x v="1"/>
    <n v="19"/>
  </r>
  <r>
    <x v="4265"/>
    <x v="0"/>
    <n v="27"/>
    <x v="8"/>
    <s v="HR Manager"/>
    <x v="3"/>
    <x v="0"/>
    <x v="0"/>
    <x v="956"/>
    <x v="959"/>
    <d v="2024-09-23T00:00:00"/>
    <x v="0"/>
    <n v="55323"/>
    <n v="3.8"/>
    <x v="0"/>
    <n v="5"/>
    <x v="1"/>
    <x v="0"/>
    <n v="31"/>
  </r>
  <r>
    <x v="4266"/>
    <x v="2"/>
    <n v="34"/>
    <x v="3"/>
    <s v="Marketing Executive"/>
    <x v="4"/>
    <x v="4"/>
    <x v="1"/>
    <x v="956"/>
    <x v="959"/>
    <d v="2024-09-25T00:00:00"/>
    <x v="0"/>
    <n v="57741"/>
    <n v="4.0999999999999996"/>
    <x v="0"/>
    <n v="5"/>
    <x v="1"/>
    <x v="2"/>
    <n v="33"/>
  </r>
  <r>
    <x v="4267"/>
    <x v="0"/>
    <n v="27"/>
    <x v="2"/>
    <s v="Sales Executive"/>
    <x v="12"/>
    <x v="2"/>
    <x v="2"/>
    <x v="956"/>
    <x v="960"/>
    <d v="2024-09-25T00:00:00"/>
    <x v="0"/>
    <n v="42298"/>
    <n v="4.2"/>
    <x v="2"/>
    <n v="5"/>
    <x v="1"/>
    <x v="0"/>
    <n v="33"/>
  </r>
  <r>
    <x v="4268"/>
    <x v="2"/>
    <n v="24"/>
    <x v="0"/>
    <s v="Operations Executive"/>
    <x v="7"/>
    <x v="0"/>
    <x v="1"/>
    <x v="956"/>
    <x v="955"/>
    <d v="2024-09-18T00:00:00"/>
    <x v="1"/>
    <m/>
    <m/>
    <x v="1"/>
    <n v="4"/>
    <x v="0"/>
    <x v="0"/>
    <n v="26"/>
  </r>
  <r>
    <x v="4269"/>
    <x v="1"/>
    <n v="35"/>
    <x v="2"/>
    <s v="Sales Executive"/>
    <x v="14"/>
    <x v="3"/>
    <x v="2"/>
    <x v="956"/>
    <x v="952"/>
    <d v="2024-09-05T00:00:00"/>
    <x v="0"/>
    <n v="90451"/>
    <n v="3.6"/>
    <x v="0"/>
    <n v="4"/>
    <x v="0"/>
    <x v="2"/>
    <n v="13"/>
  </r>
  <r>
    <x v="4270"/>
    <x v="2"/>
    <n v="32"/>
    <x v="3"/>
    <s v="Marketing Executive"/>
    <x v="14"/>
    <x v="2"/>
    <x v="1"/>
    <x v="957"/>
    <x v="959"/>
    <d v="2024-09-18T00:00:00"/>
    <x v="0"/>
    <n v="107853"/>
    <n v="3.9"/>
    <x v="0"/>
    <n v="2"/>
    <x v="1"/>
    <x v="1"/>
    <n v="25"/>
  </r>
  <r>
    <x v="4271"/>
    <x v="1"/>
    <n v="35"/>
    <x v="1"/>
    <s v="Service Engineer"/>
    <x v="7"/>
    <x v="1"/>
    <x v="0"/>
    <x v="957"/>
    <x v="951"/>
    <d v="2024-09-08T00:00:00"/>
    <x v="0"/>
    <m/>
    <m/>
    <x v="0"/>
    <n v="4"/>
    <x v="1"/>
    <x v="2"/>
    <n v="15"/>
  </r>
  <r>
    <x v="4272"/>
    <x v="0"/>
    <n v="24"/>
    <x v="1"/>
    <s v="Service Engineer"/>
    <x v="1"/>
    <x v="1"/>
    <x v="1"/>
    <x v="957"/>
    <x v="961"/>
    <d v="2024-09-14T00:00:00"/>
    <x v="1"/>
    <m/>
    <m/>
    <x v="1"/>
    <n v="5"/>
    <x v="1"/>
    <x v="0"/>
    <n v="21"/>
  </r>
  <r>
    <x v="4273"/>
    <x v="0"/>
    <n v="24"/>
    <x v="2"/>
    <s v="Sales Executive"/>
    <x v="12"/>
    <x v="0"/>
    <x v="0"/>
    <x v="957"/>
    <x v="962"/>
    <d v="2024-09-12T00:00:00"/>
    <x v="0"/>
    <n v="47489"/>
    <n v="4.5"/>
    <x v="0"/>
    <m/>
    <x v="1"/>
    <x v="0"/>
    <n v="19"/>
  </r>
  <r>
    <x v="4274"/>
    <x v="2"/>
    <n v="28"/>
    <x v="1"/>
    <s v="Service Engineer"/>
    <x v="3"/>
    <x v="1"/>
    <x v="3"/>
    <x v="958"/>
    <x v="954"/>
    <d v="2024-09-09T00:00:00"/>
    <x v="0"/>
    <n v="76876"/>
    <n v="4.0999999999999996"/>
    <x v="0"/>
    <n v="4"/>
    <x v="1"/>
    <x v="1"/>
    <n v="15"/>
  </r>
  <r>
    <x v="4275"/>
    <x v="2"/>
    <n v="33"/>
    <x v="0"/>
    <s v="Operations Executive"/>
    <x v="6"/>
    <x v="2"/>
    <x v="2"/>
    <x v="958"/>
    <x v="963"/>
    <d v="2024-09-20T00:00:00"/>
    <x v="0"/>
    <n v="76543"/>
    <n v="4.5"/>
    <x v="0"/>
    <n v="5"/>
    <x v="1"/>
    <x v="1"/>
    <n v="26"/>
  </r>
  <r>
    <x v="4276"/>
    <x v="0"/>
    <n v="27"/>
    <x v="3"/>
    <s v="Marketing Manager"/>
    <x v="12"/>
    <x v="4"/>
    <x v="0"/>
    <x v="958"/>
    <x v="956"/>
    <d v="2024-09-15T00:00:00"/>
    <x v="0"/>
    <n v="39966"/>
    <n v="4.5999999999999996"/>
    <x v="0"/>
    <n v="5"/>
    <x v="0"/>
    <x v="0"/>
    <n v="21"/>
  </r>
  <r>
    <x v="4277"/>
    <x v="0"/>
    <n v="28"/>
    <x v="0"/>
    <s v="Operations Executive"/>
    <x v="2"/>
    <x v="1"/>
    <x v="2"/>
    <x v="958"/>
    <x v="954"/>
    <d v="2024-09-12T00:00:00"/>
    <x v="0"/>
    <n v="67719"/>
    <n v="4.9000000000000004"/>
    <x v="0"/>
    <m/>
    <x v="1"/>
    <x v="1"/>
    <n v="18"/>
  </r>
  <r>
    <x v="4278"/>
    <x v="0"/>
    <n v="27"/>
    <x v="0"/>
    <s v="Operations Manager"/>
    <x v="14"/>
    <x v="2"/>
    <x v="0"/>
    <x v="959"/>
    <x v="963"/>
    <d v="2024-09-17T00:00:00"/>
    <x v="0"/>
    <n v="108640"/>
    <n v="4.4000000000000004"/>
    <x v="0"/>
    <n v="5"/>
    <x v="0"/>
    <x v="0"/>
    <n v="22"/>
  </r>
  <r>
    <x v="4279"/>
    <x v="0"/>
    <n v="24"/>
    <x v="0"/>
    <s v="Operations Executive"/>
    <x v="1"/>
    <x v="0"/>
    <x v="1"/>
    <x v="959"/>
    <x v="961"/>
    <d v="2024-09-13T00:00:00"/>
    <x v="1"/>
    <m/>
    <m/>
    <x v="1"/>
    <n v="4"/>
    <x v="1"/>
    <x v="0"/>
    <n v="18"/>
  </r>
  <r>
    <x v="4280"/>
    <x v="0"/>
    <n v="37"/>
    <x v="1"/>
    <s v="Service Manager"/>
    <x v="9"/>
    <x v="1"/>
    <x v="2"/>
    <x v="959"/>
    <x v="964"/>
    <d v="2024-09-21T00:00:00"/>
    <x v="0"/>
    <n v="45786"/>
    <n v="4.0999999999999996"/>
    <x v="0"/>
    <n v="5"/>
    <x v="1"/>
    <x v="2"/>
    <n v="26"/>
  </r>
  <r>
    <x v="4281"/>
    <x v="2"/>
    <n v="30"/>
    <x v="2"/>
    <s v="Sales Executive"/>
    <x v="6"/>
    <x v="2"/>
    <x v="0"/>
    <x v="959"/>
    <x v="962"/>
    <d v="2024-09-14T00:00:00"/>
    <x v="0"/>
    <n v="73984"/>
    <n v="3.5"/>
    <x v="0"/>
    <n v="4"/>
    <x v="1"/>
    <x v="1"/>
    <n v="19"/>
  </r>
  <r>
    <x v="4282"/>
    <x v="0"/>
    <n v="31"/>
    <x v="2"/>
    <s v="Sales Executive"/>
    <x v="0"/>
    <x v="0"/>
    <x v="1"/>
    <x v="959"/>
    <x v="955"/>
    <d v="2024-09-16T00:00:00"/>
    <x v="1"/>
    <m/>
    <m/>
    <x v="1"/>
    <n v="1"/>
    <x v="1"/>
    <x v="1"/>
    <n v="21"/>
  </r>
  <r>
    <x v="4283"/>
    <x v="0"/>
    <n v="23"/>
    <x v="1"/>
    <s v="Service Engineer"/>
    <x v="8"/>
    <x v="0"/>
    <x v="1"/>
    <x v="959"/>
    <x v="965"/>
    <d v="2024-09-20T00:00:00"/>
    <x v="0"/>
    <n v="156123"/>
    <n v="3.7"/>
    <x v="0"/>
    <n v="4"/>
    <x v="2"/>
    <x v="0"/>
    <n v="25"/>
  </r>
  <r>
    <x v="4284"/>
    <x v="0"/>
    <n v="22"/>
    <x v="1"/>
    <s v="Service Manager"/>
    <x v="7"/>
    <x v="1"/>
    <x v="0"/>
    <x v="959"/>
    <x v="955"/>
    <d v="2024-09-17T00:00:00"/>
    <x v="0"/>
    <n v="48960"/>
    <n v="4.0999999999999996"/>
    <x v="0"/>
    <n v="5"/>
    <x v="1"/>
    <x v="0"/>
    <n v="22"/>
  </r>
  <r>
    <x v="4285"/>
    <x v="2"/>
    <n v="25"/>
    <x v="2"/>
    <s v="Sales Executive"/>
    <x v="0"/>
    <x v="0"/>
    <x v="1"/>
    <x v="960"/>
    <x v="966"/>
    <d v="2024-09-21T00:00:00"/>
    <x v="0"/>
    <n v="69780"/>
    <n v="4.9000000000000004"/>
    <x v="0"/>
    <m/>
    <x v="1"/>
    <x v="0"/>
    <n v="25"/>
  </r>
  <r>
    <x v="4286"/>
    <x v="2"/>
    <n v="26"/>
    <x v="1"/>
    <s v="Service Engineer"/>
    <x v="0"/>
    <x v="1"/>
    <x v="3"/>
    <x v="960"/>
    <x v="953"/>
    <d v="2024-09-15T00:00:00"/>
    <x v="0"/>
    <n v="44120"/>
    <n v="4.5"/>
    <x v="0"/>
    <n v="4"/>
    <x v="0"/>
    <x v="0"/>
    <n v="19"/>
  </r>
  <r>
    <x v="4287"/>
    <x v="0"/>
    <n v="31"/>
    <x v="1"/>
    <s v="Service Manager"/>
    <x v="6"/>
    <x v="0"/>
    <x v="2"/>
    <x v="960"/>
    <x v="966"/>
    <d v="2024-09-27T00:00:00"/>
    <x v="0"/>
    <n v="84492"/>
    <n v="4.9000000000000004"/>
    <x v="0"/>
    <m/>
    <x v="2"/>
    <x v="1"/>
    <n v="31"/>
  </r>
  <r>
    <x v="4288"/>
    <x v="0"/>
    <n v="26"/>
    <x v="0"/>
    <s v="Operations Executive"/>
    <x v="2"/>
    <x v="1"/>
    <x v="1"/>
    <x v="960"/>
    <x v="967"/>
    <d v="2024-09-25T00:00:00"/>
    <x v="0"/>
    <n v="86458"/>
    <n v="4.7"/>
    <x v="0"/>
    <n v="4"/>
    <x v="1"/>
    <x v="0"/>
    <n v="29"/>
  </r>
  <r>
    <x v="4289"/>
    <x v="2"/>
    <n v="33"/>
    <x v="1"/>
    <s v="Service Engineer"/>
    <x v="10"/>
    <x v="0"/>
    <x v="1"/>
    <x v="960"/>
    <x v="957"/>
    <d v="2024-09-20T00:00:00"/>
    <x v="3"/>
    <m/>
    <m/>
    <x v="1"/>
    <m/>
    <x v="0"/>
    <x v="1"/>
    <n v="24"/>
  </r>
  <r>
    <x v="4290"/>
    <x v="0"/>
    <n v="37"/>
    <x v="0"/>
    <s v="Operations Executive"/>
    <x v="3"/>
    <x v="1"/>
    <x v="1"/>
    <x v="960"/>
    <x v="955"/>
    <d v="2024-09-17T00:00:00"/>
    <x v="0"/>
    <n v="74430"/>
    <n v="3.9"/>
    <x v="0"/>
    <n v="4"/>
    <x v="2"/>
    <x v="2"/>
    <n v="21"/>
  </r>
  <r>
    <x v="4291"/>
    <x v="0"/>
    <n v="32"/>
    <x v="0"/>
    <s v="Operations Executive"/>
    <x v="13"/>
    <x v="1"/>
    <x v="1"/>
    <x v="960"/>
    <x v="967"/>
    <d v="2024-09-26T00:00:00"/>
    <x v="1"/>
    <m/>
    <m/>
    <x v="1"/>
    <n v="4"/>
    <x v="1"/>
    <x v="1"/>
    <n v="30"/>
  </r>
  <r>
    <x v="4292"/>
    <x v="0"/>
    <n v="41"/>
    <x v="0"/>
    <s v="Operations Executive"/>
    <x v="5"/>
    <x v="1"/>
    <x v="1"/>
    <x v="961"/>
    <x v="962"/>
    <d v="2024-09-18T00:00:00"/>
    <x v="0"/>
    <n v="31891"/>
    <n v="4.9000000000000004"/>
    <x v="0"/>
    <n v="4"/>
    <x v="1"/>
    <x v="3"/>
    <n v="21"/>
  </r>
  <r>
    <x v="4293"/>
    <x v="1"/>
    <n v="30"/>
    <x v="2"/>
    <s v="Sales Executive"/>
    <x v="3"/>
    <x v="2"/>
    <x v="3"/>
    <x v="961"/>
    <x v="967"/>
    <d v="2024-09-27T00:00:00"/>
    <x v="1"/>
    <m/>
    <m/>
    <x v="1"/>
    <n v="4"/>
    <x v="1"/>
    <x v="1"/>
    <n v="30"/>
  </r>
  <r>
    <x v="4294"/>
    <x v="0"/>
    <n v="36"/>
    <x v="1"/>
    <s v="Service Manager"/>
    <x v="2"/>
    <x v="1"/>
    <x v="0"/>
    <x v="961"/>
    <x v="966"/>
    <d v="2024-09-27T00:00:00"/>
    <x v="0"/>
    <n v="60127"/>
    <n v="4.5999999999999996"/>
    <x v="0"/>
    <n v="4"/>
    <x v="2"/>
    <x v="2"/>
    <n v="30"/>
  </r>
  <r>
    <x v="4295"/>
    <x v="0"/>
    <n v="29"/>
    <x v="2"/>
    <s v="Sales Manager"/>
    <x v="3"/>
    <x v="2"/>
    <x v="1"/>
    <x v="962"/>
    <x v="968"/>
    <d v="2024-09-27T00:00:00"/>
    <x v="0"/>
    <n v="58558"/>
    <n v="4.7"/>
    <x v="0"/>
    <n v="5"/>
    <x v="1"/>
    <x v="1"/>
    <n v="29"/>
  </r>
  <r>
    <x v="4296"/>
    <x v="0"/>
    <n v="23"/>
    <x v="7"/>
    <s v="Purchase Officer"/>
    <x v="5"/>
    <x v="1"/>
    <x v="1"/>
    <x v="962"/>
    <x v="960"/>
    <d v="2024-09-22T00:00:00"/>
    <x v="1"/>
    <m/>
    <m/>
    <x v="1"/>
    <n v="4"/>
    <x v="1"/>
    <x v="0"/>
    <n v="24"/>
  </r>
  <r>
    <x v="4297"/>
    <x v="0"/>
    <n v="30"/>
    <x v="1"/>
    <s v="Service Engineer"/>
    <x v="5"/>
    <x v="0"/>
    <x v="2"/>
    <x v="962"/>
    <x v="965"/>
    <d v="2024-09-19T00:00:00"/>
    <x v="1"/>
    <m/>
    <m/>
    <x v="1"/>
    <n v="1"/>
    <x v="1"/>
    <x v="1"/>
    <n v="21"/>
  </r>
  <r>
    <x v="4298"/>
    <x v="0"/>
    <n v="34"/>
    <x v="0"/>
    <s v="Operations Manager"/>
    <x v="0"/>
    <x v="2"/>
    <x v="2"/>
    <x v="962"/>
    <x v="966"/>
    <d v="2024-09-22T00:00:00"/>
    <x v="2"/>
    <m/>
    <m/>
    <x v="1"/>
    <m/>
    <x v="0"/>
    <x v="2"/>
    <n v="24"/>
  </r>
  <r>
    <x v="4299"/>
    <x v="2"/>
    <n v="22"/>
    <x v="0"/>
    <s v="Operations Manager"/>
    <x v="13"/>
    <x v="1"/>
    <x v="1"/>
    <x v="963"/>
    <x v="955"/>
    <d v="2024-09-14T00:00:00"/>
    <x v="0"/>
    <n v="185083"/>
    <n v="4"/>
    <x v="0"/>
    <n v="3"/>
    <x v="1"/>
    <x v="0"/>
    <n v="15"/>
  </r>
  <r>
    <x v="4300"/>
    <x v="0"/>
    <n v="23"/>
    <x v="0"/>
    <s v="Operations Manager"/>
    <x v="5"/>
    <x v="1"/>
    <x v="1"/>
    <x v="963"/>
    <x v="967"/>
    <d v="2024-09-30T00:00:00"/>
    <x v="0"/>
    <n v="35897"/>
    <n v="4.2"/>
    <x v="0"/>
    <n v="5"/>
    <x v="1"/>
    <x v="0"/>
    <n v="31"/>
  </r>
  <r>
    <x v="4301"/>
    <x v="1"/>
    <n v="34"/>
    <x v="7"/>
    <s v="Purchase Officer"/>
    <x v="7"/>
    <x v="1"/>
    <x v="4"/>
    <x v="963"/>
    <x v="962"/>
    <d v="2024-09-15T00:00:00"/>
    <x v="0"/>
    <n v="46689"/>
    <n v="3.9"/>
    <x v="0"/>
    <n v="5"/>
    <x v="1"/>
    <x v="2"/>
    <n v="16"/>
  </r>
  <r>
    <x v="4302"/>
    <x v="2"/>
    <n v="52"/>
    <x v="1"/>
    <s v="Service Manager"/>
    <x v="10"/>
    <x v="0"/>
    <x v="1"/>
    <x v="963"/>
    <x v="969"/>
    <d v="2024-09-25T00:00:00"/>
    <x v="4"/>
    <m/>
    <m/>
    <x v="1"/>
    <n v="5"/>
    <x v="1"/>
    <x v="4"/>
    <n v="26"/>
  </r>
  <r>
    <x v="4303"/>
    <x v="2"/>
    <n v="30"/>
    <x v="0"/>
    <s v="Operations Manager"/>
    <x v="2"/>
    <x v="1"/>
    <x v="2"/>
    <x v="964"/>
    <x v="965"/>
    <d v="2024-09-22T00:00:00"/>
    <x v="0"/>
    <n v="81750"/>
    <n v="3.9"/>
    <x v="0"/>
    <n v="4"/>
    <x v="1"/>
    <x v="1"/>
    <n v="22"/>
  </r>
  <r>
    <x v="4304"/>
    <x v="2"/>
    <n v="32"/>
    <x v="1"/>
    <s v="Service Engineer"/>
    <x v="12"/>
    <x v="0"/>
    <x v="0"/>
    <x v="964"/>
    <x v="970"/>
    <d v="2024-09-29T00:00:00"/>
    <x v="2"/>
    <m/>
    <m/>
    <x v="1"/>
    <n v="4"/>
    <x v="1"/>
    <x v="1"/>
    <n v="29"/>
  </r>
  <r>
    <x v="4305"/>
    <x v="0"/>
    <n v="40"/>
    <x v="0"/>
    <s v="Operations Executive"/>
    <x v="9"/>
    <x v="1"/>
    <x v="2"/>
    <x v="964"/>
    <x v="965"/>
    <d v="2024-09-24T00:00:00"/>
    <x v="0"/>
    <n v="56471"/>
    <n v="5"/>
    <x v="0"/>
    <m/>
    <x v="1"/>
    <x v="3"/>
    <n v="24"/>
  </r>
  <r>
    <x v="4306"/>
    <x v="0"/>
    <n v="24"/>
    <x v="0"/>
    <s v="Operations Executive"/>
    <x v="2"/>
    <x v="0"/>
    <x v="0"/>
    <x v="964"/>
    <x v="969"/>
    <d v="2024-09-29T00:00:00"/>
    <x v="1"/>
    <m/>
    <m/>
    <x v="1"/>
    <n v="2"/>
    <x v="1"/>
    <x v="0"/>
    <n v="29"/>
  </r>
  <r>
    <x v="4307"/>
    <x v="2"/>
    <n v="28"/>
    <x v="7"/>
    <s v="Purchase Officer"/>
    <x v="6"/>
    <x v="0"/>
    <x v="3"/>
    <x v="964"/>
    <x v="970"/>
    <d v="2024-09-28T00:00:00"/>
    <x v="0"/>
    <n v="82443"/>
    <n v="4.2"/>
    <x v="0"/>
    <n v="4"/>
    <x v="2"/>
    <x v="1"/>
    <n v="28"/>
  </r>
  <r>
    <x v="4308"/>
    <x v="2"/>
    <n v="24"/>
    <x v="1"/>
    <s v="Service Manager"/>
    <x v="6"/>
    <x v="1"/>
    <x v="2"/>
    <x v="965"/>
    <x v="964"/>
    <d v="2024-09-16T00:00:00"/>
    <x v="0"/>
    <n v="69139"/>
    <n v="3.9"/>
    <x v="0"/>
    <n v="3"/>
    <x v="1"/>
    <x v="0"/>
    <n v="15"/>
  </r>
  <r>
    <x v="4309"/>
    <x v="2"/>
    <n v="25"/>
    <x v="4"/>
    <s v="Production Manager"/>
    <x v="5"/>
    <x v="2"/>
    <x v="1"/>
    <x v="965"/>
    <x v="964"/>
    <d v="2024-09-18T00:00:00"/>
    <x v="0"/>
    <m/>
    <m/>
    <x v="2"/>
    <m/>
    <x v="0"/>
    <x v="0"/>
    <n v="17"/>
  </r>
  <r>
    <x v="4310"/>
    <x v="0"/>
    <n v="27"/>
    <x v="2"/>
    <s v="Sales Manager"/>
    <x v="3"/>
    <x v="4"/>
    <x v="0"/>
    <x v="965"/>
    <x v="969"/>
    <d v="2024-10-02T00:00:00"/>
    <x v="0"/>
    <n v="64940"/>
    <n v="4.5999999999999996"/>
    <x v="2"/>
    <n v="4"/>
    <x v="0"/>
    <x v="0"/>
    <n v="31"/>
  </r>
  <r>
    <x v="4311"/>
    <x v="1"/>
    <n v="30"/>
    <x v="2"/>
    <s v="Sales Manager"/>
    <x v="5"/>
    <x v="1"/>
    <x v="1"/>
    <x v="965"/>
    <x v="967"/>
    <d v="2024-09-29T00:00:00"/>
    <x v="1"/>
    <m/>
    <m/>
    <x v="1"/>
    <n v="4"/>
    <x v="1"/>
    <x v="1"/>
    <n v="28"/>
  </r>
  <r>
    <x v="4312"/>
    <x v="0"/>
    <n v="30"/>
    <x v="1"/>
    <s v="Service Engineer"/>
    <x v="1"/>
    <x v="2"/>
    <x v="3"/>
    <x v="965"/>
    <x v="967"/>
    <d v="2024-09-26T00:00:00"/>
    <x v="0"/>
    <n v="61401"/>
    <n v="3.8"/>
    <x v="0"/>
    <n v="4"/>
    <x v="1"/>
    <x v="1"/>
    <n v="25"/>
  </r>
  <r>
    <x v="4313"/>
    <x v="2"/>
    <n v="26"/>
    <x v="1"/>
    <s v="Service Engineer"/>
    <x v="12"/>
    <x v="1"/>
    <x v="1"/>
    <x v="966"/>
    <x v="971"/>
    <d v="2024-09-28T00:00:00"/>
    <x v="0"/>
    <n v="48634"/>
    <n v="3.6"/>
    <x v="0"/>
    <m/>
    <x v="1"/>
    <x v="0"/>
    <n v="26"/>
  </r>
  <r>
    <x v="4314"/>
    <x v="1"/>
    <n v="31"/>
    <x v="6"/>
    <s v="Finance Manager"/>
    <x v="2"/>
    <x v="0"/>
    <x v="1"/>
    <x v="966"/>
    <x v="972"/>
    <d v="2024-09-29T00:00:00"/>
    <x v="0"/>
    <n v="87072"/>
    <n v="4.7"/>
    <x v="0"/>
    <n v="5"/>
    <x v="1"/>
    <x v="1"/>
    <n v="27"/>
  </r>
  <r>
    <x v="4315"/>
    <x v="0"/>
    <n v="29"/>
    <x v="0"/>
    <s v="Operations Executive"/>
    <x v="3"/>
    <x v="1"/>
    <x v="0"/>
    <x v="966"/>
    <x v="963"/>
    <d v="2024-09-17T00:00:00"/>
    <x v="3"/>
    <m/>
    <m/>
    <x v="1"/>
    <n v="2"/>
    <x v="0"/>
    <x v="1"/>
    <n v="15"/>
  </r>
  <r>
    <x v="4316"/>
    <x v="2"/>
    <n v="25"/>
    <x v="1"/>
    <s v="Service Engineer"/>
    <x v="5"/>
    <x v="4"/>
    <x v="0"/>
    <x v="966"/>
    <x v="972"/>
    <d v="2024-10-01T00:00:00"/>
    <x v="1"/>
    <m/>
    <m/>
    <x v="1"/>
    <m/>
    <x v="0"/>
    <x v="0"/>
    <n v="29"/>
  </r>
  <r>
    <x v="4317"/>
    <x v="0"/>
    <n v="24"/>
    <x v="3"/>
    <s v="Marketing Executive"/>
    <x v="6"/>
    <x v="1"/>
    <x v="1"/>
    <x v="966"/>
    <x v="967"/>
    <d v="2024-09-28T00:00:00"/>
    <x v="0"/>
    <n v="65493"/>
    <n v="4.5"/>
    <x v="0"/>
    <n v="4"/>
    <x v="1"/>
    <x v="0"/>
    <n v="26"/>
  </r>
  <r>
    <x v="4318"/>
    <x v="0"/>
    <n v="38"/>
    <x v="3"/>
    <s v="Marketing Executive"/>
    <x v="8"/>
    <x v="2"/>
    <x v="0"/>
    <x v="966"/>
    <x v="964"/>
    <d v="2024-09-18T00:00:00"/>
    <x v="0"/>
    <n v="209058"/>
    <n v="3.5"/>
    <x v="2"/>
    <m/>
    <x v="1"/>
    <x v="2"/>
    <n v="16"/>
  </r>
  <r>
    <x v="4319"/>
    <x v="0"/>
    <n v="25"/>
    <x v="3"/>
    <s v="Marketing Executive"/>
    <x v="3"/>
    <x v="2"/>
    <x v="3"/>
    <x v="966"/>
    <x v="967"/>
    <d v="2024-09-25T00:00:00"/>
    <x v="0"/>
    <n v="56455"/>
    <n v="4.4000000000000004"/>
    <x v="0"/>
    <n v="3"/>
    <x v="1"/>
    <x v="0"/>
    <n v="23"/>
  </r>
  <r>
    <x v="4320"/>
    <x v="2"/>
    <n v="26"/>
    <x v="0"/>
    <s v="Operations Executive"/>
    <x v="0"/>
    <x v="1"/>
    <x v="0"/>
    <x v="967"/>
    <x v="957"/>
    <d v="2024-09-16T00:00:00"/>
    <x v="0"/>
    <n v="56174"/>
    <n v="4.9000000000000004"/>
    <x v="0"/>
    <n v="4"/>
    <x v="1"/>
    <x v="0"/>
    <n v="13"/>
  </r>
  <r>
    <x v="4321"/>
    <x v="1"/>
    <n v="32"/>
    <x v="1"/>
    <s v="Service Engineer"/>
    <x v="4"/>
    <x v="1"/>
    <x v="0"/>
    <x v="967"/>
    <x v="959"/>
    <d v="2024-09-20T00:00:00"/>
    <x v="2"/>
    <m/>
    <m/>
    <x v="1"/>
    <n v="4"/>
    <x v="2"/>
    <x v="1"/>
    <n v="17"/>
  </r>
  <r>
    <x v="4322"/>
    <x v="2"/>
    <n v="24"/>
    <x v="2"/>
    <s v="Sales Manager"/>
    <x v="4"/>
    <x v="2"/>
    <x v="1"/>
    <x v="967"/>
    <x v="969"/>
    <d v="2024-09-29T00:00:00"/>
    <x v="0"/>
    <n v="72086"/>
    <n v="4.9000000000000004"/>
    <x v="0"/>
    <n v="4"/>
    <x v="1"/>
    <x v="0"/>
    <n v="26"/>
  </r>
  <r>
    <x v="4323"/>
    <x v="0"/>
    <n v="37"/>
    <x v="0"/>
    <s v="Operations Manager"/>
    <x v="1"/>
    <x v="1"/>
    <x v="1"/>
    <x v="968"/>
    <x v="959"/>
    <d v="2024-09-19T00:00:00"/>
    <x v="0"/>
    <n v="72618"/>
    <n v="4.2"/>
    <x v="0"/>
    <m/>
    <x v="1"/>
    <x v="2"/>
    <n v="15"/>
  </r>
  <r>
    <x v="4324"/>
    <x v="2"/>
    <n v="24"/>
    <x v="0"/>
    <s v="Operations Manager"/>
    <x v="9"/>
    <x v="4"/>
    <x v="0"/>
    <x v="968"/>
    <x v="973"/>
    <d v="2024-09-29T00:00:00"/>
    <x v="1"/>
    <m/>
    <m/>
    <x v="1"/>
    <n v="1"/>
    <x v="1"/>
    <x v="0"/>
    <n v="25"/>
  </r>
  <r>
    <x v="4325"/>
    <x v="1"/>
    <n v="34"/>
    <x v="0"/>
    <s v="Operations Executive"/>
    <x v="1"/>
    <x v="4"/>
    <x v="0"/>
    <x v="968"/>
    <x v="965"/>
    <d v="2024-09-23T00:00:00"/>
    <x v="0"/>
    <n v="70979"/>
    <n v="4.7"/>
    <x v="0"/>
    <n v="5"/>
    <x v="1"/>
    <x v="2"/>
    <n v="19"/>
  </r>
  <r>
    <x v="4326"/>
    <x v="0"/>
    <n v="26"/>
    <x v="8"/>
    <s v="HR Manager"/>
    <x v="2"/>
    <x v="0"/>
    <x v="0"/>
    <x v="968"/>
    <x v="974"/>
    <d v="2024-10-05T00:00:00"/>
    <x v="0"/>
    <n v="81614"/>
    <n v="4.9000000000000004"/>
    <x v="0"/>
    <n v="4"/>
    <x v="1"/>
    <x v="0"/>
    <n v="31"/>
  </r>
  <r>
    <x v="4327"/>
    <x v="1"/>
    <n v="35"/>
    <x v="6"/>
    <s v="Finance Manager"/>
    <x v="13"/>
    <x v="0"/>
    <x v="0"/>
    <x v="968"/>
    <x v="975"/>
    <d v="2024-09-29T00:00:00"/>
    <x v="1"/>
    <m/>
    <m/>
    <x v="1"/>
    <n v="4"/>
    <x v="1"/>
    <x v="2"/>
    <n v="25"/>
  </r>
  <r>
    <x v="4328"/>
    <x v="0"/>
    <n v="34"/>
    <x v="1"/>
    <s v="Service Engineer"/>
    <x v="7"/>
    <x v="1"/>
    <x v="1"/>
    <x v="969"/>
    <x v="965"/>
    <d v="2024-09-27T00:00:00"/>
    <x v="0"/>
    <n v="51394"/>
    <n v="3.9"/>
    <x v="0"/>
    <n v="3"/>
    <x v="1"/>
    <x v="2"/>
    <n v="22"/>
  </r>
  <r>
    <x v="4329"/>
    <x v="2"/>
    <n v="27"/>
    <x v="1"/>
    <s v="Service Manager"/>
    <x v="9"/>
    <x v="4"/>
    <x v="0"/>
    <x v="969"/>
    <x v="976"/>
    <d v="2024-10-04T00:00:00"/>
    <x v="0"/>
    <m/>
    <m/>
    <x v="0"/>
    <n v="2"/>
    <x v="1"/>
    <x v="0"/>
    <n v="29"/>
  </r>
  <r>
    <x v="4330"/>
    <x v="0"/>
    <n v="25"/>
    <x v="2"/>
    <s v="Sales Executive"/>
    <x v="0"/>
    <x v="1"/>
    <x v="1"/>
    <x v="969"/>
    <x v="975"/>
    <d v="2024-09-28T00:00:00"/>
    <x v="0"/>
    <n v="63064"/>
    <n v="4.3"/>
    <x v="2"/>
    <m/>
    <x v="0"/>
    <x v="0"/>
    <n v="23"/>
  </r>
  <r>
    <x v="4331"/>
    <x v="0"/>
    <n v="37"/>
    <x v="6"/>
    <s v="Finance Manager"/>
    <x v="9"/>
    <x v="1"/>
    <x v="3"/>
    <x v="970"/>
    <x v="973"/>
    <d v="2024-10-01T00:00:00"/>
    <x v="0"/>
    <m/>
    <m/>
    <x v="2"/>
    <n v="4"/>
    <x v="0"/>
    <x v="2"/>
    <n v="25"/>
  </r>
  <r>
    <x v="4332"/>
    <x v="0"/>
    <n v="26"/>
    <x v="0"/>
    <s v="Operations Executive"/>
    <x v="2"/>
    <x v="1"/>
    <x v="1"/>
    <x v="970"/>
    <x v="969"/>
    <d v="2024-09-30T00:00:00"/>
    <x v="3"/>
    <m/>
    <m/>
    <x v="1"/>
    <n v="3"/>
    <x v="1"/>
    <x v="0"/>
    <n v="24"/>
  </r>
  <r>
    <x v="4333"/>
    <x v="2"/>
    <n v="37"/>
    <x v="0"/>
    <s v="Operations Executive"/>
    <x v="1"/>
    <x v="3"/>
    <x v="0"/>
    <x v="970"/>
    <x v="974"/>
    <d v="2024-10-02T00:00:00"/>
    <x v="0"/>
    <n v="58363"/>
    <n v="4.5999999999999996"/>
    <x v="0"/>
    <n v="4"/>
    <x v="1"/>
    <x v="2"/>
    <n v="26"/>
  </r>
  <r>
    <x v="4334"/>
    <x v="0"/>
    <n v="23"/>
    <x v="6"/>
    <s v="Financial Analyst"/>
    <x v="6"/>
    <x v="1"/>
    <x v="1"/>
    <x v="970"/>
    <x v="971"/>
    <d v="2024-10-04T00:00:00"/>
    <x v="0"/>
    <n v="65466"/>
    <n v="4.2"/>
    <x v="0"/>
    <n v="5"/>
    <x v="1"/>
    <x v="0"/>
    <n v="28"/>
  </r>
  <r>
    <x v="4335"/>
    <x v="0"/>
    <n v="28"/>
    <x v="0"/>
    <s v="Operations Executive"/>
    <x v="3"/>
    <x v="4"/>
    <x v="0"/>
    <x v="971"/>
    <x v="971"/>
    <d v="2024-10-01T00:00:00"/>
    <x v="1"/>
    <m/>
    <m/>
    <x v="1"/>
    <m/>
    <x v="1"/>
    <x v="1"/>
    <n v="24"/>
  </r>
  <r>
    <x v="4336"/>
    <x v="2"/>
    <n v="25"/>
    <x v="0"/>
    <s v="Operations Executive"/>
    <x v="1"/>
    <x v="0"/>
    <x v="0"/>
    <x v="971"/>
    <x v="974"/>
    <d v="2024-10-08T00:00:00"/>
    <x v="0"/>
    <m/>
    <m/>
    <x v="0"/>
    <m/>
    <x v="1"/>
    <x v="0"/>
    <n v="31"/>
  </r>
  <r>
    <x v="4337"/>
    <x v="1"/>
    <n v="28"/>
    <x v="0"/>
    <s v="Operations Manager"/>
    <x v="9"/>
    <x v="1"/>
    <x v="1"/>
    <x v="971"/>
    <x v="977"/>
    <d v="2024-10-07T00:00:00"/>
    <x v="3"/>
    <m/>
    <m/>
    <x v="1"/>
    <n v="5"/>
    <x v="0"/>
    <x v="1"/>
    <n v="30"/>
  </r>
  <r>
    <x v="4338"/>
    <x v="0"/>
    <n v="35"/>
    <x v="1"/>
    <s v="Service Manager"/>
    <x v="1"/>
    <x v="2"/>
    <x v="0"/>
    <x v="971"/>
    <x v="966"/>
    <d v="2024-09-26T00:00:00"/>
    <x v="0"/>
    <n v="61518"/>
    <n v="3.5"/>
    <x v="0"/>
    <n v="5"/>
    <x v="1"/>
    <x v="2"/>
    <n v="19"/>
  </r>
  <r>
    <x v="4339"/>
    <x v="0"/>
    <n v="22"/>
    <x v="0"/>
    <s v="Operations Manager"/>
    <x v="1"/>
    <x v="1"/>
    <x v="0"/>
    <x v="971"/>
    <x v="975"/>
    <d v="2024-09-28T00:00:00"/>
    <x v="0"/>
    <n v="74317"/>
    <n v="4.4000000000000004"/>
    <x v="0"/>
    <n v="4"/>
    <x v="1"/>
    <x v="0"/>
    <n v="21"/>
  </r>
  <r>
    <x v="4340"/>
    <x v="0"/>
    <n v="47"/>
    <x v="0"/>
    <s v="Operations Executive"/>
    <x v="2"/>
    <x v="1"/>
    <x v="3"/>
    <x v="971"/>
    <x v="973"/>
    <d v="2024-10-01T00:00:00"/>
    <x v="1"/>
    <m/>
    <m/>
    <x v="1"/>
    <n v="3"/>
    <x v="0"/>
    <x v="5"/>
    <n v="24"/>
  </r>
  <r>
    <x v="4341"/>
    <x v="0"/>
    <n v="33"/>
    <x v="1"/>
    <s v="Service Manager"/>
    <x v="14"/>
    <x v="2"/>
    <x v="1"/>
    <x v="972"/>
    <x v="969"/>
    <d v="2024-10-03T00:00:00"/>
    <x v="1"/>
    <m/>
    <m/>
    <x v="1"/>
    <n v="5"/>
    <x v="1"/>
    <x v="1"/>
    <n v="25"/>
  </r>
  <r>
    <x v="4342"/>
    <x v="2"/>
    <n v="22"/>
    <x v="1"/>
    <s v="Service Engineer"/>
    <x v="2"/>
    <x v="1"/>
    <x v="2"/>
    <x v="972"/>
    <x v="969"/>
    <d v="2024-10-02T00:00:00"/>
    <x v="0"/>
    <m/>
    <m/>
    <x v="0"/>
    <m/>
    <x v="1"/>
    <x v="0"/>
    <n v="24"/>
  </r>
  <r>
    <x v="4343"/>
    <x v="2"/>
    <n v="36"/>
    <x v="3"/>
    <s v="Marketing Manager"/>
    <x v="7"/>
    <x v="1"/>
    <x v="0"/>
    <x v="972"/>
    <x v="978"/>
    <d v="2024-10-05T00:00:00"/>
    <x v="3"/>
    <m/>
    <m/>
    <x v="1"/>
    <n v="4"/>
    <x v="1"/>
    <x v="2"/>
    <n v="27"/>
  </r>
  <r>
    <x v="4344"/>
    <x v="2"/>
    <n v="22"/>
    <x v="2"/>
    <s v="Sales Executive"/>
    <x v="0"/>
    <x v="1"/>
    <x v="1"/>
    <x v="972"/>
    <x v="967"/>
    <d v="2024-09-29T00:00:00"/>
    <x v="1"/>
    <m/>
    <m/>
    <x v="1"/>
    <n v="5"/>
    <x v="1"/>
    <x v="0"/>
    <n v="21"/>
  </r>
  <r>
    <x v="4345"/>
    <x v="0"/>
    <n v="34"/>
    <x v="4"/>
    <s v="Production Engineer"/>
    <x v="3"/>
    <x v="0"/>
    <x v="3"/>
    <x v="972"/>
    <x v="975"/>
    <d v="2024-09-27T00:00:00"/>
    <x v="4"/>
    <m/>
    <m/>
    <x v="1"/>
    <n v="4"/>
    <x v="2"/>
    <x v="2"/>
    <n v="19"/>
  </r>
  <r>
    <x v="4346"/>
    <x v="2"/>
    <n v="26"/>
    <x v="1"/>
    <s v="Service Manager"/>
    <x v="14"/>
    <x v="2"/>
    <x v="1"/>
    <x v="972"/>
    <x v="978"/>
    <d v="2024-10-03T00:00:00"/>
    <x v="3"/>
    <m/>
    <m/>
    <x v="1"/>
    <n v="5"/>
    <x v="0"/>
    <x v="0"/>
    <n v="25"/>
  </r>
  <r>
    <x v="4347"/>
    <x v="0"/>
    <n v="33"/>
    <x v="0"/>
    <s v="Operations Manager"/>
    <x v="12"/>
    <x v="1"/>
    <x v="1"/>
    <x v="972"/>
    <x v="968"/>
    <d v="2024-09-24T00:00:00"/>
    <x v="0"/>
    <n v="52544"/>
    <n v="4.5999999999999996"/>
    <x v="2"/>
    <m/>
    <x v="1"/>
    <x v="1"/>
    <n v="16"/>
  </r>
  <r>
    <x v="4348"/>
    <x v="2"/>
    <n v="28"/>
    <x v="0"/>
    <s v="Operations Executive"/>
    <x v="6"/>
    <x v="1"/>
    <x v="1"/>
    <x v="973"/>
    <x v="976"/>
    <d v="2024-10-03T00:00:00"/>
    <x v="0"/>
    <n v="69695"/>
    <n v="4"/>
    <x v="2"/>
    <n v="2"/>
    <x v="1"/>
    <x v="1"/>
    <n v="24"/>
  </r>
  <r>
    <x v="4349"/>
    <x v="2"/>
    <n v="40"/>
    <x v="1"/>
    <s v="Service Manager"/>
    <x v="10"/>
    <x v="1"/>
    <x v="0"/>
    <x v="973"/>
    <x v="972"/>
    <d v="2024-09-30T00:00:00"/>
    <x v="0"/>
    <n v="180056"/>
    <n v="4.5999999999999996"/>
    <x v="0"/>
    <n v="4"/>
    <x v="1"/>
    <x v="3"/>
    <n v="21"/>
  </r>
  <r>
    <x v="4350"/>
    <x v="2"/>
    <n v="33"/>
    <x v="7"/>
    <s v="Purchase Officer"/>
    <x v="7"/>
    <x v="1"/>
    <x v="3"/>
    <x v="973"/>
    <x v="978"/>
    <d v="2024-10-07T00:00:00"/>
    <x v="0"/>
    <m/>
    <m/>
    <x v="0"/>
    <m/>
    <x v="1"/>
    <x v="1"/>
    <n v="28"/>
  </r>
  <r>
    <x v="4351"/>
    <x v="2"/>
    <n v="30"/>
    <x v="5"/>
    <s v="General Manager"/>
    <x v="3"/>
    <x v="0"/>
    <x v="0"/>
    <x v="974"/>
    <x v="979"/>
    <d v="2024-10-07T00:00:00"/>
    <x v="1"/>
    <m/>
    <m/>
    <x v="1"/>
    <n v="4"/>
    <x v="1"/>
    <x v="1"/>
    <n v="27"/>
  </r>
  <r>
    <x v="4352"/>
    <x v="0"/>
    <n v="40"/>
    <x v="0"/>
    <s v="Operations Manager"/>
    <x v="2"/>
    <x v="1"/>
    <x v="3"/>
    <x v="974"/>
    <x v="967"/>
    <d v="2024-09-25T00:00:00"/>
    <x v="0"/>
    <m/>
    <m/>
    <x v="2"/>
    <n v="5"/>
    <x v="1"/>
    <x v="3"/>
    <n v="15"/>
  </r>
  <r>
    <x v="4353"/>
    <x v="1"/>
    <n v="32"/>
    <x v="0"/>
    <s v="Operations Executive"/>
    <x v="5"/>
    <x v="2"/>
    <x v="3"/>
    <x v="974"/>
    <x v="969"/>
    <d v="2024-09-27T00:00:00"/>
    <x v="0"/>
    <n v="32665"/>
    <n v="5"/>
    <x v="0"/>
    <m/>
    <x v="1"/>
    <x v="1"/>
    <n v="17"/>
  </r>
  <r>
    <x v="4354"/>
    <x v="0"/>
    <n v="25"/>
    <x v="7"/>
    <s v="Purchase Officer"/>
    <x v="9"/>
    <x v="4"/>
    <x v="0"/>
    <x v="975"/>
    <x v="980"/>
    <d v="2024-10-10T00:00:00"/>
    <x v="1"/>
    <m/>
    <m/>
    <x v="1"/>
    <n v="5"/>
    <x v="1"/>
    <x v="0"/>
    <n v="29"/>
  </r>
  <r>
    <x v="4355"/>
    <x v="2"/>
    <n v="23"/>
    <x v="1"/>
    <s v="Service Engineer"/>
    <x v="0"/>
    <x v="2"/>
    <x v="0"/>
    <x v="975"/>
    <x v="981"/>
    <d v="2024-10-06T00:00:00"/>
    <x v="0"/>
    <n v="60031"/>
    <n v="3.5"/>
    <x v="0"/>
    <m/>
    <x v="1"/>
    <x v="0"/>
    <n v="25"/>
  </r>
  <r>
    <x v="4356"/>
    <x v="0"/>
    <n v="27"/>
    <x v="7"/>
    <s v="Purchase Officer"/>
    <x v="3"/>
    <x v="1"/>
    <x v="1"/>
    <x v="976"/>
    <x v="982"/>
    <d v="2024-10-04T00:00:00"/>
    <x v="0"/>
    <n v="70956"/>
    <n v="3.8"/>
    <x v="0"/>
    <m/>
    <x v="1"/>
    <x v="0"/>
    <n v="22"/>
  </r>
  <r>
    <x v="4357"/>
    <x v="2"/>
    <n v="28"/>
    <x v="0"/>
    <s v="Operations Manager"/>
    <x v="0"/>
    <x v="0"/>
    <x v="0"/>
    <x v="976"/>
    <x v="973"/>
    <d v="2024-10-04T00:00:00"/>
    <x v="0"/>
    <n v="50055"/>
    <n v="3.9"/>
    <x v="0"/>
    <n v="5"/>
    <x v="1"/>
    <x v="1"/>
    <n v="22"/>
  </r>
  <r>
    <x v="4358"/>
    <x v="0"/>
    <n v="25"/>
    <x v="1"/>
    <s v="Service Engineer"/>
    <x v="3"/>
    <x v="2"/>
    <x v="1"/>
    <x v="977"/>
    <x v="973"/>
    <d v="2024-10-06T00:00:00"/>
    <x v="0"/>
    <m/>
    <m/>
    <x v="0"/>
    <n v="5"/>
    <x v="2"/>
    <x v="0"/>
    <n v="23"/>
  </r>
  <r>
    <x v="4359"/>
    <x v="0"/>
    <n v="34"/>
    <x v="1"/>
    <s v="Service Engineer"/>
    <x v="3"/>
    <x v="1"/>
    <x v="0"/>
    <x v="977"/>
    <x v="978"/>
    <d v="2024-10-10T00:00:00"/>
    <x v="1"/>
    <m/>
    <m/>
    <x v="1"/>
    <n v="4"/>
    <x v="1"/>
    <x v="2"/>
    <n v="27"/>
  </r>
  <r>
    <x v="4360"/>
    <x v="0"/>
    <n v="37"/>
    <x v="2"/>
    <s v="Sales Executive"/>
    <x v="1"/>
    <x v="4"/>
    <x v="3"/>
    <x v="977"/>
    <x v="972"/>
    <d v="2024-09-27T00:00:00"/>
    <x v="0"/>
    <m/>
    <m/>
    <x v="0"/>
    <n v="5"/>
    <x v="1"/>
    <x v="2"/>
    <n v="14"/>
  </r>
  <r>
    <x v="4361"/>
    <x v="2"/>
    <n v="27"/>
    <x v="7"/>
    <s v="Purchase Officer"/>
    <x v="12"/>
    <x v="4"/>
    <x v="2"/>
    <x v="977"/>
    <x v="971"/>
    <d v="2024-10-04T00:00:00"/>
    <x v="0"/>
    <n v="37989"/>
    <n v="5"/>
    <x v="0"/>
    <n v="5"/>
    <x v="1"/>
    <x v="0"/>
    <n v="21"/>
  </r>
  <r>
    <x v="4362"/>
    <x v="2"/>
    <n v="25"/>
    <x v="0"/>
    <s v="Operations Manager"/>
    <x v="2"/>
    <x v="1"/>
    <x v="0"/>
    <x v="977"/>
    <x v="973"/>
    <d v="2024-10-02T00:00:00"/>
    <x v="0"/>
    <n v="81182"/>
    <n v="4.5"/>
    <x v="0"/>
    <n v="5"/>
    <x v="1"/>
    <x v="0"/>
    <n v="19"/>
  </r>
  <r>
    <x v="4363"/>
    <x v="0"/>
    <n v="35"/>
    <x v="2"/>
    <s v="Sales Executive"/>
    <x v="0"/>
    <x v="0"/>
    <x v="2"/>
    <x v="977"/>
    <x v="974"/>
    <d v="2024-10-03T00:00:00"/>
    <x v="1"/>
    <m/>
    <m/>
    <x v="1"/>
    <n v="5"/>
    <x v="1"/>
    <x v="2"/>
    <n v="20"/>
  </r>
  <r>
    <x v="4364"/>
    <x v="0"/>
    <n v="29"/>
    <x v="0"/>
    <s v="Operations Executive"/>
    <x v="5"/>
    <x v="1"/>
    <x v="2"/>
    <x v="978"/>
    <x v="983"/>
    <d v="2024-10-12T00:00:00"/>
    <x v="3"/>
    <m/>
    <m/>
    <x v="1"/>
    <n v="5"/>
    <x v="1"/>
    <x v="1"/>
    <n v="28"/>
  </r>
  <r>
    <x v="4365"/>
    <x v="2"/>
    <n v="31"/>
    <x v="3"/>
    <s v="Marketing Executive"/>
    <x v="9"/>
    <x v="1"/>
    <x v="0"/>
    <x v="978"/>
    <x v="984"/>
    <d v="2024-10-08T00:00:00"/>
    <x v="2"/>
    <m/>
    <m/>
    <x v="1"/>
    <n v="4"/>
    <x v="1"/>
    <x v="1"/>
    <n v="24"/>
  </r>
  <r>
    <x v="4366"/>
    <x v="0"/>
    <n v="28"/>
    <x v="1"/>
    <s v="Service Engineer"/>
    <x v="11"/>
    <x v="2"/>
    <x v="0"/>
    <x v="978"/>
    <x v="977"/>
    <d v="2024-10-08T00:00:00"/>
    <x v="1"/>
    <m/>
    <m/>
    <x v="1"/>
    <m/>
    <x v="1"/>
    <x v="1"/>
    <n v="24"/>
  </r>
  <r>
    <x v="4367"/>
    <x v="0"/>
    <n v="30"/>
    <x v="0"/>
    <s v="Operations Manager"/>
    <x v="9"/>
    <x v="3"/>
    <x v="1"/>
    <x v="978"/>
    <x v="982"/>
    <d v="2024-10-02T00:00:00"/>
    <x v="0"/>
    <n v="52239"/>
    <n v="4.3"/>
    <x v="0"/>
    <m/>
    <x v="1"/>
    <x v="1"/>
    <n v="18"/>
  </r>
  <r>
    <x v="4368"/>
    <x v="0"/>
    <n v="34"/>
    <x v="5"/>
    <s v="General Manager"/>
    <x v="9"/>
    <x v="4"/>
    <x v="0"/>
    <x v="978"/>
    <x v="980"/>
    <d v="2024-10-11T00:00:00"/>
    <x v="0"/>
    <n v="58182"/>
    <n v="4"/>
    <x v="0"/>
    <n v="3"/>
    <x v="1"/>
    <x v="2"/>
    <n v="27"/>
  </r>
  <r>
    <x v="4369"/>
    <x v="0"/>
    <n v="36"/>
    <x v="3"/>
    <s v="Marketing Executive"/>
    <x v="0"/>
    <x v="1"/>
    <x v="0"/>
    <x v="978"/>
    <x v="980"/>
    <d v="2024-10-14T00:00:00"/>
    <x v="0"/>
    <n v="43216"/>
    <n v="4.4000000000000004"/>
    <x v="0"/>
    <n v="4"/>
    <x v="1"/>
    <x v="2"/>
    <n v="30"/>
  </r>
  <r>
    <x v="4370"/>
    <x v="0"/>
    <n v="34"/>
    <x v="1"/>
    <s v="Service Engineer"/>
    <x v="10"/>
    <x v="4"/>
    <x v="0"/>
    <x v="979"/>
    <x v="974"/>
    <d v="2024-10-01T00:00:00"/>
    <x v="1"/>
    <m/>
    <m/>
    <x v="1"/>
    <n v="5"/>
    <x v="1"/>
    <x v="2"/>
    <n v="16"/>
  </r>
  <r>
    <x v="4371"/>
    <x v="0"/>
    <n v="38"/>
    <x v="1"/>
    <s v="Service Manager"/>
    <x v="3"/>
    <x v="2"/>
    <x v="2"/>
    <x v="979"/>
    <x v="973"/>
    <d v="2024-10-03T00:00:00"/>
    <x v="0"/>
    <n v="58317"/>
    <n v="3.8"/>
    <x v="0"/>
    <n v="5"/>
    <x v="1"/>
    <x v="2"/>
    <n v="18"/>
  </r>
  <r>
    <x v="4372"/>
    <x v="0"/>
    <n v="26"/>
    <x v="1"/>
    <s v="Service Engineer"/>
    <x v="5"/>
    <x v="4"/>
    <x v="1"/>
    <x v="979"/>
    <x v="985"/>
    <d v="2024-10-17T00:00:00"/>
    <x v="0"/>
    <m/>
    <m/>
    <x v="0"/>
    <n v="5"/>
    <x v="2"/>
    <x v="0"/>
    <n v="32"/>
  </r>
  <r>
    <x v="4373"/>
    <x v="0"/>
    <n v="25"/>
    <x v="0"/>
    <s v="Operations Manager"/>
    <x v="9"/>
    <x v="4"/>
    <x v="2"/>
    <x v="979"/>
    <x v="985"/>
    <d v="2024-10-17T00:00:00"/>
    <x v="0"/>
    <n v="43164"/>
    <n v="4.5"/>
    <x v="0"/>
    <n v="5"/>
    <x v="1"/>
    <x v="0"/>
    <n v="32"/>
  </r>
  <r>
    <x v="4374"/>
    <x v="0"/>
    <n v="29"/>
    <x v="0"/>
    <s v="Operations Executive"/>
    <x v="6"/>
    <x v="0"/>
    <x v="2"/>
    <x v="979"/>
    <x v="981"/>
    <d v="2024-10-13T00:00:00"/>
    <x v="1"/>
    <m/>
    <m/>
    <x v="1"/>
    <n v="4"/>
    <x v="1"/>
    <x v="1"/>
    <n v="28"/>
  </r>
  <r>
    <x v="4375"/>
    <x v="0"/>
    <n v="28"/>
    <x v="0"/>
    <s v="Operations Manager"/>
    <x v="13"/>
    <x v="1"/>
    <x v="3"/>
    <x v="980"/>
    <x v="979"/>
    <d v="2024-10-05T00:00:00"/>
    <x v="0"/>
    <m/>
    <m/>
    <x v="0"/>
    <n v="5"/>
    <x v="1"/>
    <x v="1"/>
    <n v="19"/>
  </r>
  <r>
    <x v="4376"/>
    <x v="0"/>
    <n v="39"/>
    <x v="1"/>
    <s v="Service Engineer"/>
    <x v="7"/>
    <x v="1"/>
    <x v="1"/>
    <x v="980"/>
    <x v="986"/>
    <d v="2024-10-10T00:00:00"/>
    <x v="0"/>
    <n v="46858"/>
    <n v="3.6"/>
    <x v="0"/>
    <m/>
    <x v="1"/>
    <x v="2"/>
    <n v="24"/>
  </r>
  <r>
    <x v="4377"/>
    <x v="2"/>
    <n v="25"/>
    <x v="1"/>
    <s v="Service Engineer"/>
    <x v="12"/>
    <x v="1"/>
    <x v="1"/>
    <x v="980"/>
    <x v="982"/>
    <d v="2024-10-08T00:00:00"/>
    <x v="1"/>
    <m/>
    <m/>
    <x v="1"/>
    <n v="4"/>
    <x v="1"/>
    <x v="0"/>
    <n v="22"/>
  </r>
  <r>
    <x v="4378"/>
    <x v="0"/>
    <n v="39"/>
    <x v="0"/>
    <s v="Operations Executive"/>
    <x v="11"/>
    <x v="0"/>
    <x v="2"/>
    <x v="980"/>
    <x v="974"/>
    <d v="2024-10-08T00:00:00"/>
    <x v="0"/>
    <n v="140740"/>
    <n v="4.4000000000000004"/>
    <x v="2"/>
    <m/>
    <x v="1"/>
    <x v="2"/>
    <n v="22"/>
  </r>
  <r>
    <x v="4379"/>
    <x v="0"/>
    <n v="37"/>
    <x v="4"/>
    <s v="Production Manager"/>
    <x v="9"/>
    <x v="1"/>
    <x v="0"/>
    <x v="980"/>
    <x v="986"/>
    <d v="2024-10-13T00:00:00"/>
    <x v="0"/>
    <m/>
    <m/>
    <x v="0"/>
    <n v="4"/>
    <x v="1"/>
    <x v="2"/>
    <n v="27"/>
  </r>
  <r>
    <x v="4380"/>
    <x v="0"/>
    <n v="35"/>
    <x v="0"/>
    <s v="Operations Manager"/>
    <x v="13"/>
    <x v="0"/>
    <x v="2"/>
    <x v="980"/>
    <x v="979"/>
    <d v="2024-10-07T00:00:00"/>
    <x v="3"/>
    <m/>
    <m/>
    <x v="1"/>
    <n v="5"/>
    <x v="1"/>
    <x v="2"/>
    <n v="21"/>
  </r>
  <r>
    <x v="4381"/>
    <x v="0"/>
    <n v="23"/>
    <x v="4"/>
    <s v="Production Engineer"/>
    <x v="1"/>
    <x v="1"/>
    <x v="4"/>
    <x v="981"/>
    <x v="981"/>
    <d v="2024-10-09T00:00:00"/>
    <x v="2"/>
    <m/>
    <m/>
    <x v="1"/>
    <n v="5"/>
    <x v="1"/>
    <x v="0"/>
    <n v="22"/>
  </r>
  <r>
    <x v="4382"/>
    <x v="0"/>
    <n v="27"/>
    <x v="1"/>
    <s v="Service Manager"/>
    <x v="2"/>
    <x v="3"/>
    <x v="1"/>
    <x v="981"/>
    <x v="987"/>
    <d v="2024-10-15T00:00:00"/>
    <x v="1"/>
    <m/>
    <m/>
    <x v="1"/>
    <n v="5"/>
    <x v="1"/>
    <x v="0"/>
    <n v="28"/>
  </r>
  <r>
    <x v="4383"/>
    <x v="0"/>
    <n v="38"/>
    <x v="1"/>
    <s v="Service Engineer"/>
    <x v="14"/>
    <x v="1"/>
    <x v="0"/>
    <x v="981"/>
    <x v="981"/>
    <d v="2024-10-08T00:00:00"/>
    <x v="0"/>
    <n v="118490"/>
    <n v="4.5"/>
    <x v="0"/>
    <n v="4"/>
    <x v="1"/>
    <x v="2"/>
    <n v="21"/>
  </r>
  <r>
    <x v="4384"/>
    <x v="2"/>
    <n v="29"/>
    <x v="1"/>
    <s v="Service Manager"/>
    <x v="12"/>
    <x v="0"/>
    <x v="1"/>
    <x v="981"/>
    <x v="987"/>
    <d v="2024-10-16T00:00:00"/>
    <x v="0"/>
    <m/>
    <m/>
    <x v="0"/>
    <n v="4"/>
    <x v="0"/>
    <x v="1"/>
    <n v="29"/>
  </r>
  <r>
    <x v="4385"/>
    <x v="0"/>
    <n v="25"/>
    <x v="1"/>
    <s v="Service Manager"/>
    <x v="0"/>
    <x v="0"/>
    <x v="3"/>
    <x v="982"/>
    <x v="983"/>
    <d v="2024-10-14T00:00:00"/>
    <x v="0"/>
    <n v="58090"/>
    <n v="4"/>
    <x v="0"/>
    <n v="3"/>
    <x v="1"/>
    <x v="0"/>
    <n v="26"/>
  </r>
  <r>
    <x v="4386"/>
    <x v="1"/>
    <n v="27"/>
    <x v="2"/>
    <s v="Sales Executive"/>
    <x v="14"/>
    <x v="1"/>
    <x v="1"/>
    <x v="982"/>
    <x v="987"/>
    <d v="2024-10-15T00:00:00"/>
    <x v="1"/>
    <m/>
    <m/>
    <x v="1"/>
    <m/>
    <x v="1"/>
    <x v="0"/>
    <n v="27"/>
  </r>
  <r>
    <x v="4387"/>
    <x v="0"/>
    <n v="30"/>
    <x v="1"/>
    <s v="Service Manager"/>
    <x v="0"/>
    <x v="0"/>
    <x v="1"/>
    <x v="982"/>
    <x v="984"/>
    <d v="2024-10-08T00:00:00"/>
    <x v="0"/>
    <n v="52669"/>
    <n v="4.4000000000000004"/>
    <x v="0"/>
    <n v="4"/>
    <x v="2"/>
    <x v="1"/>
    <n v="20"/>
  </r>
  <r>
    <x v="4388"/>
    <x v="0"/>
    <n v="29"/>
    <x v="2"/>
    <s v="Sales Executive"/>
    <x v="6"/>
    <x v="0"/>
    <x v="1"/>
    <x v="982"/>
    <x v="988"/>
    <d v="2024-10-16T00:00:00"/>
    <x v="1"/>
    <m/>
    <m/>
    <x v="1"/>
    <m/>
    <x v="1"/>
    <x v="1"/>
    <n v="28"/>
  </r>
  <r>
    <x v="4389"/>
    <x v="0"/>
    <n v="26"/>
    <x v="1"/>
    <s v="Service Engineer"/>
    <x v="1"/>
    <x v="0"/>
    <x v="2"/>
    <x v="982"/>
    <x v="986"/>
    <d v="2024-10-18T00:00:00"/>
    <x v="0"/>
    <n v="58874"/>
    <n v="4.9000000000000004"/>
    <x v="0"/>
    <n v="5"/>
    <x v="2"/>
    <x v="0"/>
    <n v="30"/>
  </r>
  <r>
    <x v="4390"/>
    <x v="0"/>
    <n v="36"/>
    <x v="0"/>
    <s v="Operations Executive"/>
    <x v="3"/>
    <x v="2"/>
    <x v="0"/>
    <x v="983"/>
    <x v="980"/>
    <d v="2024-10-10T00:00:00"/>
    <x v="0"/>
    <n v="76965"/>
    <n v="4"/>
    <x v="0"/>
    <n v="4"/>
    <x v="1"/>
    <x v="2"/>
    <n v="21"/>
  </r>
  <r>
    <x v="4391"/>
    <x v="0"/>
    <n v="26"/>
    <x v="1"/>
    <s v="Service Manager"/>
    <x v="13"/>
    <x v="1"/>
    <x v="1"/>
    <x v="983"/>
    <x v="982"/>
    <d v="2024-10-02T00:00:00"/>
    <x v="0"/>
    <n v="175669"/>
    <n v="4.5999999999999996"/>
    <x v="0"/>
    <n v="3"/>
    <x v="1"/>
    <x v="0"/>
    <n v="13"/>
  </r>
  <r>
    <x v="4392"/>
    <x v="2"/>
    <n v="31"/>
    <x v="0"/>
    <s v="Operations Manager"/>
    <x v="1"/>
    <x v="4"/>
    <x v="1"/>
    <x v="983"/>
    <x v="984"/>
    <d v="2024-10-11T00:00:00"/>
    <x v="0"/>
    <n v="69579"/>
    <n v="3.6"/>
    <x v="0"/>
    <n v="4"/>
    <x v="1"/>
    <x v="1"/>
    <n v="22"/>
  </r>
  <r>
    <x v="4393"/>
    <x v="0"/>
    <n v="27"/>
    <x v="0"/>
    <s v="Operations Manager"/>
    <x v="4"/>
    <x v="4"/>
    <x v="1"/>
    <x v="983"/>
    <x v="978"/>
    <d v="2024-10-04T00:00:00"/>
    <x v="0"/>
    <m/>
    <m/>
    <x v="0"/>
    <m/>
    <x v="0"/>
    <x v="0"/>
    <n v="15"/>
  </r>
  <r>
    <x v="4394"/>
    <x v="1"/>
    <n v="26"/>
    <x v="0"/>
    <s v="Operations Manager"/>
    <x v="8"/>
    <x v="2"/>
    <x v="2"/>
    <x v="983"/>
    <x v="987"/>
    <d v="2024-10-15T00:00:00"/>
    <x v="1"/>
    <m/>
    <m/>
    <x v="1"/>
    <n v="4"/>
    <x v="1"/>
    <x v="0"/>
    <n v="26"/>
  </r>
  <r>
    <x v="4395"/>
    <x v="2"/>
    <n v="24"/>
    <x v="3"/>
    <s v="Marketing Manager"/>
    <x v="3"/>
    <x v="1"/>
    <x v="1"/>
    <x v="984"/>
    <x v="977"/>
    <d v="2024-10-10T00:00:00"/>
    <x v="0"/>
    <n v="79389"/>
    <n v="3.6"/>
    <x v="0"/>
    <n v="3"/>
    <x v="1"/>
    <x v="0"/>
    <n v="20"/>
  </r>
  <r>
    <x v="4396"/>
    <x v="0"/>
    <n v="27"/>
    <x v="2"/>
    <s v="Sales Executive"/>
    <x v="3"/>
    <x v="1"/>
    <x v="0"/>
    <x v="984"/>
    <x v="987"/>
    <d v="2024-10-17T00:00:00"/>
    <x v="2"/>
    <m/>
    <m/>
    <x v="1"/>
    <n v="5"/>
    <x v="1"/>
    <x v="0"/>
    <n v="27"/>
  </r>
  <r>
    <x v="4397"/>
    <x v="0"/>
    <n v="30"/>
    <x v="0"/>
    <s v="Operations Executive"/>
    <x v="3"/>
    <x v="0"/>
    <x v="0"/>
    <x v="985"/>
    <x v="989"/>
    <d v="2024-10-15T00:00:00"/>
    <x v="1"/>
    <m/>
    <m/>
    <x v="1"/>
    <n v="4"/>
    <x v="0"/>
    <x v="1"/>
    <n v="24"/>
  </r>
  <r>
    <x v="4398"/>
    <x v="0"/>
    <n v="29"/>
    <x v="3"/>
    <s v="Marketing Executive"/>
    <x v="2"/>
    <x v="1"/>
    <x v="3"/>
    <x v="985"/>
    <x v="990"/>
    <d v="2024-10-14T00:00:00"/>
    <x v="0"/>
    <m/>
    <m/>
    <x v="0"/>
    <n v="4"/>
    <x v="1"/>
    <x v="1"/>
    <n v="23"/>
  </r>
  <r>
    <x v="4399"/>
    <x v="0"/>
    <n v="30"/>
    <x v="0"/>
    <s v="Operations Executive"/>
    <x v="3"/>
    <x v="1"/>
    <x v="1"/>
    <x v="985"/>
    <x v="979"/>
    <d v="2024-10-07T00:00:00"/>
    <x v="0"/>
    <m/>
    <m/>
    <x v="0"/>
    <n v="5"/>
    <x v="0"/>
    <x v="1"/>
    <n v="16"/>
  </r>
  <r>
    <x v="4400"/>
    <x v="0"/>
    <n v="31"/>
    <x v="1"/>
    <s v="Service Engineer"/>
    <x v="4"/>
    <x v="1"/>
    <x v="0"/>
    <x v="985"/>
    <x v="979"/>
    <d v="2024-10-07T00:00:00"/>
    <x v="1"/>
    <m/>
    <m/>
    <x v="1"/>
    <n v="5"/>
    <x v="1"/>
    <x v="1"/>
    <n v="16"/>
  </r>
  <r>
    <x v="4401"/>
    <x v="0"/>
    <n v="26"/>
    <x v="1"/>
    <s v="Service Engineer"/>
    <x v="2"/>
    <x v="0"/>
    <x v="1"/>
    <x v="985"/>
    <x v="984"/>
    <d v="2024-10-15T00:00:00"/>
    <x v="0"/>
    <n v="71814"/>
    <n v="3.8"/>
    <x v="0"/>
    <n v="5"/>
    <x v="0"/>
    <x v="0"/>
    <n v="24"/>
  </r>
  <r>
    <x v="4402"/>
    <x v="0"/>
    <n v="33"/>
    <x v="1"/>
    <s v="Service Manager"/>
    <x v="7"/>
    <x v="1"/>
    <x v="0"/>
    <x v="985"/>
    <x v="984"/>
    <d v="2024-10-15T00:00:00"/>
    <x v="0"/>
    <n v="57077"/>
    <n v="4.9000000000000004"/>
    <x v="0"/>
    <m/>
    <x v="1"/>
    <x v="1"/>
    <n v="24"/>
  </r>
  <r>
    <x v="4403"/>
    <x v="0"/>
    <n v="35"/>
    <x v="0"/>
    <s v="Operations Manager"/>
    <x v="14"/>
    <x v="4"/>
    <x v="0"/>
    <x v="986"/>
    <x v="986"/>
    <d v="2024-10-11T00:00:00"/>
    <x v="0"/>
    <n v="118076"/>
    <n v="4.7"/>
    <x v="0"/>
    <n v="4"/>
    <x v="1"/>
    <x v="2"/>
    <n v="19"/>
  </r>
  <r>
    <x v="4404"/>
    <x v="1"/>
    <n v="34"/>
    <x v="0"/>
    <s v="Operations Executive"/>
    <x v="0"/>
    <x v="0"/>
    <x v="0"/>
    <x v="986"/>
    <x v="991"/>
    <d v="2024-10-24T00:00:00"/>
    <x v="0"/>
    <n v="69951"/>
    <n v="4.4000000000000004"/>
    <x v="0"/>
    <n v="4"/>
    <x v="2"/>
    <x v="2"/>
    <n v="32"/>
  </r>
  <r>
    <x v="4405"/>
    <x v="2"/>
    <n v="25"/>
    <x v="1"/>
    <s v="Service Manager"/>
    <x v="4"/>
    <x v="1"/>
    <x v="2"/>
    <x v="986"/>
    <x v="980"/>
    <d v="2024-10-06T00:00:00"/>
    <x v="2"/>
    <m/>
    <m/>
    <x v="1"/>
    <n v="5"/>
    <x v="1"/>
    <x v="0"/>
    <n v="14"/>
  </r>
  <r>
    <x v="4406"/>
    <x v="1"/>
    <n v="33"/>
    <x v="0"/>
    <s v="Operations Executive"/>
    <x v="3"/>
    <x v="2"/>
    <x v="0"/>
    <x v="987"/>
    <x v="990"/>
    <d v="2024-10-16T00:00:00"/>
    <x v="0"/>
    <n v="60257"/>
    <n v="4.8"/>
    <x v="0"/>
    <m/>
    <x v="1"/>
    <x v="1"/>
    <n v="23"/>
  </r>
  <r>
    <x v="4407"/>
    <x v="0"/>
    <n v="35"/>
    <x v="0"/>
    <s v="Operations Manager"/>
    <x v="12"/>
    <x v="4"/>
    <x v="1"/>
    <x v="987"/>
    <x v="981"/>
    <d v="2024-10-06T00:00:00"/>
    <x v="0"/>
    <n v="43058"/>
    <n v="4.3"/>
    <x v="0"/>
    <n v="4"/>
    <x v="1"/>
    <x v="2"/>
    <n v="13"/>
  </r>
  <r>
    <x v="4408"/>
    <x v="0"/>
    <n v="29"/>
    <x v="7"/>
    <s v="Purchase Officer"/>
    <x v="4"/>
    <x v="1"/>
    <x v="2"/>
    <x v="987"/>
    <x v="990"/>
    <d v="2024-10-14T00:00:00"/>
    <x v="0"/>
    <n v="74118"/>
    <n v="3.8"/>
    <x v="0"/>
    <n v="4"/>
    <x v="1"/>
    <x v="1"/>
    <n v="21"/>
  </r>
  <r>
    <x v="4409"/>
    <x v="0"/>
    <n v="40"/>
    <x v="0"/>
    <s v="Operations Executive"/>
    <x v="0"/>
    <x v="1"/>
    <x v="0"/>
    <x v="987"/>
    <x v="992"/>
    <d v="2024-10-24T00:00:00"/>
    <x v="0"/>
    <n v="40566"/>
    <n v="4.5"/>
    <x v="2"/>
    <n v="4"/>
    <x v="1"/>
    <x v="3"/>
    <n v="31"/>
  </r>
  <r>
    <x v="4410"/>
    <x v="0"/>
    <n v="25"/>
    <x v="0"/>
    <s v="Operations Manager"/>
    <x v="0"/>
    <x v="1"/>
    <x v="0"/>
    <x v="987"/>
    <x v="981"/>
    <d v="2024-10-06T00:00:00"/>
    <x v="0"/>
    <n v="41487"/>
    <n v="4.5999999999999996"/>
    <x v="0"/>
    <n v="2"/>
    <x v="1"/>
    <x v="0"/>
    <n v="13"/>
  </r>
  <r>
    <x v="4411"/>
    <x v="0"/>
    <n v="35"/>
    <x v="2"/>
    <s v="Sales Executive"/>
    <x v="7"/>
    <x v="2"/>
    <x v="4"/>
    <x v="988"/>
    <x v="991"/>
    <d v="2024-10-23T00:00:00"/>
    <x v="1"/>
    <m/>
    <m/>
    <x v="1"/>
    <n v="4"/>
    <x v="0"/>
    <x v="2"/>
    <n v="29"/>
  </r>
  <r>
    <x v="4412"/>
    <x v="2"/>
    <n v="33"/>
    <x v="0"/>
    <s v="Operations Executive"/>
    <x v="14"/>
    <x v="1"/>
    <x v="2"/>
    <x v="988"/>
    <x v="993"/>
    <d v="2024-10-21T00:00:00"/>
    <x v="0"/>
    <n v="139466"/>
    <n v="4.9000000000000004"/>
    <x v="2"/>
    <n v="4"/>
    <x v="1"/>
    <x v="1"/>
    <n v="27"/>
  </r>
  <r>
    <x v="4413"/>
    <x v="2"/>
    <n v="33"/>
    <x v="1"/>
    <s v="Service Engineer"/>
    <x v="5"/>
    <x v="2"/>
    <x v="3"/>
    <x v="988"/>
    <x v="991"/>
    <d v="2024-10-23T00:00:00"/>
    <x v="1"/>
    <m/>
    <m/>
    <x v="1"/>
    <n v="5"/>
    <x v="1"/>
    <x v="1"/>
    <n v="29"/>
  </r>
  <r>
    <x v="4414"/>
    <x v="0"/>
    <n v="39"/>
    <x v="0"/>
    <s v="Operations Executive"/>
    <x v="7"/>
    <x v="2"/>
    <x v="0"/>
    <x v="988"/>
    <x v="984"/>
    <d v="2024-10-11T00:00:00"/>
    <x v="0"/>
    <n v="55743"/>
    <n v="3.6"/>
    <x v="0"/>
    <n v="4"/>
    <x v="1"/>
    <x v="2"/>
    <n v="17"/>
  </r>
  <r>
    <x v="4415"/>
    <x v="0"/>
    <n v="26"/>
    <x v="3"/>
    <s v="Marketing Manager"/>
    <x v="4"/>
    <x v="0"/>
    <x v="1"/>
    <x v="989"/>
    <x v="994"/>
    <d v="2024-10-22T00:00:00"/>
    <x v="0"/>
    <m/>
    <m/>
    <x v="2"/>
    <n v="4"/>
    <x v="1"/>
    <x v="0"/>
    <n v="27"/>
  </r>
  <r>
    <x v="4416"/>
    <x v="0"/>
    <n v="22"/>
    <x v="0"/>
    <s v="Operations Executive"/>
    <x v="8"/>
    <x v="0"/>
    <x v="4"/>
    <x v="989"/>
    <x v="991"/>
    <d v="2024-10-24T00:00:00"/>
    <x v="0"/>
    <n v="173428"/>
    <n v="3.9"/>
    <x v="2"/>
    <n v="4"/>
    <x v="1"/>
    <x v="0"/>
    <n v="29"/>
  </r>
  <r>
    <x v="4417"/>
    <x v="0"/>
    <n v="25"/>
    <x v="7"/>
    <s v="Purchase Manager"/>
    <x v="12"/>
    <x v="1"/>
    <x v="1"/>
    <x v="989"/>
    <x v="983"/>
    <d v="2024-10-10T00:00:00"/>
    <x v="0"/>
    <n v="55066"/>
    <n v="3.9"/>
    <x v="0"/>
    <n v="2"/>
    <x v="1"/>
    <x v="0"/>
    <n v="15"/>
  </r>
  <r>
    <x v="4418"/>
    <x v="0"/>
    <n v="33"/>
    <x v="1"/>
    <s v="Service Engineer"/>
    <x v="14"/>
    <x v="1"/>
    <x v="3"/>
    <x v="989"/>
    <x v="992"/>
    <d v="2024-10-24T00:00:00"/>
    <x v="0"/>
    <m/>
    <m/>
    <x v="0"/>
    <n v="5"/>
    <x v="1"/>
    <x v="1"/>
    <n v="29"/>
  </r>
  <r>
    <x v="4419"/>
    <x v="0"/>
    <n v="27"/>
    <x v="1"/>
    <s v="Service Engineer"/>
    <x v="3"/>
    <x v="1"/>
    <x v="3"/>
    <x v="990"/>
    <x v="995"/>
    <d v="2024-10-23T00:00:00"/>
    <x v="1"/>
    <m/>
    <m/>
    <x v="1"/>
    <n v="3"/>
    <x v="1"/>
    <x v="0"/>
    <n v="27"/>
  </r>
  <r>
    <x v="4420"/>
    <x v="0"/>
    <n v="27"/>
    <x v="0"/>
    <s v="Operations Executive"/>
    <x v="7"/>
    <x v="0"/>
    <x v="2"/>
    <x v="990"/>
    <x v="993"/>
    <d v="2024-10-20T00:00:00"/>
    <x v="0"/>
    <n v="45830"/>
    <n v="4.9000000000000004"/>
    <x v="0"/>
    <n v="5"/>
    <x v="1"/>
    <x v="0"/>
    <n v="24"/>
  </r>
  <r>
    <x v="4421"/>
    <x v="1"/>
    <n v="25"/>
    <x v="1"/>
    <s v="Service Manager"/>
    <x v="6"/>
    <x v="4"/>
    <x v="1"/>
    <x v="990"/>
    <x v="996"/>
    <d v="2024-10-24T00:00:00"/>
    <x v="0"/>
    <n v="55866"/>
    <n v="3.6"/>
    <x v="0"/>
    <n v="4"/>
    <x v="1"/>
    <x v="0"/>
    <n v="28"/>
  </r>
  <r>
    <x v="4422"/>
    <x v="2"/>
    <n v="53"/>
    <x v="0"/>
    <s v="Operations Executive"/>
    <x v="1"/>
    <x v="2"/>
    <x v="3"/>
    <x v="990"/>
    <x v="997"/>
    <d v="2024-10-23T00:00:00"/>
    <x v="1"/>
    <m/>
    <m/>
    <x v="1"/>
    <n v="4"/>
    <x v="2"/>
    <x v="4"/>
    <n v="27"/>
  </r>
  <r>
    <x v="4423"/>
    <x v="2"/>
    <n v="31"/>
    <x v="2"/>
    <s v="Sales Executive"/>
    <x v="12"/>
    <x v="1"/>
    <x v="0"/>
    <x v="990"/>
    <x v="991"/>
    <d v="2024-10-23T00:00:00"/>
    <x v="1"/>
    <m/>
    <m/>
    <x v="1"/>
    <m/>
    <x v="1"/>
    <x v="1"/>
    <n v="27"/>
  </r>
  <r>
    <x v="4424"/>
    <x v="0"/>
    <n v="40"/>
    <x v="1"/>
    <s v="Service Engineer"/>
    <x v="3"/>
    <x v="1"/>
    <x v="0"/>
    <x v="990"/>
    <x v="988"/>
    <d v="2024-10-15T00:00:00"/>
    <x v="0"/>
    <n v="70817"/>
    <n v="4.0999999999999996"/>
    <x v="0"/>
    <n v="4"/>
    <x v="1"/>
    <x v="3"/>
    <n v="19"/>
  </r>
  <r>
    <x v="4425"/>
    <x v="0"/>
    <n v="24"/>
    <x v="1"/>
    <s v="Service Engineer"/>
    <x v="7"/>
    <x v="2"/>
    <x v="2"/>
    <x v="991"/>
    <x v="989"/>
    <d v="2024-10-22T00:00:00"/>
    <x v="0"/>
    <n v="59105"/>
    <n v="4.5"/>
    <x v="0"/>
    <n v="5"/>
    <x v="1"/>
    <x v="0"/>
    <n v="25"/>
  </r>
  <r>
    <x v="4426"/>
    <x v="0"/>
    <n v="25"/>
    <x v="5"/>
    <s v="General Manager"/>
    <x v="4"/>
    <x v="4"/>
    <x v="0"/>
    <x v="991"/>
    <x v="989"/>
    <d v="2024-10-15T00:00:00"/>
    <x v="1"/>
    <m/>
    <m/>
    <x v="1"/>
    <n v="5"/>
    <x v="1"/>
    <x v="0"/>
    <n v="18"/>
  </r>
  <r>
    <x v="4427"/>
    <x v="0"/>
    <n v="35"/>
    <x v="0"/>
    <s v="Operations Manager"/>
    <x v="9"/>
    <x v="1"/>
    <x v="1"/>
    <x v="991"/>
    <x v="998"/>
    <d v="2024-10-27T00:00:00"/>
    <x v="1"/>
    <m/>
    <m/>
    <x v="1"/>
    <n v="5"/>
    <x v="0"/>
    <x v="2"/>
    <n v="30"/>
  </r>
  <r>
    <x v="4428"/>
    <x v="0"/>
    <n v="23"/>
    <x v="1"/>
    <s v="Service Engineer"/>
    <x v="4"/>
    <x v="2"/>
    <x v="0"/>
    <x v="991"/>
    <x v="995"/>
    <d v="2024-10-25T00:00:00"/>
    <x v="0"/>
    <n v="72715"/>
    <n v="4.5"/>
    <x v="2"/>
    <n v="3"/>
    <x v="0"/>
    <x v="0"/>
    <n v="28"/>
  </r>
  <r>
    <x v="4429"/>
    <x v="2"/>
    <n v="25"/>
    <x v="2"/>
    <s v="Sales Executive"/>
    <x v="7"/>
    <x v="1"/>
    <x v="1"/>
    <x v="991"/>
    <x v="993"/>
    <d v="2024-10-24T00:00:00"/>
    <x v="0"/>
    <n v="50592"/>
    <n v="3.8"/>
    <x v="0"/>
    <n v="2"/>
    <x v="1"/>
    <x v="0"/>
    <n v="27"/>
  </r>
  <r>
    <x v="4430"/>
    <x v="2"/>
    <n v="25"/>
    <x v="6"/>
    <s v="Financial Analyst"/>
    <x v="9"/>
    <x v="1"/>
    <x v="0"/>
    <x v="991"/>
    <x v="992"/>
    <d v="2024-10-24T00:00:00"/>
    <x v="0"/>
    <n v="40761"/>
    <n v="3.5"/>
    <x v="0"/>
    <n v="4"/>
    <x v="1"/>
    <x v="0"/>
    <n v="27"/>
  </r>
  <r>
    <x v="4431"/>
    <x v="0"/>
    <n v="31"/>
    <x v="1"/>
    <s v="Service Engineer"/>
    <x v="11"/>
    <x v="0"/>
    <x v="0"/>
    <x v="992"/>
    <x v="998"/>
    <d v="2024-10-25T00:00:00"/>
    <x v="0"/>
    <n v="112876"/>
    <n v="3.8"/>
    <x v="0"/>
    <n v="4"/>
    <x v="0"/>
    <x v="1"/>
    <n v="27"/>
  </r>
  <r>
    <x v="4432"/>
    <x v="0"/>
    <n v="29"/>
    <x v="0"/>
    <s v="Operations Executive"/>
    <x v="12"/>
    <x v="2"/>
    <x v="0"/>
    <x v="992"/>
    <x v="999"/>
    <d v="2024-10-19T00:00:00"/>
    <x v="1"/>
    <m/>
    <m/>
    <x v="1"/>
    <n v="3"/>
    <x v="1"/>
    <x v="1"/>
    <n v="21"/>
  </r>
  <r>
    <x v="4433"/>
    <x v="1"/>
    <n v="28"/>
    <x v="0"/>
    <s v="Operations Executive"/>
    <x v="1"/>
    <x v="1"/>
    <x v="1"/>
    <x v="992"/>
    <x v="994"/>
    <d v="2024-10-29T00:00:00"/>
    <x v="0"/>
    <n v="74427"/>
    <n v="3.9"/>
    <x v="0"/>
    <n v="4"/>
    <x v="1"/>
    <x v="1"/>
    <n v="31"/>
  </r>
  <r>
    <x v="4434"/>
    <x v="0"/>
    <n v="34"/>
    <x v="0"/>
    <s v="Operations Executive"/>
    <x v="5"/>
    <x v="2"/>
    <x v="1"/>
    <x v="992"/>
    <x v="994"/>
    <d v="2024-10-28T00:00:00"/>
    <x v="0"/>
    <n v="35079"/>
    <n v="4"/>
    <x v="0"/>
    <n v="4"/>
    <x v="1"/>
    <x v="2"/>
    <n v="30"/>
  </r>
  <r>
    <x v="4435"/>
    <x v="0"/>
    <n v="23"/>
    <x v="0"/>
    <s v="Operations Executive"/>
    <x v="2"/>
    <x v="0"/>
    <x v="0"/>
    <x v="993"/>
    <x v="991"/>
    <d v="2024-10-24T00:00:00"/>
    <x v="0"/>
    <n v="75040"/>
    <n v="4.4000000000000004"/>
    <x v="0"/>
    <n v="4"/>
    <x v="0"/>
    <x v="0"/>
    <n v="25"/>
  </r>
  <r>
    <x v="4436"/>
    <x v="0"/>
    <n v="34"/>
    <x v="0"/>
    <s v="Operations Executive"/>
    <x v="12"/>
    <x v="0"/>
    <x v="0"/>
    <x v="993"/>
    <x v="1000"/>
    <d v="2024-10-29T00:00:00"/>
    <x v="0"/>
    <n v="39479"/>
    <n v="4.0999999999999996"/>
    <x v="0"/>
    <m/>
    <x v="0"/>
    <x v="2"/>
    <n v="30"/>
  </r>
  <r>
    <x v="4437"/>
    <x v="2"/>
    <n v="27"/>
    <x v="3"/>
    <s v="Marketing Manager"/>
    <x v="6"/>
    <x v="0"/>
    <x v="0"/>
    <x v="993"/>
    <x v="991"/>
    <d v="2024-10-20T00:00:00"/>
    <x v="2"/>
    <m/>
    <m/>
    <x v="1"/>
    <m/>
    <x v="1"/>
    <x v="0"/>
    <n v="21"/>
  </r>
  <r>
    <x v="4438"/>
    <x v="1"/>
    <n v="39"/>
    <x v="3"/>
    <s v="Marketing Manager"/>
    <x v="13"/>
    <x v="1"/>
    <x v="2"/>
    <x v="993"/>
    <x v="990"/>
    <d v="2024-10-15T00:00:00"/>
    <x v="0"/>
    <n v="145521"/>
    <n v="4.4000000000000004"/>
    <x v="0"/>
    <n v="4"/>
    <x v="1"/>
    <x v="2"/>
    <n v="16"/>
  </r>
  <r>
    <x v="4439"/>
    <x v="0"/>
    <n v="26"/>
    <x v="6"/>
    <s v="Financial Analyst"/>
    <x v="2"/>
    <x v="1"/>
    <x v="0"/>
    <x v="993"/>
    <x v="1001"/>
    <d v="2024-11-01T00:00:00"/>
    <x v="0"/>
    <m/>
    <m/>
    <x v="0"/>
    <m/>
    <x v="1"/>
    <x v="0"/>
    <n v="33"/>
  </r>
  <r>
    <x v="4440"/>
    <x v="2"/>
    <n v="32"/>
    <x v="1"/>
    <s v="Service Engineer"/>
    <x v="13"/>
    <x v="0"/>
    <x v="2"/>
    <x v="993"/>
    <x v="989"/>
    <d v="2024-10-18T00:00:00"/>
    <x v="1"/>
    <m/>
    <m/>
    <x v="1"/>
    <n v="4"/>
    <x v="1"/>
    <x v="1"/>
    <n v="19"/>
  </r>
  <r>
    <x v="4441"/>
    <x v="2"/>
    <n v="35"/>
    <x v="4"/>
    <s v="Production Manager"/>
    <x v="4"/>
    <x v="0"/>
    <x v="1"/>
    <x v="994"/>
    <x v="1002"/>
    <d v="2024-10-31T00:00:00"/>
    <x v="1"/>
    <m/>
    <m/>
    <x v="1"/>
    <n v="5"/>
    <x v="1"/>
    <x v="2"/>
    <n v="31"/>
  </r>
  <r>
    <x v="4442"/>
    <x v="0"/>
    <n v="28"/>
    <x v="1"/>
    <s v="Service Manager"/>
    <x v="8"/>
    <x v="1"/>
    <x v="1"/>
    <x v="994"/>
    <x v="993"/>
    <d v="2024-10-24T00:00:00"/>
    <x v="0"/>
    <n v="183523"/>
    <n v="4.5999999999999996"/>
    <x v="0"/>
    <n v="4"/>
    <x v="0"/>
    <x v="1"/>
    <n v="24"/>
  </r>
  <r>
    <x v="4443"/>
    <x v="0"/>
    <n v="28"/>
    <x v="0"/>
    <s v="Operations Executive"/>
    <x v="9"/>
    <x v="0"/>
    <x v="1"/>
    <x v="994"/>
    <x v="994"/>
    <d v="2024-10-29T00:00:00"/>
    <x v="0"/>
    <n v="45703"/>
    <n v="4.8"/>
    <x v="0"/>
    <n v="3"/>
    <x v="0"/>
    <x v="1"/>
    <n v="29"/>
  </r>
  <r>
    <x v="4444"/>
    <x v="0"/>
    <n v="32"/>
    <x v="6"/>
    <s v="Finance Manager"/>
    <x v="14"/>
    <x v="2"/>
    <x v="1"/>
    <x v="994"/>
    <x v="1002"/>
    <d v="2024-11-03T00:00:00"/>
    <x v="0"/>
    <n v="102283"/>
    <n v="3.5"/>
    <x v="0"/>
    <n v="5"/>
    <x v="1"/>
    <x v="1"/>
    <n v="34"/>
  </r>
  <r>
    <x v="4445"/>
    <x v="1"/>
    <n v="40"/>
    <x v="1"/>
    <s v="Service Manager"/>
    <x v="4"/>
    <x v="0"/>
    <x v="3"/>
    <x v="994"/>
    <x v="999"/>
    <d v="2024-10-18T00:00:00"/>
    <x v="1"/>
    <m/>
    <m/>
    <x v="1"/>
    <n v="5"/>
    <x v="1"/>
    <x v="3"/>
    <n v="18"/>
  </r>
  <r>
    <x v="4446"/>
    <x v="0"/>
    <n v="40"/>
    <x v="1"/>
    <s v="Service Engineer"/>
    <x v="9"/>
    <x v="0"/>
    <x v="4"/>
    <x v="995"/>
    <x v="1001"/>
    <d v="2024-10-31T00:00:00"/>
    <x v="0"/>
    <n v="56967"/>
    <n v="4.7"/>
    <x v="0"/>
    <n v="5"/>
    <x v="1"/>
    <x v="3"/>
    <n v="30"/>
  </r>
  <r>
    <x v="4447"/>
    <x v="2"/>
    <n v="26"/>
    <x v="4"/>
    <s v="Production Engineer"/>
    <x v="7"/>
    <x v="2"/>
    <x v="2"/>
    <x v="995"/>
    <x v="995"/>
    <d v="2024-10-20T00:00:00"/>
    <x v="0"/>
    <n v="49503"/>
    <n v="4.7"/>
    <x v="0"/>
    <n v="4"/>
    <x v="0"/>
    <x v="0"/>
    <n v="19"/>
  </r>
  <r>
    <x v="4448"/>
    <x v="0"/>
    <n v="28"/>
    <x v="0"/>
    <s v="Operations Manager"/>
    <x v="3"/>
    <x v="1"/>
    <x v="0"/>
    <x v="995"/>
    <x v="993"/>
    <d v="2024-10-22T00:00:00"/>
    <x v="0"/>
    <m/>
    <m/>
    <x v="0"/>
    <n v="4"/>
    <x v="1"/>
    <x v="1"/>
    <n v="21"/>
  </r>
  <r>
    <x v="4449"/>
    <x v="2"/>
    <n v="35"/>
    <x v="0"/>
    <s v="Operations Executive"/>
    <x v="5"/>
    <x v="0"/>
    <x v="1"/>
    <x v="995"/>
    <x v="998"/>
    <d v="2024-10-30T00:00:00"/>
    <x v="1"/>
    <m/>
    <m/>
    <x v="1"/>
    <n v="4"/>
    <x v="1"/>
    <x v="2"/>
    <n v="29"/>
  </r>
  <r>
    <x v="4450"/>
    <x v="0"/>
    <n v="34"/>
    <x v="0"/>
    <s v="Operations Manager"/>
    <x v="7"/>
    <x v="1"/>
    <x v="2"/>
    <x v="995"/>
    <x v="991"/>
    <d v="2024-10-16T00:00:00"/>
    <x v="2"/>
    <m/>
    <m/>
    <x v="1"/>
    <n v="5"/>
    <x v="1"/>
    <x v="2"/>
    <n v="15"/>
  </r>
  <r>
    <x v="4451"/>
    <x v="0"/>
    <n v="42"/>
    <x v="1"/>
    <s v="Service Manager"/>
    <x v="6"/>
    <x v="0"/>
    <x v="0"/>
    <x v="996"/>
    <x v="1003"/>
    <d v="2024-11-02T00:00:00"/>
    <x v="1"/>
    <m/>
    <m/>
    <x v="1"/>
    <n v="4"/>
    <x v="1"/>
    <x v="3"/>
    <n v="31"/>
  </r>
  <r>
    <x v="4452"/>
    <x v="2"/>
    <n v="39"/>
    <x v="0"/>
    <s v="Operations Manager"/>
    <x v="11"/>
    <x v="0"/>
    <x v="3"/>
    <x v="996"/>
    <x v="997"/>
    <d v="2024-10-30T00:00:00"/>
    <x v="0"/>
    <n v="160715"/>
    <n v="4.3"/>
    <x v="0"/>
    <n v="3"/>
    <x v="1"/>
    <x v="2"/>
    <n v="28"/>
  </r>
  <r>
    <x v="4453"/>
    <x v="2"/>
    <n v="25"/>
    <x v="4"/>
    <s v="Production Engineer"/>
    <x v="12"/>
    <x v="1"/>
    <x v="1"/>
    <x v="996"/>
    <x v="998"/>
    <d v="2024-10-30T00:00:00"/>
    <x v="3"/>
    <m/>
    <m/>
    <x v="1"/>
    <n v="5"/>
    <x v="1"/>
    <x v="0"/>
    <n v="28"/>
  </r>
  <r>
    <x v="4454"/>
    <x v="2"/>
    <n v="33"/>
    <x v="0"/>
    <s v="Operations Executive"/>
    <x v="2"/>
    <x v="1"/>
    <x v="1"/>
    <x v="996"/>
    <x v="1002"/>
    <d v="2024-11-02T00:00:00"/>
    <x v="2"/>
    <m/>
    <m/>
    <x v="1"/>
    <n v="4"/>
    <x v="1"/>
    <x v="1"/>
    <n v="31"/>
  </r>
  <r>
    <x v="4455"/>
    <x v="0"/>
    <n v="31"/>
    <x v="2"/>
    <s v="Sales Executive"/>
    <x v="6"/>
    <x v="1"/>
    <x v="4"/>
    <x v="996"/>
    <x v="998"/>
    <d v="2024-10-25T00:00:00"/>
    <x v="0"/>
    <n v="83559"/>
    <n v="4.9000000000000004"/>
    <x v="0"/>
    <m/>
    <x v="1"/>
    <x v="1"/>
    <n v="23"/>
  </r>
  <r>
    <x v="4456"/>
    <x v="2"/>
    <n v="24"/>
    <x v="6"/>
    <s v="Finance Manager"/>
    <x v="6"/>
    <x v="0"/>
    <x v="4"/>
    <x v="996"/>
    <x v="1001"/>
    <d v="2024-10-26T00:00:00"/>
    <x v="0"/>
    <m/>
    <m/>
    <x v="2"/>
    <n v="3"/>
    <x v="1"/>
    <x v="0"/>
    <n v="24"/>
  </r>
  <r>
    <x v="4457"/>
    <x v="0"/>
    <n v="31"/>
    <x v="1"/>
    <s v="Service Manager"/>
    <x v="1"/>
    <x v="1"/>
    <x v="3"/>
    <x v="997"/>
    <x v="997"/>
    <d v="2024-10-23T00:00:00"/>
    <x v="0"/>
    <n v="56914"/>
    <n v="4"/>
    <x v="0"/>
    <n v="3"/>
    <x v="1"/>
    <x v="1"/>
    <n v="20"/>
  </r>
  <r>
    <x v="4458"/>
    <x v="0"/>
    <n v="29"/>
    <x v="1"/>
    <s v="Service Engineer"/>
    <x v="6"/>
    <x v="1"/>
    <x v="0"/>
    <x v="997"/>
    <x v="1002"/>
    <d v="2024-11-01T00:00:00"/>
    <x v="4"/>
    <m/>
    <m/>
    <x v="1"/>
    <n v="5"/>
    <x v="0"/>
    <x v="1"/>
    <n v="29"/>
  </r>
  <r>
    <x v="4459"/>
    <x v="0"/>
    <n v="26"/>
    <x v="3"/>
    <s v="Marketing Executive"/>
    <x v="4"/>
    <x v="2"/>
    <x v="2"/>
    <x v="997"/>
    <x v="993"/>
    <d v="2024-10-24T00:00:00"/>
    <x v="1"/>
    <m/>
    <m/>
    <x v="1"/>
    <n v="3"/>
    <x v="1"/>
    <x v="0"/>
    <n v="21"/>
  </r>
  <r>
    <x v="4460"/>
    <x v="0"/>
    <n v="22"/>
    <x v="1"/>
    <s v="Service Manager"/>
    <x v="6"/>
    <x v="1"/>
    <x v="1"/>
    <x v="998"/>
    <x v="1004"/>
    <d v="2024-10-31T00:00:00"/>
    <x v="0"/>
    <n v="65692"/>
    <n v="4.5"/>
    <x v="0"/>
    <n v="5"/>
    <x v="1"/>
    <x v="0"/>
    <n v="27"/>
  </r>
  <r>
    <x v="4461"/>
    <x v="0"/>
    <n v="26"/>
    <x v="1"/>
    <s v="Service Manager"/>
    <x v="3"/>
    <x v="1"/>
    <x v="1"/>
    <x v="998"/>
    <x v="1003"/>
    <d v="2024-11-04T00:00:00"/>
    <x v="0"/>
    <n v="69611"/>
    <n v="4.8"/>
    <x v="0"/>
    <n v="3"/>
    <x v="0"/>
    <x v="0"/>
    <n v="31"/>
  </r>
  <r>
    <x v="4462"/>
    <x v="1"/>
    <n v="29"/>
    <x v="6"/>
    <s v="Financial Analyst"/>
    <x v="12"/>
    <x v="4"/>
    <x v="0"/>
    <x v="998"/>
    <x v="1003"/>
    <d v="2024-11-02T00:00:00"/>
    <x v="0"/>
    <m/>
    <m/>
    <x v="0"/>
    <n v="5"/>
    <x v="1"/>
    <x v="1"/>
    <n v="29"/>
  </r>
  <r>
    <x v="4463"/>
    <x v="0"/>
    <n v="34"/>
    <x v="0"/>
    <s v="Operations Executive"/>
    <x v="0"/>
    <x v="2"/>
    <x v="3"/>
    <x v="998"/>
    <x v="1002"/>
    <d v="2024-11-03T00:00:00"/>
    <x v="1"/>
    <m/>
    <m/>
    <x v="1"/>
    <n v="5"/>
    <x v="0"/>
    <x v="2"/>
    <n v="30"/>
  </r>
  <r>
    <x v="4464"/>
    <x v="2"/>
    <n v="35"/>
    <x v="7"/>
    <s v="Purchase Manager"/>
    <x v="2"/>
    <x v="1"/>
    <x v="1"/>
    <x v="998"/>
    <x v="997"/>
    <d v="2024-10-24T00:00:00"/>
    <x v="0"/>
    <n v="61293"/>
    <n v="5"/>
    <x v="0"/>
    <m/>
    <x v="1"/>
    <x v="2"/>
    <n v="20"/>
  </r>
  <r>
    <x v="4465"/>
    <x v="0"/>
    <n v="29"/>
    <x v="0"/>
    <s v="Operations Manager"/>
    <x v="12"/>
    <x v="0"/>
    <x v="0"/>
    <x v="998"/>
    <x v="1003"/>
    <d v="2024-10-31T00:00:00"/>
    <x v="1"/>
    <m/>
    <m/>
    <x v="1"/>
    <n v="4"/>
    <x v="0"/>
    <x v="1"/>
    <n v="27"/>
  </r>
  <r>
    <x v="4466"/>
    <x v="0"/>
    <n v="28"/>
    <x v="0"/>
    <s v="Operations Manager"/>
    <x v="1"/>
    <x v="0"/>
    <x v="0"/>
    <x v="999"/>
    <x v="993"/>
    <d v="2024-10-21T00:00:00"/>
    <x v="0"/>
    <n v="73031"/>
    <n v="4.5"/>
    <x v="2"/>
    <n v="3"/>
    <x v="1"/>
    <x v="1"/>
    <n v="16"/>
  </r>
  <r>
    <x v="4467"/>
    <x v="0"/>
    <n v="25"/>
    <x v="1"/>
    <s v="Service Engineer"/>
    <x v="0"/>
    <x v="4"/>
    <x v="0"/>
    <x v="999"/>
    <x v="1005"/>
    <d v="2024-11-03T00:00:00"/>
    <x v="0"/>
    <n v="54973"/>
    <n v="4.3"/>
    <x v="2"/>
    <n v="4"/>
    <x v="1"/>
    <x v="0"/>
    <n v="29"/>
  </r>
  <r>
    <x v="4468"/>
    <x v="1"/>
    <n v="33"/>
    <x v="7"/>
    <s v="Purchase Officer"/>
    <x v="7"/>
    <x v="0"/>
    <x v="1"/>
    <x v="999"/>
    <x v="994"/>
    <d v="2024-10-24T00:00:00"/>
    <x v="0"/>
    <n v="52402"/>
    <n v="4.5999999999999996"/>
    <x v="2"/>
    <n v="4"/>
    <x v="1"/>
    <x v="1"/>
    <n v="19"/>
  </r>
  <r>
    <x v="4469"/>
    <x v="2"/>
    <n v="22"/>
    <x v="1"/>
    <s v="Service Engineer"/>
    <x v="9"/>
    <x v="0"/>
    <x v="1"/>
    <x v="999"/>
    <x v="996"/>
    <d v="2024-10-22T00:00:00"/>
    <x v="0"/>
    <n v="50334"/>
    <n v="4"/>
    <x v="0"/>
    <n v="4"/>
    <x v="0"/>
    <x v="0"/>
    <n v="17"/>
  </r>
  <r>
    <x v="4470"/>
    <x v="1"/>
    <n v="30"/>
    <x v="0"/>
    <s v="Operations Manager"/>
    <x v="7"/>
    <x v="4"/>
    <x v="3"/>
    <x v="999"/>
    <x v="992"/>
    <d v="2024-10-25T00:00:00"/>
    <x v="0"/>
    <n v="61155"/>
    <n v="4.5999999999999996"/>
    <x v="0"/>
    <n v="4"/>
    <x v="0"/>
    <x v="1"/>
    <n v="20"/>
  </r>
  <r>
    <x v="4471"/>
    <x v="1"/>
    <n v="31"/>
    <x v="2"/>
    <s v="Sales Manager"/>
    <x v="4"/>
    <x v="1"/>
    <x v="0"/>
    <x v="1000"/>
    <x v="1002"/>
    <d v="2024-10-30T00:00:00"/>
    <x v="0"/>
    <n v="61524"/>
    <n v="3.9"/>
    <x v="0"/>
    <n v="5"/>
    <x v="1"/>
    <x v="1"/>
    <n v="24"/>
  </r>
  <r>
    <x v="4472"/>
    <x v="0"/>
    <n v="25"/>
    <x v="1"/>
    <s v="Service Manager"/>
    <x v="5"/>
    <x v="0"/>
    <x v="2"/>
    <x v="1000"/>
    <x v="998"/>
    <d v="2024-10-28T00:00:00"/>
    <x v="0"/>
    <m/>
    <m/>
    <x v="0"/>
    <n v="4"/>
    <x v="2"/>
    <x v="0"/>
    <n v="22"/>
  </r>
  <r>
    <x v="4473"/>
    <x v="0"/>
    <n v="25"/>
    <x v="0"/>
    <s v="Operations Executive"/>
    <x v="1"/>
    <x v="0"/>
    <x v="1"/>
    <x v="1001"/>
    <x v="1000"/>
    <d v="2024-11-02T00:00:00"/>
    <x v="1"/>
    <m/>
    <m/>
    <x v="1"/>
    <n v="4"/>
    <x v="0"/>
    <x v="0"/>
    <n v="26"/>
  </r>
  <r>
    <x v="4474"/>
    <x v="2"/>
    <n v="22"/>
    <x v="0"/>
    <s v="Operations Manager"/>
    <x v="6"/>
    <x v="4"/>
    <x v="1"/>
    <x v="1001"/>
    <x v="1004"/>
    <d v="2024-11-06T00:00:00"/>
    <x v="1"/>
    <m/>
    <m/>
    <x v="1"/>
    <n v="4"/>
    <x v="1"/>
    <x v="0"/>
    <n v="30"/>
  </r>
  <r>
    <x v="4475"/>
    <x v="0"/>
    <n v="35"/>
    <x v="7"/>
    <s v="Purchase Officer"/>
    <x v="3"/>
    <x v="3"/>
    <x v="1"/>
    <x v="1001"/>
    <x v="1004"/>
    <d v="2024-10-31T00:00:00"/>
    <x v="0"/>
    <n v="79101"/>
    <n v="4.5999999999999996"/>
    <x v="0"/>
    <n v="5"/>
    <x v="1"/>
    <x v="2"/>
    <n v="24"/>
  </r>
  <r>
    <x v="4476"/>
    <x v="0"/>
    <n v="25"/>
    <x v="0"/>
    <s v="Operations Executive"/>
    <x v="2"/>
    <x v="1"/>
    <x v="1"/>
    <x v="1002"/>
    <x v="1005"/>
    <d v="2024-11-04T00:00:00"/>
    <x v="0"/>
    <n v="62250"/>
    <n v="3.6"/>
    <x v="0"/>
    <m/>
    <x v="1"/>
    <x v="0"/>
    <n v="27"/>
  </r>
  <r>
    <x v="4477"/>
    <x v="0"/>
    <n v="39"/>
    <x v="1"/>
    <s v="Service Engineer"/>
    <x v="13"/>
    <x v="1"/>
    <x v="1"/>
    <x v="1002"/>
    <x v="1006"/>
    <d v="2024-11-06T00:00:00"/>
    <x v="1"/>
    <m/>
    <m/>
    <x v="1"/>
    <n v="5"/>
    <x v="0"/>
    <x v="2"/>
    <n v="29"/>
  </r>
  <r>
    <x v="4478"/>
    <x v="2"/>
    <n v="25"/>
    <x v="7"/>
    <s v="Purchase Manager"/>
    <x v="4"/>
    <x v="1"/>
    <x v="1"/>
    <x v="1002"/>
    <x v="997"/>
    <d v="2024-10-24T00:00:00"/>
    <x v="0"/>
    <n v="84139"/>
    <n v="4"/>
    <x v="2"/>
    <m/>
    <x v="1"/>
    <x v="0"/>
    <n v="16"/>
  </r>
  <r>
    <x v="4479"/>
    <x v="0"/>
    <n v="34"/>
    <x v="6"/>
    <s v="Finance Manager"/>
    <x v="1"/>
    <x v="1"/>
    <x v="0"/>
    <x v="1002"/>
    <x v="1003"/>
    <d v="2024-11-02T00:00:00"/>
    <x v="2"/>
    <m/>
    <m/>
    <x v="1"/>
    <n v="3"/>
    <x v="0"/>
    <x v="2"/>
    <n v="25"/>
  </r>
  <r>
    <x v="4480"/>
    <x v="0"/>
    <n v="34"/>
    <x v="0"/>
    <s v="Operations Executive"/>
    <x v="7"/>
    <x v="0"/>
    <x v="2"/>
    <x v="1002"/>
    <x v="1003"/>
    <d v="2024-10-30T00:00:00"/>
    <x v="0"/>
    <n v="53324"/>
    <n v="4.4000000000000004"/>
    <x v="0"/>
    <m/>
    <x v="1"/>
    <x v="2"/>
    <n v="22"/>
  </r>
  <r>
    <x v="4481"/>
    <x v="0"/>
    <n v="24"/>
    <x v="1"/>
    <s v="Service Engineer"/>
    <x v="2"/>
    <x v="0"/>
    <x v="2"/>
    <x v="1003"/>
    <x v="1000"/>
    <d v="2024-10-28T00:00:00"/>
    <x v="1"/>
    <m/>
    <m/>
    <x v="1"/>
    <n v="4"/>
    <x v="2"/>
    <x v="0"/>
    <n v="19"/>
  </r>
  <r>
    <x v="4482"/>
    <x v="0"/>
    <n v="31"/>
    <x v="0"/>
    <s v="Operations Manager"/>
    <x v="7"/>
    <x v="0"/>
    <x v="3"/>
    <x v="1003"/>
    <x v="1001"/>
    <d v="2024-10-30T00:00:00"/>
    <x v="0"/>
    <m/>
    <m/>
    <x v="0"/>
    <n v="4"/>
    <x v="1"/>
    <x v="1"/>
    <n v="21"/>
  </r>
  <r>
    <x v="4483"/>
    <x v="0"/>
    <n v="22"/>
    <x v="0"/>
    <s v="Operations Executive"/>
    <x v="1"/>
    <x v="0"/>
    <x v="0"/>
    <x v="1003"/>
    <x v="997"/>
    <d v="2024-10-24T00:00:00"/>
    <x v="1"/>
    <m/>
    <m/>
    <x v="1"/>
    <n v="1"/>
    <x v="1"/>
    <x v="0"/>
    <n v="15"/>
  </r>
  <r>
    <x v="4484"/>
    <x v="0"/>
    <n v="23"/>
    <x v="2"/>
    <s v="Sales Manager"/>
    <x v="12"/>
    <x v="1"/>
    <x v="1"/>
    <x v="1004"/>
    <x v="1004"/>
    <d v="2024-11-01T00:00:00"/>
    <x v="0"/>
    <n v="54409"/>
    <n v="4.3"/>
    <x v="0"/>
    <n v="4"/>
    <x v="1"/>
    <x v="0"/>
    <n v="22"/>
  </r>
  <r>
    <x v="4485"/>
    <x v="2"/>
    <n v="23"/>
    <x v="0"/>
    <s v="Operations Executive"/>
    <x v="11"/>
    <x v="0"/>
    <x v="1"/>
    <x v="1004"/>
    <x v="1004"/>
    <d v="2024-11-01T00:00:00"/>
    <x v="0"/>
    <n v="147163"/>
    <n v="3.6"/>
    <x v="0"/>
    <n v="2"/>
    <x v="0"/>
    <x v="0"/>
    <n v="22"/>
  </r>
  <r>
    <x v="4486"/>
    <x v="0"/>
    <n v="35"/>
    <x v="2"/>
    <s v="Sales Executive"/>
    <x v="5"/>
    <x v="4"/>
    <x v="1"/>
    <x v="1004"/>
    <x v="1002"/>
    <d v="2024-10-31T00:00:00"/>
    <x v="2"/>
    <m/>
    <m/>
    <x v="1"/>
    <n v="5"/>
    <x v="1"/>
    <x v="2"/>
    <n v="21"/>
  </r>
  <r>
    <x v="4487"/>
    <x v="0"/>
    <n v="25"/>
    <x v="8"/>
    <s v="HR Specialist"/>
    <x v="14"/>
    <x v="0"/>
    <x v="2"/>
    <x v="1004"/>
    <x v="1004"/>
    <d v="2024-11-07T00:00:00"/>
    <x v="1"/>
    <m/>
    <m/>
    <x v="1"/>
    <n v="3"/>
    <x v="1"/>
    <x v="0"/>
    <n v="28"/>
  </r>
  <r>
    <x v="4488"/>
    <x v="2"/>
    <n v="25"/>
    <x v="0"/>
    <s v="Operations Executive"/>
    <x v="5"/>
    <x v="1"/>
    <x v="1"/>
    <x v="1005"/>
    <x v="1003"/>
    <d v="2024-11-04T00:00:00"/>
    <x v="1"/>
    <m/>
    <m/>
    <x v="1"/>
    <n v="4"/>
    <x v="1"/>
    <x v="0"/>
    <n v="24"/>
  </r>
  <r>
    <x v="4489"/>
    <x v="0"/>
    <n v="28"/>
    <x v="1"/>
    <s v="Service Engineer"/>
    <x v="6"/>
    <x v="1"/>
    <x v="1"/>
    <x v="1005"/>
    <x v="1007"/>
    <d v="2024-11-10T00:00:00"/>
    <x v="0"/>
    <n v="73822"/>
    <n v="3.8"/>
    <x v="0"/>
    <n v="5"/>
    <x v="1"/>
    <x v="1"/>
    <n v="30"/>
  </r>
  <r>
    <x v="4490"/>
    <x v="0"/>
    <n v="35"/>
    <x v="1"/>
    <s v="Service Engineer"/>
    <x v="12"/>
    <x v="1"/>
    <x v="1"/>
    <x v="1005"/>
    <x v="1008"/>
    <d v="2024-11-06T00:00:00"/>
    <x v="0"/>
    <n v="40343"/>
    <n v="4.4000000000000004"/>
    <x v="0"/>
    <n v="4"/>
    <x v="1"/>
    <x v="2"/>
    <n v="26"/>
  </r>
  <r>
    <x v="4491"/>
    <x v="2"/>
    <n v="26"/>
    <x v="1"/>
    <s v="Service Engineer"/>
    <x v="0"/>
    <x v="2"/>
    <x v="4"/>
    <x v="1005"/>
    <x v="1000"/>
    <d v="2024-10-28T00:00:00"/>
    <x v="0"/>
    <n v="50516"/>
    <n v="4.5999999999999996"/>
    <x v="0"/>
    <n v="5"/>
    <x v="0"/>
    <x v="0"/>
    <n v="17"/>
  </r>
  <r>
    <x v="4492"/>
    <x v="0"/>
    <n v="35"/>
    <x v="1"/>
    <s v="Service Engineer"/>
    <x v="3"/>
    <x v="1"/>
    <x v="2"/>
    <x v="1006"/>
    <x v="1001"/>
    <d v="2024-10-28T00:00:00"/>
    <x v="0"/>
    <m/>
    <m/>
    <x v="2"/>
    <n v="4"/>
    <x v="2"/>
    <x v="2"/>
    <n v="16"/>
  </r>
  <r>
    <x v="4493"/>
    <x v="2"/>
    <n v="40"/>
    <x v="1"/>
    <s v="Service Manager"/>
    <x v="9"/>
    <x v="2"/>
    <x v="1"/>
    <x v="1006"/>
    <x v="1001"/>
    <d v="2024-10-31T00:00:00"/>
    <x v="0"/>
    <n v="50445"/>
    <n v="4.2"/>
    <x v="0"/>
    <n v="4"/>
    <x v="1"/>
    <x v="3"/>
    <n v="19"/>
  </r>
  <r>
    <x v="4494"/>
    <x v="2"/>
    <n v="40"/>
    <x v="1"/>
    <s v="Service Engineer"/>
    <x v="5"/>
    <x v="2"/>
    <x v="1"/>
    <x v="1006"/>
    <x v="1009"/>
    <d v="2024-11-11T00:00:00"/>
    <x v="0"/>
    <m/>
    <m/>
    <x v="2"/>
    <n v="5"/>
    <x v="1"/>
    <x v="3"/>
    <n v="30"/>
  </r>
  <r>
    <x v="4495"/>
    <x v="2"/>
    <n v="29"/>
    <x v="0"/>
    <s v="Operations Executive"/>
    <x v="12"/>
    <x v="0"/>
    <x v="1"/>
    <x v="1007"/>
    <x v="1010"/>
    <d v="2024-11-11T00:00:00"/>
    <x v="0"/>
    <n v="43088"/>
    <n v="4.5"/>
    <x v="2"/>
    <n v="4"/>
    <x v="1"/>
    <x v="1"/>
    <n v="29"/>
  </r>
  <r>
    <x v="4496"/>
    <x v="0"/>
    <n v="31"/>
    <x v="1"/>
    <s v="Service Manager"/>
    <x v="9"/>
    <x v="1"/>
    <x v="1"/>
    <x v="1007"/>
    <x v="1008"/>
    <d v="2024-11-04T00:00:00"/>
    <x v="0"/>
    <n v="50432"/>
    <n v="4"/>
    <x v="2"/>
    <n v="5"/>
    <x v="1"/>
    <x v="1"/>
    <n v="22"/>
  </r>
  <r>
    <x v="4497"/>
    <x v="0"/>
    <n v="35"/>
    <x v="0"/>
    <s v="Operations Executive"/>
    <x v="4"/>
    <x v="0"/>
    <x v="1"/>
    <x v="1007"/>
    <x v="1006"/>
    <d v="2024-11-07T00:00:00"/>
    <x v="0"/>
    <n v="76208"/>
    <n v="3.9"/>
    <x v="2"/>
    <m/>
    <x v="0"/>
    <x v="2"/>
    <n v="25"/>
  </r>
  <r>
    <x v="4498"/>
    <x v="0"/>
    <n v="32"/>
    <x v="0"/>
    <s v="Operations Executive"/>
    <x v="6"/>
    <x v="2"/>
    <x v="1"/>
    <x v="1007"/>
    <x v="1011"/>
    <d v="2024-11-03T00:00:00"/>
    <x v="0"/>
    <n v="72319"/>
    <n v="4.8"/>
    <x v="0"/>
    <n v="4"/>
    <x v="1"/>
    <x v="1"/>
    <n v="21"/>
  </r>
  <r>
    <x v="4499"/>
    <x v="0"/>
    <n v="24"/>
    <x v="4"/>
    <s v="Production Manager"/>
    <x v="9"/>
    <x v="1"/>
    <x v="0"/>
    <x v="1007"/>
    <x v="1003"/>
    <d v="2024-11-02T00:00:00"/>
    <x v="0"/>
    <m/>
    <m/>
    <x v="0"/>
    <m/>
    <x v="1"/>
    <x v="0"/>
    <n v="20"/>
  </r>
  <r>
    <x v="4500"/>
    <x v="2"/>
    <n v="28"/>
    <x v="0"/>
    <s v="Operations Manager"/>
    <x v="6"/>
    <x v="3"/>
    <x v="1"/>
    <x v="1007"/>
    <x v="1009"/>
    <d v="2024-11-12T00:00:00"/>
    <x v="0"/>
    <m/>
    <m/>
    <x v="2"/>
    <m/>
    <x v="1"/>
    <x v="1"/>
    <n v="30"/>
  </r>
  <r>
    <x v="4501"/>
    <x v="0"/>
    <n v="29"/>
    <x v="1"/>
    <s v="Service Manager"/>
    <x v="4"/>
    <x v="0"/>
    <x v="4"/>
    <x v="1008"/>
    <x v="1009"/>
    <d v="2024-11-14T00:00:00"/>
    <x v="0"/>
    <n v="72711"/>
    <n v="3.9"/>
    <x v="0"/>
    <n v="4"/>
    <x v="1"/>
    <x v="1"/>
    <n v="31"/>
  </r>
  <r>
    <x v="4502"/>
    <x v="0"/>
    <n v="29"/>
    <x v="2"/>
    <s v="Sales Executive"/>
    <x v="12"/>
    <x v="1"/>
    <x v="1"/>
    <x v="1009"/>
    <x v="1005"/>
    <d v="2024-11-04T00:00:00"/>
    <x v="3"/>
    <m/>
    <m/>
    <x v="1"/>
    <n v="4"/>
    <x v="1"/>
    <x v="1"/>
    <n v="20"/>
  </r>
  <r>
    <x v="4503"/>
    <x v="0"/>
    <n v="24"/>
    <x v="0"/>
    <s v="Operations Manager"/>
    <x v="11"/>
    <x v="0"/>
    <x v="3"/>
    <x v="1009"/>
    <x v="1009"/>
    <d v="2024-11-13T00:00:00"/>
    <x v="0"/>
    <n v="138209"/>
    <n v="3.9"/>
    <x v="0"/>
    <n v="4"/>
    <x v="0"/>
    <x v="0"/>
    <n v="29"/>
  </r>
  <r>
    <x v="4504"/>
    <x v="0"/>
    <n v="30"/>
    <x v="4"/>
    <s v="Production Engineer"/>
    <x v="0"/>
    <x v="1"/>
    <x v="2"/>
    <x v="1009"/>
    <x v="1008"/>
    <d v="2024-11-08T00:00:00"/>
    <x v="0"/>
    <n v="48131"/>
    <n v="4.7"/>
    <x v="0"/>
    <n v="4"/>
    <x v="1"/>
    <x v="1"/>
    <n v="24"/>
  </r>
  <r>
    <x v="4505"/>
    <x v="0"/>
    <n v="31"/>
    <x v="0"/>
    <s v="Operations Executive"/>
    <x v="6"/>
    <x v="0"/>
    <x v="3"/>
    <x v="1009"/>
    <x v="1007"/>
    <d v="2024-11-10T00:00:00"/>
    <x v="0"/>
    <n v="77590"/>
    <n v="4.3"/>
    <x v="0"/>
    <n v="5"/>
    <x v="1"/>
    <x v="1"/>
    <n v="26"/>
  </r>
  <r>
    <x v="4506"/>
    <x v="2"/>
    <n v="28"/>
    <x v="0"/>
    <s v="Operations Manager"/>
    <x v="0"/>
    <x v="0"/>
    <x v="2"/>
    <x v="1009"/>
    <x v="1003"/>
    <d v="2024-10-28T00:00:00"/>
    <x v="0"/>
    <n v="41770"/>
    <n v="4.5999999999999996"/>
    <x v="2"/>
    <n v="4"/>
    <x v="0"/>
    <x v="1"/>
    <n v="13"/>
  </r>
  <r>
    <x v="4507"/>
    <x v="0"/>
    <n v="40"/>
    <x v="3"/>
    <s v="Marketing Executive"/>
    <x v="2"/>
    <x v="1"/>
    <x v="0"/>
    <x v="1009"/>
    <x v="1009"/>
    <d v="2024-11-13T00:00:00"/>
    <x v="0"/>
    <n v="69467"/>
    <n v="4.7"/>
    <x v="0"/>
    <m/>
    <x v="1"/>
    <x v="3"/>
    <n v="29"/>
  </r>
  <r>
    <x v="4508"/>
    <x v="2"/>
    <n v="28"/>
    <x v="0"/>
    <s v="Operations Manager"/>
    <x v="4"/>
    <x v="1"/>
    <x v="0"/>
    <x v="1009"/>
    <x v="1012"/>
    <d v="2024-10-27T00:00:00"/>
    <x v="1"/>
    <m/>
    <m/>
    <x v="1"/>
    <n v="4"/>
    <x v="0"/>
    <x v="1"/>
    <n v="12"/>
  </r>
  <r>
    <x v="4509"/>
    <x v="1"/>
    <n v="40"/>
    <x v="0"/>
    <s v="Operations Executive"/>
    <x v="3"/>
    <x v="1"/>
    <x v="1"/>
    <x v="1010"/>
    <x v="1013"/>
    <d v="2024-11-16T00:00:00"/>
    <x v="1"/>
    <m/>
    <m/>
    <x v="1"/>
    <n v="2"/>
    <x v="0"/>
    <x v="3"/>
    <n v="31"/>
  </r>
  <r>
    <x v="4510"/>
    <x v="0"/>
    <n v="23"/>
    <x v="2"/>
    <s v="Sales Executive"/>
    <x v="8"/>
    <x v="0"/>
    <x v="1"/>
    <x v="1010"/>
    <x v="1008"/>
    <d v="2024-11-07T00:00:00"/>
    <x v="3"/>
    <m/>
    <m/>
    <x v="1"/>
    <n v="2"/>
    <x v="2"/>
    <x v="0"/>
    <n v="22"/>
  </r>
  <r>
    <x v="4511"/>
    <x v="0"/>
    <n v="25"/>
    <x v="1"/>
    <s v="Service Manager"/>
    <x v="12"/>
    <x v="1"/>
    <x v="1"/>
    <x v="1010"/>
    <x v="1014"/>
    <d v="2024-11-03T00:00:00"/>
    <x v="0"/>
    <n v="39166"/>
    <n v="3.5"/>
    <x v="0"/>
    <n v="4"/>
    <x v="1"/>
    <x v="0"/>
    <n v="18"/>
  </r>
  <r>
    <x v="4512"/>
    <x v="0"/>
    <n v="25"/>
    <x v="0"/>
    <s v="Operations Executive"/>
    <x v="12"/>
    <x v="2"/>
    <x v="1"/>
    <x v="1011"/>
    <x v="1015"/>
    <d v="2024-11-15T00:00:00"/>
    <x v="0"/>
    <n v="44401"/>
    <n v="4.8"/>
    <x v="0"/>
    <n v="5"/>
    <x v="1"/>
    <x v="0"/>
    <n v="29"/>
  </r>
  <r>
    <x v="4513"/>
    <x v="2"/>
    <n v="27"/>
    <x v="7"/>
    <s v="Purchase Manager"/>
    <x v="13"/>
    <x v="1"/>
    <x v="1"/>
    <x v="1011"/>
    <x v="1010"/>
    <d v="2024-11-10T00:00:00"/>
    <x v="0"/>
    <n v="170839"/>
    <n v="4.2"/>
    <x v="0"/>
    <n v="5"/>
    <x v="1"/>
    <x v="0"/>
    <n v="24"/>
  </r>
  <r>
    <x v="4514"/>
    <x v="0"/>
    <n v="29"/>
    <x v="4"/>
    <s v="Production Manager"/>
    <x v="6"/>
    <x v="1"/>
    <x v="1"/>
    <x v="1011"/>
    <x v="1006"/>
    <d v="2024-11-03T00:00:00"/>
    <x v="0"/>
    <n v="50149"/>
    <n v="4.7"/>
    <x v="0"/>
    <m/>
    <x v="1"/>
    <x v="1"/>
    <n v="17"/>
  </r>
  <r>
    <x v="4515"/>
    <x v="0"/>
    <n v="25"/>
    <x v="1"/>
    <s v="Service Manager"/>
    <x v="0"/>
    <x v="1"/>
    <x v="2"/>
    <x v="1011"/>
    <x v="1004"/>
    <d v="2024-11-02T00:00:00"/>
    <x v="0"/>
    <n v="57713"/>
    <n v="4.5"/>
    <x v="2"/>
    <n v="4"/>
    <x v="1"/>
    <x v="0"/>
    <n v="16"/>
  </r>
  <r>
    <x v="4516"/>
    <x v="0"/>
    <n v="37"/>
    <x v="0"/>
    <s v="Operations Executive"/>
    <x v="3"/>
    <x v="1"/>
    <x v="3"/>
    <x v="1011"/>
    <x v="1011"/>
    <d v="2024-11-01T00:00:00"/>
    <x v="0"/>
    <n v="71798"/>
    <n v="4.9000000000000004"/>
    <x v="0"/>
    <n v="4"/>
    <x v="1"/>
    <x v="2"/>
    <n v="15"/>
  </r>
  <r>
    <x v="4517"/>
    <x v="2"/>
    <n v="22"/>
    <x v="1"/>
    <s v="Service Engineer"/>
    <x v="5"/>
    <x v="1"/>
    <x v="0"/>
    <x v="1012"/>
    <x v="1016"/>
    <d v="2024-11-15T00:00:00"/>
    <x v="0"/>
    <n v="41139"/>
    <n v="4.4000000000000004"/>
    <x v="0"/>
    <n v="4"/>
    <x v="1"/>
    <x v="0"/>
    <n v="28"/>
  </r>
  <r>
    <x v="4518"/>
    <x v="0"/>
    <n v="50"/>
    <x v="0"/>
    <s v="Operations Manager"/>
    <x v="0"/>
    <x v="4"/>
    <x v="1"/>
    <x v="1012"/>
    <x v="1017"/>
    <d v="2024-11-13T00:00:00"/>
    <x v="1"/>
    <m/>
    <m/>
    <x v="1"/>
    <n v="4"/>
    <x v="1"/>
    <x v="5"/>
    <n v="26"/>
  </r>
  <r>
    <x v="4519"/>
    <x v="0"/>
    <n v="35"/>
    <x v="1"/>
    <s v="Service Manager"/>
    <x v="6"/>
    <x v="0"/>
    <x v="1"/>
    <x v="1012"/>
    <x v="1005"/>
    <d v="2024-11-05T00:00:00"/>
    <x v="0"/>
    <n v="76501"/>
    <n v="4.4000000000000004"/>
    <x v="0"/>
    <n v="5"/>
    <x v="1"/>
    <x v="2"/>
    <n v="18"/>
  </r>
  <r>
    <x v="4520"/>
    <x v="2"/>
    <n v="40"/>
    <x v="2"/>
    <s v="Sales Executive"/>
    <x v="12"/>
    <x v="3"/>
    <x v="1"/>
    <x v="1012"/>
    <x v="1010"/>
    <d v="2024-11-06T00:00:00"/>
    <x v="0"/>
    <n v="58940"/>
    <n v="3.7"/>
    <x v="2"/>
    <n v="5"/>
    <x v="1"/>
    <x v="3"/>
    <n v="19"/>
  </r>
  <r>
    <x v="4521"/>
    <x v="0"/>
    <n v="35"/>
    <x v="1"/>
    <s v="Service Manager"/>
    <x v="10"/>
    <x v="1"/>
    <x v="0"/>
    <x v="1012"/>
    <x v="1006"/>
    <d v="2024-11-08T00:00:00"/>
    <x v="0"/>
    <n v="124270"/>
    <n v="3.6"/>
    <x v="0"/>
    <n v="4"/>
    <x v="1"/>
    <x v="2"/>
    <n v="21"/>
  </r>
  <r>
    <x v="4522"/>
    <x v="2"/>
    <n v="29"/>
    <x v="1"/>
    <s v="Service Engineer"/>
    <x v="5"/>
    <x v="2"/>
    <x v="4"/>
    <x v="1013"/>
    <x v="1017"/>
    <d v="2024-11-15T00:00:00"/>
    <x v="3"/>
    <m/>
    <m/>
    <x v="1"/>
    <n v="3"/>
    <x v="1"/>
    <x v="1"/>
    <n v="27"/>
  </r>
  <r>
    <x v="4523"/>
    <x v="2"/>
    <n v="30"/>
    <x v="0"/>
    <s v="Operations Manager"/>
    <x v="1"/>
    <x v="0"/>
    <x v="1"/>
    <x v="1013"/>
    <x v="1016"/>
    <d v="2024-11-17T00:00:00"/>
    <x v="0"/>
    <n v="58622"/>
    <n v="3.9"/>
    <x v="0"/>
    <m/>
    <x v="1"/>
    <x v="1"/>
    <n v="29"/>
  </r>
  <r>
    <x v="4524"/>
    <x v="2"/>
    <n v="29"/>
    <x v="2"/>
    <s v="Sales Executive"/>
    <x v="3"/>
    <x v="0"/>
    <x v="0"/>
    <x v="1013"/>
    <x v="1005"/>
    <d v="2024-11-05T00:00:00"/>
    <x v="0"/>
    <m/>
    <m/>
    <x v="2"/>
    <n v="4"/>
    <x v="1"/>
    <x v="1"/>
    <n v="17"/>
  </r>
  <r>
    <x v="4525"/>
    <x v="0"/>
    <n v="35"/>
    <x v="1"/>
    <s v="Service Engineer"/>
    <x v="1"/>
    <x v="1"/>
    <x v="0"/>
    <x v="1013"/>
    <x v="1009"/>
    <d v="2024-11-15T00:00:00"/>
    <x v="0"/>
    <n v="53894"/>
    <n v="4"/>
    <x v="0"/>
    <n v="5"/>
    <x v="1"/>
    <x v="2"/>
    <n v="27"/>
  </r>
  <r>
    <x v="4526"/>
    <x v="2"/>
    <n v="30"/>
    <x v="0"/>
    <s v="Operations Executive"/>
    <x v="14"/>
    <x v="1"/>
    <x v="1"/>
    <x v="1014"/>
    <x v="1010"/>
    <d v="2024-11-14T00:00:00"/>
    <x v="0"/>
    <n v="109556"/>
    <n v="4.5"/>
    <x v="0"/>
    <n v="4"/>
    <x v="1"/>
    <x v="1"/>
    <n v="25"/>
  </r>
  <r>
    <x v="4527"/>
    <x v="1"/>
    <n v="36"/>
    <x v="4"/>
    <s v="Production Engineer"/>
    <x v="11"/>
    <x v="2"/>
    <x v="4"/>
    <x v="1014"/>
    <x v="1007"/>
    <d v="2024-11-07T00:00:00"/>
    <x v="1"/>
    <m/>
    <m/>
    <x v="1"/>
    <n v="5"/>
    <x v="1"/>
    <x v="2"/>
    <n v="18"/>
  </r>
  <r>
    <x v="4528"/>
    <x v="0"/>
    <n v="25"/>
    <x v="2"/>
    <s v="Sales Manager"/>
    <x v="3"/>
    <x v="2"/>
    <x v="1"/>
    <x v="1014"/>
    <x v="1018"/>
    <d v="2024-11-16T00:00:00"/>
    <x v="1"/>
    <m/>
    <m/>
    <x v="1"/>
    <n v="4"/>
    <x v="1"/>
    <x v="0"/>
    <n v="27"/>
  </r>
  <r>
    <x v="4529"/>
    <x v="0"/>
    <n v="29"/>
    <x v="2"/>
    <s v="Sales Executive"/>
    <x v="1"/>
    <x v="0"/>
    <x v="3"/>
    <x v="1014"/>
    <x v="1019"/>
    <d v="2024-11-20T00:00:00"/>
    <x v="0"/>
    <n v="55053"/>
    <n v="4.5"/>
    <x v="0"/>
    <n v="4"/>
    <x v="1"/>
    <x v="1"/>
    <n v="31"/>
  </r>
  <r>
    <x v="4530"/>
    <x v="0"/>
    <n v="23"/>
    <x v="5"/>
    <s v="General Manager"/>
    <x v="0"/>
    <x v="1"/>
    <x v="0"/>
    <x v="1014"/>
    <x v="1013"/>
    <d v="2024-11-17T00:00:00"/>
    <x v="1"/>
    <m/>
    <m/>
    <x v="1"/>
    <n v="3"/>
    <x v="1"/>
    <x v="0"/>
    <n v="28"/>
  </r>
  <r>
    <x v="4531"/>
    <x v="0"/>
    <n v="33"/>
    <x v="0"/>
    <s v="Operations Manager"/>
    <x v="4"/>
    <x v="1"/>
    <x v="1"/>
    <x v="1014"/>
    <x v="1013"/>
    <d v="2024-11-14T00:00:00"/>
    <x v="1"/>
    <m/>
    <m/>
    <x v="1"/>
    <n v="5"/>
    <x v="1"/>
    <x v="1"/>
    <n v="25"/>
  </r>
  <r>
    <x v="4532"/>
    <x v="0"/>
    <n v="23"/>
    <x v="1"/>
    <s v="Service Engineer"/>
    <x v="0"/>
    <x v="3"/>
    <x v="1"/>
    <x v="1015"/>
    <x v="1018"/>
    <d v="2024-11-14T00:00:00"/>
    <x v="0"/>
    <n v="58604"/>
    <n v="3.8"/>
    <x v="0"/>
    <n v="5"/>
    <x v="1"/>
    <x v="0"/>
    <n v="24"/>
  </r>
  <r>
    <x v="4533"/>
    <x v="0"/>
    <n v="35"/>
    <x v="4"/>
    <s v="Production Engineer"/>
    <x v="7"/>
    <x v="0"/>
    <x v="1"/>
    <x v="1015"/>
    <x v="1020"/>
    <d v="2024-11-17T00:00:00"/>
    <x v="0"/>
    <n v="67195"/>
    <n v="3.9"/>
    <x v="2"/>
    <n v="5"/>
    <x v="1"/>
    <x v="2"/>
    <n v="27"/>
  </r>
  <r>
    <x v="4534"/>
    <x v="0"/>
    <n v="25"/>
    <x v="1"/>
    <s v="Service Engineer"/>
    <x v="2"/>
    <x v="2"/>
    <x v="1"/>
    <x v="1015"/>
    <x v="1019"/>
    <d v="2024-11-15T00:00:00"/>
    <x v="0"/>
    <n v="72507"/>
    <n v="4.5999999999999996"/>
    <x v="0"/>
    <n v="5"/>
    <x v="1"/>
    <x v="0"/>
    <n v="25"/>
  </r>
  <r>
    <x v="4535"/>
    <x v="2"/>
    <n v="37"/>
    <x v="1"/>
    <s v="Service Engineer"/>
    <x v="12"/>
    <x v="1"/>
    <x v="3"/>
    <x v="1015"/>
    <x v="1019"/>
    <d v="2024-11-14T00:00:00"/>
    <x v="0"/>
    <n v="53972"/>
    <n v="4.0999999999999996"/>
    <x v="0"/>
    <n v="5"/>
    <x v="1"/>
    <x v="2"/>
    <n v="24"/>
  </r>
  <r>
    <x v="4536"/>
    <x v="0"/>
    <n v="23"/>
    <x v="0"/>
    <s v="Operations Executive"/>
    <x v="6"/>
    <x v="2"/>
    <x v="2"/>
    <x v="1015"/>
    <x v="1013"/>
    <d v="2024-11-15T00:00:00"/>
    <x v="0"/>
    <m/>
    <m/>
    <x v="0"/>
    <n v="4"/>
    <x v="2"/>
    <x v="0"/>
    <n v="25"/>
  </r>
  <r>
    <x v="4537"/>
    <x v="2"/>
    <n v="33"/>
    <x v="0"/>
    <s v="Operations Executive"/>
    <x v="5"/>
    <x v="1"/>
    <x v="0"/>
    <x v="1016"/>
    <x v="1020"/>
    <d v="2024-11-23T00:00:00"/>
    <x v="0"/>
    <n v="39633"/>
    <n v="3.8"/>
    <x v="0"/>
    <m/>
    <x v="0"/>
    <x v="1"/>
    <n v="32"/>
  </r>
  <r>
    <x v="4538"/>
    <x v="0"/>
    <n v="28"/>
    <x v="1"/>
    <s v="Service Manager"/>
    <x v="6"/>
    <x v="1"/>
    <x v="0"/>
    <x v="1016"/>
    <x v="1019"/>
    <d v="2024-11-19T00:00:00"/>
    <x v="0"/>
    <n v="82563"/>
    <n v="3.8"/>
    <x v="0"/>
    <n v="4"/>
    <x v="1"/>
    <x v="1"/>
    <n v="28"/>
  </r>
  <r>
    <x v="4539"/>
    <x v="0"/>
    <n v="31"/>
    <x v="0"/>
    <s v="Operations Executive"/>
    <x v="6"/>
    <x v="0"/>
    <x v="1"/>
    <x v="1017"/>
    <x v="1009"/>
    <d v="2024-11-07T00:00:00"/>
    <x v="1"/>
    <m/>
    <m/>
    <x v="1"/>
    <n v="5"/>
    <x v="1"/>
    <x v="1"/>
    <n v="15"/>
  </r>
  <r>
    <x v="4540"/>
    <x v="0"/>
    <n v="32"/>
    <x v="1"/>
    <s v="Service Engineer"/>
    <x v="2"/>
    <x v="0"/>
    <x v="1"/>
    <x v="1017"/>
    <x v="1017"/>
    <d v="2024-11-15T00:00:00"/>
    <x v="1"/>
    <m/>
    <m/>
    <x v="1"/>
    <n v="4"/>
    <x v="1"/>
    <x v="1"/>
    <n v="23"/>
  </r>
  <r>
    <x v="4541"/>
    <x v="0"/>
    <n v="34"/>
    <x v="1"/>
    <s v="Service Manager"/>
    <x v="2"/>
    <x v="1"/>
    <x v="1"/>
    <x v="1017"/>
    <x v="1015"/>
    <d v="2024-11-15T00:00:00"/>
    <x v="0"/>
    <n v="75918"/>
    <n v="4"/>
    <x v="0"/>
    <n v="5"/>
    <x v="1"/>
    <x v="2"/>
    <n v="23"/>
  </r>
  <r>
    <x v="4542"/>
    <x v="0"/>
    <n v="23"/>
    <x v="2"/>
    <s v="Sales Executive"/>
    <x v="12"/>
    <x v="2"/>
    <x v="1"/>
    <x v="1018"/>
    <x v="1017"/>
    <d v="2024-11-12T00:00:00"/>
    <x v="3"/>
    <m/>
    <m/>
    <x v="1"/>
    <n v="2"/>
    <x v="1"/>
    <x v="0"/>
    <n v="19"/>
  </r>
  <r>
    <x v="4543"/>
    <x v="0"/>
    <n v="35"/>
    <x v="1"/>
    <s v="Service Engineer"/>
    <x v="5"/>
    <x v="0"/>
    <x v="1"/>
    <x v="1018"/>
    <x v="1021"/>
    <d v="2024-11-19T00:00:00"/>
    <x v="1"/>
    <m/>
    <m/>
    <x v="1"/>
    <n v="5"/>
    <x v="1"/>
    <x v="2"/>
    <n v="26"/>
  </r>
  <r>
    <x v="4544"/>
    <x v="0"/>
    <n v="24"/>
    <x v="0"/>
    <s v="Operations Executive"/>
    <x v="7"/>
    <x v="4"/>
    <x v="0"/>
    <x v="1018"/>
    <x v="1022"/>
    <d v="2024-11-23T00:00:00"/>
    <x v="0"/>
    <n v="46597"/>
    <n v="3.7"/>
    <x v="2"/>
    <n v="4"/>
    <x v="0"/>
    <x v="0"/>
    <n v="30"/>
  </r>
  <r>
    <x v="4545"/>
    <x v="2"/>
    <n v="31"/>
    <x v="4"/>
    <s v="Production Engineer"/>
    <x v="0"/>
    <x v="1"/>
    <x v="1"/>
    <x v="1019"/>
    <x v="1023"/>
    <d v="2024-11-19T00:00:00"/>
    <x v="0"/>
    <n v="43306"/>
    <n v="4.9000000000000004"/>
    <x v="0"/>
    <n v="4"/>
    <x v="1"/>
    <x v="1"/>
    <n v="25"/>
  </r>
  <r>
    <x v="4546"/>
    <x v="0"/>
    <n v="24"/>
    <x v="2"/>
    <s v="Sales Executive"/>
    <x v="6"/>
    <x v="1"/>
    <x v="4"/>
    <x v="1019"/>
    <x v="1022"/>
    <d v="2024-11-18T00:00:00"/>
    <x v="1"/>
    <m/>
    <m/>
    <x v="1"/>
    <n v="5"/>
    <x v="1"/>
    <x v="0"/>
    <n v="24"/>
  </r>
  <r>
    <x v="4547"/>
    <x v="2"/>
    <n v="35"/>
    <x v="3"/>
    <s v="Marketing Executive"/>
    <x v="4"/>
    <x v="4"/>
    <x v="1"/>
    <x v="1019"/>
    <x v="1021"/>
    <d v="2024-11-15T00:00:00"/>
    <x v="0"/>
    <n v="78296"/>
    <n v="4.0999999999999996"/>
    <x v="0"/>
    <n v="5"/>
    <x v="1"/>
    <x v="2"/>
    <n v="21"/>
  </r>
  <r>
    <x v="4548"/>
    <x v="2"/>
    <n v="26"/>
    <x v="0"/>
    <s v="Operations Manager"/>
    <x v="10"/>
    <x v="0"/>
    <x v="1"/>
    <x v="1019"/>
    <x v="1020"/>
    <d v="2024-11-21T00:00:00"/>
    <x v="2"/>
    <m/>
    <m/>
    <x v="1"/>
    <n v="4"/>
    <x v="1"/>
    <x v="0"/>
    <n v="27"/>
  </r>
  <r>
    <x v="4549"/>
    <x v="2"/>
    <n v="36"/>
    <x v="0"/>
    <s v="Operations Manager"/>
    <x v="3"/>
    <x v="0"/>
    <x v="0"/>
    <x v="1019"/>
    <x v="1015"/>
    <d v="2024-11-12T00:00:00"/>
    <x v="0"/>
    <n v="72340"/>
    <n v="4.7"/>
    <x v="2"/>
    <n v="5"/>
    <x v="1"/>
    <x v="2"/>
    <n v="18"/>
  </r>
  <r>
    <x v="4550"/>
    <x v="1"/>
    <n v="35"/>
    <x v="3"/>
    <s v="Marketing Executive"/>
    <x v="3"/>
    <x v="1"/>
    <x v="2"/>
    <x v="1019"/>
    <x v="1022"/>
    <d v="2024-11-25T00:00:00"/>
    <x v="0"/>
    <m/>
    <m/>
    <x v="0"/>
    <n v="5"/>
    <x v="1"/>
    <x v="2"/>
    <n v="31"/>
  </r>
  <r>
    <x v="4551"/>
    <x v="0"/>
    <n v="29"/>
    <x v="1"/>
    <s v="Service Manager"/>
    <x v="2"/>
    <x v="4"/>
    <x v="4"/>
    <x v="1019"/>
    <x v="1019"/>
    <d v="2024-11-17T00:00:00"/>
    <x v="0"/>
    <n v="60032"/>
    <n v="4.4000000000000004"/>
    <x v="0"/>
    <n v="5"/>
    <x v="1"/>
    <x v="1"/>
    <n v="23"/>
  </r>
  <r>
    <x v="4552"/>
    <x v="0"/>
    <n v="29"/>
    <x v="0"/>
    <s v="Operations Executive"/>
    <x v="0"/>
    <x v="2"/>
    <x v="0"/>
    <x v="1020"/>
    <x v="1021"/>
    <d v="2024-11-22T00:00:00"/>
    <x v="0"/>
    <m/>
    <m/>
    <x v="2"/>
    <n v="5"/>
    <x v="1"/>
    <x v="1"/>
    <n v="27"/>
  </r>
  <r>
    <x v="4553"/>
    <x v="2"/>
    <n v="40"/>
    <x v="0"/>
    <s v="Operations Executive"/>
    <x v="6"/>
    <x v="2"/>
    <x v="1"/>
    <x v="1020"/>
    <x v="1024"/>
    <d v="2024-11-22T00:00:00"/>
    <x v="0"/>
    <n v="78051"/>
    <n v="4.2"/>
    <x v="0"/>
    <n v="3"/>
    <x v="1"/>
    <x v="3"/>
    <n v="27"/>
  </r>
  <r>
    <x v="4554"/>
    <x v="0"/>
    <n v="31"/>
    <x v="0"/>
    <s v="Operations Executive"/>
    <x v="5"/>
    <x v="4"/>
    <x v="3"/>
    <x v="1020"/>
    <x v="1013"/>
    <d v="2024-11-11T00:00:00"/>
    <x v="0"/>
    <n v="38121"/>
    <n v="4.8"/>
    <x v="0"/>
    <n v="4"/>
    <x v="0"/>
    <x v="1"/>
    <n v="16"/>
  </r>
  <r>
    <x v="4555"/>
    <x v="0"/>
    <n v="25"/>
    <x v="0"/>
    <s v="Operations Executive"/>
    <x v="6"/>
    <x v="0"/>
    <x v="4"/>
    <x v="1020"/>
    <x v="1015"/>
    <d v="2024-11-15T00:00:00"/>
    <x v="0"/>
    <n v="72266"/>
    <n v="5"/>
    <x v="0"/>
    <n v="5"/>
    <x v="1"/>
    <x v="0"/>
    <n v="20"/>
  </r>
  <r>
    <x v="4556"/>
    <x v="2"/>
    <n v="29"/>
    <x v="1"/>
    <s v="Service Engineer"/>
    <x v="9"/>
    <x v="1"/>
    <x v="3"/>
    <x v="1020"/>
    <x v="1019"/>
    <d v="2024-11-14T00:00:00"/>
    <x v="1"/>
    <m/>
    <m/>
    <x v="1"/>
    <n v="5"/>
    <x v="1"/>
    <x v="1"/>
    <n v="19"/>
  </r>
  <r>
    <x v="4557"/>
    <x v="2"/>
    <n v="30"/>
    <x v="0"/>
    <s v="Operations Executive"/>
    <x v="2"/>
    <x v="0"/>
    <x v="3"/>
    <x v="1020"/>
    <x v="1021"/>
    <d v="2024-11-16T00:00:00"/>
    <x v="1"/>
    <m/>
    <m/>
    <x v="1"/>
    <n v="5"/>
    <x v="1"/>
    <x v="1"/>
    <n v="21"/>
  </r>
  <r>
    <x v="4558"/>
    <x v="1"/>
    <n v="32"/>
    <x v="1"/>
    <s v="Service Manager"/>
    <x v="0"/>
    <x v="2"/>
    <x v="1"/>
    <x v="1020"/>
    <x v="1020"/>
    <d v="2024-11-21T00:00:00"/>
    <x v="0"/>
    <n v="50889"/>
    <n v="3.9"/>
    <x v="0"/>
    <m/>
    <x v="0"/>
    <x v="1"/>
    <n v="26"/>
  </r>
  <r>
    <x v="4559"/>
    <x v="1"/>
    <n v="39"/>
    <x v="1"/>
    <s v="Service Manager"/>
    <x v="2"/>
    <x v="2"/>
    <x v="3"/>
    <x v="1021"/>
    <x v="1016"/>
    <d v="2024-11-17T00:00:00"/>
    <x v="1"/>
    <m/>
    <m/>
    <x v="1"/>
    <n v="4"/>
    <x v="1"/>
    <x v="2"/>
    <n v="21"/>
  </r>
  <r>
    <x v="4560"/>
    <x v="2"/>
    <n v="35"/>
    <x v="1"/>
    <s v="Service Engineer"/>
    <x v="12"/>
    <x v="0"/>
    <x v="4"/>
    <x v="1021"/>
    <x v="1025"/>
    <d v="2024-11-23T00:00:00"/>
    <x v="1"/>
    <m/>
    <m/>
    <x v="1"/>
    <n v="4"/>
    <x v="1"/>
    <x v="2"/>
    <n v="27"/>
  </r>
  <r>
    <x v="4561"/>
    <x v="0"/>
    <n v="48"/>
    <x v="3"/>
    <s v="Marketing Manager"/>
    <x v="1"/>
    <x v="1"/>
    <x v="0"/>
    <x v="1021"/>
    <x v="1026"/>
    <d v="2024-11-22T00:00:00"/>
    <x v="1"/>
    <m/>
    <m/>
    <x v="1"/>
    <n v="5"/>
    <x v="1"/>
    <x v="5"/>
    <n v="26"/>
  </r>
  <r>
    <x v="4562"/>
    <x v="2"/>
    <n v="31"/>
    <x v="1"/>
    <s v="Service Manager"/>
    <x v="3"/>
    <x v="2"/>
    <x v="2"/>
    <x v="1022"/>
    <x v="1027"/>
    <d v="2024-11-18T00:00:00"/>
    <x v="0"/>
    <n v="75560"/>
    <n v="4.5999999999999996"/>
    <x v="0"/>
    <n v="4"/>
    <x v="1"/>
    <x v="1"/>
    <n v="21"/>
  </r>
  <r>
    <x v="4563"/>
    <x v="0"/>
    <n v="25"/>
    <x v="6"/>
    <s v="Financial Analyst"/>
    <x v="9"/>
    <x v="0"/>
    <x v="0"/>
    <x v="1022"/>
    <x v="1020"/>
    <d v="2024-11-19T00:00:00"/>
    <x v="0"/>
    <n v="50506"/>
    <n v="3.8"/>
    <x v="0"/>
    <n v="4"/>
    <x v="1"/>
    <x v="0"/>
    <n v="22"/>
  </r>
  <r>
    <x v="4564"/>
    <x v="0"/>
    <n v="23"/>
    <x v="7"/>
    <s v="Purchase Officer"/>
    <x v="7"/>
    <x v="1"/>
    <x v="1"/>
    <x v="1022"/>
    <x v="1013"/>
    <d v="2024-11-18T00:00:00"/>
    <x v="0"/>
    <m/>
    <m/>
    <x v="0"/>
    <n v="5"/>
    <x v="1"/>
    <x v="0"/>
    <n v="21"/>
  </r>
  <r>
    <x v="4565"/>
    <x v="2"/>
    <n v="44"/>
    <x v="3"/>
    <s v="Marketing Executive"/>
    <x v="4"/>
    <x v="0"/>
    <x v="0"/>
    <x v="1023"/>
    <x v="1019"/>
    <d v="2024-11-13T00:00:00"/>
    <x v="0"/>
    <n v="66854"/>
    <n v="4.8"/>
    <x v="0"/>
    <n v="4"/>
    <x v="1"/>
    <x v="3"/>
    <n v="15"/>
  </r>
  <r>
    <x v="4566"/>
    <x v="0"/>
    <n v="23"/>
    <x v="1"/>
    <s v="Service Engineer"/>
    <x v="3"/>
    <x v="3"/>
    <x v="3"/>
    <x v="1023"/>
    <x v="1025"/>
    <d v="2024-11-28T00:00:00"/>
    <x v="1"/>
    <m/>
    <m/>
    <x v="1"/>
    <n v="2"/>
    <x v="0"/>
    <x v="0"/>
    <n v="30"/>
  </r>
  <r>
    <x v="4567"/>
    <x v="0"/>
    <n v="50"/>
    <x v="0"/>
    <s v="Operations Executive"/>
    <x v="12"/>
    <x v="1"/>
    <x v="0"/>
    <x v="1023"/>
    <x v="1020"/>
    <d v="2024-11-19T00:00:00"/>
    <x v="0"/>
    <n v="47745"/>
    <n v="4.8"/>
    <x v="0"/>
    <n v="4"/>
    <x v="1"/>
    <x v="5"/>
    <n v="21"/>
  </r>
  <r>
    <x v="4568"/>
    <x v="0"/>
    <n v="22"/>
    <x v="0"/>
    <s v="Operations Executive"/>
    <x v="2"/>
    <x v="1"/>
    <x v="0"/>
    <x v="1023"/>
    <x v="1028"/>
    <d v="2024-11-28T00:00:00"/>
    <x v="0"/>
    <n v="71271"/>
    <n v="4.0999999999999996"/>
    <x v="0"/>
    <m/>
    <x v="2"/>
    <x v="0"/>
    <n v="30"/>
  </r>
  <r>
    <x v="4569"/>
    <x v="2"/>
    <n v="26"/>
    <x v="7"/>
    <s v="Purchase Officer"/>
    <x v="4"/>
    <x v="1"/>
    <x v="0"/>
    <x v="1023"/>
    <x v="1020"/>
    <d v="2024-11-24T00:00:00"/>
    <x v="0"/>
    <m/>
    <m/>
    <x v="0"/>
    <n v="4"/>
    <x v="0"/>
    <x v="0"/>
    <n v="26"/>
  </r>
  <r>
    <x v="4570"/>
    <x v="0"/>
    <n v="35"/>
    <x v="1"/>
    <s v="Service Engineer"/>
    <x v="1"/>
    <x v="1"/>
    <x v="1"/>
    <x v="1024"/>
    <x v="1019"/>
    <d v="2024-11-16T00:00:00"/>
    <x v="0"/>
    <n v="65815"/>
    <n v="4.4000000000000004"/>
    <x v="2"/>
    <n v="4"/>
    <x v="1"/>
    <x v="2"/>
    <n v="17"/>
  </r>
  <r>
    <x v="4571"/>
    <x v="2"/>
    <n v="35"/>
    <x v="0"/>
    <s v="Operations Executive"/>
    <x v="3"/>
    <x v="1"/>
    <x v="0"/>
    <x v="1024"/>
    <x v="1019"/>
    <d v="2024-11-20T00:00:00"/>
    <x v="0"/>
    <m/>
    <m/>
    <x v="0"/>
    <m/>
    <x v="1"/>
    <x v="2"/>
    <n v="21"/>
  </r>
  <r>
    <x v="4572"/>
    <x v="0"/>
    <n v="28"/>
    <x v="0"/>
    <s v="Operations Executive"/>
    <x v="9"/>
    <x v="4"/>
    <x v="0"/>
    <x v="1024"/>
    <x v="1016"/>
    <d v="2024-11-19T00:00:00"/>
    <x v="0"/>
    <n v="48330"/>
    <n v="4.0999999999999996"/>
    <x v="0"/>
    <n v="4"/>
    <x v="0"/>
    <x v="1"/>
    <n v="20"/>
  </r>
  <r>
    <x v="4573"/>
    <x v="2"/>
    <n v="46"/>
    <x v="0"/>
    <s v="Operations Executive"/>
    <x v="5"/>
    <x v="1"/>
    <x v="1"/>
    <x v="1024"/>
    <x v="1022"/>
    <d v="2024-11-21T00:00:00"/>
    <x v="0"/>
    <n v="47035"/>
    <n v="4.5999999999999996"/>
    <x v="0"/>
    <n v="3"/>
    <x v="1"/>
    <x v="5"/>
    <n v="22"/>
  </r>
  <r>
    <x v="4574"/>
    <x v="2"/>
    <n v="40"/>
    <x v="1"/>
    <s v="Service Engineer"/>
    <x v="6"/>
    <x v="4"/>
    <x v="3"/>
    <x v="1025"/>
    <x v="1029"/>
    <d v="2024-11-26T00:00:00"/>
    <x v="0"/>
    <n v="76929"/>
    <n v="4"/>
    <x v="0"/>
    <n v="3"/>
    <x v="1"/>
    <x v="3"/>
    <n v="26"/>
  </r>
  <r>
    <x v="4575"/>
    <x v="0"/>
    <n v="29"/>
    <x v="0"/>
    <s v="Operations Executive"/>
    <x v="12"/>
    <x v="1"/>
    <x v="4"/>
    <x v="1025"/>
    <x v="1027"/>
    <d v="2024-11-16T00:00:00"/>
    <x v="1"/>
    <m/>
    <m/>
    <x v="1"/>
    <n v="4"/>
    <x v="1"/>
    <x v="1"/>
    <n v="16"/>
  </r>
  <r>
    <x v="4576"/>
    <x v="0"/>
    <n v="32"/>
    <x v="1"/>
    <s v="Service Manager"/>
    <x v="4"/>
    <x v="4"/>
    <x v="1"/>
    <x v="1025"/>
    <x v="1023"/>
    <d v="2024-11-20T00:00:00"/>
    <x v="1"/>
    <m/>
    <m/>
    <x v="1"/>
    <n v="2"/>
    <x v="1"/>
    <x v="1"/>
    <n v="20"/>
  </r>
  <r>
    <x v="4577"/>
    <x v="0"/>
    <n v="28"/>
    <x v="0"/>
    <s v="Operations Executive"/>
    <x v="12"/>
    <x v="1"/>
    <x v="0"/>
    <x v="1026"/>
    <x v="1020"/>
    <d v="2024-11-21T00:00:00"/>
    <x v="0"/>
    <n v="37016"/>
    <n v="3.6"/>
    <x v="0"/>
    <m/>
    <x v="1"/>
    <x v="1"/>
    <n v="20"/>
  </r>
  <r>
    <x v="4578"/>
    <x v="1"/>
    <n v="24"/>
    <x v="0"/>
    <s v="Operations Executive"/>
    <x v="9"/>
    <x v="0"/>
    <x v="0"/>
    <x v="1026"/>
    <x v="1026"/>
    <d v="2024-11-25T00:00:00"/>
    <x v="0"/>
    <n v="59931"/>
    <n v="4.5999999999999996"/>
    <x v="2"/>
    <n v="5"/>
    <x v="1"/>
    <x v="0"/>
    <n v="24"/>
  </r>
  <r>
    <x v="4579"/>
    <x v="2"/>
    <n v="28"/>
    <x v="1"/>
    <s v="Service Engineer"/>
    <x v="4"/>
    <x v="1"/>
    <x v="0"/>
    <x v="1026"/>
    <x v="1027"/>
    <d v="2024-11-21T00:00:00"/>
    <x v="0"/>
    <n v="78206"/>
    <n v="4.8"/>
    <x v="2"/>
    <n v="5"/>
    <x v="0"/>
    <x v="1"/>
    <n v="20"/>
  </r>
  <r>
    <x v="4580"/>
    <x v="1"/>
    <n v="37"/>
    <x v="0"/>
    <s v="Operations Manager"/>
    <x v="0"/>
    <x v="1"/>
    <x v="1"/>
    <x v="1026"/>
    <x v="1024"/>
    <d v="2024-11-21T00:00:00"/>
    <x v="2"/>
    <m/>
    <m/>
    <x v="1"/>
    <n v="4"/>
    <x v="2"/>
    <x v="2"/>
    <n v="20"/>
  </r>
  <r>
    <x v="4581"/>
    <x v="0"/>
    <n v="28"/>
    <x v="0"/>
    <s v="Operations Manager"/>
    <x v="4"/>
    <x v="1"/>
    <x v="0"/>
    <x v="1026"/>
    <x v="1028"/>
    <d v="2024-11-25T00:00:00"/>
    <x v="1"/>
    <m/>
    <m/>
    <x v="1"/>
    <n v="4"/>
    <x v="2"/>
    <x v="1"/>
    <n v="24"/>
  </r>
  <r>
    <x v="4582"/>
    <x v="2"/>
    <n v="33"/>
    <x v="0"/>
    <s v="Operations Executive"/>
    <x v="1"/>
    <x v="0"/>
    <x v="1"/>
    <x v="1026"/>
    <x v="1025"/>
    <d v="2024-11-26T00:00:00"/>
    <x v="0"/>
    <n v="67969"/>
    <n v="4.7"/>
    <x v="0"/>
    <n v="4"/>
    <x v="0"/>
    <x v="1"/>
    <n v="25"/>
  </r>
  <r>
    <x v="4583"/>
    <x v="2"/>
    <n v="23"/>
    <x v="1"/>
    <s v="Service Engineer"/>
    <x v="6"/>
    <x v="1"/>
    <x v="1"/>
    <x v="1026"/>
    <x v="1023"/>
    <d v="2024-11-26T00:00:00"/>
    <x v="1"/>
    <m/>
    <m/>
    <x v="1"/>
    <n v="3"/>
    <x v="0"/>
    <x v="0"/>
    <n v="25"/>
  </r>
  <r>
    <x v="4584"/>
    <x v="2"/>
    <n v="24"/>
    <x v="7"/>
    <s v="Purchase Officer"/>
    <x v="6"/>
    <x v="4"/>
    <x v="1"/>
    <x v="1026"/>
    <x v="1030"/>
    <d v="2024-11-25T00:00:00"/>
    <x v="1"/>
    <m/>
    <m/>
    <x v="1"/>
    <n v="4"/>
    <x v="1"/>
    <x v="0"/>
    <n v="24"/>
  </r>
  <r>
    <x v="4585"/>
    <x v="1"/>
    <n v="26"/>
    <x v="0"/>
    <s v="Operations Executive"/>
    <x v="6"/>
    <x v="1"/>
    <x v="0"/>
    <x v="1027"/>
    <x v="1030"/>
    <d v="2024-11-29T00:00:00"/>
    <x v="0"/>
    <m/>
    <m/>
    <x v="0"/>
    <n v="4"/>
    <x v="1"/>
    <x v="0"/>
    <n v="27"/>
  </r>
  <r>
    <x v="4586"/>
    <x v="0"/>
    <n v="28"/>
    <x v="2"/>
    <s v="Sales Manager"/>
    <x v="6"/>
    <x v="1"/>
    <x v="1"/>
    <x v="1027"/>
    <x v="1030"/>
    <d v="2024-11-27T00:00:00"/>
    <x v="0"/>
    <n v="73294"/>
    <n v="4"/>
    <x v="2"/>
    <n v="4"/>
    <x v="1"/>
    <x v="1"/>
    <n v="25"/>
  </r>
  <r>
    <x v="4587"/>
    <x v="0"/>
    <n v="25"/>
    <x v="1"/>
    <s v="Service Engineer"/>
    <x v="9"/>
    <x v="1"/>
    <x v="1"/>
    <x v="1027"/>
    <x v="1029"/>
    <d v="2024-12-01T00:00:00"/>
    <x v="0"/>
    <n v="43203"/>
    <n v="3.6"/>
    <x v="0"/>
    <n v="5"/>
    <x v="1"/>
    <x v="0"/>
    <n v="29"/>
  </r>
  <r>
    <x v="4588"/>
    <x v="2"/>
    <n v="25"/>
    <x v="8"/>
    <s v="HR Specialist"/>
    <x v="7"/>
    <x v="0"/>
    <x v="1"/>
    <x v="1027"/>
    <x v="1026"/>
    <d v="2024-11-23T00:00:00"/>
    <x v="0"/>
    <n v="62230"/>
    <n v="4.5999999999999996"/>
    <x v="0"/>
    <n v="4"/>
    <x v="1"/>
    <x v="0"/>
    <n v="21"/>
  </r>
  <r>
    <x v="4589"/>
    <x v="2"/>
    <n v="26"/>
    <x v="1"/>
    <s v="Service Engineer"/>
    <x v="8"/>
    <x v="1"/>
    <x v="1"/>
    <x v="1028"/>
    <x v="1031"/>
    <d v="2024-12-02T00:00:00"/>
    <x v="0"/>
    <m/>
    <m/>
    <x v="0"/>
    <m/>
    <x v="1"/>
    <x v="0"/>
    <n v="29"/>
  </r>
  <r>
    <x v="4590"/>
    <x v="0"/>
    <n v="53"/>
    <x v="5"/>
    <s v="General Manager"/>
    <x v="7"/>
    <x v="1"/>
    <x v="1"/>
    <x v="1028"/>
    <x v="1023"/>
    <d v="2024-11-23T00:00:00"/>
    <x v="0"/>
    <n v="54058"/>
    <n v="3.9"/>
    <x v="0"/>
    <n v="5"/>
    <x v="0"/>
    <x v="4"/>
    <n v="20"/>
  </r>
  <r>
    <x v="4591"/>
    <x v="0"/>
    <n v="28"/>
    <x v="1"/>
    <s v="Service Engineer"/>
    <x v="4"/>
    <x v="0"/>
    <x v="1"/>
    <x v="1028"/>
    <x v="1032"/>
    <d v="2024-11-24T00:00:00"/>
    <x v="1"/>
    <m/>
    <m/>
    <x v="1"/>
    <n v="5"/>
    <x v="1"/>
    <x v="1"/>
    <n v="21"/>
  </r>
  <r>
    <x v="4592"/>
    <x v="0"/>
    <n v="26"/>
    <x v="1"/>
    <s v="Service Manager"/>
    <x v="3"/>
    <x v="1"/>
    <x v="2"/>
    <x v="1029"/>
    <x v="1028"/>
    <d v="2024-11-25T00:00:00"/>
    <x v="2"/>
    <m/>
    <m/>
    <x v="1"/>
    <n v="5"/>
    <x v="0"/>
    <x v="0"/>
    <n v="21"/>
  </r>
  <r>
    <x v="4593"/>
    <x v="0"/>
    <n v="30"/>
    <x v="0"/>
    <s v="Operations Executive"/>
    <x v="5"/>
    <x v="2"/>
    <x v="0"/>
    <x v="1029"/>
    <x v="1029"/>
    <d v="2024-11-27T00:00:00"/>
    <x v="0"/>
    <n v="37472"/>
    <n v="3.7"/>
    <x v="0"/>
    <n v="4"/>
    <x v="0"/>
    <x v="1"/>
    <n v="23"/>
  </r>
  <r>
    <x v="4594"/>
    <x v="0"/>
    <n v="22"/>
    <x v="0"/>
    <s v="Operations Manager"/>
    <x v="0"/>
    <x v="1"/>
    <x v="0"/>
    <x v="1029"/>
    <x v="1030"/>
    <d v="2024-11-28T00:00:00"/>
    <x v="0"/>
    <n v="55000"/>
    <n v="4.8"/>
    <x v="2"/>
    <n v="4"/>
    <x v="0"/>
    <x v="0"/>
    <n v="24"/>
  </r>
  <r>
    <x v="4595"/>
    <x v="2"/>
    <n v="27"/>
    <x v="0"/>
    <s v="Operations Executive"/>
    <x v="9"/>
    <x v="0"/>
    <x v="0"/>
    <x v="1029"/>
    <x v="1028"/>
    <d v="2024-11-29T00:00:00"/>
    <x v="1"/>
    <m/>
    <m/>
    <x v="1"/>
    <n v="4"/>
    <x v="1"/>
    <x v="0"/>
    <n v="25"/>
  </r>
  <r>
    <x v="4596"/>
    <x v="2"/>
    <n v="31"/>
    <x v="6"/>
    <s v="Financial Analyst"/>
    <x v="7"/>
    <x v="3"/>
    <x v="3"/>
    <x v="1029"/>
    <x v="1033"/>
    <d v="2024-12-03T00:00:00"/>
    <x v="1"/>
    <m/>
    <m/>
    <x v="1"/>
    <n v="4"/>
    <x v="1"/>
    <x v="1"/>
    <n v="29"/>
  </r>
  <r>
    <x v="4597"/>
    <x v="0"/>
    <n v="25"/>
    <x v="0"/>
    <s v="Operations Executive"/>
    <x v="5"/>
    <x v="1"/>
    <x v="0"/>
    <x v="1029"/>
    <x v="1034"/>
    <d v="2024-12-07T00:00:00"/>
    <x v="3"/>
    <m/>
    <m/>
    <x v="1"/>
    <n v="4"/>
    <x v="0"/>
    <x v="0"/>
    <n v="33"/>
  </r>
  <r>
    <x v="4598"/>
    <x v="0"/>
    <n v="35"/>
    <x v="1"/>
    <s v="Service Engineer"/>
    <x v="9"/>
    <x v="1"/>
    <x v="1"/>
    <x v="1030"/>
    <x v="1032"/>
    <d v="2024-11-24T00:00:00"/>
    <x v="0"/>
    <n v="60790"/>
    <n v="3.7"/>
    <x v="2"/>
    <n v="1"/>
    <x v="1"/>
    <x v="2"/>
    <n v="19"/>
  </r>
  <r>
    <x v="4599"/>
    <x v="0"/>
    <n v="35"/>
    <x v="4"/>
    <s v="Production Engineer"/>
    <x v="3"/>
    <x v="4"/>
    <x v="3"/>
    <x v="1030"/>
    <x v="1031"/>
    <d v="2024-12-06T00:00:00"/>
    <x v="1"/>
    <m/>
    <m/>
    <x v="1"/>
    <n v="4"/>
    <x v="1"/>
    <x v="2"/>
    <n v="31"/>
  </r>
  <r>
    <x v="4600"/>
    <x v="0"/>
    <n v="22"/>
    <x v="1"/>
    <s v="Service Engineer"/>
    <x v="10"/>
    <x v="0"/>
    <x v="1"/>
    <x v="1030"/>
    <x v="1028"/>
    <d v="2024-11-23T00:00:00"/>
    <x v="0"/>
    <n v="126932"/>
    <n v="3.8"/>
    <x v="0"/>
    <n v="4"/>
    <x v="2"/>
    <x v="0"/>
    <n v="18"/>
  </r>
  <r>
    <x v="4601"/>
    <x v="2"/>
    <n v="30"/>
    <x v="0"/>
    <s v="Operations Manager"/>
    <x v="6"/>
    <x v="0"/>
    <x v="4"/>
    <x v="1030"/>
    <x v="1034"/>
    <d v="2024-12-08T00:00:00"/>
    <x v="0"/>
    <n v="58157"/>
    <n v="4.5999999999999996"/>
    <x v="0"/>
    <n v="5"/>
    <x v="1"/>
    <x v="1"/>
    <n v="33"/>
  </r>
  <r>
    <x v="4602"/>
    <x v="1"/>
    <n v="31"/>
    <x v="1"/>
    <s v="Service Engineer"/>
    <x v="1"/>
    <x v="0"/>
    <x v="0"/>
    <x v="1030"/>
    <x v="1023"/>
    <d v="2024-11-24T00:00:00"/>
    <x v="1"/>
    <m/>
    <m/>
    <x v="1"/>
    <n v="4"/>
    <x v="1"/>
    <x v="1"/>
    <n v="19"/>
  </r>
  <r>
    <x v="4603"/>
    <x v="0"/>
    <n v="33"/>
    <x v="1"/>
    <s v="Service Engineer"/>
    <x v="3"/>
    <x v="1"/>
    <x v="1"/>
    <x v="1030"/>
    <x v="1023"/>
    <d v="2024-11-19T00:00:00"/>
    <x v="2"/>
    <m/>
    <m/>
    <x v="1"/>
    <n v="5"/>
    <x v="1"/>
    <x v="1"/>
    <n v="14"/>
  </r>
  <r>
    <x v="4604"/>
    <x v="2"/>
    <n v="25"/>
    <x v="4"/>
    <s v="Production Engineer"/>
    <x v="6"/>
    <x v="4"/>
    <x v="3"/>
    <x v="1030"/>
    <x v="1035"/>
    <d v="2024-12-01T00:00:00"/>
    <x v="3"/>
    <m/>
    <m/>
    <x v="1"/>
    <n v="5"/>
    <x v="1"/>
    <x v="0"/>
    <n v="26"/>
  </r>
  <r>
    <x v="4605"/>
    <x v="2"/>
    <n v="32"/>
    <x v="2"/>
    <s v="Sales Executive"/>
    <x v="2"/>
    <x v="2"/>
    <x v="1"/>
    <x v="1030"/>
    <x v="1023"/>
    <d v="2024-11-19T00:00:00"/>
    <x v="1"/>
    <m/>
    <m/>
    <x v="1"/>
    <n v="3"/>
    <x v="1"/>
    <x v="1"/>
    <n v="14"/>
  </r>
  <r>
    <x v="4606"/>
    <x v="2"/>
    <n v="29"/>
    <x v="2"/>
    <s v="Sales Manager"/>
    <x v="13"/>
    <x v="0"/>
    <x v="1"/>
    <x v="1031"/>
    <x v="1035"/>
    <d v="2024-12-03T00:00:00"/>
    <x v="0"/>
    <n v="171495"/>
    <n v="4.0999999999999996"/>
    <x v="0"/>
    <m/>
    <x v="1"/>
    <x v="1"/>
    <n v="27"/>
  </r>
  <r>
    <x v="4607"/>
    <x v="0"/>
    <n v="34"/>
    <x v="0"/>
    <s v="Operations Executive"/>
    <x v="1"/>
    <x v="4"/>
    <x v="0"/>
    <x v="1031"/>
    <x v="1036"/>
    <d v="2024-12-04T00:00:00"/>
    <x v="0"/>
    <n v="70633"/>
    <n v="3.7"/>
    <x v="0"/>
    <n v="4"/>
    <x v="1"/>
    <x v="2"/>
    <n v="28"/>
  </r>
  <r>
    <x v="4608"/>
    <x v="1"/>
    <n v="34"/>
    <x v="7"/>
    <s v="Purchase Manager"/>
    <x v="2"/>
    <x v="0"/>
    <x v="0"/>
    <x v="1032"/>
    <x v="1029"/>
    <d v="2024-12-04T00:00:00"/>
    <x v="0"/>
    <n v="66593"/>
    <n v="3.9"/>
    <x v="0"/>
    <n v="5"/>
    <x v="2"/>
    <x v="2"/>
    <n v="27"/>
  </r>
  <r>
    <x v="4609"/>
    <x v="0"/>
    <n v="26"/>
    <x v="0"/>
    <s v="Operations Executive"/>
    <x v="9"/>
    <x v="0"/>
    <x v="1"/>
    <x v="1032"/>
    <x v="1025"/>
    <d v="2024-11-28T00:00:00"/>
    <x v="2"/>
    <m/>
    <m/>
    <x v="1"/>
    <n v="4"/>
    <x v="1"/>
    <x v="0"/>
    <n v="21"/>
  </r>
  <r>
    <x v="4610"/>
    <x v="0"/>
    <n v="31"/>
    <x v="0"/>
    <s v="Operations Manager"/>
    <x v="9"/>
    <x v="3"/>
    <x v="0"/>
    <x v="1032"/>
    <x v="1034"/>
    <d v="2024-12-04T00:00:00"/>
    <x v="0"/>
    <n v="58868"/>
    <n v="4.7"/>
    <x v="0"/>
    <n v="4"/>
    <x v="1"/>
    <x v="1"/>
    <n v="27"/>
  </r>
  <r>
    <x v="4611"/>
    <x v="0"/>
    <n v="30"/>
    <x v="2"/>
    <s v="Sales Manager"/>
    <x v="11"/>
    <x v="1"/>
    <x v="2"/>
    <x v="1032"/>
    <x v="1033"/>
    <d v="2024-12-02T00:00:00"/>
    <x v="0"/>
    <n v="132065"/>
    <n v="3.9"/>
    <x v="2"/>
    <n v="5"/>
    <x v="1"/>
    <x v="1"/>
    <n v="25"/>
  </r>
  <r>
    <x v="4612"/>
    <x v="0"/>
    <n v="25"/>
    <x v="0"/>
    <s v="Operations Manager"/>
    <x v="13"/>
    <x v="1"/>
    <x v="1"/>
    <x v="1032"/>
    <x v="1037"/>
    <d v="2024-12-03T00:00:00"/>
    <x v="0"/>
    <n v="189913"/>
    <n v="4.9000000000000004"/>
    <x v="2"/>
    <n v="3"/>
    <x v="0"/>
    <x v="0"/>
    <n v="26"/>
  </r>
  <r>
    <x v="4613"/>
    <x v="0"/>
    <n v="33"/>
    <x v="2"/>
    <s v="Sales Executive"/>
    <x v="6"/>
    <x v="1"/>
    <x v="0"/>
    <x v="1032"/>
    <x v="1033"/>
    <d v="2024-11-28T00:00:00"/>
    <x v="0"/>
    <n v="64740"/>
    <n v="3.6"/>
    <x v="0"/>
    <n v="3"/>
    <x v="1"/>
    <x v="1"/>
    <n v="21"/>
  </r>
  <r>
    <x v="4614"/>
    <x v="0"/>
    <n v="32"/>
    <x v="0"/>
    <s v="Operations Executive"/>
    <x v="5"/>
    <x v="3"/>
    <x v="4"/>
    <x v="1033"/>
    <x v="1025"/>
    <d v="2024-11-22T00:00:00"/>
    <x v="0"/>
    <n v="41302"/>
    <n v="4.7"/>
    <x v="0"/>
    <n v="5"/>
    <x v="1"/>
    <x v="1"/>
    <n v="14"/>
  </r>
  <r>
    <x v="4615"/>
    <x v="0"/>
    <n v="24"/>
    <x v="8"/>
    <s v="HR Specialist"/>
    <x v="7"/>
    <x v="0"/>
    <x v="4"/>
    <x v="1033"/>
    <x v="1038"/>
    <d v="2024-12-09T00:00:00"/>
    <x v="2"/>
    <m/>
    <m/>
    <x v="1"/>
    <n v="4"/>
    <x v="1"/>
    <x v="0"/>
    <n v="31"/>
  </r>
  <r>
    <x v="4616"/>
    <x v="2"/>
    <n v="26"/>
    <x v="0"/>
    <s v="Operations Executive"/>
    <x v="1"/>
    <x v="1"/>
    <x v="1"/>
    <x v="1033"/>
    <x v="1028"/>
    <d v="2024-11-24T00:00:00"/>
    <x v="0"/>
    <n v="55065"/>
    <n v="3.5"/>
    <x v="2"/>
    <n v="4"/>
    <x v="1"/>
    <x v="0"/>
    <n v="16"/>
  </r>
  <r>
    <x v="4617"/>
    <x v="2"/>
    <n v="31"/>
    <x v="0"/>
    <s v="Operations Executive"/>
    <x v="12"/>
    <x v="1"/>
    <x v="2"/>
    <x v="1034"/>
    <x v="1031"/>
    <d v="2024-12-06T00:00:00"/>
    <x v="0"/>
    <n v="38362"/>
    <n v="5"/>
    <x v="0"/>
    <n v="4"/>
    <x v="1"/>
    <x v="1"/>
    <n v="27"/>
  </r>
  <r>
    <x v="4618"/>
    <x v="0"/>
    <n v="27"/>
    <x v="1"/>
    <s v="Service Manager"/>
    <x v="10"/>
    <x v="1"/>
    <x v="2"/>
    <x v="1034"/>
    <x v="1031"/>
    <d v="2024-11-30T00:00:00"/>
    <x v="0"/>
    <n v="136151"/>
    <n v="4.2"/>
    <x v="0"/>
    <n v="5"/>
    <x v="1"/>
    <x v="0"/>
    <n v="21"/>
  </r>
  <r>
    <x v="4619"/>
    <x v="2"/>
    <n v="28"/>
    <x v="7"/>
    <s v="Purchase Officer"/>
    <x v="11"/>
    <x v="1"/>
    <x v="3"/>
    <x v="1034"/>
    <x v="1025"/>
    <d v="2024-11-29T00:00:00"/>
    <x v="3"/>
    <m/>
    <m/>
    <x v="1"/>
    <m/>
    <x v="1"/>
    <x v="1"/>
    <n v="20"/>
  </r>
  <r>
    <x v="4620"/>
    <x v="2"/>
    <n v="36"/>
    <x v="0"/>
    <s v="Operations Manager"/>
    <x v="3"/>
    <x v="4"/>
    <x v="1"/>
    <x v="1034"/>
    <x v="1037"/>
    <d v="2024-12-03T00:00:00"/>
    <x v="1"/>
    <m/>
    <m/>
    <x v="1"/>
    <n v="5"/>
    <x v="1"/>
    <x v="2"/>
    <n v="24"/>
  </r>
  <r>
    <x v="4621"/>
    <x v="2"/>
    <n v="42"/>
    <x v="1"/>
    <s v="Service Engineer"/>
    <x v="6"/>
    <x v="2"/>
    <x v="1"/>
    <x v="1035"/>
    <x v="1032"/>
    <d v="2024-12-01T00:00:00"/>
    <x v="2"/>
    <m/>
    <m/>
    <x v="1"/>
    <n v="4"/>
    <x v="1"/>
    <x v="3"/>
    <n v="21"/>
  </r>
  <r>
    <x v="4622"/>
    <x v="0"/>
    <n v="38"/>
    <x v="1"/>
    <s v="Service Manager"/>
    <x v="11"/>
    <x v="4"/>
    <x v="1"/>
    <x v="1036"/>
    <x v="1038"/>
    <d v="2024-12-04T00:00:00"/>
    <x v="0"/>
    <n v="139070"/>
    <n v="4.4000000000000004"/>
    <x v="0"/>
    <n v="5"/>
    <x v="0"/>
    <x v="2"/>
    <n v="23"/>
  </r>
  <r>
    <x v="4623"/>
    <x v="2"/>
    <n v="31"/>
    <x v="4"/>
    <s v="Production Engineer"/>
    <x v="6"/>
    <x v="0"/>
    <x v="1"/>
    <x v="1036"/>
    <x v="1031"/>
    <d v="2024-11-29T00:00:00"/>
    <x v="1"/>
    <m/>
    <m/>
    <x v="1"/>
    <n v="4"/>
    <x v="1"/>
    <x v="1"/>
    <n v="18"/>
  </r>
  <r>
    <x v="4624"/>
    <x v="1"/>
    <n v="31"/>
    <x v="0"/>
    <s v="Operations Executive"/>
    <x v="4"/>
    <x v="0"/>
    <x v="1"/>
    <x v="1036"/>
    <x v="1039"/>
    <d v="2024-12-13T00:00:00"/>
    <x v="0"/>
    <n v="57699"/>
    <n v="4.7"/>
    <x v="2"/>
    <n v="5"/>
    <x v="1"/>
    <x v="1"/>
    <n v="32"/>
  </r>
  <r>
    <x v="4625"/>
    <x v="2"/>
    <n v="23"/>
    <x v="1"/>
    <s v="Service Manager"/>
    <x v="3"/>
    <x v="0"/>
    <x v="2"/>
    <x v="1036"/>
    <x v="1032"/>
    <d v="2024-11-28T00:00:00"/>
    <x v="1"/>
    <m/>
    <m/>
    <x v="1"/>
    <n v="3"/>
    <x v="1"/>
    <x v="0"/>
    <n v="17"/>
  </r>
  <r>
    <x v="4626"/>
    <x v="0"/>
    <n v="40"/>
    <x v="3"/>
    <s v="Marketing Executive"/>
    <x v="1"/>
    <x v="4"/>
    <x v="1"/>
    <x v="1036"/>
    <x v="1037"/>
    <d v="2024-12-09T00:00:00"/>
    <x v="1"/>
    <m/>
    <m/>
    <x v="1"/>
    <n v="5"/>
    <x v="1"/>
    <x v="3"/>
    <n v="28"/>
  </r>
  <r>
    <x v="4627"/>
    <x v="0"/>
    <n v="24"/>
    <x v="2"/>
    <s v="Sales Manager"/>
    <x v="6"/>
    <x v="3"/>
    <x v="2"/>
    <x v="1036"/>
    <x v="1040"/>
    <d v="2024-12-13T00:00:00"/>
    <x v="0"/>
    <n v="68855"/>
    <n v="3.8"/>
    <x v="0"/>
    <n v="4"/>
    <x v="1"/>
    <x v="0"/>
    <n v="32"/>
  </r>
  <r>
    <x v="4628"/>
    <x v="2"/>
    <n v="23"/>
    <x v="1"/>
    <s v="Service Engineer"/>
    <x v="3"/>
    <x v="4"/>
    <x v="1"/>
    <x v="1037"/>
    <x v="1034"/>
    <d v="2024-12-02T00:00:00"/>
    <x v="0"/>
    <n v="67745"/>
    <n v="4.3"/>
    <x v="0"/>
    <m/>
    <x v="0"/>
    <x v="0"/>
    <n v="20"/>
  </r>
  <r>
    <x v="4629"/>
    <x v="0"/>
    <n v="22"/>
    <x v="0"/>
    <s v="Operations Executive"/>
    <x v="3"/>
    <x v="0"/>
    <x v="0"/>
    <x v="1037"/>
    <x v="1035"/>
    <d v="2024-11-30T00:00:00"/>
    <x v="2"/>
    <m/>
    <m/>
    <x v="1"/>
    <m/>
    <x v="0"/>
    <x v="0"/>
    <n v="18"/>
  </r>
  <r>
    <x v="4630"/>
    <x v="0"/>
    <n v="30"/>
    <x v="1"/>
    <s v="Service Manager"/>
    <x v="13"/>
    <x v="1"/>
    <x v="1"/>
    <x v="1037"/>
    <x v="1035"/>
    <d v="2024-11-26T00:00:00"/>
    <x v="0"/>
    <n v="191723"/>
    <n v="3.5"/>
    <x v="0"/>
    <n v="4"/>
    <x v="1"/>
    <x v="1"/>
    <n v="14"/>
  </r>
  <r>
    <x v="4631"/>
    <x v="0"/>
    <n v="25"/>
    <x v="0"/>
    <s v="Operations Executive"/>
    <x v="4"/>
    <x v="0"/>
    <x v="0"/>
    <x v="1037"/>
    <x v="1036"/>
    <d v="2024-12-01T00:00:00"/>
    <x v="0"/>
    <n v="78559"/>
    <n v="4.3"/>
    <x v="0"/>
    <n v="4"/>
    <x v="2"/>
    <x v="0"/>
    <n v="19"/>
  </r>
  <r>
    <x v="4632"/>
    <x v="2"/>
    <n v="51"/>
    <x v="1"/>
    <s v="Service Manager"/>
    <x v="5"/>
    <x v="1"/>
    <x v="0"/>
    <x v="1037"/>
    <x v="1041"/>
    <d v="2024-12-08T00:00:00"/>
    <x v="0"/>
    <n v="37646"/>
    <n v="4.3"/>
    <x v="2"/>
    <n v="5"/>
    <x v="1"/>
    <x v="5"/>
    <n v="26"/>
  </r>
  <r>
    <x v="4633"/>
    <x v="2"/>
    <n v="25"/>
    <x v="2"/>
    <s v="Sales Executive"/>
    <x v="6"/>
    <x v="1"/>
    <x v="0"/>
    <x v="1037"/>
    <x v="1031"/>
    <d v="2024-12-05T00:00:00"/>
    <x v="0"/>
    <n v="70078"/>
    <n v="4.2"/>
    <x v="0"/>
    <m/>
    <x v="1"/>
    <x v="0"/>
    <n v="23"/>
  </r>
  <r>
    <x v="4634"/>
    <x v="0"/>
    <n v="33"/>
    <x v="1"/>
    <s v="Service Manager"/>
    <x v="2"/>
    <x v="1"/>
    <x v="1"/>
    <x v="1037"/>
    <x v="1032"/>
    <d v="2024-12-02T00:00:00"/>
    <x v="1"/>
    <m/>
    <m/>
    <x v="1"/>
    <n v="3"/>
    <x v="1"/>
    <x v="1"/>
    <n v="20"/>
  </r>
  <r>
    <x v="4635"/>
    <x v="1"/>
    <n v="40"/>
    <x v="3"/>
    <s v="Marketing Executive"/>
    <x v="12"/>
    <x v="1"/>
    <x v="1"/>
    <x v="1038"/>
    <x v="1041"/>
    <d v="2024-12-09T00:00:00"/>
    <x v="0"/>
    <n v="53992"/>
    <n v="3.7"/>
    <x v="0"/>
    <m/>
    <x v="1"/>
    <x v="3"/>
    <n v="26"/>
  </r>
  <r>
    <x v="4636"/>
    <x v="0"/>
    <n v="36"/>
    <x v="0"/>
    <s v="Operations Executive"/>
    <x v="5"/>
    <x v="0"/>
    <x v="0"/>
    <x v="1038"/>
    <x v="1033"/>
    <d v="2024-11-27T00:00:00"/>
    <x v="1"/>
    <m/>
    <m/>
    <x v="1"/>
    <m/>
    <x v="1"/>
    <x v="2"/>
    <n v="14"/>
  </r>
  <r>
    <x v="4637"/>
    <x v="2"/>
    <n v="28"/>
    <x v="0"/>
    <s v="Operations Executive"/>
    <x v="9"/>
    <x v="1"/>
    <x v="1"/>
    <x v="1038"/>
    <x v="1029"/>
    <d v="2024-12-02T00:00:00"/>
    <x v="0"/>
    <n v="40674"/>
    <n v="4.5"/>
    <x v="0"/>
    <n v="4"/>
    <x v="1"/>
    <x v="1"/>
    <n v="19"/>
  </r>
  <r>
    <x v="4638"/>
    <x v="2"/>
    <n v="35"/>
    <x v="1"/>
    <s v="Service Engineer"/>
    <x v="6"/>
    <x v="0"/>
    <x v="1"/>
    <x v="1038"/>
    <x v="1034"/>
    <d v="2024-12-04T00:00:00"/>
    <x v="0"/>
    <n v="77720"/>
    <n v="4.3"/>
    <x v="0"/>
    <n v="4"/>
    <x v="1"/>
    <x v="2"/>
    <n v="21"/>
  </r>
  <r>
    <x v="4639"/>
    <x v="2"/>
    <n v="29"/>
    <x v="0"/>
    <s v="Operations Executive"/>
    <x v="3"/>
    <x v="1"/>
    <x v="1"/>
    <x v="1038"/>
    <x v="1036"/>
    <d v="2024-11-29T00:00:00"/>
    <x v="1"/>
    <m/>
    <m/>
    <x v="1"/>
    <n v="3"/>
    <x v="1"/>
    <x v="1"/>
    <n v="16"/>
  </r>
  <r>
    <x v="4640"/>
    <x v="1"/>
    <n v="24"/>
    <x v="6"/>
    <s v="Financial Analyst"/>
    <x v="7"/>
    <x v="0"/>
    <x v="2"/>
    <x v="1039"/>
    <x v="1037"/>
    <d v="2024-12-08T00:00:00"/>
    <x v="0"/>
    <n v="59320"/>
    <n v="3.5"/>
    <x v="0"/>
    <m/>
    <x v="1"/>
    <x v="0"/>
    <n v="23"/>
  </r>
  <r>
    <x v="4641"/>
    <x v="0"/>
    <n v="38"/>
    <x v="3"/>
    <s v="Marketing Executive"/>
    <x v="9"/>
    <x v="0"/>
    <x v="0"/>
    <x v="1039"/>
    <x v="1038"/>
    <d v="2024-12-01T00:00:00"/>
    <x v="0"/>
    <n v="46466"/>
    <n v="5"/>
    <x v="2"/>
    <n v="4"/>
    <x v="0"/>
    <x v="2"/>
    <n v="16"/>
  </r>
  <r>
    <x v="4642"/>
    <x v="2"/>
    <n v="25"/>
    <x v="0"/>
    <s v="Operations Executive"/>
    <x v="12"/>
    <x v="1"/>
    <x v="1"/>
    <x v="1039"/>
    <x v="1038"/>
    <d v="2024-12-01T00:00:00"/>
    <x v="0"/>
    <n v="45154"/>
    <n v="4.0999999999999996"/>
    <x v="0"/>
    <n v="4"/>
    <x v="1"/>
    <x v="0"/>
    <n v="16"/>
  </r>
  <r>
    <x v="4643"/>
    <x v="0"/>
    <n v="28"/>
    <x v="0"/>
    <s v="Operations Executive"/>
    <x v="3"/>
    <x v="2"/>
    <x v="1"/>
    <x v="1039"/>
    <x v="1042"/>
    <d v="2024-12-07T00:00:00"/>
    <x v="0"/>
    <m/>
    <m/>
    <x v="0"/>
    <n v="4"/>
    <x v="1"/>
    <x v="1"/>
    <n v="22"/>
  </r>
  <r>
    <x v="4644"/>
    <x v="2"/>
    <n v="29"/>
    <x v="2"/>
    <s v="Sales Executive"/>
    <x v="3"/>
    <x v="0"/>
    <x v="1"/>
    <x v="1039"/>
    <x v="1033"/>
    <d v="2024-12-02T00:00:00"/>
    <x v="0"/>
    <n v="59072"/>
    <n v="4"/>
    <x v="0"/>
    <m/>
    <x v="1"/>
    <x v="1"/>
    <n v="17"/>
  </r>
  <r>
    <x v="4645"/>
    <x v="2"/>
    <n v="23"/>
    <x v="0"/>
    <s v="Operations Executive"/>
    <x v="0"/>
    <x v="0"/>
    <x v="1"/>
    <x v="1040"/>
    <x v="1043"/>
    <d v="2024-12-16T00:00:00"/>
    <x v="0"/>
    <n v="53607"/>
    <n v="4.5"/>
    <x v="2"/>
    <n v="5"/>
    <x v="0"/>
    <x v="0"/>
    <n v="30"/>
  </r>
  <r>
    <x v="4646"/>
    <x v="2"/>
    <n v="39"/>
    <x v="4"/>
    <s v="Production Engineer"/>
    <x v="8"/>
    <x v="0"/>
    <x v="2"/>
    <x v="1040"/>
    <x v="1034"/>
    <d v="2024-12-02T00:00:00"/>
    <x v="1"/>
    <m/>
    <m/>
    <x v="1"/>
    <n v="4"/>
    <x v="1"/>
    <x v="2"/>
    <n v="16"/>
  </r>
  <r>
    <x v="4647"/>
    <x v="0"/>
    <n v="51"/>
    <x v="3"/>
    <s v="Marketing Executive"/>
    <x v="5"/>
    <x v="0"/>
    <x v="3"/>
    <x v="1041"/>
    <x v="1038"/>
    <d v="2024-12-05T00:00:00"/>
    <x v="1"/>
    <m/>
    <m/>
    <x v="1"/>
    <n v="5"/>
    <x v="1"/>
    <x v="5"/>
    <n v="18"/>
  </r>
  <r>
    <x v="4648"/>
    <x v="2"/>
    <n v="30"/>
    <x v="1"/>
    <s v="Service Manager"/>
    <x v="12"/>
    <x v="1"/>
    <x v="1"/>
    <x v="1041"/>
    <x v="1044"/>
    <d v="2024-12-14T00:00:00"/>
    <x v="0"/>
    <m/>
    <m/>
    <x v="0"/>
    <n v="4"/>
    <x v="0"/>
    <x v="1"/>
    <n v="27"/>
  </r>
  <r>
    <x v="4649"/>
    <x v="0"/>
    <n v="26"/>
    <x v="1"/>
    <s v="Service Engineer"/>
    <x v="12"/>
    <x v="2"/>
    <x v="0"/>
    <x v="1041"/>
    <x v="1045"/>
    <d v="2024-12-13T00:00:00"/>
    <x v="0"/>
    <n v="47248"/>
    <n v="4.8"/>
    <x v="2"/>
    <n v="4"/>
    <x v="1"/>
    <x v="0"/>
    <n v="26"/>
  </r>
  <r>
    <x v="4650"/>
    <x v="0"/>
    <n v="31"/>
    <x v="7"/>
    <s v="Purchase Manager"/>
    <x v="5"/>
    <x v="0"/>
    <x v="0"/>
    <x v="1041"/>
    <x v="1046"/>
    <d v="2024-12-13T00:00:00"/>
    <x v="0"/>
    <n v="55828"/>
    <n v="3.8"/>
    <x v="0"/>
    <n v="4"/>
    <x v="2"/>
    <x v="1"/>
    <n v="26"/>
  </r>
  <r>
    <x v="4651"/>
    <x v="2"/>
    <n v="40"/>
    <x v="1"/>
    <s v="Service Engineer"/>
    <x v="1"/>
    <x v="1"/>
    <x v="0"/>
    <x v="1041"/>
    <x v="1036"/>
    <d v="2024-12-06T00:00:00"/>
    <x v="1"/>
    <m/>
    <m/>
    <x v="1"/>
    <n v="4"/>
    <x v="1"/>
    <x v="3"/>
    <n v="19"/>
  </r>
  <r>
    <x v="4652"/>
    <x v="0"/>
    <n v="24"/>
    <x v="1"/>
    <s v="Service Manager"/>
    <x v="3"/>
    <x v="0"/>
    <x v="1"/>
    <x v="1041"/>
    <x v="1047"/>
    <d v="2024-12-16T00:00:00"/>
    <x v="0"/>
    <n v="71153"/>
    <n v="3.7"/>
    <x v="2"/>
    <n v="5"/>
    <x v="1"/>
    <x v="0"/>
    <n v="29"/>
  </r>
  <r>
    <x v="4653"/>
    <x v="2"/>
    <n v="35"/>
    <x v="0"/>
    <s v="Operations Executive"/>
    <x v="6"/>
    <x v="0"/>
    <x v="0"/>
    <x v="1042"/>
    <x v="1048"/>
    <d v="2024-12-19T00:00:00"/>
    <x v="0"/>
    <n v="79466"/>
    <n v="4.8"/>
    <x v="0"/>
    <n v="5"/>
    <x v="1"/>
    <x v="2"/>
    <n v="31"/>
  </r>
  <r>
    <x v="4654"/>
    <x v="0"/>
    <n v="51"/>
    <x v="0"/>
    <s v="Operations Executive"/>
    <x v="4"/>
    <x v="1"/>
    <x v="1"/>
    <x v="1042"/>
    <x v="1042"/>
    <d v="2024-12-06T00:00:00"/>
    <x v="0"/>
    <n v="67463"/>
    <n v="4.2"/>
    <x v="0"/>
    <m/>
    <x v="1"/>
    <x v="5"/>
    <n v="18"/>
  </r>
  <r>
    <x v="4655"/>
    <x v="0"/>
    <n v="34"/>
    <x v="0"/>
    <s v="Operations Manager"/>
    <x v="11"/>
    <x v="2"/>
    <x v="0"/>
    <x v="1042"/>
    <x v="1048"/>
    <d v="2024-12-17T00:00:00"/>
    <x v="0"/>
    <n v="105232"/>
    <n v="4.5"/>
    <x v="0"/>
    <n v="4"/>
    <x v="1"/>
    <x v="2"/>
    <n v="29"/>
  </r>
  <r>
    <x v="4656"/>
    <x v="2"/>
    <n v="31"/>
    <x v="0"/>
    <s v="Operations Manager"/>
    <x v="9"/>
    <x v="0"/>
    <x v="1"/>
    <x v="1042"/>
    <x v="1042"/>
    <d v="2024-12-06T00:00:00"/>
    <x v="0"/>
    <n v="48550"/>
    <n v="4.5999999999999996"/>
    <x v="0"/>
    <n v="4"/>
    <x v="0"/>
    <x v="1"/>
    <n v="18"/>
  </r>
  <r>
    <x v="4657"/>
    <x v="0"/>
    <n v="30"/>
    <x v="1"/>
    <s v="Service Engineer"/>
    <x v="4"/>
    <x v="1"/>
    <x v="2"/>
    <x v="1043"/>
    <x v="1042"/>
    <d v="2024-12-07T00:00:00"/>
    <x v="0"/>
    <n v="78513"/>
    <n v="4.2"/>
    <x v="2"/>
    <n v="4"/>
    <x v="1"/>
    <x v="1"/>
    <n v="18"/>
  </r>
  <r>
    <x v="4658"/>
    <x v="0"/>
    <n v="34"/>
    <x v="0"/>
    <s v="Operations Executive"/>
    <x v="3"/>
    <x v="0"/>
    <x v="2"/>
    <x v="1043"/>
    <x v="1041"/>
    <d v="2024-12-07T00:00:00"/>
    <x v="1"/>
    <m/>
    <m/>
    <x v="1"/>
    <n v="5"/>
    <x v="1"/>
    <x v="2"/>
    <n v="18"/>
  </r>
  <r>
    <x v="4659"/>
    <x v="2"/>
    <n v="37"/>
    <x v="2"/>
    <s v="Sales Executive"/>
    <x v="11"/>
    <x v="0"/>
    <x v="1"/>
    <x v="1043"/>
    <x v="1048"/>
    <d v="2024-12-16T00:00:00"/>
    <x v="0"/>
    <n v="138767"/>
    <n v="3.5"/>
    <x v="0"/>
    <n v="3"/>
    <x v="0"/>
    <x v="2"/>
    <n v="27"/>
  </r>
  <r>
    <x v="4660"/>
    <x v="0"/>
    <n v="30"/>
    <x v="0"/>
    <s v="Operations Executive"/>
    <x v="4"/>
    <x v="1"/>
    <x v="1"/>
    <x v="1043"/>
    <x v="1049"/>
    <d v="2024-12-13T00:00:00"/>
    <x v="0"/>
    <n v="67586"/>
    <n v="4.9000000000000004"/>
    <x v="0"/>
    <n v="4"/>
    <x v="1"/>
    <x v="1"/>
    <n v="24"/>
  </r>
  <r>
    <x v="4661"/>
    <x v="2"/>
    <n v="35"/>
    <x v="7"/>
    <s v="Purchase Manager"/>
    <x v="5"/>
    <x v="4"/>
    <x v="0"/>
    <x v="1044"/>
    <x v="1050"/>
    <d v="2024-12-09T00:00:00"/>
    <x v="1"/>
    <m/>
    <m/>
    <x v="1"/>
    <n v="4"/>
    <x v="1"/>
    <x v="2"/>
    <n v="19"/>
  </r>
  <r>
    <x v="4662"/>
    <x v="0"/>
    <n v="28"/>
    <x v="7"/>
    <s v="Purchase Officer"/>
    <x v="6"/>
    <x v="4"/>
    <x v="4"/>
    <x v="1044"/>
    <x v="1037"/>
    <d v="2024-12-10T00:00:00"/>
    <x v="1"/>
    <m/>
    <m/>
    <x v="1"/>
    <n v="4"/>
    <x v="1"/>
    <x v="1"/>
    <n v="20"/>
  </r>
  <r>
    <x v="4663"/>
    <x v="2"/>
    <n v="35"/>
    <x v="1"/>
    <s v="Service Engineer"/>
    <x v="3"/>
    <x v="2"/>
    <x v="2"/>
    <x v="1045"/>
    <x v="1042"/>
    <d v="2024-12-04T00:00:00"/>
    <x v="3"/>
    <m/>
    <m/>
    <x v="1"/>
    <n v="4"/>
    <x v="0"/>
    <x v="2"/>
    <n v="13"/>
  </r>
  <r>
    <x v="4664"/>
    <x v="2"/>
    <n v="33"/>
    <x v="4"/>
    <s v="Production Engineer"/>
    <x v="2"/>
    <x v="1"/>
    <x v="1"/>
    <x v="1045"/>
    <x v="1044"/>
    <d v="2024-12-13T00:00:00"/>
    <x v="1"/>
    <m/>
    <m/>
    <x v="1"/>
    <n v="4"/>
    <x v="1"/>
    <x v="1"/>
    <n v="22"/>
  </r>
  <r>
    <x v="4665"/>
    <x v="2"/>
    <n v="35"/>
    <x v="1"/>
    <s v="Service Engineer"/>
    <x v="9"/>
    <x v="2"/>
    <x v="1"/>
    <x v="1045"/>
    <x v="1045"/>
    <d v="2024-12-16T00:00:00"/>
    <x v="0"/>
    <n v="42641"/>
    <n v="4.4000000000000004"/>
    <x v="0"/>
    <n v="5"/>
    <x v="1"/>
    <x v="2"/>
    <n v="25"/>
  </r>
  <r>
    <x v="4666"/>
    <x v="0"/>
    <n v="28"/>
    <x v="1"/>
    <s v="Service Engineer"/>
    <x v="3"/>
    <x v="2"/>
    <x v="3"/>
    <x v="1045"/>
    <x v="1042"/>
    <d v="2024-12-09T00:00:00"/>
    <x v="1"/>
    <m/>
    <m/>
    <x v="1"/>
    <n v="3"/>
    <x v="1"/>
    <x v="1"/>
    <n v="18"/>
  </r>
  <r>
    <x v="4667"/>
    <x v="2"/>
    <n v="27"/>
    <x v="0"/>
    <s v="Operations Manager"/>
    <x v="1"/>
    <x v="3"/>
    <x v="0"/>
    <x v="1045"/>
    <x v="1051"/>
    <d v="2024-12-17T00:00:00"/>
    <x v="2"/>
    <m/>
    <m/>
    <x v="1"/>
    <n v="4"/>
    <x v="1"/>
    <x v="0"/>
    <n v="26"/>
  </r>
  <r>
    <x v="4668"/>
    <x v="2"/>
    <n v="29"/>
    <x v="0"/>
    <s v="Operations Executive"/>
    <x v="1"/>
    <x v="3"/>
    <x v="1"/>
    <x v="1045"/>
    <x v="1041"/>
    <d v="2024-12-08T00:00:00"/>
    <x v="1"/>
    <m/>
    <m/>
    <x v="1"/>
    <n v="4"/>
    <x v="1"/>
    <x v="1"/>
    <n v="17"/>
  </r>
  <r>
    <x v="4669"/>
    <x v="2"/>
    <n v="53"/>
    <x v="1"/>
    <s v="Service Manager"/>
    <x v="3"/>
    <x v="1"/>
    <x v="2"/>
    <x v="1045"/>
    <x v="1050"/>
    <d v="2024-12-14T00:00:00"/>
    <x v="0"/>
    <n v="57418"/>
    <n v="3.6"/>
    <x v="0"/>
    <n v="4"/>
    <x v="0"/>
    <x v="4"/>
    <n v="23"/>
  </r>
  <r>
    <x v="4670"/>
    <x v="0"/>
    <n v="35"/>
    <x v="4"/>
    <s v="Production Engineer"/>
    <x v="2"/>
    <x v="1"/>
    <x v="1"/>
    <x v="1046"/>
    <x v="1044"/>
    <d v="2024-12-14T00:00:00"/>
    <x v="0"/>
    <m/>
    <m/>
    <x v="0"/>
    <n v="4"/>
    <x v="1"/>
    <x v="2"/>
    <n v="22"/>
  </r>
  <r>
    <x v="4671"/>
    <x v="2"/>
    <n v="38"/>
    <x v="0"/>
    <s v="Operations Executive"/>
    <x v="3"/>
    <x v="1"/>
    <x v="0"/>
    <x v="1046"/>
    <x v="1047"/>
    <d v="2024-12-16T00:00:00"/>
    <x v="0"/>
    <n v="60096"/>
    <n v="4.4000000000000004"/>
    <x v="2"/>
    <m/>
    <x v="1"/>
    <x v="2"/>
    <n v="24"/>
  </r>
  <r>
    <x v="4672"/>
    <x v="2"/>
    <n v="34"/>
    <x v="2"/>
    <s v="Sales Executive"/>
    <x v="4"/>
    <x v="0"/>
    <x v="0"/>
    <x v="1046"/>
    <x v="1045"/>
    <d v="2024-12-11T00:00:00"/>
    <x v="0"/>
    <n v="59876"/>
    <n v="4.2"/>
    <x v="0"/>
    <n v="4"/>
    <x v="1"/>
    <x v="2"/>
    <n v="19"/>
  </r>
  <r>
    <x v="4673"/>
    <x v="0"/>
    <n v="25"/>
    <x v="0"/>
    <s v="Operations Executive"/>
    <x v="5"/>
    <x v="2"/>
    <x v="2"/>
    <x v="1046"/>
    <x v="1047"/>
    <d v="2024-12-17T00:00:00"/>
    <x v="0"/>
    <n v="55041"/>
    <n v="3.9"/>
    <x v="0"/>
    <n v="4"/>
    <x v="1"/>
    <x v="0"/>
    <n v="25"/>
  </r>
  <r>
    <x v="4674"/>
    <x v="0"/>
    <n v="31"/>
    <x v="1"/>
    <s v="Service Manager"/>
    <x v="12"/>
    <x v="2"/>
    <x v="1"/>
    <x v="1047"/>
    <x v="1049"/>
    <d v="2024-12-14T00:00:00"/>
    <x v="3"/>
    <m/>
    <m/>
    <x v="1"/>
    <n v="4"/>
    <x v="0"/>
    <x v="1"/>
    <n v="21"/>
  </r>
  <r>
    <x v="4675"/>
    <x v="2"/>
    <n v="35"/>
    <x v="0"/>
    <s v="Operations Executive"/>
    <x v="6"/>
    <x v="2"/>
    <x v="1"/>
    <x v="1047"/>
    <x v="1052"/>
    <d v="2024-12-25T00:00:00"/>
    <x v="0"/>
    <n v="58150"/>
    <n v="4.5"/>
    <x v="0"/>
    <n v="4"/>
    <x v="0"/>
    <x v="2"/>
    <n v="32"/>
  </r>
  <r>
    <x v="4676"/>
    <x v="0"/>
    <n v="40"/>
    <x v="0"/>
    <s v="Operations Executive"/>
    <x v="2"/>
    <x v="1"/>
    <x v="2"/>
    <x v="1047"/>
    <x v="1043"/>
    <d v="2024-12-14T00:00:00"/>
    <x v="1"/>
    <m/>
    <m/>
    <x v="1"/>
    <m/>
    <x v="1"/>
    <x v="3"/>
    <n v="21"/>
  </r>
  <r>
    <x v="4677"/>
    <x v="1"/>
    <n v="29"/>
    <x v="0"/>
    <s v="Operations Executive"/>
    <x v="2"/>
    <x v="1"/>
    <x v="2"/>
    <x v="1048"/>
    <x v="1053"/>
    <d v="2024-12-21T00:00:00"/>
    <x v="1"/>
    <m/>
    <m/>
    <x v="1"/>
    <n v="4"/>
    <x v="1"/>
    <x v="1"/>
    <n v="27"/>
  </r>
  <r>
    <x v="4678"/>
    <x v="2"/>
    <n v="27"/>
    <x v="0"/>
    <s v="Operations Executive"/>
    <x v="1"/>
    <x v="1"/>
    <x v="1"/>
    <x v="1048"/>
    <x v="1049"/>
    <d v="2024-12-15T00:00:00"/>
    <x v="0"/>
    <n v="51333"/>
    <n v="4"/>
    <x v="2"/>
    <n v="4"/>
    <x v="1"/>
    <x v="0"/>
    <n v="21"/>
  </r>
  <r>
    <x v="4679"/>
    <x v="2"/>
    <n v="34"/>
    <x v="1"/>
    <s v="Service Manager"/>
    <x v="1"/>
    <x v="0"/>
    <x v="1"/>
    <x v="1048"/>
    <x v="1047"/>
    <d v="2024-12-18T00:00:00"/>
    <x v="1"/>
    <m/>
    <m/>
    <x v="1"/>
    <n v="4"/>
    <x v="1"/>
    <x v="2"/>
    <n v="24"/>
  </r>
  <r>
    <x v="4680"/>
    <x v="0"/>
    <n v="26"/>
    <x v="1"/>
    <s v="Service Engineer"/>
    <x v="5"/>
    <x v="2"/>
    <x v="1"/>
    <x v="1048"/>
    <x v="1052"/>
    <d v="2024-12-19T00:00:00"/>
    <x v="0"/>
    <n v="49283"/>
    <n v="4.7"/>
    <x v="2"/>
    <n v="5"/>
    <x v="1"/>
    <x v="0"/>
    <n v="25"/>
  </r>
  <r>
    <x v="4681"/>
    <x v="0"/>
    <n v="39"/>
    <x v="0"/>
    <s v="Operations Manager"/>
    <x v="3"/>
    <x v="4"/>
    <x v="0"/>
    <x v="1048"/>
    <x v="1054"/>
    <d v="2024-12-19T00:00:00"/>
    <x v="0"/>
    <n v="71026"/>
    <n v="4.7"/>
    <x v="0"/>
    <m/>
    <x v="2"/>
    <x v="2"/>
    <n v="25"/>
  </r>
  <r>
    <x v="4682"/>
    <x v="1"/>
    <n v="24"/>
    <x v="0"/>
    <s v="Operations Executive"/>
    <x v="6"/>
    <x v="0"/>
    <x v="1"/>
    <x v="1048"/>
    <x v="1052"/>
    <d v="2024-12-26T00:00:00"/>
    <x v="0"/>
    <n v="80886"/>
    <n v="3.9"/>
    <x v="0"/>
    <n v="4"/>
    <x v="1"/>
    <x v="0"/>
    <n v="32"/>
  </r>
  <r>
    <x v="4683"/>
    <x v="0"/>
    <n v="30"/>
    <x v="1"/>
    <s v="Service Engineer"/>
    <x v="8"/>
    <x v="4"/>
    <x v="1"/>
    <x v="1048"/>
    <x v="1055"/>
    <d v="2024-12-16T00:00:00"/>
    <x v="0"/>
    <n v="175056"/>
    <n v="4.9000000000000004"/>
    <x v="0"/>
    <m/>
    <x v="1"/>
    <x v="1"/>
    <n v="22"/>
  </r>
  <r>
    <x v="4684"/>
    <x v="2"/>
    <n v="39"/>
    <x v="0"/>
    <s v="Operations Executive"/>
    <x v="7"/>
    <x v="1"/>
    <x v="0"/>
    <x v="1049"/>
    <x v="1050"/>
    <d v="2024-12-15T00:00:00"/>
    <x v="0"/>
    <n v="68814"/>
    <n v="4.9000000000000004"/>
    <x v="2"/>
    <n v="2"/>
    <x v="0"/>
    <x v="2"/>
    <n v="20"/>
  </r>
  <r>
    <x v="4685"/>
    <x v="0"/>
    <n v="24"/>
    <x v="7"/>
    <s v="Purchase Manager"/>
    <x v="7"/>
    <x v="0"/>
    <x v="3"/>
    <x v="1049"/>
    <x v="1052"/>
    <d v="2024-12-19T00:00:00"/>
    <x v="0"/>
    <n v="62960"/>
    <n v="4.9000000000000004"/>
    <x v="0"/>
    <n v="5"/>
    <x v="1"/>
    <x v="0"/>
    <n v="24"/>
  </r>
  <r>
    <x v="4686"/>
    <x v="0"/>
    <n v="35"/>
    <x v="1"/>
    <s v="Service Manager"/>
    <x v="3"/>
    <x v="1"/>
    <x v="3"/>
    <x v="1049"/>
    <x v="1050"/>
    <d v="2024-12-16T00:00:00"/>
    <x v="0"/>
    <n v="55855"/>
    <n v="4.0999999999999996"/>
    <x v="0"/>
    <n v="4"/>
    <x v="0"/>
    <x v="2"/>
    <n v="21"/>
  </r>
  <r>
    <x v="4687"/>
    <x v="0"/>
    <n v="24"/>
    <x v="0"/>
    <s v="Operations Executive"/>
    <x v="9"/>
    <x v="1"/>
    <x v="1"/>
    <x v="1049"/>
    <x v="1055"/>
    <d v="2024-12-18T00:00:00"/>
    <x v="1"/>
    <m/>
    <m/>
    <x v="1"/>
    <n v="5"/>
    <x v="0"/>
    <x v="0"/>
    <n v="23"/>
  </r>
  <r>
    <x v="4688"/>
    <x v="0"/>
    <n v="22"/>
    <x v="2"/>
    <s v="Sales Executive"/>
    <x v="7"/>
    <x v="3"/>
    <x v="0"/>
    <x v="1050"/>
    <x v="1053"/>
    <d v="2024-12-24T00:00:00"/>
    <x v="0"/>
    <n v="59619"/>
    <n v="4.5"/>
    <x v="0"/>
    <n v="4"/>
    <x v="0"/>
    <x v="0"/>
    <n v="28"/>
  </r>
  <r>
    <x v="4689"/>
    <x v="1"/>
    <n v="32"/>
    <x v="6"/>
    <s v="Financial Analyst"/>
    <x v="2"/>
    <x v="2"/>
    <x v="1"/>
    <x v="1050"/>
    <x v="1055"/>
    <d v="2024-12-15T00:00:00"/>
    <x v="0"/>
    <n v="84272"/>
    <n v="4.9000000000000004"/>
    <x v="0"/>
    <n v="5"/>
    <x v="1"/>
    <x v="1"/>
    <n v="19"/>
  </r>
  <r>
    <x v="4690"/>
    <x v="0"/>
    <n v="28"/>
    <x v="2"/>
    <s v="Sales Executive"/>
    <x v="6"/>
    <x v="1"/>
    <x v="1"/>
    <x v="1050"/>
    <x v="1056"/>
    <d v="2024-12-27T00:00:00"/>
    <x v="3"/>
    <m/>
    <m/>
    <x v="1"/>
    <n v="3"/>
    <x v="1"/>
    <x v="1"/>
    <n v="31"/>
  </r>
  <r>
    <x v="4691"/>
    <x v="0"/>
    <n v="23"/>
    <x v="1"/>
    <s v="Service Engineer"/>
    <x v="10"/>
    <x v="1"/>
    <x v="0"/>
    <x v="1050"/>
    <x v="1055"/>
    <d v="2024-12-22T00:00:00"/>
    <x v="1"/>
    <m/>
    <m/>
    <x v="1"/>
    <n v="4"/>
    <x v="1"/>
    <x v="0"/>
    <n v="26"/>
  </r>
  <r>
    <x v="4692"/>
    <x v="0"/>
    <n v="25"/>
    <x v="0"/>
    <s v="Operations Executive"/>
    <x v="4"/>
    <x v="1"/>
    <x v="2"/>
    <x v="1050"/>
    <x v="1053"/>
    <d v="2024-12-24T00:00:00"/>
    <x v="0"/>
    <n v="88850"/>
    <n v="4"/>
    <x v="0"/>
    <n v="4"/>
    <x v="1"/>
    <x v="0"/>
    <n v="28"/>
  </r>
  <r>
    <x v="4693"/>
    <x v="0"/>
    <n v="27"/>
    <x v="0"/>
    <s v="Operations Executive"/>
    <x v="4"/>
    <x v="1"/>
    <x v="3"/>
    <x v="1051"/>
    <x v="1051"/>
    <d v="2024-12-19T00:00:00"/>
    <x v="0"/>
    <n v="61164"/>
    <n v="4.5"/>
    <x v="0"/>
    <m/>
    <x v="2"/>
    <x v="0"/>
    <n v="22"/>
  </r>
  <r>
    <x v="4694"/>
    <x v="0"/>
    <n v="22"/>
    <x v="7"/>
    <s v="Purchase Officer"/>
    <x v="14"/>
    <x v="0"/>
    <x v="3"/>
    <x v="1051"/>
    <x v="1044"/>
    <d v="2024-12-14T00:00:00"/>
    <x v="0"/>
    <n v="146286"/>
    <n v="4.8"/>
    <x v="0"/>
    <n v="5"/>
    <x v="1"/>
    <x v="0"/>
    <n v="17"/>
  </r>
  <r>
    <x v="4695"/>
    <x v="2"/>
    <n v="30"/>
    <x v="7"/>
    <s v="Purchase Officer"/>
    <x v="4"/>
    <x v="0"/>
    <x v="3"/>
    <x v="1051"/>
    <x v="1057"/>
    <d v="2024-12-28T00:00:00"/>
    <x v="0"/>
    <n v="81407"/>
    <n v="3.8"/>
    <x v="0"/>
    <n v="4"/>
    <x v="1"/>
    <x v="1"/>
    <n v="31"/>
  </r>
  <r>
    <x v="4696"/>
    <x v="0"/>
    <n v="42"/>
    <x v="1"/>
    <s v="Service Manager"/>
    <x v="2"/>
    <x v="0"/>
    <x v="1"/>
    <x v="1051"/>
    <x v="1056"/>
    <d v="2024-12-21T00:00:00"/>
    <x v="0"/>
    <n v="78087"/>
    <n v="4.0999999999999996"/>
    <x v="0"/>
    <n v="5"/>
    <x v="1"/>
    <x v="3"/>
    <n v="24"/>
  </r>
  <r>
    <x v="4697"/>
    <x v="0"/>
    <n v="26"/>
    <x v="4"/>
    <s v="Production Engineer"/>
    <x v="1"/>
    <x v="1"/>
    <x v="4"/>
    <x v="1052"/>
    <x v="1055"/>
    <d v="2024-12-16T00:00:00"/>
    <x v="0"/>
    <n v="64840"/>
    <n v="4.0999999999999996"/>
    <x v="0"/>
    <n v="4"/>
    <x v="1"/>
    <x v="0"/>
    <n v="18"/>
  </r>
  <r>
    <x v="4698"/>
    <x v="0"/>
    <n v="34"/>
    <x v="3"/>
    <s v="Marketing Manager"/>
    <x v="6"/>
    <x v="1"/>
    <x v="1"/>
    <x v="1052"/>
    <x v="1044"/>
    <d v="2024-12-13T00:00:00"/>
    <x v="0"/>
    <n v="50711"/>
    <n v="4.9000000000000004"/>
    <x v="0"/>
    <n v="4"/>
    <x v="1"/>
    <x v="2"/>
    <n v="15"/>
  </r>
  <r>
    <x v="4699"/>
    <x v="1"/>
    <n v="34"/>
    <x v="0"/>
    <s v="Operations Executive"/>
    <x v="6"/>
    <x v="1"/>
    <x v="3"/>
    <x v="1052"/>
    <x v="1057"/>
    <d v="2024-12-30T00:00:00"/>
    <x v="0"/>
    <n v="77283"/>
    <n v="3.5"/>
    <x v="0"/>
    <n v="4"/>
    <x v="0"/>
    <x v="2"/>
    <n v="32"/>
  </r>
  <r>
    <x v="4700"/>
    <x v="0"/>
    <n v="35"/>
    <x v="1"/>
    <s v="Service Engineer"/>
    <x v="3"/>
    <x v="2"/>
    <x v="0"/>
    <x v="1052"/>
    <x v="1052"/>
    <d v="2024-12-27T00:00:00"/>
    <x v="0"/>
    <n v="67634"/>
    <n v="4.5"/>
    <x v="0"/>
    <n v="5"/>
    <x v="0"/>
    <x v="2"/>
    <n v="29"/>
  </r>
  <r>
    <x v="4701"/>
    <x v="0"/>
    <n v="33"/>
    <x v="2"/>
    <s v="Sales Executive"/>
    <x v="0"/>
    <x v="3"/>
    <x v="0"/>
    <x v="1053"/>
    <x v="1058"/>
    <d v="2024-12-22T00:00:00"/>
    <x v="1"/>
    <m/>
    <m/>
    <x v="1"/>
    <n v="4"/>
    <x v="1"/>
    <x v="1"/>
    <n v="23"/>
  </r>
  <r>
    <x v="4702"/>
    <x v="2"/>
    <n v="39"/>
    <x v="3"/>
    <s v="Marketing Executive"/>
    <x v="1"/>
    <x v="1"/>
    <x v="1"/>
    <x v="1053"/>
    <x v="1056"/>
    <d v="2024-12-22T00:00:00"/>
    <x v="0"/>
    <n v="66690"/>
    <n v="3.6"/>
    <x v="0"/>
    <n v="4"/>
    <x v="1"/>
    <x v="2"/>
    <n v="23"/>
  </r>
  <r>
    <x v="4703"/>
    <x v="2"/>
    <n v="24"/>
    <x v="6"/>
    <s v="Financial Analyst"/>
    <x v="1"/>
    <x v="1"/>
    <x v="1"/>
    <x v="1053"/>
    <x v="1054"/>
    <d v="2024-12-20T00:00:00"/>
    <x v="3"/>
    <m/>
    <m/>
    <x v="1"/>
    <n v="5"/>
    <x v="1"/>
    <x v="0"/>
    <n v="21"/>
  </r>
  <r>
    <x v="4704"/>
    <x v="0"/>
    <n v="31"/>
    <x v="0"/>
    <s v="Operations Executive"/>
    <x v="13"/>
    <x v="1"/>
    <x v="0"/>
    <x v="1053"/>
    <x v="1054"/>
    <d v="2024-12-18T00:00:00"/>
    <x v="0"/>
    <m/>
    <m/>
    <x v="0"/>
    <n v="4"/>
    <x v="2"/>
    <x v="1"/>
    <n v="19"/>
  </r>
  <r>
    <x v="4705"/>
    <x v="0"/>
    <n v="27"/>
    <x v="0"/>
    <s v="Operations Manager"/>
    <x v="1"/>
    <x v="1"/>
    <x v="3"/>
    <x v="1053"/>
    <x v="1048"/>
    <d v="2024-12-21T00:00:00"/>
    <x v="0"/>
    <n v="59776"/>
    <n v="3.9"/>
    <x v="0"/>
    <n v="4"/>
    <x v="1"/>
    <x v="0"/>
    <n v="22"/>
  </r>
  <r>
    <x v="4706"/>
    <x v="2"/>
    <n v="37"/>
    <x v="1"/>
    <s v="Service Engineer"/>
    <x v="10"/>
    <x v="1"/>
    <x v="1"/>
    <x v="1054"/>
    <x v="1059"/>
    <d v="2024-12-31T00:00:00"/>
    <x v="0"/>
    <n v="146205"/>
    <n v="3.7"/>
    <x v="0"/>
    <n v="4"/>
    <x v="1"/>
    <x v="2"/>
    <n v="31"/>
  </r>
  <r>
    <x v="4707"/>
    <x v="0"/>
    <n v="25"/>
    <x v="4"/>
    <s v="Production Manager"/>
    <x v="9"/>
    <x v="4"/>
    <x v="1"/>
    <x v="1054"/>
    <x v="1053"/>
    <d v="2024-12-23T00:00:00"/>
    <x v="1"/>
    <m/>
    <m/>
    <x v="1"/>
    <n v="4"/>
    <x v="0"/>
    <x v="0"/>
    <n v="23"/>
  </r>
  <r>
    <x v="4708"/>
    <x v="2"/>
    <n v="38"/>
    <x v="3"/>
    <s v="Marketing Executive"/>
    <x v="5"/>
    <x v="2"/>
    <x v="1"/>
    <x v="1054"/>
    <x v="1054"/>
    <d v="2024-12-23T00:00:00"/>
    <x v="1"/>
    <m/>
    <m/>
    <x v="1"/>
    <n v="4"/>
    <x v="1"/>
    <x v="2"/>
    <n v="23"/>
  </r>
  <r>
    <x v="4709"/>
    <x v="2"/>
    <n v="25"/>
    <x v="0"/>
    <s v="Operations Executive"/>
    <x v="6"/>
    <x v="1"/>
    <x v="1"/>
    <x v="1054"/>
    <x v="1056"/>
    <d v="2024-12-23T00:00:00"/>
    <x v="0"/>
    <n v="78412"/>
    <n v="3.6"/>
    <x v="0"/>
    <n v="4"/>
    <x v="0"/>
    <x v="0"/>
    <n v="23"/>
  </r>
  <r>
    <x v="4710"/>
    <x v="0"/>
    <n v="29"/>
    <x v="1"/>
    <s v="Service Engineer"/>
    <x v="14"/>
    <x v="1"/>
    <x v="1"/>
    <x v="1055"/>
    <x v="1047"/>
    <d v="2024-12-16T00:00:00"/>
    <x v="0"/>
    <n v="111000"/>
    <n v="3.8"/>
    <x v="0"/>
    <n v="4"/>
    <x v="0"/>
    <x v="1"/>
    <n v="15"/>
  </r>
  <r>
    <x v="4711"/>
    <x v="0"/>
    <n v="23"/>
    <x v="1"/>
    <s v="Service Manager"/>
    <x v="9"/>
    <x v="1"/>
    <x v="1"/>
    <x v="1055"/>
    <x v="1060"/>
    <d v="2024-12-24T00:00:00"/>
    <x v="0"/>
    <n v="41064"/>
    <n v="3.8"/>
    <x v="2"/>
    <n v="5"/>
    <x v="0"/>
    <x v="0"/>
    <n v="23"/>
  </r>
  <r>
    <x v="4712"/>
    <x v="0"/>
    <n v="35"/>
    <x v="1"/>
    <s v="Service Engineer"/>
    <x v="0"/>
    <x v="1"/>
    <x v="1"/>
    <x v="1055"/>
    <x v="1061"/>
    <d v="2025-01-04T00:00:00"/>
    <x v="0"/>
    <n v="59575"/>
    <n v="4.0999999999999996"/>
    <x v="2"/>
    <n v="5"/>
    <x v="1"/>
    <x v="2"/>
    <n v="34"/>
  </r>
  <r>
    <x v="4713"/>
    <x v="2"/>
    <n v="38"/>
    <x v="0"/>
    <s v="Operations Manager"/>
    <x v="12"/>
    <x v="0"/>
    <x v="3"/>
    <x v="1056"/>
    <x v="1058"/>
    <d v="2024-12-26T00:00:00"/>
    <x v="0"/>
    <n v="52790"/>
    <n v="3.7"/>
    <x v="0"/>
    <n v="4"/>
    <x v="1"/>
    <x v="2"/>
    <n v="24"/>
  </r>
  <r>
    <x v="4714"/>
    <x v="0"/>
    <n v="36"/>
    <x v="1"/>
    <s v="Service Engineer"/>
    <x v="6"/>
    <x v="0"/>
    <x v="3"/>
    <x v="1056"/>
    <x v="1062"/>
    <d v="2025-01-01T00:00:00"/>
    <x v="1"/>
    <m/>
    <m/>
    <x v="1"/>
    <m/>
    <x v="1"/>
    <x v="2"/>
    <n v="30"/>
  </r>
  <r>
    <x v="4715"/>
    <x v="0"/>
    <n v="26"/>
    <x v="2"/>
    <s v="Sales Manager"/>
    <x v="9"/>
    <x v="0"/>
    <x v="1"/>
    <x v="1056"/>
    <x v="1053"/>
    <d v="2024-12-22T00:00:00"/>
    <x v="1"/>
    <m/>
    <m/>
    <x v="1"/>
    <n v="5"/>
    <x v="0"/>
    <x v="0"/>
    <n v="20"/>
  </r>
  <r>
    <x v="4716"/>
    <x v="2"/>
    <n v="28"/>
    <x v="3"/>
    <s v="Marketing Executive"/>
    <x v="4"/>
    <x v="4"/>
    <x v="4"/>
    <x v="1056"/>
    <x v="1063"/>
    <d v="2025-01-01T00:00:00"/>
    <x v="1"/>
    <m/>
    <m/>
    <x v="1"/>
    <n v="4"/>
    <x v="0"/>
    <x v="1"/>
    <n v="30"/>
  </r>
  <r>
    <x v="4717"/>
    <x v="1"/>
    <n v="31"/>
    <x v="1"/>
    <s v="Service Engineer"/>
    <x v="6"/>
    <x v="0"/>
    <x v="1"/>
    <x v="1057"/>
    <x v="1051"/>
    <d v="2024-12-17T00:00:00"/>
    <x v="1"/>
    <m/>
    <m/>
    <x v="1"/>
    <n v="4"/>
    <x v="1"/>
    <x v="1"/>
    <n v="14"/>
  </r>
  <r>
    <x v="4718"/>
    <x v="0"/>
    <n v="29"/>
    <x v="2"/>
    <s v="Sales Executive"/>
    <x v="1"/>
    <x v="1"/>
    <x v="2"/>
    <x v="1057"/>
    <x v="1064"/>
    <d v="2025-01-04T00:00:00"/>
    <x v="0"/>
    <n v="71752"/>
    <n v="4.3"/>
    <x v="0"/>
    <n v="4"/>
    <x v="1"/>
    <x v="1"/>
    <n v="32"/>
  </r>
  <r>
    <x v="4719"/>
    <x v="1"/>
    <n v="35"/>
    <x v="1"/>
    <s v="Service Engineer"/>
    <x v="2"/>
    <x v="1"/>
    <x v="0"/>
    <x v="1057"/>
    <x v="1054"/>
    <d v="2024-12-17T00:00:00"/>
    <x v="0"/>
    <n v="65895"/>
    <n v="4.2"/>
    <x v="0"/>
    <n v="5"/>
    <x v="1"/>
    <x v="2"/>
    <n v="14"/>
  </r>
  <r>
    <x v="4720"/>
    <x v="0"/>
    <n v="22"/>
    <x v="1"/>
    <s v="Service Engineer"/>
    <x v="7"/>
    <x v="1"/>
    <x v="1"/>
    <x v="1057"/>
    <x v="1059"/>
    <d v="2024-12-26T00:00:00"/>
    <x v="0"/>
    <n v="61068"/>
    <n v="5"/>
    <x v="0"/>
    <n v="4"/>
    <x v="1"/>
    <x v="0"/>
    <n v="23"/>
  </r>
  <r>
    <x v="4721"/>
    <x v="0"/>
    <n v="27"/>
    <x v="7"/>
    <s v="Purchase Officer"/>
    <x v="0"/>
    <x v="0"/>
    <x v="1"/>
    <x v="1057"/>
    <x v="1055"/>
    <d v="2024-12-21T00:00:00"/>
    <x v="1"/>
    <m/>
    <m/>
    <x v="1"/>
    <n v="4"/>
    <x v="1"/>
    <x v="0"/>
    <n v="18"/>
  </r>
  <r>
    <x v="4722"/>
    <x v="0"/>
    <n v="37"/>
    <x v="3"/>
    <s v="Marketing Executive"/>
    <x v="14"/>
    <x v="0"/>
    <x v="4"/>
    <x v="1057"/>
    <x v="1063"/>
    <d v="2024-12-30T00:00:00"/>
    <x v="0"/>
    <n v="141674"/>
    <n v="3.6"/>
    <x v="0"/>
    <n v="4"/>
    <x v="0"/>
    <x v="2"/>
    <n v="27"/>
  </r>
  <r>
    <x v="4723"/>
    <x v="0"/>
    <n v="29"/>
    <x v="0"/>
    <s v="Operations Executive"/>
    <x v="2"/>
    <x v="4"/>
    <x v="1"/>
    <x v="1057"/>
    <x v="1062"/>
    <d v="2024-12-31T00:00:00"/>
    <x v="0"/>
    <n v="69614"/>
    <n v="3.6"/>
    <x v="0"/>
    <n v="3"/>
    <x v="1"/>
    <x v="1"/>
    <n v="28"/>
  </r>
  <r>
    <x v="4724"/>
    <x v="0"/>
    <n v="23"/>
    <x v="4"/>
    <s v="Production Engineer"/>
    <x v="13"/>
    <x v="4"/>
    <x v="1"/>
    <x v="1057"/>
    <x v="1061"/>
    <d v="2024-12-28T00:00:00"/>
    <x v="0"/>
    <n v="219477"/>
    <n v="4.4000000000000004"/>
    <x v="0"/>
    <m/>
    <x v="1"/>
    <x v="0"/>
    <n v="25"/>
  </r>
  <r>
    <x v="4725"/>
    <x v="0"/>
    <n v="32"/>
    <x v="7"/>
    <s v="Purchase Officer"/>
    <x v="0"/>
    <x v="2"/>
    <x v="4"/>
    <x v="1058"/>
    <x v="1064"/>
    <d v="2025-01-02T00:00:00"/>
    <x v="0"/>
    <n v="64449"/>
    <n v="3.6"/>
    <x v="0"/>
    <n v="3"/>
    <x v="1"/>
    <x v="1"/>
    <n v="29"/>
  </r>
  <r>
    <x v="4726"/>
    <x v="1"/>
    <n v="25"/>
    <x v="0"/>
    <s v="Operations Executive"/>
    <x v="10"/>
    <x v="0"/>
    <x v="1"/>
    <x v="1059"/>
    <x v="1064"/>
    <d v="2025-01-02T00:00:00"/>
    <x v="3"/>
    <m/>
    <m/>
    <x v="1"/>
    <m/>
    <x v="1"/>
    <x v="0"/>
    <n v="28"/>
  </r>
  <r>
    <x v="4727"/>
    <x v="2"/>
    <n v="35"/>
    <x v="1"/>
    <s v="Service Manager"/>
    <x v="12"/>
    <x v="0"/>
    <x v="0"/>
    <x v="1059"/>
    <x v="1058"/>
    <d v="2024-12-25T00:00:00"/>
    <x v="1"/>
    <m/>
    <m/>
    <x v="1"/>
    <n v="5"/>
    <x v="0"/>
    <x v="2"/>
    <n v="20"/>
  </r>
  <r>
    <x v="4728"/>
    <x v="2"/>
    <n v="34"/>
    <x v="2"/>
    <s v="Sales Manager"/>
    <x v="12"/>
    <x v="2"/>
    <x v="3"/>
    <x v="1060"/>
    <x v="1059"/>
    <d v="2024-12-27T00:00:00"/>
    <x v="0"/>
    <n v="43829"/>
    <n v="4"/>
    <x v="0"/>
    <n v="5"/>
    <x v="0"/>
    <x v="2"/>
    <n v="21"/>
  </r>
  <r>
    <x v="4729"/>
    <x v="0"/>
    <n v="25"/>
    <x v="3"/>
    <s v="Marketing Executive"/>
    <x v="9"/>
    <x v="1"/>
    <x v="3"/>
    <x v="1060"/>
    <x v="1064"/>
    <d v="2025-01-03T00:00:00"/>
    <x v="0"/>
    <n v="41784"/>
    <n v="3.8"/>
    <x v="0"/>
    <n v="5"/>
    <x v="1"/>
    <x v="0"/>
    <n v="28"/>
  </r>
  <r>
    <x v="4730"/>
    <x v="0"/>
    <n v="54"/>
    <x v="1"/>
    <s v="Service Manager"/>
    <x v="12"/>
    <x v="1"/>
    <x v="4"/>
    <x v="1060"/>
    <x v="1052"/>
    <d v="2024-12-23T00:00:00"/>
    <x v="1"/>
    <m/>
    <m/>
    <x v="1"/>
    <n v="2"/>
    <x v="1"/>
    <x v="4"/>
    <n v="17"/>
  </r>
  <r>
    <x v="4731"/>
    <x v="0"/>
    <n v="37"/>
    <x v="1"/>
    <s v="Service Engineer"/>
    <x v="10"/>
    <x v="1"/>
    <x v="0"/>
    <x v="1060"/>
    <x v="1064"/>
    <d v="2024-12-31T00:00:00"/>
    <x v="0"/>
    <m/>
    <m/>
    <x v="0"/>
    <n v="5"/>
    <x v="1"/>
    <x v="2"/>
    <n v="25"/>
  </r>
  <r>
    <x v="4732"/>
    <x v="2"/>
    <n v="28"/>
    <x v="4"/>
    <s v="Production Engineer"/>
    <x v="8"/>
    <x v="0"/>
    <x v="1"/>
    <x v="1060"/>
    <x v="1059"/>
    <d v="2024-12-27T00:00:00"/>
    <x v="2"/>
    <m/>
    <m/>
    <x v="1"/>
    <m/>
    <x v="1"/>
    <x v="1"/>
    <n v="21"/>
  </r>
  <r>
    <x v="4733"/>
    <x v="1"/>
    <n v="29"/>
    <x v="6"/>
    <s v="Financial Analyst"/>
    <x v="1"/>
    <x v="2"/>
    <x v="2"/>
    <x v="1060"/>
    <x v="1052"/>
    <d v="2024-12-25T00:00:00"/>
    <x v="0"/>
    <n v="69527"/>
    <n v="4.5999999999999996"/>
    <x v="0"/>
    <n v="4"/>
    <x v="0"/>
    <x v="1"/>
    <n v="19"/>
  </r>
  <r>
    <x v="4734"/>
    <x v="0"/>
    <n v="36"/>
    <x v="2"/>
    <s v="Sales Manager"/>
    <x v="7"/>
    <x v="1"/>
    <x v="2"/>
    <x v="1060"/>
    <x v="1058"/>
    <d v="2024-12-28T00:00:00"/>
    <x v="2"/>
    <m/>
    <m/>
    <x v="1"/>
    <n v="4"/>
    <x v="1"/>
    <x v="2"/>
    <n v="22"/>
  </r>
  <r>
    <x v="4735"/>
    <x v="0"/>
    <n v="36"/>
    <x v="1"/>
    <s v="Service Engineer"/>
    <x v="3"/>
    <x v="2"/>
    <x v="0"/>
    <x v="1060"/>
    <x v="1061"/>
    <d v="2024-12-27T00:00:00"/>
    <x v="2"/>
    <m/>
    <m/>
    <x v="1"/>
    <n v="5"/>
    <x v="0"/>
    <x v="2"/>
    <n v="21"/>
  </r>
  <r>
    <x v="4736"/>
    <x v="0"/>
    <n v="24"/>
    <x v="1"/>
    <s v="Service Manager"/>
    <x v="12"/>
    <x v="0"/>
    <x v="3"/>
    <x v="1061"/>
    <x v="1061"/>
    <d v="2024-12-31T00:00:00"/>
    <x v="1"/>
    <m/>
    <m/>
    <x v="1"/>
    <m/>
    <x v="2"/>
    <x v="0"/>
    <n v="24"/>
  </r>
  <r>
    <x v="4737"/>
    <x v="0"/>
    <n v="25"/>
    <x v="0"/>
    <s v="Operations Manager"/>
    <x v="7"/>
    <x v="4"/>
    <x v="3"/>
    <x v="1061"/>
    <x v="1064"/>
    <d v="2025-01-02T00:00:00"/>
    <x v="0"/>
    <n v="65370"/>
    <n v="5"/>
    <x v="0"/>
    <n v="4"/>
    <x v="1"/>
    <x v="0"/>
    <n v="26"/>
  </r>
  <r>
    <x v="4738"/>
    <x v="0"/>
    <n v="31"/>
    <x v="1"/>
    <s v="Service Engineer"/>
    <x v="3"/>
    <x v="0"/>
    <x v="0"/>
    <x v="1061"/>
    <x v="1065"/>
    <d v="2024-12-31T00:00:00"/>
    <x v="0"/>
    <n v="71930"/>
    <n v="3.6"/>
    <x v="2"/>
    <n v="4"/>
    <x v="1"/>
    <x v="1"/>
    <n v="24"/>
  </r>
  <r>
    <x v="4739"/>
    <x v="2"/>
    <n v="24"/>
    <x v="7"/>
    <s v="Purchase Officer"/>
    <x v="7"/>
    <x v="3"/>
    <x v="1"/>
    <x v="1061"/>
    <x v="1052"/>
    <d v="2024-12-21T00:00:00"/>
    <x v="0"/>
    <n v="64704"/>
    <n v="3.7"/>
    <x v="2"/>
    <n v="4"/>
    <x v="1"/>
    <x v="0"/>
    <n v="14"/>
  </r>
  <r>
    <x v="4740"/>
    <x v="2"/>
    <n v="25"/>
    <x v="0"/>
    <s v="Operations Executive"/>
    <x v="0"/>
    <x v="1"/>
    <x v="1"/>
    <x v="1061"/>
    <x v="1064"/>
    <d v="2024-12-31T00:00:00"/>
    <x v="1"/>
    <m/>
    <m/>
    <x v="1"/>
    <m/>
    <x v="0"/>
    <x v="0"/>
    <n v="24"/>
  </r>
  <r>
    <x v="4741"/>
    <x v="0"/>
    <n v="25"/>
    <x v="0"/>
    <s v="Operations Executive"/>
    <x v="2"/>
    <x v="4"/>
    <x v="0"/>
    <x v="1062"/>
    <x v="1064"/>
    <d v="2024-12-30T00:00:00"/>
    <x v="0"/>
    <n v="68690"/>
    <n v="4.5999999999999996"/>
    <x v="0"/>
    <n v="5"/>
    <x v="1"/>
    <x v="0"/>
    <n v="22"/>
  </r>
  <r>
    <x v="4742"/>
    <x v="0"/>
    <n v="34"/>
    <x v="1"/>
    <s v="Service Engineer"/>
    <x v="11"/>
    <x v="1"/>
    <x v="1"/>
    <x v="1062"/>
    <x v="1060"/>
    <d v="2024-12-23T00:00:00"/>
    <x v="0"/>
    <n v="162711"/>
    <n v="4"/>
    <x v="0"/>
    <n v="3"/>
    <x v="0"/>
    <x v="2"/>
    <n v="15"/>
  </r>
  <r>
    <x v="4743"/>
    <x v="1"/>
    <n v="31"/>
    <x v="1"/>
    <s v="Service Engineer"/>
    <x v="4"/>
    <x v="0"/>
    <x v="1"/>
    <x v="1062"/>
    <x v="1066"/>
    <d v="2025-01-03T00:00:00"/>
    <x v="1"/>
    <m/>
    <m/>
    <x v="1"/>
    <n v="4"/>
    <x v="2"/>
    <x v="1"/>
    <n v="26"/>
  </r>
  <r>
    <x v="4744"/>
    <x v="0"/>
    <n v="24"/>
    <x v="4"/>
    <s v="Production Engineer"/>
    <x v="1"/>
    <x v="1"/>
    <x v="0"/>
    <x v="1063"/>
    <x v="1064"/>
    <d v="2025-01-05T00:00:00"/>
    <x v="0"/>
    <n v="66883"/>
    <n v="4.3"/>
    <x v="2"/>
    <n v="4"/>
    <x v="1"/>
    <x v="0"/>
    <n v="27"/>
  </r>
  <r>
    <x v="4745"/>
    <x v="0"/>
    <n v="35"/>
    <x v="0"/>
    <s v="Operations Executive"/>
    <x v="2"/>
    <x v="2"/>
    <x v="0"/>
    <x v="1063"/>
    <x v="1067"/>
    <d v="2024-12-31T00:00:00"/>
    <x v="1"/>
    <m/>
    <m/>
    <x v="1"/>
    <n v="5"/>
    <x v="1"/>
    <x v="2"/>
    <n v="22"/>
  </r>
  <r>
    <x v="4746"/>
    <x v="0"/>
    <n v="43"/>
    <x v="1"/>
    <s v="Service Engineer"/>
    <x v="7"/>
    <x v="3"/>
    <x v="0"/>
    <x v="1063"/>
    <x v="1068"/>
    <d v="2025-01-06T00:00:00"/>
    <x v="0"/>
    <n v="54236"/>
    <n v="3.5"/>
    <x v="0"/>
    <n v="5"/>
    <x v="1"/>
    <x v="3"/>
    <n v="28"/>
  </r>
  <r>
    <x v="4747"/>
    <x v="0"/>
    <n v="30"/>
    <x v="7"/>
    <s v="Purchase Officer"/>
    <x v="6"/>
    <x v="2"/>
    <x v="1"/>
    <x v="1063"/>
    <x v="1058"/>
    <d v="2024-12-28T00:00:00"/>
    <x v="0"/>
    <n v="66262"/>
    <n v="3.7"/>
    <x v="0"/>
    <n v="2"/>
    <x v="2"/>
    <x v="1"/>
    <n v="19"/>
  </r>
  <r>
    <x v="4748"/>
    <x v="0"/>
    <n v="39"/>
    <x v="2"/>
    <s v="Sales Executive"/>
    <x v="4"/>
    <x v="0"/>
    <x v="1"/>
    <x v="1063"/>
    <x v="1057"/>
    <d v="2024-12-22T00:00:00"/>
    <x v="0"/>
    <n v="75746"/>
    <n v="4.8"/>
    <x v="0"/>
    <m/>
    <x v="1"/>
    <x v="2"/>
    <n v="13"/>
  </r>
  <r>
    <x v="4749"/>
    <x v="2"/>
    <n v="39"/>
    <x v="2"/>
    <s v="Sales Executive"/>
    <x v="7"/>
    <x v="0"/>
    <x v="1"/>
    <x v="1063"/>
    <x v="1065"/>
    <d v="2024-12-31T00:00:00"/>
    <x v="1"/>
    <m/>
    <m/>
    <x v="1"/>
    <m/>
    <x v="1"/>
    <x v="2"/>
    <n v="22"/>
  </r>
  <r>
    <x v="4750"/>
    <x v="0"/>
    <n v="40"/>
    <x v="4"/>
    <s v="Production Engineer"/>
    <x v="1"/>
    <x v="1"/>
    <x v="0"/>
    <x v="1063"/>
    <x v="1068"/>
    <d v="2025-01-07T00:00:00"/>
    <x v="0"/>
    <n v="65962"/>
    <n v="4.3"/>
    <x v="0"/>
    <n v="4"/>
    <x v="1"/>
    <x v="3"/>
    <n v="29"/>
  </r>
  <r>
    <x v="4751"/>
    <x v="0"/>
    <n v="39"/>
    <x v="1"/>
    <s v="Service Manager"/>
    <x v="7"/>
    <x v="0"/>
    <x v="0"/>
    <x v="1063"/>
    <x v="1067"/>
    <d v="2025-01-02T00:00:00"/>
    <x v="0"/>
    <n v="50830"/>
    <n v="4.7"/>
    <x v="0"/>
    <n v="4"/>
    <x v="0"/>
    <x v="2"/>
    <n v="24"/>
  </r>
  <r>
    <x v="4752"/>
    <x v="2"/>
    <n v="31"/>
    <x v="0"/>
    <s v="Operations Executive"/>
    <x v="7"/>
    <x v="1"/>
    <x v="0"/>
    <x v="1063"/>
    <x v="1060"/>
    <d v="2024-12-28T00:00:00"/>
    <x v="4"/>
    <m/>
    <m/>
    <x v="1"/>
    <n v="3"/>
    <x v="1"/>
    <x v="1"/>
    <n v="19"/>
  </r>
  <r>
    <x v="4753"/>
    <x v="0"/>
    <n v="28"/>
    <x v="0"/>
    <s v="Operations Executive"/>
    <x v="3"/>
    <x v="2"/>
    <x v="1"/>
    <x v="1063"/>
    <x v="1058"/>
    <d v="2024-12-27T00:00:00"/>
    <x v="0"/>
    <n v="78647"/>
    <n v="4.9000000000000004"/>
    <x v="0"/>
    <n v="4"/>
    <x v="0"/>
    <x v="1"/>
    <n v="18"/>
  </r>
  <r>
    <x v="4754"/>
    <x v="2"/>
    <n v="36"/>
    <x v="4"/>
    <s v="Production Manager"/>
    <x v="9"/>
    <x v="4"/>
    <x v="1"/>
    <x v="1064"/>
    <x v="1059"/>
    <d v="2024-12-28T00:00:00"/>
    <x v="0"/>
    <n v="56949"/>
    <n v="4.4000000000000004"/>
    <x v="0"/>
    <m/>
    <x v="0"/>
    <x v="2"/>
    <n v="18"/>
  </r>
  <r>
    <x v="4755"/>
    <x v="2"/>
    <n v="26"/>
    <x v="7"/>
    <s v="Purchase Officer"/>
    <x v="11"/>
    <x v="4"/>
    <x v="3"/>
    <x v="1064"/>
    <x v="1069"/>
    <d v="2025-01-09T00:00:00"/>
    <x v="0"/>
    <n v="101663"/>
    <n v="4.5"/>
    <x v="0"/>
    <n v="4"/>
    <x v="1"/>
    <x v="0"/>
    <n v="30"/>
  </r>
  <r>
    <x v="4756"/>
    <x v="0"/>
    <n v="34"/>
    <x v="6"/>
    <s v="Finance Manager"/>
    <x v="8"/>
    <x v="0"/>
    <x v="1"/>
    <x v="1064"/>
    <x v="1062"/>
    <d v="2024-12-27T00:00:00"/>
    <x v="1"/>
    <m/>
    <m/>
    <x v="1"/>
    <n v="5"/>
    <x v="0"/>
    <x v="2"/>
    <n v="17"/>
  </r>
  <r>
    <x v="4757"/>
    <x v="2"/>
    <n v="35"/>
    <x v="2"/>
    <s v="Sales Executive"/>
    <x v="6"/>
    <x v="0"/>
    <x v="0"/>
    <x v="1065"/>
    <x v="1061"/>
    <d v="2024-12-29T00:00:00"/>
    <x v="0"/>
    <n v="72036"/>
    <n v="4.3"/>
    <x v="0"/>
    <n v="4"/>
    <x v="1"/>
    <x v="2"/>
    <n v="17"/>
  </r>
  <r>
    <x v="4758"/>
    <x v="0"/>
    <n v="31"/>
    <x v="0"/>
    <s v="Operations Manager"/>
    <x v="9"/>
    <x v="0"/>
    <x v="1"/>
    <x v="1065"/>
    <x v="1070"/>
    <d v="2025-01-14T00:00:00"/>
    <x v="0"/>
    <n v="47607"/>
    <n v="4.3"/>
    <x v="0"/>
    <m/>
    <x v="1"/>
    <x v="1"/>
    <n v="33"/>
  </r>
  <r>
    <x v="4759"/>
    <x v="1"/>
    <n v="25"/>
    <x v="8"/>
    <s v="HR Manager"/>
    <x v="3"/>
    <x v="0"/>
    <x v="1"/>
    <x v="1065"/>
    <x v="1068"/>
    <d v="2025-01-06T00:00:00"/>
    <x v="0"/>
    <n v="76828"/>
    <n v="3.8"/>
    <x v="0"/>
    <n v="4"/>
    <x v="1"/>
    <x v="0"/>
    <n v="25"/>
  </r>
  <r>
    <x v="4760"/>
    <x v="0"/>
    <n v="37"/>
    <x v="1"/>
    <s v="Service Engineer"/>
    <x v="9"/>
    <x v="1"/>
    <x v="1"/>
    <x v="1065"/>
    <x v="1070"/>
    <d v="2025-01-08T00:00:00"/>
    <x v="0"/>
    <m/>
    <m/>
    <x v="0"/>
    <m/>
    <x v="1"/>
    <x v="2"/>
    <n v="27"/>
  </r>
  <r>
    <x v="4761"/>
    <x v="1"/>
    <n v="24"/>
    <x v="1"/>
    <s v="Service Engineer"/>
    <x v="0"/>
    <x v="2"/>
    <x v="3"/>
    <x v="1065"/>
    <x v="1071"/>
    <d v="2025-01-12T00:00:00"/>
    <x v="0"/>
    <n v="57078"/>
    <n v="3.7"/>
    <x v="2"/>
    <m/>
    <x v="2"/>
    <x v="0"/>
    <n v="31"/>
  </r>
  <r>
    <x v="4762"/>
    <x v="2"/>
    <n v="25"/>
    <x v="1"/>
    <s v="Service Manager"/>
    <x v="6"/>
    <x v="1"/>
    <x v="1"/>
    <x v="1065"/>
    <x v="1072"/>
    <d v="2025-01-03T00:00:00"/>
    <x v="2"/>
    <m/>
    <m/>
    <x v="1"/>
    <n v="4"/>
    <x v="0"/>
    <x v="0"/>
    <n v="22"/>
  </r>
  <r>
    <x v="4763"/>
    <x v="0"/>
    <n v="40"/>
    <x v="0"/>
    <s v="Operations Manager"/>
    <x v="1"/>
    <x v="0"/>
    <x v="3"/>
    <x v="1065"/>
    <x v="1065"/>
    <d v="2025-01-02T00:00:00"/>
    <x v="0"/>
    <n v="68712"/>
    <n v="4.7"/>
    <x v="0"/>
    <m/>
    <x v="1"/>
    <x v="3"/>
    <n v="21"/>
  </r>
  <r>
    <x v="4764"/>
    <x v="0"/>
    <n v="22"/>
    <x v="0"/>
    <s v="Operations Manager"/>
    <x v="1"/>
    <x v="2"/>
    <x v="2"/>
    <x v="1066"/>
    <x v="1059"/>
    <d v="2024-12-26T00:00:00"/>
    <x v="0"/>
    <n v="63540"/>
    <n v="4.8"/>
    <x v="0"/>
    <n v="4"/>
    <x v="0"/>
    <x v="0"/>
    <n v="13"/>
  </r>
  <r>
    <x v="4765"/>
    <x v="1"/>
    <n v="32"/>
    <x v="0"/>
    <s v="Operations Executive"/>
    <x v="9"/>
    <x v="3"/>
    <x v="0"/>
    <x v="1066"/>
    <x v="1070"/>
    <d v="2025-01-13T00:00:00"/>
    <x v="0"/>
    <m/>
    <m/>
    <x v="0"/>
    <n v="5"/>
    <x v="1"/>
    <x v="1"/>
    <n v="31"/>
  </r>
  <r>
    <x v="4766"/>
    <x v="2"/>
    <n v="30"/>
    <x v="0"/>
    <s v="Operations Manager"/>
    <x v="3"/>
    <x v="2"/>
    <x v="0"/>
    <x v="1066"/>
    <x v="1072"/>
    <d v="2025-01-05T00:00:00"/>
    <x v="2"/>
    <m/>
    <m/>
    <x v="1"/>
    <n v="5"/>
    <x v="1"/>
    <x v="1"/>
    <n v="23"/>
  </r>
  <r>
    <x v="4767"/>
    <x v="0"/>
    <n v="33"/>
    <x v="4"/>
    <s v="Production Engineer"/>
    <x v="1"/>
    <x v="1"/>
    <x v="3"/>
    <x v="1066"/>
    <x v="1069"/>
    <d v="2025-01-07T00:00:00"/>
    <x v="0"/>
    <m/>
    <m/>
    <x v="2"/>
    <n v="4"/>
    <x v="1"/>
    <x v="1"/>
    <n v="25"/>
  </r>
  <r>
    <x v="4768"/>
    <x v="2"/>
    <n v="34"/>
    <x v="0"/>
    <s v="Operations Executive"/>
    <x v="0"/>
    <x v="1"/>
    <x v="0"/>
    <x v="1066"/>
    <x v="1073"/>
    <d v="2025-01-05T00:00:00"/>
    <x v="1"/>
    <m/>
    <m/>
    <x v="1"/>
    <n v="4"/>
    <x v="1"/>
    <x v="2"/>
    <n v="23"/>
  </r>
  <r>
    <x v="4769"/>
    <x v="0"/>
    <n v="40"/>
    <x v="0"/>
    <s v="Operations Executive"/>
    <x v="12"/>
    <x v="1"/>
    <x v="1"/>
    <x v="1067"/>
    <x v="1066"/>
    <d v="2025-01-06T00:00:00"/>
    <x v="0"/>
    <n v="40979"/>
    <n v="4.7"/>
    <x v="0"/>
    <m/>
    <x v="1"/>
    <x v="3"/>
    <n v="23"/>
  </r>
  <r>
    <x v="4770"/>
    <x v="0"/>
    <n v="28"/>
    <x v="6"/>
    <s v="Financial Analyst"/>
    <x v="6"/>
    <x v="3"/>
    <x v="0"/>
    <x v="1067"/>
    <x v="1068"/>
    <d v="2025-01-08T00:00:00"/>
    <x v="3"/>
    <m/>
    <m/>
    <x v="1"/>
    <n v="3"/>
    <x v="1"/>
    <x v="1"/>
    <n v="25"/>
  </r>
  <r>
    <x v="4771"/>
    <x v="0"/>
    <n v="40"/>
    <x v="4"/>
    <s v="Production Engineer"/>
    <x v="12"/>
    <x v="1"/>
    <x v="1"/>
    <x v="1067"/>
    <x v="1059"/>
    <d v="2024-12-31T00:00:00"/>
    <x v="0"/>
    <n v="36156"/>
    <n v="4.4000000000000004"/>
    <x v="0"/>
    <n v="5"/>
    <x v="1"/>
    <x v="3"/>
    <n v="17"/>
  </r>
  <r>
    <x v="4772"/>
    <x v="0"/>
    <n v="34"/>
    <x v="0"/>
    <s v="Operations Executive"/>
    <x v="2"/>
    <x v="4"/>
    <x v="1"/>
    <x v="1067"/>
    <x v="1072"/>
    <d v="2025-01-02T00:00:00"/>
    <x v="0"/>
    <n v="65321"/>
    <n v="4.2"/>
    <x v="0"/>
    <n v="3"/>
    <x v="1"/>
    <x v="2"/>
    <n v="19"/>
  </r>
  <r>
    <x v="4773"/>
    <x v="2"/>
    <n v="39"/>
    <x v="0"/>
    <s v="Operations Executive"/>
    <x v="5"/>
    <x v="4"/>
    <x v="3"/>
    <x v="1067"/>
    <x v="1074"/>
    <d v="2025-01-08T00:00:00"/>
    <x v="0"/>
    <n v="31857"/>
    <n v="4"/>
    <x v="0"/>
    <m/>
    <x v="0"/>
    <x v="2"/>
    <n v="25"/>
  </r>
  <r>
    <x v="4774"/>
    <x v="0"/>
    <n v="33"/>
    <x v="0"/>
    <s v="Operations Executive"/>
    <x v="9"/>
    <x v="2"/>
    <x v="2"/>
    <x v="1068"/>
    <x v="1075"/>
    <d v="2025-01-15T00:00:00"/>
    <x v="0"/>
    <n v="43658"/>
    <n v="4.2"/>
    <x v="0"/>
    <n v="4"/>
    <x v="1"/>
    <x v="1"/>
    <n v="31"/>
  </r>
  <r>
    <x v="4775"/>
    <x v="2"/>
    <n v="38"/>
    <x v="0"/>
    <s v="Operations Manager"/>
    <x v="3"/>
    <x v="1"/>
    <x v="0"/>
    <x v="1069"/>
    <x v="1064"/>
    <d v="2024-12-28T00:00:00"/>
    <x v="1"/>
    <m/>
    <m/>
    <x v="1"/>
    <m/>
    <x v="1"/>
    <x v="2"/>
    <n v="12"/>
  </r>
  <r>
    <x v="4776"/>
    <x v="0"/>
    <n v="25"/>
    <x v="0"/>
    <s v="Operations Executive"/>
    <x v="7"/>
    <x v="1"/>
    <x v="0"/>
    <x v="1069"/>
    <x v="1072"/>
    <d v="2025-01-09T00:00:00"/>
    <x v="0"/>
    <n v="64933"/>
    <n v="3.8"/>
    <x v="0"/>
    <m/>
    <x v="1"/>
    <x v="0"/>
    <n v="24"/>
  </r>
  <r>
    <x v="4777"/>
    <x v="0"/>
    <n v="52"/>
    <x v="0"/>
    <s v="Operations Executive"/>
    <x v="7"/>
    <x v="2"/>
    <x v="2"/>
    <x v="1069"/>
    <x v="1069"/>
    <d v="2025-01-03T00:00:00"/>
    <x v="0"/>
    <n v="49446"/>
    <n v="4.7"/>
    <x v="0"/>
    <m/>
    <x v="0"/>
    <x v="4"/>
    <n v="18"/>
  </r>
  <r>
    <x v="4778"/>
    <x v="0"/>
    <n v="26"/>
    <x v="6"/>
    <s v="Financial Analyst"/>
    <x v="12"/>
    <x v="2"/>
    <x v="0"/>
    <x v="1069"/>
    <x v="1073"/>
    <d v="2025-01-01T00:00:00"/>
    <x v="0"/>
    <m/>
    <m/>
    <x v="0"/>
    <n v="4"/>
    <x v="1"/>
    <x v="0"/>
    <n v="16"/>
  </r>
  <r>
    <x v="4779"/>
    <x v="0"/>
    <n v="25"/>
    <x v="0"/>
    <s v="Operations Executive"/>
    <x v="7"/>
    <x v="3"/>
    <x v="0"/>
    <x v="1070"/>
    <x v="1068"/>
    <d v="2025-01-10T00:00:00"/>
    <x v="0"/>
    <n v="66508"/>
    <n v="4.5"/>
    <x v="0"/>
    <n v="4"/>
    <x v="1"/>
    <x v="0"/>
    <n v="24"/>
  </r>
  <r>
    <x v="4780"/>
    <x v="0"/>
    <n v="38"/>
    <x v="4"/>
    <s v="Production Engineer"/>
    <x v="12"/>
    <x v="1"/>
    <x v="0"/>
    <x v="1070"/>
    <x v="1067"/>
    <d v="2024-12-29T00:00:00"/>
    <x v="0"/>
    <n v="52561"/>
    <n v="3.9"/>
    <x v="0"/>
    <n v="5"/>
    <x v="1"/>
    <x v="2"/>
    <n v="12"/>
  </r>
  <r>
    <x v="4781"/>
    <x v="0"/>
    <n v="38"/>
    <x v="1"/>
    <s v="Service Engineer"/>
    <x v="12"/>
    <x v="2"/>
    <x v="1"/>
    <x v="1070"/>
    <x v="1076"/>
    <d v="2025-01-19T00:00:00"/>
    <x v="0"/>
    <n v="48062"/>
    <n v="4.0999999999999996"/>
    <x v="2"/>
    <n v="5"/>
    <x v="1"/>
    <x v="2"/>
    <n v="33"/>
  </r>
  <r>
    <x v="4782"/>
    <x v="0"/>
    <n v="25"/>
    <x v="2"/>
    <s v="Sales Executive"/>
    <x v="9"/>
    <x v="0"/>
    <x v="1"/>
    <x v="1071"/>
    <x v="1074"/>
    <d v="2025-01-14T00:00:00"/>
    <x v="0"/>
    <n v="41983"/>
    <n v="4.9000000000000004"/>
    <x v="0"/>
    <m/>
    <x v="1"/>
    <x v="0"/>
    <n v="26"/>
  </r>
  <r>
    <x v="4783"/>
    <x v="0"/>
    <n v="38"/>
    <x v="0"/>
    <s v="Operations Manager"/>
    <x v="6"/>
    <x v="1"/>
    <x v="4"/>
    <x v="1071"/>
    <x v="1077"/>
    <d v="2025-01-13T00:00:00"/>
    <x v="0"/>
    <n v="57241"/>
    <n v="4.2"/>
    <x v="0"/>
    <n v="4"/>
    <x v="1"/>
    <x v="2"/>
    <n v="25"/>
  </r>
  <r>
    <x v="4784"/>
    <x v="0"/>
    <n v="26"/>
    <x v="0"/>
    <s v="Operations Executive"/>
    <x v="1"/>
    <x v="0"/>
    <x v="4"/>
    <x v="1071"/>
    <x v="1070"/>
    <d v="2025-01-08T00:00:00"/>
    <x v="1"/>
    <m/>
    <m/>
    <x v="1"/>
    <n v="4"/>
    <x v="1"/>
    <x v="0"/>
    <n v="20"/>
  </r>
  <r>
    <x v="4785"/>
    <x v="0"/>
    <n v="35"/>
    <x v="5"/>
    <s v="General Manager"/>
    <x v="11"/>
    <x v="0"/>
    <x v="0"/>
    <x v="1071"/>
    <x v="1068"/>
    <d v="2025-01-06T00:00:00"/>
    <x v="0"/>
    <n v="130030"/>
    <n v="4.9000000000000004"/>
    <x v="0"/>
    <n v="5"/>
    <x v="2"/>
    <x v="2"/>
    <n v="18"/>
  </r>
  <r>
    <x v="4786"/>
    <x v="2"/>
    <n v="35"/>
    <x v="1"/>
    <s v="Service Engineer"/>
    <x v="6"/>
    <x v="1"/>
    <x v="0"/>
    <x v="1072"/>
    <x v="1072"/>
    <d v="2025-01-03T00:00:00"/>
    <x v="0"/>
    <n v="83259"/>
    <n v="4.0999999999999996"/>
    <x v="0"/>
    <n v="5"/>
    <x v="1"/>
    <x v="2"/>
    <n v="14"/>
  </r>
  <r>
    <x v="4787"/>
    <x v="1"/>
    <n v="31"/>
    <x v="7"/>
    <s v="Purchase Officer"/>
    <x v="7"/>
    <x v="1"/>
    <x v="2"/>
    <x v="1072"/>
    <x v="1072"/>
    <d v="2025-01-02T00:00:00"/>
    <x v="1"/>
    <m/>
    <m/>
    <x v="1"/>
    <n v="4"/>
    <x v="1"/>
    <x v="1"/>
    <n v="13"/>
  </r>
  <r>
    <x v="4788"/>
    <x v="0"/>
    <n v="23"/>
    <x v="1"/>
    <s v="Service Engineer"/>
    <x v="7"/>
    <x v="0"/>
    <x v="2"/>
    <x v="1072"/>
    <x v="1072"/>
    <d v="2025-01-07T00:00:00"/>
    <x v="0"/>
    <n v="55593"/>
    <n v="3.7"/>
    <x v="0"/>
    <n v="4"/>
    <x v="2"/>
    <x v="0"/>
    <n v="18"/>
  </r>
  <r>
    <x v="4789"/>
    <x v="0"/>
    <n v="22"/>
    <x v="2"/>
    <s v="Sales Executive"/>
    <x v="10"/>
    <x v="0"/>
    <x v="1"/>
    <x v="1073"/>
    <x v="1075"/>
    <d v="2025-01-13T00:00:00"/>
    <x v="0"/>
    <n v="167736"/>
    <n v="3.8"/>
    <x v="0"/>
    <n v="4"/>
    <x v="1"/>
    <x v="0"/>
    <n v="23"/>
  </r>
  <r>
    <x v="4790"/>
    <x v="0"/>
    <n v="35"/>
    <x v="0"/>
    <s v="Operations Executive"/>
    <x v="6"/>
    <x v="1"/>
    <x v="1"/>
    <x v="1073"/>
    <x v="1068"/>
    <d v="2025-01-05T00:00:00"/>
    <x v="0"/>
    <n v="73820"/>
    <n v="5"/>
    <x v="2"/>
    <n v="4"/>
    <x v="1"/>
    <x v="2"/>
    <n v="15"/>
  </r>
  <r>
    <x v="4791"/>
    <x v="1"/>
    <n v="28"/>
    <x v="1"/>
    <s v="Service Engineer"/>
    <x v="7"/>
    <x v="1"/>
    <x v="1"/>
    <x v="1073"/>
    <x v="1070"/>
    <d v="2025-01-12T00:00:00"/>
    <x v="0"/>
    <m/>
    <m/>
    <x v="0"/>
    <m/>
    <x v="0"/>
    <x v="1"/>
    <n v="22"/>
  </r>
  <r>
    <x v="4792"/>
    <x v="0"/>
    <n v="30"/>
    <x v="0"/>
    <s v="Operations Executive"/>
    <x v="13"/>
    <x v="3"/>
    <x v="4"/>
    <x v="1073"/>
    <x v="1068"/>
    <d v="2025-01-05T00:00:00"/>
    <x v="0"/>
    <m/>
    <m/>
    <x v="0"/>
    <n v="4"/>
    <x v="1"/>
    <x v="1"/>
    <n v="15"/>
  </r>
  <r>
    <x v="4793"/>
    <x v="0"/>
    <n v="25"/>
    <x v="0"/>
    <s v="Operations Executive"/>
    <x v="6"/>
    <x v="4"/>
    <x v="2"/>
    <x v="1074"/>
    <x v="1077"/>
    <d v="2025-01-06T00:00:00"/>
    <x v="0"/>
    <n v="72650"/>
    <n v="4.5999999999999996"/>
    <x v="2"/>
    <n v="5"/>
    <x v="1"/>
    <x v="0"/>
    <n v="15"/>
  </r>
  <r>
    <x v="4794"/>
    <x v="0"/>
    <n v="29"/>
    <x v="4"/>
    <s v="Production Engineer"/>
    <x v="4"/>
    <x v="2"/>
    <x v="1"/>
    <x v="1074"/>
    <x v="1071"/>
    <d v="2025-01-14T00:00:00"/>
    <x v="0"/>
    <n v="61236"/>
    <n v="3.8"/>
    <x v="0"/>
    <n v="4"/>
    <x v="1"/>
    <x v="1"/>
    <n v="23"/>
  </r>
  <r>
    <x v="4795"/>
    <x v="0"/>
    <n v="26"/>
    <x v="0"/>
    <s v="Operations Manager"/>
    <x v="7"/>
    <x v="1"/>
    <x v="3"/>
    <x v="1074"/>
    <x v="1078"/>
    <d v="2025-01-22T00:00:00"/>
    <x v="0"/>
    <m/>
    <m/>
    <x v="0"/>
    <m/>
    <x v="1"/>
    <x v="0"/>
    <n v="31"/>
  </r>
  <r>
    <x v="4796"/>
    <x v="0"/>
    <n v="28"/>
    <x v="4"/>
    <s v="Production Engineer"/>
    <x v="1"/>
    <x v="1"/>
    <x v="3"/>
    <x v="1074"/>
    <x v="1068"/>
    <d v="2025-01-10T00:00:00"/>
    <x v="1"/>
    <m/>
    <m/>
    <x v="1"/>
    <m/>
    <x v="1"/>
    <x v="1"/>
    <n v="19"/>
  </r>
  <r>
    <x v="4797"/>
    <x v="2"/>
    <n v="35"/>
    <x v="1"/>
    <s v="Service Engineer"/>
    <x v="6"/>
    <x v="2"/>
    <x v="1"/>
    <x v="1074"/>
    <x v="1077"/>
    <d v="2025-01-13T00:00:00"/>
    <x v="0"/>
    <n v="56027"/>
    <n v="3.5"/>
    <x v="2"/>
    <n v="4"/>
    <x v="1"/>
    <x v="2"/>
    <n v="22"/>
  </r>
  <r>
    <x v="4798"/>
    <x v="0"/>
    <n v="45"/>
    <x v="0"/>
    <s v="Operations Executive"/>
    <x v="4"/>
    <x v="1"/>
    <x v="0"/>
    <x v="1074"/>
    <x v="1071"/>
    <d v="2025-01-14T00:00:00"/>
    <x v="4"/>
    <m/>
    <m/>
    <x v="1"/>
    <n v="2"/>
    <x v="1"/>
    <x v="3"/>
    <n v="23"/>
  </r>
  <r>
    <x v="4799"/>
    <x v="2"/>
    <n v="23"/>
    <x v="0"/>
    <s v="Operations Manager"/>
    <x v="12"/>
    <x v="0"/>
    <x v="0"/>
    <x v="1074"/>
    <x v="1079"/>
    <d v="2025-01-11T00:00:00"/>
    <x v="4"/>
    <m/>
    <m/>
    <x v="1"/>
    <n v="4"/>
    <x v="1"/>
    <x v="0"/>
    <n v="20"/>
  </r>
  <r>
    <x v="4800"/>
    <x v="0"/>
    <n v="33"/>
    <x v="1"/>
    <s v="Service Manager"/>
    <x v="11"/>
    <x v="1"/>
    <x v="2"/>
    <x v="1075"/>
    <x v="1080"/>
    <d v="2025-01-14T00:00:00"/>
    <x v="0"/>
    <n v="149401"/>
    <n v="4.9000000000000004"/>
    <x v="0"/>
    <n v="4"/>
    <x v="1"/>
    <x v="1"/>
    <n v="22"/>
  </r>
  <r>
    <x v="4801"/>
    <x v="0"/>
    <n v="25"/>
    <x v="2"/>
    <s v="Sales Executive"/>
    <x v="9"/>
    <x v="1"/>
    <x v="0"/>
    <x v="1075"/>
    <x v="1070"/>
    <d v="2025-01-10T00:00:00"/>
    <x v="0"/>
    <n v="43004"/>
    <n v="4.9000000000000004"/>
    <x v="0"/>
    <n v="5"/>
    <x v="1"/>
    <x v="0"/>
    <n v="18"/>
  </r>
  <r>
    <x v="4802"/>
    <x v="1"/>
    <n v="35"/>
    <x v="2"/>
    <s v="Sales Manager"/>
    <x v="3"/>
    <x v="4"/>
    <x v="0"/>
    <x v="1075"/>
    <x v="1068"/>
    <d v="2025-01-11T00:00:00"/>
    <x v="0"/>
    <n v="64858"/>
    <n v="4.7"/>
    <x v="0"/>
    <n v="4"/>
    <x v="1"/>
    <x v="2"/>
    <n v="19"/>
  </r>
  <r>
    <x v="4803"/>
    <x v="0"/>
    <n v="35"/>
    <x v="1"/>
    <s v="Service Engineer"/>
    <x v="7"/>
    <x v="4"/>
    <x v="4"/>
    <x v="1075"/>
    <x v="1081"/>
    <d v="2025-01-20T00:00:00"/>
    <x v="0"/>
    <m/>
    <m/>
    <x v="0"/>
    <n v="4"/>
    <x v="2"/>
    <x v="2"/>
    <n v="28"/>
  </r>
  <r>
    <x v="4804"/>
    <x v="2"/>
    <n v="54"/>
    <x v="5"/>
    <s v="General Manager"/>
    <x v="1"/>
    <x v="3"/>
    <x v="0"/>
    <x v="1075"/>
    <x v="1079"/>
    <d v="2025-01-13T00:00:00"/>
    <x v="0"/>
    <n v="62654"/>
    <n v="3.9"/>
    <x v="0"/>
    <n v="5"/>
    <x v="1"/>
    <x v="4"/>
    <n v="21"/>
  </r>
  <r>
    <x v="4805"/>
    <x v="0"/>
    <n v="30"/>
    <x v="0"/>
    <s v="Operations Manager"/>
    <x v="0"/>
    <x v="4"/>
    <x v="1"/>
    <x v="1075"/>
    <x v="1070"/>
    <d v="2025-01-08T00:00:00"/>
    <x v="0"/>
    <n v="65930"/>
    <n v="4.0999999999999996"/>
    <x v="0"/>
    <n v="5"/>
    <x v="1"/>
    <x v="1"/>
    <n v="16"/>
  </r>
  <r>
    <x v="4806"/>
    <x v="0"/>
    <n v="29"/>
    <x v="1"/>
    <s v="Service Engineer"/>
    <x v="11"/>
    <x v="0"/>
    <x v="1"/>
    <x v="1075"/>
    <x v="1068"/>
    <d v="2025-01-09T00:00:00"/>
    <x v="0"/>
    <m/>
    <m/>
    <x v="0"/>
    <n v="5"/>
    <x v="2"/>
    <x v="1"/>
    <n v="17"/>
  </r>
  <r>
    <x v="4807"/>
    <x v="1"/>
    <n v="30"/>
    <x v="0"/>
    <s v="Operations Executive"/>
    <x v="3"/>
    <x v="0"/>
    <x v="1"/>
    <x v="1075"/>
    <x v="1078"/>
    <d v="2025-01-23T00:00:00"/>
    <x v="0"/>
    <n v="59540"/>
    <n v="5"/>
    <x v="0"/>
    <n v="5"/>
    <x v="1"/>
    <x v="1"/>
    <n v="31"/>
  </r>
  <r>
    <x v="4808"/>
    <x v="0"/>
    <n v="28"/>
    <x v="4"/>
    <s v="Production Engineer"/>
    <x v="3"/>
    <x v="1"/>
    <x v="0"/>
    <x v="1076"/>
    <x v="1077"/>
    <d v="2025-01-10T00:00:00"/>
    <x v="1"/>
    <m/>
    <m/>
    <x v="1"/>
    <n v="4"/>
    <x v="0"/>
    <x v="1"/>
    <n v="17"/>
  </r>
  <r>
    <x v="4809"/>
    <x v="2"/>
    <n v="27"/>
    <x v="1"/>
    <s v="Service Engineer"/>
    <x v="14"/>
    <x v="0"/>
    <x v="1"/>
    <x v="1076"/>
    <x v="1079"/>
    <d v="2025-01-10T00:00:00"/>
    <x v="0"/>
    <n v="110032"/>
    <n v="3.8"/>
    <x v="0"/>
    <m/>
    <x v="0"/>
    <x v="0"/>
    <n v="17"/>
  </r>
  <r>
    <x v="4810"/>
    <x v="0"/>
    <n v="36"/>
    <x v="3"/>
    <s v="Marketing Executive"/>
    <x v="9"/>
    <x v="1"/>
    <x v="3"/>
    <x v="1077"/>
    <x v="1082"/>
    <d v="2025-01-19T00:00:00"/>
    <x v="0"/>
    <n v="47425"/>
    <n v="4.5"/>
    <x v="0"/>
    <n v="3"/>
    <x v="1"/>
    <x v="2"/>
    <n v="25"/>
  </r>
  <r>
    <x v="4811"/>
    <x v="2"/>
    <n v="25"/>
    <x v="0"/>
    <s v="Operations Executive"/>
    <x v="6"/>
    <x v="4"/>
    <x v="3"/>
    <x v="1077"/>
    <x v="1071"/>
    <d v="2025-01-14T00:00:00"/>
    <x v="0"/>
    <n v="76994"/>
    <n v="3.5"/>
    <x v="2"/>
    <n v="4"/>
    <x v="2"/>
    <x v="0"/>
    <n v="20"/>
  </r>
  <r>
    <x v="4812"/>
    <x v="0"/>
    <n v="40"/>
    <x v="0"/>
    <s v="Operations Executive"/>
    <x v="1"/>
    <x v="0"/>
    <x v="2"/>
    <x v="1077"/>
    <x v="1076"/>
    <d v="2025-01-14T00:00:00"/>
    <x v="0"/>
    <n v="66202"/>
    <n v="4.3"/>
    <x v="0"/>
    <m/>
    <x v="1"/>
    <x v="3"/>
    <n v="20"/>
  </r>
  <r>
    <x v="4813"/>
    <x v="0"/>
    <n v="29"/>
    <x v="6"/>
    <s v="Financial Analyst"/>
    <x v="12"/>
    <x v="2"/>
    <x v="3"/>
    <x v="1078"/>
    <x v="1079"/>
    <d v="2025-01-11T00:00:00"/>
    <x v="0"/>
    <n v="50645"/>
    <n v="3.8"/>
    <x v="0"/>
    <n v="5"/>
    <x v="1"/>
    <x v="1"/>
    <n v="16"/>
  </r>
  <r>
    <x v="4814"/>
    <x v="2"/>
    <n v="31"/>
    <x v="0"/>
    <s v="Operations Executive"/>
    <x v="6"/>
    <x v="0"/>
    <x v="1"/>
    <x v="1078"/>
    <x v="1081"/>
    <d v="2025-01-16T00:00:00"/>
    <x v="1"/>
    <m/>
    <m/>
    <x v="1"/>
    <n v="4"/>
    <x v="1"/>
    <x v="1"/>
    <n v="21"/>
  </r>
  <r>
    <x v="4815"/>
    <x v="1"/>
    <n v="23"/>
    <x v="1"/>
    <s v="Service Manager"/>
    <x v="4"/>
    <x v="1"/>
    <x v="0"/>
    <x v="1078"/>
    <x v="1083"/>
    <d v="2025-01-29T00:00:00"/>
    <x v="0"/>
    <n v="71854"/>
    <n v="4.5"/>
    <x v="0"/>
    <n v="4"/>
    <x v="1"/>
    <x v="0"/>
    <n v="34"/>
  </r>
  <r>
    <x v="4816"/>
    <x v="1"/>
    <n v="34"/>
    <x v="0"/>
    <s v="Operations Manager"/>
    <x v="3"/>
    <x v="2"/>
    <x v="1"/>
    <x v="1078"/>
    <x v="1082"/>
    <d v="2025-01-14T00:00:00"/>
    <x v="3"/>
    <m/>
    <m/>
    <x v="1"/>
    <n v="4"/>
    <x v="1"/>
    <x v="2"/>
    <n v="19"/>
  </r>
  <r>
    <x v="4817"/>
    <x v="2"/>
    <n v="29"/>
    <x v="5"/>
    <s v="General Manager"/>
    <x v="12"/>
    <x v="2"/>
    <x v="1"/>
    <x v="1079"/>
    <x v="1082"/>
    <d v="2025-01-14T00:00:00"/>
    <x v="0"/>
    <m/>
    <m/>
    <x v="0"/>
    <n v="4"/>
    <x v="0"/>
    <x v="1"/>
    <n v="18"/>
  </r>
  <r>
    <x v="4818"/>
    <x v="2"/>
    <n v="35"/>
    <x v="1"/>
    <s v="Service Manager"/>
    <x v="12"/>
    <x v="2"/>
    <x v="3"/>
    <x v="1079"/>
    <x v="1080"/>
    <d v="2025-01-17T00:00:00"/>
    <x v="1"/>
    <m/>
    <m/>
    <x v="1"/>
    <n v="5"/>
    <x v="0"/>
    <x v="2"/>
    <n v="21"/>
  </r>
  <r>
    <x v="4819"/>
    <x v="0"/>
    <n v="26"/>
    <x v="0"/>
    <s v="Operations Manager"/>
    <x v="2"/>
    <x v="2"/>
    <x v="0"/>
    <x v="1080"/>
    <x v="1084"/>
    <d v="2025-01-23T00:00:00"/>
    <x v="1"/>
    <m/>
    <m/>
    <x v="1"/>
    <n v="4"/>
    <x v="1"/>
    <x v="0"/>
    <n v="26"/>
  </r>
  <r>
    <x v="4820"/>
    <x v="0"/>
    <n v="23"/>
    <x v="6"/>
    <s v="Financial Analyst"/>
    <x v="7"/>
    <x v="1"/>
    <x v="1"/>
    <x v="1080"/>
    <x v="1085"/>
    <d v="2025-01-24T00:00:00"/>
    <x v="4"/>
    <m/>
    <m/>
    <x v="1"/>
    <n v="4"/>
    <x v="1"/>
    <x v="0"/>
    <n v="27"/>
  </r>
  <r>
    <x v="4821"/>
    <x v="0"/>
    <n v="24"/>
    <x v="2"/>
    <s v="Sales Executive"/>
    <x v="6"/>
    <x v="4"/>
    <x v="1"/>
    <x v="1080"/>
    <x v="1075"/>
    <d v="2025-01-16T00:00:00"/>
    <x v="1"/>
    <m/>
    <m/>
    <x v="1"/>
    <n v="4"/>
    <x v="1"/>
    <x v="0"/>
    <n v="19"/>
  </r>
  <r>
    <x v="4822"/>
    <x v="0"/>
    <n v="26"/>
    <x v="0"/>
    <s v="Operations Executive"/>
    <x v="1"/>
    <x v="0"/>
    <x v="0"/>
    <x v="1080"/>
    <x v="1079"/>
    <d v="2025-01-13T00:00:00"/>
    <x v="0"/>
    <n v="51319"/>
    <n v="3.5"/>
    <x v="2"/>
    <n v="3"/>
    <x v="1"/>
    <x v="0"/>
    <n v="16"/>
  </r>
  <r>
    <x v="4823"/>
    <x v="0"/>
    <n v="33"/>
    <x v="1"/>
    <s v="Service Engineer"/>
    <x v="4"/>
    <x v="4"/>
    <x v="1"/>
    <x v="1080"/>
    <x v="1082"/>
    <d v="2025-01-13T00:00:00"/>
    <x v="2"/>
    <m/>
    <m/>
    <x v="1"/>
    <n v="5"/>
    <x v="1"/>
    <x v="1"/>
    <n v="16"/>
  </r>
  <r>
    <x v="4824"/>
    <x v="0"/>
    <n v="40"/>
    <x v="0"/>
    <s v="Operations Executive"/>
    <x v="8"/>
    <x v="4"/>
    <x v="1"/>
    <x v="1080"/>
    <x v="1082"/>
    <d v="2025-01-15T00:00:00"/>
    <x v="0"/>
    <n v="173419"/>
    <n v="3.9"/>
    <x v="0"/>
    <n v="5"/>
    <x v="1"/>
    <x v="3"/>
    <n v="18"/>
  </r>
  <r>
    <x v="4825"/>
    <x v="0"/>
    <n v="24"/>
    <x v="2"/>
    <s v="Sales Manager"/>
    <x v="3"/>
    <x v="1"/>
    <x v="2"/>
    <x v="1081"/>
    <x v="1084"/>
    <d v="2025-01-25T00:00:00"/>
    <x v="0"/>
    <n v="76110"/>
    <n v="4.5999999999999996"/>
    <x v="0"/>
    <n v="4"/>
    <x v="1"/>
    <x v="0"/>
    <n v="27"/>
  </r>
  <r>
    <x v="4826"/>
    <x v="2"/>
    <n v="33"/>
    <x v="3"/>
    <s v="Marketing Executive"/>
    <x v="2"/>
    <x v="3"/>
    <x v="3"/>
    <x v="1081"/>
    <x v="1086"/>
    <d v="2025-01-23T00:00:00"/>
    <x v="0"/>
    <n v="88408"/>
    <n v="4"/>
    <x v="0"/>
    <n v="4"/>
    <x v="1"/>
    <x v="1"/>
    <n v="25"/>
  </r>
  <r>
    <x v="4827"/>
    <x v="0"/>
    <n v="25"/>
    <x v="1"/>
    <s v="Service Manager"/>
    <x v="6"/>
    <x v="3"/>
    <x v="3"/>
    <x v="1081"/>
    <x v="1086"/>
    <d v="2025-01-21T00:00:00"/>
    <x v="0"/>
    <n v="75757"/>
    <n v="4"/>
    <x v="0"/>
    <n v="4"/>
    <x v="1"/>
    <x v="0"/>
    <n v="23"/>
  </r>
  <r>
    <x v="4828"/>
    <x v="0"/>
    <n v="25"/>
    <x v="1"/>
    <s v="Service Engineer"/>
    <x v="6"/>
    <x v="0"/>
    <x v="0"/>
    <x v="1081"/>
    <x v="1081"/>
    <d v="2025-01-17T00:00:00"/>
    <x v="1"/>
    <m/>
    <m/>
    <x v="1"/>
    <n v="4"/>
    <x v="1"/>
    <x v="0"/>
    <n v="19"/>
  </r>
  <r>
    <x v="4829"/>
    <x v="0"/>
    <n v="25"/>
    <x v="1"/>
    <s v="Service Manager"/>
    <x v="4"/>
    <x v="2"/>
    <x v="1"/>
    <x v="1081"/>
    <x v="1087"/>
    <d v="2025-01-22T00:00:00"/>
    <x v="0"/>
    <m/>
    <m/>
    <x v="0"/>
    <n v="5"/>
    <x v="1"/>
    <x v="0"/>
    <n v="24"/>
  </r>
  <r>
    <x v="4830"/>
    <x v="2"/>
    <n v="50"/>
    <x v="3"/>
    <s v="Marketing Executive"/>
    <x v="6"/>
    <x v="4"/>
    <x v="3"/>
    <x v="1081"/>
    <x v="1088"/>
    <d v="2025-01-25T00:00:00"/>
    <x v="1"/>
    <m/>
    <m/>
    <x v="1"/>
    <n v="3"/>
    <x v="1"/>
    <x v="5"/>
    <n v="27"/>
  </r>
  <r>
    <x v="4831"/>
    <x v="2"/>
    <n v="25"/>
    <x v="0"/>
    <s v="Operations Executive"/>
    <x v="5"/>
    <x v="1"/>
    <x v="2"/>
    <x v="1081"/>
    <x v="1084"/>
    <d v="2025-01-30T00:00:00"/>
    <x v="1"/>
    <m/>
    <m/>
    <x v="1"/>
    <n v="4"/>
    <x v="1"/>
    <x v="0"/>
    <n v="32"/>
  </r>
  <r>
    <x v="4832"/>
    <x v="2"/>
    <n v="33"/>
    <x v="0"/>
    <s v="Operations Manager"/>
    <x v="1"/>
    <x v="4"/>
    <x v="0"/>
    <x v="1081"/>
    <x v="1088"/>
    <d v="2025-01-26T00:00:00"/>
    <x v="1"/>
    <m/>
    <m/>
    <x v="1"/>
    <n v="1"/>
    <x v="1"/>
    <x v="1"/>
    <n v="28"/>
  </r>
  <r>
    <x v="4833"/>
    <x v="0"/>
    <n v="38"/>
    <x v="6"/>
    <s v="Financial Analyst"/>
    <x v="9"/>
    <x v="0"/>
    <x v="2"/>
    <x v="1081"/>
    <x v="1089"/>
    <d v="2025-01-20T00:00:00"/>
    <x v="0"/>
    <n v="59301"/>
    <n v="3.7"/>
    <x v="0"/>
    <m/>
    <x v="1"/>
    <x v="2"/>
    <n v="22"/>
  </r>
  <r>
    <x v="4834"/>
    <x v="0"/>
    <n v="29"/>
    <x v="4"/>
    <s v="Production Engineer"/>
    <x v="7"/>
    <x v="2"/>
    <x v="0"/>
    <x v="1082"/>
    <x v="1082"/>
    <d v="2025-01-14T00:00:00"/>
    <x v="3"/>
    <m/>
    <m/>
    <x v="1"/>
    <n v="5"/>
    <x v="2"/>
    <x v="1"/>
    <n v="15"/>
  </r>
  <r>
    <x v="4835"/>
    <x v="0"/>
    <n v="35"/>
    <x v="1"/>
    <s v="Service Engineer"/>
    <x v="5"/>
    <x v="0"/>
    <x v="1"/>
    <x v="1082"/>
    <x v="1078"/>
    <d v="2025-01-20T00:00:00"/>
    <x v="1"/>
    <m/>
    <m/>
    <x v="1"/>
    <m/>
    <x v="1"/>
    <x v="2"/>
    <n v="21"/>
  </r>
  <r>
    <x v="4836"/>
    <x v="0"/>
    <n v="22"/>
    <x v="0"/>
    <s v="Operations Executive"/>
    <x v="4"/>
    <x v="0"/>
    <x v="3"/>
    <x v="1082"/>
    <x v="1076"/>
    <d v="2025-01-17T00:00:00"/>
    <x v="0"/>
    <n v="89476"/>
    <n v="3.9"/>
    <x v="0"/>
    <n v="4"/>
    <x v="0"/>
    <x v="0"/>
    <n v="18"/>
  </r>
  <r>
    <x v="4837"/>
    <x v="0"/>
    <n v="25"/>
    <x v="1"/>
    <s v="Service Engineer"/>
    <x v="7"/>
    <x v="4"/>
    <x v="0"/>
    <x v="1083"/>
    <x v="1087"/>
    <d v="2025-01-22T00:00:00"/>
    <x v="1"/>
    <m/>
    <m/>
    <x v="1"/>
    <n v="4"/>
    <x v="1"/>
    <x v="0"/>
    <n v="22"/>
  </r>
  <r>
    <x v="4838"/>
    <x v="0"/>
    <n v="39"/>
    <x v="5"/>
    <s v="General Manager"/>
    <x v="0"/>
    <x v="0"/>
    <x v="0"/>
    <x v="1083"/>
    <x v="1086"/>
    <d v="2025-01-21T00:00:00"/>
    <x v="1"/>
    <m/>
    <m/>
    <x v="1"/>
    <n v="4"/>
    <x v="1"/>
    <x v="2"/>
    <n v="21"/>
  </r>
  <r>
    <x v="4839"/>
    <x v="0"/>
    <n v="50"/>
    <x v="0"/>
    <s v="Operations Executive"/>
    <x v="6"/>
    <x v="0"/>
    <x v="1"/>
    <x v="1083"/>
    <x v="1090"/>
    <d v="2025-01-20T00:00:00"/>
    <x v="0"/>
    <n v="76514"/>
    <n v="4.5"/>
    <x v="0"/>
    <n v="5"/>
    <x v="1"/>
    <x v="5"/>
    <n v="20"/>
  </r>
  <r>
    <x v="4840"/>
    <x v="1"/>
    <n v="36"/>
    <x v="7"/>
    <s v="Purchase Officer"/>
    <x v="12"/>
    <x v="0"/>
    <x v="1"/>
    <x v="1083"/>
    <x v="1088"/>
    <d v="2025-01-24T00:00:00"/>
    <x v="0"/>
    <n v="43713"/>
    <n v="4.3"/>
    <x v="0"/>
    <n v="5"/>
    <x v="1"/>
    <x v="2"/>
    <n v="24"/>
  </r>
  <r>
    <x v="4841"/>
    <x v="1"/>
    <n v="29"/>
    <x v="1"/>
    <s v="Service Engineer"/>
    <x v="9"/>
    <x v="0"/>
    <x v="1"/>
    <x v="1083"/>
    <x v="1081"/>
    <d v="2025-01-13T00:00:00"/>
    <x v="0"/>
    <n v="44576"/>
    <n v="4.2"/>
    <x v="2"/>
    <n v="3"/>
    <x v="0"/>
    <x v="1"/>
    <n v="13"/>
  </r>
  <r>
    <x v="4842"/>
    <x v="0"/>
    <n v="28"/>
    <x v="0"/>
    <s v="Operations Executive"/>
    <x v="1"/>
    <x v="0"/>
    <x v="1"/>
    <x v="1084"/>
    <x v="1090"/>
    <d v="2025-01-23T00:00:00"/>
    <x v="1"/>
    <m/>
    <m/>
    <x v="1"/>
    <n v="2"/>
    <x v="1"/>
    <x v="1"/>
    <n v="22"/>
  </r>
  <r>
    <x v="4843"/>
    <x v="0"/>
    <n v="28"/>
    <x v="1"/>
    <s v="Service Manager"/>
    <x v="6"/>
    <x v="1"/>
    <x v="1"/>
    <x v="1084"/>
    <x v="1081"/>
    <d v="2025-01-15T00:00:00"/>
    <x v="0"/>
    <n v="59835"/>
    <n v="3.9"/>
    <x v="0"/>
    <m/>
    <x v="1"/>
    <x v="1"/>
    <n v="14"/>
  </r>
  <r>
    <x v="4844"/>
    <x v="0"/>
    <n v="31"/>
    <x v="1"/>
    <s v="Service Manager"/>
    <x v="4"/>
    <x v="1"/>
    <x v="1"/>
    <x v="1084"/>
    <x v="1086"/>
    <d v="2025-01-19T00:00:00"/>
    <x v="0"/>
    <n v="87221"/>
    <n v="3.6"/>
    <x v="2"/>
    <n v="2"/>
    <x v="1"/>
    <x v="1"/>
    <n v="18"/>
  </r>
  <r>
    <x v="4845"/>
    <x v="0"/>
    <n v="31"/>
    <x v="1"/>
    <s v="Service Engineer"/>
    <x v="7"/>
    <x v="1"/>
    <x v="0"/>
    <x v="1085"/>
    <x v="1091"/>
    <d v="2025-01-26T00:00:00"/>
    <x v="0"/>
    <n v="56101"/>
    <n v="4.4000000000000004"/>
    <x v="0"/>
    <n v="5"/>
    <x v="1"/>
    <x v="1"/>
    <n v="24"/>
  </r>
  <r>
    <x v="4846"/>
    <x v="1"/>
    <n v="25"/>
    <x v="0"/>
    <s v="Operations Executive"/>
    <x v="14"/>
    <x v="0"/>
    <x v="4"/>
    <x v="1085"/>
    <x v="1087"/>
    <d v="2025-01-17T00:00:00"/>
    <x v="0"/>
    <n v="138798"/>
    <n v="3.9"/>
    <x v="2"/>
    <n v="4"/>
    <x v="1"/>
    <x v="0"/>
    <n v="15"/>
  </r>
  <r>
    <x v="4847"/>
    <x v="0"/>
    <n v="32"/>
    <x v="0"/>
    <s v="Operations Executive"/>
    <x v="7"/>
    <x v="0"/>
    <x v="2"/>
    <x v="1085"/>
    <x v="1092"/>
    <d v="2025-01-31T00:00:00"/>
    <x v="0"/>
    <n v="52038"/>
    <n v="4.3"/>
    <x v="0"/>
    <n v="4"/>
    <x v="2"/>
    <x v="1"/>
    <n v="29"/>
  </r>
  <r>
    <x v="4848"/>
    <x v="2"/>
    <n v="34"/>
    <x v="1"/>
    <s v="Service Manager"/>
    <x v="6"/>
    <x v="0"/>
    <x v="1"/>
    <x v="1085"/>
    <x v="1092"/>
    <d v="2025-01-30T00:00:00"/>
    <x v="0"/>
    <m/>
    <m/>
    <x v="0"/>
    <n v="5"/>
    <x v="1"/>
    <x v="2"/>
    <n v="28"/>
  </r>
  <r>
    <x v="4849"/>
    <x v="0"/>
    <n v="40"/>
    <x v="2"/>
    <s v="Sales Manager"/>
    <x v="1"/>
    <x v="1"/>
    <x v="2"/>
    <x v="1085"/>
    <x v="1080"/>
    <d v="2025-01-20T00:00:00"/>
    <x v="0"/>
    <n v="64521"/>
    <n v="4"/>
    <x v="0"/>
    <n v="4"/>
    <x v="1"/>
    <x v="3"/>
    <n v="18"/>
  </r>
  <r>
    <x v="4850"/>
    <x v="1"/>
    <n v="25"/>
    <x v="4"/>
    <s v="Production Manager"/>
    <x v="2"/>
    <x v="1"/>
    <x v="0"/>
    <x v="1085"/>
    <x v="1088"/>
    <d v="2025-01-23T00:00:00"/>
    <x v="0"/>
    <n v="76001"/>
    <n v="3.9"/>
    <x v="0"/>
    <n v="4"/>
    <x v="1"/>
    <x v="0"/>
    <n v="21"/>
  </r>
  <r>
    <x v="4851"/>
    <x v="0"/>
    <n v="25"/>
    <x v="0"/>
    <s v="Operations Executive"/>
    <x v="6"/>
    <x v="2"/>
    <x v="0"/>
    <x v="1086"/>
    <x v="1085"/>
    <d v="2025-01-23T00:00:00"/>
    <x v="0"/>
    <n v="54599"/>
    <n v="4.7"/>
    <x v="0"/>
    <n v="4"/>
    <x v="0"/>
    <x v="0"/>
    <n v="20"/>
  </r>
  <r>
    <x v="4852"/>
    <x v="2"/>
    <n v="27"/>
    <x v="1"/>
    <s v="Service Engineer"/>
    <x v="0"/>
    <x v="0"/>
    <x v="1"/>
    <x v="1086"/>
    <x v="1091"/>
    <d v="2025-01-31T00:00:00"/>
    <x v="1"/>
    <m/>
    <m/>
    <x v="1"/>
    <n v="4"/>
    <x v="1"/>
    <x v="0"/>
    <n v="28"/>
  </r>
  <r>
    <x v="4853"/>
    <x v="0"/>
    <n v="22"/>
    <x v="1"/>
    <s v="Service Engineer"/>
    <x v="1"/>
    <x v="0"/>
    <x v="1"/>
    <x v="1086"/>
    <x v="1093"/>
    <d v="2025-02-01T00:00:00"/>
    <x v="1"/>
    <m/>
    <m/>
    <x v="1"/>
    <n v="4"/>
    <x v="1"/>
    <x v="0"/>
    <n v="29"/>
  </r>
  <r>
    <x v="4854"/>
    <x v="2"/>
    <n v="27"/>
    <x v="3"/>
    <s v="Marketing Executive"/>
    <x v="4"/>
    <x v="1"/>
    <x v="3"/>
    <x v="1086"/>
    <x v="1089"/>
    <d v="2025-01-21T00:00:00"/>
    <x v="1"/>
    <m/>
    <m/>
    <x v="1"/>
    <n v="5"/>
    <x v="1"/>
    <x v="0"/>
    <n v="18"/>
  </r>
  <r>
    <x v="4855"/>
    <x v="0"/>
    <n v="34"/>
    <x v="3"/>
    <s v="Marketing Executive"/>
    <x v="8"/>
    <x v="0"/>
    <x v="0"/>
    <x v="1086"/>
    <x v="1088"/>
    <d v="2025-01-21T00:00:00"/>
    <x v="0"/>
    <n v="207906"/>
    <n v="4.8"/>
    <x v="0"/>
    <n v="4"/>
    <x v="1"/>
    <x v="2"/>
    <n v="18"/>
  </r>
  <r>
    <x v="4856"/>
    <x v="0"/>
    <n v="37"/>
    <x v="8"/>
    <s v="HR Specialist"/>
    <x v="3"/>
    <x v="2"/>
    <x v="1"/>
    <x v="1086"/>
    <x v="1094"/>
    <d v="2025-02-02T00:00:00"/>
    <x v="0"/>
    <n v="60731"/>
    <n v="4.4000000000000004"/>
    <x v="0"/>
    <n v="4"/>
    <x v="1"/>
    <x v="2"/>
    <n v="30"/>
  </r>
  <r>
    <x v="4857"/>
    <x v="1"/>
    <n v="33"/>
    <x v="0"/>
    <s v="Operations Manager"/>
    <x v="7"/>
    <x v="0"/>
    <x v="1"/>
    <x v="1086"/>
    <x v="1085"/>
    <d v="2025-01-30T00:00:00"/>
    <x v="0"/>
    <n v="56734"/>
    <n v="4.5999999999999996"/>
    <x v="0"/>
    <n v="4"/>
    <x v="0"/>
    <x v="1"/>
    <n v="27"/>
  </r>
  <r>
    <x v="4858"/>
    <x v="1"/>
    <n v="26"/>
    <x v="1"/>
    <s v="Service Engineer"/>
    <x v="3"/>
    <x v="1"/>
    <x v="1"/>
    <x v="1087"/>
    <x v="1095"/>
    <d v="2025-01-29T00:00:00"/>
    <x v="1"/>
    <m/>
    <m/>
    <x v="1"/>
    <n v="5"/>
    <x v="1"/>
    <x v="0"/>
    <n v="25"/>
  </r>
  <r>
    <x v="4859"/>
    <x v="2"/>
    <n v="25"/>
    <x v="1"/>
    <s v="Service Manager"/>
    <x v="9"/>
    <x v="1"/>
    <x v="0"/>
    <x v="1087"/>
    <x v="1092"/>
    <d v="2025-02-04T00:00:00"/>
    <x v="0"/>
    <n v="51274"/>
    <n v="4.5999999999999996"/>
    <x v="0"/>
    <n v="4"/>
    <x v="0"/>
    <x v="0"/>
    <n v="31"/>
  </r>
  <r>
    <x v="4860"/>
    <x v="2"/>
    <n v="34"/>
    <x v="1"/>
    <s v="Service Engineer"/>
    <x v="11"/>
    <x v="3"/>
    <x v="3"/>
    <x v="1087"/>
    <x v="1088"/>
    <d v="2025-01-22T00:00:00"/>
    <x v="0"/>
    <m/>
    <m/>
    <x v="0"/>
    <n v="4"/>
    <x v="1"/>
    <x v="2"/>
    <n v="18"/>
  </r>
  <r>
    <x v="4861"/>
    <x v="2"/>
    <n v="53"/>
    <x v="1"/>
    <s v="Service Manager"/>
    <x v="8"/>
    <x v="0"/>
    <x v="2"/>
    <x v="1087"/>
    <x v="1090"/>
    <d v="2025-01-28T00:00:00"/>
    <x v="1"/>
    <m/>
    <m/>
    <x v="1"/>
    <n v="5"/>
    <x v="0"/>
    <x v="4"/>
    <n v="24"/>
  </r>
  <r>
    <x v="4862"/>
    <x v="0"/>
    <n v="28"/>
    <x v="3"/>
    <s v="Marketing Manager"/>
    <x v="6"/>
    <x v="1"/>
    <x v="2"/>
    <x v="1087"/>
    <x v="1093"/>
    <d v="2025-02-01T00:00:00"/>
    <x v="0"/>
    <n v="63655"/>
    <n v="4.4000000000000004"/>
    <x v="0"/>
    <n v="3"/>
    <x v="1"/>
    <x v="1"/>
    <n v="28"/>
  </r>
  <r>
    <x v="4863"/>
    <x v="0"/>
    <n v="28"/>
    <x v="0"/>
    <s v="Operations Manager"/>
    <x v="14"/>
    <x v="4"/>
    <x v="2"/>
    <x v="1087"/>
    <x v="1084"/>
    <d v="2025-01-23T00:00:00"/>
    <x v="0"/>
    <n v="122549"/>
    <n v="3.8"/>
    <x v="0"/>
    <n v="5"/>
    <x v="1"/>
    <x v="1"/>
    <n v="19"/>
  </r>
  <r>
    <x v="4864"/>
    <x v="0"/>
    <n v="25"/>
    <x v="0"/>
    <s v="Operations Manager"/>
    <x v="7"/>
    <x v="1"/>
    <x v="1"/>
    <x v="1088"/>
    <x v="1091"/>
    <d v="2025-01-28T00:00:00"/>
    <x v="0"/>
    <n v="51485"/>
    <n v="4.8"/>
    <x v="0"/>
    <n v="2"/>
    <x v="1"/>
    <x v="0"/>
    <n v="23"/>
  </r>
  <r>
    <x v="4865"/>
    <x v="2"/>
    <n v="36"/>
    <x v="1"/>
    <s v="Service Manager"/>
    <x v="3"/>
    <x v="2"/>
    <x v="1"/>
    <x v="1088"/>
    <x v="1088"/>
    <d v="2025-01-26T00:00:00"/>
    <x v="0"/>
    <n v="63432"/>
    <n v="4.3"/>
    <x v="2"/>
    <m/>
    <x v="1"/>
    <x v="2"/>
    <n v="21"/>
  </r>
  <r>
    <x v="4866"/>
    <x v="0"/>
    <n v="36"/>
    <x v="0"/>
    <s v="Operations Executive"/>
    <x v="4"/>
    <x v="1"/>
    <x v="0"/>
    <x v="1088"/>
    <x v="1096"/>
    <d v="2025-02-04T00:00:00"/>
    <x v="1"/>
    <m/>
    <m/>
    <x v="1"/>
    <m/>
    <x v="1"/>
    <x v="2"/>
    <n v="30"/>
  </r>
  <r>
    <x v="4867"/>
    <x v="0"/>
    <n v="29"/>
    <x v="0"/>
    <s v="Operations Executive"/>
    <x v="13"/>
    <x v="1"/>
    <x v="1"/>
    <x v="1088"/>
    <x v="1094"/>
    <d v="2025-02-01T00:00:00"/>
    <x v="1"/>
    <m/>
    <m/>
    <x v="1"/>
    <n v="4"/>
    <x v="0"/>
    <x v="1"/>
    <n v="27"/>
  </r>
  <r>
    <x v="4868"/>
    <x v="2"/>
    <n v="31"/>
    <x v="1"/>
    <s v="Service Engineer"/>
    <x v="1"/>
    <x v="0"/>
    <x v="2"/>
    <x v="1088"/>
    <x v="1093"/>
    <d v="2025-01-27T00:00:00"/>
    <x v="2"/>
    <m/>
    <m/>
    <x v="1"/>
    <n v="5"/>
    <x v="1"/>
    <x v="1"/>
    <n v="22"/>
  </r>
  <r>
    <x v="4869"/>
    <x v="2"/>
    <n v="33"/>
    <x v="0"/>
    <s v="Operations Manager"/>
    <x v="1"/>
    <x v="1"/>
    <x v="1"/>
    <x v="1089"/>
    <x v="1083"/>
    <d v="2025-01-25T00:00:00"/>
    <x v="0"/>
    <n v="68130"/>
    <n v="4.7"/>
    <x v="0"/>
    <n v="5"/>
    <x v="1"/>
    <x v="1"/>
    <n v="19"/>
  </r>
  <r>
    <x v="4870"/>
    <x v="0"/>
    <n v="27"/>
    <x v="1"/>
    <s v="Service Manager"/>
    <x v="7"/>
    <x v="1"/>
    <x v="0"/>
    <x v="1089"/>
    <x v="1096"/>
    <d v="2025-02-04T00:00:00"/>
    <x v="0"/>
    <m/>
    <m/>
    <x v="2"/>
    <n v="5"/>
    <x v="1"/>
    <x v="0"/>
    <n v="29"/>
  </r>
  <r>
    <x v="4871"/>
    <x v="0"/>
    <n v="34"/>
    <x v="2"/>
    <s v="Sales Executive"/>
    <x v="5"/>
    <x v="4"/>
    <x v="1"/>
    <x v="1089"/>
    <x v="1090"/>
    <d v="2025-01-27T00:00:00"/>
    <x v="0"/>
    <n v="33930"/>
    <n v="4.7"/>
    <x v="0"/>
    <m/>
    <x v="2"/>
    <x v="2"/>
    <n v="21"/>
  </r>
  <r>
    <x v="4872"/>
    <x v="0"/>
    <n v="27"/>
    <x v="0"/>
    <s v="Operations Executive"/>
    <x v="14"/>
    <x v="1"/>
    <x v="0"/>
    <x v="1089"/>
    <x v="1085"/>
    <d v="2025-01-31T00:00:00"/>
    <x v="1"/>
    <m/>
    <m/>
    <x v="1"/>
    <n v="4"/>
    <x v="1"/>
    <x v="0"/>
    <n v="25"/>
  </r>
  <r>
    <x v="4873"/>
    <x v="0"/>
    <n v="40"/>
    <x v="0"/>
    <s v="Operations Executive"/>
    <x v="2"/>
    <x v="2"/>
    <x v="0"/>
    <x v="1089"/>
    <x v="1095"/>
    <d v="2025-02-02T00:00:00"/>
    <x v="0"/>
    <n v="61983"/>
    <n v="4.9000000000000004"/>
    <x v="0"/>
    <n v="3"/>
    <x v="1"/>
    <x v="3"/>
    <n v="27"/>
  </r>
  <r>
    <x v="4874"/>
    <x v="0"/>
    <n v="28"/>
    <x v="2"/>
    <s v="Sales Manager"/>
    <x v="6"/>
    <x v="1"/>
    <x v="3"/>
    <x v="1089"/>
    <x v="1090"/>
    <d v="2025-01-21T00:00:00"/>
    <x v="1"/>
    <m/>
    <m/>
    <x v="1"/>
    <n v="4"/>
    <x v="2"/>
    <x v="1"/>
    <n v="15"/>
  </r>
  <r>
    <x v="4875"/>
    <x v="2"/>
    <n v="29"/>
    <x v="1"/>
    <s v="Service Engineer"/>
    <x v="4"/>
    <x v="4"/>
    <x v="1"/>
    <x v="1089"/>
    <x v="1096"/>
    <d v="2025-02-04T00:00:00"/>
    <x v="0"/>
    <n v="57030"/>
    <n v="3.5"/>
    <x v="0"/>
    <n v="4"/>
    <x v="1"/>
    <x v="1"/>
    <n v="29"/>
  </r>
  <r>
    <x v="4876"/>
    <x v="2"/>
    <n v="27"/>
    <x v="8"/>
    <s v="HR Specialist"/>
    <x v="0"/>
    <x v="3"/>
    <x v="0"/>
    <x v="1090"/>
    <x v="1084"/>
    <d v="2025-01-30T00:00:00"/>
    <x v="0"/>
    <n v="40802"/>
    <n v="4.5999999999999996"/>
    <x v="0"/>
    <n v="5"/>
    <x v="0"/>
    <x v="0"/>
    <n v="23"/>
  </r>
  <r>
    <x v="4877"/>
    <x v="2"/>
    <n v="25"/>
    <x v="0"/>
    <s v="Operations Executive"/>
    <x v="3"/>
    <x v="1"/>
    <x v="1"/>
    <x v="1090"/>
    <x v="1094"/>
    <d v="2025-01-31T00:00:00"/>
    <x v="1"/>
    <m/>
    <m/>
    <x v="1"/>
    <n v="4"/>
    <x v="1"/>
    <x v="0"/>
    <n v="24"/>
  </r>
  <r>
    <x v="4878"/>
    <x v="0"/>
    <n v="29"/>
    <x v="0"/>
    <s v="Operations Executive"/>
    <x v="12"/>
    <x v="0"/>
    <x v="1"/>
    <x v="1090"/>
    <x v="1093"/>
    <d v="2025-01-26T00:00:00"/>
    <x v="1"/>
    <m/>
    <m/>
    <x v="1"/>
    <n v="4"/>
    <x v="0"/>
    <x v="1"/>
    <n v="19"/>
  </r>
  <r>
    <x v="4879"/>
    <x v="2"/>
    <n v="47"/>
    <x v="1"/>
    <s v="Service Engineer"/>
    <x v="6"/>
    <x v="2"/>
    <x v="1"/>
    <x v="1090"/>
    <x v="1097"/>
    <d v="2025-02-07T00:00:00"/>
    <x v="1"/>
    <m/>
    <m/>
    <x v="1"/>
    <m/>
    <x v="0"/>
    <x v="5"/>
    <n v="31"/>
  </r>
  <r>
    <x v="4880"/>
    <x v="0"/>
    <n v="33"/>
    <x v="2"/>
    <s v="Sales Executive"/>
    <x v="2"/>
    <x v="1"/>
    <x v="0"/>
    <x v="1091"/>
    <x v="1092"/>
    <d v="2025-02-03T00:00:00"/>
    <x v="0"/>
    <n v="60726"/>
    <n v="4.0999999999999996"/>
    <x v="2"/>
    <n v="4"/>
    <x v="1"/>
    <x v="1"/>
    <n v="26"/>
  </r>
  <r>
    <x v="4881"/>
    <x v="0"/>
    <n v="24"/>
    <x v="1"/>
    <s v="Service Manager"/>
    <x v="1"/>
    <x v="2"/>
    <x v="0"/>
    <x v="1091"/>
    <x v="1094"/>
    <d v="2025-01-27T00:00:00"/>
    <x v="0"/>
    <m/>
    <m/>
    <x v="0"/>
    <m/>
    <x v="1"/>
    <x v="0"/>
    <n v="19"/>
  </r>
  <r>
    <x v="4882"/>
    <x v="2"/>
    <n v="25"/>
    <x v="1"/>
    <s v="Service Engineer"/>
    <x v="9"/>
    <x v="4"/>
    <x v="1"/>
    <x v="1091"/>
    <x v="1090"/>
    <d v="2025-01-28T00:00:00"/>
    <x v="1"/>
    <m/>
    <m/>
    <x v="1"/>
    <m/>
    <x v="1"/>
    <x v="0"/>
    <n v="20"/>
  </r>
  <r>
    <x v="4883"/>
    <x v="0"/>
    <n v="32"/>
    <x v="1"/>
    <s v="Service Engineer"/>
    <x v="7"/>
    <x v="1"/>
    <x v="1"/>
    <x v="1091"/>
    <x v="1090"/>
    <d v="2025-01-22T00:00:00"/>
    <x v="0"/>
    <n v="59720"/>
    <n v="4.5999999999999996"/>
    <x v="0"/>
    <m/>
    <x v="1"/>
    <x v="1"/>
    <n v="14"/>
  </r>
  <r>
    <x v="4884"/>
    <x v="0"/>
    <n v="39"/>
    <x v="1"/>
    <s v="Service Manager"/>
    <x v="2"/>
    <x v="2"/>
    <x v="1"/>
    <x v="1091"/>
    <x v="1097"/>
    <d v="2025-02-03T00:00:00"/>
    <x v="1"/>
    <m/>
    <m/>
    <x v="1"/>
    <n v="3"/>
    <x v="1"/>
    <x v="2"/>
    <n v="26"/>
  </r>
  <r>
    <x v="4885"/>
    <x v="2"/>
    <n v="36"/>
    <x v="0"/>
    <s v="Operations Manager"/>
    <x v="2"/>
    <x v="1"/>
    <x v="0"/>
    <x v="1091"/>
    <x v="1094"/>
    <d v="2025-01-30T00:00:00"/>
    <x v="0"/>
    <n v="72304"/>
    <n v="3.8"/>
    <x v="0"/>
    <m/>
    <x v="1"/>
    <x v="2"/>
    <n v="22"/>
  </r>
  <r>
    <x v="4886"/>
    <x v="0"/>
    <n v="25"/>
    <x v="1"/>
    <s v="Service Manager"/>
    <x v="2"/>
    <x v="0"/>
    <x v="0"/>
    <x v="1092"/>
    <x v="1098"/>
    <d v="2025-02-10T00:00:00"/>
    <x v="0"/>
    <n v="85949"/>
    <n v="4.4000000000000004"/>
    <x v="0"/>
    <n v="4"/>
    <x v="1"/>
    <x v="0"/>
    <n v="32"/>
  </r>
  <r>
    <x v="4887"/>
    <x v="2"/>
    <n v="27"/>
    <x v="0"/>
    <s v="Operations Executive"/>
    <x v="2"/>
    <x v="1"/>
    <x v="2"/>
    <x v="1092"/>
    <x v="1096"/>
    <d v="2025-01-31T00:00:00"/>
    <x v="1"/>
    <m/>
    <m/>
    <x v="1"/>
    <n v="5"/>
    <x v="1"/>
    <x v="0"/>
    <n v="22"/>
  </r>
  <r>
    <x v="4888"/>
    <x v="0"/>
    <n v="34"/>
    <x v="1"/>
    <s v="Service Manager"/>
    <x v="4"/>
    <x v="0"/>
    <x v="0"/>
    <x v="1092"/>
    <x v="1093"/>
    <d v="2025-01-26T00:00:00"/>
    <x v="0"/>
    <n v="80501"/>
    <n v="4.5"/>
    <x v="0"/>
    <n v="5"/>
    <x v="1"/>
    <x v="2"/>
    <n v="17"/>
  </r>
  <r>
    <x v="4889"/>
    <x v="2"/>
    <n v="34"/>
    <x v="4"/>
    <s v="Production Engineer"/>
    <x v="7"/>
    <x v="1"/>
    <x v="0"/>
    <x v="1092"/>
    <x v="1099"/>
    <d v="2025-02-08T00:00:00"/>
    <x v="0"/>
    <n v="58037"/>
    <n v="4.5999999999999996"/>
    <x v="0"/>
    <n v="5"/>
    <x v="1"/>
    <x v="2"/>
    <n v="30"/>
  </r>
  <r>
    <x v="4890"/>
    <x v="0"/>
    <n v="32"/>
    <x v="2"/>
    <s v="Sales Manager"/>
    <x v="10"/>
    <x v="1"/>
    <x v="1"/>
    <x v="1092"/>
    <x v="1085"/>
    <d v="2025-01-27T00:00:00"/>
    <x v="3"/>
    <m/>
    <m/>
    <x v="1"/>
    <m/>
    <x v="1"/>
    <x v="1"/>
    <n v="18"/>
  </r>
  <r>
    <x v="4891"/>
    <x v="0"/>
    <n v="35"/>
    <x v="4"/>
    <s v="Production Engineer"/>
    <x v="2"/>
    <x v="2"/>
    <x v="1"/>
    <x v="1092"/>
    <x v="1083"/>
    <d v="2025-01-23T00:00:00"/>
    <x v="0"/>
    <n v="72230"/>
    <n v="4.3"/>
    <x v="0"/>
    <n v="4"/>
    <x v="1"/>
    <x v="2"/>
    <n v="14"/>
  </r>
  <r>
    <x v="4892"/>
    <x v="2"/>
    <n v="25"/>
    <x v="2"/>
    <s v="Sales Executive"/>
    <x v="1"/>
    <x v="1"/>
    <x v="2"/>
    <x v="1092"/>
    <x v="1083"/>
    <d v="2025-01-26T00:00:00"/>
    <x v="0"/>
    <n v="71948"/>
    <n v="4"/>
    <x v="0"/>
    <n v="4"/>
    <x v="1"/>
    <x v="0"/>
    <n v="17"/>
  </r>
  <r>
    <x v="4893"/>
    <x v="0"/>
    <n v="27"/>
    <x v="5"/>
    <s v="General Manager"/>
    <x v="1"/>
    <x v="0"/>
    <x v="0"/>
    <x v="1092"/>
    <x v="1100"/>
    <d v="2025-02-08T00:00:00"/>
    <x v="1"/>
    <m/>
    <m/>
    <x v="1"/>
    <m/>
    <x v="2"/>
    <x v="0"/>
    <n v="30"/>
  </r>
  <r>
    <x v="4894"/>
    <x v="0"/>
    <n v="30"/>
    <x v="0"/>
    <s v="Operations Executive"/>
    <x v="6"/>
    <x v="1"/>
    <x v="3"/>
    <x v="1093"/>
    <x v="1101"/>
    <d v="2025-02-12T00:00:00"/>
    <x v="0"/>
    <n v="74278"/>
    <n v="4.0999999999999996"/>
    <x v="2"/>
    <n v="4"/>
    <x v="1"/>
    <x v="1"/>
    <n v="33"/>
  </r>
  <r>
    <x v="4895"/>
    <x v="0"/>
    <n v="22"/>
    <x v="6"/>
    <s v="Financial Analyst"/>
    <x v="9"/>
    <x v="1"/>
    <x v="4"/>
    <x v="1093"/>
    <x v="1102"/>
    <d v="2025-02-04T00:00:00"/>
    <x v="0"/>
    <n v="64866"/>
    <n v="4.5999999999999996"/>
    <x v="0"/>
    <n v="5"/>
    <x v="1"/>
    <x v="0"/>
    <n v="25"/>
  </r>
  <r>
    <x v="4896"/>
    <x v="0"/>
    <n v="34"/>
    <x v="2"/>
    <s v="Sales Manager"/>
    <x v="1"/>
    <x v="0"/>
    <x v="2"/>
    <x v="1093"/>
    <x v="1095"/>
    <d v="2025-02-03T00:00:00"/>
    <x v="0"/>
    <n v="65429"/>
    <n v="4.9000000000000004"/>
    <x v="2"/>
    <n v="3"/>
    <x v="1"/>
    <x v="2"/>
    <n v="24"/>
  </r>
  <r>
    <x v="4897"/>
    <x v="0"/>
    <n v="28"/>
    <x v="0"/>
    <s v="Operations Executive"/>
    <x v="9"/>
    <x v="1"/>
    <x v="4"/>
    <x v="1093"/>
    <x v="1099"/>
    <d v="2025-02-01T00:00:00"/>
    <x v="2"/>
    <m/>
    <m/>
    <x v="1"/>
    <n v="4"/>
    <x v="1"/>
    <x v="1"/>
    <n v="22"/>
  </r>
  <r>
    <x v="4898"/>
    <x v="0"/>
    <n v="35"/>
    <x v="0"/>
    <s v="Operations Executive"/>
    <x v="0"/>
    <x v="2"/>
    <x v="0"/>
    <x v="1093"/>
    <x v="1095"/>
    <d v="2025-02-03T00:00:00"/>
    <x v="0"/>
    <n v="55477"/>
    <n v="4.7"/>
    <x v="0"/>
    <n v="5"/>
    <x v="1"/>
    <x v="2"/>
    <n v="24"/>
  </r>
  <r>
    <x v="4899"/>
    <x v="1"/>
    <n v="33"/>
    <x v="1"/>
    <s v="Service Engineer"/>
    <x v="7"/>
    <x v="0"/>
    <x v="1"/>
    <x v="1094"/>
    <x v="1101"/>
    <d v="2025-02-07T00:00:00"/>
    <x v="0"/>
    <n v="54694"/>
    <n v="4.9000000000000004"/>
    <x v="0"/>
    <n v="1"/>
    <x v="1"/>
    <x v="1"/>
    <n v="27"/>
  </r>
  <r>
    <x v="4900"/>
    <x v="0"/>
    <n v="35"/>
    <x v="0"/>
    <s v="Operations Executive"/>
    <x v="0"/>
    <x v="2"/>
    <x v="1"/>
    <x v="1094"/>
    <x v="1097"/>
    <d v="2025-02-08T00:00:00"/>
    <x v="1"/>
    <m/>
    <m/>
    <x v="1"/>
    <n v="4"/>
    <x v="1"/>
    <x v="2"/>
    <n v="28"/>
  </r>
  <r>
    <x v="4901"/>
    <x v="0"/>
    <n v="37"/>
    <x v="0"/>
    <s v="Operations Manager"/>
    <x v="6"/>
    <x v="1"/>
    <x v="2"/>
    <x v="1094"/>
    <x v="1102"/>
    <d v="2025-02-06T00:00:00"/>
    <x v="1"/>
    <m/>
    <m/>
    <x v="1"/>
    <m/>
    <x v="1"/>
    <x v="2"/>
    <n v="26"/>
  </r>
  <r>
    <x v="4902"/>
    <x v="0"/>
    <n v="24"/>
    <x v="0"/>
    <s v="Operations Manager"/>
    <x v="8"/>
    <x v="2"/>
    <x v="1"/>
    <x v="1094"/>
    <x v="1092"/>
    <d v="2025-01-31T00:00:00"/>
    <x v="0"/>
    <n v="162732"/>
    <n v="4.8"/>
    <x v="0"/>
    <n v="2"/>
    <x v="1"/>
    <x v="0"/>
    <n v="20"/>
  </r>
  <r>
    <x v="4903"/>
    <x v="0"/>
    <n v="24"/>
    <x v="0"/>
    <s v="Operations Manager"/>
    <x v="5"/>
    <x v="0"/>
    <x v="1"/>
    <x v="1094"/>
    <x v="1101"/>
    <d v="2025-02-07T00:00:00"/>
    <x v="0"/>
    <n v="35737"/>
    <n v="4.5999999999999996"/>
    <x v="0"/>
    <n v="2"/>
    <x v="1"/>
    <x v="0"/>
    <n v="27"/>
  </r>
  <r>
    <x v="4904"/>
    <x v="1"/>
    <n v="30"/>
    <x v="0"/>
    <s v="Operations Executive"/>
    <x v="10"/>
    <x v="1"/>
    <x v="0"/>
    <x v="1095"/>
    <x v="1098"/>
    <d v="2025-02-06T00:00:00"/>
    <x v="2"/>
    <m/>
    <m/>
    <x v="1"/>
    <n v="3"/>
    <x v="1"/>
    <x v="1"/>
    <n v="25"/>
  </r>
  <r>
    <x v="4905"/>
    <x v="0"/>
    <n v="28"/>
    <x v="3"/>
    <s v="Marketing Executive"/>
    <x v="9"/>
    <x v="2"/>
    <x v="1"/>
    <x v="1095"/>
    <x v="1094"/>
    <d v="2025-01-27T00:00:00"/>
    <x v="0"/>
    <n v="50179"/>
    <n v="3.8"/>
    <x v="0"/>
    <n v="4"/>
    <x v="1"/>
    <x v="1"/>
    <n v="15"/>
  </r>
  <r>
    <x v="4906"/>
    <x v="1"/>
    <n v="34"/>
    <x v="7"/>
    <s v="Purchase Officer"/>
    <x v="9"/>
    <x v="2"/>
    <x v="0"/>
    <x v="1095"/>
    <x v="1097"/>
    <d v="2025-02-05T00:00:00"/>
    <x v="0"/>
    <n v="56425"/>
    <n v="3.6"/>
    <x v="0"/>
    <n v="5"/>
    <x v="0"/>
    <x v="2"/>
    <n v="24"/>
  </r>
  <r>
    <x v="4907"/>
    <x v="0"/>
    <n v="30"/>
    <x v="0"/>
    <s v="Operations Executive"/>
    <x v="6"/>
    <x v="1"/>
    <x v="0"/>
    <x v="1095"/>
    <x v="1103"/>
    <d v="2025-02-11T00:00:00"/>
    <x v="2"/>
    <m/>
    <m/>
    <x v="1"/>
    <n v="4"/>
    <x v="1"/>
    <x v="1"/>
    <n v="30"/>
  </r>
  <r>
    <x v="4908"/>
    <x v="2"/>
    <n v="25"/>
    <x v="0"/>
    <s v="Operations Executive"/>
    <x v="4"/>
    <x v="4"/>
    <x v="0"/>
    <x v="1096"/>
    <x v="1097"/>
    <d v="2025-02-10T00:00:00"/>
    <x v="0"/>
    <n v="66445"/>
    <n v="4.3"/>
    <x v="2"/>
    <m/>
    <x v="0"/>
    <x v="0"/>
    <n v="28"/>
  </r>
  <r>
    <x v="4909"/>
    <x v="0"/>
    <n v="25"/>
    <x v="0"/>
    <s v="Operations Manager"/>
    <x v="1"/>
    <x v="2"/>
    <x v="0"/>
    <x v="1096"/>
    <x v="1102"/>
    <d v="2025-01-31T00:00:00"/>
    <x v="1"/>
    <m/>
    <m/>
    <x v="1"/>
    <m/>
    <x v="1"/>
    <x v="0"/>
    <n v="18"/>
  </r>
  <r>
    <x v="4910"/>
    <x v="2"/>
    <n v="26"/>
    <x v="8"/>
    <s v="HR Specialist"/>
    <x v="2"/>
    <x v="1"/>
    <x v="1"/>
    <x v="1096"/>
    <x v="1093"/>
    <d v="2025-02-02T00:00:00"/>
    <x v="3"/>
    <m/>
    <m/>
    <x v="1"/>
    <n v="4"/>
    <x v="1"/>
    <x v="0"/>
    <n v="20"/>
  </r>
  <r>
    <x v="4911"/>
    <x v="0"/>
    <n v="35"/>
    <x v="2"/>
    <s v="Sales Executive"/>
    <x v="0"/>
    <x v="1"/>
    <x v="1"/>
    <x v="1096"/>
    <x v="1094"/>
    <d v="2025-02-04T00:00:00"/>
    <x v="0"/>
    <n v="64075"/>
    <n v="4.4000000000000004"/>
    <x v="0"/>
    <n v="5"/>
    <x v="1"/>
    <x v="2"/>
    <n v="22"/>
  </r>
  <r>
    <x v="4912"/>
    <x v="0"/>
    <n v="26"/>
    <x v="1"/>
    <s v="Service Engineer"/>
    <x v="4"/>
    <x v="0"/>
    <x v="3"/>
    <x v="1096"/>
    <x v="1101"/>
    <d v="2025-02-05T00:00:00"/>
    <x v="0"/>
    <n v="66496"/>
    <n v="4.0999999999999996"/>
    <x v="2"/>
    <n v="5"/>
    <x v="1"/>
    <x v="0"/>
    <n v="23"/>
  </r>
  <r>
    <x v="4913"/>
    <x v="0"/>
    <n v="24"/>
    <x v="1"/>
    <s v="Service Engineer"/>
    <x v="2"/>
    <x v="1"/>
    <x v="1"/>
    <x v="1097"/>
    <x v="1098"/>
    <d v="2025-02-11T00:00:00"/>
    <x v="0"/>
    <n v="85864"/>
    <n v="5"/>
    <x v="0"/>
    <n v="5"/>
    <x v="1"/>
    <x v="0"/>
    <n v="28"/>
  </r>
  <r>
    <x v="4914"/>
    <x v="0"/>
    <n v="33"/>
    <x v="1"/>
    <s v="Service Manager"/>
    <x v="5"/>
    <x v="1"/>
    <x v="0"/>
    <x v="1097"/>
    <x v="1100"/>
    <d v="2025-02-09T00:00:00"/>
    <x v="1"/>
    <m/>
    <m/>
    <x v="1"/>
    <n v="4"/>
    <x v="1"/>
    <x v="1"/>
    <n v="26"/>
  </r>
  <r>
    <x v="4915"/>
    <x v="1"/>
    <n v="26"/>
    <x v="1"/>
    <s v="Service Engineer"/>
    <x v="9"/>
    <x v="1"/>
    <x v="0"/>
    <x v="1098"/>
    <x v="1092"/>
    <d v="2025-02-05T00:00:00"/>
    <x v="1"/>
    <m/>
    <m/>
    <x v="1"/>
    <n v="4"/>
    <x v="1"/>
    <x v="0"/>
    <n v="21"/>
  </r>
  <r>
    <x v="4916"/>
    <x v="0"/>
    <n v="27"/>
    <x v="0"/>
    <s v="Operations Executive"/>
    <x v="5"/>
    <x v="1"/>
    <x v="1"/>
    <x v="1098"/>
    <x v="1099"/>
    <d v="2025-02-03T00:00:00"/>
    <x v="0"/>
    <n v="56711"/>
    <n v="3.9"/>
    <x v="0"/>
    <n v="4"/>
    <x v="0"/>
    <x v="0"/>
    <n v="19"/>
  </r>
  <r>
    <x v="4917"/>
    <x v="0"/>
    <n v="25"/>
    <x v="2"/>
    <s v="Sales Executive"/>
    <x v="2"/>
    <x v="0"/>
    <x v="1"/>
    <x v="1098"/>
    <x v="1092"/>
    <d v="2025-02-05T00:00:00"/>
    <x v="3"/>
    <m/>
    <m/>
    <x v="1"/>
    <m/>
    <x v="0"/>
    <x v="0"/>
    <n v="21"/>
  </r>
  <r>
    <x v="4918"/>
    <x v="2"/>
    <n v="31"/>
    <x v="0"/>
    <s v="Operations Manager"/>
    <x v="6"/>
    <x v="1"/>
    <x v="1"/>
    <x v="1098"/>
    <x v="1097"/>
    <d v="2025-02-04T00:00:00"/>
    <x v="0"/>
    <n v="59735"/>
    <n v="4.7"/>
    <x v="0"/>
    <n v="5"/>
    <x v="0"/>
    <x v="1"/>
    <n v="20"/>
  </r>
  <r>
    <x v="4919"/>
    <x v="0"/>
    <n v="34"/>
    <x v="0"/>
    <s v="Operations Manager"/>
    <x v="8"/>
    <x v="1"/>
    <x v="1"/>
    <x v="1098"/>
    <x v="1104"/>
    <d v="2025-02-12T00:00:00"/>
    <x v="1"/>
    <m/>
    <m/>
    <x v="1"/>
    <n v="4"/>
    <x v="1"/>
    <x v="2"/>
    <n v="28"/>
  </r>
  <r>
    <x v="4920"/>
    <x v="1"/>
    <n v="27"/>
    <x v="1"/>
    <s v="Service Engineer"/>
    <x v="8"/>
    <x v="1"/>
    <x v="1"/>
    <x v="1099"/>
    <x v="1102"/>
    <d v="2025-01-31T00:00:00"/>
    <x v="1"/>
    <m/>
    <m/>
    <x v="1"/>
    <m/>
    <x v="1"/>
    <x v="0"/>
    <n v="15"/>
  </r>
  <r>
    <x v="4921"/>
    <x v="2"/>
    <n v="33"/>
    <x v="1"/>
    <s v="Service Engineer"/>
    <x v="3"/>
    <x v="0"/>
    <x v="4"/>
    <x v="1099"/>
    <x v="1105"/>
    <d v="2025-02-11T00:00:00"/>
    <x v="1"/>
    <m/>
    <m/>
    <x v="1"/>
    <n v="4"/>
    <x v="0"/>
    <x v="1"/>
    <n v="26"/>
  </r>
  <r>
    <x v="4922"/>
    <x v="2"/>
    <n v="33"/>
    <x v="0"/>
    <s v="Operations Executive"/>
    <x v="2"/>
    <x v="0"/>
    <x v="0"/>
    <x v="1099"/>
    <x v="1096"/>
    <d v="2025-02-01T00:00:00"/>
    <x v="1"/>
    <m/>
    <m/>
    <x v="1"/>
    <m/>
    <x v="0"/>
    <x v="1"/>
    <n v="16"/>
  </r>
  <r>
    <x v="4923"/>
    <x v="2"/>
    <n v="40"/>
    <x v="0"/>
    <s v="Operations Executive"/>
    <x v="9"/>
    <x v="2"/>
    <x v="1"/>
    <x v="1099"/>
    <x v="1106"/>
    <d v="2025-02-11T00:00:00"/>
    <x v="0"/>
    <n v="64300"/>
    <n v="4.3"/>
    <x v="0"/>
    <n v="3"/>
    <x v="1"/>
    <x v="3"/>
    <n v="26"/>
  </r>
  <r>
    <x v="4924"/>
    <x v="0"/>
    <n v="23"/>
    <x v="0"/>
    <s v="Operations Manager"/>
    <x v="4"/>
    <x v="3"/>
    <x v="0"/>
    <x v="1100"/>
    <x v="1103"/>
    <d v="2025-02-08T00:00:00"/>
    <x v="0"/>
    <n v="73824"/>
    <n v="4.4000000000000004"/>
    <x v="0"/>
    <n v="3"/>
    <x v="1"/>
    <x v="0"/>
    <n v="22"/>
  </r>
  <r>
    <x v="4925"/>
    <x v="0"/>
    <n v="22"/>
    <x v="0"/>
    <s v="Operations Manager"/>
    <x v="7"/>
    <x v="1"/>
    <x v="1"/>
    <x v="1100"/>
    <x v="1097"/>
    <d v="2025-02-10T00:00:00"/>
    <x v="0"/>
    <m/>
    <m/>
    <x v="2"/>
    <n v="4"/>
    <x v="1"/>
    <x v="0"/>
    <n v="24"/>
  </r>
  <r>
    <x v="4926"/>
    <x v="0"/>
    <n v="49"/>
    <x v="3"/>
    <s v="Marketing Manager"/>
    <x v="2"/>
    <x v="1"/>
    <x v="1"/>
    <x v="1100"/>
    <x v="1107"/>
    <d v="2025-02-18T00:00:00"/>
    <x v="0"/>
    <n v="78252"/>
    <n v="4.8"/>
    <x v="0"/>
    <n v="4"/>
    <x v="1"/>
    <x v="5"/>
    <n v="32"/>
  </r>
  <r>
    <x v="4927"/>
    <x v="0"/>
    <n v="25"/>
    <x v="0"/>
    <s v="Operations Executive"/>
    <x v="12"/>
    <x v="0"/>
    <x v="2"/>
    <x v="1100"/>
    <x v="1100"/>
    <d v="2025-02-07T00:00:00"/>
    <x v="0"/>
    <n v="58712"/>
    <n v="3.9"/>
    <x v="0"/>
    <n v="4"/>
    <x v="0"/>
    <x v="0"/>
    <n v="21"/>
  </r>
  <r>
    <x v="4928"/>
    <x v="2"/>
    <n v="23"/>
    <x v="0"/>
    <s v="Operations Manager"/>
    <x v="5"/>
    <x v="1"/>
    <x v="3"/>
    <x v="1100"/>
    <x v="1108"/>
    <d v="2025-02-05T00:00:00"/>
    <x v="0"/>
    <n v="49958"/>
    <n v="3.8"/>
    <x v="0"/>
    <n v="5"/>
    <x v="0"/>
    <x v="0"/>
    <n v="19"/>
  </r>
  <r>
    <x v="4929"/>
    <x v="1"/>
    <n v="31"/>
    <x v="0"/>
    <s v="Operations Executive"/>
    <x v="7"/>
    <x v="1"/>
    <x v="0"/>
    <x v="1100"/>
    <x v="1104"/>
    <d v="2025-02-07T00:00:00"/>
    <x v="0"/>
    <n v="67003"/>
    <n v="4.5999999999999996"/>
    <x v="0"/>
    <n v="2"/>
    <x v="0"/>
    <x v="1"/>
    <n v="21"/>
  </r>
  <r>
    <x v="4930"/>
    <x v="0"/>
    <n v="38"/>
    <x v="0"/>
    <s v="Operations Manager"/>
    <x v="7"/>
    <x v="1"/>
    <x v="3"/>
    <x v="1100"/>
    <x v="1103"/>
    <d v="2025-02-12T00:00:00"/>
    <x v="0"/>
    <m/>
    <m/>
    <x v="0"/>
    <n v="4"/>
    <x v="1"/>
    <x v="2"/>
    <n v="26"/>
  </r>
  <r>
    <x v="4931"/>
    <x v="0"/>
    <n v="31"/>
    <x v="2"/>
    <s v="Sales Executive"/>
    <x v="9"/>
    <x v="0"/>
    <x v="3"/>
    <x v="1100"/>
    <x v="1105"/>
    <d v="2025-02-14T00:00:00"/>
    <x v="0"/>
    <n v="46638"/>
    <n v="4.7"/>
    <x v="0"/>
    <n v="5"/>
    <x v="0"/>
    <x v="1"/>
    <n v="28"/>
  </r>
  <r>
    <x v="4932"/>
    <x v="1"/>
    <n v="25"/>
    <x v="3"/>
    <s v="Marketing Executive"/>
    <x v="0"/>
    <x v="0"/>
    <x v="0"/>
    <x v="1100"/>
    <x v="1098"/>
    <d v="2025-02-09T00:00:00"/>
    <x v="4"/>
    <m/>
    <m/>
    <x v="1"/>
    <n v="4"/>
    <x v="1"/>
    <x v="0"/>
    <n v="23"/>
  </r>
  <r>
    <x v="4933"/>
    <x v="0"/>
    <n v="23"/>
    <x v="4"/>
    <s v="Production Engineer"/>
    <x v="1"/>
    <x v="3"/>
    <x v="3"/>
    <x v="1101"/>
    <x v="1109"/>
    <d v="2025-02-21T00:00:00"/>
    <x v="1"/>
    <m/>
    <m/>
    <x v="1"/>
    <n v="1"/>
    <x v="2"/>
    <x v="0"/>
    <n v="34"/>
  </r>
  <r>
    <x v="4934"/>
    <x v="0"/>
    <n v="22"/>
    <x v="0"/>
    <s v="Operations Executive"/>
    <x v="4"/>
    <x v="0"/>
    <x v="0"/>
    <x v="1101"/>
    <x v="1110"/>
    <d v="2025-02-15T00:00:00"/>
    <x v="0"/>
    <m/>
    <m/>
    <x v="0"/>
    <n v="2"/>
    <x v="2"/>
    <x v="0"/>
    <n v="28"/>
  </r>
  <r>
    <x v="4935"/>
    <x v="0"/>
    <n v="32"/>
    <x v="1"/>
    <s v="Service Engineer"/>
    <x v="1"/>
    <x v="0"/>
    <x v="1"/>
    <x v="1101"/>
    <x v="1100"/>
    <d v="2025-02-11T00:00:00"/>
    <x v="0"/>
    <n v="64308"/>
    <n v="4.3"/>
    <x v="0"/>
    <n v="5"/>
    <x v="0"/>
    <x v="1"/>
    <n v="24"/>
  </r>
  <r>
    <x v="4936"/>
    <x v="1"/>
    <n v="27"/>
    <x v="7"/>
    <s v="Purchase Manager"/>
    <x v="3"/>
    <x v="0"/>
    <x v="2"/>
    <x v="1101"/>
    <x v="1110"/>
    <d v="2025-02-16T00:00:00"/>
    <x v="0"/>
    <n v="57296"/>
    <n v="5"/>
    <x v="2"/>
    <n v="5"/>
    <x v="1"/>
    <x v="0"/>
    <n v="29"/>
  </r>
  <r>
    <x v="4937"/>
    <x v="0"/>
    <n v="28"/>
    <x v="1"/>
    <s v="Service Engineer"/>
    <x v="10"/>
    <x v="1"/>
    <x v="1"/>
    <x v="1101"/>
    <x v="1098"/>
    <d v="2025-02-08T00:00:00"/>
    <x v="4"/>
    <m/>
    <m/>
    <x v="1"/>
    <n v="5"/>
    <x v="0"/>
    <x v="1"/>
    <n v="21"/>
  </r>
  <r>
    <x v="4938"/>
    <x v="2"/>
    <n v="23"/>
    <x v="1"/>
    <s v="Service Engineer"/>
    <x v="8"/>
    <x v="1"/>
    <x v="1"/>
    <x v="1102"/>
    <x v="1107"/>
    <d v="2025-02-14T00:00:00"/>
    <x v="0"/>
    <n v="218806"/>
    <n v="4.9000000000000004"/>
    <x v="0"/>
    <n v="4"/>
    <x v="1"/>
    <x v="0"/>
    <n v="26"/>
  </r>
  <r>
    <x v="4939"/>
    <x v="2"/>
    <n v="35"/>
    <x v="1"/>
    <s v="Service Engineer"/>
    <x v="2"/>
    <x v="4"/>
    <x v="1"/>
    <x v="1102"/>
    <x v="1111"/>
    <d v="2025-02-15T00:00:00"/>
    <x v="0"/>
    <n v="69653"/>
    <n v="4.0999999999999996"/>
    <x v="0"/>
    <n v="3"/>
    <x v="1"/>
    <x v="2"/>
    <n v="27"/>
  </r>
  <r>
    <x v="4940"/>
    <x v="0"/>
    <n v="37"/>
    <x v="0"/>
    <s v="Operations Executive"/>
    <x v="0"/>
    <x v="1"/>
    <x v="2"/>
    <x v="1102"/>
    <x v="1104"/>
    <d v="2025-02-07T00:00:00"/>
    <x v="3"/>
    <m/>
    <m/>
    <x v="1"/>
    <n v="5"/>
    <x v="1"/>
    <x v="2"/>
    <n v="19"/>
  </r>
  <r>
    <x v="4941"/>
    <x v="0"/>
    <n v="35"/>
    <x v="2"/>
    <s v="Sales Manager"/>
    <x v="10"/>
    <x v="1"/>
    <x v="1"/>
    <x v="1103"/>
    <x v="1101"/>
    <d v="2025-02-06T00:00:00"/>
    <x v="1"/>
    <m/>
    <m/>
    <x v="1"/>
    <n v="5"/>
    <x v="0"/>
    <x v="2"/>
    <n v="17"/>
  </r>
  <r>
    <x v="4942"/>
    <x v="2"/>
    <n v="26"/>
    <x v="1"/>
    <s v="Service Engineer"/>
    <x v="1"/>
    <x v="1"/>
    <x v="0"/>
    <x v="1103"/>
    <x v="1100"/>
    <d v="2025-02-08T00:00:00"/>
    <x v="0"/>
    <n v="71900"/>
    <n v="4.9000000000000004"/>
    <x v="0"/>
    <n v="5"/>
    <x v="1"/>
    <x v="0"/>
    <n v="19"/>
  </r>
  <r>
    <x v="4943"/>
    <x v="0"/>
    <n v="23"/>
    <x v="1"/>
    <s v="Service Engineer"/>
    <x v="7"/>
    <x v="1"/>
    <x v="0"/>
    <x v="1103"/>
    <x v="1111"/>
    <d v="2025-02-19T00:00:00"/>
    <x v="0"/>
    <n v="61505"/>
    <n v="4.0999999999999996"/>
    <x v="0"/>
    <m/>
    <x v="0"/>
    <x v="0"/>
    <n v="30"/>
  </r>
  <r>
    <x v="4944"/>
    <x v="2"/>
    <n v="41"/>
    <x v="0"/>
    <s v="Operations Manager"/>
    <x v="6"/>
    <x v="1"/>
    <x v="0"/>
    <x v="1103"/>
    <x v="1103"/>
    <d v="2025-02-10T00:00:00"/>
    <x v="0"/>
    <n v="54937"/>
    <n v="3.9"/>
    <x v="0"/>
    <m/>
    <x v="0"/>
    <x v="3"/>
    <n v="21"/>
  </r>
  <r>
    <x v="4945"/>
    <x v="1"/>
    <n v="28"/>
    <x v="1"/>
    <s v="Service Manager"/>
    <x v="5"/>
    <x v="0"/>
    <x v="1"/>
    <x v="1104"/>
    <x v="1104"/>
    <d v="2025-02-10T00:00:00"/>
    <x v="0"/>
    <n v="52236"/>
    <n v="4.7"/>
    <x v="0"/>
    <m/>
    <x v="1"/>
    <x v="1"/>
    <n v="20"/>
  </r>
  <r>
    <x v="4946"/>
    <x v="2"/>
    <n v="37"/>
    <x v="1"/>
    <s v="Service Engineer"/>
    <x v="4"/>
    <x v="1"/>
    <x v="0"/>
    <x v="1104"/>
    <x v="1101"/>
    <d v="2025-02-06T00:00:00"/>
    <x v="0"/>
    <n v="65010"/>
    <n v="4.4000000000000004"/>
    <x v="0"/>
    <n v="4"/>
    <x v="1"/>
    <x v="2"/>
    <n v="16"/>
  </r>
  <r>
    <x v="4947"/>
    <x v="2"/>
    <n v="24"/>
    <x v="4"/>
    <s v="Production Manager"/>
    <x v="4"/>
    <x v="1"/>
    <x v="4"/>
    <x v="1105"/>
    <x v="1105"/>
    <d v="2025-02-10T00:00:00"/>
    <x v="2"/>
    <m/>
    <m/>
    <x v="1"/>
    <n v="4"/>
    <x v="1"/>
    <x v="0"/>
    <n v="19"/>
  </r>
  <r>
    <x v="4948"/>
    <x v="2"/>
    <n v="25"/>
    <x v="0"/>
    <s v="Operations Executive"/>
    <x v="3"/>
    <x v="2"/>
    <x v="1"/>
    <x v="1105"/>
    <x v="1107"/>
    <d v="2025-02-18T00:00:00"/>
    <x v="1"/>
    <m/>
    <m/>
    <x v="1"/>
    <m/>
    <x v="1"/>
    <x v="0"/>
    <n v="27"/>
  </r>
  <r>
    <x v="4949"/>
    <x v="2"/>
    <n v="29"/>
    <x v="1"/>
    <s v="Service Manager"/>
    <x v="5"/>
    <x v="2"/>
    <x v="3"/>
    <x v="1105"/>
    <x v="1106"/>
    <d v="2025-02-10T00:00:00"/>
    <x v="0"/>
    <n v="54108"/>
    <n v="4.9000000000000004"/>
    <x v="0"/>
    <n v="4"/>
    <x v="1"/>
    <x v="1"/>
    <n v="19"/>
  </r>
  <r>
    <x v="4950"/>
    <x v="0"/>
    <n v="31"/>
    <x v="1"/>
    <s v="Service Engineer"/>
    <x v="1"/>
    <x v="0"/>
    <x v="1"/>
    <x v="1105"/>
    <x v="1098"/>
    <d v="2025-02-05T00:00:00"/>
    <x v="1"/>
    <m/>
    <m/>
    <x v="1"/>
    <n v="4"/>
    <x v="1"/>
    <x v="1"/>
    <n v="14"/>
  </r>
  <r>
    <x v="4951"/>
    <x v="0"/>
    <n v="35"/>
    <x v="1"/>
    <s v="Service Manager"/>
    <x v="7"/>
    <x v="0"/>
    <x v="0"/>
    <x v="1105"/>
    <x v="1112"/>
    <d v="2025-02-24T00:00:00"/>
    <x v="0"/>
    <m/>
    <m/>
    <x v="0"/>
    <n v="4"/>
    <x v="1"/>
    <x v="2"/>
    <n v="33"/>
  </r>
  <r>
    <x v="4952"/>
    <x v="0"/>
    <n v="24"/>
    <x v="5"/>
    <s v="General Manager"/>
    <x v="5"/>
    <x v="1"/>
    <x v="2"/>
    <x v="1106"/>
    <x v="1113"/>
    <d v="2025-02-17T00:00:00"/>
    <x v="0"/>
    <n v="58099"/>
    <n v="4.5"/>
    <x v="0"/>
    <n v="5"/>
    <x v="1"/>
    <x v="0"/>
    <n v="25"/>
  </r>
  <r>
    <x v="4953"/>
    <x v="2"/>
    <n v="28"/>
    <x v="7"/>
    <s v="Purchase Officer"/>
    <x v="7"/>
    <x v="2"/>
    <x v="3"/>
    <x v="1106"/>
    <x v="1103"/>
    <d v="2025-02-09T00:00:00"/>
    <x v="1"/>
    <m/>
    <m/>
    <x v="1"/>
    <n v="4"/>
    <x v="1"/>
    <x v="1"/>
    <n v="17"/>
  </r>
  <r>
    <x v="4954"/>
    <x v="0"/>
    <n v="25"/>
    <x v="0"/>
    <s v="Operations Executive"/>
    <x v="7"/>
    <x v="0"/>
    <x v="1"/>
    <x v="1106"/>
    <x v="1114"/>
    <d v="2025-02-20T00:00:00"/>
    <x v="0"/>
    <n v="59792"/>
    <n v="4.2"/>
    <x v="0"/>
    <n v="4"/>
    <x v="1"/>
    <x v="0"/>
    <n v="28"/>
  </r>
  <r>
    <x v="4955"/>
    <x v="2"/>
    <n v="32"/>
    <x v="1"/>
    <s v="Service Engineer"/>
    <x v="14"/>
    <x v="0"/>
    <x v="0"/>
    <x v="1106"/>
    <x v="1115"/>
    <d v="2025-02-20T00:00:00"/>
    <x v="0"/>
    <n v="147659"/>
    <n v="3.6"/>
    <x v="0"/>
    <m/>
    <x v="1"/>
    <x v="1"/>
    <n v="28"/>
  </r>
  <r>
    <x v="4956"/>
    <x v="0"/>
    <n v="24"/>
    <x v="6"/>
    <s v="Financial Analyst"/>
    <x v="6"/>
    <x v="0"/>
    <x v="1"/>
    <x v="1106"/>
    <x v="1100"/>
    <d v="2025-02-10T00:00:00"/>
    <x v="0"/>
    <n v="70220"/>
    <n v="4.7"/>
    <x v="0"/>
    <n v="2"/>
    <x v="1"/>
    <x v="0"/>
    <n v="18"/>
  </r>
  <r>
    <x v="4957"/>
    <x v="2"/>
    <n v="28"/>
    <x v="2"/>
    <s v="Sales Manager"/>
    <x v="5"/>
    <x v="0"/>
    <x v="0"/>
    <x v="1106"/>
    <x v="1109"/>
    <d v="2025-02-19T00:00:00"/>
    <x v="0"/>
    <n v="34337"/>
    <n v="4.7"/>
    <x v="0"/>
    <n v="4"/>
    <x v="1"/>
    <x v="1"/>
    <n v="27"/>
  </r>
  <r>
    <x v="4958"/>
    <x v="0"/>
    <n v="31"/>
    <x v="2"/>
    <s v="Sales Executive"/>
    <x v="12"/>
    <x v="0"/>
    <x v="2"/>
    <x v="1107"/>
    <x v="1107"/>
    <d v="2025-02-15T00:00:00"/>
    <x v="1"/>
    <m/>
    <m/>
    <x v="1"/>
    <n v="4"/>
    <x v="1"/>
    <x v="1"/>
    <n v="22"/>
  </r>
  <r>
    <x v="4959"/>
    <x v="2"/>
    <n v="25"/>
    <x v="4"/>
    <s v="Production Engineer"/>
    <x v="12"/>
    <x v="0"/>
    <x v="1"/>
    <x v="1107"/>
    <x v="1101"/>
    <d v="2025-02-08T00:00:00"/>
    <x v="1"/>
    <m/>
    <m/>
    <x v="1"/>
    <n v="3"/>
    <x v="1"/>
    <x v="0"/>
    <n v="15"/>
  </r>
  <r>
    <x v="4960"/>
    <x v="0"/>
    <n v="29"/>
    <x v="7"/>
    <s v="Purchase Officer"/>
    <x v="0"/>
    <x v="0"/>
    <x v="2"/>
    <x v="1107"/>
    <x v="1116"/>
    <d v="2025-02-24T00:00:00"/>
    <x v="0"/>
    <n v="61146"/>
    <n v="4.9000000000000004"/>
    <x v="0"/>
    <n v="5"/>
    <x v="1"/>
    <x v="1"/>
    <n v="31"/>
  </r>
  <r>
    <x v="4961"/>
    <x v="0"/>
    <n v="31"/>
    <x v="1"/>
    <s v="Service Engineer"/>
    <x v="12"/>
    <x v="2"/>
    <x v="1"/>
    <x v="1107"/>
    <x v="1101"/>
    <d v="2025-02-06T00:00:00"/>
    <x v="0"/>
    <n v="46277"/>
    <n v="4.5"/>
    <x v="0"/>
    <n v="5"/>
    <x v="0"/>
    <x v="1"/>
    <n v="13"/>
  </r>
  <r>
    <x v="4962"/>
    <x v="0"/>
    <n v="40"/>
    <x v="0"/>
    <s v="Operations Manager"/>
    <x v="11"/>
    <x v="0"/>
    <x v="0"/>
    <x v="1108"/>
    <x v="1117"/>
    <d v="2025-02-19T00:00:00"/>
    <x v="1"/>
    <m/>
    <m/>
    <x v="1"/>
    <m/>
    <x v="1"/>
    <x v="3"/>
    <n v="25"/>
  </r>
  <r>
    <x v="4963"/>
    <x v="2"/>
    <n v="26"/>
    <x v="8"/>
    <s v="HR Specialist"/>
    <x v="6"/>
    <x v="1"/>
    <x v="0"/>
    <x v="1108"/>
    <x v="1106"/>
    <d v="2025-02-12T00:00:00"/>
    <x v="0"/>
    <n v="80513"/>
    <n v="4.7"/>
    <x v="0"/>
    <n v="4"/>
    <x v="2"/>
    <x v="0"/>
    <n v="18"/>
  </r>
  <r>
    <x v="4964"/>
    <x v="0"/>
    <n v="32"/>
    <x v="7"/>
    <s v="Purchase Officer"/>
    <x v="9"/>
    <x v="0"/>
    <x v="0"/>
    <x v="1108"/>
    <x v="1107"/>
    <d v="2025-02-14T00:00:00"/>
    <x v="0"/>
    <n v="47839"/>
    <n v="4.3"/>
    <x v="2"/>
    <n v="3"/>
    <x v="2"/>
    <x v="1"/>
    <n v="20"/>
  </r>
  <r>
    <x v="4965"/>
    <x v="0"/>
    <n v="35"/>
    <x v="0"/>
    <s v="Operations Manager"/>
    <x v="6"/>
    <x v="3"/>
    <x v="1"/>
    <x v="1109"/>
    <x v="1113"/>
    <d v="2025-02-21T00:00:00"/>
    <x v="1"/>
    <m/>
    <m/>
    <x v="1"/>
    <n v="5"/>
    <x v="1"/>
    <x v="2"/>
    <n v="26"/>
  </r>
  <r>
    <x v="4966"/>
    <x v="1"/>
    <n v="27"/>
    <x v="3"/>
    <s v="Marketing Manager"/>
    <x v="12"/>
    <x v="1"/>
    <x v="1"/>
    <x v="1109"/>
    <x v="1118"/>
    <d v="2025-02-22T00:00:00"/>
    <x v="1"/>
    <m/>
    <m/>
    <x v="1"/>
    <m/>
    <x v="1"/>
    <x v="0"/>
    <n v="27"/>
  </r>
  <r>
    <x v="4967"/>
    <x v="2"/>
    <n v="37"/>
    <x v="0"/>
    <s v="Operations Executive"/>
    <x v="3"/>
    <x v="2"/>
    <x v="3"/>
    <x v="1109"/>
    <x v="1115"/>
    <d v="2025-02-20T00:00:00"/>
    <x v="0"/>
    <n v="56506"/>
    <n v="4"/>
    <x v="0"/>
    <n v="5"/>
    <x v="1"/>
    <x v="2"/>
    <n v="25"/>
  </r>
  <r>
    <x v="4968"/>
    <x v="1"/>
    <n v="32"/>
    <x v="4"/>
    <s v="Production Engineer"/>
    <x v="2"/>
    <x v="0"/>
    <x v="3"/>
    <x v="1109"/>
    <x v="1115"/>
    <d v="2025-02-21T00:00:00"/>
    <x v="0"/>
    <n v="79773"/>
    <n v="4.5"/>
    <x v="0"/>
    <n v="5"/>
    <x v="1"/>
    <x v="1"/>
    <n v="26"/>
  </r>
  <r>
    <x v="4969"/>
    <x v="0"/>
    <n v="29"/>
    <x v="0"/>
    <s v="Operations Manager"/>
    <x v="6"/>
    <x v="0"/>
    <x v="0"/>
    <x v="1110"/>
    <x v="1113"/>
    <d v="2025-02-22T00:00:00"/>
    <x v="0"/>
    <m/>
    <m/>
    <x v="0"/>
    <n v="4"/>
    <x v="0"/>
    <x v="1"/>
    <n v="26"/>
  </r>
  <r>
    <x v="4970"/>
    <x v="0"/>
    <n v="22"/>
    <x v="1"/>
    <s v="Service Manager"/>
    <x v="9"/>
    <x v="4"/>
    <x v="0"/>
    <x v="1110"/>
    <x v="1119"/>
    <d v="2025-02-22T00:00:00"/>
    <x v="2"/>
    <m/>
    <m/>
    <x v="1"/>
    <n v="4"/>
    <x v="2"/>
    <x v="0"/>
    <n v="26"/>
  </r>
  <r>
    <x v="4971"/>
    <x v="2"/>
    <n v="30"/>
    <x v="6"/>
    <s v="Finance Manager"/>
    <x v="9"/>
    <x v="2"/>
    <x v="2"/>
    <x v="1110"/>
    <x v="1114"/>
    <d v="2025-02-18T00:00:00"/>
    <x v="1"/>
    <m/>
    <m/>
    <x v="1"/>
    <n v="5"/>
    <x v="1"/>
    <x v="1"/>
    <n v="22"/>
  </r>
  <r>
    <x v="4972"/>
    <x v="0"/>
    <n v="27"/>
    <x v="1"/>
    <s v="Service Manager"/>
    <x v="5"/>
    <x v="4"/>
    <x v="0"/>
    <x v="1110"/>
    <x v="1117"/>
    <d v="2025-02-21T00:00:00"/>
    <x v="1"/>
    <m/>
    <m/>
    <x v="1"/>
    <n v="3"/>
    <x v="1"/>
    <x v="0"/>
    <n v="25"/>
  </r>
  <r>
    <x v="4973"/>
    <x v="2"/>
    <n v="27"/>
    <x v="1"/>
    <s v="Service Manager"/>
    <x v="9"/>
    <x v="1"/>
    <x v="1"/>
    <x v="1111"/>
    <x v="1105"/>
    <d v="2025-02-10T00:00:00"/>
    <x v="0"/>
    <n v="56841"/>
    <n v="4.5999999999999996"/>
    <x v="0"/>
    <n v="4"/>
    <x v="0"/>
    <x v="0"/>
    <n v="13"/>
  </r>
  <r>
    <x v="4974"/>
    <x v="0"/>
    <n v="24"/>
    <x v="7"/>
    <s v="Purchase Manager"/>
    <x v="7"/>
    <x v="1"/>
    <x v="2"/>
    <x v="1111"/>
    <x v="1118"/>
    <d v="2025-02-22T00:00:00"/>
    <x v="1"/>
    <m/>
    <m/>
    <x v="1"/>
    <n v="4"/>
    <x v="1"/>
    <x v="0"/>
    <n v="25"/>
  </r>
  <r>
    <x v="4975"/>
    <x v="0"/>
    <n v="25"/>
    <x v="1"/>
    <s v="Service Manager"/>
    <x v="8"/>
    <x v="0"/>
    <x v="1"/>
    <x v="1111"/>
    <x v="1120"/>
    <d v="2025-03-03T00:00:00"/>
    <x v="3"/>
    <m/>
    <m/>
    <x v="1"/>
    <n v="4"/>
    <x v="1"/>
    <x v="0"/>
    <n v="34"/>
  </r>
  <r>
    <x v="4976"/>
    <x v="0"/>
    <n v="25"/>
    <x v="0"/>
    <s v="Operations Executive"/>
    <x v="2"/>
    <x v="2"/>
    <x v="3"/>
    <x v="1111"/>
    <x v="1116"/>
    <d v="2025-02-23T00:00:00"/>
    <x v="2"/>
    <m/>
    <m/>
    <x v="1"/>
    <n v="4"/>
    <x v="1"/>
    <x v="0"/>
    <n v="26"/>
  </r>
  <r>
    <x v="4977"/>
    <x v="0"/>
    <n v="24"/>
    <x v="4"/>
    <s v="Production Engineer"/>
    <x v="3"/>
    <x v="2"/>
    <x v="0"/>
    <x v="1111"/>
    <x v="1116"/>
    <d v="2025-02-27T00:00:00"/>
    <x v="3"/>
    <m/>
    <m/>
    <x v="1"/>
    <n v="3"/>
    <x v="1"/>
    <x v="0"/>
    <n v="30"/>
  </r>
  <r>
    <x v="4978"/>
    <x v="0"/>
    <n v="27"/>
    <x v="0"/>
    <s v="Operations Executive"/>
    <x v="1"/>
    <x v="1"/>
    <x v="0"/>
    <x v="1112"/>
    <x v="1111"/>
    <d v="2025-02-12T00:00:00"/>
    <x v="1"/>
    <m/>
    <m/>
    <x v="1"/>
    <n v="4"/>
    <x v="0"/>
    <x v="0"/>
    <n v="14"/>
  </r>
  <r>
    <x v="4979"/>
    <x v="0"/>
    <n v="39"/>
    <x v="1"/>
    <s v="Service Engineer"/>
    <x v="0"/>
    <x v="1"/>
    <x v="0"/>
    <x v="1112"/>
    <x v="1115"/>
    <d v="2025-02-25T00:00:00"/>
    <x v="0"/>
    <n v="57912"/>
    <n v="3.9"/>
    <x v="2"/>
    <n v="4"/>
    <x v="1"/>
    <x v="2"/>
    <n v="27"/>
  </r>
  <r>
    <x v="4980"/>
    <x v="1"/>
    <n v="27"/>
    <x v="1"/>
    <s v="Service Manager"/>
    <x v="1"/>
    <x v="2"/>
    <x v="1"/>
    <x v="1112"/>
    <x v="1105"/>
    <d v="2025-02-13T00:00:00"/>
    <x v="1"/>
    <m/>
    <m/>
    <x v="1"/>
    <n v="4"/>
    <x v="1"/>
    <x v="0"/>
    <n v="15"/>
  </r>
  <r>
    <x v="4981"/>
    <x v="0"/>
    <n v="30"/>
    <x v="0"/>
    <s v="Operations Manager"/>
    <x v="12"/>
    <x v="0"/>
    <x v="0"/>
    <x v="1112"/>
    <x v="1121"/>
    <d v="2025-03-03T00:00:00"/>
    <x v="0"/>
    <n v="59558"/>
    <n v="4.7"/>
    <x v="0"/>
    <m/>
    <x v="1"/>
    <x v="1"/>
    <n v="33"/>
  </r>
  <r>
    <x v="4982"/>
    <x v="2"/>
    <n v="24"/>
    <x v="5"/>
    <s v="General Manager"/>
    <x v="4"/>
    <x v="0"/>
    <x v="0"/>
    <x v="1113"/>
    <x v="1121"/>
    <d v="2025-02-28T00:00:00"/>
    <x v="0"/>
    <n v="65214"/>
    <n v="4.4000000000000004"/>
    <x v="0"/>
    <n v="3"/>
    <x v="1"/>
    <x v="0"/>
    <n v="29"/>
  </r>
  <r>
    <x v="4983"/>
    <x v="2"/>
    <n v="35"/>
    <x v="2"/>
    <s v="Sales Manager"/>
    <x v="0"/>
    <x v="2"/>
    <x v="1"/>
    <x v="1113"/>
    <x v="1121"/>
    <d v="2025-02-25T00:00:00"/>
    <x v="0"/>
    <n v="56260"/>
    <n v="4.0999999999999996"/>
    <x v="0"/>
    <n v="1"/>
    <x v="1"/>
    <x v="2"/>
    <n v="26"/>
  </r>
  <r>
    <x v="4984"/>
    <x v="0"/>
    <n v="31"/>
    <x v="1"/>
    <s v="Service Manager"/>
    <x v="1"/>
    <x v="1"/>
    <x v="0"/>
    <x v="1113"/>
    <x v="1118"/>
    <d v="2025-03-01T00:00:00"/>
    <x v="3"/>
    <m/>
    <m/>
    <x v="1"/>
    <n v="4"/>
    <x v="1"/>
    <x v="1"/>
    <n v="30"/>
  </r>
  <r>
    <x v="4985"/>
    <x v="0"/>
    <n v="24"/>
    <x v="0"/>
    <s v="Operations Executive"/>
    <x v="7"/>
    <x v="1"/>
    <x v="1"/>
    <x v="1113"/>
    <x v="1115"/>
    <d v="2025-02-25T00:00:00"/>
    <x v="0"/>
    <m/>
    <m/>
    <x v="0"/>
    <n v="4"/>
    <x v="1"/>
    <x v="0"/>
    <n v="26"/>
  </r>
  <r>
    <x v="4986"/>
    <x v="2"/>
    <n v="28"/>
    <x v="2"/>
    <s v="Sales Manager"/>
    <x v="3"/>
    <x v="4"/>
    <x v="0"/>
    <x v="1113"/>
    <x v="1118"/>
    <d v="2025-02-23T00:00:00"/>
    <x v="0"/>
    <n v="75153"/>
    <n v="3.8"/>
    <x v="0"/>
    <n v="5"/>
    <x v="1"/>
    <x v="1"/>
    <n v="24"/>
  </r>
  <r>
    <x v="4987"/>
    <x v="2"/>
    <n v="24"/>
    <x v="0"/>
    <s v="Operations Executive"/>
    <x v="14"/>
    <x v="1"/>
    <x v="1"/>
    <x v="1113"/>
    <x v="1107"/>
    <d v="2025-02-13T00:00:00"/>
    <x v="0"/>
    <n v="119216"/>
    <n v="3.9"/>
    <x v="0"/>
    <n v="4"/>
    <x v="2"/>
    <x v="0"/>
    <n v="14"/>
  </r>
  <r>
    <x v="4988"/>
    <x v="2"/>
    <n v="32"/>
    <x v="6"/>
    <s v="Financial Analyst"/>
    <x v="3"/>
    <x v="1"/>
    <x v="2"/>
    <x v="1114"/>
    <x v="1112"/>
    <d v="2025-02-22T00:00:00"/>
    <x v="0"/>
    <n v="75545"/>
    <n v="3.7"/>
    <x v="0"/>
    <n v="5"/>
    <x v="1"/>
    <x v="1"/>
    <n v="22"/>
  </r>
  <r>
    <x v="4989"/>
    <x v="2"/>
    <n v="36"/>
    <x v="7"/>
    <s v="Purchase Officer"/>
    <x v="1"/>
    <x v="1"/>
    <x v="1"/>
    <x v="1114"/>
    <x v="1122"/>
    <d v="2025-03-01T00:00:00"/>
    <x v="0"/>
    <m/>
    <m/>
    <x v="0"/>
    <n v="5"/>
    <x v="0"/>
    <x v="2"/>
    <n v="29"/>
  </r>
  <r>
    <x v="4990"/>
    <x v="1"/>
    <n v="29"/>
    <x v="1"/>
    <s v="Service Manager"/>
    <x v="6"/>
    <x v="1"/>
    <x v="0"/>
    <x v="1114"/>
    <x v="1115"/>
    <d v="2025-02-18T00:00:00"/>
    <x v="0"/>
    <n v="65160"/>
    <n v="4.3"/>
    <x v="0"/>
    <m/>
    <x v="0"/>
    <x v="1"/>
    <n v="18"/>
  </r>
  <r>
    <x v="4991"/>
    <x v="0"/>
    <n v="32"/>
    <x v="1"/>
    <s v="Service Engineer"/>
    <x v="7"/>
    <x v="1"/>
    <x v="2"/>
    <x v="1114"/>
    <x v="1122"/>
    <d v="2025-03-03T00:00:00"/>
    <x v="0"/>
    <m/>
    <m/>
    <x v="2"/>
    <n v="4"/>
    <x v="0"/>
    <x v="1"/>
    <n v="31"/>
  </r>
  <r>
    <x v="4992"/>
    <x v="0"/>
    <n v="22"/>
    <x v="1"/>
    <s v="Service Manager"/>
    <x v="5"/>
    <x v="2"/>
    <x v="2"/>
    <x v="1114"/>
    <x v="1118"/>
    <d v="2025-02-25T00:00:00"/>
    <x v="4"/>
    <m/>
    <m/>
    <x v="1"/>
    <n v="4"/>
    <x v="0"/>
    <x v="0"/>
    <n v="25"/>
  </r>
  <r>
    <x v="4993"/>
    <x v="2"/>
    <n v="29"/>
    <x v="0"/>
    <s v="Operations Executive"/>
    <x v="2"/>
    <x v="3"/>
    <x v="2"/>
    <x v="1114"/>
    <x v="1112"/>
    <d v="2025-02-18T00:00:00"/>
    <x v="0"/>
    <n v="89805"/>
    <n v="4.3"/>
    <x v="2"/>
    <n v="3"/>
    <x v="1"/>
    <x v="1"/>
    <n v="18"/>
  </r>
  <r>
    <x v="4994"/>
    <x v="0"/>
    <n v="22"/>
    <x v="0"/>
    <s v="Operations Executive"/>
    <x v="2"/>
    <x v="1"/>
    <x v="1"/>
    <x v="1114"/>
    <x v="1115"/>
    <d v="2025-02-25T00:00:00"/>
    <x v="0"/>
    <m/>
    <m/>
    <x v="0"/>
    <m/>
    <x v="1"/>
    <x v="0"/>
    <n v="25"/>
  </r>
  <r>
    <x v="4995"/>
    <x v="2"/>
    <n v="27"/>
    <x v="0"/>
    <s v="Operations Executive"/>
    <x v="14"/>
    <x v="2"/>
    <x v="4"/>
    <x v="1115"/>
    <x v="1113"/>
    <d v="2025-02-21T00:00:00"/>
    <x v="0"/>
    <n v="144149"/>
    <n v="3.9"/>
    <x v="2"/>
    <n v="2"/>
    <x v="0"/>
    <x v="0"/>
    <n v="20"/>
  </r>
  <r>
    <x v="4996"/>
    <x v="0"/>
    <n v="24"/>
    <x v="0"/>
    <s v="Operations Executive"/>
    <x v="7"/>
    <x v="1"/>
    <x v="1"/>
    <x v="1115"/>
    <x v="1123"/>
    <d v="2025-02-28T00:00:00"/>
    <x v="1"/>
    <m/>
    <m/>
    <x v="1"/>
    <m/>
    <x v="1"/>
    <x v="0"/>
    <n v="27"/>
  </r>
  <r>
    <x v="4997"/>
    <x v="0"/>
    <n v="25"/>
    <x v="1"/>
    <s v="Service Manager"/>
    <x v="7"/>
    <x v="1"/>
    <x v="0"/>
    <x v="1115"/>
    <x v="1122"/>
    <d v="2025-03-04T00:00:00"/>
    <x v="0"/>
    <n v="51866"/>
    <n v="4.4000000000000004"/>
    <x v="0"/>
    <n v="4"/>
    <x v="1"/>
    <x v="0"/>
    <n v="31"/>
  </r>
  <r>
    <x v="4998"/>
    <x v="2"/>
    <n v="38"/>
    <x v="0"/>
    <s v="Operations Executive"/>
    <x v="6"/>
    <x v="0"/>
    <x v="1"/>
    <x v="1115"/>
    <x v="1122"/>
    <d v="2025-03-01T00:00:00"/>
    <x v="2"/>
    <m/>
    <m/>
    <x v="1"/>
    <n v="4"/>
    <x v="1"/>
    <x v="2"/>
    <n v="28"/>
  </r>
  <r>
    <x v="4999"/>
    <x v="2"/>
    <n v="32"/>
    <x v="4"/>
    <s v="Production Manager"/>
    <x v="1"/>
    <x v="3"/>
    <x v="2"/>
    <x v="1115"/>
    <x v="1121"/>
    <d v="2025-02-27T00:00:00"/>
    <x v="0"/>
    <n v="62548"/>
    <n v="3.6"/>
    <x v="0"/>
    <n v="4"/>
    <x v="0"/>
    <x v="1"/>
    <n v="26"/>
  </r>
  <r>
    <x v="5000"/>
    <x v="0"/>
    <n v="30"/>
    <x v="0"/>
    <s v="Operations Manager"/>
    <x v="3"/>
    <x v="4"/>
    <x v="2"/>
    <x v="1115"/>
    <x v="1109"/>
    <d v="2025-02-21T00:00:00"/>
    <x v="1"/>
    <m/>
    <m/>
    <x v="1"/>
    <n v="4"/>
    <x v="0"/>
    <x v="1"/>
    <n v="20"/>
  </r>
  <r>
    <x v="5001"/>
    <x v="0"/>
    <n v="33"/>
    <x v="1"/>
    <s v="Service Manager"/>
    <x v="9"/>
    <x v="1"/>
    <x v="2"/>
    <x v="1115"/>
    <x v="1114"/>
    <d v="2025-02-15T00:00:00"/>
    <x v="1"/>
    <m/>
    <m/>
    <x v="1"/>
    <n v="2"/>
    <x v="0"/>
    <x v="1"/>
    <n v="14"/>
  </r>
  <r>
    <x v="5002"/>
    <x v="2"/>
    <n v="35"/>
    <x v="0"/>
    <s v="Operations Executive"/>
    <x v="9"/>
    <x v="1"/>
    <x v="1"/>
    <x v="1116"/>
    <x v="1118"/>
    <d v="2025-02-22T00:00:00"/>
    <x v="0"/>
    <m/>
    <m/>
    <x v="2"/>
    <m/>
    <x v="1"/>
    <x v="2"/>
    <n v="20"/>
  </r>
  <r>
    <x v="5003"/>
    <x v="0"/>
    <n v="26"/>
    <x v="0"/>
    <s v="Operations Manager"/>
    <x v="6"/>
    <x v="4"/>
    <x v="1"/>
    <x v="1116"/>
    <x v="1116"/>
    <d v="2025-02-24T00:00:00"/>
    <x v="0"/>
    <n v="78411"/>
    <n v="4.3"/>
    <x v="0"/>
    <n v="4"/>
    <x v="1"/>
    <x v="0"/>
    <n v="22"/>
  </r>
  <r>
    <x v="5004"/>
    <x v="2"/>
    <n v="30"/>
    <x v="7"/>
    <s v="Purchase Officer"/>
    <x v="0"/>
    <x v="1"/>
    <x v="0"/>
    <x v="1116"/>
    <x v="1124"/>
    <d v="2025-03-03T00:00:00"/>
    <x v="1"/>
    <m/>
    <m/>
    <x v="1"/>
    <n v="3"/>
    <x v="0"/>
    <x v="1"/>
    <n v="29"/>
  </r>
  <r>
    <x v="5005"/>
    <x v="0"/>
    <n v="30"/>
    <x v="2"/>
    <s v="Sales Executive"/>
    <x v="8"/>
    <x v="2"/>
    <x v="3"/>
    <x v="1117"/>
    <x v="1115"/>
    <d v="2025-02-25T00:00:00"/>
    <x v="1"/>
    <m/>
    <m/>
    <x v="1"/>
    <n v="5"/>
    <x v="0"/>
    <x v="1"/>
    <n v="22"/>
  </r>
  <r>
    <x v="5006"/>
    <x v="2"/>
    <n v="25"/>
    <x v="6"/>
    <s v="Financial Analyst"/>
    <x v="1"/>
    <x v="1"/>
    <x v="1"/>
    <x v="1117"/>
    <x v="1125"/>
    <d v="2025-02-28T00:00:00"/>
    <x v="0"/>
    <n v="68600"/>
    <n v="3.8"/>
    <x v="0"/>
    <m/>
    <x v="1"/>
    <x v="0"/>
    <n v="25"/>
  </r>
  <r>
    <x v="5007"/>
    <x v="2"/>
    <n v="35"/>
    <x v="1"/>
    <s v="Service Manager"/>
    <x v="2"/>
    <x v="0"/>
    <x v="3"/>
    <x v="1117"/>
    <x v="1113"/>
    <d v="2025-02-21T00:00:00"/>
    <x v="2"/>
    <m/>
    <m/>
    <x v="1"/>
    <n v="4"/>
    <x v="0"/>
    <x v="2"/>
    <n v="18"/>
  </r>
  <r>
    <x v="5008"/>
    <x v="0"/>
    <n v="31"/>
    <x v="0"/>
    <s v="Operations Executive"/>
    <x v="6"/>
    <x v="0"/>
    <x v="0"/>
    <x v="1117"/>
    <x v="1115"/>
    <d v="2025-02-18T00:00:00"/>
    <x v="1"/>
    <m/>
    <m/>
    <x v="1"/>
    <n v="3"/>
    <x v="1"/>
    <x v="1"/>
    <n v="15"/>
  </r>
  <r>
    <x v="5009"/>
    <x v="0"/>
    <n v="35"/>
    <x v="3"/>
    <s v="Marketing Executive"/>
    <x v="4"/>
    <x v="0"/>
    <x v="2"/>
    <x v="1117"/>
    <x v="1123"/>
    <d v="2025-02-27T00:00:00"/>
    <x v="0"/>
    <n v="61461"/>
    <n v="4.7"/>
    <x v="0"/>
    <n v="4"/>
    <x v="0"/>
    <x v="2"/>
    <n v="24"/>
  </r>
  <r>
    <x v="5010"/>
    <x v="0"/>
    <n v="29"/>
    <x v="4"/>
    <s v="Production Engineer"/>
    <x v="2"/>
    <x v="2"/>
    <x v="0"/>
    <x v="1117"/>
    <x v="1113"/>
    <d v="2025-02-19T00:00:00"/>
    <x v="0"/>
    <n v="62722"/>
    <n v="3.6"/>
    <x v="0"/>
    <n v="3"/>
    <x v="0"/>
    <x v="1"/>
    <n v="16"/>
  </r>
  <r>
    <x v="5011"/>
    <x v="2"/>
    <n v="29"/>
    <x v="4"/>
    <s v="Production Engineer"/>
    <x v="4"/>
    <x v="1"/>
    <x v="2"/>
    <x v="1117"/>
    <x v="1126"/>
    <d v="2025-03-03T00:00:00"/>
    <x v="0"/>
    <n v="55947"/>
    <n v="4.3"/>
    <x v="2"/>
    <m/>
    <x v="1"/>
    <x v="1"/>
    <n v="28"/>
  </r>
  <r>
    <x v="5012"/>
    <x v="0"/>
    <n v="32"/>
    <x v="0"/>
    <s v="Operations Executive"/>
    <x v="5"/>
    <x v="1"/>
    <x v="4"/>
    <x v="1117"/>
    <x v="1116"/>
    <d v="2025-02-23T00:00:00"/>
    <x v="0"/>
    <n v="33804"/>
    <n v="4.2"/>
    <x v="2"/>
    <n v="5"/>
    <x v="1"/>
    <x v="1"/>
    <n v="20"/>
  </r>
  <r>
    <x v="5013"/>
    <x v="2"/>
    <n v="24"/>
    <x v="1"/>
    <s v="Service Manager"/>
    <x v="2"/>
    <x v="0"/>
    <x v="1"/>
    <x v="1117"/>
    <x v="1122"/>
    <d v="2025-03-05T00:00:00"/>
    <x v="0"/>
    <n v="85485"/>
    <n v="4.5999999999999996"/>
    <x v="0"/>
    <n v="3"/>
    <x v="0"/>
    <x v="0"/>
    <n v="30"/>
  </r>
  <r>
    <x v="5014"/>
    <x v="0"/>
    <n v="25"/>
    <x v="1"/>
    <s v="Service Engineer"/>
    <x v="1"/>
    <x v="1"/>
    <x v="1"/>
    <x v="1118"/>
    <x v="1127"/>
    <d v="2025-03-07T00:00:00"/>
    <x v="1"/>
    <m/>
    <m/>
    <x v="1"/>
    <m/>
    <x v="1"/>
    <x v="0"/>
    <n v="31"/>
  </r>
  <r>
    <x v="5015"/>
    <x v="0"/>
    <n v="54"/>
    <x v="0"/>
    <s v="Operations Manager"/>
    <x v="9"/>
    <x v="1"/>
    <x v="3"/>
    <x v="1118"/>
    <x v="1126"/>
    <d v="2025-03-05T00:00:00"/>
    <x v="1"/>
    <m/>
    <m/>
    <x v="1"/>
    <n v="4"/>
    <x v="1"/>
    <x v="4"/>
    <n v="29"/>
  </r>
  <r>
    <x v="5016"/>
    <x v="0"/>
    <n v="34"/>
    <x v="0"/>
    <s v="Operations Executive"/>
    <x v="9"/>
    <x v="1"/>
    <x v="1"/>
    <x v="1118"/>
    <x v="1118"/>
    <d v="2025-02-25T00:00:00"/>
    <x v="0"/>
    <n v="45420"/>
    <n v="4.0999999999999996"/>
    <x v="0"/>
    <n v="3"/>
    <x v="2"/>
    <x v="2"/>
    <n v="21"/>
  </r>
  <r>
    <x v="5017"/>
    <x v="0"/>
    <n v="33"/>
    <x v="2"/>
    <s v="Sales Manager"/>
    <x v="9"/>
    <x v="1"/>
    <x v="0"/>
    <x v="1118"/>
    <x v="1116"/>
    <d v="2025-02-24T00:00:00"/>
    <x v="0"/>
    <n v="63569"/>
    <n v="4.4000000000000004"/>
    <x v="2"/>
    <n v="2"/>
    <x v="1"/>
    <x v="1"/>
    <n v="20"/>
  </r>
  <r>
    <x v="5018"/>
    <x v="0"/>
    <n v="30"/>
    <x v="1"/>
    <s v="Service Engineer"/>
    <x v="4"/>
    <x v="3"/>
    <x v="1"/>
    <x v="1118"/>
    <x v="1112"/>
    <d v="2025-02-18T00:00:00"/>
    <x v="1"/>
    <m/>
    <m/>
    <x v="1"/>
    <n v="4"/>
    <x v="1"/>
    <x v="1"/>
    <n v="14"/>
  </r>
  <r>
    <x v="5019"/>
    <x v="2"/>
    <n v="28"/>
    <x v="0"/>
    <s v="Operations Executive"/>
    <x v="11"/>
    <x v="0"/>
    <x v="0"/>
    <x v="1118"/>
    <x v="1128"/>
    <d v="2025-03-01T00:00:00"/>
    <x v="1"/>
    <m/>
    <m/>
    <x v="1"/>
    <n v="4"/>
    <x v="1"/>
    <x v="1"/>
    <n v="25"/>
  </r>
  <r>
    <x v="5020"/>
    <x v="2"/>
    <n v="36"/>
    <x v="0"/>
    <s v="Operations Executive"/>
    <x v="2"/>
    <x v="0"/>
    <x v="1"/>
    <x v="1118"/>
    <x v="1122"/>
    <d v="2025-02-26T00:00:00"/>
    <x v="0"/>
    <n v="63056"/>
    <n v="3.9"/>
    <x v="0"/>
    <n v="2"/>
    <x v="0"/>
    <x v="2"/>
    <n v="22"/>
  </r>
  <r>
    <x v="5021"/>
    <x v="0"/>
    <n v="31"/>
    <x v="0"/>
    <s v="Operations Executive"/>
    <x v="2"/>
    <x v="2"/>
    <x v="1"/>
    <x v="1118"/>
    <x v="1123"/>
    <d v="2025-03-05T00:00:00"/>
    <x v="0"/>
    <n v="71505"/>
    <n v="4.0999999999999996"/>
    <x v="0"/>
    <n v="4"/>
    <x v="0"/>
    <x v="1"/>
    <n v="29"/>
  </r>
  <r>
    <x v="5022"/>
    <x v="1"/>
    <n v="26"/>
    <x v="1"/>
    <s v="Service Manager"/>
    <x v="7"/>
    <x v="0"/>
    <x v="0"/>
    <x v="1119"/>
    <x v="1118"/>
    <d v="2025-02-24T00:00:00"/>
    <x v="2"/>
    <m/>
    <m/>
    <x v="1"/>
    <n v="4"/>
    <x v="1"/>
    <x v="0"/>
    <n v="19"/>
  </r>
  <r>
    <x v="5023"/>
    <x v="2"/>
    <n v="34"/>
    <x v="3"/>
    <s v="Marketing Executive"/>
    <x v="1"/>
    <x v="0"/>
    <x v="1"/>
    <x v="1119"/>
    <x v="1128"/>
    <d v="2025-03-08T00:00:00"/>
    <x v="0"/>
    <n v="69165"/>
    <n v="4.3"/>
    <x v="0"/>
    <n v="4"/>
    <x v="0"/>
    <x v="2"/>
    <n v="31"/>
  </r>
  <r>
    <x v="5024"/>
    <x v="1"/>
    <n v="32"/>
    <x v="0"/>
    <s v="Operations Manager"/>
    <x v="5"/>
    <x v="1"/>
    <x v="0"/>
    <x v="1119"/>
    <x v="1124"/>
    <d v="2025-03-03T00:00:00"/>
    <x v="0"/>
    <n v="43145"/>
    <n v="3.9"/>
    <x v="0"/>
    <n v="4"/>
    <x v="1"/>
    <x v="1"/>
    <n v="26"/>
  </r>
  <r>
    <x v="5025"/>
    <x v="0"/>
    <n v="25"/>
    <x v="0"/>
    <s v="Operations Manager"/>
    <x v="2"/>
    <x v="1"/>
    <x v="1"/>
    <x v="1120"/>
    <x v="1118"/>
    <d v="2025-02-27T00:00:00"/>
    <x v="1"/>
    <m/>
    <m/>
    <x v="1"/>
    <n v="5"/>
    <x v="0"/>
    <x v="0"/>
    <n v="21"/>
  </r>
  <r>
    <x v="5026"/>
    <x v="0"/>
    <n v="31"/>
    <x v="0"/>
    <s v="Operations Executive"/>
    <x v="2"/>
    <x v="1"/>
    <x v="3"/>
    <x v="1120"/>
    <x v="1118"/>
    <d v="2025-02-25T00:00:00"/>
    <x v="0"/>
    <n v="77450"/>
    <n v="3.6"/>
    <x v="2"/>
    <n v="4"/>
    <x v="1"/>
    <x v="1"/>
    <n v="19"/>
  </r>
  <r>
    <x v="5027"/>
    <x v="0"/>
    <n v="35"/>
    <x v="1"/>
    <s v="Service Engineer"/>
    <x v="5"/>
    <x v="4"/>
    <x v="0"/>
    <x v="1120"/>
    <x v="1122"/>
    <d v="2025-02-26T00:00:00"/>
    <x v="1"/>
    <m/>
    <m/>
    <x v="1"/>
    <n v="4"/>
    <x v="0"/>
    <x v="2"/>
    <n v="20"/>
  </r>
  <r>
    <x v="5028"/>
    <x v="2"/>
    <n v="40"/>
    <x v="3"/>
    <s v="Marketing Executive"/>
    <x v="2"/>
    <x v="2"/>
    <x v="0"/>
    <x v="1121"/>
    <x v="1121"/>
    <d v="2025-03-03T00:00:00"/>
    <x v="1"/>
    <m/>
    <m/>
    <x v="1"/>
    <n v="3"/>
    <x v="1"/>
    <x v="3"/>
    <n v="24"/>
  </r>
  <r>
    <x v="5029"/>
    <x v="0"/>
    <n v="25"/>
    <x v="1"/>
    <s v="Service Engineer"/>
    <x v="5"/>
    <x v="0"/>
    <x v="0"/>
    <x v="1121"/>
    <x v="1116"/>
    <d v="2025-02-27T00:00:00"/>
    <x v="0"/>
    <n v="37903"/>
    <n v="4"/>
    <x v="0"/>
    <n v="3"/>
    <x v="1"/>
    <x v="0"/>
    <n v="20"/>
  </r>
  <r>
    <x v="5030"/>
    <x v="0"/>
    <n v="28"/>
    <x v="1"/>
    <s v="Service Engineer"/>
    <x v="6"/>
    <x v="1"/>
    <x v="1"/>
    <x v="1121"/>
    <x v="1120"/>
    <d v="2025-03-01T00:00:00"/>
    <x v="0"/>
    <n v="77894"/>
    <n v="4.2"/>
    <x v="0"/>
    <n v="5"/>
    <x v="0"/>
    <x v="1"/>
    <n v="22"/>
  </r>
  <r>
    <x v="5031"/>
    <x v="0"/>
    <n v="42"/>
    <x v="0"/>
    <s v="Operations Manager"/>
    <x v="6"/>
    <x v="0"/>
    <x v="2"/>
    <x v="1121"/>
    <x v="1123"/>
    <d v="2025-03-06T00:00:00"/>
    <x v="0"/>
    <m/>
    <m/>
    <x v="0"/>
    <n v="4"/>
    <x v="1"/>
    <x v="3"/>
    <n v="27"/>
  </r>
  <r>
    <x v="5032"/>
    <x v="0"/>
    <n v="32"/>
    <x v="0"/>
    <s v="Operations Executive"/>
    <x v="1"/>
    <x v="0"/>
    <x v="3"/>
    <x v="1121"/>
    <x v="1129"/>
    <d v="2025-03-11T00:00:00"/>
    <x v="0"/>
    <m/>
    <m/>
    <x v="0"/>
    <n v="3"/>
    <x v="1"/>
    <x v="1"/>
    <n v="32"/>
  </r>
  <r>
    <x v="5033"/>
    <x v="2"/>
    <n v="37"/>
    <x v="0"/>
    <s v="Operations Executive"/>
    <x v="12"/>
    <x v="1"/>
    <x v="0"/>
    <x v="1121"/>
    <x v="1127"/>
    <d v="2025-03-02T00:00:00"/>
    <x v="0"/>
    <n v="47589"/>
    <n v="3.9"/>
    <x v="0"/>
    <n v="5"/>
    <x v="1"/>
    <x v="2"/>
    <n v="23"/>
  </r>
  <r>
    <x v="5034"/>
    <x v="0"/>
    <n v="34"/>
    <x v="6"/>
    <s v="Financial Analyst"/>
    <x v="5"/>
    <x v="1"/>
    <x v="1"/>
    <x v="1121"/>
    <x v="1127"/>
    <d v="2025-03-03T00:00:00"/>
    <x v="1"/>
    <m/>
    <m/>
    <x v="1"/>
    <n v="5"/>
    <x v="1"/>
    <x v="2"/>
    <n v="24"/>
  </r>
  <r>
    <x v="5035"/>
    <x v="0"/>
    <n v="32"/>
    <x v="1"/>
    <s v="Service Engineer"/>
    <x v="5"/>
    <x v="4"/>
    <x v="2"/>
    <x v="1121"/>
    <x v="1124"/>
    <d v="2025-03-01T00:00:00"/>
    <x v="1"/>
    <m/>
    <m/>
    <x v="1"/>
    <n v="4"/>
    <x v="1"/>
    <x v="1"/>
    <n v="22"/>
  </r>
  <r>
    <x v="5036"/>
    <x v="2"/>
    <n v="30"/>
    <x v="3"/>
    <s v="Marketing Manager"/>
    <x v="4"/>
    <x v="0"/>
    <x v="2"/>
    <x v="1121"/>
    <x v="1125"/>
    <d v="2025-02-23T00:00:00"/>
    <x v="0"/>
    <n v="66342"/>
    <n v="4.5"/>
    <x v="0"/>
    <n v="4"/>
    <x v="1"/>
    <x v="1"/>
    <n v="16"/>
  </r>
  <r>
    <x v="5037"/>
    <x v="1"/>
    <n v="27"/>
    <x v="2"/>
    <s v="Sales Manager"/>
    <x v="1"/>
    <x v="1"/>
    <x v="0"/>
    <x v="1121"/>
    <x v="1116"/>
    <d v="2025-02-20T00:00:00"/>
    <x v="1"/>
    <m/>
    <m/>
    <x v="1"/>
    <m/>
    <x v="1"/>
    <x v="0"/>
    <n v="13"/>
  </r>
  <r>
    <x v="5038"/>
    <x v="2"/>
    <n v="29"/>
    <x v="0"/>
    <s v="Operations Manager"/>
    <x v="14"/>
    <x v="1"/>
    <x v="4"/>
    <x v="1121"/>
    <x v="1125"/>
    <d v="2025-02-25T00:00:00"/>
    <x v="1"/>
    <m/>
    <m/>
    <x v="1"/>
    <n v="4"/>
    <x v="1"/>
    <x v="1"/>
    <n v="18"/>
  </r>
  <r>
    <x v="5039"/>
    <x v="1"/>
    <n v="29"/>
    <x v="1"/>
    <s v="Service Manager"/>
    <x v="2"/>
    <x v="1"/>
    <x v="0"/>
    <x v="1122"/>
    <x v="1129"/>
    <d v="2025-03-10T00:00:00"/>
    <x v="1"/>
    <m/>
    <m/>
    <x v="1"/>
    <n v="4"/>
    <x v="1"/>
    <x v="1"/>
    <n v="30"/>
  </r>
  <r>
    <x v="5040"/>
    <x v="2"/>
    <n v="31"/>
    <x v="0"/>
    <s v="Operations Executive"/>
    <x v="6"/>
    <x v="2"/>
    <x v="1"/>
    <x v="1122"/>
    <x v="1127"/>
    <d v="2025-03-08T00:00:00"/>
    <x v="1"/>
    <m/>
    <m/>
    <x v="1"/>
    <n v="4"/>
    <x v="1"/>
    <x v="1"/>
    <n v="28"/>
  </r>
  <r>
    <x v="5041"/>
    <x v="2"/>
    <n v="31"/>
    <x v="1"/>
    <s v="Service Engineer"/>
    <x v="4"/>
    <x v="2"/>
    <x v="1"/>
    <x v="1122"/>
    <x v="1123"/>
    <d v="2025-03-04T00:00:00"/>
    <x v="0"/>
    <n v="61627"/>
    <n v="4.9000000000000004"/>
    <x v="0"/>
    <n v="5"/>
    <x v="1"/>
    <x v="1"/>
    <n v="24"/>
  </r>
  <r>
    <x v="5042"/>
    <x v="0"/>
    <n v="33"/>
    <x v="0"/>
    <s v="Operations Executive"/>
    <x v="9"/>
    <x v="0"/>
    <x v="0"/>
    <x v="1122"/>
    <x v="1118"/>
    <d v="2025-02-21T00:00:00"/>
    <x v="3"/>
    <m/>
    <m/>
    <x v="1"/>
    <n v="5"/>
    <x v="1"/>
    <x v="1"/>
    <n v="13"/>
  </r>
  <r>
    <x v="5043"/>
    <x v="2"/>
    <n v="22"/>
    <x v="0"/>
    <s v="Operations Manager"/>
    <x v="5"/>
    <x v="3"/>
    <x v="0"/>
    <x v="1123"/>
    <x v="1130"/>
    <d v="2025-03-11T00:00:00"/>
    <x v="0"/>
    <n v="39574"/>
    <n v="4.5"/>
    <x v="0"/>
    <n v="5"/>
    <x v="1"/>
    <x v="0"/>
    <n v="30"/>
  </r>
  <r>
    <x v="5044"/>
    <x v="2"/>
    <n v="28"/>
    <x v="4"/>
    <s v="Production Manager"/>
    <x v="0"/>
    <x v="4"/>
    <x v="1"/>
    <x v="1123"/>
    <x v="1122"/>
    <d v="2025-03-04T00:00:00"/>
    <x v="1"/>
    <m/>
    <m/>
    <x v="1"/>
    <n v="4"/>
    <x v="1"/>
    <x v="1"/>
    <n v="23"/>
  </r>
  <r>
    <x v="5045"/>
    <x v="2"/>
    <n v="22"/>
    <x v="0"/>
    <s v="Operations Executive"/>
    <x v="9"/>
    <x v="4"/>
    <x v="1"/>
    <x v="1123"/>
    <x v="1127"/>
    <d v="2025-03-09T00:00:00"/>
    <x v="0"/>
    <n v="59191"/>
    <n v="4.5999999999999996"/>
    <x v="0"/>
    <n v="4"/>
    <x v="0"/>
    <x v="0"/>
    <n v="28"/>
  </r>
  <r>
    <x v="5046"/>
    <x v="0"/>
    <n v="24"/>
    <x v="0"/>
    <s v="Operations Executive"/>
    <x v="6"/>
    <x v="1"/>
    <x v="3"/>
    <x v="1123"/>
    <x v="1128"/>
    <d v="2025-03-09T00:00:00"/>
    <x v="2"/>
    <m/>
    <m/>
    <x v="1"/>
    <n v="3"/>
    <x v="1"/>
    <x v="0"/>
    <n v="28"/>
  </r>
  <r>
    <x v="5047"/>
    <x v="0"/>
    <n v="34"/>
    <x v="0"/>
    <s v="Operations Executive"/>
    <x v="12"/>
    <x v="0"/>
    <x v="1"/>
    <x v="1123"/>
    <x v="1124"/>
    <d v="2025-02-28T00:00:00"/>
    <x v="2"/>
    <m/>
    <m/>
    <x v="1"/>
    <n v="4"/>
    <x v="1"/>
    <x v="2"/>
    <n v="19"/>
  </r>
  <r>
    <x v="5048"/>
    <x v="0"/>
    <n v="31"/>
    <x v="3"/>
    <s v="Marketing Manager"/>
    <x v="0"/>
    <x v="0"/>
    <x v="0"/>
    <x v="1123"/>
    <x v="1120"/>
    <d v="2025-03-01T00:00:00"/>
    <x v="0"/>
    <n v="45408"/>
    <n v="4.9000000000000004"/>
    <x v="0"/>
    <n v="5"/>
    <x v="1"/>
    <x v="1"/>
    <n v="20"/>
  </r>
  <r>
    <x v="5049"/>
    <x v="0"/>
    <n v="35"/>
    <x v="4"/>
    <s v="Production Engineer"/>
    <x v="8"/>
    <x v="0"/>
    <x v="1"/>
    <x v="1123"/>
    <x v="1128"/>
    <d v="2025-03-07T00:00:00"/>
    <x v="1"/>
    <m/>
    <m/>
    <x v="1"/>
    <n v="5"/>
    <x v="1"/>
    <x v="2"/>
    <n v="26"/>
  </r>
  <r>
    <x v="5050"/>
    <x v="0"/>
    <n v="36"/>
    <x v="1"/>
    <s v="Service Manager"/>
    <x v="0"/>
    <x v="4"/>
    <x v="1"/>
    <x v="1123"/>
    <x v="1121"/>
    <d v="2025-02-24T00:00:00"/>
    <x v="1"/>
    <m/>
    <m/>
    <x v="1"/>
    <n v="4"/>
    <x v="0"/>
    <x v="2"/>
    <n v="15"/>
  </r>
  <r>
    <x v="5051"/>
    <x v="2"/>
    <n v="35"/>
    <x v="2"/>
    <s v="Sales Executive"/>
    <x v="12"/>
    <x v="1"/>
    <x v="0"/>
    <x v="1124"/>
    <x v="1131"/>
    <d v="2025-03-07T00:00:00"/>
    <x v="0"/>
    <n v="58595"/>
    <n v="4.7"/>
    <x v="0"/>
    <m/>
    <x v="1"/>
    <x v="2"/>
    <n v="25"/>
  </r>
  <r>
    <x v="5052"/>
    <x v="0"/>
    <n v="40"/>
    <x v="1"/>
    <s v="Service Engineer"/>
    <x v="2"/>
    <x v="2"/>
    <x v="3"/>
    <x v="1124"/>
    <x v="1129"/>
    <d v="2025-03-07T00:00:00"/>
    <x v="0"/>
    <n v="68667"/>
    <n v="4.5999999999999996"/>
    <x v="0"/>
    <m/>
    <x v="0"/>
    <x v="3"/>
    <n v="25"/>
  </r>
  <r>
    <x v="5053"/>
    <x v="0"/>
    <n v="32"/>
    <x v="1"/>
    <s v="Service Manager"/>
    <x v="4"/>
    <x v="0"/>
    <x v="3"/>
    <x v="1124"/>
    <x v="1132"/>
    <d v="2025-03-03T00:00:00"/>
    <x v="0"/>
    <n v="73754"/>
    <n v="3.5"/>
    <x v="2"/>
    <n v="5"/>
    <x v="1"/>
    <x v="1"/>
    <n v="21"/>
  </r>
  <r>
    <x v="5054"/>
    <x v="0"/>
    <n v="22"/>
    <x v="0"/>
    <s v="Operations Executive"/>
    <x v="4"/>
    <x v="1"/>
    <x v="1"/>
    <x v="1124"/>
    <x v="1131"/>
    <d v="2025-03-09T00:00:00"/>
    <x v="2"/>
    <m/>
    <m/>
    <x v="1"/>
    <n v="4"/>
    <x v="1"/>
    <x v="0"/>
    <n v="27"/>
  </r>
  <r>
    <x v="5055"/>
    <x v="2"/>
    <n v="35"/>
    <x v="1"/>
    <s v="Service Manager"/>
    <x v="12"/>
    <x v="0"/>
    <x v="0"/>
    <x v="1125"/>
    <x v="1129"/>
    <d v="2025-03-06T00:00:00"/>
    <x v="1"/>
    <m/>
    <m/>
    <x v="1"/>
    <n v="4"/>
    <x v="1"/>
    <x v="2"/>
    <n v="23"/>
  </r>
  <r>
    <x v="5056"/>
    <x v="0"/>
    <n v="26"/>
    <x v="2"/>
    <s v="Sales Manager"/>
    <x v="4"/>
    <x v="1"/>
    <x v="2"/>
    <x v="1125"/>
    <x v="1131"/>
    <d v="2025-03-08T00:00:00"/>
    <x v="0"/>
    <n v="56262"/>
    <n v="4.0999999999999996"/>
    <x v="0"/>
    <n v="5"/>
    <x v="2"/>
    <x v="0"/>
    <n v="25"/>
  </r>
  <r>
    <x v="5057"/>
    <x v="0"/>
    <n v="29"/>
    <x v="2"/>
    <s v="Sales Executive"/>
    <x v="1"/>
    <x v="1"/>
    <x v="1"/>
    <x v="1126"/>
    <x v="1129"/>
    <d v="2025-03-11T00:00:00"/>
    <x v="0"/>
    <n v="56849"/>
    <n v="3.8"/>
    <x v="0"/>
    <n v="5"/>
    <x v="1"/>
    <x v="1"/>
    <n v="27"/>
  </r>
  <r>
    <x v="5058"/>
    <x v="0"/>
    <n v="27"/>
    <x v="0"/>
    <s v="Operations Manager"/>
    <x v="0"/>
    <x v="2"/>
    <x v="1"/>
    <x v="1126"/>
    <x v="1123"/>
    <d v="2025-02-26T00:00:00"/>
    <x v="0"/>
    <n v="42620"/>
    <n v="3.7"/>
    <x v="0"/>
    <m/>
    <x v="1"/>
    <x v="0"/>
    <n v="14"/>
  </r>
  <r>
    <x v="5059"/>
    <x v="0"/>
    <n v="29"/>
    <x v="0"/>
    <s v="Operations Executive"/>
    <x v="4"/>
    <x v="0"/>
    <x v="4"/>
    <x v="1126"/>
    <x v="1122"/>
    <d v="2025-03-04T00:00:00"/>
    <x v="0"/>
    <n v="85778"/>
    <n v="4.9000000000000004"/>
    <x v="0"/>
    <n v="5"/>
    <x v="1"/>
    <x v="1"/>
    <n v="20"/>
  </r>
  <r>
    <x v="5060"/>
    <x v="1"/>
    <n v="55"/>
    <x v="1"/>
    <s v="Service Engineer"/>
    <x v="13"/>
    <x v="1"/>
    <x v="2"/>
    <x v="1126"/>
    <x v="1129"/>
    <d v="2025-03-09T00:00:00"/>
    <x v="0"/>
    <n v="192707"/>
    <n v="4.8"/>
    <x v="0"/>
    <n v="2"/>
    <x v="1"/>
    <x v="4"/>
    <n v="25"/>
  </r>
  <r>
    <x v="5061"/>
    <x v="1"/>
    <n v="22"/>
    <x v="0"/>
    <s v="Operations Manager"/>
    <x v="12"/>
    <x v="4"/>
    <x v="0"/>
    <x v="1127"/>
    <x v="1126"/>
    <d v="2025-03-04T00:00:00"/>
    <x v="0"/>
    <n v="52886"/>
    <n v="4.0999999999999996"/>
    <x v="0"/>
    <n v="1"/>
    <x v="1"/>
    <x v="0"/>
    <n v="19"/>
  </r>
  <r>
    <x v="5062"/>
    <x v="0"/>
    <n v="31"/>
    <x v="2"/>
    <s v="Sales Executive"/>
    <x v="9"/>
    <x v="1"/>
    <x v="0"/>
    <x v="1127"/>
    <x v="1133"/>
    <d v="2025-03-13T00:00:00"/>
    <x v="0"/>
    <n v="61596"/>
    <n v="4.9000000000000004"/>
    <x v="0"/>
    <n v="5"/>
    <x v="1"/>
    <x v="1"/>
    <n v="28"/>
  </r>
  <r>
    <x v="5063"/>
    <x v="0"/>
    <n v="27"/>
    <x v="5"/>
    <s v="General Manager"/>
    <x v="13"/>
    <x v="1"/>
    <x v="0"/>
    <x v="1127"/>
    <x v="1123"/>
    <d v="2025-03-03T00:00:00"/>
    <x v="0"/>
    <m/>
    <m/>
    <x v="0"/>
    <n v="5"/>
    <x v="0"/>
    <x v="0"/>
    <n v="18"/>
  </r>
  <r>
    <x v="5064"/>
    <x v="2"/>
    <n v="32"/>
    <x v="0"/>
    <s v="Operations Executive"/>
    <x v="1"/>
    <x v="1"/>
    <x v="0"/>
    <x v="1127"/>
    <x v="1126"/>
    <d v="2025-03-02T00:00:00"/>
    <x v="1"/>
    <m/>
    <m/>
    <x v="1"/>
    <n v="5"/>
    <x v="2"/>
    <x v="1"/>
    <n v="17"/>
  </r>
  <r>
    <x v="5065"/>
    <x v="0"/>
    <n v="30"/>
    <x v="1"/>
    <s v="Service Manager"/>
    <x v="7"/>
    <x v="1"/>
    <x v="0"/>
    <x v="1128"/>
    <x v="1127"/>
    <d v="2025-03-06T00:00:00"/>
    <x v="3"/>
    <m/>
    <m/>
    <x v="1"/>
    <n v="4"/>
    <x v="1"/>
    <x v="1"/>
    <n v="20"/>
  </r>
  <r>
    <x v="5066"/>
    <x v="0"/>
    <n v="32"/>
    <x v="0"/>
    <s v="Operations Executive"/>
    <x v="0"/>
    <x v="1"/>
    <x v="1"/>
    <x v="1128"/>
    <x v="1134"/>
    <d v="2025-03-19T00:00:00"/>
    <x v="1"/>
    <m/>
    <m/>
    <x v="1"/>
    <n v="3"/>
    <x v="1"/>
    <x v="1"/>
    <n v="33"/>
  </r>
  <r>
    <x v="5067"/>
    <x v="0"/>
    <n v="30"/>
    <x v="0"/>
    <s v="Operations Manager"/>
    <x v="12"/>
    <x v="2"/>
    <x v="1"/>
    <x v="1128"/>
    <x v="1135"/>
    <d v="2025-03-07T00:00:00"/>
    <x v="0"/>
    <n v="56418"/>
    <n v="3.5"/>
    <x v="2"/>
    <n v="5"/>
    <x v="1"/>
    <x v="1"/>
    <n v="21"/>
  </r>
  <r>
    <x v="5068"/>
    <x v="1"/>
    <n v="24"/>
    <x v="7"/>
    <s v="Purchase Manager"/>
    <x v="5"/>
    <x v="3"/>
    <x v="4"/>
    <x v="1128"/>
    <x v="1136"/>
    <d v="2025-03-16T00:00:00"/>
    <x v="0"/>
    <n v="38531"/>
    <n v="4.9000000000000004"/>
    <x v="2"/>
    <n v="4"/>
    <x v="1"/>
    <x v="0"/>
    <n v="30"/>
  </r>
  <r>
    <x v="5069"/>
    <x v="0"/>
    <n v="25"/>
    <x v="0"/>
    <s v="Operations Executive"/>
    <x v="7"/>
    <x v="4"/>
    <x v="1"/>
    <x v="1129"/>
    <x v="1127"/>
    <d v="2025-03-09T00:00:00"/>
    <x v="1"/>
    <m/>
    <m/>
    <x v="1"/>
    <n v="2"/>
    <x v="1"/>
    <x v="0"/>
    <n v="22"/>
  </r>
  <r>
    <x v="5070"/>
    <x v="0"/>
    <n v="22"/>
    <x v="1"/>
    <s v="Service Engineer"/>
    <x v="0"/>
    <x v="0"/>
    <x v="0"/>
    <x v="1129"/>
    <x v="1137"/>
    <d v="2025-03-17T00:00:00"/>
    <x v="1"/>
    <m/>
    <m/>
    <x v="1"/>
    <n v="4"/>
    <x v="1"/>
    <x v="0"/>
    <n v="30"/>
  </r>
  <r>
    <x v="5071"/>
    <x v="2"/>
    <n v="32"/>
    <x v="1"/>
    <s v="Service Engineer"/>
    <x v="0"/>
    <x v="2"/>
    <x v="4"/>
    <x v="1129"/>
    <x v="1135"/>
    <d v="2025-03-09T00:00:00"/>
    <x v="0"/>
    <n v="55395"/>
    <n v="4"/>
    <x v="0"/>
    <n v="4"/>
    <x v="1"/>
    <x v="1"/>
    <n v="22"/>
  </r>
  <r>
    <x v="5072"/>
    <x v="0"/>
    <n v="25"/>
    <x v="2"/>
    <s v="Sales Executive"/>
    <x v="7"/>
    <x v="0"/>
    <x v="1"/>
    <x v="1129"/>
    <x v="1138"/>
    <d v="2025-03-13T00:00:00"/>
    <x v="3"/>
    <m/>
    <m/>
    <x v="1"/>
    <n v="4"/>
    <x v="1"/>
    <x v="0"/>
    <n v="26"/>
  </r>
  <r>
    <x v="5073"/>
    <x v="0"/>
    <n v="39"/>
    <x v="1"/>
    <s v="Service Manager"/>
    <x v="7"/>
    <x v="0"/>
    <x v="1"/>
    <x v="1129"/>
    <x v="1136"/>
    <d v="2025-03-19T00:00:00"/>
    <x v="0"/>
    <n v="60758"/>
    <n v="4.5999999999999996"/>
    <x v="0"/>
    <n v="3"/>
    <x v="1"/>
    <x v="2"/>
    <n v="32"/>
  </r>
  <r>
    <x v="5074"/>
    <x v="1"/>
    <n v="31"/>
    <x v="1"/>
    <s v="Service Manager"/>
    <x v="5"/>
    <x v="0"/>
    <x v="4"/>
    <x v="1129"/>
    <x v="1132"/>
    <d v="2025-03-11T00:00:00"/>
    <x v="0"/>
    <n v="37661"/>
    <n v="4.5"/>
    <x v="2"/>
    <m/>
    <x v="1"/>
    <x v="1"/>
    <n v="24"/>
  </r>
  <r>
    <x v="5075"/>
    <x v="0"/>
    <n v="41"/>
    <x v="0"/>
    <s v="Operations Executive"/>
    <x v="7"/>
    <x v="3"/>
    <x v="2"/>
    <x v="1130"/>
    <x v="1132"/>
    <d v="2025-03-08T00:00:00"/>
    <x v="1"/>
    <m/>
    <m/>
    <x v="1"/>
    <n v="1"/>
    <x v="0"/>
    <x v="3"/>
    <n v="20"/>
  </r>
  <r>
    <x v="5076"/>
    <x v="2"/>
    <n v="23"/>
    <x v="2"/>
    <s v="Sales Executive"/>
    <x v="3"/>
    <x v="1"/>
    <x v="0"/>
    <x v="1130"/>
    <x v="1137"/>
    <d v="2025-03-19T00:00:00"/>
    <x v="0"/>
    <m/>
    <m/>
    <x v="0"/>
    <m/>
    <x v="1"/>
    <x v="0"/>
    <n v="31"/>
  </r>
  <r>
    <x v="5077"/>
    <x v="0"/>
    <n v="54"/>
    <x v="7"/>
    <s v="Purchase Manager"/>
    <x v="6"/>
    <x v="1"/>
    <x v="0"/>
    <x v="1130"/>
    <x v="1138"/>
    <d v="2025-03-15T00:00:00"/>
    <x v="0"/>
    <n v="56482"/>
    <n v="4.9000000000000004"/>
    <x v="0"/>
    <m/>
    <x v="0"/>
    <x v="4"/>
    <n v="27"/>
  </r>
  <r>
    <x v="5078"/>
    <x v="0"/>
    <n v="39"/>
    <x v="0"/>
    <s v="Operations Executive"/>
    <x v="7"/>
    <x v="1"/>
    <x v="1"/>
    <x v="1130"/>
    <x v="1124"/>
    <d v="2025-03-02T00:00:00"/>
    <x v="0"/>
    <n v="54585"/>
    <n v="4.3"/>
    <x v="0"/>
    <n v="5"/>
    <x v="1"/>
    <x v="2"/>
    <n v="14"/>
  </r>
  <r>
    <x v="5079"/>
    <x v="0"/>
    <n v="22"/>
    <x v="0"/>
    <s v="Operations Manager"/>
    <x v="11"/>
    <x v="0"/>
    <x v="0"/>
    <x v="1130"/>
    <x v="1136"/>
    <d v="2025-03-18T00:00:00"/>
    <x v="1"/>
    <m/>
    <m/>
    <x v="1"/>
    <n v="4"/>
    <x v="1"/>
    <x v="0"/>
    <n v="30"/>
  </r>
  <r>
    <x v="5080"/>
    <x v="0"/>
    <n v="29"/>
    <x v="8"/>
    <s v="HR Manager"/>
    <x v="1"/>
    <x v="0"/>
    <x v="2"/>
    <x v="1130"/>
    <x v="1138"/>
    <d v="2025-03-11T00:00:00"/>
    <x v="0"/>
    <m/>
    <m/>
    <x v="0"/>
    <n v="4"/>
    <x v="0"/>
    <x v="1"/>
    <n v="23"/>
  </r>
  <r>
    <x v="5081"/>
    <x v="0"/>
    <n v="26"/>
    <x v="0"/>
    <s v="Operations Executive"/>
    <x v="3"/>
    <x v="0"/>
    <x v="1"/>
    <x v="1130"/>
    <x v="1133"/>
    <d v="2025-03-13T00:00:00"/>
    <x v="0"/>
    <n v="60914"/>
    <n v="4.0999999999999996"/>
    <x v="0"/>
    <n v="4"/>
    <x v="1"/>
    <x v="0"/>
    <n v="25"/>
  </r>
  <r>
    <x v="5082"/>
    <x v="2"/>
    <n v="37"/>
    <x v="5"/>
    <s v="General Manager"/>
    <x v="1"/>
    <x v="1"/>
    <x v="1"/>
    <x v="1131"/>
    <x v="1138"/>
    <d v="2025-03-15T00:00:00"/>
    <x v="0"/>
    <n v="57301"/>
    <n v="4.8"/>
    <x v="0"/>
    <m/>
    <x v="1"/>
    <x v="2"/>
    <n v="26"/>
  </r>
  <r>
    <x v="5083"/>
    <x v="0"/>
    <n v="37"/>
    <x v="0"/>
    <s v="Operations Executive"/>
    <x v="10"/>
    <x v="0"/>
    <x v="1"/>
    <x v="1131"/>
    <x v="1129"/>
    <d v="2025-03-13T00:00:00"/>
    <x v="0"/>
    <m/>
    <m/>
    <x v="2"/>
    <n v="4"/>
    <x v="1"/>
    <x v="2"/>
    <n v="24"/>
  </r>
  <r>
    <x v="5084"/>
    <x v="0"/>
    <n v="44"/>
    <x v="3"/>
    <s v="Marketing Manager"/>
    <x v="3"/>
    <x v="0"/>
    <x v="1"/>
    <x v="1131"/>
    <x v="1136"/>
    <d v="2025-03-14T00:00:00"/>
    <x v="0"/>
    <n v="66734"/>
    <n v="4"/>
    <x v="2"/>
    <n v="4"/>
    <x v="1"/>
    <x v="3"/>
    <n v="25"/>
  </r>
  <r>
    <x v="5085"/>
    <x v="0"/>
    <n v="30"/>
    <x v="0"/>
    <s v="Operations Executive"/>
    <x v="7"/>
    <x v="0"/>
    <x v="3"/>
    <x v="1131"/>
    <x v="1139"/>
    <d v="2025-03-14T00:00:00"/>
    <x v="1"/>
    <m/>
    <m/>
    <x v="1"/>
    <n v="5"/>
    <x v="2"/>
    <x v="1"/>
    <n v="25"/>
  </r>
  <r>
    <x v="5086"/>
    <x v="2"/>
    <n v="45"/>
    <x v="2"/>
    <s v="Sales Executive"/>
    <x v="5"/>
    <x v="4"/>
    <x v="0"/>
    <x v="1131"/>
    <x v="1140"/>
    <d v="2025-03-19T00:00:00"/>
    <x v="0"/>
    <n v="40534"/>
    <n v="4.3"/>
    <x v="0"/>
    <m/>
    <x v="1"/>
    <x v="3"/>
    <n v="30"/>
  </r>
  <r>
    <x v="5087"/>
    <x v="0"/>
    <n v="28"/>
    <x v="7"/>
    <s v="Purchase Manager"/>
    <x v="4"/>
    <x v="1"/>
    <x v="1"/>
    <x v="1132"/>
    <x v="1139"/>
    <d v="2025-03-10T00:00:00"/>
    <x v="1"/>
    <m/>
    <m/>
    <x v="1"/>
    <n v="5"/>
    <x v="1"/>
    <x v="1"/>
    <n v="20"/>
  </r>
  <r>
    <x v="5088"/>
    <x v="0"/>
    <n v="22"/>
    <x v="0"/>
    <s v="Operations Manager"/>
    <x v="0"/>
    <x v="1"/>
    <x v="2"/>
    <x v="1132"/>
    <x v="1127"/>
    <d v="2025-03-03T00:00:00"/>
    <x v="4"/>
    <m/>
    <m/>
    <x v="1"/>
    <n v="5"/>
    <x v="1"/>
    <x v="0"/>
    <n v="13"/>
  </r>
  <r>
    <x v="5089"/>
    <x v="0"/>
    <n v="35"/>
    <x v="1"/>
    <s v="Service Engineer"/>
    <x v="2"/>
    <x v="1"/>
    <x v="1"/>
    <x v="1132"/>
    <x v="1133"/>
    <d v="2025-03-14T00:00:00"/>
    <x v="3"/>
    <m/>
    <m/>
    <x v="1"/>
    <n v="5"/>
    <x v="1"/>
    <x v="2"/>
    <n v="24"/>
  </r>
  <r>
    <x v="5090"/>
    <x v="0"/>
    <n v="27"/>
    <x v="1"/>
    <s v="Service Engineer"/>
    <x v="5"/>
    <x v="1"/>
    <x v="4"/>
    <x v="1132"/>
    <x v="1134"/>
    <d v="2025-03-17T00:00:00"/>
    <x v="0"/>
    <n v="58730"/>
    <n v="4.0999999999999996"/>
    <x v="0"/>
    <n v="3"/>
    <x v="1"/>
    <x v="0"/>
    <n v="27"/>
  </r>
  <r>
    <x v="5091"/>
    <x v="0"/>
    <n v="38"/>
    <x v="0"/>
    <s v="Operations Executive"/>
    <x v="11"/>
    <x v="1"/>
    <x v="2"/>
    <x v="1132"/>
    <x v="1134"/>
    <d v="2025-03-19T00:00:00"/>
    <x v="1"/>
    <m/>
    <m/>
    <x v="1"/>
    <m/>
    <x v="1"/>
    <x v="2"/>
    <n v="29"/>
  </r>
  <r>
    <x v="5092"/>
    <x v="2"/>
    <n v="26"/>
    <x v="3"/>
    <s v="Marketing Executive"/>
    <x v="2"/>
    <x v="1"/>
    <x v="2"/>
    <x v="1132"/>
    <x v="1134"/>
    <d v="2025-03-14T00:00:00"/>
    <x v="0"/>
    <n v="88288"/>
    <n v="4.2"/>
    <x v="0"/>
    <n v="5"/>
    <x v="1"/>
    <x v="0"/>
    <n v="24"/>
  </r>
  <r>
    <x v="5093"/>
    <x v="0"/>
    <n v="27"/>
    <x v="2"/>
    <s v="Sales Executive"/>
    <x v="4"/>
    <x v="0"/>
    <x v="1"/>
    <x v="1132"/>
    <x v="1127"/>
    <d v="2025-03-08T00:00:00"/>
    <x v="1"/>
    <m/>
    <m/>
    <x v="1"/>
    <n v="4"/>
    <x v="1"/>
    <x v="0"/>
    <n v="18"/>
  </r>
  <r>
    <x v="5094"/>
    <x v="0"/>
    <n v="26"/>
    <x v="0"/>
    <s v="Operations Executive"/>
    <x v="3"/>
    <x v="1"/>
    <x v="1"/>
    <x v="1132"/>
    <x v="1140"/>
    <d v="2025-03-18T00:00:00"/>
    <x v="0"/>
    <n v="69470"/>
    <n v="3.8"/>
    <x v="0"/>
    <n v="4"/>
    <x v="0"/>
    <x v="0"/>
    <n v="28"/>
  </r>
  <r>
    <x v="5095"/>
    <x v="0"/>
    <n v="22"/>
    <x v="0"/>
    <s v="Operations Executive"/>
    <x v="12"/>
    <x v="4"/>
    <x v="1"/>
    <x v="1133"/>
    <x v="1133"/>
    <d v="2025-03-12T00:00:00"/>
    <x v="0"/>
    <n v="59893"/>
    <n v="4.8"/>
    <x v="0"/>
    <n v="4"/>
    <x v="1"/>
    <x v="0"/>
    <n v="21"/>
  </r>
  <r>
    <x v="5096"/>
    <x v="2"/>
    <n v="54"/>
    <x v="3"/>
    <s v="Marketing Executive"/>
    <x v="3"/>
    <x v="1"/>
    <x v="1"/>
    <x v="1133"/>
    <x v="1139"/>
    <d v="2025-03-16T00:00:00"/>
    <x v="0"/>
    <n v="62595"/>
    <n v="3.5"/>
    <x v="0"/>
    <n v="5"/>
    <x v="1"/>
    <x v="4"/>
    <n v="25"/>
  </r>
  <r>
    <x v="5097"/>
    <x v="0"/>
    <n v="33"/>
    <x v="3"/>
    <s v="Marketing Executive"/>
    <x v="12"/>
    <x v="1"/>
    <x v="2"/>
    <x v="1133"/>
    <x v="1141"/>
    <d v="2025-03-21T00:00:00"/>
    <x v="4"/>
    <m/>
    <m/>
    <x v="1"/>
    <n v="1"/>
    <x v="1"/>
    <x v="1"/>
    <n v="30"/>
  </r>
  <r>
    <x v="5098"/>
    <x v="0"/>
    <n v="32"/>
    <x v="0"/>
    <s v="Operations Executive"/>
    <x v="0"/>
    <x v="1"/>
    <x v="1"/>
    <x v="1134"/>
    <x v="1138"/>
    <d v="2025-03-15T00:00:00"/>
    <x v="1"/>
    <m/>
    <m/>
    <x v="1"/>
    <m/>
    <x v="1"/>
    <x v="1"/>
    <n v="23"/>
  </r>
  <r>
    <x v="5099"/>
    <x v="0"/>
    <n v="23"/>
    <x v="6"/>
    <s v="Financial Analyst"/>
    <x v="1"/>
    <x v="4"/>
    <x v="0"/>
    <x v="1134"/>
    <x v="1133"/>
    <d v="2025-03-15T00:00:00"/>
    <x v="1"/>
    <m/>
    <m/>
    <x v="1"/>
    <n v="5"/>
    <x v="0"/>
    <x v="0"/>
    <n v="23"/>
  </r>
  <r>
    <x v="5100"/>
    <x v="0"/>
    <n v="23"/>
    <x v="1"/>
    <s v="Service Engineer"/>
    <x v="7"/>
    <x v="0"/>
    <x v="0"/>
    <x v="1135"/>
    <x v="1130"/>
    <d v="2025-03-11T00:00:00"/>
    <x v="1"/>
    <m/>
    <m/>
    <x v="1"/>
    <n v="4"/>
    <x v="1"/>
    <x v="0"/>
    <n v="18"/>
  </r>
  <r>
    <x v="5101"/>
    <x v="0"/>
    <n v="22"/>
    <x v="0"/>
    <s v="Operations Manager"/>
    <x v="5"/>
    <x v="0"/>
    <x v="1"/>
    <x v="1135"/>
    <x v="1140"/>
    <d v="2025-03-17T00:00:00"/>
    <x v="2"/>
    <m/>
    <m/>
    <x v="1"/>
    <n v="4"/>
    <x v="1"/>
    <x v="0"/>
    <n v="24"/>
  </r>
  <r>
    <x v="5102"/>
    <x v="0"/>
    <n v="30"/>
    <x v="0"/>
    <s v="Operations Executive"/>
    <x v="3"/>
    <x v="1"/>
    <x v="1"/>
    <x v="1135"/>
    <x v="1137"/>
    <d v="2025-03-15T00:00:00"/>
    <x v="0"/>
    <n v="68319"/>
    <n v="4.9000000000000004"/>
    <x v="0"/>
    <m/>
    <x v="1"/>
    <x v="1"/>
    <n v="22"/>
  </r>
  <r>
    <x v="5103"/>
    <x v="0"/>
    <n v="30"/>
    <x v="0"/>
    <s v="Operations Executive"/>
    <x v="5"/>
    <x v="2"/>
    <x v="3"/>
    <x v="1136"/>
    <x v="1137"/>
    <d v="2025-03-18T00:00:00"/>
    <x v="1"/>
    <m/>
    <m/>
    <x v="1"/>
    <n v="4"/>
    <x v="1"/>
    <x v="1"/>
    <n v="24"/>
  </r>
  <r>
    <x v="5104"/>
    <x v="0"/>
    <n v="25"/>
    <x v="0"/>
    <s v="Operations Manager"/>
    <x v="9"/>
    <x v="0"/>
    <x v="1"/>
    <x v="1136"/>
    <x v="1137"/>
    <d v="2025-03-13T00:00:00"/>
    <x v="1"/>
    <m/>
    <m/>
    <x v="1"/>
    <m/>
    <x v="0"/>
    <x v="0"/>
    <n v="19"/>
  </r>
  <r>
    <x v="5105"/>
    <x v="0"/>
    <n v="28"/>
    <x v="1"/>
    <s v="Service Engineer"/>
    <x v="6"/>
    <x v="1"/>
    <x v="1"/>
    <x v="1136"/>
    <x v="1136"/>
    <d v="2025-03-12T00:00:00"/>
    <x v="0"/>
    <n v="67185"/>
    <n v="4.8"/>
    <x v="0"/>
    <n v="3"/>
    <x v="1"/>
    <x v="1"/>
    <n v="18"/>
  </r>
  <r>
    <x v="5106"/>
    <x v="0"/>
    <n v="39"/>
    <x v="0"/>
    <s v="Operations Manager"/>
    <x v="3"/>
    <x v="0"/>
    <x v="2"/>
    <x v="1136"/>
    <x v="1142"/>
    <d v="2025-03-17T00:00:00"/>
    <x v="0"/>
    <n v="71638"/>
    <n v="3.7"/>
    <x v="0"/>
    <n v="4"/>
    <x v="0"/>
    <x v="2"/>
    <n v="23"/>
  </r>
  <r>
    <x v="5107"/>
    <x v="0"/>
    <n v="25"/>
    <x v="1"/>
    <s v="Service Engineer"/>
    <x v="0"/>
    <x v="1"/>
    <x v="0"/>
    <x v="1137"/>
    <x v="1143"/>
    <d v="2025-03-23T00:00:00"/>
    <x v="2"/>
    <m/>
    <m/>
    <x v="1"/>
    <n v="4"/>
    <x v="0"/>
    <x v="0"/>
    <n v="28"/>
  </r>
  <r>
    <x v="5108"/>
    <x v="2"/>
    <n v="31"/>
    <x v="2"/>
    <s v="Sales Executive"/>
    <x v="12"/>
    <x v="1"/>
    <x v="2"/>
    <x v="1137"/>
    <x v="1135"/>
    <d v="2025-03-15T00:00:00"/>
    <x v="0"/>
    <m/>
    <m/>
    <x v="0"/>
    <n v="4"/>
    <x v="1"/>
    <x v="1"/>
    <n v="20"/>
  </r>
  <r>
    <x v="5109"/>
    <x v="1"/>
    <n v="38"/>
    <x v="1"/>
    <s v="Service Engineer"/>
    <x v="3"/>
    <x v="2"/>
    <x v="2"/>
    <x v="1137"/>
    <x v="1144"/>
    <d v="2025-03-29T00:00:00"/>
    <x v="0"/>
    <n v="67087"/>
    <n v="4.5"/>
    <x v="2"/>
    <n v="4"/>
    <x v="1"/>
    <x v="2"/>
    <n v="34"/>
  </r>
  <r>
    <x v="5110"/>
    <x v="1"/>
    <n v="25"/>
    <x v="1"/>
    <s v="Service Engineer"/>
    <x v="11"/>
    <x v="3"/>
    <x v="3"/>
    <x v="1137"/>
    <x v="1145"/>
    <d v="2025-03-22T00:00:00"/>
    <x v="0"/>
    <m/>
    <m/>
    <x v="0"/>
    <n v="1"/>
    <x v="0"/>
    <x v="0"/>
    <n v="27"/>
  </r>
  <r>
    <x v="5111"/>
    <x v="2"/>
    <n v="23"/>
    <x v="0"/>
    <s v="Operations Executive"/>
    <x v="13"/>
    <x v="0"/>
    <x v="1"/>
    <x v="1137"/>
    <x v="1138"/>
    <d v="2025-03-18T00:00:00"/>
    <x v="0"/>
    <n v="209558"/>
    <n v="3.7"/>
    <x v="0"/>
    <m/>
    <x v="1"/>
    <x v="0"/>
    <n v="23"/>
  </r>
  <r>
    <x v="5112"/>
    <x v="2"/>
    <n v="30"/>
    <x v="1"/>
    <s v="Service Engineer"/>
    <x v="0"/>
    <x v="1"/>
    <x v="0"/>
    <x v="1137"/>
    <x v="1135"/>
    <d v="2025-03-15T00:00:00"/>
    <x v="0"/>
    <n v="42961"/>
    <n v="4"/>
    <x v="0"/>
    <n v="5"/>
    <x v="1"/>
    <x v="1"/>
    <n v="20"/>
  </r>
  <r>
    <x v="5113"/>
    <x v="2"/>
    <n v="28"/>
    <x v="1"/>
    <s v="Service Engineer"/>
    <x v="10"/>
    <x v="1"/>
    <x v="0"/>
    <x v="1138"/>
    <x v="1134"/>
    <d v="2025-03-14T00:00:00"/>
    <x v="0"/>
    <n v="168701"/>
    <n v="4.0999999999999996"/>
    <x v="0"/>
    <m/>
    <x v="1"/>
    <x v="1"/>
    <n v="18"/>
  </r>
  <r>
    <x v="5114"/>
    <x v="0"/>
    <n v="25"/>
    <x v="3"/>
    <s v="Marketing Manager"/>
    <x v="0"/>
    <x v="4"/>
    <x v="2"/>
    <x v="1138"/>
    <x v="1146"/>
    <d v="2025-03-28T00:00:00"/>
    <x v="0"/>
    <n v="64139"/>
    <n v="4"/>
    <x v="0"/>
    <n v="4"/>
    <x v="1"/>
    <x v="0"/>
    <n v="32"/>
  </r>
  <r>
    <x v="5115"/>
    <x v="2"/>
    <n v="32"/>
    <x v="1"/>
    <s v="Service Engineer"/>
    <x v="9"/>
    <x v="1"/>
    <x v="0"/>
    <x v="1138"/>
    <x v="1142"/>
    <d v="2025-03-15T00:00:00"/>
    <x v="0"/>
    <n v="58462"/>
    <n v="3.9"/>
    <x v="0"/>
    <n v="4"/>
    <x v="1"/>
    <x v="1"/>
    <n v="19"/>
  </r>
  <r>
    <x v="5116"/>
    <x v="0"/>
    <n v="28"/>
    <x v="2"/>
    <s v="Sales Executive"/>
    <x v="1"/>
    <x v="2"/>
    <x v="0"/>
    <x v="1138"/>
    <x v="1141"/>
    <d v="2025-03-19T00:00:00"/>
    <x v="0"/>
    <n v="52410"/>
    <n v="4.4000000000000004"/>
    <x v="0"/>
    <m/>
    <x v="1"/>
    <x v="1"/>
    <n v="23"/>
  </r>
  <r>
    <x v="5117"/>
    <x v="0"/>
    <n v="26"/>
    <x v="1"/>
    <s v="Service Engineer"/>
    <x v="6"/>
    <x v="0"/>
    <x v="0"/>
    <x v="1138"/>
    <x v="1140"/>
    <d v="2025-03-16T00:00:00"/>
    <x v="1"/>
    <m/>
    <m/>
    <x v="1"/>
    <n v="4"/>
    <x v="1"/>
    <x v="0"/>
    <n v="20"/>
  </r>
  <r>
    <x v="5118"/>
    <x v="2"/>
    <n v="28"/>
    <x v="1"/>
    <s v="Service Engineer"/>
    <x v="1"/>
    <x v="0"/>
    <x v="1"/>
    <x v="1138"/>
    <x v="1137"/>
    <d v="2025-03-14T00:00:00"/>
    <x v="2"/>
    <m/>
    <m/>
    <x v="1"/>
    <n v="3"/>
    <x v="1"/>
    <x v="1"/>
    <n v="18"/>
  </r>
  <r>
    <x v="5119"/>
    <x v="0"/>
    <n v="28"/>
    <x v="1"/>
    <s v="Service Manager"/>
    <x v="14"/>
    <x v="1"/>
    <x v="3"/>
    <x v="1138"/>
    <x v="1133"/>
    <d v="2025-03-14T00:00:00"/>
    <x v="0"/>
    <m/>
    <m/>
    <x v="0"/>
    <n v="4"/>
    <x v="0"/>
    <x v="1"/>
    <n v="18"/>
  </r>
  <r>
    <x v="5120"/>
    <x v="0"/>
    <n v="31"/>
    <x v="2"/>
    <s v="Sales Executive"/>
    <x v="10"/>
    <x v="1"/>
    <x v="1"/>
    <x v="1138"/>
    <x v="1142"/>
    <d v="2025-03-18T00:00:00"/>
    <x v="0"/>
    <n v="166288"/>
    <n v="4.9000000000000004"/>
    <x v="2"/>
    <m/>
    <x v="0"/>
    <x v="1"/>
    <n v="22"/>
  </r>
  <r>
    <x v="5121"/>
    <x v="1"/>
    <n v="31"/>
    <x v="0"/>
    <s v="Operations Executive"/>
    <x v="0"/>
    <x v="0"/>
    <x v="3"/>
    <x v="1139"/>
    <x v="1134"/>
    <d v="2025-03-14T00:00:00"/>
    <x v="4"/>
    <m/>
    <m/>
    <x v="1"/>
    <m/>
    <x v="1"/>
    <x v="1"/>
    <n v="17"/>
  </r>
  <r>
    <x v="5122"/>
    <x v="0"/>
    <n v="32"/>
    <x v="1"/>
    <s v="Service Manager"/>
    <x v="2"/>
    <x v="3"/>
    <x v="0"/>
    <x v="1139"/>
    <x v="1142"/>
    <d v="2025-03-19T00:00:00"/>
    <x v="1"/>
    <m/>
    <m/>
    <x v="1"/>
    <n v="4"/>
    <x v="1"/>
    <x v="1"/>
    <n v="22"/>
  </r>
  <r>
    <x v="5123"/>
    <x v="0"/>
    <n v="24"/>
    <x v="1"/>
    <s v="Service Manager"/>
    <x v="4"/>
    <x v="1"/>
    <x v="0"/>
    <x v="1139"/>
    <x v="1138"/>
    <d v="2025-03-18T00:00:00"/>
    <x v="0"/>
    <n v="61092"/>
    <n v="4.8"/>
    <x v="0"/>
    <n v="3"/>
    <x v="1"/>
    <x v="0"/>
    <n v="21"/>
  </r>
  <r>
    <x v="5124"/>
    <x v="1"/>
    <n v="23"/>
    <x v="0"/>
    <s v="Operations Executive"/>
    <x v="1"/>
    <x v="0"/>
    <x v="0"/>
    <x v="1139"/>
    <x v="1147"/>
    <d v="2025-03-28T00:00:00"/>
    <x v="1"/>
    <m/>
    <m/>
    <x v="1"/>
    <n v="5"/>
    <x v="1"/>
    <x v="0"/>
    <n v="31"/>
  </r>
  <r>
    <x v="5125"/>
    <x v="2"/>
    <n v="33"/>
    <x v="7"/>
    <s v="Purchase Officer"/>
    <x v="1"/>
    <x v="0"/>
    <x v="1"/>
    <x v="1139"/>
    <x v="1145"/>
    <d v="2025-03-24T00:00:00"/>
    <x v="1"/>
    <m/>
    <m/>
    <x v="1"/>
    <n v="4"/>
    <x v="1"/>
    <x v="1"/>
    <n v="27"/>
  </r>
  <r>
    <x v="5126"/>
    <x v="0"/>
    <n v="45"/>
    <x v="0"/>
    <s v="Operations Executive"/>
    <x v="10"/>
    <x v="0"/>
    <x v="3"/>
    <x v="1140"/>
    <x v="1146"/>
    <d v="2025-03-24T00:00:00"/>
    <x v="0"/>
    <n v="193101"/>
    <n v="3.9"/>
    <x v="0"/>
    <n v="3"/>
    <x v="0"/>
    <x v="3"/>
    <n v="26"/>
  </r>
  <r>
    <x v="5127"/>
    <x v="0"/>
    <n v="28"/>
    <x v="6"/>
    <s v="Financial Analyst"/>
    <x v="9"/>
    <x v="0"/>
    <x v="1"/>
    <x v="1140"/>
    <x v="1138"/>
    <d v="2025-03-16T00:00:00"/>
    <x v="0"/>
    <m/>
    <m/>
    <x v="0"/>
    <n v="4"/>
    <x v="1"/>
    <x v="1"/>
    <n v="18"/>
  </r>
  <r>
    <x v="5128"/>
    <x v="0"/>
    <n v="31"/>
    <x v="7"/>
    <s v="Purchase Officer"/>
    <x v="4"/>
    <x v="0"/>
    <x v="1"/>
    <x v="1140"/>
    <x v="1144"/>
    <d v="2025-03-22T00:00:00"/>
    <x v="1"/>
    <m/>
    <m/>
    <x v="1"/>
    <n v="4"/>
    <x v="0"/>
    <x v="1"/>
    <n v="24"/>
  </r>
  <r>
    <x v="5129"/>
    <x v="2"/>
    <n v="27"/>
    <x v="0"/>
    <s v="Operations Executive"/>
    <x v="12"/>
    <x v="2"/>
    <x v="1"/>
    <x v="1140"/>
    <x v="1137"/>
    <d v="2025-03-17T00:00:00"/>
    <x v="0"/>
    <n v="40051"/>
    <n v="3.9"/>
    <x v="0"/>
    <n v="4"/>
    <x v="1"/>
    <x v="0"/>
    <n v="19"/>
  </r>
  <r>
    <x v="5130"/>
    <x v="0"/>
    <n v="32"/>
    <x v="2"/>
    <s v="Sales Manager"/>
    <x v="9"/>
    <x v="1"/>
    <x v="1"/>
    <x v="1141"/>
    <x v="1146"/>
    <d v="2025-03-23T00:00:00"/>
    <x v="0"/>
    <n v="42508"/>
    <n v="4.5999999999999996"/>
    <x v="0"/>
    <n v="5"/>
    <x v="0"/>
    <x v="1"/>
    <n v="24"/>
  </r>
  <r>
    <x v="5131"/>
    <x v="0"/>
    <n v="37"/>
    <x v="2"/>
    <s v="Sales Executive"/>
    <x v="3"/>
    <x v="4"/>
    <x v="1"/>
    <x v="1141"/>
    <x v="1148"/>
    <d v="2025-03-22T00:00:00"/>
    <x v="1"/>
    <m/>
    <m/>
    <x v="1"/>
    <n v="4"/>
    <x v="1"/>
    <x v="2"/>
    <n v="23"/>
  </r>
  <r>
    <x v="5132"/>
    <x v="0"/>
    <n v="26"/>
    <x v="0"/>
    <s v="Operations Executive"/>
    <x v="6"/>
    <x v="0"/>
    <x v="1"/>
    <x v="1141"/>
    <x v="1134"/>
    <d v="2025-03-15T00:00:00"/>
    <x v="0"/>
    <n v="78453"/>
    <n v="4.3"/>
    <x v="0"/>
    <n v="3"/>
    <x v="1"/>
    <x v="0"/>
    <n v="16"/>
  </r>
  <r>
    <x v="5133"/>
    <x v="0"/>
    <n v="28"/>
    <x v="4"/>
    <s v="Production Engineer"/>
    <x v="1"/>
    <x v="0"/>
    <x v="0"/>
    <x v="1141"/>
    <x v="1149"/>
    <d v="2025-04-01T00:00:00"/>
    <x v="0"/>
    <n v="51736"/>
    <n v="4"/>
    <x v="2"/>
    <m/>
    <x v="1"/>
    <x v="1"/>
    <n v="33"/>
  </r>
  <r>
    <x v="5134"/>
    <x v="1"/>
    <n v="35"/>
    <x v="0"/>
    <s v="Operations Executive"/>
    <x v="6"/>
    <x v="1"/>
    <x v="0"/>
    <x v="1141"/>
    <x v="1142"/>
    <d v="2025-03-14T00:00:00"/>
    <x v="0"/>
    <n v="57453"/>
    <n v="4.4000000000000004"/>
    <x v="0"/>
    <n v="5"/>
    <x v="1"/>
    <x v="2"/>
    <n v="15"/>
  </r>
  <r>
    <x v="5135"/>
    <x v="0"/>
    <n v="31"/>
    <x v="0"/>
    <s v="Operations Executive"/>
    <x v="7"/>
    <x v="0"/>
    <x v="3"/>
    <x v="1142"/>
    <x v="1140"/>
    <d v="2025-03-18T00:00:00"/>
    <x v="0"/>
    <n v="60734"/>
    <n v="4.0999999999999996"/>
    <x v="0"/>
    <m/>
    <x v="1"/>
    <x v="1"/>
    <n v="18"/>
  </r>
  <r>
    <x v="5136"/>
    <x v="2"/>
    <n v="34"/>
    <x v="1"/>
    <s v="Service Engineer"/>
    <x v="12"/>
    <x v="1"/>
    <x v="1"/>
    <x v="1142"/>
    <x v="1142"/>
    <d v="2025-03-22T00:00:00"/>
    <x v="0"/>
    <n v="38048"/>
    <n v="3.8"/>
    <x v="0"/>
    <n v="3"/>
    <x v="1"/>
    <x v="2"/>
    <n v="22"/>
  </r>
  <r>
    <x v="5137"/>
    <x v="0"/>
    <n v="54"/>
    <x v="0"/>
    <s v="Operations Executive"/>
    <x v="13"/>
    <x v="1"/>
    <x v="1"/>
    <x v="1142"/>
    <x v="1148"/>
    <d v="2025-03-19T00:00:00"/>
    <x v="3"/>
    <m/>
    <m/>
    <x v="1"/>
    <m/>
    <x v="0"/>
    <x v="4"/>
    <n v="19"/>
  </r>
  <r>
    <x v="5138"/>
    <x v="2"/>
    <n v="28"/>
    <x v="6"/>
    <s v="Financial Analyst"/>
    <x v="2"/>
    <x v="1"/>
    <x v="1"/>
    <x v="1142"/>
    <x v="1141"/>
    <d v="2025-03-20T00:00:00"/>
    <x v="0"/>
    <m/>
    <m/>
    <x v="0"/>
    <n v="4"/>
    <x v="0"/>
    <x v="1"/>
    <n v="20"/>
  </r>
  <r>
    <x v="5139"/>
    <x v="1"/>
    <n v="32"/>
    <x v="5"/>
    <s v="General Manager"/>
    <x v="2"/>
    <x v="4"/>
    <x v="2"/>
    <x v="1142"/>
    <x v="1137"/>
    <d v="2025-03-13T00:00:00"/>
    <x v="0"/>
    <n v="89857"/>
    <n v="3.7"/>
    <x v="2"/>
    <m/>
    <x v="0"/>
    <x v="1"/>
    <n v="13"/>
  </r>
  <r>
    <x v="5140"/>
    <x v="0"/>
    <n v="30"/>
    <x v="0"/>
    <s v="Operations Executive"/>
    <x v="1"/>
    <x v="0"/>
    <x v="0"/>
    <x v="1142"/>
    <x v="1146"/>
    <d v="2025-03-29T00:00:00"/>
    <x v="0"/>
    <n v="55247"/>
    <n v="4.5999999999999996"/>
    <x v="0"/>
    <n v="4"/>
    <x v="1"/>
    <x v="1"/>
    <n v="29"/>
  </r>
  <r>
    <x v="5141"/>
    <x v="0"/>
    <n v="24"/>
    <x v="0"/>
    <s v="Operations Executive"/>
    <x v="8"/>
    <x v="2"/>
    <x v="0"/>
    <x v="1142"/>
    <x v="1146"/>
    <d v="2025-03-25T00:00:00"/>
    <x v="0"/>
    <n v="172747"/>
    <n v="4.9000000000000004"/>
    <x v="0"/>
    <m/>
    <x v="1"/>
    <x v="0"/>
    <n v="25"/>
  </r>
  <r>
    <x v="5142"/>
    <x v="2"/>
    <n v="30"/>
    <x v="1"/>
    <s v="Service Engineer"/>
    <x v="0"/>
    <x v="0"/>
    <x v="1"/>
    <x v="1142"/>
    <x v="1137"/>
    <d v="2025-03-16T00:00:00"/>
    <x v="1"/>
    <m/>
    <m/>
    <x v="1"/>
    <n v="4"/>
    <x v="0"/>
    <x v="1"/>
    <n v="16"/>
  </r>
  <r>
    <x v="5143"/>
    <x v="2"/>
    <n v="26"/>
    <x v="0"/>
    <s v="Operations Executive"/>
    <x v="0"/>
    <x v="4"/>
    <x v="1"/>
    <x v="1142"/>
    <x v="1134"/>
    <d v="2025-03-15T00:00:00"/>
    <x v="1"/>
    <m/>
    <m/>
    <x v="1"/>
    <n v="4"/>
    <x v="1"/>
    <x v="0"/>
    <n v="15"/>
  </r>
  <r>
    <x v="5144"/>
    <x v="0"/>
    <n v="36"/>
    <x v="1"/>
    <s v="Service Engineer"/>
    <x v="4"/>
    <x v="4"/>
    <x v="1"/>
    <x v="1143"/>
    <x v="1150"/>
    <d v="2025-03-23T00:00:00"/>
    <x v="1"/>
    <m/>
    <m/>
    <x v="1"/>
    <m/>
    <x v="0"/>
    <x v="2"/>
    <n v="22"/>
  </r>
  <r>
    <x v="5145"/>
    <x v="2"/>
    <n v="25"/>
    <x v="1"/>
    <s v="Service Engineer"/>
    <x v="7"/>
    <x v="1"/>
    <x v="3"/>
    <x v="1143"/>
    <x v="1143"/>
    <d v="2025-03-26T00:00:00"/>
    <x v="0"/>
    <m/>
    <m/>
    <x v="2"/>
    <n v="4"/>
    <x v="1"/>
    <x v="0"/>
    <n v="25"/>
  </r>
  <r>
    <x v="5146"/>
    <x v="2"/>
    <n v="25"/>
    <x v="3"/>
    <s v="Marketing Manager"/>
    <x v="7"/>
    <x v="1"/>
    <x v="1"/>
    <x v="1143"/>
    <x v="1149"/>
    <d v="2025-03-28T00:00:00"/>
    <x v="0"/>
    <n v="67640"/>
    <n v="4.7"/>
    <x v="2"/>
    <n v="4"/>
    <x v="1"/>
    <x v="0"/>
    <n v="27"/>
  </r>
  <r>
    <x v="5147"/>
    <x v="2"/>
    <n v="39"/>
    <x v="2"/>
    <s v="Sales Manager"/>
    <x v="7"/>
    <x v="0"/>
    <x v="3"/>
    <x v="1143"/>
    <x v="1137"/>
    <d v="2025-03-15T00:00:00"/>
    <x v="0"/>
    <n v="54306"/>
    <n v="4.9000000000000004"/>
    <x v="0"/>
    <m/>
    <x v="1"/>
    <x v="2"/>
    <n v="14"/>
  </r>
  <r>
    <x v="5148"/>
    <x v="2"/>
    <n v="26"/>
    <x v="3"/>
    <s v="Marketing Executive"/>
    <x v="0"/>
    <x v="1"/>
    <x v="3"/>
    <x v="1143"/>
    <x v="1146"/>
    <d v="2025-03-22T00:00:00"/>
    <x v="0"/>
    <n v="50834"/>
    <n v="4.7"/>
    <x v="0"/>
    <n v="4"/>
    <x v="1"/>
    <x v="0"/>
    <n v="21"/>
  </r>
  <r>
    <x v="5149"/>
    <x v="0"/>
    <n v="32"/>
    <x v="1"/>
    <s v="Service Manager"/>
    <x v="14"/>
    <x v="3"/>
    <x v="0"/>
    <x v="1144"/>
    <x v="1151"/>
    <d v="2025-03-30T00:00:00"/>
    <x v="0"/>
    <n v="103135"/>
    <n v="4.4000000000000004"/>
    <x v="2"/>
    <m/>
    <x v="1"/>
    <x v="1"/>
    <n v="28"/>
  </r>
  <r>
    <x v="5150"/>
    <x v="0"/>
    <n v="22"/>
    <x v="0"/>
    <s v="Operations Executive"/>
    <x v="11"/>
    <x v="1"/>
    <x v="4"/>
    <x v="1144"/>
    <x v="1152"/>
    <d v="2025-03-27T00:00:00"/>
    <x v="2"/>
    <m/>
    <m/>
    <x v="1"/>
    <n v="4"/>
    <x v="1"/>
    <x v="0"/>
    <n v="25"/>
  </r>
  <r>
    <x v="5151"/>
    <x v="0"/>
    <n v="26"/>
    <x v="1"/>
    <s v="Service Manager"/>
    <x v="3"/>
    <x v="0"/>
    <x v="1"/>
    <x v="1144"/>
    <x v="1153"/>
    <d v="2025-03-28T00:00:00"/>
    <x v="0"/>
    <n v="73488"/>
    <n v="3.6"/>
    <x v="0"/>
    <n v="4"/>
    <x v="1"/>
    <x v="0"/>
    <n v="26"/>
  </r>
  <r>
    <x v="5152"/>
    <x v="1"/>
    <n v="33"/>
    <x v="1"/>
    <s v="Service Engineer"/>
    <x v="8"/>
    <x v="2"/>
    <x v="1"/>
    <x v="1145"/>
    <x v="1150"/>
    <d v="2025-03-27T00:00:00"/>
    <x v="0"/>
    <n v="203142"/>
    <n v="3.7"/>
    <x v="2"/>
    <n v="4"/>
    <x v="1"/>
    <x v="1"/>
    <n v="24"/>
  </r>
  <r>
    <x v="5153"/>
    <x v="2"/>
    <n v="37"/>
    <x v="1"/>
    <s v="Service Engineer"/>
    <x v="9"/>
    <x v="1"/>
    <x v="1"/>
    <x v="1145"/>
    <x v="1153"/>
    <d v="2025-04-04T00:00:00"/>
    <x v="1"/>
    <m/>
    <m/>
    <x v="1"/>
    <n v="4"/>
    <x v="0"/>
    <x v="2"/>
    <n v="32"/>
  </r>
  <r>
    <x v="5154"/>
    <x v="2"/>
    <n v="31"/>
    <x v="0"/>
    <s v="Operations Executive"/>
    <x v="6"/>
    <x v="1"/>
    <x v="1"/>
    <x v="1145"/>
    <x v="1143"/>
    <d v="2025-03-25T00:00:00"/>
    <x v="0"/>
    <n v="70799"/>
    <n v="3.8"/>
    <x v="0"/>
    <n v="4"/>
    <x v="2"/>
    <x v="1"/>
    <n v="22"/>
  </r>
  <r>
    <x v="5155"/>
    <x v="0"/>
    <n v="22"/>
    <x v="1"/>
    <s v="Service Engineer"/>
    <x v="3"/>
    <x v="1"/>
    <x v="1"/>
    <x v="1145"/>
    <x v="1145"/>
    <d v="2025-03-26T00:00:00"/>
    <x v="0"/>
    <n v="57665"/>
    <n v="3.7"/>
    <x v="0"/>
    <n v="4"/>
    <x v="1"/>
    <x v="0"/>
    <n v="23"/>
  </r>
  <r>
    <x v="5156"/>
    <x v="0"/>
    <n v="23"/>
    <x v="0"/>
    <s v="Operations Manager"/>
    <x v="11"/>
    <x v="0"/>
    <x v="0"/>
    <x v="1146"/>
    <x v="1148"/>
    <d v="2025-03-25T00:00:00"/>
    <x v="1"/>
    <m/>
    <m/>
    <x v="1"/>
    <n v="4"/>
    <x v="1"/>
    <x v="0"/>
    <n v="21"/>
  </r>
  <r>
    <x v="5157"/>
    <x v="2"/>
    <n v="35"/>
    <x v="2"/>
    <s v="Sales Executive"/>
    <x v="1"/>
    <x v="1"/>
    <x v="1"/>
    <x v="1146"/>
    <x v="1147"/>
    <d v="2025-03-26T00:00:00"/>
    <x v="1"/>
    <m/>
    <m/>
    <x v="1"/>
    <n v="3"/>
    <x v="1"/>
    <x v="2"/>
    <n v="22"/>
  </r>
  <r>
    <x v="5158"/>
    <x v="0"/>
    <n v="31"/>
    <x v="2"/>
    <s v="Sales Executive"/>
    <x v="8"/>
    <x v="2"/>
    <x v="0"/>
    <x v="1146"/>
    <x v="1143"/>
    <d v="2025-03-25T00:00:00"/>
    <x v="0"/>
    <n v="188088"/>
    <n v="4.0999999999999996"/>
    <x v="2"/>
    <n v="4"/>
    <x v="2"/>
    <x v="1"/>
    <n v="21"/>
  </r>
  <r>
    <x v="5159"/>
    <x v="0"/>
    <n v="30"/>
    <x v="2"/>
    <s v="Sales Executive"/>
    <x v="6"/>
    <x v="0"/>
    <x v="1"/>
    <x v="1146"/>
    <x v="1144"/>
    <d v="2025-03-23T00:00:00"/>
    <x v="0"/>
    <n v="56454"/>
    <n v="4.0999999999999996"/>
    <x v="0"/>
    <m/>
    <x v="1"/>
    <x v="1"/>
    <n v="19"/>
  </r>
  <r>
    <x v="5160"/>
    <x v="2"/>
    <n v="24"/>
    <x v="7"/>
    <s v="Purchase Officer"/>
    <x v="1"/>
    <x v="0"/>
    <x v="1"/>
    <x v="1146"/>
    <x v="1154"/>
    <d v="2025-04-06T00:00:00"/>
    <x v="0"/>
    <m/>
    <m/>
    <x v="0"/>
    <n v="4"/>
    <x v="1"/>
    <x v="0"/>
    <n v="33"/>
  </r>
  <r>
    <x v="5161"/>
    <x v="0"/>
    <n v="35"/>
    <x v="0"/>
    <s v="Operations Executive"/>
    <x v="2"/>
    <x v="1"/>
    <x v="2"/>
    <x v="1146"/>
    <x v="1141"/>
    <d v="2025-03-22T00:00:00"/>
    <x v="0"/>
    <m/>
    <m/>
    <x v="0"/>
    <n v="5"/>
    <x v="1"/>
    <x v="2"/>
    <n v="18"/>
  </r>
  <r>
    <x v="5162"/>
    <x v="0"/>
    <n v="24"/>
    <x v="0"/>
    <s v="Operations Executive"/>
    <x v="2"/>
    <x v="1"/>
    <x v="0"/>
    <x v="1147"/>
    <x v="1155"/>
    <d v="2025-04-05T00:00:00"/>
    <x v="0"/>
    <n v="60511"/>
    <n v="5"/>
    <x v="2"/>
    <m/>
    <x v="1"/>
    <x v="0"/>
    <n v="31"/>
  </r>
  <r>
    <x v="5163"/>
    <x v="0"/>
    <n v="23"/>
    <x v="1"/>
    <s v="Service Engineer"/>
    <x v="12"/>
    <x v="0"/>
    <x v="2"/>
    <x v="1147"/>
    <x v="1146"/>
    <d v="2025-03-26T00:00:00"/>
    <x v="0"/>
    <n v="45924"/>
    <n v="3.8"/>
    <x v="0"/>
    <n v="4"/>
    <x v="1"/>
    <x v="0"/>
    <n v="21"/>
  </r>
  <r>
    <x v="5164"/>
    <x v="0"/>
    <n v="28"/>
    <x v="0"/>
    <s v="Operations Manager"/>
    <x v="9"/>
    <x v="1"/>
    <x v="3"/>
    <x v="1147"/>
    <x v="1149"/>
    <d v="2025-03-30T00:00:00"/>
    <x v="0"/>
    <m/>
    <m/>
    <x v="2"/>
    <n v="5"/>
    <x v="1"/>
    <x v="1"/>
    <n v="25"/>
  </r>
  <r>
    <x v="5165"/>
    <x v="1"/>
    <n v="26"/>
    <x v="0"/>
    <s v="Operations Executive"/>
    <x v="5"/>
    <x v="2"/>
    <x v="0"/>
    <x v="1147"/>
    <x v="1154"/>
    <d v="2025-04-02T00:00:00"/>
    <x v="0"/>
    <n v="59540"/>
    <n v="4.5"/>
    <x v="0"/>
    <n v="5"/>
    <x v="1"/>
    <x v="0"/>
    <n v="28"/>
  </r>
  <r>
    <x v="5166"/>
    <x v="0"/>
    <n v="29"/>
    <x v="1"/>
    <s v="Service Engineer"/>
    <x v="14"/>
    <x v="1"/>
    <x v="2"/>
    <x v="1147"/>
    <x v="1150"/>
    <d v="2025-03-26T00:00:00"/>
    <x v="0"/>
    <n v="90686"/>
    <n v="4.3"/>
    <x v="2"/>
    <n v="4"/>
    <x v="1"/>
    <x v="1"/>
    <n v="21"/>
  </r>
  <r>
    <x v="5167"/>
    <x v="0"/>
    <n v="24"/>
    <x v="7"/>
    <s v="Purchase Officer"/>
    <x v="5"/>
    <x v="0"/>
    <x v="1"/>
    <x v="1147"/>
    <x v="1145"/>
    <d v="2025-03-23T00:00:00"/>
    <x v="1"/>
    <m/>
    <m/>
    <x v="1"/>
    <m/>
    <x v="0"/>
    <x v="0"/>
    <n v="18"/>
  </r>
  <r>
    <x v="5168"/>
    <x v="0"/>
    <n v="31"/>
    <x v="6"/>
    <s v="Finance Manager"/>
    <x v="7"/>
    <x v="0"/>
    <x v="0"/>
    <x v="1148"/>
    <x v="1155"/>
    <d v="2025-04-04T00:00:00"/>
    <x v="2"/>
    <m/>
    <m/>
    <x v="1"/>
    <n v="5"/>
    <x v="0"/>
    <x v="1"/>
    <n v="29"/>
  </r>
  <r>
    <x v="5169"/>
    <x v="2"/>
    <n v="31"/>
    <x v="1"/>
    <s v="Service Engineer"/>
    <x v="6"/>
    <x v="0"/>
    <x v="0"/>
    <x v="1148"/>
    <x v="1156"/>
    <d v="2025-03-30T00:00:00"/>
    <x v="0"/>
    <n v="71309"/>
    <n v="3.9"/>
    <x v="2"/>
    <n v="4"/>
    <x v="1"/>
    <x v="1"/>
    <n v="24"/>
  </r>
  <r>
    <x v="5170"/>
    <x v="0"/>
    <n v="25"/>
    <x v="2"/>
    <s v="Sales Executive"/>
    <x v="4"/>
    <x v="3"/>
    <x v="0"/>
    <x v="1148"/>
    <x v="1156"/>
    <d v="2025-04-01T00:00:00"/>
    <x v="1"/>
    <m/>
    <m/>
    <x v="1"/>
    <n v="4"/>
    <x v="0"/>
    <x v="0"/>
    <n v="26"/>
  </r>
  <r>
    <x v="5171"/>
    <x v="0"/>
    <n v="31"/>
    <x v="1"/>
    <s v="Service Manager"/>
    <x v="10"/>
    <x v="1"/>
    <x v="2"/>
    <x v="1148"/>
    <x v="1149"/>
    <d v="2025-04-02T00:00:00"/>
    <x v="1"/>
    <m/>
    <m/>
    <x v="1"/>
    <n v="4"/>
    <x v="1"/>
    <x v="1"/>
    <n v="27"/>
  </r>
  <r>
    <x v="5172"/>
    <x v="0"/>
    <n v="28"/>
    <x v="0"/>
    <s v="Operations Executive"/>
    <x v="2"/>
    <x v="4"/>
    <x v="2"/>
    <x v="1148"/>
    <x v="1155"/>
    <d v="2025-04-04T00:00:00"/>
    <x v="0"/>
    <n v="84107"/>
    <n v="4.5999999999999996"/>
    <x v="2"/>
    <n v="5"/>
    <x v="1"/>
    <x v="1"/>
    <n v="29"/>
  </r>
  <r>
    <x v="5173"/>
    <x v="0"/>
    <n v="53"/>
    <x v="2"/>
    <s v="Sales Executive"/>
    <x v="2"/>
    <x v="1"/>
    <x v="0"/>
    <x v="1148"/>
    <x v="1143"/>
    <d v="2025-03-20T00:00:00"/>
    <x v="0"/>
    <n v="86479"/>
    <n v="3.9"/>
    <x v="0"/>
    <n v="1"/>
    <x v="1"/>
    <x v="4"/>
    <n v="14"/>
  </r>
  <r>
    <x v="5174"/>
    <x v="0"/>
    <n v="32"/>
    <x v="1"/>
    <s v="Service Engineer"/>
    <x v="12"/>
    <x v="1"/>
    <x v="1"/>
    <x v="1149"/>
    <x v="1154"/>
    <d v="2025-03-31T00:00:00"/>
    <x v="0"/>
    <n v="35444"/>
    <n v="4.9000000000000004"/>
    <x v="2"/>
    <n v="4"/>
    <x v="1"/>
    <x v="1"/>
    <n v="24"/>
  </r>
  <r>
    <x v="5175"/>
    <x v="2"/>
    <n v="32"/>
    <x v="1"/>
    <s v="Service Manager"/>
    <x v="9"/>
    <x v="1"/>
    <x v="1"/>
    <x v="1149"/>
    <x v="1151"/>
    <d v="2025-03-31T00:00:00"/>
    <x v="0"/>
    <n v="61782"/>
    <n v="4.7"/>
    <x v="0"/>
    <m/>
    <x v="1"/>
    <x v="1"/>
    <n v="24"/>
  </r>
  <r>
    <x v="5176"/>
    <x v="2"/>
    <n v="39"/>
    <x v="2"/>
    <s v="Sales Manager"/>
    <x v="7"/>
    <x v="0"/>
    <x v="0"/>
    <x v="1149"/>
    <x v="1153"/>
    <d v="2025-03-31T00:00:00"/>
    <x v="1"/>
    <m/>
    <m/>
    <x v="1"/>
    <m/>
    <x v="2"/>
    <x v="2"/>
    <n v="24"/>
  </r>
  <r>
    <x v="5177"/>
    <x v="0"/>
    <n v="29"/>
    <x v="1"/>
    <s v="Service Manager"/>
    <x v="9"/>
    <x v="0"/>
    <x v="0"/>
    <x v="1149"/>
    <x v="1150"/>
    <d v="2025-03-28T00:00:00"/>
    <x v="0"/>
    <n v="59837"/>
    <n v="3.8"/>
    <x v="0"/>
    <n v="5"/>
    <x v="0"/>
    <x v="1"/>
    <n v="21"/>
  </r>
  <r>
    <x v="5178"/>
    <x v="0"/>
    <n v="28"/>
    <x v="0"/>
    <s v="Operations Executive"/>
    <x v="6"/>
    <x v="0"/>
    <x v="1"/>
    <x v="1150"/>
    <x v="1144"/>
    <d v="2025-03-23T00:00:00"/>
    <x v="0"/>
    <n v="67905"/>
    <n v="3.9"/>
    <x v="2"/>
    <n v="4"/>
    <x v="1"/>
    <x v="1"/>
    <n v="15"/>
  </r>
  <r>
    <x v="5179"/>
    <x v="1"/>
    <n v="30"/>
    <x v="2"/>
    <s v="Sales Executive"/>
    <x v="0"/>
    <x v="2"/>
    <x v="4"/>
    <x v="1150"/>
    <x v="1150"/>
    <d v="2025-03-21T00:00:00"/>
    <x v="0"/>
    <m/>
    <m/>
    <x v="0"/>
    <n v="5"/>
    <x v="0"/>
    <x v="1"/>
    <n v="13"/>
  </r>
  <r>
    <x v="5180"/>
    <x v="0"/>
    <n v="32"/>
    <x v="0"/>
    <s v="Operations Executive"/>
    <x v="7"/>
    <x v="4"/>
    <x v="4"/>
    <x v="1150"/>
    <x v="1157"/>
    <d v="2025-04-11T00:00:00"/>
    <x v="0"/>
    <n v="50226"/>
    <n v="4.5"/>
    <x v="0"/>
    <n v="5"/>
    <x v="0"/>
    <x v="1"/>
    <n v="34"/>
  </r>
  <r>
    <x v="5181"/>
    <x v="2"/>
    <n v="49"/>
    <x v="1"/>
    <s v="Service Manager"/>
    <x v="12"/>
    <x v="2"/>
    <x v="2"/>
    <x v="1150"/>
    <x v="1150"/>
    <d v="2025-03-27T00:00:00"/>
    <x v="1"/>
    <m/>
    <m/>
    <x v="1"/>
    <n v="5"/>
    <x v="1"/>
    <x v="5"/>
    <n v="19"/>
  </r>
  <r>
    <x v="5182"/>
    <x v="0"/>
    <n v="34"/>
    <x v="0"/>
    <s v="Operations Manager"/>
    <x v="7"/>
    <x v="1"/>
    <x v="1"/>
    <x v="1150"/>
    <x v="1151"/>
    <d v="2025-04-03T00:00:00"/>
    <x v="0"/>
    <n v="60276"/>
    <n v="4.5999999999999996"/>
    <x v="0"/>
    <m/>
    <x v="1"/>
    <x v="2"/>
    <n v="26"/>
  </r>
  <r>
    <x v="5183"/>
    <x v="1"/>
    <n v="25"/>
    <x v="0"/>
    <s v="Operations Executive"/>
    <x v="9"/>
    <x v="1"/>
    <x v="0"/>
    <x v="1150"/>
    <x v="1149"/>
    <d v="2025-03-30T00:00:00"/>
    <x v="1"/>
    <m/>
    <m/>
    <x v="1"/>
    <m/>
    <x v="1"/>
    <x v="0"/>
    <n v="22"/>
  </r>
  <r>
    <x v="5184"/>
    <x v="2"/>
    <n v="26"/>
    <x v="1"/>
    <s v="Service Engineer"/>
    <x v="3"/>
    <x v="1"/>
    <x v="0"/>
    <x v="1151"/>
    <x v="1158"/>
    <d v="2025-04-05T00:00:00"/>
    <x v="0"/>
    <n v="75180"/>
    <n v="4.9000000000000004"/>
    <x v="0"/>
    <m/>
    <x v="1"/>
    <x v="0"/>
    <n v="27"/>
  </r>
  <r>
    <x v="5185"/>
    <x v="1"/>
    <n v="30"/>
    <x v="0"/>
    <s v="Operations Executive"/>
    <x v="2"/>
    <x v="1"/>
    <x v="0"/>
    <x v="1152"/>
    <x v="1158"/>
    <d v="2025-04-07T00:00:00"/>
    <x v="1"/>
    <m/>
    <m/>
    <x v="1"/>
    <n v="5"/>
    <x v="0"/>
    <x v="1"/>
    <n v="28"/>
  </r>
  <r>
    <x v="5186"/>
    <x v="2"/>
    <n v="33"/>
    <x v="6"/>
    <s v="Financial Analyst"/>
    <x v="2"/>
    <x v="1"/>
    <x v="1"/>
    <x v="1152"/>
    <x v="1159"/>
    <d v="2025-04-07T00:00:00"/>
    <x v="1"/>
    <m/>
    <m/>
    <x v="1"/>
    <n v="5"/>
    <x v="1"/>
    <x v="1"/>
    <n v="28"/>
  </r>
  <r>
    <x v="5187"/>
    <x v="0"/>
    <n v="24"/>
    <x v="0"/>
    <s v="Operations Executive"/>
    <x v="5"/>
    <x v="1"/>
    <x v="0"/>
    <x v="1152"/>
    <x v="1147"/>
    <d v="2025-03-31T00:00:00"/>
    <x v="2"/>
    <m/>
    <m/>
    <x v="1"/>
    <n v="5"/>
    <x v="0"/>
    <x v="0"/>
    <n v="21"/>
  </r>
  <r>
    <x v="5188"/>
    <x v="1"/>
    <n v="22"/>
    <x v="7"/>
    <s v="Purchase Officer"/>
    <x v="8"/>
    <x v="3"/>
    <x v="2"/>
    <x v="1153"/>
    <x v="1158"/>
    <d v="2025-04-07T00:00:00"/>
    <x v="0"/>
    <n v="227489"/>
    <n v="4.9000000000000004"/>
    <x v="2"/>
    <m/>
    <x v="0"/>
    <x v="0"/>
    <n v="27"/>
  </r>
  <r>
    <x v="5189"/>
    <x v="0"/>
    <n v="35"/>
    <x v="5"/>
    <s v="General Manager"/>
    <x v="5"/>
    <x v="2"/>
    <x v="4"/>
    <x v="1153"/>
    <x v="1149"/>
    <d v="2025-04-01T00:00:00"/>
    <x v="1"/>
    <m/>
    <m/>
    <x v="1"/>
    <n v="5"/>
    <x v="1"/>
    <x v="2"/>
    <n v="21"/>
  </r>
  <r>
    <x v="5190"/>
    <x v="0"/>
    <n v="23"/>
    <x v="0"/>
    <s v="Operations Executive"/>
    <x v="7"/>
    <x v="4"/>
    <x v="0"/>
    <x v="1153"/>
    <x v="1147"/>
    <d v="2025-03-27T00:00:00"/>
    <x v="0"/>
    <m/>
    <m/>
    <x v="0"/>
    <n v="5"/>
    <x v="1"/>
    <x v="0"/>
    <n v="16"/>
  </r>
  <r>
    <x v="5191"/>
    <x v="2"/>
    <n v="25"/>
    <x v="3"/>
    <s v="Marketing Executive"/>
    <x v="3"/>
    <x v="4"/>
    <x v="3"/>
    <x v="1154"/>
    <x v="1160"/>
    <d v="2025-04-07T00:00:00"/>
    <x v="0"/>
    <n v="75171"/>
    <n v="4.5999999999999996"/>
    <x v="0"/>
    <n v="4"/>
    <x v="1"/>
    <x v="0"/>
    <n v="26"/>
  </r>
  <r>
    <x v="5192"/>
    <x v="2"/>
    <n v="32"/>
    <x v="6"/>
    <s v="Finance Manager"/>
    <x v="0"/>
    <x v="0"/>
    <x v="4"/>
    <x v="1154"/>
    <x v="1161"/>
    <d v="2025-04-12T00:00:00"/>
    <x v="0"/>
    <n v="55172"/>
    <n v="4.5999999999999996"/>
    <x v="2"/>
    <n v="4"/>
    <x v="0"/>
    <x v="1"/>
    <n v="31"/>
  </r>
  <r>
    <x v="5193"/>
    <x v="1"/>
    <n v="32"/>
    <x v="4"/>
    <s v="Production Manager"/>
    <x v="5"/>
    <x v="1"/>
    <x v="0"/>
    <x v="1154"/>
    <x v="1162"/>
    <d v="2025-04-07T00:00:00"/>
    <x v="1"/>
    <m/>
    <m/>
    <x v="1"/>
    <m/>
    <x v="1"/>
    <x v="1"/>
    <n v="26"/>
  </r>
  <r>
    <x v="5194"/>
    <x v="0"/>
    <n v="33"/>
    <x v="0"/>
    <s v="Operations Manager"/>
    <x v="11"/>
    <x v="2"/>
    <x v="0"/>
    <x v="1155"/>
    <x v="1149"/>
    <d v="2025-04-01T00:00:00"/>
    <x v="0"/>
    <n v="155830"/>
    <n v="3.7"/>
    <x v="0"/>
    <n v="4"/>
    <x v="1"/>
    <x v="1"/>
    <n v="19"/>
  </r>
  <r>
    <x v="5195"/>
    <x v="2"/>
    <n v="35"/>
    <x v="0"/>
    <s v="Operations Manager"/>
    <x v="1"/>
    <x v="1"/>
    <x v="1"/>
    <x v="1155"/>
    <x v="1154"/>
    <d v="2025-04-04T00:00:00"/>
    <x v="1"/>
    <m/>
    <m/>
    <x v="1"/>
    <n v="1"/>
    <x v="1"/>
    <x v="2"/>
    <n v="22"/>
  </r>
  <r>
    <x v="5196"/>
    <x v="2"/>
    <n v="25"/>
    <x v="3"/>
    <s v="Marketing Executive"/>
    <x v="8"/>
    <x v="1"/>
    <x v="0"/>
    <x v="1155"/>
    <x v="1157"/>
    <d v="2025-04-04T00:00:00"/>
    <x v="0"/>
    <n v="225517"/>
    <n v="3.7"/>
    <x v="0"/>
    <n v="4"/>
    <x v="1"/>
    <x v="0"/>
    <n v="22"/>
  </r>
  <r>
    <x v="5197"/>
    <x v="0"/>
    <n v="30"/>
    <x v="1"/>
    <s v="Service Engineer"/>
    <x v="12"/>
    <x v="1"/>
    <x v="1"/>
    <x v="1155"/>
    <x v="1158"/>
    <d v="2025-04-06T00:00:00"/>
    <x v="0"/>
    <n v="57787"/>
    <n v="4.4000000000000004"/>
    <x v="2"/>
    <n v="1"/>
    <x v="1"/>
    <x v="1"/>
    <n v="24"/>
  </r>
  <r>
    <x v="5198"/>
    <x v="0"/>
    <n v="47"/>
    <x v="0"/>
    <s v="Operations Manager"/>
    <x v="1"/>
    <x v="1"/>
    <x v="1"/>
    <x v="1155"/>
    <x v="1162"/>
    <d v="2025-03-31T00:00:00"/>
    <x v="0"/>
    <n v="52613"/>
    <n v="4.9000000000000004"/>
    <x v="0"/>
    <n v="5"/>
    <x v="1"/>
    <x v="5"/>
    <n v="18"/>
  </r>
  <r>
    <x v="5199"/>
    <x v="0"/>
    <n v="34"/>
    <x v="1"/>
    <s v="Service Engineer"/>
    <x v="12"/>
    <x v="2"/>
    <x v="3"/>
    <x v="1156"/>
    <x v="1156"/>
    <d v="2025-04-04T00:00:00"/>
    <x v="0"/>
    <n v="42410"/>
    <n v="4.4000000000000004"/>
    <x v="0"/>
    <n v="5"/>
    <x v="1"/>
    <x v="2"/>
    <n v="21"/>
  </r>
  <r>
    <x v="5200"/>
    <x v="0"/>
    <n v="35"/>
    <x v="0"/>
    <s v="Operations Executive"/>
    <x v="6"/>
    <x v="4"/>
    <x v="3"/>
    <x v="1156"/>
    <x v="1156"/>
    <d v="2025-04-03T00:00:00"/>
    <x v="0"/>
    <n v="56599"/>
    <n v="4.5999999999999996"/>
    <x v="2"/>
    <n v="5"/>
    <x v="1"/>
    <x v="2"/>
    <n v="20"/>
  </r>
  <r>
    <x v="5201"/>
    <x v="1"/>
    <n v="34"/>
    <x v="1"/>
    <s v="Service Engineer"/>
    <x v="1"/>
    <x v="1"/>
    <x v="1"/>
    <x v="1156"/>
    <x v="1161"/>
    <d v="2025-04-13T00:00:00"/>
    <x v="0"/>
    <n v="53450"/>
    <n v="5"/>
    <x v="2"/>
    <n v="3"/>
    <x v="1"/>
    <x v="2"/>
    <n v="30"/>
  </r>
  <r>
    <x v="5202"/>
    <x v="2"/>
    <n v="40"/>
    <x v="1"/>
    <s v="Service Manager"/>
    <x v="13"/>
    <x v="1"/>
    <x v="0"/>
    <x v="1157"/>
    <x v="1156"/>
    <d v="2025-03-27T00:00:00"/>
    <x v="0"/>
    <n v="212874"/>
    <n v="4.9000000000000004"/>
    <x v="2"/>
    <m/>
    <x v="1"/>
    <x v="3"/>
    <n v="12"/>
  </r>
  <r>
    <x v="5203"/>
    <x v="2"/>
    <n v="25"/>
    <x v="3"/>
    <s v="Marketing Executive"/>
    <x v="5"/>
    <x v="1"/>
    <x v="0"/>
    <x v="1157"/>
    <x v="1158"/>
    <d v="2025-04-09T00:00:00"/>
    <x v="1"/>
    <m/>
    <m/>
    <x v="1"/>
    <n v="4"/>
    <x v="1"/>
    <x v="0"/>
    <n v="25"/>
  </r>
  <r>
    <x v="5204"/>
    <x v="1"/>
    <n v="23"/>
    <x v="1"/>
    <s v="Service Engineer"/>
    <x v="6"/>
    <x v="0"/>
    <x v="0"/>
    <x v="1157"/>
    <x v="1156"/>
    <d v="2025-04-03T00:00:00"/>
    <x v="0"/>
    <m/>
    <m/>
    <x v="0"/>
    <n v="4"/>
    <x v="1"/>
    <x v="0"/>
    <n v="19"/>
  </r>
  <r>
    <x v="5205"/>
    <x v="0"/>
    <n v="33"/>
    <x v="0"/>
    <s v="Operations Executive"/>
    <x v="2"/>
    <x v="1"/>
    <x v="1"/>
    <x v="1158"/>
    <x v="1163"/>
    <d v="2025-04-03T00:00:00"/>
    <x v="0"/>
    <n v="87734"/>
    <n v="4.3"/>
    <x v="0"/>
    <n v="4"/>
    <x v="1"/>
    <x v="1"/>
    <n v="18"/>
  </r>
  <r>
    <x v="5206"/>
    <x v="2"/>
    <n v="26"/>
    <x v="0"/>
    <s v="Operations Manager"/>
    <x v="0"/>
    <x v="3"/>
    <x v="2"/>
    <x v="1158"/>
    <x v="1164"/>
    <d v="2025-04-11T00:00:00"/>
    <x v="0"/>
    <n v="61742"/>
    <n v="3.6"/>
    <x v="0"/>
    <n v="5"/>
    <x v="1"/>
    <x v="0"/>
    <n v="26"/>
  </r>
  <r>
    <x v="5207"/>
    <x v="0"/>
    <n v="22"/>
    <x v="1"/>
    <s v="Service Engineer"/>
    <x v="6"/>
    <x v="1"/>
    <x v="1"/>
    <x v="1158"/>
    <x v="1157"/>
    <d v="2025-04-08T00:00:00"/>
    <x v="0"/>
    <m/>
    <m/>
    <x v="0"/>
    <n v="4"/>
    <x v="1"/>
    <x v="0"/>
    <n v="23"/>
  </r>
  <r>
    <x v="5208"/>
    <x v="2"/>
    <n v="31"/>
    <x v="1"/>
    <s v="Service Engineer"/>
    <x v="4"/>
    <x v="3"/>
    <x v="1"/>
    <x v="1158"/>
    <x v="1157"/>
    <d v="2025-04-04T00:00:00"/>
    <x v="2"/>
    <m/>
    <m/>
    <x v="1"/>
    <n v="3"/>
    <x v="0"/>
    <x v="1"/>
    <n v="19"/>
  </r>
  <r>
    <x v="5209"/>
    <x v="0"/>
    <n v="47"/>
    <x v="0"/>
    <s v="Operations Executive"/>
    <x v="12"/>
    <x v="1"/>
    <x v="0"/>
    <x v="1158"/>
    <x v="1154"/>
    <d v="2025-04-02T00:00:00"/>
    <x v="2"/>
    <m/>
    <m/>
    <x v="1"/>
    <n v="4"/>
    <x v="0"/>
    <x v="5"/>
    <n v="17"/>
  </r>
  <r>
    <x v="5210"/>
    <x v="1"/>
    <n v="32"/>
    <x v="1"/>
    <s v="Service Manager"/>
    <x v="1"/>
    <x v="0"/>
    <x v="2"/>
    <x v="1158"/>
    <x v="1165"/>
    <d v="2025-04-10T00:00:00"/>
    <x v="0"/>
    <n v="74284"/>
    <n v="3.9"/>
    <x v="0"/>
    <n v="4"/>
    <x v="1"/>
    <x v="1"/>
    <n v="25"/>
  </r>
  <r>
    <x v="5211"/>
    <x v="0"/>
    <n v="33"/>
    <x v="0"/>
    <s v="Operations Manager"/>
    <x v="6"/>
    <x v="1"/>
    <x v="3"/>
    <x v="1159"/>
    <x v="1164"/>
    <d v="2025-04-10T00:00:00"/>
    <x v="0"/>
    <n v="55013"/>
    <n v="4.9000000000000004"/>
    <x v="0"/>
    <n v="5"/>
    <x v="1"/>
    <x v="1"/>
    <n v="24"/>
  </r>
  <r>
    <x v="5212"/>
    <x v="0"/>
    <n v="22"/>
    <x v="5"/>
    <s v="General Manager"/>
    <x v="3"/>
    <x v="0"/>
    <x v="0"/>
    <x v="1159"/>
    <x v="1158"/>
    <d v="2025-04-11T00:00:00"/>
    <x v="0"/>
    <n v="65927"/>
    <n v="4.2"/>
    <x v="0"/>
    <n v="2"/>
    <x v="1"/>
    <x v="0"/>
    <n v="25"/>
  </r>
  <r>
    <x v="5213"/>
    <x v="2"/>
    <n v="23"/>
    <x v="1"/>
    <s v="Service Engineer"/>
    <x v="11"/>
    <x v="1"/>
    <x v="1"/>
    <x v="1159"/>
    <x v="1163"/>
    <d v="2025-04-07T00:00:00"/>
    <x v="0"/>
    <n v="158675"/>
    <n v="4.2"/>
    <x v="0"/>
    <n v="5"/>
    <x v="2"/>
    <x v="0"/>
    <n v="21"/>
  </r>
  <r>
    <x v="5214"/>
    <x v="0"/>
    <n v="35"/>
    <x v="1"/>
    <s v="Service Engineer"/>
    <x v="1"/>
    <x v="4"/>
    <x v="0"/>
    <x v="1159"/>
    <x v="1166"/>
    <d v="2025-04-13T00:00:00"/>
    <x v="0"/>
    <m/>
    <m/>
    <x v="2"/>
    <n v="5"/>
    <x v="1"/>
    <x v="2"/>
    <n v="27"/>
  </r>
  <r>
    <x v="5215"/>
    <x v="2"/>
    <n v="28"/>
    <x v="4"/>
    <s v="Production Manager"/>
    <x v="1"/>
    <x v="1"/>
    <x v="3"/>
    <x v="1159"/>
    <x v="1160"/>
    <d v="2025-04-13T00:00:00"/>
    <x v="0"/>
    <n v="72743"/>
    <n v="3.7"/>
    <x v="0"/>
    <m/>
    <x v="1"/>
    <x v="1"/>
    <n v="27"/>
  </r>
  <r>
    <x v="5216"/>
    <x v="0"/>
    <n v="23"/>
    <x v="0"/>
    <s v="Operations Executive"/>
    <x v="12"/>
    <x v="0"/>
    <x v="1"/>
    <x v="1159"/>
    <x v="1164"/>
    <d v="2025-04-13T00:00:00"/>
    <x v="0"/>
    <n v="54154"/>
    <n v="3.8"/>
    <x v="0"/>
    <n v="4"/>
    <x v="1"/>
    <x v="0"/>
    <n v="27"/>
  </r>
  <r>
    <x v="5217"/>
    <x v="2"/>
    <n v="29"/>
    <x v="1"/>
    <s v="Service Manager"/>
    <x v="9"/>
    <x v="1"/>
    <x v="4"/>
    <x v="1159"/>
    <x v="1167"/>
    <d v="2025-04-15T00:00:00"/>
    <x v="2"/>
    <m/>
    <m/>
    <x v="1"/>
    <n v="5"/>
    <x v="0"/>
    <x v="1"/>
    <n v="29"/>
  </r>
  <r>
    <x v="5218"/>
    <x v="0"/>
    <n v="22"/>
    <x v="2"/>
    <s v="Sales Executive"/>
    <x v="1"/>
    <x v="1"/>
    <x v="1"/>
    <x v="1160"/>
    <x v="1167"/>
    <d v="2025-04-12T00:00:00"/>
    <x v="4"/>
    <m/>
    <m/>
    <x v="1"/>
    <n v="3"/>
    <x v="1"/>
    <x v="0"/>
    <n v="25"/>
  </r>
  <r>
    <x v="5219"/>
    <x v="0"/>
    <n v="22"/>
    <x v="0"/>
    <s v="Operations Executive"/>
    <x v="12"/>
    <x v="1"/>
    <x v="2"/>
    <x v="1160"/>
    <x v="1155"/>
    <d v="2025-04-07T00:00:00"/>
    <x v="0"/>
    <n v="48836"/>
    <n v="4.5"/>
    <x v="0"/>
    <n v="5"/>
    <x v="1"/>
    <x v="0"/>
    <n v="20"/>
  </r>
  <r>
    <x v="5220"/>
    <x v="0"/>
    <n v="32"/>
    <x v="3"/>
    <s v="Marketing Manager"/>
    <x v="13"/>
    <x v="3"/>
    <x v="1"/>
    <x v="1160"/>
    <x v="1165"/>
    <d v="2025-04-10T00:00:00"/>
    <x v="0"/>
    <n v="203700"/>
    <n v="4.4000000000000004"/>
    <x v="0"/>
    <n v="5"/>
    <x v="1"/>
    <x v="1"/>
    <n v="23"/>
  </r>
  <r>
    <x v="5221"/>
    <x v="0"/>
    <n v="33"/>
    <x v="7"/>
    <s v="Purchase Officer"/>
    <x v="9"/>
    <x v="1"/>
    <x v="2"/>
    <x v="1160"/>
    <x v="1161"/>
    <d v="2025-04-10T00:00:00"/>
    <x v="1"/>
    <m/>
    <m/>
    <x v="1"/>
    <n v="5"/>
    <x v="1"/>
    <x v="1"/>
    <n v="23"/>
  </r>
  <r>
    <x v="5222"/>
    <x v="0"/>
    <n v="27"/>
    <x v="7"/>
    <s v="Purchase Officer"/>
    <x v="5"/>
    <x v="1"/>
    <x v="1"/>
    <x v="1160"/>
    <x v="1165"/>
    <d v="2025-04-09T00:00:00"/>
    <x v="0"/>
    <n v="45380"/>
    <n v="3.8"/>
    <x v="0"/>
    <n v="4"/>
    <x v="1"/>
    <x v="0"/>
    <n v="22"/>
  </r>
  <r>
    <x v="5223"/>
    <x v="0"/>
    <n v="30"/>
    <x v="3"/>
    <s v="Marketing Executive"/>
    <x v="6"/>
    <x v="1"/>
    <x v="1"/>
    <x v="1160"/>
    <x v="1166"/>
    <d v="2025-04-19T00:00:00"/>
    <x v="2"/>
    <m/>
    <m/>
    <x v="1"/>
    <n v="4"/>
    <x v="1"/>
    <x v="1"/>
    <n v="32"/>
  </r>
  <r>
    <x v="5224"/>
    <x v="0"/>
    <n v="30"/>
    <x v="0"/>
    <s v="Operations Manager"/>
    <x v="6"/>
    <x v="0"/>
    <x v="2"/>
    <x v="1160"/>
    <x v="1161"/>
    <d v="2025-04-11T00:00:00"/>
    <x v="0"/>
    <n v="78414"/>
    <n v="3.6"/>
    <x v="0"/>
    <n v="5"/>
    <x v="0"/>
    <x v="1"/>
    <n v="24"/>
  </r>
  <r>
    <x v="5225"/>
    <x v="0"/>
    <n v="34"/>
    <x v="0"/>
    <s v="Operations Executive"/>
    <x v="6"/>
    <x v="1"/>
    <x v="0"/>
    <x v="1160"/>
    <x v="1168"/>
    <d v="2025-04-15T00:00:00"/>
    <x v="0"/>
    <n v="80940"/>
    <n v="4.7"/>
    <x v="0"/>
    <n v="4"/>
    <x v="1"/>
    <x v="2"/>
    <n v="28"/>
  </r>
  <r>
    <x v="5226"/>
    <x v="2"/>
    <n v="29"/>
    <x v="0"/>
    <s v="Operations Executive"/>
    <x v="2"/>
    <x v="2"/>
    <x v="3"/>
    <x v="1160"/>
    <x v="1167"/>
    <d v="2025-04-16T00:00:00"/>
    <x v="0"/>
    <n v="61609"/>
    <n v="3.7"/>
    <x v="2"/>
    <n v="4"/>
    <x v="1"/>
    <x v="1"/>
    <n v="29"/>
  </r>
  <r>
    <x v="5227"/>
    <x v="2"/>
    <n v="25"/>
    <x v="5"/>
    <s v="General Manager"/>
    <x v="12"/>
    <x v="0"/>
    <x v="0"/>
    <x v="1161"/>
    <x v="1169"/>
    <d v="2025-04-14T00:00:00"/>
    <x v="2"/>
    <m/>
    <m/>
    <x v="1"/>
    <n v="5"/>
    <x v="1"/>
    <x v="0"/>
    <n v="26"/>
  </r>
  <r>
    <x v="5228"/>
    <x v="0"/>
    <n v="26"/>
    <x v="0"/>
    <s v="Operations Manager"/>
    <x v="1"/>
    <x v="0"/>
    <x v="4"/>
    <x v="1161"/>
    <x v="1163"/>
    <d v="2025-04-01T00:00:00"/>
    <x v="1"/>
    <m/>
    <m/>
    <x v="1"/>
    <m/>
    <x v="1"/>
    <x v="0"/>
    <n v="13"/>
  </r>
  <r>
    <x v="5229"/>
    <x v="2"/>
    <n v="24"/>
    <x v="0"/>
    <s v="Operations Executive"/>
    <x v="0"/>
    <x v="1"/>
    <x v="1"/>
    <x v="1161"/>
    <x v="1161"/>
    <d v="2025-04-05T00:00:00"/>
    <x v="0"/>
    <n v="57234"/>
    <n v="4.5999999999999996"/>
    <x v="0"/>
    <m/>
    <x v="2"/>
    <x v="0"/>
    <n v="17"/>
  </r>
  <r>
    <x v="5230"/>
    <x v="2"/>
    <n v="34"/>
    <x v="0"/>
    <s v="Operations Executive"/>
    <x v="0"/>
    <x v="0"/>
    <x v="0"/>
    <x v="1162"/>
    <x v="1166"/>
    <d v="2025-04-16T00:00:00"/>
    <x v="0"/>
    <n v="69471"/>
    <n v="4.2"/>
    <x v="0"/>
    <n v="4"/>
    <x v="1"/>
    <x v="2"/>
    <n v="27"/>
  </r>
  <r>
    <x v="5231"/>
    <x v="0"/>
    <n v="38"/>
    <x v="0"/>
    <s v="Operations Executive"/>
    <x v="9"/>
    <x v="1"/>
    <x v="3"/>
    <x v="1162"/>
    <x v="1166"/>
    <d v="2025-04-12T00:00:00"/>
    <x v="0"/>
    <n v="54095"/>
    <n v="4.5999999999999996"/>
    <x v="2"/>
    <m/>
    <x v="1"/>
    <x v="2"/>
    <n v="23"/>
  </r>
  <r>
    <x v="5232"/>
    <x v="2"/>
    <n v="24"/>
    <x v="1"/>
    <s v="Service Manager"/>
    <x v="5"/>
    <x v="1"/>
    <x v="0"/>
    <x v="1162"/>
    <x v="1168"/>
    <d v="2025-04-14T00:00:00"/>
    <x v="0"/>
    <n v="45603"/>
    <n v="4.8"/>
    <x v="0"/>
    <n v="2"/>
    <x v="1"/>
    <x v="0"/>
    <n v="25"/>
  </r>
  <r>
    <x v="5233"/>
    <x v="0"/>
    <n v="28"/>
    <x v="1"/>
    <s v="Service Engineer"/>
    <x v="6"/>
    <x v="1"/>
    <x v="4"/>
    <x v="1162"/>
    <x v="1163"/>
    <d v="2025-04-02T00:00:00"/>
    <x v="1"/>
    <m/>
    <m/>
    <x v="1"/>
    <m/>
    <x v="1"/>
    <x v="1"/>
    <n v="13"/>
  </r>
  <r>
    <x v="5234"/>
    <x v="0"/>
    <n v="35"/>
    <x v="0"/>
    <s v="Operations Executive"/>
    <x v="6"/>
    <x v="2"/>
    <x v="2"/>
    <x v="1163"/>
    <x v="1169"/>
    <d v="2025-04-17T00:00:00"/>
    <x v="0"/>
    <n v="71617"/>
    <n v="3.7"/>
    <x v="0"/>
    <n v="5"/>
    <x v="2"/>
    <x v="2"/>
    <n v="27"/>
  </r>
  <r>
    <x v="5235"/>
    <x v="0"/>
    <n v="32"/>
    <x v="1"/>
    <s v="Service Engineer"/>
    <x v="5"/>
    <x v="1"/>
    <x v="0"/>
    <x v="1163"/>
    <x v="1164"/>
    <d v="2025-04-16T00:00:00"/>
    <x v="1"/>
    <m/>
    <m/>
    <x v="1"/>
    <n v="5"/>
    <x v="1"/>
    <x v="1"/>
    <n v="26"/>
  </r>
  <r>
    <x v="5236"/>
    <x v="2"/>
    <n v="32"/>
    <x v="0"/>
    <s v="Operations Manager"/>
    <x v="0"/>
    <x v="1"/>
    <x v="0"/>
    <x v="1163"/>
    <x v="1160"/>
    <d v="2025-04-09T00:00:00"/>
    <x v="2"/>
    <m/>
    <m/>
    <x v="1"/>
    <n v="4"/>
    <x v="1"/>
    <x v="1"/>
    <n v="19"/>
  </r>
  <r>
    <x v="5237"/>
    <x v="2"/>
    <n v="34"/>
    <x v="1"/>
    <s v="Service Manager"/>
    <x v="5"/>
    <x v="0"/>
    <x v="3"/>
    <x v="1163"/>
    <x v="1166"/>
    <d v="2025-04-14T00:00:00"/>
    <x v="0"/>
    <n v="45441"/>
    <n v="4.3"/>
    <x v="0"/>
    <n v="5"/>
    <x v="0"/>
    <x v="2"/>
    <n v="24"/>
  </r>
  <r>
    <x v="5238"/>
    <x v="0"/>
    <n v="26"/>
    <x v="0"/>
    <s v="Operations Executive"/>
    <x v="2"/>
    <x v="1"/>
    <x v="4"/>
    <x v="1163"/>
    <x v="1161"/>
    <d v="2025-04-08T00:00:00"/>
    <x v="1"/>
    <m/>
    <m/>
    <x v="1"/>
    <n v="4"/>
    <x v="1"/>
    <x v="0"/>
    <n v="18"/>
  </r>
  <r>
    <x v="5239"/>
    <x v="0"/>
    <n v="30"/>
    <x v="1"/>
    <s v="Service Engineer"/>
    <x v="2"/>
    <x v="0"/>
    <x v="0"/>
    <x v="1163"/>
    <x v="1157"/>
    <d v="2025-04-05T00:00:00"/>
    <x v="0"/>
    <n v="65829"/>
    <n v="4.4000000000000004"/>
    <x v="0"/>
    <n v="4"/>
    <x v="1"/>
    <x v="1"/>
    <n v="15"/>
  </r>
  <r>
    <x v="5240"/>
    <x v="1"/>
    <n v="34"/>
    <x v="0"/>
    <s v="Operations Manager"/>
    <x v="10"/>
    <x v="0"/>
    <x v="1"/>
    <x v="1163"/>
    <x v="1157"/>
    <d v="2025-04-05T00:00:00"/>
    <x v="0"/>
    <n v="123030"/>
    <n v="4.3"/>
    <x v="0"/>
    <n v="4"/>
    <x v="1"/>
    <x v="2"/>
    <n v="15"/>
  </r>
  <r>
    <x v="5241"/>
    <x v="0"/>
    <n v="34"/>
    <x v="0"/>
    <s v="Operations Executive"/>
    <x v="2"/>
    <x v="1"/>
    <x v="1"/>
    <x v="1164"/>
    <x v="1157"/>
    <d v="2025-04-03T00:00:00"/>
    <x v="0"/>
    <m/>
    <m/>
    <x v="0"/>
    <n v="5"/>
    <x v="1"/>
    <x v="2"/>
    <n v="12"/>
  </r>
  <r>
    <x v="5242"/>
    <x v="0"/>
    <n v="32"/>
    <x v="1"/>
    <s v="Service Manager"/>
    <x v="5"/>
    <x v="1"/>
    <x v="0"/>
    <x v="1165"/>
    <x v="1168"/>
    <d v="2025-04-20T00:00:00"/>
    <x v="1"/>
    <m/>
    <m/>
    <x v="1"/>
    <m/>
    <x v="1"/>
    <x v="1"/>
    <n v="28"/>
  </r>
  <r>
    <x v="5243"/>
    <x v="1"/>
    <n v="30"/>
    <x v="0"/>
    <s v="Operations Executive"/>
    <x v="0"/>
    <x v="1"/>
    <x v="1"/>
    <x v="1165"/>
    <x v="1170"/>
    <d v="2025-04-16T00:00:00"/>
    <x v="0"/>
    <n v="67181"/>
    <n v="4.3"/>
    <x v="0"/>
    <n v="5"/>
    <x v="1"/>
    <x v="1"/>
    <n v="24"/>
  </r>
  <r>
    <x v="5244"/>
    <x v="2"/>
    <n v="29"/>
    <x v="1"/>
    <s v="Service Engineer"/>
    <x v="13"/>
    <x v="0"/>
    <x v="0"/>
    <x v="1165"/>
    <x v="1161"/>
    <d v="2025-04-10T00:00:00"/>
    <x v="2"/>
    <m/>
    <m/>
    <x v="1"/>
    <m/>
    <x v="0"/>
    <x v="1"/>
    <n v="18"/>
  </r>
  <r>
    <x v="5245"/>
    <x v="2"/>
    <n v="25"/>
    <x v="1"/>
    <s v="Service Engineer"/>
    <x v="12"/>
    <x v="3"/>
    <x v="2"/>
    <x v="1165"/>
    <x v="1168"/>
    <d v="2025-04-14T00:00:00"/>
    <x v="2"/>
    <m/>
    <m/>
    <x v="1"/>
    <n v="5"/>
    <x v="1"/>
    <x v="0"/>
    <n v="22"/>
  </r>
  <r>
    <x v="5246"/>
    <x v="2"/>
    <n v="37"/>
    <x v="1"/>
    <s v="Service Manager"/>
    <x v="6"/>
    <x v="1"/>
    <x v="0"/>
    <x v="1165"/>
    <x v="1171"/>
    <d v="2025-04-17T00:00:00"/>
    <x v="0"/>
    <n v="83808"/>
    <n v="4.5"/>
    <x v="0"/>
    <n v="4"/>
    <x v="2"/>
    <x v="2"/>
    <n v="25"/>
  </r>
  <r>
    <x v="5247"/>
    <x v="2"/>
    <n v="37"/>
    <x v="2"/>
    <s v="Sales Executive"/>
    <x v="3"/>
    <x v="0"/>
    <x v="0"/>
    <x v="1165"/>
    <x v="1172"/>
    <d v="2025-04-23T00:00:00"/>
    <x v="0"/>
    <n v="66990"/>
    <n v="3.9"/>
    <x v="0"/>
    <n v="4"/>
    <x v="0"/>
    <x v="2"/>
    <n v="31"/>
  </r>
  <r>
    <x v="5248"/>
    <x v="0"/>
    <n v="23"/>
    <x v="5"/>
    <s v="General Manager"/>
    <x v="10"/>
    <x v="0"/>
    <x v="1"/>
    <x v="1165"/>
    <x v="1160"/>
    <d v="2025-04-13T00:00:00"/>
    <x v="0"/>
    <n v="181355"/>
    <n v="4.7"/>
    <x v="2"/>
    <n v="1"/>
    <x v="1"/>
    <x v="0"/>
    <n v="21"/>
  </r>
  <r>
    <x v="5249"/>
    <x v="0"/>
    <n v="25"/>
    <x v="2"/>
    <s v="Sales Executive"/>
    <x v="9"/>
    <x v="2"/>
    <x v="2"/>
    <x v="1166"/>
    <x v="1173"/>
    <d v="2025-04-25T00:00:00"/>
    <x v="1"/>
    <m/>
    <m/>
    <x v="1"/>
    <n v="4"/>
    <x v="0"/>
    <x v="0"/>
    <n v="32"/>
  </r>
  <r>
    <x v="5250"/>
    <x v="0"/>
    <n v="25"/>
    <x v="0"/>
    <s v="Operations Executive"/>
    <x v="9"/>
    <x v="2"/>
    <x v="0"/>
    <x v="1166"/>
    <x v="1174"/>
    <d v="2025-04-20T00:00:00"/>
    <x v="0"/>
    <n v="49794"/>
    <n v="4.5999999999999996"/>
    <x v="0"/>
    <m/>
    <x v="1"/>
    <x v="0"/>
    <n v="27"/>
  </r>
  <r>
    <x v="5251"/>
    <x v="1"/>
    <n v="23"/>
    <x v="1"/>
    <s v="Service Engineer"/>
    <x v="3"/>
    <x v="1"/>
    <x v="1"/>
    <x v="1166"/>
    <x v="1160"/>
    <d v="2025-04-14T00:00:00"/>
    <x v="0"/>
    <n v="56977"/>
    <n v="3.9"/>
    <x v="0"/>
    <n v="2"/>
    <x v="1"/>
    <x v="0"/>
    <n v="21"/>
  </r>
  <r>
    <x v="5252"/>
    <x v="2"/>
    <n v="35"/>
    <x v="0"/>
    <s v="Operations Executive"/>
    <x v="0"/>
    <x v="1"/>
    <x v="0"/>
    <x v="1167"/>
    <x v="1171"/>
    <d v="2025-04-18T00:00:00"/>
    <x v="1"/>
    <m/>
    <m/>
    <x v="1"/>
    <n v="2"/>
    <x v="1"/>
    <x v="2"/>
    <n v="24"/>
  </r>
  <r>
    <x v="5253"/>
    <x v="0"/>
    <n v="30"/>
    <x v="1"/>
    <s v="Service Engineer"/>
    <x v="1"/>
    <x v="4"/>
    <x v="1"/>
    <x v="1167"/>
    <x v="1174"/>
    <d v="2025-04-19T00:00:00"/>
    <x v="0"/>
    <n v="61048"/>
    <n v="4.8"/>
    <x v="2"/>
    <m/>
    <x v="2"/>
    <x v="1"/>
    <n v="25"/>
  </r>
  <r>
    <x v="5254"/>
    <x v="2"/>
    <n v="23"/>
    <x v="0"/>
    <s v="Operations Manager"/>
    <x v="3"/>
    <x v="0"/>
    <x v="0"/>
    <x v="1167"/>
    <x v="1164"/>
    <d v="2025-04-12T00:00:00"/>
    <x v="0"/>
    <n v="64451"/>
    <n v="4.2"/>
    <x v="0"/>
    <n v="4"/>
    <x v="0"/>
    <x v="0"/>
    <n v="18"/>
  </r>
  <r>
    <x v="5255"/>
    <x v="0"/>
    <n v="40"/>
    <x v="0"/>
    <s v="Operations Executive"/>
    <x v="1"/>
    <x v="1"/>
    <x v="2"/>
    <x v="1167"/>
    <x v="1166"/>
    <d v="2025-04-12T00:00:00"/>
    <x v="0"/>
    <n v="72922"/>
    <n v="4.5999999999999996"/>
    <x v="0"/>
    <n v="4"/>
    <x v="2"/>
    <x v="3"/>
    <n v="18"/>
  </r>
  <r>
    <x v="5256"/>
    <x v="0"/>
    <n v="51"/>
    <x v="0"/>
    <s v="Operations Manager"/>
    <x v="12"/>
    <x v="1"/>
    <x v="1"/>
    <x v="1167"/>
    <x v="1175"/>
    <d v="2025-04-16T00:00:00"/>
    <x v="1"/>
    <m/>
    <m/>
    <x v="1"/>
    <n v="3"/>
    <x v="1"/>
    <x v="5"/>
    <n v="22"/>
  </r>
  <r>
    <x v="5257"/>
    <x v="0"/>
    <n v="34"/>
    <x v="1"/>
    <s v="Service Engineer"/>
    <x v="4"/>
    <x v="1"/>
    <x v="3"/>
    <x v="1167"/>
    <x v="1168"/>
    <d v="2025-04-18T00:00:00"/>
    <x v="0"/>
    <n v="79097"/>
    <n v="3.6"/>
    <x v="0"/>
    <n v="4"/>
    <x v="0"/>
    <x v="2"/>
    <n v="24"/>
  </r>
  <r>
    <x v="5258"/>
    <x v="0"/>
    <n v="37"/>
    <x v="0"/>
    <s v="Operations Executive"/>
    <x v="6"/>
    <x v="4"/>
    <x v="0"/>
    <x v="1167"/>
    <x v="1172"/>
    <d v="2025-04-19T00:00:00"/>
    <x v="0"/>
    <n v="51187"/>
    <n v="4.3"/>
    <x v="2"/>
    <n v="4"/>
    <x v="0"/>
    <x v="2"/>
    <n v="25"/>
  </r>
  <r>
    <x v="5259"/>
    <x v="2"/>
    <n v="27"/>
    <x v="1"/>
    <s v="Service Engineer"/>
    <x v="2"/>
    <x v="0"/>
    <x v="0"/>
    <x v="1167"/>
    <x v="1170"/>
    <d v="2025-04-21T00:00:00"/>
    <x v="0"/>
    <n v="73073"/>
    <n v="4.9000000000000004"/>
    <x v="0"/>
    <n v="4"/>
    <x v="1"/>
    <x v="0"/>
    <n v="27"/>
  </r>
  <r>
    <x v="5260"/>
    <x v="0"/>
    <n v="23"/>
    <x v="2"/>
    <s v="Sales Manager"/>
    <x v="0"/>
    <x v="0"/>
    <x v="1"/>
    <x v="1167"/>
    <x v="1168"/>
    <d v="2025-04-17T00:00:00"/>
    <x v="0"/>
    <n v="56849"/>
    <n v="4"/>
    <x v="0"/>
    <n v="2"/>
    <x v="0"/>
    <x v="0"/>
    <n v="23"/>
  </r>
  <r>
    <x v="5261"/>
    <x v="2"/>
    <n v="27"/>
    <x v="7"/>
    <s v="Purchase Manager"/>
    <x v="4"/>
    <x v="1"/>
    <x v="2"/>
    <x v="1168"/>
    <x v="1169"/>
    <d v="2025-04-16T00:00:00"/>
    <x v="0"/>
    <n v="77277"/>
    <n v="4.3"/>
    <x v="0"/>
    <n v="4"/>
    <x v="1"/>
    <x v="0"/>
    <n v="21"/>
  </r>
  <r>
    <x v="5262"/>
    <x v="0"/>
    <n v="25"/>
    <x v="7"/>
    <s v="Purchase Officer"/>
    <x v="10"/>
    <x v="1"/>
    <x v="0"/>
    <x v="1168"/>
    <x v="1164"/>
    <d v="2025-04-11T00:00:00"/>
    <x v="1"/>
    <m/>
    <m/>
    <x v="1"/>
    <n v="4"/>
    <x v="1"/>
    <x v="0"/>
    <n v="16"/>
  </r>
  <r>
    <x v="5263"/>
    <x v="0"/>
    <n v="29"/>
    <x v="4"/>
    <s v="Production Manager"/>
    <x v="3"/>
    <x v="1"/>
    <x v="2"/>
    <x v="1168"/>
    <x v="1169"/>
    <d v="2025-04-11T00:00:00"/>
    <x v="0"/>
    <n v="58463"/>
    <n v="4.5999999999999996"/>
    <x v="0"/>
    <n v="4"/>
    <x v="1"/>
    <x v="1"/>
    <n v="16"/>
  </r>
  <r>
    <x v="5264"/>
    <x v="1"/>
    <n v="35"/>
    <x v="0"/>
    <s v="Operations Executive"/>
    <x v="6"/>
    <x v="0"/>
    <x v="1"/>
    <x v="1168"/>
    <x v="1173"/>
    <d v="2025-04-23T00:00:00"/>
    <x v="1"/>
    <m/>
    <m/>
    <x v="1"/>
    <n v="2"/>
    <x v="1"/>
    <x v="2"/>
    <n v="28"/>
  </r>
  <r>
    <x v="5265"/>
    <x v="0"/>
    <n v="28"/>
    <x v="1"/>
    <s v="Service Engineer"/>
    <x v="4"/>
    <x v="1"/>
    <x v="2"/>
    <x v="1168"/>
    <x v="1160"/>
    <d v="2025-04-13T00:00:00"/>
    <x v="1"/>
    <m/>
    <m/>
    <x v="1"/>
    <m/>
    <x v="1"/>
    <x v="1"/>
    <n v="18"/>
  </r>
  <r>
    <x v="5266"/>
    <x v="0"/>
    <n v="34"/>
    <x v="1"/>
    <s v="Service Engineer"/>
    <x v="3"/>
    <x v="1"/>
    <x v="3"/>
    <x v="1168"/>
    <x v="1160"/>
    <d v="2025-04-10T00:00:00"/>
    <x v="1"/>
    <m/>
    <m/>
    <x v="1"/>
    <n v="4"/>
    <x v="0"/>
    <x v="2"/>
    <n v="15"/>
  </r>
  <r>
    <x v="5267"/>
    <x v="0"/>
    <n v="26"/>
    <x v="2"/>
    <s v="Sales Executive"/>
    <x v="12"/>
    <x v="1"/>
    <x v="1"/>
    <x v="1168"/>
    <x v="1169"/>
    <d v="2025-04-12T00:00:00"/>
    <x v="0"/>
    <n v="57230"/>
    <n v="4.5999999999999996"/>
    <x v="0"/>
    <n v="4"/>
    <x v="1"/>
    <x v="0"/>
    <n v="17"/>
  </r>
  <r>
    <x v="5268"/>
    <x v="2"/>
    <n v="25"/>
    <x v="0"/>
    <s v="Operations Executive"/>
    <x v="3"/>
    <x v="2"/>
    <x v="4"/>
    <x v="1169"/>
    <x v="1175"/>
    <d v="2025-04-17T00:00:00"/>
    <x v="1"/>
    <m/>
    <m/>
    <x v="1"/>
    <n v="2"/>
    <x v="1"/>
    <x v="0"/>
    <n v="21"/>
  </r>
  <r>
    <x v="5269"/>
    <x v="0"/>
    <n v="25"/>
    <x v="0"/>
    <s v="Operations Manager"/>
    <x v="3"/>
    <x v="1"/>
    <x v="0"/>
    <x v="1169"/>
    <x v="1172"/>
    <d v="2025-04-18T00:00:00"/>
    <x v="0"/>
    <n v="72533"/>
    <n v="4.2"/>
    <x v="2"/>
    <n v="4"/>
    <x v="1"/>
    <x v="0"/>
    <n v="22"/>
  </r>
  <r>
    <x v="5270"/>
    <x v="0"/>
    <n v="33"/>
    <x v="1"/>
    <s v="Service Engineer"/>
    <x v="4"/>
    <x v="0"/>
    <x v="1"/>
    <x v="1169"/>
    <x v="1174"/>
    <d v="2025-04-19T00:00:00"/>
    <x v="0"/>
    <n v="87107"/>
    <n v="4.5"/>
    <x v="0"/>
    <n v="5"/>
    <x v="1"/>
    <x v="1"/>
    <n v="23"/>
  </r>
  <r>
    <x v="5271"/>
    <x v="0"/>
    <n v="30"/>
    <x v="0"/>
    <s v="Operations Manager"/>
    <x v="12"/>
    <x v="2"/>
    <x v="1"/>
    <x v="1169"/>
    <x v="1171"/>
    <d v="2025-04-23T00:00:00"/>
    <x v="0"/>
    <m/>
    <m/>
    <x v="0"/>
    <n v="5"/>
    <x v="0"/>
    <x v="1"/>
    <n v="27"/>
  </r>
  <r>
    <x v="5272"/>
    <x v="0"/>
    <n v="35"/>
    <x v="0"/>
    <s v="Operations Executive"/>
    <x v="5"/>
    <x v="1"/>
    <x v="1"/>
    <x v="1170"/>
    <x v="1173"/>
    <d v="2025-04-20T00:00:00"/>
    <x v="0"/>
    <n v="40407"/>
    <n v="3.8"/>
    <x v="0"/>
    <n v="4"/>
    <x v="2"/>
    <x v="2"/>
    <n v="23"/>
  </r>
  <r>
    <x v="5273"/>
    <x v="2"/>
    <n v="27"/>
    <x v="4"/>
    <s v="Production Engineer"/>
    <x v="7"/>
    <x v="1"/>
    <x v="1"/>
    <x v="1170"/>
    <x v="1176"/>
    <d v="2025-04-29T00:00:00"/>
    <x v="0"/>
    <m/>
    <m/>
    <x v="0"/>
    <n v="4"/>
    <x v="1"/>
    <x v="0"/>
    <n v="32"/>
  </r>
  <r>
    <x v="5274"/>
    <x v="0"/>
    <n v="32"/>
    <x v="6"/>
    <s v="Finance Manager"/>
    <x v="4"/>
    <x v="4"/>
    <x v="1"/>
    <x v="1170"/>
    <x v="1174"/>
    <d v="2025-04-18T00:00:00"/>
    <x v="1"/>
    <m/>
    <m/>
    <x v="1"/>
    <n v="4"/>
    <x v="0"/>
    <x v="1"/>
    <n v="21"/>
  </r>
  <r>
    <x v="5275"/>
    <x v="0"/>
    <n v="23"/>
    <x v="0"/>
    <s v="Operations Manager"/>
    <x v="4"/>
    <x v="0"/>
    <x v="1"/>
    <x v="1170"/>
    <x v="1168"/>
    <d v="2025-04-13T00:00:00"/>
    <x v="0"/>
    <n v="75996"/>
    <n v="4.5"/>
    <x v="2"/>
    <n v="5"/>
    <x v="1"/>
    <x v="0"/>
    <n v="16"/>
  </r>
  <r>
    <x v="5276"/>
    <x v="0"/>
    <n v="34"/>
    <x v="0"/>
    <s v="Operations Manager"/>
    <x v="2"/>
    <x v="2"/>
    <x v="1"/>
    <x v="1170"/>
    <x v="1177"/>
    <d v="2025-04-18T00:00:00"/>
    <x v="0"/>
    <n v="63825"/>
    <n v="3.6"/>
    <x v="0"/>
    <n v="4"/>
    <x v="1"/>
    <x v="2"/>
    <n v="21"/>
  </r>
  <r>
    <x v="5277"/>
    <x v="0"/>
    <n v="40"/>
    <x v="1"/>
    <s v="Service Engineer"/>
    <x v="1"/>
    <x v="1"/>
    <x v="1"/>
    <x v="1171"/>
    <x v="1178"/>
    <d v="2025-05-02T00:00:00"/>
    <x v="3"/>
    <m/>
    <m/>
    <x v="1"/>
    <n v="4"/>
    <x v="1"/>
    <x v="3"/>
    <n v="34"/>
  </r>
  <r>
    <x v="5278"/>
    <x v="1"/>
    <n v="38"/>
    <x v="1"/>
    <s v="Service Manager"/>
    <x v="2"/>
    <x v="3"/>
    <x v="1"/>
    <x v="1171"/>
    <x v="1177"/>
    <d v="2025-04-18T00:00:00"/>
    <x v="0"/>
    <n v="68270"/>
    <n v="4.9000000000000004"/>
    <x v="0"/>
    <n v="4"/>
    <x v="1"/>
    <x v="2"/>
    <n v="20"/>
  </r>
  <r>
    <x v="5279"/>
    <x v="0"/>
    <n v="31"/>
    <x v="1"/>
    <s v="Service Manager"/>
    <x v="0"/>
    <x v="1"/>
    <x v="3"/>
    <x v="1171"/>
    <x v="1179"/>
    <d v="2025-04-27T00:00:00"/>
    <x v="2"/>
    <m/>
    <m/>
    <x v="1"/>
    <n v="5"/>
    <x v="1"/>
    <x v="1"/>
    <n v="29"/>
  </r>
  <r>
    <x v="5280"/>
    <x v="1"/>
    <n v="30"/>
    <x v="0"/>
    <s v="Operations Executive"/>
    <x v="1"/>
    <x v="3"/>
    <x v="3"/>
    <x v="1171"/>
    <x v="1175"/>
    <d v="2025-04-13T00:00:00"/>
    <x v="0"/>
    <n v="63230"/>
    <n v="4.7"/>
    <x v="0"/>
    <m/>
    <x v="0"/>
    <x v="1"/>
    <n v="15"/>
  </r>
  <r>
    <x v="5281"/>
    <x v="0"/>
    <n v="29"/>
    <x v="0"/>
    <s v="Operations Executive"/>
    <x v="14"/>
    <x v="4"/>
    <x v="2"/>
    <x v="1171"/>
    <x v="1175"/>
    <d v="2025-04-14T00:00:00"/>
    <x v="0"/>
    <n v="146647"/>
    <n v="4.7"/>
    <x v="0"/>
    <n v="4"/>
    <x v="0"/>
    <x v="1"/>
    <n v="16"/>
  </r>
  <r>
    <x v="5282"/>
    <x v="0"/>
    <n v="32"/>
    <x v="7"/>
    <s v="Purchase Officer"/>
    <x v="8"/>
    <x v="0"/>
    <x v="1"/>
    <x v="1171"/>
    <x v="1172"/>
    <d v="2025-04-17T00:00:00"/>
    <x v="0"/>
    <m/>
    <m/>
    <x v="0"/>
    <n v="4"/>
    <x v="1"/>
    <x v="1"/>
    <n v="19"/>
  </r>
  <r>
    <x v="5283"/>
    <x v="2"/>
    <n v="22"/>
    <x v="1"/>
    <s v="Service Engineer"/>
    <x v="7"/>
    <x v="0"/>
    <x v="1"/>
    <x v="1172"/>
    <x v="1170"/>
    <d v="2025-04-23T00:00:00"/>
    <x v="0"/>
    <n v="59837"/>
    <n v="4.7"/>
    <x v="0"/>
    <m/>
    <x v="1"/>
    <x v="0"/>
    <n v="24"/>
  </r>
  <r>
    <x v="5284"/>
    <x v="0"/>
    <n v="32"/>
    <x v="0"/>
    <s v="Operations Executive"/>
    <x v="13"/>
    <x v="2"/>
    <x v="1"/>
    <x v="1172"/>
    <x v="1180"/>
    <d v="2025-04-20T00:00:00"/>
    <x v="0"/>
    <n v="189087"/>
    <n v="4.3"/>
    <x v="2"/>
    <n v="5"/>
    <x v="1"/>
    <x v="1"/>
    <n v="21"/>
  </r>
  <r>
    <x v="5285"/>
    <x v="2"/>
    <n v="34"/>
    <x v="0"/>
    <s v="Operations Manager"/>
    <x v="9"/>
    <x v="1"/>
    <x v="1"/>
    <x v="1172"/>
    <x v="1171"/>
    <d v="2025-04-16T00:00:00"/>
    <x v="0"/>
    <n v="55008"/>
    <n v="3.7"/>
    <x v="0"/>
    <n v="4"/>
    <x v="1"/>
    <x v="2"/>
    <n v="17"/>
  </r>
  <r>
    <x v="5286"/>
    <x v="1"/>
    <n v="54"/>
    <x v="0"/>
    <s v="Operations Executive"/>
    <x v="1"/>
    <x v="0"/>
    <x v="4"/>
    <x v="1173"/>
    <x v="1171"/>
    <d v="2025-04-21T00:00:00"/>
    <x v="1"/>
    <m/>
    <m/>
    <x v="1"/>
    <n v="5"/>
    <x v="1"/>
    <x v="4"/>
    <n v="21"/>
  </r>
  <r>
    <x v="5287"/>
    <x v="0"/>
    <n v="29"/>
    <x v="0"/>
    <s v="Operations Manager"/>
    <x v="7"/>
    <x v="4"/>
    <x v="3"/>
    <x v="1173"/>
    <x v="1172"/>
    <d v="2025-04-23T00:00:00"/>
    <x v="1"/>
    <m/>
    <m/>
    <x v="1"/>
    <n v="4"/>
    <x v="1"/>
    <x v="1"/>
    <n v="23"/>
  </r>
  <r>
    <x v="5288"/>
    <x v="0"/>
    <n v="34"/>
    <x v="0"/>
    <s v="Operations Executive"/>
    <x v="14"/>
    <x v="1"/>
    <x v="1"/>
    <x v="1173"/>
    <x v="1175"/>
    <d v="2025-04-16T00:00:00"/>
    <x v="0"/>
    <n v="135601"/>
    <n v="3.5"/>
    <x v="0"/>
    <n v="5"/>
    <x v="1"/>
    <x v="2"/>
    <n v="16"/>
  </r>
  <r>
    <x v="5289"/>
    <x v="2"/>
    <n v="26"/>
    <x v="2"/>
    <s v="Sales Executive"/>
    <x v="9"/>
    <x v="4"/>
    <x v="0"/>
    <x v="1173"/>
    <x v="1180"/>
    <d v="2025-04-20T00:00:00"/>
    <x v="0"/>
    <n v="52472"/>
    <n v="4.4000000000000004"/>
    <x v="0"/>
    <n v="3"/>
    <x v="1"/>
    <x v="0"/>
    <n v="20"/>
  </r>
  <r>
    <x v="5290"/>
    <x v="0"/>
    <n v="29"/>
    <x v="1"/>
    <s v="Service Engineer"/>
    <x v="0"/>
    <x v="2"/>
    <x v="2"/>
    <x v="1174"/>
    <x v="1179"/>
    <d v="2025-04-27T00:00:00"/>
    <x v="0"/>
    <n v="58721"/>
    <n v="4"/>
    <x v="0"/>
    <n v="4"/>
    <x v="1"/>
    <x v="1"/>
    <n v="26"/>
  </r>
  <r>
    <x v="5291"/>
    <x v="0"/>
    <n v="26"/>
    <x v="2"/>
    <s v="Sales Executive"/>
    <x v="1"/>
    <x v="2"/>
    <x v="2"/>
    <x v="1174"/>
    <x v="1181"/>
    <d v="2025-04-24T00:00:00"/>
    <x v="0"/>
    <n v="60369"/>
    <n v="3.9"/>
    <x v="2"/>
    <n v="2"/>
    <x v="0"/>
    <x v="0"/>
    <n v="23"/>
  </r>
  <r>
    <x v="5292"/>
    <x v="0"/>
    <n v="27"/>
    <x v="0"/>
    <s v="Operations Manager"/>
    <x v="4"/>
    <x v="1"/>
    <x v="1"/>
    <x v="1174"/>
    <x v="1181"/>
    <d v="2025-04-25T00:00:00"/>
    <x v="0"/>
    <m/>
    <m/>
    <x v="2"/>
    <n v="5"/>
    <x v="1"/>
    <x v="0"/>
    <n v="24"/>
  </r>
  <r>
    <x v="5293"/>
    <x v="0"/>
    <n v="32"/>
    <x v="2"/>
    <s v="Sales Manager"/>
    <x v="12"/>
    <x v="1"/>
    <x v="1"/>
    <x v="1174"/>
    <x v="1170"/>
    <d v="2025-04-18T00:00:00"/>
    <x v="0"/>
    <n v="35795"/>
    <n v="4.4000000000000004"/>
    <x v="2"/>
    <n v="5"/>
    <x v="0"/>
    <x v="1"/>
    <n v="17"/>
  </r>
  <r>
    <x v="5294"/>
    <x v="2"/>
    <n v="28"/>
    <x v="6"/>
    <s v="Financial Analyst"/>
    <x v="2"/>
    <x v="4"/>
    <x v="0"/>
    <x v="1175"/>
    <x v="1174"/>
    <d v="2025-04-21T00:00:00"/>
    <x v="3"/>
    <m/>
    <m/>
    <x v="1"/>
    <n v="4"/>
    <x v="1"/>
    <x v="1"/>
    <n v="19"/>
  </r>
  <r>
    <x v="5295"/>
    <x v="0"/>
    <n v="33"/>
    <x v="4"/>
    <s v="Production Manager"/>
    <x v="0"/>
    <x v="1"/>
    <x v="1"/>
    <x v="1175"/>
    <x v="1172"/>
    <d v="2025-04-19T00:00:00"/>
    <x v="1"/>
    <m/>
    <m/>
    <x v="1"/>
    <n v="4"/>
    <x v="1"/>
    <x v="1"/>
    <n v="17"/>
  </r>
  <r>
    <x v="5296"/>
    <x v="0"/>
    <n v="37"/>
    <x v="1"/>
    <s v="Service Engineer"/>
    <x v="8"/>
    <x v="0"/>
    <x v="2"/>
    <x v="1176"/>
    <x v="1181"/>
    <d v="2025-05-01T00:00:00"/>
    <x v="0"/>
    <n v="162302"/>
    <n v="4.3"/>
    <x v="2"/>
    <n v="4"/>
    <x v="1"/>
    <x v="2"/>
    <n v="28"/>
  </r>
  <r>
    <x v="5297"/>
    <x v="2"/>
    <n v="36"/>
    <x v="0"/>
    <s v="Operations Executive"/>
    <x v="5"/>
    <x v="2"/>
    <x v="1"/>
    <x v="1176"/>
    <x v="1182"/>
    <d v="2025-05-01T00:00:00"/>
    <x v="0"/>
    <n v="57117"/>
    <n v="4.0999999999999996"/>
    <x v="0"/>
    <n v="1"/>
    <x v="1"/>
    <x v="2"/>
    <n v="28"/>
  </r>
  <r>
    <x v="5298"/>
    <x v="0"/>
    <n v="23"/>
    <x v="1"/>
    <s v="Service Engineer"/>
    <x v="14"/>
    <x v="1"/>
    <x v="1"/>
    <x v="1176"/>
    <x v="1182"/>
    <d v="2025-05-03T00:00:00"/>
    <x v="0"/>
    <n v="103159"/>
    <n v="4.2"/>
    <x v="0"/>
    <m/>
    <x v="0"/>
    <x v="0"/>
    <n v="30"/>
  </r>
  <r>
    <x v="5299"/>
    <x v="0"/>
    <n v="37"/>
    <x v="1"/>
    <s v="Service Engineer"/>
    <x v="2"/>
    <x v="0"/>
    <x v="1"/>
    <x v="1177"/>
    <x v="1178"/>
    <d v="2025-04-25T00:00:00"/>
    <x v="0"/>
    <n v="84928"/>
    <n v="4"/>
    <x v="0"/>
    <n v="5"/>
    <x v="2"/>
    <x v="2"/>
    <n v="21"/>
  </r>
  <r>
    <x v="5300"/>
    <x v="2"/>
    <n v="22"/>
    <x v="0"/>
    <s v="Operations Executive"/>
    <x v="4"/>
    <x v="1"/>
    <x v="1"/>
    <x v="1177"/>
    <x v="1183"/>
    <d v="2025-05-01T00:00:00"/>
    <x v="1"/>
    <m/>
    <m/>
    <x v="1"/>
    <m/>
    <x v="0"/>
    <x v="0"/>
    <n v="27"/>
  </r>
  <r>
    <x v="5301"/>
    <x v="0"/>
    <n v="25"/>
    <x v="2"/>
    <s v="Sales Executive"/>
    <x v="12"/>
    <x v="0"/>
    <x v="0"/>
    <x v="1177"/>
    <x v="1171"/>
    <d v="2025-04-21T00:00:00"/>
    <x v="0"/>
    <n v="41040"/>
    <n v="4.2"/>
    <x v="2"/>
    <n v="4"/>
    <x v="0"/>
    <x v="0"/>
    <n v="17"/>
  </r>
  <r>
    <x v="5302"/>
    <x v="2"/>
    <n v="31"/>
    <x v="0"/>
    <s v="Operations Executive"/>
    <x v="4"/>
    <x v="1"/>
    <x v="1"/>
    <x v="1177"/>
    <x v="1179"/>
    <d v="2025-04-24T00:00:00"/>
    <x v="0"/>
    <n v="80229"/>
    <n v="3.8"/>
    <x v="2"/>
    <n v="4"/>
    <x v="0"/>
    <x v="1"/>
    <n v="20"/>
  </r>
  <r>
    <x v="5303"/>
    <x v="2"/>
    <n v="34"/>
    <x v="0"/>
    <s v="Operations Manager"/>
    <x v="9"/>
    <x v="0"/>
    <x v="1"/>
    <x v="1177"/>
    <x v="1176"/>
    <d v="2025-04-28T00:00:00"/>
    <x v="0"/>
    <n v="58356"/>
    <n v="4.3"/>
    <x v="0"/>
    <n v="4"/>
    <x v="1"/>
    <x v="2"/>
    <n v="24"/>
  </r>
  <r>
    <x v="5304"/>
    <x v="0"/>
    <n v="26"/>
    <x v="3"/>
    <s v="Marketing Executive"/>
    <x v="7"/>
    <x v="4"/>
    <x v="2"/>
    <x v="1178"/>
    <x v="1180"/>
    <d v="2025-04-22T00:00:00"/>
    <x v="0"/>
    <n v="51434"/>
    <n v="4.0999999999999996"/>
    <x v="0"/>
    <n v="3"/>
    <x v="1"/>
    <x v="0"/>
    <n v="17"/>
  </r>
  <r>
    <x v="5305"/>
    <x v="0"/>
    <n v="31"/>
    <x v="0"/>
    <s v="Operations Executive"/>
    <x v="4"/>
    <x v="1"/>
    <x v="1"/>
    <x v="1179"/>
    <x v="1176"/>
    <d v="2025-04-29T00:00:00"/>
    <x v="0"/>
    <n v="80075"/>
    <n v="4.3"/>
    <x v="2"/>
    <n v="4"/>
    <x v="1"/>
    <x v="1"/>
    <n v="23"/>
  </r>
  <r>
    <x v="5306"/>
    <x v="0"/>
    <n v="31"/>
    <x v="1"/>
    <s v="Service Engineer"/>
    <x v="4"/>
    <x v="0"/>
    <x v="1"/>
    <x v="1179"/>
    <x v="1182"/>
    <d v="2025-04-30T00:00:00"/>
    <x v="0"/>
    <n v="77550"/>
    <n v="4"/>
    <x v="0"/>
    <n v="3"/>
    <x v="1"/>
    <x v="1"/>
    <n v="24"/>
  </r>
  <r>
    <x v="5307"/>
    <x v="0"/>
    <n v="29"/>
    <x v="0"/>
    <s v="Operations Manager"/>
    <x v="9"/>
    <x v="0"/>
    <x v="1"/>
    <x v="1179"/>
    <x v="1184"/>
    <d v="2025-05-09T00:00:00"/>
    <x v="0"/>
    <n v="55135"/>
    <n v="4"/>
    <x v="2"/>
    <n v="4"/>
    <x v="1"/>
    <x v="1"/>
    <n v="33"/>
  </r>
  <r>
    <x v="5308"/>
    <x v="2"/>
    <n v="30"/>
    <x v="2"/>
    <s v="Sales Manager"/>
    <x v="3"/>
    <x v="1"/>
    <x v="1"/>
    <x v="1179"/>
    <x v="1176"/>
    <d v="2025-04-21T00:00:00"/>
    <x v="2"/>
    <m/>
    <m/>
    <x v="1"/>
    <n v="5"/>
    <x v="1"/>
    <x v="1"/>
    <n v="15"/>
  </r>
  <r>
    <x v="5309"/>
    <x v="2"/>
    <n v="24"/>
    <x v="1"/>
    <s v="Service Manager"/>
    <x v="7"/>
    <x v="0"/>
    <x v="0"/>
    <x v="1180"/>
    <x v="1185"/>
    <d v="2025-05-01T00:00:00"/>
    <x v="0"/>
    <n v="52204"/>
    <n v="4.5"/>
    <x v="0"/>
    <m/>
    <x v="1"/>
    <x v="0"/>
    <n v="24"/>
  </r>
  <r>
    <x v="5310"/>
    <x v="0"/>
    <n v="30"/>
    <x v="2"/>
    <s v="Sales Executive"/>
    <x v="5"/>
    <x v="4"/>
    <x v="1"/>
    <x v="1180"/>
    <x v="1180"/>
    <d v="2025-04-28T00:00:00"/>
    <x v="3"/>
    <m/>
    <m/>
    <x v="1"/>
    <n v="4"/>
    <x v="1"/>
    <x v="1"/>
    <n v="21"/>
  </r>
  <r>
    <x v="5311"/>
    <x v="2"/>
    <n v="31"/>
    <x v="1"/>
    <s v="Service Engineer"/>
    <x v="13"/>
    <x v="3"/>
    <x v="0"/>
    <x v="1180"/>
    <x v="1178"/>
    <d v="2025-04-25T00:00:00"/>
    <x v="0"/>
    <n v="186294"/>
    <n v="4.5999999999999996"/>
    <x v="0"/>
    <n v="4"/>
    <x v="1"/>
    <x v="1"/>
    <n v="18"/>
  </r>
  <r>
    <x v="5312"/>
    <x v="1"/>
    <n v="53"/>
    <x v="0"/>
    <s v="Operations Manager"/>
    <x v="0"/>
    <x v="1"/>
    <x v="0"/>
    <x v="1180"/>
    <x v="1179"/>
    <d v="2025-04-26T00:00:00"/>
    <x v="4"/>
    <m/>
    <m/>
    <x v="1"/>
    <n v="5"/>
    <x v="1"/>
    <x v="4"/>
    <n v="19"/>
  </r>
  <r>
    <x v="5313"/>
    <x v="1"/>
    <n v="31"/>
    <x v="1"/>
    <s v="Service Engineer"/>
    <x v="2"/>
    <x v="2"/>
    <x v="0"/>
    <x v="1181"/>
    <x v="1186"/>
    <d v="2025-05-04T00:00:00"/>
    <x v="2"/>
    <m/>
    <m/>
    <x v="1"/>
    <n v="4"/>
    <x v="1"/>
    <x v="1"/>
    <n v="26"/>
  </r>
  <r>
    <x v="5314"/>
    <x v="0"/>
    <n v="27"/>
    <x v="0"/>
    <s v="Operations Executive"/>
    <x v="12"/>
    <x v="0"/>
    <x v="4"/>
    <x v="1181"/>
    <x v="1187"/>
    <d v="2025-04-28T00:00:00"/>
    <x v="0"/>
    <n v="36488"/>
    <n v="4.7"/>
    <x v="0"/>
    <n v="5"/>
    <x v="1"/>
    <x v="0"/>
    <n v="20"/>
  </r>
  <r>
    <x v="5315"/>
    <x v="0"/>
    <n v="34"/>
    <x v="7"/>
    <s v="Purchase Officer"/>
    <x v="2"/>
    <x v="3"/>
    <x v="1"/>
    <x v="1181"/>
    <x v="1185"/>
    <d v="2025-05-06T00:00:00"/>
    <x v="4"/>
    <m/>
    <m/>
    <x v="1"/>
    <n v="4"/>
    <x v="0"/>
    <x v="2"/>
    <n v="28"/>
  </r>
  <r>
    <x v="5316"/>
    <x v="0"/>
    <n v="23"/>
    <x v="4"/>
    <s v="Production Engineer"/>
    <x v="9"/>
    <x v="1"/>
    <x v="0"/>
    <x v="1181"/>
    <x v="1185"/>
    <d v="2025-05-03T00:00:00"/>
    <x v="1"/>
    <m/>
    <m/>
    <x v="1"/>
    <m/>
    <x v="1"/>
    <x v="0"/>
    <n v="25"/>
  </r>
  <r>
    <x v="5317"/>
    <x v="1"/>
    <n v="25"/>
    <x v="3"/>
    <s v="Marketing Executive"/>
    <x v="7"/>
    <x v="2"/>
    <x v="2"/>
    <x v="1181"/>
    <x v="1187"/>
    <d v="2025-05-05T00:00:00"/>
    <x v="2"/>
    <m/>
    <m/>
    <x v="1"/>
    <m/>
    <x v="1"/>
    <x v="0"/>
    <n v="27"/>
  </r>
  <r>
    <x v="5318"/>
    <x v="0"/>
    <n v="28"/>
    <x v="1"/>
    <s v="Service Engineer"/>
    <x v="4"/>
    <x v="4"/>
    <x v="4"/>
    <x v="1182"/>
    <x v="1186"/>
    <d v="2025-05-02T00:00:00"/>
    <x v="1"/>
    <m/>
    <m/>
    <x v="1"/>
    <m/>
    <x v="1"/>
    <x v="1"/>
    <n v="23"/>
  </r>
  <r>
    <x v="5319"/>
    <x v="0"/>
    <n v="25"/>
    <x v="0"/>
    <s v="Operations Executive"/>
    <x v="7"/>
    <x v="4"/>
    <x v="0"/>
    <x v="1182"/>
    <x v="1184"/>
    <d v="2025-05-03T00:00:00"/>
    <x v="0"/>
    <n v="56391"/>
    <n v="4.5"/>
    <x v="0"/>
    <n v="5"/>
    <x v="1"/>
    <x v="0"/>
    <n v="24"/>
  </r>
  <r>
    <x v="5320"/>
    <x v="0"/>
    <n v="38"/>
    <x v="7"/>
    <s v="Purchase Officer"/>
    <x v="9"/>
    <x v="0"/>
    <x v="1"/>
    <x v="1182"/>
    <x v="1188"/>
    <d v="2025-05-03T00:00:00"/>
    <x v="1"/>
    <m/>
    <m/>
    <x v="1"/>
    <n v="2"/>
    <x v="1"/>
    <x v="2"/>
    <n v="24"/>
  </r>
  <r>
    <x v="5321"/>
    <x v="0"/>
    <n v="22"/>
    <x v="2"/>
    <s v="Sales Manager"/>
    <x v="2"/>
    <x v="1"/>
    <x v="1"/>
    <x v="1182"/>
    <x v="1189"/>
    <d v="2025-05-07T00:00:00"/>
    <x v="1"/>
    <m/>
    <m/>
    <x v="1"/>
    <n v="4"/>
    <x v="1"/>
    <x v="0"/>
    <n v="28"/>
  </r>
  <r>
    <x v="5322"/>
    <x v="0"/>
    <n v="35"/>
    <x v="4"/>
    <s v="Production Engineer"/>
    <x v="3"/>
    <x v="0"/>
    <x v="1"/>
    <x v="1183"/>
    <x v="1185"/>
    <d v="2025-05-03T00:00:00"/>
    <x v="0"/>
    <n v="59779"/>
    <n v="4.7"/>
    <x v="0"/>
    <n v="1"/>
    <x v="1"/>
    <x v="2"/>
    <n v="23"/>
  </r>
  <r>
    <x v="5323"/>
    <x v="1"/>
    <n v="30"/>
    <x v="0"/>
    <s v="Operations Executive"/>
    <x v="9"/>
    <x v="1"/>
    <x v="3"/>
    <x v="1183"/>
    <x v="1185"/>
    <d v="2025-05-06T00:00:00"/>
    <x v="1"/>
    <m/>
    <m/>
    <x v="1"/>
    <n v="4"/>
    <x v="1"/>
    <x v="1"/>
    <n v="26"/>
  </r>
  <r>
    <x v="5324"/>
    <x v="0"/>
    <n v="39"/>
    <x v="2"/>
    <s v="Sales Executive"/>
    <x v="4"/>
    <x v="0"/>
    <x v="0"/>
    <x v="1183"/>
    <x v="1187"/>
    <d v="2025-05-04T00:00:00"/>
    <x v="0"/>
    <n v="72754"/>
    <n v="5"/>
    <x v="0"/>
    <n v="4"/>
    <x v="1"/>
    <x v="2"/>
    <n v="24"/>
  </r>
  <r>
    <x v="5325"/>
    <x v="0"/>
    <n v="37"/>
    <x v="2"/>
    <s v="Sales Executive"/>
    <x v="0"/>
    <x v="0"/>
    <x v="0"/>
    <x v="1183"/>
    <x v="1185"/>
    <d v="2025-05-09T00:00:00"/>
    <x v="2"/>
    <m/>
    <m/>
    <x v="1"/>
    <n v="4"/>
    <x v="1"/>
    <x v="2"/>
    <n v="29"/>
  </r>
  <r>
    <x v="5326"/>
    <x v="0"/>
    <n v="34"/>
    <x v="1"/>
    <s v="Service Engineer"/>
    <x v="9"/>
    <x v="1"/>
    <x v="0"/>
    <x v="1183"/>
    <x v="1188"/>
    <d v="2025-05-02T00:00:00"/>
    <x v="3"/>
    <m/>
    <m/>
    <x v="1"/>
    <n v="5"/>
    <x v="1"/>
    <x v="2"/>
    <n v="22"/>
  </r>
  <r>
    <x v="5327"/>
    <x v="0"/>
    <n v="27"/>
    <x v="0"/>
    <s v="Operations Executive"/>
    <x v="3"/>
    <x v="1"/>
    <x v="1"/>
    <x v="1184"/>
    <x v="1183"/>
    <d v="2025-05-06T00:00:00"/>
    <x v="0"/>
    <n v="57032"/>
    <n v="5"/>
    <x v="0"/>
    <m/>
    <x v="1"/>
    <x v="0"/>
    <n v="25"/>
  </r>
  <r>
    <x v="5328"/>
    <x v="0"/>
    <n v="26"/>
    <x v="0"/>
    <s v="Operations Executive"/>
    <x v="7"/>
    <x v="1"/>
    <x v="1"/>
    <x v="1184"/>
    <x v="1182"/>
    <d v="2025-04-29T00:00:00"/>
    <x v="2"/>
    <m/>
    <m/>
    <x v="1"/>
    <n v="4"/>
    <x v="1"/>
    <x v="0"/>
    <n v="18"/>
  </r>
  <r>
    <x v="5329"/>
    <x v="0"/>
    <n v="22"/>
    <x v="0"/>
    <s v="Operations Executive"/>
    <x v="7"/>
    <x v="1"/>
    <x v="4"/>
    <x v="1184"/>
    <x v="1190"/>
    <d v="2025-05-03T00:00:00"/>
    <x v="0"/>
    <n v="52247"/>
    <n v="3.8"/>
    <x v="0"/>
    <n v="4"/>
    <x v="0"/>
    <x v="0"/>
    <n v="22"/>
  </r>
  <r>
    <x v="5330"/>
    <x v="0"/>
    <n v="35"/>
    <x v="4"/>
    <s v="Production Manager"/>
    <x v="6"/>
    <x v="0"/>
    <x v="2"/>
    <x v="1184"/>
    <x v="1178"/>
    <d v="2025-04-25T00:00:00"/>
    <x v="0"/>
    <n v="84024"/>
    <n v="4.8"/>
    <x v="0"/>
    <n v="4"/>
    <x v="1"/>
    <x v="2"/>
    <n v="14"/>
  </r>
  <r>
    <x v="5331"/>
    <x v="0"/>
    <n v="22"/>
    <x v="0"/>
    <s v="Operations Executive"/>
    <x v="9"/>
    <x v="1"/>
    <x v="0"/>
    <x v="1184"/>
    <x v="1186"/>
    <d v="2025-05-05T00:00:00"/>
    <x v="0"/>
    <n v="64911"/>
    <n v="4.2"/>
    <x v="0"/>
    <n v="5"/>
    <x v="1"/>
    <x v="0"/>
    <n v="24"/>
  </r>
  <r>
    <x v="5332"/>
    <x v="0"/>
    <n v="26"/>
    <x v="0"/>
    <s v="Operations Executive"/>
    <x v="12"/>
    <x v="2"/>
    <x v="1"/>
    <x v="1184"/>
    <x v="1191"/>
    <d v="2025-05-10T00:00:00"/>
    <x v="1"/>
    <m/>
    <m/>
    <x v="1"/>
    <n v="4"/>
    <x v="1"/>
    <x v="0"/>
    <n v="29"/>
  </r>
  <r>
    <x v="5333"/>
    <x v="0"/>
    <n v="27"/>
    <x v="0"/>
    <s v="Operations Executive"/>
    <x v="4"/>
    <x v="0"/>
    <x v="0"/>
    <x v="1185"/>
    <x v="1192"/>
    <d v="2025-05-11T00:00:00"/>
    <x v="0"/>
    <n v="67392"/>
    <n v="3.8"/>
    <x v="0"/>
    <m/>
    <x v="2"/>
    <x v="0"/>
    <n v="29"/>
  </r>
  <r>
    <x v="5334"/>
    <x v="1"/>
    <n v="27"/>
    <x v="0"/>
    <s v="Operations Manager"/>
    <x v="0"/>
    <x v="2"/>
    <x v="1"/>
    <x v="1185"/>
    <x v="1193"/>
    <d v="2025-05-10T00:00:00"/>
    <x v="1"/>
    <m/>
    <m/>
    <x v="1"/>
    <n v="5"/>
    <x v="1"/>
    <x v="0"/>
    <n v="28"/>
  </r>
  <r>
    <x v="5335"/>
    <x v="1"/>
    <n v="33"/>
    <x v="0"/>
    <s v="Operations Executive"/>
    <x v="4"/>
    <x v="1"/>
    <x v="1"/>
    <x v="1185"/>
    <x v="1178"/>
    <d v="2025-04-27T00:00:00"/>
    <x v="2"/>
    <m/>
    <m/>
    <x v="1"/>
    <n v="4"/>
    <x v="1"/>
    <x v="1"/>
    <n v="15"/>
  </r>
  <r>
    <x v="5336"/>
    <x v="0"/>
    <n v="50"/>
    <x v="4"/>
    <s v="Production Manager"/>
    <x v="12"/>
    <x v="2"/>
    <x v="1"/>
    <x v="1185"/>
    <x v="1185"/>
    <d v="2025-05-08T00:00:00"/>
    <x v="0"/>
    <n v="52604"/>
    <n v="3.8"/>
    <x v="0"/>
    <n v="4"/>
    <x v="1"/>
    <x v="5"/>
    <n v="26"/>
  </r>
  <r>
    <x v="5337"/>
    <x v="0"/>
    <n v="23"/>
    <x v="0"/>
    <s v="Operations Executive"/>
    <x v="7"/>
    <x v="3"/>
    <x v="0"/>
    <x v="1185"/>
    <x v="1187"/>
    <d v="2025-04-30T00:00:00"/>
    <x v="0"/>
    <n v="48777"/>
    <n v="4.0999999999999996"/>
    <x v="0"/>
    <n v="4"/>
    <x v="1"/>
    <x v="0"/>
    <n v="18"/>
  </r>
  <r>
    <x v="5338"/>
    <x v="1"/>
    <n v="25"/>
    <x v="3"/>
    <s v="Marketing Executive"/>
    <x v="7"/>
    <x v="1"/>
    <x v="1"/>
    <x v="1186"/>
    <x v="1194"/>
    <d v="2025-05-15T00:00:00"/>
    <x v="0"/>
    <n v="54682"/>
    <n v="4"/>
    <x v="0"/>
    <n v="4"/>
    <x v="1"/>
    <x v="0"/>
    <n v="32"/>
  </r>
  <r>
    <x v="5339"/>
    <x v="0"/>
    <n v="38"/>
    <x v="2"/>
    <s v="Sales Executive"/>
    <x v="13"/>
    <x v="1"/>
    <x v="1"/>
    <x v="1186"/>
    <x v="1190"/>
    <d v="2025-04-25T00:00:00"/>
    <x v="0"/>
    <n v="201002"/>
    <n v="3.6"/>
    <x v="0"/>
    <n v="5"/>
    <x v="1"/>
    <x v="2"/>
    <n v="12"/>
  </r>
  <r>
    <x v="5340"/>
    <x v="2"/>
    <n v="26"/>
    <x v="2"/>
    <s v="Sales Executive"/>
    <x v="5"/>
    <x v="0"/>
    <x v="2"/>
    <x v="1186"/>
    <x v="1195"/>
    <d v="2025-05-10T00:00:00"/>
    <x v="3"/>
    <m/>
    <m/>
    <x v="1"/>
    <n v="4"/>
    <x v="1"/>
    <x v="0"/>
    <n v="27"/>
  </r>
  <r>
    <x v="5341"/>
    <x v="1"/>
    <n v="51"/>
    <x v="3"/>
    <s v="Marketing Executive"/>
    <x v="5"/>
    <x v="0"/>
    <x v="3"/>
    <x v="1186"/>
    <x v="1182"/>
    <d v="2025-04-28T00:00:00"/>
    <x v="0"/>
    <m/>
    <m/>
    <x v="0"/>
    <m/>
    <x v="1"/>
    <x v="5"/>
    <n v="15"/>
  </r>
  <r>
    <x v="5342"/>
    <x v="0"/>
    <n v="40"/>
    <x v="1"/>
    <s v="Service Engineer"/>
    <x v="5"/>
    <x v="1"/>
    <x v="1"/>
    <x v="1187"/>
    <x v="1191"/>
    <d v="2025-05-14T00:00:00"/>
    <x v="1"/>
    <m/>
    <m/>
    <x v="1"/>
    <m/>
    <x v="0"/>
    <x v="3"/>
    <n v="30"/>
  </r>
  <r>
    <x v="5343"/>
    <x v="0"/>
    <n v="33"/>
    <x v="0"/>
    <s v="Operations Executive"/>
    <x v="7"/>
    <x v="4"/>
    <x v="1"/>
    <x v="1187"/>
    <x v="1183"/>
    <d v="2025-04-30T00:00:00"/>
    <x v="2"/>
    <m/>
    <m/>
    <x v="1"/>
    <n v="4"/>
    <x v="1"/>
    <x v="1"/>
    <n v="16"/>
  </r>
  <r>
    <x v="5344"/>
    <x v="1"/>
    <n v="24"/>
    <x v="1"/>
    <s v="Service Engineer"/>
    <x v="4"/>
    <x v="0"/>
    <x v="2"/>
    <x v="1187"/>
    <x v="1196"/>
    <d v="2025-05-11T00:00:00"/>
    <x v="0"/>
    <n v="55171"/>
    <n v="3.6"/>
    <x v="0"/>
    <n v="5"/>
    <x v="1"/>
    <x v="0"/>
    <n v="27"/>
  </r>
  <r>
    <x v="5345"/>
    <x v="0"/>
    <n v="30"/>
    <x v="1"/>
    <s v="Service Engineer"/>
    <x v="6"/>
    <x v="2"/>
    <x v="2"/>
    <x v="1188"/>
    <x v="1192"/>
    <d v="2025-05-07T00:00:00"/>
    <x v="0"/>
    <n v="75960"/>
    <n v="4.5"/>
    <x v="0"/>
    <n v="5"/>
    <x v="1"/>
    <x v="1"/>
    <n v="22"/>
  </r>
  <r>
    <x v="5346"/>
    <x v="0"/>
    <n v="24"/>
    <x v="2"/>
    <s v="Sales Manager"/>
    <x v="12"/>
    <x v="1"/>
    <x v="0"/>
    <x v="1188"/>
    <x v="1186"/>
    <d v="2025-05-05T00:00:00"/>
    <x v="0"/>
    <n v="57908"/>
    <n v="4"/>
    <x v="0"/>
    <n v="4"/>
    <x v="1"/>
    <x v="0"/>
    <n v="20"/>
  </r>
  <r>
    <x v="5347"/>
    <x v="0"/>
    <n v="23"/>
    <x v="1"/>
    <s v="Service Manager"/>
    <x v="12"/>
    <x v="1"/>
    <x v="0"/>
    <x v="1188"/>
    <x v="1186"/>
    <d v="2025-05-08T00:00:00"/>
    <x v="1"/>
    <m/>
    <m/>
    <x v="1"/>
    <n v="4"/>
    <x v="1"/>
    <x v="0"/>
    <n v="23"/>
  </r>
  <r>
    <x v="5348"/>
    <x v="0"/>
    <n v="35"/>
    <x v="1"/>
    <s v="Service Engineer"/>
    <x v="11"/>
    <x v="1"/>
    <x v="1"/>
    <x v="1188"/>
    <x v="1189"/>
    <d v="2025-05-12T00:00:00"/>
    <x v="0"/>
    <n v="155377"/>
    <n v="4.3"/>
    <x v="0"/>
    <n v="5"/>
    <x v="0"/>
    <x v="2"/>
    <n v="27"/>
  </r>
  <r>
    <x v="5349"/>
    <x v="2"/>
    <n v="35"/>
    <x v="4"/>
    <s v="Production Manager"/>
    <x v="4"/>
    <x v="1"/>
    <x v="2"/>
    <x v="1189"/>
    <x v="1194"/>
    <d v="2025-05-17T00:00:00"/>
    <x v="0"/>
    <n v="64451"/>
    <n v="4.9000000000000004"/>
    <x v="0"/>
    <n v="5"/>
    <x v="0"/>
    <x v="2"/>
    <n v="31"/>
  </r>
  <r>
    <x v="5350"/>
    <x v="2"/>
    <n v="35"/>
    <x v="0"/>
    <s v="Operations Executive"/>
    <x v="0"/>
    <x v="3"/>
    <x v="2"/>
    <x v="1189"/>
    <x v="1197"/>
    <d v="2025-05-16T00:00:00"/>
    <x v="0"/>
    <m/>
    <m/>
    <x v="0"/>
    <n v="4"/>
    <x v="1"/>
    <x v="2"/>
    <n v="30"/>
  </r>
  <r>
    <x v="5351"/>
    <x v="1"/>
    <n v="29"/>
    <x v="5"/>
    <s v="General Manager"/>
    <x v="0"/>
    <x v="0"/>
    <x v="0"/>
    <x v="1189"/>
    <x v="1198"/>
    <d v="2025-05-19T00:00:00"/>
    <x v="0"/>
    <n v="58456"/>
    <n v="4.7"/>
    <x v="0"/>
    <n v="4"/>
    <x v="1"/>
    <x v="1"/>
    <n v="33"/>
  </r>
  <r>
    <x v="5352"/>
    <x v="0"/>
    <n v="34"/>
    <x v="4"/>
    <s v="Production Engineer"/>
    <x v="0"/>
    <x v="2"/>
    <x v="3"/>
    <x v="1189"/>
    <x v="1196"/>
    <d v="2025-05-06T00:00:00"/>
    <x v="0"/>
    <n v="45258"/>
    <n v="3.7"/>
    <x v="0"/>
    <n v="4"/>
    <x v="1"/>
    <x v="2"/>
    <n v="20"/>
  </r>
  <r>
    <x v="5353"/>
    <x v="0"/>
    <n v="25"/>
    <x v="6"/>
    <s v="Financial Analyst"/>
    <x v="6"/>
    <x v="3"/>
    <x v="1"/>
    <x v="1189"/>
    <x v="1197"/>
    <d v="2025-05-14T00:00:00"/>
    <x v="0"/>
    <n v="59871"/>
    <n v="4.3"/>
    <x v="2"/>
    <n v="2"/>
    <x v="1"/>
    <x v="0"/>
    <n v="28"/>
  </r>
  <r>
    <x v="5354"/>
    <x v="0"/>
    <n v="30"/>
    <x v="6"/>
    <s v="Financial Analyst"/>
    <x v="6"/>
    <x v="1"/>
    <x v="1"/>
    <x v="1189"/>
    <x v="1194"/>
    <d v="2025-05-14T00:00:00"/>
    <x v="0"/>
    <n v="72907"/>
    <n v="3.7"/>
    <x v="0"/>
    <n v="4"/>
    <x v="1"/>
    <x v="1"/>
    <n v="28"/>
  </r>
  <r>
    <x v="5355"/>
    <x v="0"/>
    <n v="40"/>
    <x v="0"/>
    <s v="Operations Executive"/>
    <x v="9"/>
    <x v="1"/>
    <x v="1"/>
    <x v="1190"/>
    <x v="1195"/>
    <d v="2025-05-07T00:00:00"/>
    <x v="0"/>
    <n v="58606"/>
    <n v="4.2"/>
    <x v="0"/>
    <n v="4"/>
    <x v="0"/>
    <x v="3"/>
    <n v="20"/>
  </r>
  <r>
    <x v="5356"/>
    <x v="0"/>
    <n v="29"/>
    <x v="6"/>
    <s v="Financial Analyst"/>
    <x v="6"/>
    <x v="4"/>
    <x v="1"/>
    <x v="1190"/>
    <x v="1184"/>
    <d v="2025-05-09T00:00:00"/>
    <x v="0"/>
    <m/>
    <m/>
    <x v="0"/>
    <n v="5"/>
    <x v="1"/>
    <x v="1"/>
    <n v="22"/>
  </r>
  <r>
    <x v="5357"/>
    <x v="1"/>
    <n v="29"/>
    <x v="2"/>
    <s v="Sales Executive"/>
    <x v="14"/>
    <x v="0"/>
    <x v="2"/>
    <x v="1190"/>
    <x v="1195"/>
    <d v="2025-05-08T00:00:00"/>
    <x v="0"/>
    <n v="103306"/>
    <n v="4"/>
    <x v="0"/>
    <n v="5"/>
    <x v="1"/>
    <x v="1"/>
    <n v="21"/>
  </r>
  <r>
    <x v="5358"/>
    <x v="2"/>
    <n v="27"/>
    <x v="2"/>
    <s v="Sales Executive"/>
    <x v="4"/>
    <x v="0"/>
    <x v="2"/>
    <x v="1190"/>
    <x v="1185"/>
    <d v="2025-05-05T00:00:00"/>
    <x v="1"/>
    <m/>
    <m/>
    <x v="1"/>
    <n v="5"/>
    <x v="1"/>
    <x v="0"/>
    <n v="18"/>
  </r>
  <r>
    <x v="5359"/>
    <x v="0"/>
    <n v="24"/>
    <x v="2"/>
    <s v="Sales Manager"/>
    <x v="8"/>
    <x v="0"/>
    <x v="2"/>
    <x v="1190"/>
    <x v="1199"/>
    <d v="2025-05-18T00:00:00"/>
    <x v="0"/>
    <n v="205814"/>
    <n v="4.4000000000000004"/>
    <x v="0"/>
    <m/>
    <x v="1"/>
    <x v="0"/>
    <n v="31"/>
  </r>
  <r>
    <x v="5360"/>
    <x v="2"/>
    <n v="29"/>
    <x v="1"/>
    <s v="Service Manager"/>
    <x v="12"/>
    <x v="2"/>
    <x v="1"/>
    <x v="1190"/>
    <x v="1183"/>
    <d v="2025-05-05T00:00:00"/>
    <x v="0"/>
    <n v="40509"/>
    <n v="4.4000000000000004"/>
    <x v="0"/>
    <n v="4"/>
    <x v="0"/>
    <x v="1"/>
    <n v="18"/>
  </r>
  <r>
    <x v="5361"/>
    <x v="0"/>
    <n v="33"/>
    <x v="0"/>
    <s v="Operations Executive"/>
    <x v="5"/>
    <x v="0"/>
    <x v="2"/>
    <x v="1190"/>
    <x v="1189"/>
    <d v="2025-05-10T00:00:00"/>
    <x v="0"/>
    <m/>
    <m/>
    <x v="0"/>
    <n v="4"/>
    <x v="1"/>
    <x v="1"/>
    <n v="23"/>
  </r>
  <r>
    <x v="5362"/>
    <x v="0"/>
    <n v="32"/>
    <x v="1"/>
    <s v="Service Engineer"/>
    <x v="5"/>
    <x v="2"/>
    <x v="1"/>
    <x v="1191"/>
    <x v="1186"/>
    <d v="2025-05-06T00:00:00"/>
    <x v="0"/>
    <n v="59591"/>
    <n v="3.7"/>
    <x v="2"/>
    <n v="4"/>
    <x v="0"/>
    <x v="1"/>
    <n v="18"/>
  </r>
  <r>
    <x v="5363"/>
    <x v="2"/>
    <n v="35"/>
    <x v="0"/>
    <s v="Operations Executive"/>
    <x v="6"/>
    <x v="3"/>
    <x v="1"/>
    <x v="1191"/>
    <x v="1185"/>
    <d v="2025-05-02T00:00:00"/>
    <x v="0"/>
    <n v="50363"/>
    <n v="4"/>
    <x v="0"/>
    <m/>
    <x v="0"/>
    <x v="2"/>
    <n v="14"/>
  </r>
  <r>
    <x v="5364"/>
    <x v="0"/>
    <n v="30"/>
    <x v="3"/>
    <s v="Marketing Executive"/>
    <x v="1"/>
    <x v="0"/>
    <x v="0"/>
    <x v="1191"/>
    <x v="1195"/>
    <d v="2025-05-12T00:00:00"/>
    <x v="0"/>
    <n v="73732"/>
    <n v="5"/>
    <x v="0"/>
    <n v="4"/>
    <x v="0"/>
    <x v="1"/>
    <n v="24"/>
  </r>
  <r>
    <x v="5365"/>
    <x v="1"/>
    <n v="26"/>
    <x v="5"/>
    <s v="General Manager"/>
    <x v="4"/>
    <x v="0"/>
    <x v="1"/>
    <x v="1191"/>
    <x v="1186"/>
    <d v="2025-04-30T00:00:00"/>
    <x v="0"/>
    <n v="78571"/>
    <n v="4.3"/>
    <x v="0"/>
    <m/>
    <x v="1"/>
    <x v="0"/>
    <n v="12"/>
  </r>
  <r>
    <x v="5366"/>
    <x v="2"/>
    <n v="24"/>
    <x v="3"/>
    <s v="Marketing Executive"/>
    <x v="4"/>
    <x v="1"/>
    <x v="3"/>
    <x v="1191"/>
    <x v="1193"/>
    <d v="2025-05-15T00:00:00"/>
    <x v="0"/>
    <n v="68060"/>
    <n v="4.7"/>
    <x v="2"/>
    <n v="3"/>
    <x v="1"/>
    <x v="0"/>
    <n v="27"/>
  </r>
  <r>
    <x v="5367"/>
    <x v="0"/>
    <n v="22"/>
    <x v="1"/>
    <s v="Service Engineer"/>
    <x v="7"/>
    <x v="1"/>
    <x v="1"/>
    <x v="1192"/>
    <x v="1184"/>
    <d v="2025-05-03T00:00:00"/>
    <x v="1"/>
    <m/>
    <m/>
    <x v="1"/>
    <n v="5"/>
    <x v="1"/>
    <x v="0"/>
    <n v="14"/>
  </r>
  <r>
    <x v="5368"/>
    <x v="2"/>
    <n v="25"/>
    <x v="6"/>
    <s v="Financial Analyst"/>
    <x v="5"/>
    <x v="0"/>
    <x v="0"/>
    <x v="1192"/>
    <x v="1196"/>
    <d v="2025-05-08T00:00:00"/>
    <x v="0"/>
    <n v="54952"/>
    <n v="3.9"/>
    <x v="0"/>
    <n v="5"/>
    <x v="1"/>
    <x v="0"/>
    <n v="19"/>
  </r>
  <r>
    <x v="5369"/>
    <x v="0"/>
    <n v="25"/>
    <x v="1"/>
    <s v="Service Engineer"/>
    <x v="0"/>
    <x v="1"/>
    <x v="2"/>
    <x v="1192"/>
    <x v="1195"/>
    <d v="2025-05-13T00:00:00"/>
    <x v="0"/>
    <n v="54577"/>
    <n v="3.9"/>
    <x v="0"/>
    <n v="4"/>
    <x v="1"/>
    <x v="0"/>
    <n v="24"/>
  </r>
  <r>
    <x v="5370"/>
    <x v="0"/>
    <n v="31"/>
    <x v="0"/>
    <s v="Operations Manager"/>
    <x v="1"/>
    <x v="3"/>
    <x v="0"/>
    <x v="1193"/>
    <x v="1194"/>
    <d v="2025-05-16T00:00:00"/>
    <x v="0"/>
    <n v="54240"/>
    <n v="4.3"/>
    <x v="0"/>
    <n v="4"/>
    <x v="1"/>
    <x v="1"/>
    <n v="26"/>
  </r>
  <r>
    <x v="5371"/>
    <x v="0"/>
    <n v="37"/>
    <x v="0"/>
    <s v="Operations Manager"/>
    <x v="2"/>
    <x v="0"/>
    <x v="0"/>
    <x v="1193"/>
    <x v="1195"/>
    <d v="2025-05-11T00:00:00"/>
    <x v="0"/>
    <n v="74398"/>
    <n v="4.5999999999999996"/>
    <x v="0"/>
    <m/>
    <x v="1"/>
    <x v="2"/>
    <n v="21"/>
  </r>
  <r>
    <x v="5372"/>
    <x v="0"/>
    <n v="22"/>
    <x v="0"/>
    <s v="Operations Executive"/>
    <x v="0"/>
    <x v="3"/>
    <x v="1"/>
    <x v="1193"/>
    <x v="1199"/>
    <d v="2025-05-16T00:00:00"/>
    <x v="0"/>
    <n v="66277"/>
    <n v="4.3"/>
    <x v="0"/>
    <n v="4"/>
    <x v="1"/>
    <x v="0"/>
    <n v="26"/>
  </r>
  <r>
    <x v="5373"/>
    <x v="2"/>
    <n v="27"/>
    <x v="7"/>
    <s v="Purchase Officer"/>
    <x v="5"/>
    <x v="1"/>
    <x v="1"/>
    <x v="1193"/>
    <x v="1198"/>
    <d v="2025-05-18T00:00:00"/>
    <x v="3"/>
    <m/>
    <m/>
    <x v="1"/>
    <m/>
    <x v="1"/>
    <x v="0"/>
    <n v="28"/>
  </r>
  <r>
    <x v="5374"/>
    <x v="0"/>
    <n v="38"/>
    <x v="0"/>
    <s v="Operations Manager"/>
    <x v="3"/>
    <x v="4"/>
    <x v="0"/>
    <x v="1193"/>
    <x v="1200"/>
    <d v="2025-05-20T00:00:00"/>
    <x v="0"/>
    <n v="56316"/>
    <n v="4.0999999999999996"/>
    <x v="2"/>
    <n v="1"/>
    <x v="0"/>
    <x v="2"/>
    <n v="30"/>
  </r>
  <r>
    <x v="5375"/>
    <x v="2"/>
    <n v="30"/>
    <x v="2"/>
    <s v="Sales Executive"/>
    <x v="1"/>
    <x v="0"/>
    <x v="3"/>
    <x v="1193"/>
    <x v="1201"/>
    <d v="2025-05-14T00:00:00"/>
    <x v="0"/>
    <m/>
    <m/>
    <x v="2"/>
    <m/>
    <x v="1"/>
    <x v="1"/>
    <n v="24"/>
  </r>
  <r>
    <x v="5376"/>
    <x v="0"/>
    <n v="40"/>
    <x v="2"/>
    <s v="Sales Executive"/>
    <x v="8"/>
    <x v="2"/>
    <x v="3"/>
    <x v="1193"/>
    <x v="1191"/>
    <d v="2025-05-15T00:00:00"/>
    <x v="1"/>
    <m/>
    <m/>
    <x v="1"/>
    <n v="5"/>
    <x v="1"/>
    <x v="3"/>
    <n v="25"/>
  </r>
  <r>
    <x v="5377"/>
    <x v="0"/>
    <n v="24"/>
    <x v="0"/>
    <s v="Operations Executive"/>
    <x v="0"/>
    <x v="1"/>
    <x v="0"/>
    <x v="1194"/>
    <x v="1196"/>
    <d v="2025-05-03T00:00:00"/>
    <x v="2"/>
    <m/>
    <m/>
    <x v="1"/>
    <n v="3"/>
    <x v="1"/>
    <x v="0"/>
    <n v="12"/>
  </r>
  <r>
    <x v="5378"/>
    <x v="2"/>
    <n v="39"/>
    <x v="7"/>
    <s v="Purchase Officer"/>
    <x v="9"/>
    <x v="0"/>
    <x v="0"/>
    <x v="1194"/>
    <x v="1196"/>
    <d v="2025-05-06T00:00:00"/>
    <x v="3"/>
    <m/>
    <m/>
    <x v="1"/>
    <n v="4"/>
    <x v="0"/>
    <x v="2"/>
    <n v="15"/>
  </r>
  <r>
    <x v="5379"/>
    <x v="0"/>
    <n v="23"/>
    <x v="8"/>
    <s v="HR Manager"/>
    <x v="2"/>
    <x v="0"/>
    <x v="2"/>
    <x v="1194"/>
    <x v="1192"/>
    <d v="2025-05-07T00:00:00"/>
    <x v="0"/>
    <n v="68984"/>
    <n v="4.7"/>
    <x v="0"/>
    <m/>
    <x v="1"/>
    <x v="0"/>
    <n v="16"/>
  </r>
  <r>
    <x v="5380"/>
    <x v="0"/>
    <n v="54"/>
    <x v="2"/>
    <s v="Sales Executive"/>
    <x v="4"/>
    <x v="1"/>
    <x v="0"/>
    <x v="1194"/>
    <x v="1192"/>
    <d v="2025-05-10T00:00:00"/>
    <x v="1"/>
    <m/>
    <m/>
    <x v="1"/>
    <n v="4"/>
    <x v="1"/>
    <x v="4"/>
    <n v="19"/>
  </r>
  <r>
    <x v="5381"/>
    <x v="0"/>
    <n v="30"/>
    <x v="0"/>
    <s v="Operations Executive"/>
    <x v="9"/>
    <x v="1"/>
    <x v="3"/>
    <x v="1194"/>
    <x v="1191"/>
    <d v="2025-05-15T00:00:00"/>
    <x v="1"/>
    <m/>
    <m/>
    <x v="1"/>
    <m/>
    <x v="0"/>
    <x v="1"/>
    <n v="24"/>
  </r>
  <r>
    <x v="5382"/>
    <x v="0"/>
    <n v="22"/>
    <x v="4"/>
    <s v="Production Engineer"/>
    <x v="4"/>
    <x v="4"/>
    <x v="2"/>
    <x v="1195"/>
    <x v="1192"/>
    <d v="2025-05-08T00:00:00"/>
    <x v="0"/>
    <n v="87621"/>
    <n v="3.5"/>
    <x v="2"/>
    <n v="4"/>
    <x v="1"/>
    <x v="0"/>
    <n v="16"/>
  </r>
  <r>
    <x v="5383"/>
    <x v="0"/>
    <n v="40"/>
    <x v="0"/>
    <s v="Operations Executive"/>
    <x v="1"/>
    <x v="1"/>
    <x v="4"/>
    <x v="1195"/>
    <x v="1191"/>
    <d v="2025-05-12T00:00:00"/>
    <x v="0"/>
    <n v="57008"/>
    <n v="4.9000000000000004"/>
    <x v="2"/>
    <n v="4"/>
    <x v="1"/>
    <x v="3"/>
    <n v="20"/>
  </r>
  <r>
    <x v="5384"/>
    <x v="2"/>
    <n v="35"/>
    <x v="0"/>
    <s v="Operations Executive"/>
    <x v="7"/>
    <x v="1"/>
    <x v="3"/>
    <x v="1195"/>
    <x v="1202"/>
    <d v="2025-05-18T00:00:00"/>
    <x v="1"/>
    <m/>
    <m/>
    <x v="1"/>
    <n v="4"/>
    <x v="1"/>
    <x v="2"/>
    <n v="26"/>
  </r>
  <r>
    <x v="5385"/>
    <x v="0"/>
    <n v="33"/>
    <x v="0"/>
    <s v="Operations Manager"/>
    <x v="9"/>
    <x v="1"/>
    <x v="3"/>
    <x v="1195"/>
    <x v="1193"/>
    <d v="2025-05-16T00:00:00"/>
    <x v="1"/>
    <m/>
    <m/>
    <x v="1"/>
    <n v="4"/>
    <x v="1"/>
    <x v="1"/>
    <n v="24"/>
  </r>
  <r>
    <x v="5386"/>
    <x v="0"/>
    <n v="52"/>
    <x v="1"/>
    <s v="Service Engineer"/>
    <x v="5"/>
    <x v="4"/>
    <x v="1"/>
    <x v="1195"/>
    <x v="1203"/>
    <d v="2025-05-15T00:00:00"/>
    <x v="0"/>
    <m/>
    <m/>
    <x v="2"/>
    <n v="5"/>
    <x v="2"/>
    <x v="4"/>
    <n v="23"/>
  </r>
  <r>
    <x v="5387"/>
    <x v="1"/>
    <n v="25"/>
    <x v="3"/>
    <s v="Marketing Executive"/>
    <x v="11"/>
    <x v="0"/>
    <x v="1"/>
    <x v="1195"/>
    <x v="1192"/>
    <d v="2025-05-06T00:00:00"/>
    <x v="0"/>
    <m/>
    <m/>
    <x v="0"/>
    <n v="4"/>
    <x v="0"/>
    <x v="0"/>
    <n v="14"/>
  </r>
  <r>
    <x v="5388"/>
    <x v="0"/>
    <n v="31"/>
    <x v="1"/>
    <s v="Service Engineer"/>
    <x v="5"/>
    <x v="1"/>
    <x v="2"/>
    <x v="1196"/>
    <x v="1197"/>
    <d v="2025-05-14T00:00:00"/>
    <x v="0"/>
    <n v="53328"/>
    <n v="3.7"/>
    <x v="0"/>
    <n v="5"/>
    <x v="1"/>
    <x v="1"/>
    <n v="21"/>
  </r>
  <r>
    <x v="5389"/>
    <x v="2"/>
    <n v="27"/>
    <x v="2"/>
    <s v="Sales Executive"/>
    <x v="12"/>
    <x v="0"/>
    <x v="1"/>
    <x v="1196"/>
    <x v="1202"/>
    <d v="2025-05-24T00:00:00"/>
    <x v="0"/>
    <n v="42921"/>
    <n v="4.8"/>
    <x v="0"/>
    <n v="4"/>
    <x v="1"/>
    <x v="0"/>
    <n v="31"/>
  </r>
  <r>
    <x v="5390"/>
    <x v="0"/>
    <n v="30"/>
    <x v="7"/>
    <s v="Purchase Officer"/>
    <x v="9"/>
    <x v="2"/>
    <x v="1"/>
    <x v="1196"/>
    <x v="1204"/>
    <d v="2025-05-16T00:00:00"/>
    <x v="1"/>
    <m/>
    <m/>
    <x v="1"/>
    <n v="5"/>
    <x v="0"/>
    <x v="1"/>
    <n v="23"/>
  </r>
  <r>
    <x v="5391"/>
    <x v="0"/>
    <n v="35"/>
    <x v="0"/>
    <s v="Operations Executive"/>
    <x v="2"/>
    <x v="1"/>
    <x v="3"/>
    <x v="1196"/>
    <x v="1193"/>
    <d v="2025-05-13T00:00:00"/>
    <x v="2"/>
    <m/>
    <m/>
    <x v="1"/>
    <m/>
    <x v="0"/>
    <x v="2"/>
    <n v="20"/>
  </r>
  <r>
    <x v="5392"/>
    <x v="2"/>
    <n v="23"/>
    <x v="4"/>
    <s v="Production Engineer"/>
    <x v="9"/>
    <x v="1"/>
    <x v="0"/>
    <x v="1197"/>
    <x v="1193"/>
    <d v="2025-05-16T00:00:00"/>
    <x v="0"/>
    <n v="48369"/>
    <n v="4.2"/>
    <x v="0"/>
    <n v="4"/>
    <x v="1"/>
    <x v="0"/>
    <n v="22"/>
  </r>
  <r>
    <x v="5393"/>
    <x v="2"/>
    <n v="27"/>
    <x v="0"/>
    <s v="Operations Executive"/>
    <x v="6"/>
    <x v="1"/>
    <x v="1"/>
    <x v="1197"/>
    <x v="1194"/>
    <d v="2025-05-09T00:00:00"/>
    <x v="0"/>
    <n v="74542"/>
    <n v="3.6"/>
    <x v="0"/>
    <n v="5"/>
    <x v="0"/>
    <x v="0"/>
    <n v="15"/>
  </r>
  <r>
    <x v="5394"/>
    <x v="2"/>
    <n v="48"/>
    <x v="0"/>
    <s v="Operations Executive"/>
    <x v="5"/>
    <x v="0"/>
    <x v="0"/>
    <x v="1197"/>
    <x v="1192"/>
    <d v="2025-05-12T00:00:00"/>
    <x v="0"/>
    <n v="57333"/>
    <n v="4.4000000000000004"/>
    <x v="0"/>
    <n v="5"/>
    <x v="1"/>
    <x v="5"/>
    <n v="18"/>
  </r>
  <r>
    <x v="5395"/>
    <x v="0"/>
    <n v="31"/>
    <x v="1"/>
    <s v="Service Manager"/>
    <x v="9"/>
    <x v="0"/>
    <x v="1"/>
    <x v="1197"/>
    <x v="1193"/>
    <d v="2025-05-16T00:00:00"/>
    <x v="1"/>
    <m/>
    <m/>
    <x v="1"/>
    <m/>
    <x v="1"/>
    <x v="1"/>
    <n v="22"/>
  </r>
  <r>
    <x v="5396"/>
    <x v="0"/>
    <n v="27"/>
    <x v="3"/>
    <s v="Marketing Executive"/>
    <x v="1"/>
    <x v="0"/>
    <x v="2"/>
    <x v="1198"/>
    <x v="1205"/>
    <d v="2025-05-28T00:00:00"/>
    <x v="1"/>
    <m/>
    <m/>
    <x v="1"/>
    <n v="5"/>
    <x v="0"/>
    <x v="0"/>
    <n v="33"/>
  </r>
  <r>
    <x v="5397"/>
    <x v="0"/>
    <n v="33"/>
    <x v="2"/>
    <s v="Sales Executive"/>
    <x v="8"/>
    <x v="2"/>
    <x v="3"/>
    <x v="1199"/>
    <x v="1199"/>
    <d v="2025-05-14T00:00:00"/>
    <x v="0"/>
    <n v="216402"/>
    <n v="4.0999999999999996"/>
    <x v="0"/>
    <n v="4"/>
    <x v="1"/>
    <x v="1"/>
    <n v="18"/>
  </r>
  <r>
    <x v="5398"/>
    <x v="0"/>
    <n v="28"/>
    <x v="0"/>
    <s v="Operations Executive"/>
    <x v="8"/>
    <x v="1"/>
    <x v="2"/>
    <x v="1199"/>
    <x v="1206"/>
    <d v="2025-05-30T00:00:00"/>
    <x v="1"/>
    <m/>
    <m/>
    <x v="1"/>
    <n v="3"/>
    <x v="1"/>
    <x v="1"/>
    <n v="34"/>
  </r>
  <r>
    <x v="5399"/>
    <x v="2"/>
    <n v="22"/>
    <x v="1"/>
    <s v="Service Engineer"/>
    <x v="4"/>
    <x v="1"/>
    <x v="1"/>
    <x v="1199"/>
    <x v="1194"/>
    <d v="2025-05-14T00:00:00"/>
    <x v="0"/>
    <n v="68352"/>
    <n v="5"/>
    <x v="0"/>
    <n v="2"/>
    <x v="2"/>
    <x v="0"/>
    <n v="18"/>
  </r>
  <r>
    <x v="5400"/>
    <x v="0"/>
    <n v="27"/>
    <x v="6"/>
    <s v="Financial Analyst"/>
    <x v="6"/>
    <x v="1"/>
    <x v="1"/>
    <x v="1199"/>
    <x v="1193"/>
    <d v="2025-05-08T00:00:00"/>
    <x v="1"/>
    <m/>
    <m/>
    <x v="1"/>
    <n v="4"/>
    <x v="1"/>
    <x v="0"/>
    <n v="12"/>
  </r>
  <r>
    <x v="5401"/>
    <x v="1"/>
    <n v="27"/>
    <x v="7"/>
    <s v="Purchase Officer"/>
    <x v="1"/>
    <x v="1"/>
    <x v="1"/>
    <x v="1200"/>
    <x v="1206"/>
    <d v="2025-05-25T00:00:00"/>
    <x v="0"/>
    <m/>
    <m/>
    <x v="0"/>
    <n v="3"/>
    <x v="1"/>
    <x v="0"/>
    <n v="28"/>
  </r>
  <r>
    <x v="5402"/>
    <x v="1"/>
    <n v="33"/>
    <x v="1"/>
    <s v="Service Engineer"/>
    <x v="6"/>
    <x v="1"/>
    <x v="1"/>
    <x v="1200"/>
    <x v="1207"/>
    <d v="2025-05-20T00:00:00"/>
    <x v="0"/>
    <m/>
    <m/>
    <x v="0"/>
    <m/>
    <x v="0"/>
    <x v="1"/>
    <n v="23"/>
  </r>
  <r>
    <x v="5403"/>
    <x v="0"/>
    <n v="34"/>
    <x v="1"/>
    <s v="Service Engineer"/>
    <x v="2"/>
    <x v="0"/>
    <x v="2"/>
    <x v="1200"/>
    <x v="1198"/>
    <d v="2025-05-18T00:00:00"/>
    <x v="0"/>
    <n v="78373"/>
    <n v="4.0999999999999996"/>
    <x v="2"/>
    <m/>
    <x v="0"/>
    <x v="2"/>
    <n v="21"/>
  </r>
  <r>
    <x v="5404"/>
    <x v="0"/>
    <n v="33"/>
    <x v="1"/>
    <s v="Service Engineer"/>
    <x v="1"/>
    <x v="1"/>
    <x v="0"/>
    <x v="1200"/>
    <x v="1203"/>
    <d v="2025-05-17T00:00:00"/>
    <x v="0"/>
    <m/>
    <m/>
    <x v="0"/>
    <n v="4"/>
    <x v="1"/>
    <x v="1"/>
    <n v="20"/>
  </r>
  <r>
    <x v="5405"/>
    <x v="2"/>
    <n v="31"/>
    <x v="1"/>
    <s v="Service Engineer"/>
    <x v="0"/>
    <x v="2"/>
    <x v="1"/>
    <x v="1200"/>
    <x v="1207"/>
    <d v="2025-05-22T00:00:00"/>
    <x v="0"/>
    <n v="58470"/>
    <n v="4.5999999999999996"/>
    <x v="0"/>
    <n v="4"/>
    <x v="1"/>
    <x v="1"/>
    <n v="25"/>
  </r>
  <r>
    <x v="5406"/>
    <x v="1"/>
    <n v="32"/>
    <x v="1"/>
    <s v="Service Engineer"/>
    <x v="10"/>
    <x v="0"/>
    <x v="1"/>
    <x v="1200"/>
    <x v="1208"/>
    <d v="2025-05-26T00:00:00"/>
    <x v="2"/>
    <m/>
    <m/>
    <x v="1"/>
    <n v="5"/>
    <x v="1"/>
    <x v="1"/>
    <n v="29"/>
  </r>
  <r>
    <x v="5407"/>
    <x v="0"/>
    <n v="26"/>
    <x v="4"/>
    <s v="Production Engineer"/>
    <x v="2"/>
    <x v="1"/>
    <x v="1"/>
    <x v="1201"/>
    <x v="1209"/>
    <d v="2025-05-25T00:00:00"/>
    <x v="0"/>
    <n v="76918"/>
    <n v="3.7"/>
    <x v="0"/>
    <m/>
    <x v="1"/>
    <x v="0"/>
    <n v="27"/>
  </r>
  <r>
    <x v="5408"/>
    <x v="0"/>
    <n v="35"/>
    <x v="0"/>
    <s v="Operations Manager"/>
    <x v="1"/>
    <x v="0"/>
    <x v="2"/>
    <x v="1201"/>
    <x v="1198"/>
    <d v="2025-05-14T00:00:00"/>
    <x v="0"/>
    <m/>
    <m/>
    <x v="0"/>
    <m/>
    <x v="0"/>
    <x v="2"/>
    <n v="16"/>
  </r>
  <r>
    <x v="5409"/>
    <x v="0"/>
    <n v="36"/>
    <x v="0"/>
    <s v="Operations Manager"/>
    <x v="0"/>
    <x v="0"/>
    <x v="1"/>
    <x v="1201"/>
    <x v="1203"/>
    <d v="2025-05-22T00:00:00"/>
    <x v="0"/>
    <n v="68026"/>
    <n v="5"/>
    <x v="0"/>
    <n v="5"/>
    <x v="1"/>
    <x v="2"/>
    <n v="24"/>
  </r>
  <r>
    <x v="5410"/>
    <x v="2"/>
    <n v="25"/>
    <x v="0"/>
    <s v="Operations Executive"/>
    <x v="3"/>
    <x v="4"/>
    <x v="1"/>
    <x v="1202"/>
    <x v="1210"/>
    <d v="2025-05-28T00:00:00"/>
    <x v="0"/>
    <n v="69487"/>
    <n v="4.4000000000000004"/>
    <x v="0"/>
    <n v="4"/>
    <x v="1"/>
    <x v="0"/>
    <n v="29"/>
  </r>
  <r>
    <x v="5411"/>
    <x v="0"/>
    <n v="27"/>
    <x v="0"/>
    <s v="Operations Executive"/>
    <x v="0"/>
    <x v="2"/>
    <x v="1"/>
    <x v="1203"/>
    <x v="1203"/>
    <d v="2025-05-15T00:00:00"/>
    <x v="0"/>
    <m/>
    <m/>
    <x v="0"/>
    <n v="2"/>
    <x v="1"/>
    <x v="0"/>
    <n v="15"/>
  </r>
  <r>
    <x v="5412"/>
    <x v="2"/>
    <n v="30"/>
    <x v="0"/>
    <s v="Operations Executive"/>
    <x v="10"/>
    <x v="0"/>
    <x v="0"/>
    <x v="1203"/>
    <x v="1200"/>
    <d v="2025-05-16T00:00:00"/>
    <x v="0"/>
    <n v="126762"/>
    <n v="4.7"/>
    <x v="0"/>
    <n v="4"/>
    <x v="1"/>
    <x v="1"/>
    <n v="16"/>
  </r>
  <r>
    <x v="5413"/>
    <x v="0"/>
    <n v="25"/>
    <x v="0"/>
    <s v="Operations Executive"/>
    <x v="12"/>
    <x v="0"/>
    <x v="1"/>
    <x v="1203"/>
    <x v="1207"/>
    <d v="2025-05-25T00:00:00"/>
    <x v="1"/>
    <m/>
    <m/>
    <x v="1"/>
    <n v="5"/>
    <x v="2"/>
    <x v="0"/>
    <n v="25"/>
  </r>
  <r>
    <x v="5414"/>
    <x v="0"/>
    <n v="30"/>
    <x v="4"/>
    <s v="Production Engineer"/>
    <x v="3"/>
    <x v="1"/>
    <x v="2"/>
    <x v="1204"/>
    <x v="1200"/>
    <d v="2025-05-19T00:00:00"/>
    <x v="2"/>
    <m/>
    <m/>
    <x v="1"/>
    <n v="4"/>
    <x v="1"/>
    <x v="1"/>
    <n v="18"/>
  </r>
  <r>
    <x v="5415"/>
    <x v="0"/>
    <n v="36"/>
    <x v="0"/>
    <s v="Operations Executive"/>
    <x v="11"/>
    <x v="0"/>
    <x v="2"/>
    <x v="1204"/>
    <x v="1202"/>
    <d v="2025-05-19T00:00:00"/>
    <x v="0"/>
    <m/>
    <m/>
    <x v="0"/>
    <n v="4"/>
    <x v="1"/>
    <x v="2"/>
    <n v="18"/>
  </r>
  <r>
    <x v="5416"/>
    <x v="0"/>
    <n v="25"/>
    <x v="2"/>
    <s v="Sales Manager"/>
    <x v="1"/>
    <x v="4"/>
    <x v="1"/>
    <x v="1204"/>
    <x v="1210"/>
    <d v="2025-05-29T00:00:00"/>
    <x v="0"/>
    <n v="65994"/>
    <n v="4.8"/>
    <x v="0"/>
    <n v="3"/>
    <x v="1"/>
    <x v="0"/>
    <n v="28"/>
  </r>
  <r>
    <x v="5417"/>
    <x v="0"/>
    <n v="27"/>
    <x v="0"/>
    <s v="Operations Executive"/>
    <x v="0"/>
    <x v="0"/>
    <x v="1"/>
    <x v="1204"/>
    <x v="1202"/>
    <d v="2025-05-18T00:00:00"/>
    <x v="1"/>
    <m/>
    <m/>
    <x v="1"/>
    <n v="3"/>
    <x v="0"/>
    <x v="0"/>
    <n v="17"/>
  </r>
  <r>
    <x v="5418"/>
    <x v="0"/>
    <n v="38"/>
    <x v="0"/>
    <s v="Operations Executive"/>
    <x v="6"/>
    <x v="1"/>
    <x v="3"/>
    <x v="1204"/>
    <x v="1211"/>
    <d v="2025-05-26T00:00:00"/>
    <x v="0"/>
    <n v="69566"/>
    <n v="4"/>
    <x v="2"/>
    <m/>
    <x v="0"/>
    <x v="2"/>
    <n v="25"/>
  </r>
  <r>
    <x v="5419"/>
    <x v="0"/>
    <n v="24"/>
    <x v="1"/>
    <s v="Service Manager"/>
    <x v="1"/>
    <x v="0"/>
    <x v="2"/>
    <x v="1204"/>
    <x v="1203"/>
    <d v="2025-05-20T00:00:00"/>
    <x v="1"/>
    <m/>
    <m/>
    <x v="1"/>
    <n v="4"/>
    <x v="0"/>
    <x v="0"/>
    <n v="19"/>
  </r>
  <r>
    <x v="5420"/>
    <x v="0"/>
    <n v="28"/>
    <x v="0"/>
    <s v="Operations Executive"/>
    <x v="4"/>
    <x v="4"/>
    <x v="1"/>
    <x v="1204"/>
    <x v="1208"/>
    <d v="2025-05-23T00:00:00"/>
    <x v="2"/>
    <m/>
    <m/>
    <x v="1"/>
    <m/>
    <x v="1"/>
    <x v="1"/>
    <n v="22"/>
  </r>
  <r>
    <x v="5421"/>
    <x v="0"/>
    <n v="26"/>
    <x v="2"/>
    <s v="Sales Executive"/>
    <x v="9"/>
    <x v="1"/>
    <x v="1"/>
    <x v="1204"/>
    <x v="1210"/>
    <d v="2025-05-31T00:00:00"/>
    <x v="3"/>
    <m/>
    <m/>
    <x v="1"/>
    <n v="4"/>
    <x v="0"/>
    <x v="0"/>
    <n v="30"/>
  </r>
  <r>
    <x v="5422"/>
    <x v="1"/>
    <n v="25"/>
    <x v="1"/>
    <s v="Service Engineer"/>
    <x v="13"/>
    <x v="0"/>
    <x v="1"/>
    <x v="1204"/>
    <x v="1206"/>
    <d v="2025-05-25T00:00:00"/>
    <x v="0"/>
    <n v="151051"/>
    <n v="3.7"/>
    <x v="0"/>
    <n v="4"/>
    <x v="1"/>
    <x v="0"/>
    <n v="24"/>
  </r>
  <r>
    <x v="5423"/>
    <x v="0"/>
    <n v="24"/>
    <x v="2"/>
    <s v="Sales Executive"/>
    <x v="4"/>
    <x v="1"/>
    <x v="0"/>
    <x v="1204"/>
    <x v="1212"/>
    <d v="2025-06-01T00:00:00"/>
    <x v="0"/>
    <n v="59607"/>
    <n v="3.9"/>
    <x v="2"/>
    <n v="4"/>
    <x v="1"/>
    <x v="0"/>
    <n v="31"/>
  </r>
  <r>
    <x v="5424"/>
    <x v="0"/>
    <n v="48"/>
    <x v="0"/>
    <s v="Operations Executive"/>
    <x v="10"/>
    <x v="1"/>
    <x v="3"/>
    <x v="1205"/>
    <x v="1205"/>
    <d v="2025-05-26T00:00:00"/>
    <x v="0"/>
    <n v="176234"/>
    <n v="4.2"/>
    <x v="0"/>
    <m/>
    <x v="1"/>
    <x v="5"/>
    <n v="24"/>
  </r>
  <r>
    <x v="5425"/>
    <x v="0"/>
    <n v="32"/>
    <x v="0"/>
    <s v="Operations Executive"/>
    <x v="7"/>
    <x v="1"/>
    <x v="0"/>
    <x v="1205"/>
    <x v="1213"/>
    <d v="2025-05-28T00:00:00"/>
    <x v="0"/>
    <n v="51954"/>
    <n v="4.7"/>
    <x v="0"/>
    <n v="5"/>
    <x v="1"/>
    <x v="1"/>
    <n v="26"/>
  </r>
  <r>
    <x v="5426"/>
    <x v="1"/>
    <n v="28"/>
    <x v="0"/>
    <s v="Operations Executive"/>
    <x v="1"/>
    <x v="1"/>
    <x v="1"/>
    <x v="1206"/>
    <x v="1214"/>
    <d v="2025-05-28T00:00:00"/>
    <x v="0"/>
    <n v="64810"/>
    <n v="4.8"/>
    <x v="2"/>
    <n v="4"/>
    <x v="1"/>
    <x v="1"/>
    <n v="25"/>
  </r>
  <r>
    <x v="5427"/>
    <x v="0"/>
    <n v="54"/>
    <x v="2"/>
    <s v="Sales Executive"/>
    <x v="4"/>
    <x v="1"/>
    <x v="0"/>
    <x v="1206"/>
    <x v="1200"/>
    <d v="2025-05-18T00:00:00"/>
    <x v="1"/>
    <m/>
    <m/>
    <x v="1"/>
    <n v="4"/>
    <x v="1"/>
    <x v="4"/>
    <n v="15"/>
  </r>
  <r>
    <x v="5428"/>
    <x v="2"/>
    <n v="34"/>
    <x v="6"/>
    <s v="Financial Analyst"/>
    <x v="9"/>
    <x v="0"/>
    <x v="3"/>
    <x v="1206"/>
    <x v="1200"/>
    <d v="2025-05-19T00:00:00"/>
    <x v="4"/>
    <m/>
    <m/>
    <x v="1"/>
    <n v="5"/>
    <x v="1"/>
    <x v="2"/>
    <n v="16"/>
  </r>
  <r>
    <x v="5429"/>
    <x v="2"/>
    <n v="22"/>
    <x v="0"/>
    <s v="Operations Manager"/>
    <x v="6"/>
    <x v="0"/>
    <x v="1"/>
    <x v="1206"/>
    <x v="1215"/>
    <d v="2025-05-21T00:00:00"/>
    <x v="0"/>
    <m/>
    <m/>
    <x v="0"/>
    <n v="4"/>
    <x v="0"/>
    <x v="0"/>
    <n v="18"/>
  </r>
  <r>
    <x v="5430"/>
    <x v="2"/>
    <n v="38"/>
    <x v="1"/>
    <s v="Service Engineer"/>
    <x v="7"/>
    <x v="1"/>
    <x v="3"/>
    <x v="1207"/>
    <x v="1216"/>
    <d v="2025-06-05T00:00:00"/>
    <x v="0"/>
    <n v="53827"/>
    <n v="4.9000000000000004"/>
    <x v="0"/>
    <n v="4"/>
    <x v="1"/>
    <x v="2"/>
    <n v="32"/>
  </r>
  <r>
    <x v="5431"/>
    <x v="0"/>
    <n v="35"/>
    <x v="0"/>
    <s v="Operations Executive"/>
    <x v="11"/>
    <x v="3"/>
    <x v="0"/>
    <x v="1207"/>
    <x v="1216"/>
    <d v="2025-06-03T00:00:00"/>
    <x v="0"/>
    <n v="158643"/>
    <n v="4.5999999999999996"/>
    <x v="0"/>
    <n v="3"/>
    <x v="0"/>
    <x v="2"/>
    <n v="30"/>
  </r>
  <r>
    <x v="5432"/>
    <x v="2"/>
    <n v="34"/>
    <x v="2"/>
    <s v="Sales Executive"/>
    <x v="4"/>
    <x v="1"/>
    <x v="1"/>
    <x v="1208"/>
    <x v="1207"/>
    <d v="2025-05-22T00:00:00"/>
    <x v="1"/>
    <m/>
    <m/>
    <x v="1"/>
    <m/>
    <x v="1"/>
    <x v="2"/>
    <n v="17"/>
  </r>
  <r>
    <x v="5433"/>
    <x v="0"/>
    <n v="27"/>
    <x v="1"/>
    <s v="Service Engineer"/>
    <x v="5"/>
    <x v="0"/>
    <x v="1"/>
    <x v="1208"/>
    <x v="1217"/>
    <d v="2025-06-02T00:00:00"/>
    <x v="1"/>
    <m/>
    <m/>
    <x v="1"/>
    <m/>
    <x v="1"/>
    <x v="0"/>
    <n v="28"/>
  </r>
  <r>
    <x v="5434"/>
    <x v="2"/>
    <n v="31"/>
    <x v="4"/>
    <s v="Production Engineer"/>
    <x v="5"/>
    <x v="1"/>
    <x v="1"/>
    <x v="1208"/>
    <x v="1205"/>
    <d v="2025-05-26T00:00:00"/>
    <x v="0"/>
    <m/>
    <m/>
    <x v="0"/>
    <n v="4"/>
    <x v="1"/>
    <x v="1"/>
    <n v="21"/>
  </r>
  <r>
    <x v="5435"/>
    <x v="2"/>
    <n v="30"/>
    <x v="0"/>
    <s v="Operations Manager"/>
    <x v="9"/>
    <x v="1"/>
    <x v="0"/>
    <x v="1208"/>
    <x v="1205"/>
    <d v="2025-05-20T00:00:00"/>
    <x v="0"/>
    <n v="62701"/>
    <n v="4.9000000000000004"/>
    <x v="0"/>
    <n v="5"/>
    <x v="0"/>
    <x v="1"/>
    <n v="15"/>
  </r>
  <r>
    <x v="5436"/>
    <x v="0"/>
    <n v="26"/>
    <x v="1"/>
    <s v="Service Engineer"/>
    <x v="6"/>
    <x v="0"/>
    <x v="0"/>
    <x v="1208"/>
    <x v="1210"/>
    <d v="2025-05-31T00:00:00"/>
    <x v="1"/>
    <m/>
    <m/>
    <x v="1"/>
    <n v="3"/>
    <x v="1"/>
    <x v="0"/>
    <n v="26"/>
  </r>
  <r>
    <x v="5437"/>
    <x v="2"/>
    <n v="26"/>
    <x v="1"/>
    <s v="Service Manager"/>
    <x v="3"/>
    <x v="0"/>
    <x v="0"/>
    <x v="1209"/>
    <x v="1209"/>
    <d v="2025-05-30T00:00:00"/>
    <x v="0"/>
    <n v="72617"/>
    <n v="4.0999999999999996"/>
    <x v="0"/>
    <n v="4"/>
    <x v="1"/>
    <x v="0"/>
    <n v="24"/>
  </r>
  <r>
    <x v="5438"/>
    <x v="0"/>
    <n v="30"/>
    <x v="1"/>
    <s v="Service Manager"/>
    <x v="11"/>
    <x v="2"/>
    <x v="1"/>
    <x v="1209"/>
    <x v="1217"/>
    <d v="2025-06-04T00:00:00"/>
    <x v="0"/>
    <m/>
    <m/>
    <x v="0"/>
    <n v="4"/>
    <x v="1"/>
    <x v="1"/>
    <n v="29"/>
  </r>
  <r>
    <x v="5439"/>
    <x v="2"/>
    <n v="37"/>
    <x v="1"/>
    <s v="Service Manager"/>
    <x v="12"/>
    <x v="2"/>
    <x v="3"/>
    <x v="1209"/>
    <x v="1211"/>
    <d v="2025-05-27T00:00:00"/>
    <x v="0"/>
    <n v="41998"/>
    <n v="4.9000000000000004"/>
    <x v="0"/>
    <n v="3"/>
    <x v="1"/>
    <x v="2"/>
    <n v="21"/>
  </r>
  <r>
    <x v="5440"/>
    <x v="0"/>
    <n v="25"/>
    <x v="1"/>
    <s v="Service Engineer"/>
    <x v="0"/>
    <x v="0"/>
    <x v="1"/>
    <x v="1209"/>
    <x v="1211"/>
    <d v="2025-05-26T00:00:00"/>
    <x v="0"/>
    <n v="58949"/>
    <n v="3.9"/>
    <x v="2"/>
    <n v="5"/>
    <x v="1"/>
    <x v="0"/>
    <n v="20"/>
  </r>
  <r>
    <x v="5441"/>
    <x v="0"/>
    <n v="22"/>
    <x v="7"/>
    <s v="Purchase Manager"/>
    <x v="12"/>
    <x v="1"/>
    <x v="1"/>
    <x v="1209"/>
    <x v="1212"/>
    <d v="2025-06-03T00:00:00"/>
    <x v="0"/>
    <n v="49506"/>
    <n v="4.9000000000000004"/>
    <x v="0"/>
    <n v="4"/>
    <x v="1"/>
    <x v="0"/>
    <n v="28"/>
  </r>
  <r>
    <x v="5442"/>
    <x v="0"/>
    <n v="25"/>
    <x v="0"/>
    <s v="Operations Executive"/>
    <x v="14"/>
    <x v="0"/>
    <x v="1"/>
    <x v="1209"/>
    <x v="1209"/>
    <d v="2025-05-28T00:00:00"/>
    <x v="0"/>
    <n v="126864"/>
    <n v="4.8"/>
    <x v="0"/>
    <n v="4"/>
    <x v="1"/>
    <x v="0"/>
    <n v="22"/>
  </r>
  <r>
    <x v="5443"/>
    <x v="1"/>
    <n v="34"/>
    <x v="7"/>
    <s v="Purchase Officer"/>
    <x v="7"/>
    <x v="0"/>
    <x v="1"/>
    <x v="1209"/>
    <x v="1213"/>
    <d v="2025-05-28T00:00:00"/>
    <x v="1"/>
    <m/>
    <m/>
    <x v="1"/>
    <n v="4"/>
    <x v="2"/>
    <x v="2"/>
    <n v="22"/>
  </r>
  <r>
    <x v="5444"/>
    <x v="0"/>
    <n v="30"/>
    <x v="0"/>
    <s v="Operations Executive"/>
    <x v="8"/>
    <x v="1"/>
    <x v="3"/>
    <x v="1209"/>
    <x v="1208"/>
    <d v="2025-05-27T00:00:00"/>
    <x v="0"/>
    <n v="150354"/>
    <n v="4.9000000000000004"/>
    <x v="0"/>
    <n v="5"/>
    <x v="2"/>
    <x v="1"/>
    <n v="21"/>
  </r>
  <r>
    <x v="5445"/>
    <x v="0"/>
    <n v="33"/>
    <x v="0"/>
    <s v="Operations Manager"/>
    <x v="14"/>
    <x v="1"/>
    <x v="1"/>
    <x v="1210"/>
    <x v="1218"/>
    <d v="2025-06-02T00:00:00"/>
    <x v="0"/>
    <n v="140270"/>
    <n v="4.0999999999999996"/>
    <x v="0"/>
    <m/>
    <x v="0"/>
    <x v="1"/>
    <n v="26"/>
  </r>
  <r>
    <x v="5446"/>
    <x v="0"/>
    <n v="26"/>
    <x v="1"/>
    <s v="Service Engineer"/>
    <x v="12"/>
    <x v="1"/>
    <x v="1"/>
    <x v="1210"/>
    <x v="1207"/>
    <d v="2025-05-26T00:00:00"/>
    <x v="0"/>
    <n v="53399"/>
    <n v="4.2"/>
    <x v="0"/>
    <n v="3"/>
    <x v="1"/>
    <x v="0"/>
    <n v="19"/>
  </r>
  <r>
    <x v="5447"/>
    <x v="2"/>
    <n v="24"/>
    <x v="2"/>
    <s v="Sales Executive"/>
    <x v="0"/>
    <x v="1"/>
    <x v="0"/>
    <x v="1210"/>
    <x v="1219"/>
    <d v="2025-06-02T00:00:00"/>
    <x v="1"/>
    <m/>
    <m/>
    <x v="1"/>
    <n v="3"/>
    <x v="1"/>
    <x v="0"/>
    <n v="26"/>
  </r>
  <r>
    <x v="5448"/>
    <x v="0"/>
    <n v="34"/>
    <x v="0"/>
    <s v="Operations Executive"/>
    <x v="1"/>
    <x v="0"/>
    <x v="0"/>
    <x v="1210"/>
    <x v="1213"/>
    <d v="2025-05-31T00:00:00"/>
    <x v="1"/>
    <m/>
    <m/>
    <x v="1"/>
    <n v="4"/>
    <x v="1"/>
    <x v="2"/>
    <n v="24"/>
  </r>
  <r>
    <x v="5449"/>
    <x v="0"/>
    <n v="32"/>
    <x v="2"/>
    <s v="Sales Executive"/>
    <x v="1"/>
    <x v="2"/>
    <x v="1"/>
    <x v="1210"/>
    <x v="1213"/>
    <d v="2025-05-29T00:00:00"/>
    <x v="4"/>
    <m/>
    <m/>
    <x v="1"/>
    <n v="5"/>
    <x v="1"/>
    <x v="1"/>
    <n v="22"/>
  </r>
  <r>
    <x v="5450"/>
    <x v="0"/>
    <n v="46"/>
    <x v="1"/>
    <s v="Service Engineer"/>
    <x v="7"/>
    <x v="0"/>
    <x v="1"/>
    <x v="1210"/>
    <x v="1206"/>
    <d v="2025-05-23T00:00:00"/>
    <x v="0"/>
    <n v="46278"/>
    <n v="4.9000000000000004"/>
    <x v="0"/>
    <n v="5"/>
    <x v="0"/>
    <x v="5"/>
    <n v="16"/>
  </r>
  <r>
    <x v="5451"/>
    <x v="0"/>
    <n v="32"/>
    <x v="2"/>
    <s v="Sales Manager"/>
    <x v="12"/>
    <x v="3"/>
    <x v="1"/>
    <x v="1210"/>
    <x v="1220"/>
    <d v="2025-06-02T00:00:00"/>
    <x v="1"/>
    <m/>
    <m/>
    <x v="1"/>
    <m/>
    <x v="1"/>
    <x v="1"/>
    <n v="26"/>
  </r>
  <r>
    <x v="5452"/>
    <x v="0"/>
    <n v="39"/>
    <x v="0"/>
    <s v="Operations Manager"/>
    <x v="12"/>
    <x v="1"/>
    <x v="3"/>
    <x v="1210"/>
    <x v="1212"/>
    <d v="2025-05-29T00:00:00"/>
    <x v="0"/>
    <n v="45354"/>
    <n v="4.2"/>
    <x v="0"/>
    <n v="5"/>
    <x v="1"/>
    <x v="2"/>
    <n v="22"/>
  </r>
  <r>
    <x v="5453"/>
    <x v="0"/>
    <n v="26"/>
    <x v="0"/>
    <s v="Operations Manager"/>
    <x v="1"/>
    <x v="1"/>
    <x v="0"/>
    <x v="1210"/>
    <x v="1211"/>
    <d v="2025-05-30T00:00:00"/>
    <x v="0"/>
    <n v="71874"/>
    <n v="3.6"/>
    <x v="0"/>
    <n v="5"/>
    <x v="0"/>
    <x v="0"/>
    <n v="23"/>
  </r>
  <r>
    <x v="5454"/>
    <x v="2"/>
    <n v="23"/>
    <x v="5"/>
    <s v="General Manager"/>
    <x v="5"/>
    <x v="0"/>
    <x v="4"/>
    <x v="1210"/>
    <x v="1219"/>
    <d v="2025-06-01T00:00:00"/>
    <x v="0"/>
    <n v="37011"/>
    <n v="3.6"/>
    <x v="0"/>
    <n v="3"/>
    <x v="1"/>
    <x v="0"/>
    <n v="25"/>
  </r>
  <r>
    <x v="5455"/>
    <x v="0"/>
    <n v="29"/>
    <x v="0"/>
    <s v="Operations Executive"/>
    <x v="12"/>
    <x v="4"/>
    <x v="1"/>
    <x v="1211"/>
    <x v="1206"/>
    <d v="2025-05-24T00:00:00"/>
    <x v="0"/>
    <n v="59386"/>
    <n v="4.7"/>
    <x v="0"/>
    <n v="5"/>
    <x v="1"/>
    <x v="1"/>
    <n v="16"/>
  </r>
  <r>
    <x v="5456"/>
    <x v="0"/>
    <n v="32"/>
    <x v="7"/>
    <s v="Purchase Officer"/>
    <x v="5"/>
    <x v="0"/>
    <x v="0"/>
    <x v="1211"/>
    <x v="1210"/>
    <d v="2025-06-02T00:00:00"/>
    <x v="0"/>
    <n v="41335"/>
    <n v="4.3"/>
    <x v="2"/>
    <n v="4"/>
    <x v="1"/>
    <x v="1"/>
    <n v="25"/>
  </r>
  <r>
    <x v="5457"/>
    <x v="0"/>
    <n v="25"/>
    <x v="1"/>
    <s v="Service Engineer"/>
    <x v="12"/>
    <x v="0"/>
    <x v="2"/>
    <x v="1211"/>
    <x v="1211"/>
    <d v="2025-05-28T00:00:00"/>
    <x v="0"/>
    <m/>
    <m/>
    <x v="0"/>
    <n v="5"/>
    <x v="1"/>
    <x v="0"/>
    <n v="20"/>
  </r>
  <r>
    <x v="5458"/>
    <x v="1"/>
    <n v="25"/>
    <x v="1"/>
    <s v="Service Engineer"/>
    <x v="2"/>
    <x v="2"/>
    <x v="1"/>
    <x v="1211"/>
    <x v="1205"/>
    <d v="2025-05-22T00:00:00"/>
    <x v="0"/>
    <n v="65665"/>
    <n v="4.9000000000000004"/>
    <x v="0"/>
    <n v="2"/>
    <x v="1"/>
    <x v="0"/>
    <n v="14"/>
  </r>
  <r>
    <x v="5459"/>
    <x v="1"/>
    <n v="33"/>
    <x v="1"/>
    <s v="Service Engineer"/>
    <x v="11"/>
    <x v="0"/>
    <x v="0"/>
    <x v="1211"/>
    <x v="1216"/>
    <d v="2025-06-03T00:00:00"/>
    <x v="2"/>
    <m/>
    <m/>
    <x v="1"/>
    <m/>
    <x v="1"/>
    <x v="1"/>
    <n v="26"/>
  </r>
  <r>
    <x v="5460"/>
    <x v="2"/>
    <n v="23"/>
    <x v="1"/>
    <s v="Service Manager"/>
    <x v="4"/>
    <x v="2"/>
    <x v="0"/>
    <x v="1212"/>
    <x v="1218"/>
    <d v="2025-06-08T00:00:00"/>
    <x v="0"/>
    <n v="73588"/>
    <n v="4.9000000000000004"/>
    <x v="0"/>
    <n v="4"/>
    <x v="1"/>
    <x v="0"/>
    <n v="30"/>
  </r>
  <r>
    <x v="5461"/>
    <x v="0"/>
    <n v="26"/>
    <x v="1"/>
    <s v="Service Engineer"/>
    <x v="12"/>
    <x v="4"/>
    <x v="0"/>
    <x v="1212"/>
    <x v="1210"/>
    <d v="2025-05-29T00:00:00"/>
    <x v="0"/>
    <n v="43149"/>
    <n v="4.0999999999999996"/>
    <x v="0"/>
    <n v="3"/>
    <x v="1"/>
    <x v="0"/>
    <n v="20"/>
  </r>
  <r>
    <x v="5462"/>
    <x v="0"/>
    <n v="26"/>
    <x v="1"/>
    <s v="Service Manager"/>
    <x v="2"/>
    <x v="1"/>
    <x v="0"/>
    <x v="1212"/>
    <x v="1221"/>
    <d v="2025-06-11T00:00:00"/>
    <x v="1"/>
    <m/>
    <m/>
    <x v="1"/>
    <n v="3"/>
    <x v="1"/>
    <x v="0"/>
    <n v="33"/>
  </r>
  <r>
    <x v="5463"/>
    <x v="0"/>
    <n v="22"/>
    <x v="1"/>
    <s v="Service Manager"/>
    <x v="8"/>
    <x v="4"/>
    <x v="0"/>
    <x v="1212"/>
    <x v="1211"/>
    <d v="2025-05-27T00:00:00"/>
    <x v="0"/>
    <n v="155823"/>
    <n v="4.5999999999999996"/>
    <x v="0"/>
    <n v="5"/>
    <x v="0"/>
    <x v="0"/>
    <n v="18"/>
  </r>
  <r>
    <x v="5464"/>
    <x v="0"/>
    <n v="30"/>
    <x v="1"/>
    <s v="Service Engineer"/>
    <x v="1"/>
    <x v="1"/>
    <x v="2"/>
    <x v="1212"/>
    <x v="1221"/>
    <d v="2025-06-07T00:00:00"/>
    <x v="0"/>
    <m/>
    <m/>
    <x v="0"/>
    <m/>
    <x v="0"/>
    <x v="1"/>
    <n v="29"/>
  </r>
  <r>
    <x v="5465"/>
    <x v="0"/>
    <n v="28"/>
    <x v="3"/>
    <s v="Marketing Manager"/>
    <x v="5"/>
    <x v="4"/>
    <x v="3"/>
    <x v="1212"/>
    <x v="1217"/>
    <d v="2025-06-02T00:00:00"/>
    <x v="0"/>
    <m/>
    <m/>
    <x v="0"/>
    <n v="5"/>
    <x v="1"/>
    <x v="1"/>
    <n v="24"/>
  </r>
  <r>
    <x v="5466"/>
    <x v="2"/>
    <n v="24"/>
    <x v="0"/>
    <s v="Operations Manager"/>
    <x v="1"/>
    <x v="1"/>
    <x v="0"/>
    <x v="1213"/>
    <x v="1219"/>
    <d v="2025-06-01T00:00:00"/>
    <x v="0"/>
    <n v="68793"/>
    <n v="4"/>
    <x v="0"/>
    <n v="2"/>
    <x v="1"/>
    <x v="0"/>
    <n v="22"/>
  </r>
  <r>
    <x v="5467"/>
    <x v="2"/>
    <n v="39"/>
    <x v="5"/>
    <s v="General Manager"/>
    <x v="7"/>
    <x v="0"/>
    <x v="1"/>
    <x v="1214"/>
    <x v="1222"/>
    <d v="2025-06-07T00:00:00"/>
    <x v="0"/>
    <n v="52114"/>
    <n v="4.7"/>
    <x v="0"/>
    <n v="4"/>
    <x v="1"/>
    <x v="2"/>
    <n v="27"/>
  </r>
  <r>
    <x v="5468"/>
    <x v="2"/>
    <n v="26"/>
    <x v="1"/>
    <s v="Service Engineer"/>
    <x v="13"/>
    <x v="4"/>
    <x v="2"/>
    <x v="1214"/>
    <x v="1216"/>
    <d v="2025-06-05T00:00:00"/>
    <x v="1"/>
    <m/>
    <m/>
    <x v="1"/>
    <n v="5"/>
    <x v="0"/>
    <x v="0"/>
    <n v="25"/>
  </r>
  <r>
    <x v="5469"/>
    <x v="0"/>
    <n v="32"/>
    <x v="4"/>
    <s v="Production Engineer"/>
    <x v="4"/>
    <x v="1"/>
    <x v="1"/>
    <x v="1215"/>
    <x v="1212"/>
    <d v="2025-05-30T00:00:00"/>
    <x v="0"/>
    <m/>
    <m/>
    <x v="0"/>
    <n v="4"/>
    <x v="1"/>
    <x v="1"/>
    <n v="18"/>
  </r>
  <r>
    <x v="5470"/>
    <x v="2"/>
    <n v="26"/>
    <x v="1"/>
    <s v="Service Engineer"/>
    <x v="9"/>
    <x v="2"/>
    <x v="1"/>
    <x v="1215"/>
    <x v="1223"/>
    <d v="2025-06-05T00:00:00"/>
    <x v="1"/>
    <m/>
    <m/>
    <x v="1"/>
    <m/>
    <x v="0"/>
    <x v="0"/>
    <n v="24"/>
  </r>
  <r>
    <x v="5471"/>
    <x v="0"/>
    <n v="30"/>
    <x v="1"/>
    <s v="Service Engineer"/>
    <x v="0"/>
    <x v="1"/>
    <x v="0"/>
    <x v="1215"/>
    <x v="1210"/>
    <d v="2025-06-02T00:00:00"/>
    <x v="0"/>
    <m/>
    <m/>
    <x v="0"/>
    <n v="4"/>
    <x v="1"/>
    <x v="1"/>
    <n v="21"/>
  </r>
  <r>
    <x v="5472"/>
    <x v="0"/>
    <n v="29"/>
    <x v="1"/>
    <s v="Service Engineer"/>
    <x v="3"/>
    <x v="1"/>
    <x v="0"/>
    <x v="1215"/>
    <x v="1224"/>
    <d v="2025-06-12T00:00:00"/>
    <x v="1"/>
    <m/>
    <m/>
    <x v="1"/>
    <n v="4"/>
    <x v="1"/>
    <x v="1"/>
    <n v="31"/>
  </r>
  <r>
    <x v="5473"/>
    <x v="2"/>
    <n v="30"/>
    <x v="3"/>
    <s v="Marketing Executive"/>
    <x v="5"/>
    <x v="4"/>
    <x v="2"/>
    <x v="1216"/>
    <x v="1220"/>
    <d v="2025-06-04T00:00:00"/>
    <x v="0"/>
    <n v="44737"/>
    <n v="4"/>
    <x v="0"/>
    <n v="2"/>
    <x v="1"/>
    <x v="1"/>
    <n v="22"/>
  </r>
  <r>
    <x v="5474"/>
    <x v="0"/>
    <n v="36"/>
    <x v="5"/>
    <s v="General Manager"/>
    <x v="6"/>
    <x v="1"/>
    <x v="4"/>
    <x v="1216"/>
    <x v="1222"/>
    <d v="2025-06-08T00:00:00"/>
    <x v="3"/>
    <m/>
    <m/>
    <x v="1"/>
    <n v="4"/>
    <x v="1"/>
    <x v="2"/>
    <n v="26"/>
  </r>
  <r>
    <x v="5475"/>
    <x v="0"/>
    <n v="29"/>
    <x v="2"/>
    <s v="Sales Executive"/>
    <x v="2"/>
    <x v="2"/>
    <x v="3"/>
    <x v="1216"/>
    <x v="1223"/>
    <d v="2025-06-12T00:00:00"/>
    <x v="0"/>
    <m/>
    <m/>
    <x v="2"/>
    <n v="4"/>
    <x v="1"/>
    <x v="1"/>
    <n v="30"/>
  </r>
  <r>
    <x v="5476"/>
    <x v="0"/>
    <n v="26"/>
    <x v="1"/>
    <s v="Service Engineer"/>
    <x v="7"/>
    <x v="1"/>
    <x v="4"/>
    <x v="1216"/>
    <x v="1221"/>
    <d v="2025-06-03T00:00:00"/>
    <x v="0"/>
    <m/>
    <m/>
    <x v="0"/>
    <n v="4"/>
    <x v="1"/>
    <x v="0"/>
    <n v="21"/>
  </r>
  <r>
    <x v="5477"/>
    <x v="2"/>
    <n v="33"/>
    <x v="7"/>
    <s v="Purchase Officer"/>
    <x v="7"/>
    <x v="2"/>
    <x v="0"/>
    <x v="1216"/>
    <x v="1214"/>
    <d v="2025-06-02T00:00:00"/>
    <x v="0"/>
    <n v="46154"/>
    <n v="4.9000000000000004"/>
    <x v="0"/>
    <n v="5"/>
    <x v="1"/>
    <x v="1"/>
    <n v="20"/>
  </r>
  <r>
    <x v="5478"/>
    <x v="2"/>
    <n v="30"/>
    <x v="1"/>
    <s v="Service Engineer"/>
    <x v="3"/>
    <x v="2"/>
    <x v="1"/>
    <x v="1217"/>
    <x v="1213"/>
    <d v="2025-06-04T00:00:00"/>
    <x v="0"/>
    <n v="56164"/>
    <n v="4.8"/>
    <x v="0"/>
    <n v="4"/>
    <x v="1"/>
    <x v="1"/>
    <n v="21"/>
  </r>
  <r>
    <x v="5479"/>
    <x v="0"/>
    <n v="36"/>
    <x v="1"/>
    <s v="Service Engineer"/>
    <x v="3"/>
    <x v="0"/>
    <x v="0"/>
    <x v="1217"/>
    <x v="1221"/>
    <d v="2025-06-04T00:00:00"/>
    <x v="0"/>
    <n v="74289"/>
    <n v="4.9000000000000004"/>
    <x v="0"/>
    <m/>
    <x v="1"/>
    <x v="2"/>
    <n v="21"/>
  </r>
  <r>
    <x v="5480"/>
    <x v="2"/>
    <n v="24"/>
    <x v="1"/>
    <s v="Service Engineer"/>
    <x v="10"/>
    <x v="4"/>
    <x v="0"/>
    <x v="1217"/>
    <x v="1220"/>
    <d v="2025-06-02T00:00:00"/>
    <x v="0"/>
    <n v="144167"/>
    <n v="3.7"/>
    <x v="0"/>
    <m/>
    <x v="1"/>
    <x v="0"/>
    <n v="19"/>
  </r>
  <r>
    <x v="5481"/>
    <x v="0"/>
    <n v="32"/>
    <x v="4"/>
    <s v="Production Engineer"/>
    <x v="7"/>
    <x v="1"/>
    <x v="0"/>
    <x v="1217"/>
    <x v="1225"/>
    <d v="2025-06-10T00:00:00"/>
    <x v="0"/>
    <n v="68920"/>
    <n v="4"/>
    <x v="0"/>
    <n v="4"/>
    <x v="1"/>
    <x v="1"/>
    <n v="27"/>
  </r>
  <r>
    <x v="5482"/>
    <x v="0"/>
    <n v="23"/>
    <x v="1"/>
    <s v="Service Manager"/>
    <x v="5"/>
    <x v="2"/>
    <x v="0"/>
    <x v="1217"/>
    <x v="1226"/>
    <d v="2025-06-09T00:00:00"/>
    <x v="1"/>
    <m/>
    <m/>
    <x v="1"/>
    <n v="3"/>
    <x v="1"/>
    <x v="0"/>
    <n v="26"/>
  </r>
  <r>
    <x v="5483"/>
    <x v="2"/>
    <n v="34"/>
    <x v="1"/>
    <s v="Service Engineer"/>
    <x v="7"/>
    <x v="0"/>
    <x v="3"/>
    <x v="1218"/>
    <x v="1222"/>
    <d v="2025-06-12T00:00:00"/>
    <x v="1"/>
    <m/>
    <m/>
    <x v="1"/>
    <n v="5"/>
    <x v="1"/>
    <x v="2"/>
    <n v="28"/>
  </r>
  <r>
    <x v="5484"/>
    <x v="2"/>
    <n v="25"/>
    <x v="2"/>
    <s v="Sales Executive"/>
    <x v="0"/>
    <x v="1"/>
    <x v="1"/>
    <x v="1218"/>
    <x v="1227"/>
    <d v="2025-06-10T00:00:00"/>
    <x v="0"/>
    <n v="64037"/>
    <n v="4.5999999999999996"/>
    <x v="0"/>
    <m/>
    <x v="0"/>
    <x v="0"/>
    <n v="26"/>
  </r>
  <r>
    <x v="5485"/>
    <x v="1"/>
    <n v="30"/>
    <x v="7"/>
    <s v="Purchase Officer"/>
    <x v="14"/>
    <x v="0"/>
    <x v="1"/>
    <x v="1219"/>
    <x v="1224"/>
    <d v="2025-06-06T00:00:00"/>
    <x v="1"/>
    <m/>
    <m/>
    <x v="1"/>
    <n v="4"/>
    <x v="1"/>
    <x v="1"/>
    <n v="21"/>
  </r>
  <r>
    <x v="5486"/>
    <x v="0"/>
    <n v="33"/>
    <x v="5"/>
    <s v="General Manager"/>
    <x v="11"/>
    <x v="0"/>
    <x v="0"/>
    <x v="1220"/>
    <x v="1221"/>
    <d v="2025-06-04T00:00:00"/>
    <x v="0"/>
    <n v="119268"/>
    <n v="4.3"/>
    <x v="0"/>
    <n v="2"/>
    <x v="0"/>
    <x v="1"/>
    <n v="18"/>
  </r>
  <r>
    <x v="5487"/>
    <x v="2"/>
    <n v="35"/>
    <x v="1"/>
    <s v="Service Engineer"/>
    <x v="7"/>
    <x v="2"/>
    <x v="4"/>
    <x v="1220"/>
    <x v="1224"/>
    <d v="2025-06-08T00:00:00"/>
    <x v="2"/>
    <m/>
    <m/>
    <x v="1"/>
    <n v="5"/>
    <x v="0"/>
    <x v="2"/>
    <n v="22"/>
  </r>
  <r>
    <x v="5488"/>
    <x v="2"/>
    <n v="32"/>
    <x v="0"/>
    <s v="Operations Executive"/>
    <x v="8"/>
    <x v="1"/>
    <x v="1"/>
    <x v="1220"/>
    <x v="1222"/>
    <d v="2025-06-12T00:00:00"/>
    <x v="0"/>
    <n v="153139"/>
    <n v="4.5"/>
    <x v="0"/>
    <n v="4"/>
    <x v="1"/>
    <x v="1"/>
    <n v="26"/>
  </r>
  <r>
    <x v="5489"/>
    <x v="1"/>
    <n v="28"/>
    <x v="0"/>
    <s v="Operations Executive"/>
    <x v="7"/>
    <x v="1"/>
    <x v="4"/>
    <x v="1221"/>
    <x v="1222"/>
    <d v="2025-06-11T00:00:00"/>
    <x v="0"/>
    <m/>
    <m/>
    <x v="0"/>
    <m/>
    <x v="1"/>
    <x v="1"/>
    <n v="24"/>
  </r>
  <r>
    <x v="5490"/>
    <x v="0"/>
    <n v="25"/>
    <x v="3"/>
    <s v="Marketing Manager"/>
    <x v="1"/>
    <x v="1"/>
    <x v="4"/>
    <x v="1221"/>
    <x v="1220"/>
    <d v="2025-06-08T00:00:00"/>
    <x v="1"/>
    <m/>
    <m/>
    <x v="1"/>
    <m/>
    <x v="1"/>
    <x v="0"/>
    <n v="21"/>
  </r>
  <r>
    <x v="5491"/>
    <x v="2"/>
    <n v="26"/>
    <x v="0"/>
    <s v="Operations Manager"/>
    <x v="9"/>
    <x v="1"/>
    <x v="1"/>
    <x v="1221"/>
    <x v="1223"/>
    <d v="2025-06-06T00:00:00"/>
    <x v="1"/>
    <m/>
    <m/>
    <x v="1"/>
    <m/>
    <x v="1"/>
    <x v="0"/>
    <n v="19"/>
  </r>
  <r>
    <x v="5492"/>
    <x v="0"/>
    <n v="32"/>
    <x v="0"/>
    <s v="Operations Executive"/>
    <x v="4"/>
    <x v="1"/>
    <x v="3"/>
    <x v="1221"/>
    <x v="1228"/>
    <d v="2025-06-17T00:00:00"/>
    <x v="1"/>
    <m/>
    <m/>
    <x v="1"/>
    <n v="4"/>
    <x v="1"/>
    <x v="1"/>
    <n v="30"/>
  </r>
  <r>
    <x v="5493"/>
    <x v="0"/>
    <n v="42"/>
    <x v="0"/>
    <s v="Operations Manager"/>
    <x v="2"/>
    <x v="0"/>
    <x v="1"/>
    <x v="1221"/>
    <x v="1223"/>
    <d v="2025-06-04T00:00:00"/>
    <x v="0"/>
    <n v="82669"/>
    <n v="4.2"/>
    <x v="0"/>
    <n v="4"/>
    <x v="1"/>
    <x v="3"/>
    <n v="17"/>
  </r>
  <r>
    <x v="5494"/>
    <x v="0"/>
    <n v="25"/>
    <x v="2"/>
    <s v="Sales Executive"/>
    <x v="12"/>
    <x v="0"/>
    <x v="0"/>
    <x v="1222"/>
    <x v="1227"/>
    <d v="2025-06-16T00:00:00"/>
    <x v="0"/>
    <n v="51845"/>
    <n v="5"/>
    <x v="2"/>
    <n v="5"/>
    <x v="1"/>
    <x v="0"/>
    <n v="28"/>
  </r>
  <r>
    <x v="5495"/>
    <x v="0"/>
    <n v="37"/>
    <x v="4"/>
    <s v="Production Manager"/>
    <x v="12"/>
    <x v="4"/>
    <x v="0"/>
    <x v="1222"/>
    <x v="1229"/>
    <d v="2025-06-14T00:00:00"/>
    <x v="0"/>
    <n v="38996"/>
    <n v="4.2"/>
    <x v="0"/>
    <n v="5"/>
    <x v="0"/>
    <x v="2"/>
    <n v="26"/>
  </r>
  <r>
    <x v="5496"/>
    <x v="0"/>
    <n v="32"/>
    <x v="5"/>
    <s v="General Manager"/>
    <x v="6"/>
    <x v="2"/>
    <x v="3"/>
    <x v="1222"/>
    <x v="1225"/>
    <d v="2025-06-10T00:00:00"/>
    <x v="1"/>
    <m/>
    <m/>
    <x v="1"/>
    <n v="5"/>
    <x v="1"/>
    <x v="1"/>
    <n v="22"/>
  </r>
  <r>
    <x v="5497"/>
    <x v="2"/>
    <n v="24"/>
    <x v="0"/>
    <s v="Operations Executive"/>
    <x v="6"/>
    <x v="1"/>
    <x v="0"/>
    <x v="1222"/>
    <x v="1229"/>
    <d v="2025-06-16T00:00:00"/>
    <x v="0"/>
    <m/>
    <m/>
    <x v="0"/>
    <n v="4"/>
    <x v="1"/>
    <x v="0"/>
    <n v="28"/>
  </r>
  <r>
    <x v="5498"/>
    <x v="0"/>
    <n v="28"/>
    <x v="3"/>
    <s v="Marketing Executive"/>
    <x v="2"/>
    <x v="1"/>
    <x v="0"/>
    <x v="1223"/>
    <x v="1227"/>
    <d v="2025-06-08T00:00:00"/>
    <x v="1"/>
    <m/>
    <m/>
    <x v="1"/>
    <n v="4"/>
    <x v="1"/>
    <x v="1"/>
    <n v="19"/>
  </r>
  <r>
    <x v="5499"/>
    <x v="2"/>
    <n v="27"/>
    <x v="0"/>
    <s v="Operations Executive"/>
    <x v="3"/>
    <x v="2"/>
    <x v="0"/>
    <x v="1223"/>
    <x v="1227"/>
    <d v="2025-06-08T00:00:00"/>
    <x v="2"/>
    <m/>
    <m/>
    <x v="1"/>
    <n v="5"/>
    <x v="1"/>
    <x v="0"/>
    <n v="19"/>
  </r>
  <r>
    <x v="5500"/>
    <x v="0"/>
    <n v="30"/>
    <x v="0"/>
    <s v="Operations Executive"/>
    <x v="12"/>
    <x v="2"/>
    <x v="1"/>
    <x v="1223"/>
    <x v="1224"/>
    <d v="2025-06-07T00:00:00"/>
    <x v="0"/>
    <n v="41162"/>
    <n v="4.7"/>
    <x v="0"/>
    <n v="4"/>
    <x v="1"/>
    <x v="1"/>
    <n v="18"/>
  </r>
  <r>
    <x v="5501"/>
    <x v="0"/>
    <n v="39"/>
    <x v="0"/>
    <s v="Operations Manager"/>
    <x v="5"/>
    <x v="2"/>
    <x v="0"/>
    <x v="1223"/>
    <x v="1228"/>
    <d v="2025-06-15T00:00:00"/>
    <x v="1"/>
    <m/>
    <m/>
    <x v="1"/>
    <n v="5"/>
    <x v="2"/>
    <x v="2"/>
    <n v="26"/>
  </r>
  <r>
    <x v="5502"/>
    <x v="0"/>
    <n v="38"/>
    <x v="0"/>
    <s v="Operations Executive"/>
    <x v="7"/>
    <x v="0"/>
    <x v="4"/>
    <x v="1223"/>
    <x v="1225"/>
    <d v="2025-06-11T00:00:00"/>
    <x v="0"/>
    <n v="59972"/>
    <n v="4.8"/>
    <x v="0"/>
    <n v="1"/>
    <x v="1"/>
    <x v="2"/>
    <n v="22"/>
  </r>
  <r>
    <x v="5503"/>
    <x v="0"/>
    <n v="54"/>
    <x v="6"/>
    <s v="Financial Analyst"/>
    <x v="1"/>
    <x v="1"/>
    <x v="1"/>
    <x v="1224"/>
    <x v="1230"/>
    <d v="2025-06-14T00:00:00"/>
    <x v="0"/>
    <n v="53428"/>
    <n v="4.5"/>
    <x v="0"/>
    <m/>
    <x v="0"/>
    <x v="4"/>
    <n v="24"/>
  </r>
  <r>
    <x v="5504"/>
    <x v="0"/>
    <n v="34"/>
    <x v="3"/>
    <s v="Marketing Executive"/>
    <x v="13"/>
    <x v="0"/>
    <x v="0"/>
    <x v="1224"/>
    <x v="1231"/>
    <d v="2025-06-21T00:00:00"/>
    <x v="1"/>
    <m/>
    <m/>
    <x v="1"/>
    <n v="4"/>
    <x v="1"/>
    <x v="2"/>
    <n v="31"/>
  </r>
  <r>
    <x v="5505"/>
    <x v="0"/>
    <n v="35"/>
    <x v="0"/>
    <s v="Operations Executive"/>
    <x v="4"/>
    <x v="2"/>
    <x v="1"/>
    <x v="1225"/>
    <x v="1232"/>
    <d v="2025-06-22T00:00:00"/>
    <x v="0"/>
    <n v="69236"/>
    <n v="4.9000000000000004"/>
    <x v="0"/>
    <n v="4"/>
    <x v="1"/>
    <x v="2"/>
    <n v="31"/>
  </r>
  <r>
    <x v="5506"/>
    <x v="0"/>
    <n v="25"/>
    <x v="0"/>
    <s v="Operations Executive"/>
    <x v="12"/>
    <x v="1"/>
    <x v="2"/>
    <x v="1225"/>
    <x v="1230"/>
    <d v="2025-06-15T00:00:00"/>
    <x v="0"/>
    <m/>
    <m/>
    <x v="0"/>
    <n v="4"/>
    <x v="1"/>
    <x v="0"/>
    <n v="24"/>
  </r>
  <r>
    <x v="5507"/>
    <x v="0"/>
    <n v="28"/>
    <x v="0"/>
    <s v="Operations Manager"/>
    <x v="7"/>
    <x v="0"/>
    <x v="1"/>
    <x v="1225"/>
    <x v="1233"/>
    <d v="2025-06-13T00:00:00"/>
    <x v="3"/>
    <m/>
    <m/>
    <x v="1"/>
    <n v="4"/>
    <x v="0"/>
    <x v="1"/>
    <n v="22"/>
  </r>
  <r>
    <x v="5508"/>
    <x v="0"/>
    <n v="23"/>
    <x v="1"/>
    <s v="Service Manager"/>
    <x v="1"/>
    <x v="1"/>
    <x v="1"/>
    <x v="1226"/>
    <x v="1223"/>
    <d v="2025-06-10T00:00:00"/>
    <x v="0"/>
    <n v="74468"/>
    <n v="4"/>
    <x v="0"/>
    <n v="4"/>
    <x v="0"/>
    <x v="0"/>
    <n v="18"/>
  </r>
  <r>
    <x v="5509"/>
    <x v="0"/>
    <n v="28"/>
    <x v="2"/>
    <s v="Sales Executive"/>
    <x v="6"/>
    <x v="0"/>
    <x v="3"/>
    <x v="1226"/>
    <x v="1225"/>
    <d v="2025-06-13T00:00:00"/>
    <x v="0"/>
    <n v="70131"/>
    <n v="4.9000000000000004"/>
    <x v="0"/>
    <n v="4"/>
    <x v="1"/>
    <x v="1"/>
    <n v="21"/>
  </r>
  <r>
    <x v="5510"/>
    <x v="0"/>
    <n v="26"/>
    <x v="3"/>
    <s v="Marketing Executive"/>
    <x v="0"/>
    <x v="0"/>
    <x v="0"/>
    <x v="1226"/>
    <x v="1225"/>
    <d v="2025-06-09T00:00:00"/>
    <x v="0"/>
    <n v="51313"/>
    <n v="4.5"/>
    <x v="0"/>
    <n v="4"/>
    <x v="1"/>
    <x v="0"/>
    <n v="17"/>
  </r>
  <r>
    <x v="5511"/>
    <x v="1"/>
    <n v="28"/>
    <x v="0"/>
    <s v="Operations Executive"/>
    <x v="3"/>
    <x v="0"/>
    <x v="0"/>
    <x v="1226"/>
    <x v="1234"/>
    <d v="2025-06-22T00:00:00"/>
    <x v="0"/>
    <n v="55816"/>
    <n v="4.4000000000000004"/>
    <x v="2"/>
    <n v="4"/>
    <x v="1"/>
    <x v="1"/>
    <n v="30"/>
  </r>
  <r>
    <x v="5512"/>
    <x v="2"/>
    <n v="27"/>
    <x v="1"/>
    <s v="Service Manager"/>
    <x v="1"/>
    <x v="0"/>
    <x v="3"/>
    <x v="1227"/>
    <x v="1227"/>
    <d v="2025-06-16T00:00:00"/>
    <x v="2"/>
    <m/>
    <m/>
    <x v="1"/>
    <n v="4"/>
    <x v="1"/>
    <x v="0"/>
    <n v="23"/>
  </r>
  <r>
    <x v="5513"/>
    <x v="2"/>
    <n v="31"/>
    <x v="1"/>
    <s v="Service Manager"/>
    <x v="10"/>
    <x v="0"/>
    <x v="1"/>
    <x v="1227"/>
    <x v="1230"/>
    <d v="2025-06-13T00:00:00"/>
    <x v="0"/>
    <n v="137304"/>
    <n v="4.5"/>
    <x v="0"/>
    <n v="5"/>
    <x v="1"/>
    <x v="1"/>
    <n v="20"/>
  </r>
  <r>
    <x v="5514"/>
    <x v="0"/>
    <n v="46"/>
    <x v="0"/>
    <s v="Operations Executive"/>
    <x v="9"/>
    <x v="3"/>
    <x v="1"/>
    <x v="1227"/>
    <x v="1234"/>
    <d v="2025-06-21T00:00:00"/>
    <x v="0"/>
    <m/>
    <m/>
    <x v="0"/>
    <n v="5"/>
    <x v="1"/>
    <x v="5"/>
    <n v="28"/>
  </r>
  <r>
    <x v="5515"/>
    <x v="2"/>
    <n v="27"/>
    <x v="0"/>
    <s v="Operations Manager"/>
    <x v="3"/>
    <x v="0"/>
    <x v="1"/>
    <x v="1227"/>
    <x v="1227"/>
    <d v="2025-06-10T00:00:00"/>
    <x v="0"/>
    <m/>
    <m/>
    <x v="0"/>
    <n v="1"/>
    <x v="1"/>
    <x v="0"/>
    <n v="17"/>
  </r>
  <r>
    <x v="5516"/>
    <x v="2"/>
    <n v="37"/>
    <x v="0"/>
    <s v="Operations Executive"/>
    <x v="0"/>
    <x v="2"/>
    <x v="0"/>
    <x v="1227"/>
    <x v="1229"/>
    <d v="2025-06-14T00:00:00"/>
    <x v="0"/>
    <n v="51735"/>
    <n v="4.5999999999999996"/>
    <x v="0"/>
    <n v="4"/>
    <x v="1"/>
    <x v="2"/>
    <n v="21"/>
  </r>
  <r>
    <x v="5517"/>
    <x v="2"/>
    <n v="36"/>
    <x v="0"/>
    <s v="Operations Executive"/>
    <x v="8"/>
    <x v="1"/>
    <x v="1"/>
    <x v="1227"/>
    <x v="1227"/>
    <d v="2025-06-13T00:00:00"/>
    <x v="0"/>
    <n v="228519"/>
    <n v="4.2"/>
    <x v="2"/>
    <m/>
    <x v="1"/>
    <x v="2"/>
    <n v="20"/>
  </r>
  <r>
    <x v="5518"/>
    <x v="0"/>
    <n v="33"/>
    <x v="1"/>
    <s v="Service Manager"/>
    <x v="7"/>
    <x v="0"/>
    <x v="0"/>
    <x v="1228"/>
    <x v="1228"/>
    <d v="2025-06-17T00:00:00"/>
    <x v="0"/>
    <n v="62845"/>
    <n v="4.7"/>
    <x v="0"/>
    <n v="5"/>
    <x v="1"/>
    <x v="1"/>
    <n v="23"/>
  </r>
  <r>
    <x v="5519"/>
    <x v="2"/>
    <n v="32"/>
    <x v="1"/>
    <s v="Service Engineer"/>
    <x v="12"/>
    <x v="1"/>
    <x v="1"/>
    <x v="1228"/>
    <x v="1230"/>
    <d v="2025-06-12T00:00:00"/>
    <x v="0"/>
    <n v="58259"/>
    <n v="3.6"/>
    <x v="0"/>
    <n v="4"/>
    <x v="1"/>
    <x v="1"/>
    <n v="18"/>
  </r>
  <r>
    <x v="5520"/>
    <x v="2"/>
    <n v="27"/>
    <x v="2"/>
    <s v="Sales Executive"/>
    <x v="4"/>
    <x v="1"/>
    <x v="1"/>
    <x v="1228"/>
    <x v="1235"/>
    <d v="2025-06-27T00:00:00"/>
    <x v="0"/>
    <n v="80990"/>
    <n v="4.3"/>
    <x v="0"/>
    <n v="5"/>
    <x v="0"/>
    <x v="0"/>
    <n v="33"/>
  </r>
  <r>
    <x v="5521"/>
    <x v="0"/>
    <n v="37"/>
    <x v="0"/>
    <s v="Operations Executive"/>
    <x v="2"/>
    <x v="1"/>
    <x v="1"/>
    <x v="1228"/>
    <x v="1230"/>
    <d v="2025-06-13T00:00:00"/>
    <x v="1"/>
    <m/>
    <m/>
    <x v="1"/>
    <n v="4"/>
    <x v="0"/>
    <x v="2"/>
    <n v="19"/>
  </r>
  <r>
    <x v="5522"/>
    <x v="2"/>
    <n v="25"/>
    <x v="2"/>
    <s v="Sales Executive"/>
    <x v="3"/>
    <x v="0"/>
    <x v="0"/>
    <x v="1228"/>
    <x v="1232"/>
    <d v="2025-06-18T00:00:00"/>
    <x v="1"/>
    <m/>
    <m/>
    <x v="1"/>
    <n v="4"/>
    <x v="1"/>
    <x v="0"/>
    <n v="24"/>
  </r>
  <r>
    <x v="5523"/>
    <x v="0"/>
    <n v="26"/>
    <x v="0"/>
    <s v="Operations Executive"/>
    <x v="7"/>
    <x v="0"/>
    <x v="1"/>
    <x v="1228"/>
    <x v="1227"/>
    <d v="2025-06-16T00:00:00"/>
    <x v="0"/>
    <n v="63165"/>
    <n v="4.7"/>
    <x v="0"/>
    <n v="4"/>
    <x v="0"/>
    <x v="0"/>
    <n v="22"/>
  </r>
  <r>
    <x v="5524"/>
    <x v="0"/>
    <n v="26"/>
    <x v="6"/>
    <s v="Finance Manager"/>
    <x v="2"/>
    <x v="4"/>
    <x v="1"/>
    <x v="1229"/>
    <x v="1236"/>
    <d v="2025-06-25T00:00:00"/>
    <x v="0"/>
    <n v="63172"/>
    <n v="4.9000000000000004"/>
    <x v="0"/>
    <n v="4"/>
    <x v="1"/>
    <x v="0"/>
    <n v="30"/>
  </r>
  <r>
    <x v="5525"/>
    <x v="0"/>
    <n v="28"/>
    <x v="6"/>
    <s v="Financial Analyst"/>
    <x v="0"/>
    <x v="2"/>
    <x v="2"/>
    <x v="1229"/>
    <x v="1235"/>
    <d v="2025-06-28T00:00:00"/>
    <x v="1"/>
    <m/>
    <m/>
    <x v="1"/>
    <n v="3"/>
    <x v="1"/>
    <x v="1"/>
    <n v="33"/>
  </r>
  <r>
    <x v="5526"/>
    <x v="2"/>
    <n v="31"/>
    <x v="3"/>
    <s v="Marketing Manager"/>
    <x v="9"/>
    <x v="1"/>
    <x v="1"/>
    <x v="1229"/>
    <x v="1230"/>
    <d v="2025-06-14T00:00:00"/>
    <x v="1"/>
    <m/>
    <m/>
    <x v="1"/>
    <n v="4"/>
    <x v="1"/>
    <x v="1"/>
    <n v="19"/>
  </r>
  <r>
    <x v="5527"/>
    <x v="0"/>
    <n v="27"/>
    <x v="2"/>
    <s v="Sales Executive"/>
    <x v="7"/>
    <x v="2"/>
    <x v="3"/>
    <x v="1229"/>
    <x v="1229"/>
    <d v="2025-06-13T00:00:00"/>
    <x v="0"/>
    <n v="54179"/>
    <n v="4.3"/>
    <x v="0"/>
    <n v="3"/>
    <x v="1"/>
    <x v="0"/>
    <n v="18"/>
  </r>
  <r>
    <x v="5528"/>
    <x v="0"/>
    <n v="25"/>
    <x v="0"/>
    <s v="Operations Executive"/>
    <x v="9"/>
    <x v="0"/>
    <x v="0"/>
    <x v="1229"/>
    <x v="1232"/>
    <d v="2025-06-23T00:00:00"/>
    <x v="1"/>
    <m/>
    <m/>
    <x v="1"/>
    <n v="3"/>
    <x v="0"/>
    <x v="0"/>
    <n v="28"/>
  </r>
  <r>
    <x v="5529"/>
    <x v="0"/>
    <n v="32"/>
    <x v="2"/>
    <s v="Sales Manager"/>
    <x v="6"/>
    <x v="2"/>
    <x v="1"/>
    <x v="1229"/>
    <x v="1227"/>
    <d v="2025-06-13T00:00:00"/>
    <x v="1"/>
    <m/>
    <m/>
    <x v="1"/>
    <n v="2"/>
    <x v="1"/>
    <x v="1"/>
    <n v="18"/>
  </r>
  <r>
    <x v="5530"/>
    <x v="0"/>
    <n v="25"/>
    <x v="2"/>
    <s v="Sales Executive"/>
    <x v="4"/>
    <x v="0"/>
    <x v="3"/>
    <x v="1230"/>
    <x v="1228"/>
    <d v="2025-06-10T00:00:00"/>
    <x v="0"/>
    <n v="82282"/>
    <n v="3.6"/>
    <x v="0"/>
    <n v="4"/>
    <x v="1"/>
    <x v="0"/>
    <n v="14"/>
  </r>
  <r>
    <x v="5531"/>
    <x v="0"/>
    <n v="37"/>
    <x v="7"/>
    <s v="Purchase Officer"/>
    <x v="12"/>
    <x v="1"/>
    <x v="0"/>
    <x v="1230"/>
    <x v="1235"/>
    <d v="2025-06-21T00:00:00"/>
    <x v="0"/>
    <n v="56478"/>
    <n v="4.3"/>
    <x v="0"/>
    <m/>
    <x v="1"/>
    <x v="2"/>
    <n v="25"/>
  </r>
  <r>
    <x v="5532"/>
    <x v="2"/>
    <n v="35"/>
    <x v="2"/>
    <s v="Sales Executive"/>
    <x v="6"/>
    <x v="0"/>
    <x v="0"/>
    <x v="1230"/>
    <x v="1226"/>
    <d v="2025-06-10T00:00:00"/>
    <x v="0"/>
    <m/>
    <m/>
    <x v="0"/>
    <n v="4"/>
    <x v="1"/>
    <x v="2"/>
    <n v="14"/>
  </r>
  <r>
    <x v="5533"/>
    <x v="2"/>
    <n v="27"/>
    <x v="0"/>
    <s v="Operations Executive"/>
    <x v="6"/>
    <x v="0"/>
    <x v="1"/>
    <x v="1230"/>
    <x v="1230"/>
    <d v="2025-06-18T00:00:00"/>
    <x v="0"/>
    <m/>
    <m/>
    <x v="0"/>
    <n v="4"/>
    <x v="1"/>
    <x v="0"/>
    <n v="22"/>
  </r>
  <r>
    <x v="5534"/>
    <x v="0"/>
    <n v="31"/>
    <x v="6"/>
    <s v="Financial Analyst"/>
    <x v="4"/>
    <x v="3"/>
    <x v="1"/>
    <x v="1230"/>
    <x v="1232"/>
    <d v="2025-06-23T00:00:00"/>
    <x v="0"/>
    <n v="65239"/>
    <n v="4.7"/>
    <x v="2"/>
    <n v="4"/>
    <x v="1"/>
    <x v="1"/>
    <n v="27"/>
  </r>
  <r>
    <x v="5535"/>
    <x v="0"/>
    <n v="31"/>
    <x v="2"/>
    <s v="Sales Manager"/>
    <x v="1"/>
    <x v="1"/>
    <x v="2"/>
    <x v="1230"/>
    <x v="1231"/>
    <d v="2025-06-24T00:00:00"/>
    <x v="0"/>
    <n v="55594"/>
    <n v="4.3"/>
    <x v="0"/>
    <n v="4"/>
    <x v="1"/>
    <x v="1"/>
    <n v="28"/>
  </r>
  <r>
    <x v="5536"/>
    <x v="0"/>
    <n v="34"/>
    <x v="2"/>
    <s v="Sales Manager"/>
    <x v="12"/>
    <x v="0"/>
    <x v="1"/>
    <x v="1230"/>
    <x v="1233"/>
    <d v="2025-06-13T00:00:00"/>
    <x v="0"/>
    <n v="41224"/>
    <n v="4.9000000000000004"/>
    <x v="0"/>
    <m/>
    <x v="0"/>
    <x v="2"/>
    <n v="17"/>
  </r>
  <r>
    <x v="5537"/>
    <x v="2"/>
    <n v="26"/>
    <x v="0"/>
    <s v="Operations Executive"/>
    <x v="6"/>
    <x v="0"/>
    <x v="0"/>
    <x v="1231"/>
    <x v="1230"/>
    <d v="2025-06-14T00:00:00"/>
    <x v="0"/>
    <n v="61205"/>
    <n v="3.7"/>
    <x v="0"/>
    <n v="3"/>
    <x v="1"/>
    <x v="0"/>
    <n v="17"/>
  </r>
  <r>
    <x v="5538"/>
    <x v="0"/>
    <n v="27"/>
    <x v="0"/>
    <s v="Operations Manager"/>
    <x v="9"/>
    <x v="1"/>
    <x v="0"/>
    <x v="1231"/>
    <x v="1234"/>
    <d v="2025-06-23T00:00:00"/>
    <x v="0"/>
    <n v="57604"/>
    <n v="4.4000000000000004"/>
    <x v="0"/>
    <n v="5"/>
    <x v="1"/>
    <x v="0"/>
    <n v="26"/>
  </r>
  <r>
    <x v="5539"/>
    <x v="0"/>
    <n v="35"/>
    <x v="7"/>
    <s v="Purchase Manager"/>
    <x v="12"/>
    <x v="2"/>
    <x v="1"/>
    <x v="1231"/>
    <x v="1226"/>
    <d v="2025-06-14T00:00:00"/>
    <x v="2"/>
    <m/>
    <m/>
    <x v="1"/>
    <n v="5"/>
    <x v="1"/>
    <x v="2"/>
    <n v="17"/>
  </r>
  <r>
    <x v="5540"/>
    <x v="0"/>
    <n v="38"/>
    <x v="0"/>
    <s v="Operations Manager"/>
    <x v="12"/>
    <x v="2"/>
    <x v="2"/>
    <x v="1231"/>
    <x v="1231"/>
    <d v="2025-06-16T00:00:00"/>
    <x v="0"/>
    <n v="43322"/>
    <n v="4.2"/>
    <x v="0"/>
    <n v="4"/>
    <x v="1"/>
    <x v="2"/>
    <n v="19"/>
  </r>
  <r>
    <x v="5541"/>
    <x v="2"/>
    <n v="29"/>
    <x v="0"/>
    <s v="Operations Executive"/>
    <x v="7"/>
    <x v="2"/>
    <x v="1"/>
    <x v="1232"/>
    <x v="1234"/>
    <d v="2025-06-20T00:00:00"/>
    <x v="0"/>
    <n v="50409"/>
    <n v="3.9"/>
    <x v="0"/>
    <n v="2"/>
    <x v="0"/>
    <x v="1"/>
    <n v="22"/>
  </r>
  <r>
    <x v="5542"/>
    <x v="2"/>
    <n v="52"/>
    <x v="0"/>
    <s v="Operations Executive"/>
    <x v="1"/>
    <x v="1"/>
    <x v="1"/>
    <x v="1232"/>
    <x v="1237"/>
    <d v="2025-06-20T00:00:00"/>
    <x v="0"/>
    <n v="60967"/>
    <n v="4.3"/>
    <x v="0"/>
    <n v="4"/>
    <x v="0"/>
    <x v="4"/>
    <n v="22"/>
  </r>
  <r>
    <x v="5543"/>
    <x v="2"/>
    <n v="35"/>
    <x v="1"/>
    <s v="Service Engineer"/>
    <x v="0"/>
    <x v="1"/>
    <x v="4"/>
    <x v="1233"/>
    <x v="1231"/>
    <d v="2025-06-19T00:00:00"/>
    <x v="0"/>
    <n v="40272"/>
    <n v="4.2"/>
    <x v="0"/>
    <n v="3"/>
    <x v="1"/>
    <x v="2"/>
    <n v="20"/>
  </r>
  <r>
    <x v="5544"/>
    <x v="2"/>
    <n v="34"/>
    <x v="0"/>
    <s v="Operations Executive"/>
    <x v="2"/>
    <x v="1"/>
    <x v="1"/>
    <x v="1233"/>
    <x v="1238"/>
    <d v="2025-06-17T00:00:00"/>
    <x v="0"/>
    <n v="69921"/>
    <n v="4.4000000000000004"/>
    <x v="0"/>
    <n v="5"/>
    <x v="1"/>
    <x v="2"/>
    <n v="18"/>
  </r>
  <r>
    <x v="5545"/>
    <x v="0"/>
    <n v="34"/>
    <x v="0"/>
    <s v="Operations Executive"/>
    <x v="14"/>
    <x v="1"/>
    <x v="2"/>
    <x v="1234"/>
    <x v="1237"/>
    <d v="2025-06-25T00:00:00"/>
    <x v="1"/>
    <m/>
    <m/>
    <x v="1"/>
    <n v="4"/>
    <x v="1"/>
    <x v="2"/>
    <n v="25"/>
  </r>
  <r>
    <x v="5546"/>
    <x v="0"/>
    <n v="39"/>
    <x v="0"/>
    <s v="Operations Executive"/>
    <x v="4"/>
    <x v="0"/>
    <x v="0"/>
    <x v="1234"/>
    <x v="1237"/>
    <d v="2025-06-19T00:00:00"/>
    <x v="0"/>
    <n v="73262"/>
    <n v="4.2"/>
    <x v="0"/>
    <n v="4"/>
    <x v="1"/>
    <x v="2"/>
    <n v="19"/>
  </r>
  <r>
    <x v="5547"/>
    <x v="0"/>
    <n v="25"/>
    <x v="0"/>
    <s v="Operations Executive"/>
    <x v="5"/>
    <x v="0"/>
    <x v="0"/>
    <x v="1234"/>
    <x v="1234"/>
    <d v="2025-06-18T00:00:00"/>
    <x v="0"/>
    <n v="46630"/>
    <n v="4"/>
    <x v="0"/>
    <n v="4"/>
    <x v="1"/>
    <x v="0"/>
    <n v="18"/>
  </r>
  <r>
    <x v="5548"/>
    <x v="0"/>
    <n v="22"/>
    <x v="3"/>
    <s v="Marketing Executive"/>
    <x v="4"/>
    <x v="2"/>
    <x v="0"/>
    <x v="1234"/>
    <x v="1234"/>
    <d v="2025-06-24T00:00:00"/>
    <x v="0"/>
    <n v="61133"/>
    <n v="4.0999999999999996"/>
    <x v="0"/>
    <n v="4"/>
    <x v="1"/>
    <x v="0"/>
    <n v="24"/>
  </r>
  <r>
    <x v="5549"/>
    <x v="3"/>
    <m/>
    <x v="9"/>
    <m/>
    <x v="15"/>
    <x v="5"/>
    <x v="5"/>
    <x v="1235"/>
    <x v="1239"/>
    <m/>
    <x v="5"/>
    <m/>
    <m/>
    <x v="1"/>
    <m/>
    <x v="3"/>
    <x v="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5E711-84F6-B249-BEB5-EA48F99DE09A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H49:I65" firstHeaderRow="1" firstDataRow="1" firstDataCol="1"/>
  <pivotFields count="22">
    <pivotField dataField="1" showAll="0"/>
    <pivotField showAll="0"/>
    <pivotField showAll="0"/>
    <pivotField showAll="0"/>
    <pivotField showAll="0"/>
    <pivotField axis="axisRow" showAll="0">
      <items count="17">
        <item x="5"/>
        <item x="2"/>
        <item x="0"/>
        <item x="6"/>
        <item x="4"/>
        <item x="12"/>
        <item x="9"/>
        <item x="7"/>
        <item x="1"/>
        <item x="3"/>
        <item x="14"/>
        <item x="11"/>
        <item x="8"/>
        <item x="10"/>
        <item x="13"/>
        <item h="1" x="15"/>
        <item t="default"/>
      </items>
    </pivotField>
    <pivotField showAll="0"/>
    <pivotField showAll="0"/>
    <pivotField showAll="0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Candidate_ID" fld="0" subtotal="count" baseField="0" baseItem="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87A9F-D996-1447-9E81-C3B6D19B38E9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9:A50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Count of Application_date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532FE-EC5B-2340-A64C-15E527F37BDC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22">
    <pivotField dataField="1" showAll="0"/>
    <pivotField showAll="0"/>
    <pivotField showAll="0"/>
    <pivotField axis="axisRow" showAll="0">
      <items count="11">
        <item x="6"/>
        <item x="5"/>
        <item x="8"/>
        <item x="3"/>
        <item x="0"/>
        <item x="4"/>
        <item x="7"/>
        <item x="2"/>
        <item x="1"/>
        <item x="9"/>
        <item t="default"/>
      </items>
    </pivotField>
    <pivotField showAll="0"/>
    <pivotField showAll="0"/>
    <pivotField showAll="0"/>
    <pivotField showAll="0"/>
    <pivotField numFmtId="14" showAll="0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Candidate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2C073-BE24-CF40-89F8-F7FD92C0E389}" name="PivotTable1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V9:V10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Average of Feedback_Score" fld="1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98CFED-8DDF-F04E-A7CE-B3ADB6E7D08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K19" firstHeaderRow="1" firstDataRow="1" firstDataCol="1"/>
  <pivotFields count="24">
    <pivotField showAll="0"/>
    <pivotField showAll="0"/>
    <pivotField showAll="0"/>
    <pivotField showAll="0"/>
    <pivotField showAll="0"/>
    <pivotField axis="axisRow" dataField="1" showAll="0">
      <items count="16">
        <item x="5"/>
        <item x="2"/>
        <item x="0"/>
        <item x="6"/>
        <item x="4"/>
        <item x="12"/>
        <item x="9"/>
        <item x="7"/>
        <item x="1"/>
        <item x="3"/>
        <item x="14"/>
        <item x="11"/>
        <item x="8"/>
        <item x="10"/>
        <item x="13"/>
        <item t="default"/>
      </items>
    </pivotField>
    <pivotField showAll="0"/>
    <pivotField showAll="0"/>
    <pivotField numFmtId="14" showAll="0">
      <items count="574">
        <item x="143"/>
        <item x="18"/>
        <item x="337"/>
        <item x="248"/>
        <item x="134"/>
        <item x="68"/>
        <item x="128"/>
        <item x="53"/>
        <item x="205"/>
        <item x="283"/>
        <item x="110"/>
        <item x="160"/>
        <item x="200"/>
        <item x="126"/>
        <item x="34"/>
        <item x="241"/>
        <item x="291"/>
        <item x="394"/>
        <item x="78"/>
        <item x="14"/>
        <item x="162"/>
        <item x="182"/>
        <item x="96"/>
        <item x="432"/>
        <item x="225"/>
        <item x="174"/>
        <item x="166"/>
        <item x="295"/>
        <item x="173"/>
        <item x="163"/>
        <item x="329"/>
        <item x="260"/>
        <item x="129"/>
        <item x="29"/>
        <item x="70"/>
        <item x="74"/>
        <item x="401"/>
        <item x="104"/>
        <item x="48"/>
        <item x="22"/>
        <item x="215"/>
        <item x="6"/>
        <item x="12"/>
        <item x="38"/>
        <item x="85"/>
        <item x="347"/>
        <item x="116"/>
        <item x="148"/>
        <item x="52"/>
        <item x="27"/>
        <item x="125"/>
        <item x="79"/>
        <item x="304"/>
        <item x="33"/>
        <item x="113"/>
        <item x="3"/>
        <item x="92"/>
        <item x="144"/>
        <item x="351"/>
        <item x="176"/>
        <item x="118"/>
        <item x="155"/>
        <item x="37"/>
        <item x="0"/>
        <item x="9"/>
        <item x="245"/>
        <item x="327"/>
        <item x="153"/>
        <item x="142"/>
        <item x="244"/>
        <item x="259"/>
        <item x="50"/>
        <item x="102"/>
        <item x="221"/>
        <item x="186"/>
        <item x="28"/>
        <item x="121"/>
        <item x="161"/>
        <item x="258"/>
        <item x="214"/>
        <item x="154"/>
        <item x="372"/>
        <item x="400"/>
        <item x="354"/>
        <item x="30"/>
        <item x="60"/>
        <item x="179"/>
        <item x="183"/>
        <item x="178"/>
        <item x="250"/>
        <item x="249"/>
        <item x="286"/>
        <item x="81"/>
        <item x="193"/>
        <item x="204"/>
        <item x="412"/>
        <item x="5"/>
        <item x="26"/>
        <item x="100"/>
        <item x="114"/>
        <item x="133"/>
        <item x="72"/>
        <item x="366"/>
        <item x="181"/>
        <item x="103"/>
        <item x="130"/>
        <item x="159"/>
        <item x="282"/>
        <item x="231"/>
        <item x="202"/>
        <item x="264"/>
        <item x="64"/>
        <item x="21"/>
        <item x="376"/>
        <item x="267"/>
        <item x="346"/>
        <item x="287"/>
        <item x="199"/>
        <item x="115"/>
        <item x="91"/>
        <item x="211"/>
        <item x="228"/>
        <item x="7"/>
        <item x="40"/>
        <item x="288"/>
        <item x="177"/>
        <item x="147"/>
        <item x="71"/>
        <item x="379"/>
        <item x="339"/>
        <item x="15"/>
        <item x="233"/>
        <item x="88"/>
        <item x="195"/>
        <item x="17"/>
        <item x="61"/>
        <item x="149"/>
        <item x="54"/>
        <item x="357"/>
        <item x="235"/>
        <item x="209"/>
        <item x="196"/>
        <item x="101"/>
        <item x="4"/>
        <item x="175"/>
        <item x="151"/>
        <item x="108"/>
        <item x="170"/>
        <item x="150"/>
        <item x="298"/>
        <item x="16"/>
        <item x="156"/>
        <item x="1"/>
        <item x="59"/>
        <item x="32"/>
        <item x="94"/>
        <item x="44"/>
        <item x="82"/>
        <item x="109"/>
        <item x="224"/>
        <item x="65"/>
        <item x="397"/>
        <item x="58"/>
        <item x="180"/>
        <item x="316"/>
        <item x="164"/>
        <item x="364"/>
        <item x="251"/>
        <item x="334"/>
        <item x="76"/>
        <item x="384"/>
        <item x="168"/>
        <item x="307"/>
        <item x="112"/>
        <item x="95"/>
        <item x="408"/>
        <item x="285"/>
        <item x="127"/>
        <item x="138"/>
        <item x="252"/>
        <item x="141"/>
        <item x="210"/>
        <item x="335"/>
        <item x="36"/>
        <item x="43"/>
        <item x="122"/>
        <item x="25"/>
        <item x="315"/>
        <item x="77"/>
        <item x="35"/>
        <item x="123"/>
        <item x="136"/>
        <item x="197"/>
        <item x="188"/>
        <item x="89"/>
        <item x="290"/>
        <item x="139"/>
        <item x="10"/>
        <item x="191"/>
        <item x="39"/>
        <item x="131"/>
        <item x="106"/>
        <item x="41"/>
        <item x="67"/>
        <item x="11"/>
        <item x="73"/>
        <item x="8"/>
        <item x="317"/>
        <item x="362"/>
        <item x="120"/>
        <item x="268"/>
        <item x="167"/>
        <item x="247"/>
        <item x="271"/>
        <item x="276"/>
        <item x="107"/>
        <item x="497"/>
        <item x="380"/>
        <item x="498"/>
        <item x="280"/>
        <item x="201"/>
        <item x="533"/>
        <item x="506"/>
        <item x="56"/>
        <item x="292"/>
        <item x="263"/>
        <item x="333"/>
        <item x="135"/>
        <item x="473"/>
        <item x="522"/>
        <item x="416"/>
        <item x="491"/>
        <item x="390"/>
        <item x="343"/>
        <item x="63"/>
        <item x="86"/>
        <item x="157"/>
        <item x="208"/>
        <item x="431"/>
        <item x="303"/>
        <item x="475"/>
        <item x="242"/>
        <item x="546"/>
        <item x="375"/>
        <item x="230"/>
        <item x="455"/>
        <item x="87"/>
        <item x="527"/>
        <item x="485"/>
        <item x="453"/>
        <item x="494"/>
        <item x="57"/>
        <item x="218"/>
        <item x="555"/>
        <item x="137"/>
        <item x="568"/>
        <item x="312"/>
        <item x="289"/>
        <item x="433"/>
        <item x="523"/>
        <item x="414"/>
        <item x="509"/>
        <item x="51"/>
        <item x="531"/>
        <item x="441"/>
        <item x="152"/>
        <item x="330"/>
        <item x="42"/>
        <item x="46"/>
        <item x="389"/>
        <item x="515"/>
        <item x="47"/>
        <item x="165"/>
        <item x="458"/>
        <item x="428"/>
        <item x="90"/>
        <item x="429"/>
        <item x="324"/>
        <item x="564"/>
        <item x="226"/>
        <item x="420"/>
        <item x="373"/>
        <item x="75"/>
        <item x="477"/>
        <item x="468"/>
        <item x="534"/>
        <item x="332"/>
        <item x="435"/>
        <item x="105"/>
        <item x="220"/>
        <item x="119"/>
        <item x="511"/>
        <item x="284"/>
        <item x="45"/>
        <item x="345"/>
        <item x="360"/>
        <item x="427"/>
        <item x="385"/>
        <item x="20"/>
        <item x="542"/>
        <item x="570"/>
        <item x="566"/>
        <item x="171"/>
        <item x="232"/>
        <item x="272"/>
        <item x="442"/>
        <item x="279"/>
        <item x="399"/>
        <item x="229"/>
        <item x="349"/>
        <item x="462"/>
        <item x="311"/>
        <item x="388"/>
        <item x="516"/>
        <item x="299"/>
        <item x="301"/>
        <item x="348"/>
        <item x="558"/>
        <item x="325"/>
        <item x="517"/>
        <item x="551"/>
        <item x="296"/>
        <item x="444"/>
        <item x="479"/>
        <item x="326"/>
        <item x="278"/>
        <item x="521"/>
        <item x="419"/>
        <item x="470"/>
        <item x="544"/>
        <item x="319"/>
        <item x="383"/>
        <item x="528"/>
        <item x="438"/>
        <item x="246"/>
        <item x="548"/>
        <item x="514"/>
        <item x="387"/>
        <item x="560"/>
        <item x="464"/>
        <item x="98"/>
        <item x="445"/>
        <item x="370"/>
        <item x="338"/>
        <item x="24"/>
        <item x="69"/>
        <item x="436"/>
        <item x="361"/>
        <item x="187"/>
        <item x="476"/>
        <item x="19"/>
        <item x="559"/>
        <item x="234"/>
        <item x="503"/>
        <item x="569"/>
        <item x="257"/>
        <item x="403"/>
        <item x="365"/>
        <item x="240"/>
        <item x="529"/>
        <item x="552"/>
        <item x="318"/>
        <item x="481"/>
        <item x="378"/>
        <item x="463"/>
        <item x="572"/>
        <item x="342"/>
        <item x="500"/>
        <item x="274"/>
        <item x="404"/>
        <item x="486"/>
        <item x="562"/>
        <item x="466"/>
        <item x="371"/>
        <item x="382"/>
        <item x="269"/>
        <item x="243"/>
        <item x="439"/>
        <item x="449"/>
        <item x="293"/>
        <item x="381"/>
        <item x="538"/>
        <item x="213"/>
        <item x="543"/>
        <item x="557"/>
        <item x="396"/>
        <item x="184"/>
        <item x="223"/>
        <item x="472"/>
        <item x="457"/>
        <item x="391"/>
        <item x="469"/>
        <item x="417"/>
        <item x="415"/>
        <item x="227"/>
        <item x="169"/>
        <item x="172"/>
        <item x="565"/>
        <item x="508"/>
        <item x="281"/>
        <item x="212"/>
        <item x="411"/>
        <item x="13"/>
        <item x="217"/>
        <item x="341"/>
        <item x="66"/>
        <item x="254"/>
        <item x="331"/>
        <item x="374"/>
        <item x="553"/>
        <item x="216"/>
        <item x="443"/>
        <item x="352"/>
        <item x="410"/>
        <item x="358"/>
        <item x="23"/>
        <item x="206"/>
        <item x="222"/>
        <item x="545"/>
        <item x="393"/>
        <item x="97"/>
        <item x="355"/>
        <item x="377"/>
        <item x="482"/>
        <item x="451"/>
        <item x="314"/>
        <item x="501"/>
        <item x="266"/>
        <item x="496"/>
        <item x="294"/>
        <item x="310"/>
        <item x="505"/>
        <item x="402"/>
        <item x="219"/>
        <item x="111"/>
        <item x="447"/>
        <item x="499"/>
        <item x="277"/>
        <item x="489"/>
        <item x="540"/>
        <item x="425"/>
        <item x="474"/>
        <item x="520"/>
        <item x="265"/>
        <item x="140"/>
        <item x="132"/>
        <item x="480"/>
        <item x="238"/>
        <item x="524"/>
        <item x="124"/>
        <item x="488"/>
        <item x="518"/>
        <item x="405"/>
        <item x="461"/>
        <item x="392"/>
        <item x="563"/>
        <item x="423"/>
        <item x="504"/>
        <item x="273"/>
        <item x="158"/>
        <item x="62"/>
        <item x="203"/>
        <item x="418"/>
        <item x="421"/>
        <item x="253"/>
        <item x="409"/>
        <item x="275"/>
        <item x="490"/>
        <item x="571"/>
        <item x="146"/>
        <item x="270"/>
        <item x="424"/>
        <item x="567"/>
        <item x="437"/>
        <item x="547"/>
        <item x="406"/>
        <item x="556"/>
        <item x="456"/>
        <item x="328"/>
        <item x="519"/>
        <item x="434"/>
        <item x="262"/>
        <item x="198"/>
        <item x="321"/>
        <item x="239"/>
        <item x="83"/>
        <item x="192"/>
        <item x="507"/>
        <item x="452"/>
        <item x="340"/>
        <item x="512"/>
        <item x="322"/>
        <item x="145"/>
        <item x="55"/>
        <item x="368"/>
        <item x="369"/>
        <item x="49"/>
        <item x="350"/>
        <item x="255"/>
        <item x="308"/>
        <item x="450"/>
        <item x="356"/>
        <item x="550"/>
        <item x="117"/>
        <item x="309"/>
        <item x="541"/>
        <item x="297"/>
        <item x="554"/>
        <item x="359"/>
        <item x="190"/>
        <item x="185"/>
        <item x="386"/>
        <item x="313"/>
        <item x="459"/>
        <item x="561"/>
        <item x="302"/>
        <item x="430"/>
        <item x="2"/>
        <item x="493"/>
        <item x="305"/>
        <item x="237"/>
        <item x="236"/>
        <item x="306"/>
        <item x="99"/>
        <item x="422"/>
        <item x="446"/>
        <item x="495"/>
        <item x="353"/>
        <item x="189"/>
        <item x="80"/>
        <item x="549"/>
        <item x="467"/>
        <item x="471"/>
        <item x="440"/>
        <item x="483"/>
        <item x="454"/>
        <item x="530"/>
        <item x="532"/>
        <item x="407"/>
        <item x="207"/>
        <item x="344"/>
        <item x="320"/>
        <item x="261"/>
        <item x="492"/>
        <item x="426"/>
        <item x="539"/>
        <item x="448"/>
        <item x="367"/>
        <item x="398"/>
        <item x="93"/>
        <item x="194"/>
        <item x="323"/>
        <item x="300"/>
        <item x="363"/>
        <item x="413"/>
        <item x="484"/>
        <item x="256"/>
        <item x="526"/>
        <item x="536"/>
        <item x="537"/>
        <item x="525"/>
        <item x="31"/>
        <item x="502"/>
        <item x="510"/>
        <item x="395"/>
        <item x="84"/>
        <item x="478"/>
        <item x="513"/>
        <item x="465"/>
        <item x="460"/>
        <item x="535"/>
        <item x="487"/>
        <item x="336"/>
        <item t="default"/>
      </items>
    </pivotField>
    <pivotField numFmtId="14" showAll="0"/>
    <pivotField numFmtId="14" showAll="0"/>
    <pivotField showAll="0"/>
    <pivotField showAll="0">
      <items count="567">
        <item x="492"/>
        <item x="260"/>
        <item x="145"/>
        <item x="47"/>
        <item x="117"/>
        <item x="470"/>
        <item x="204"/>
        <item x="184"/>
        <item x="93"/>
        <item x="338"/>
        <item x="334"/>
        <item x="215"/>
        <item x="193"/>
        <item x="262"/>
        <item x="14"/>
        <item x="299"/>
        <item x="71"/>
        <item x="154"/>
        <item x="139"/>
        <item x="147"/>
        <item x="121"/>
        <item x="365"/>
        <item x="253"/>
        <item x="241"/>
        <item x="225"/>
        <item x="53"/>
        <item x="81"/>
        <item x="72"/>
        <item x="131"/>
        <item x="378"/>
        <item x="397"/>
        <item x="254"/>
        <item x="367"/>
        <item x="438"/>
        <item x="170"/>
        <item x="115"/>
        <item x="120"/>
        <item x="322"/>
        <item x="178"/>
        <item x="58"/>
        <item x="201"/>
        <item x="51"/>
        <item x="6"/>
        <item x="207"/>
        <item x="21"/>
        <item x="50"/>
        <item x="76"/>
        <item x="16"/>
        <item x="305"/>
        <item x="247"/>
        <item x="10"/>
        <item x="209"/>
        <item x="166"/>
        <item x="20"/>
        <item x="54"/>
        <item x="105"/>
        <item x="326"/>
        <item x="65"/>
        <item x="102"/>
        <item x="103"/>
        <item x="95"/>
        <item x="110"/>
        <item x="25"/>
        <item x="243"/>
        <item x="36"/>
        <item x="136"/>
        <item x="185"/>
        <item x="32"/>
        <item x="8"/>
        <item x="129"/>
        <item x="163"/>
        <item x="35"/>
        <item x="134"/>
        <item x="108"/>
        <item x="223"/>
        <item x="101"/>
        <item x="106"/>
        <item x="199"/>
        <item x="177"/>
        <item x="148"/>
        <item x="333"/>
        <item x="0"/>
        <item x="44"/>
        <item x="114"/>
        <item x="107"/>
        <item x="270"/>
        <item x="303"/>
        <item x="314"/>
        <item x="229"/>
        <item x="275"/>
        <item x="74"/>
        <item x="22"/>
        <item x="130"/>
        <item x="40"/>
        <item x="258"/>
        <item x="271"/>
        <item x="161"/>
        <item x="308"/>
        <item x="128"/>
        <item x="248"/>
        <item x="495"/>
        <item x="188"/>
        <item x="455"/>
        <item x="462"/>
        <item x="387"/>
        <item x="135"/>
        <item x="557"/>
        <item x="534"/>
        <item x="407"/>
        <item x="279"/>
        <item x="358"/>
        <item x="356"/>
        <item x="224"/>
        <item x="301"/>
        <item x="379"/>
        <item x="55"/>
        <item x="216"/>
        <item x="152"/>
        <item x="230"/>
        <item x="343"/>
        <item x="75"/>
        <item x="73"/>
        <item x="227"/>
        <item x="5"/>
        <item x="57"/>
        <item x="287"/>
        <item x="158"/>
        <item x="19"/>
        <item x="167"/>
        <item x="436"/>
        <item x="265"/>
        <item x="212"/>
        <item x="142"/>
        <item x="92"/>
        <item x="388"/>
        <item x="200"/>
        <item x="144"/>
        <item x="99"/>
        <item x="159"/>
        <item x="292"/>
        <item x="15"/>
        <item x="112"/>
        <item x="187"/>
        <item x="140"/>
        <item x="226"/>
        <item x="312"/>
        <item x="222"/>
        <item x="104"/>
        <item x="7"/>
        <item x="213"/>
        <item x="28"/>
        <item x="61"/>
        <item x="12"/>
        <item x="98"/>
        <item x="49"/>
        <item x="37"/>
        <item x="252"/>
        <item x="41"/>
        <item x="150"/>
        <item x="171"/>
        <item x="346"/>
        <item x="123"/>
        <item x="13"/>
        <item x="89"/>
        <item x="146"/>
        <item x="4"/>
        <item x="286"/>
        <item x="143"/>
        <item x="45"/>
        <item x="78"/>
        <item x="109"/>
        <item x="80"/>
        <item x="39"/>
        <item x="250"/>
        <item x="217"/>
        <item x="162"/>
        <item x="24"/>
        <item x="218"/>
        <item x="94"/>
        <item x="1"/>
        <item x="233"/>
        <item x="82"/>
        <item x="126"/>
        <item x="116"/>
        <item x="165"/>
        <item x="125"/>
        <item x="269"/>
        <item x="67"/>
        <item x="221"/>
        <item x="46"/>
        <item x="172"/>
        <item x="273"/>
        <item x="190"/>
        <item x="119"/>
        <item x="198"/>
        <item x="52"/>
        <item x="87"/>
        <item x="181"/>
        <item x="179"/>
        <item x="64"/>
        <item x="113"/>
        <item x="138"/>
        <item x="295"/>
        <item x="219"/>
        <item x="132"/>
        <item x="189"/>
        <item x="18"/>
        <item x="362"/>
        <item x="62"/>
        <item x="220"/>
        <item x="302"/>
        <item x="157"/>
        <item x="26"/>
        <item x="245"/>
        <item x="174"/>
        <item x="238"/>
        <item x="255"/>
        <item x="27"/>
        <item x="100"/>
        <item x="88"/>
        <item x="297"/>
        <item x="90"/>
        <item x="153"/>
        <item x="29"/>
        <item x="97"/>
        <item x="91"/>
        <item x="69"/>
        <item x="9"/>
        <item x="237"/>
        <item x="206"/>
        <item x="294"/>
        <item x="83"/>
        <item x="77"/>
        <item x="283"/>
        <item x="176"/>
        <item x="291"/>
        <item x="86"/>
        <item x="127"/>
        <item x="118"/>
        <item x="478"/>
        <item x="183"/>
        <item x="428"/>
        <item x="384"/>
        <item x="263"/>
        <item x="277"/>
        <item x="447"/>
        <item x="524"/>
        <item x="341"/>
        <item x="506"/>
        <item x="304"/>
        <item x="173"/>
        <item x="272"/>
        <item x="210"/>
        <item x="527"/>
        <item x="429"/>
        <item x="418"/>
        <item x="497"/>
        <item x="511"/>
        <item x="382"/>
        <item x="479"/>
        <item x="472"/>
        <item x="38"/>
        <item x="307"/>
        <item x="208"/>
        <item x="203"/>
        <item x="228"/>
        <item x="461"/>
        <item x="556"/>
        <item x="345"/>
        <item x="43"/>
        <item x="552"/>
        <item x="522"/>
        <item x="234"/>
        <item x="60"/>
        <item x="156"/>
        <item x="329"/>
        <item x="59"/>
        <item x="430"/>
        <item x="474"/>
        <item x="484"/>
        <item x="347"/>
        <item x="516"/>
        <item x="445"/>
        <item x="427"/>
        <item x="508"/>
        <item x="296"/>
        <item x="186"/>
        <item x="450"/>
        <item x="536"/>
        <item x="339"/>
        <item x="180"/>
        <item x="488"/>
        <item x="513"/>
        <item x="30"/>
        <item x="421"/>
        <item x="96"/>
        <item x="500"/>
        <item x="416"/>
        <item x="553"/>
        <item x="493"/>
        <item x="33"/>
        <item x="545"/>
        <item x="246"/>
        <item x="34"/>
        <item x="485"/>
        <item x="205"/>
        <item x="311"/>
        <item x="503"/>
        <item x="63"/>
        <item x="359"/>
        <item x="239"/>
        <item x="324"/>
        <item x="531"/>
        <item x="360"/>
        <item x="439"/>
        <item x="377"/>
        <item x="354"/>
        <item x="351"/>
        <item x="122"/>
        <item x="340"/>
        <item x="85"/>
        <item x="389"/>
        <item x="310"/>
        <item x="261"/>
        <item x="31"/>
        <item x="540"/>
        <item x="374"/>
        <item x="471"/>
        <item x="315"/>
        <item x="410"/>
        <item x="267"/>
        <item x="565"/>
        <item x="390"/>
        <item x="443"/>
        <item x="505"/>
        <item x="124"/>
        <item x="169"/>
        <item x="451"/>
        <item x="453"/>
        <item x="232"/>
        <item x="375"/>
        <item x="454"/>
        <item x="264"/>
        <item x="385"/>
        <item x="480"/>
        <item x="399"/>
        <item x="266"/>
        <item x="440"/>
        <item x="467"/>
        <item x="300"/>
        <item x="370"/>
        <item x="211"/>
        <item x="487"/>
        <item x="256"/>
        <item x="309"/>
        <item x="517"/>
        <item x="249"/>
        <item x="507"/>
        <item x="182"/>
        <item x="257"/>
        <item x="460"/>
        <item x="496"/>
        <item x="515"/>
        <item x="477"/>
        <item x="327"/>
        <item x="17"/>
        <item x="289"/>
        <item x="551"/>
        <item x="504"/>
        <item x="408"/>
        <item x="68"/>
        <item x="332"/>
        <item x="520"/>
        <item x="48"/>
        <item x="371"/>
        <item x="537"/>
        <item x="538"/>
        <item x="391"/>
        <item x="441"/>
        <item x="463"/>
        <item x="419"/>
        <item x="197"/>
        <item x="482"/>
        <item x="431"/>
        <item x="563"/>
        <item x="501"/>
        <item x="337"/>
        <item x="529"/>
        <item x="398"/>
        <item x="426"/>
        <item x="293"/>
        <item x="544"/>
        <item x="535"/>
        <item x="321"/>
        <item x="424"/>
        <item x="231"/>
        <item x="393"/>
        <item x="409"/>
        <item x="318"/>
        <item x="546"/>
        <item x="316"/>
        <item x="164"/>
        <item x="11"/>
        <item x="396"/>
        <item x="160"/>
        <item x="433"/>
        <item x="481"/>
        <item x="381"/>
        <item x="466"/>
        <item x="369"/>
        <item x="335"/>
        <item x="548"/>
        <item x="236"/>
        <item x="491"/>
        <item x="342"/>
        <item x="468"/>
        <item x="168"/>
        <item x="79"/>
        <item x="452"/>
        <item x="319"/>
        <item x="533"/>
        <item x="562"/>
        <item x="194"/>
        <item x="259"/>
        <item x="386"/>
        <item x="317"/>
        <item x="509"/>
        <item x="155"/>
        <item x="280"/>
        <item x="434"/>
        <item x="549"/>
        <item x="244"/>
        <item x="514"/>
        <item x="412"/>
        <item x="66"/>
        <item x="298"/>
        <item x="417"/>
        <item x="489"/>
        <item x="444"/>
        <item x="400"/>
        <item x="276"/>
        <item x="331"/>
        <item x="465"/>
        <item x="394"/>
        <item x="406"/>
        <item x="413"/>
        <item x="530"/>
        <item x="486"/>
        <item x="290"/>
        <item x="357"/>
        <item x="446"/>
        <item x="555"/>
        <item x="364"/>
        <item x="411"/>
        <item x="473"/>
        <item x="560"/>
        <item x="175"/>
        <item x="214"/>
        <item x="42"/>
        <item x="368"/>
        <item x="510"/>
        <item x="476"/>
        <item x="111"/>
        <item x="349"/>
        <item x="498"/>
        <item x="395"/>
        <item x="151"/>
        <item x="499"/>
        <item x="442"/>
        <item x="348"/>
        <item x="539"/>
        <item x="192"/>
        <item x="361"/>
        <item x="306"/>
        <item x="523"/>
        <item x="405"/>
        <item x="526"/>
        <item x="512"/>
        <item x="423"/>
        <item x="403"/>
        <item x="561"/>
        <item x="202"/>
        <item x="432"/>
        <item x="469"/>
        <item x="402"/>
        <item x="149"/>
        <item x="56"/>
        <item x="284"/>
        <item x="268"/>
        <item x="502"/>
        <item x="458"/>
        <item x="195"/>
        <item x="251"/>
        <item x="355"/>
        <item x="383"/>
        <item x="376"/>
        <item x="494"/>
        <item x="330"/>
        <item x="242"/>
        <item x="414"/>
        <item x="133"/>
        <item x="278"/>
        <item x="84"/>
        <item x="550"/>
        <item x="457"/>
        <item x="363"/>
        <item x="449"/>
        <item x="313"/>
        <item x="521"/>
        <item x="281"/>
        <item x="70"/>
        <item x="274"/>
        <item x="2"/>
        <item x="437"/>
        <item x="288"/>
        <item x="240"/>
        <item x="323"/>
        <item x="422"/>
        <item x="425"/>
        <item x="559"/>
        <item x="325"/>
        <item x="404"/>
        <item x="392"/>
        <item x="353"/>
        <item x="191"/>
        <item x="372"/>
        <item x="401"/>
        <item x="137"/>
        <item x="380"/>
        <item x="542"/>
        <item x="483"/>
        <item x="541"/>
        <item x="350"/>
        <item x="366"/>
        <item x="456"/>
        <item x="525"/>
        <item x="415"/>
        <item x="344"/>
        <item x="336"/>
        <item x="490"/>
        <item x="282"/>
        <item x="475"/>
        <item x="448"/>
        <item x="328"/>
        <item x="285"/>
        <item x="196"/>
        <item x="435"/>
        <item x="352"/>
        <item x="373"/>
        <item x="141"/>
        <item x="420"/>
        <item x="320"/>
        <item x="519"/>
        <item x="459"/>
        <item x="235"/>
        <item x="23"/>
        <item x="532"/>
        <item x="543"/>
        <item x="554"/>
        <item x="564"/>
        <item x="558"/>
        <item x="464"/>
        <item x="547"/>
        <item x="528"/>
        <item x="518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Position_Tier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0BD2F-9FBC-6D47-BC4D-A401A53E4A95}" name="PivotTable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:Q10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umFmtId="14" showAll="0"/>
    <pivotField showAll="0"/>
    <pivotField axis="axisRow" dataField="1" showAll="0">
      <items count="7">
        <item x="3"/>
        <item x="2"/>
        <item x="0"/>
        <item x="4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Offer_Status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5B6EF-FE8F-4545-8D8D-C8D4F961EBE4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2:A83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</pivotFields>
  <rowItems count="1">
    <i/>
  </rowItems>
  <colItems count="1">
    <i/>
  </colItems>
  <dataFields count="1">
    <dataField name="Average of Salary_Offered" fld="1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3A126-4B34-6345-93AE-072648C71CD7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S3:T8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0"/>
        <item x="2"/>
        <item x="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Work_Location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1249D7-CAA8-FB4C-94DA-5DB0B6ACDAFB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8" firstHeaderRow="1" firstDataRow="1" firstDataCol="1"/>
  <pivotFields count="22">
    <pivotField showAll="0"/>
    <pivotField axis="axisRow" dataField="1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Gend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FA5A8-D3E0-5543-80F6-BD73C23F5B0E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70:H74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etention_Status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21968-454D-DD4A-BBC5-B30782EE95D5}" name="PivotTable1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1:B38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0"/>
        <item x="4"/>
        <item x="2"/>
        <item x="3"/>
        <item x="5"/>
        <item t="default"/>
      </items>
    </pivotField>
    <pivotField numFmtId="14" showAll="0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Sourc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E1A19-9B4B-3C47-8598-6D918CCC9B18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70:D78" firstHeaderRow="1" firstDataRow="2" firstDataCol="1"/>
  <pivotFields count="22">
    <pivotField showAll="0"/>
    <pivotField axis="axisCol" dataField="1" showAll="0">
      <items count="5">
        <item x="2"/>
        <item x="0"/>
        <item h="1"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3"/>
        <item x="5"/>
        <item x="4"/>
        <item h="1" x="6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Gender" fld="1" subtotal="count" baseField="0" baseItem="0"/>
  </dataFields>
  <chartFormats count="3"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701F72-2B8B-D44B-9B59-A29A6E7AC2B6}" name="PivotTable1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L49:Q63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1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Application_date" fld="8" subtotal="count" baseField="0" baseItem="0"/>
  </dataFields>
  <chartFormats count="5"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C3D79-7592-AE42-B345-753F467DEEC0}" name="PivotTable1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0:G37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1"/>
        <item x="2"/>
        <item x="3"/>
        <item x="0"/>
        <item x="5"/>
        <item t="default"/>
      </items>
    </pivotField>
    <pivotField showAll="0"/>
    <pivotField numFmtId="14" showAll="0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Qualification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B1F00-7725-554D-8313-B04BA1957EED}" name="PivotTable1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8:A89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Average of Days for Hiring process" fld="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4E28B6-FF38-1448-9BDE-57FAA88510B8}" name="PivotTable1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V3:V4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Average of Performance_Score" fld="1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963DA-8838-F54B-9CEE-6640B13DC2B1}">
  <dimension ref="A1:S5550"/>
  <sheetViews>
    <sheetView zoomScale="112" workbookViewId="0">
      <selection activeCell="B1" sqref="A1:XFD1048576"/>
    </sheetView>
  </sheetViews>
  <sheetFormatPr baseColWidth="10" defaultRowHeight="16"/>
  <cols>
    <col min="12" max="12" width="19.1640625" customWidth="1"/>
    <col min="13" max="13" width="10.83203125" customWidth="1"/>
    <col min="18" max="18" width="10.83203125" style="11"/>
  </cols>
  <sheetData>
    <row r="1" spans="1:19">
      <c r="A1" t="s">
        <v>0</v>
      </c>
      <c r="B1" t="s">
        <v>1</v>
      </c>
      <c r="C1" s="3" t="s">
        <v>5649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3" t="s">
        <v>5643</v>
      </c>
      <c r="J1" s="3" t="s">
        <v>5644</v>
      </c>
      <c r="K1" s="3" t="s">
        <v>5645</v>
      </c>
      <c r="L1" t="s">
        <v>7</v>
      </c>
      <c r="M1" s="3" t="s">
        <v>5657</v>
      </c>
      <c r="N1" t="s">
        <v>8</v>
      </c>
      <c r="O1" t="s">
        <v>9</v>
      </c>
      <c r="P1" s="3" t="s">
        <v>10</v>
      </c>
      <c r="Q1" t="s">
        <v>11</v>
      </c>
      <c r="R1" s="10" t="s">
        <v>5650</v>
      </c>
      <c r="S1" t="s">
        <v>5660</v>
      </c>
    </row>
    <row r="2" spans="1:19">
      <c r="A2" t="s">
        <v>12</v>
      </c>
      <c r="B2" t="s">
        <v>13</v>
      </c>
      <c r="C2" s="4">
        <v>27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s="9">
        <v>44562</v>
      </c>
      <c r="J2" s="9">
        <v>44577</v>
      </c>
      <c r="K2" s="9">
        <v>44586</v>
      </c>
      <c r="L2" t="s">
        <v>19</v>
      </c>
      <c r="M2" s="4">
        <v>57296</v>
      </c>
      <c r="N2">
        <v>4.9000000000000004</v>
      </c>
      <c r="O2" t="s">
        <v>20</v>
      </c>
      <c r="P2" s="4">
        <v>5</v>
      </c>
      <c r="Q2" t="s">
        <v>21</v>
      </c>
      <c r="R2" s="10" t="str">
        <f>IF(AND(C2&gt;=22,C2&lt;=27),"22-27",
 IF(AND(C2&gt;=28,C2&lt;=33),"28-33",
 IF(AND(C2&gt;=34,C2&lt;=39),"34-39",
 IF(AND(C2&gt;=40,C2&lt;=45),"40-45",
 IF(AND(C2&gt;=46,C2&lt;=51),"46-51",
 IF(AND(C2&gt;=52,C2&lt;=57),"52-57","Other"))))))</f>
        <v>22-27</v>
      </c>
      <c r="S2">
        <f>K2-I2</f>
        <v>24</v>
      </c>
    </row>
    <row r="3" spans="1:19">
      <c r="A3" t="s">
        <v>22</v>
      </c>
      <c r="B3" t="s">
        <v>23</v>
      </c>
      <c r="C3" s="4">
        <v>31</v>
      </c>
      <c r="D3" t="s">
        <v>24</v>
      </c>
      <c r="E3" t="s">
        <v>25</v>
      </c>
      <c r="F3" t="s">
        <v>26</v>
      </c>
      <c r="G3" t="s">
        <v>27</v>
      </c>
      <c r="H3" t="s">
        <v>18</v>
      </c>
      <c r="I3" s="9">
        <v>44562</v>
      </c>
      <c r="J3" s="9">
        <v>44584</v>
      </c>
      <c r="K3" s="9">
        <v>44595</v>
      </c>
      <c r="L3" t="s">
        <v>19</v>
      </c>
      <c r="M3" s="4">
        <v>66190</v>
      </c>
      <c r="N3">
        <v>5</v>
      </c>
      <c r="O3" t="s">
        <v>20</v>
      </c>
      <c r="P3" s="4">
        <v>4</v>
      </c>
      <c r="Q3" t="s">
        <v>28</v>
      </c>
      <c r="R3" s="10" t="str">
        <f t="shared" ref="R3:R66" si="0">IF(AND(C3&gt;=22,C3&lt;=27),"22-27",
 IF(AND(C3&gt;=28,C3&lt;=33),"28-33",
 IF(AND(C3&gt;=34,C3&lt;=39),"34-39",
 IF(AND(C3&gt;=40,C3&lt;=45),"40-45",
 IF(AND(C3&gt;=46,C3&lt;=51),"46-51",
 IF(AND(C3&gt;=52,C3&lt;=57),"52-57","Other"))))))</f>
        <v>28-33</v>
      </c>
      <c r="S3">
        <f t="shared" ref="S3:S66" si="1">K3-I3</f>
        <v>33</v>
      </c>
    </row>
    <row r="4" spans="1:19">
      <c r="A4" t="s">
        <v>29</v>
      </c>
      <c r="B4" t="s">
        <v>30</v>
      </c>
      <c r="C4" s="4">
        <v>25</v>
      </c>
      <c r="D4" t="s">
        <v>14</v>
      </c>
      <c r="E4" t="s">
        <v>15</v>
      </c>
      <c r="F4" t="s">
        <v>31</v>
      </c>
      <c r="G4" t="s">
        <v>32</v>
      </c>
      <c r="H4" t="s">
        <v>18</v>
      </c>
      <c r="I4" s="9">
        <v>44562</v>
      </c>
      <c r="J4" s="9">
        <v>44575</v>
      </c>
      <c r="K4" s="9">
        <v>44584</v>
      </c>
      <c r="L4" t="s">
        <v>19</v>
      </c>
      <c r="M4" s="4">
        <v>88828</v>
      </c>
      <c r="N4">
        <v>4.5999999999999996</v>
      </c>
      <c r="O4" t="s">
        <v>20</v>
      </c>
      <c r="P4" s="4">
        <v>2</v>
      </c>
      <c r="Q4" t="s">
        <v>21</v>
      </c>
      <c r="R4" s="10" t="str">
        <f t="shared" si="0"/>
        <v>22-27</v>
      </c>
      <c r="S4">
        <f t="shared" si="1"/>
        <v>22</v>
      </c>
    </row>
    <row r="5" spans="1:19">
      <c r="A5" t="s">
        <v>33</v>
      </c>
      <c r="B5" t="s">
        <v>30</v>
      </c>
      <c r="C5" s="4">
        <v>34</v>
      </c>
      <c r="D5" t="s">
        <v>34</v>
      </c>
      <c r="E5" t="s">
        <v>35</v>
      </c>
      <c r="F5" t="s">
        <v>36</v>
      </c>
      <c r="G5" t="s">
        <v>27</v>
      </c>
      <c r="H5" t="s">
        <v>37</v>
      </c>
      <c r="I5" s="9">
        <v>44562</v>
      </c>
      <c r="J5" s="9">
        <v>44584</v>
      </c>
      <c r="K5" s="9">
        <v>44592</v>
      </c>
      <c r="L5" t="s">
        <v>38</v>
      </c>
      <c r="M5" s="5"/>
      <c r="P5" s="5"/>
      <c r="Q5" t="s">
        <v>28</v>
      </c>
      <c r="R5" s="10" t="str">
        <f t="shared" si="0"/>
        <v>34-39</v>
      </c>
      <c r="S5">
        <f t="shared" si="1"/>
        <v>30</v>
      </c>
    </row>
    <row r="6" spans="1:19">
      <c r="A6" t="s">
        <v>39</v>
      </c>
      <c r="B6" t="s">
        <v>13</v>
      </c>
      <c r="C6" s="4">
        <v>37</v>
      </c>
      <c r="D6" t="s">
        <v>40</v>
      </c>
      <c r="E6" t="s">
        <v>41</v>
      </c>
      <c r="F6" t="s">
        <v>36</v>
      </c>
      <c r="G6" t="s">
        <v>32</v>
      </c>
      <c r="H6" t="s">
        <v>18</v>
      </c>
      <c r="I6" s="9">
        <v>44563</v>
      </c>
      <c r="J6" s="9">
        <v>44576</v>
      </c>
      <c r="K6" s="9">
        <v>44586</v>
      </c>
      <c r="L6" t="s">
        <v>19</v>
      </c>
      <c r="M6" s="4">
        <v>78338</v>
      </c>
      <c r="N6">
        <v>4.7</v>
      </c>
      <c r="O6" t="s">
        <v>20</v>
      </c>
      <c r="P6" s="4">
        <v>4</v>
      </c>
      <c r="Q6" t="s">
        <v>21</v>
      </c>
      <c r="R6" s="10" t="str">
        <f t="shared" si="0"/>
        <v>34-39</v>
      </c>
      <c r="S6">
        <f t="shared" si="1"/>
        <v>23</v>
      </c>
    </row>
    <row r="7" spans="1:19">
      <c r="A7" t="s">
        <v>42</v>
      </c>
      <c r="B7" t="s">
        <v>13</v>
      </c>
      <c r="C7" s="4">
        <v>23</v>
      </c>
      <c r="D7" t="s">
        <v>24</v>
      </c>
      <c r="E7" t="s">
        <v>43</v>
      </c>
      <c r="F7" t="s">
        <v>44</v>
      </c>
      <c r="G7" t="s">
        <v>32</v>
      </c>
      <c r="H7" t="s">
        <v>37</v>
      </c>
      <c r="I7" s="9">
        <v>44563</v>
      </c>
      <c r="J7" s="9">
        <v>44579</v>
      </c>
      <c r="K7" s="9">
        <v>44583</v>
      </c>
      <c r="L7" t="s">
        <v>19</v>
      </c>
      <c r="M7" s="4">
        <v>87182</v>
      </c>
      <c r="N7">
        <v>3.9</v>
      </c>
      <c r="O7" t="s">
        <v>45</v>
      </c>
      <c r="P7" s="4">
        <v>4</v>
      </c>
      <c r="Q7" t="s">
        <v>28</v>
      </c>
      <c r="R7" s="10" t="str">
        <f t="shared" si="0"/>
        <v>22-27</v>
      </c>
      <c r="S7">
        <f t="shared" si="1"/>
        <v>20</v>
      </c>
    </row>
    <row r="8" spans="1:19">
      <c r="A8" t="s">
        <v>46</v>
      </c>
      <c r="B8" t="s">
        <v>13</v>
      </c>
      <c r="C8" s="4">
        <v>27</v>
      </c>
      <c r="D8" t="s">
        <v>34</v>
      </c>
      <c r="E8" t="s">
        <v>47</v>
      </c>
      <c r="F8" t="s">
        <v>36</v>
      </c>
      <c r="G8" t="s">
        <v>27</v>
      </c>
      <c r="H8" t="s">
        <v>48</v>
      </c>
      <c r="I8" s="9">
        <v>44563</v>
      </c>
      <c r="J8" s="9">
        <v>44576</v>
      </c>
      <c r="K8" s="9">
        <v>44582</v>
      </c>
      <c r="L8" t="s">
        <v>19</v>
      </c>
      <c r="M8" s="4">
        <v>78864</v>
      </c>
      <c r="N8">
        <v>4.0999999999999996</v>
      </c>
      <c r="O8" t="s">
        <v>45</v>
      </c>
      <c r="P8" s="4">
        <v>5</v>
      </c>
      <c r="Q8" t="s">
        <v>28</v>
      </c>
      <c r="R8" s="10" t="str">
        <f t="shared" si="0"/>
        <v>22-27</v>
      </c>
      <c r="S8">
        <f t="shared" si="1"/>
        <v>19</v>
      </c>
    </row>
    <row r="9" spans="1:19">
      <c r="A9" t="s">
        <v>49</v>
      </c>
      <c r="B9" t="s">
        <v>30</v>
      </c>
      <c r="C9" s="4">
        <v>30</v>
      </c>
      <c r="D9" t="s">
        <v>24</v>
      </c>
      <c r="E9" t="s">
        <v>25</v>
      </c>
      <c r="F9" t="s">
        <v>50</v>
      </c>
      <c r="G9" t="s">
        <v>27</v>
      </c>
      <c r="H9" t="s">
        <v>51</v>
      </c>
      <c r="I9" s="9">
        <v>44563</v>
      </c>
      <c r="J9" s="9">
        <v>44584</v>
      </c>
      <c r="K9" s="9">
        <v>44595</v>
      </c>
      <c r="L9" t="s">
        <v>19</v>
      </c>
      <c r="M9" s="4">
        <v>42476</v>
      </c>
      <c r="N9">
        <v>4.7</v>
      </c>
      <c r="O9" t="s">
        <v>20</v>
      </c>
      <c r="P9" s="4">
        <v>4</v>
      </c>
      <c r="Q9" t="s">
        <v>28</v>
      </c>
      <c r="R9" s="10" t="str">
        <f t="shared" si="0"/>
        <v>28-33</v>
      </c>
      <c r="S9">
        <f t="shared" si="1"/>
        <v>32</v>
      </c>
    </row>
    <row r="10" spans="1:19">
      <c r="A10" t="s">
        <v>52</v>
      </c>
      <c r="B10" t="s">
        <v>30</v>
      </c>
      <c r="C10" s="4">
        <v>28</v>
      </c>
      <c r="D10" t="s">
        <v>24</v>
      </c>
      <c r="E10" t="s">
        <v>43</v>
      </c>
      <c r="F10" t="s">
        <v>53</v>
      </c>
      <c r="G10" t="s">
        <v>32</v>
      </c>
      <c r="H10" t="s">
        <v>48</v>
      </c>
      <c r="I10" s="9">
        <v>44564</v>
      </c>
      <c r="J10" s="9">
        <v>44577</v>
      </c>
      <c r="K10" s="9">
        <v>44584</v>
      </c>
      <c r="L10" t="s">
        <v>38</v>
      </c>
      <c r="M10" s="5"/>
      <c r="P10" s="4">
        <v>4</v>
      </c>
      <c r="Q10" t="s">
        <v>21</v>
      </c>
      <c r="R10" s="10" t="str">
        <f t="shared" si="0"/>
        <v>28-33</v>
      </c>
      <c r="S10">
        <f t="shared" si="1"/>
        <v>20</v>
      </c>
    </row>
    <row r="11" spans="1:19">
      <c r="A11" t="s">
        <v>54</v>
      </c>
      <c r="B11" t="s">
        <v>30</v>
      </c>
      <c r="C11" s="4">
        <v>34</v>
      </c>
      <c r="D11" t="s">
        <v>24</v>
      </c>
      <c r="E11" t="s">
        <v>43</v>
      </c>
      <c r="F11" t="s">
        <v>36</v>
      </c>
      <c r="G11" t="s">
        <v>27</v>
      </c>
      <c r="H11" t="s">
        <v>18</v>
      </c>
      <c r="I11" s="9">
        <v>44564</v>
      </c>
      <c r="J11" s="9">
        <v>44578</v>
      </c>
      <c r="K11" s="9">
        <v>44586</v>
      </c>
      <c r="L11" t="s">
        <v>19</v>
      </c>
      <c r="M11" s="4">
        <v>60329</v>
      </c>
      <c r="N11">
        <v>4.3</v>
      </c>
      <c r="O11" t="s">
        <v>20</v>
      </c>
      <c r="P11" s="4">
        <v>4</v>
      </c>
      <c r="Q11" t="s">
        <v>28</v>
      </c>
      <c r="R11" s="10" t="str">
        <f t="shared" si="0"/>
        <v>34-39</v>
      </c>
      <c r="S11">
        <f t="shared" si="1"/>
        <v>22</v>
      </c>
    </row>
    <row r="12" spans="1:19">
      <c r="A12" t="s">
        <v>55</v>
      </c>
      <c r="B12" t="s">
        <v>13</v>
      </c>
      <c r="C12" s="4">
        <v>33</v>
      </c>
      <c r="D12" t="s">
        <v>14</v>
      </c>
      <c r="E12" t="s">
        <v>15</v>
      </c>
      <c r="F12" t="s">
        <v>26</v>
      </c>
      <c r="G12" t="s">
        <v>27</v>
      </c>
      <c r="H12" t="s">
        <v>18</v>
      </c>
      <c r="I12" s="9">
        <v>44564</v>
      </c>
      <c r="J12" s="9">
        <v>44584</v>
      </c>
      <c r="K12" s="9">
        <v>44589</v>
      </c>
      <c r="L12" t="s">
        <v>56</v>
      </c>
      <c r="M12" s="5"/>
      <c r="P12" s="4">
        <v>4</v>
      </c>
      <c r="Q12" t="s">
        <v>21</v>
      </c>
      <c r="R12" s="10" t="str">
        <f t="shared" si="0"/>
        <v>28-33</v>
      </c>
      <c r="S12">
        <f t="shared" si="1"/>
        <v>25</v>
      </c>
    </row>
    <row r="13" spans="1:19">
      <c r="A13" t="s">
        <v>57</v>
      </c>
      <c r="B13" t="s">
        <v>13</v>
      </c>
      <c r="C13" s="4">
        <v>31</v>
      </c>
      <c r="D13" t="s">
        <v>58</v>
      </c>
      <c r="E13" t="s">
        <v>59</v>
      </c>
      <c r="F13" t="s">
        <v>50</v>
      </c>
      <c r="G13" t="s">
        <v>27</v>
      </c>
      <c r="H13" t="s">
        <v>18</v>
      </c>
      <c r="I13" s="9">
        <v>44564</v>
      </c>
      <c r="J13" s="9">
        <v>44582</v>
      </c>
      <c r="K13" s="9">
        <v>44591</v>
      </c>
      <c r="L13" t="s">
        <v>19</v>
      </c>
      <c r="M13" s="4">
        <v>57340</v>
      </c>
      <c r="N13">
        <v>4.8</v>
      </c>
      <c r="O13" t="s">
        <v>45</v>
      </c>
      <c r="P13" s="4">
        <v>4</v>
      </c>
      <c r="Q13" t="s">
        <v>21</v>
      </c>
      <c r="R13" s="10" t="str">
        <f t="shared" si="0"/>
        <v>28-33</v>
      </c>
      <c r="S13">
        <f t="shared" si="1"/>
        <v>27</v>
      </c>
    </row>
    <row r="14" spans="1:19">
      <c r="A14" t="s">
        <v>60</v>
      </c>
      <c r="B14" t="s">
        <v>30</v>
      </c>
      <c r="C14" s="4">
        <v>24</v>
      </c>
      <c r="D14" t="s">
        <v>34</v>
      </c>
      <c r="E14" t="s">
        <v>47</v>
      </c>
      <c r="F14" t="s">
        <v>61</v>
      </c>
      <c r="G14" t="s">
        <v>17</v>
      </c>
      <c r="H14" t="s">
        <v>37</v>
      </c>
      <c r="I14" s="9">
        <v>44564</v>
      </c>
      <c r="J14" s="9">
        <v>44578</v>
      </c>
      <c r="K14" s="9">
        <v>44583</v>
      </c>
      <c r="L14" t="s">
        <v>19</v>
      </c>
      <c r="M14" s="4">
        <v>47703</v>
      </c>
      <c r="N14">
        <v>3.9</v>
      </c>
      <c r="O14" t="s">
        <v>20</v>
      </c>
      <c r="P14" s="4">
        <v>3</v>
      </c>
      <c r="Q14" t="s">
        <v>28</v>
      </c>
      <c r="R14" s="10" t="str">
        <f t="shared" si="0"/>
        <v>22-27</v>
      </c>
      <c r="S14">
        <f t="shared" si="1"/>
        <v>19</v>
      </c>
    </row>
    <row r="15" spans="1:19">
      <c r="A15" t="s">
        <v>62</v>
      </c>
      <c r="B15" t="s">
        <v>13</v>
      </c>
      <c r="C15" s="4">
        <v>34</v>
      </c>
      <c r="D15" t="s">
        <v>24</v>
      </c>
      <c r="E15" t="s">
        <v>43</v>
      </c>
      <c r="F15" t="s">
        <v>16</v>
      </c>
      <c r="G15" t="s">
        <v>27</v>
      </c>
      <c r="H15" t="s">
        <v>37</v>
      </c>
      <c r="I15" s="9">
        <v>44565</v>
      </c>
      <c r="J15" s="9">
        <v>44586</v>
      </c>
      <c r="K15" s="9">
        <v>44594</v>
      </c>
      <c r="L15" t="s">
        <v>19</v>
      </c>
      <c r="M15" s="4">
        <v>67829</v>
      </c>
      <c r="N15">
        <v>3.6</v>
      </c>
      <c r="O15" t="s">
        <v>20</v>
      </c>
      <c r="P15" s="4">
        <v>5</v>
      </c>
      <c r="Q15" t="s">
        <v>63</v>
      </c>
      <c r="R15" s="10" t="str">
        <f t="shared" si="0"/>
        <v>34-39</v>
      </c>
      <c r="S15">
        <f t="shared" si="1"/>
        <v>29</v>
      </c>
    </row>
    <row r="16" spans="1:19">
      <c r="A16" t="s">
        <v>64</v>
      </c>
      <c r="B16" t="s">
        <v>13</v>
      </c>
      <c r="C16" s="4">
        <v>35</v>
      </c>
      <c r="D16" t="s">
        <v>14</v>
      </c>
      <c r="E16" t="s">
        <v>65</v>
      </c>
      <c r="F16" t="s">
        <v>44</v>
      </c>
      <c r="G16" t="s">
        <v>66</v>
      </c>
      <c r="H16" t="s">
        <v>67</v>
      </c>
      <c r="I16" s="9">
        <v>44565</v>
      </c>
      <c r="J16" s="9">
        <v>44584</v>
      </c>
      <c r="K16" s="9">
        <v>44596</v>
      </c>
      <c r="L16" t="s">
        <v>38</v>
      </c>
      <c r="M16" s="5"/>
      <c r="P16" s="4">
        <v>4</v>
      </c>
      <c r="Q16" t="s">
        <v>21</v>
      </c>
      <c r="R16" s="10" t="str">
        <f t="shared" si="0"/>
        <v>34-39</v>
      </c>
      <c r="S16">
        <f t="shared" si="1"/>
        <v>31</v>
      </c>
    </row>
    <row r="17" spans="1:19">
      <c r="A17" t="s">
        <v>68</v>
      </c>
      <c r="B17" t="s">
        <v>13</v>
      </c>
      <c r="C17" s="4">
        <v>23</v>
      </c>
      <c r="D17" t="s">
        <v>14</v>
      </c>
      <c r="E17" t="s">
        <v>65</v>
      </c>
      <c r="F17" t="s">
        <v>26</v>
      </c>
      <c r="G17" t="s">
        <v>69</v>
      </c>
      <c r="H17" t="s">
        <v>37</v>
      </c>
      <c r="I17" s="9">
        <v>44565</v>
      </c>
      <c r="J17" s="9">
        <v>44578</v>
      </c>
      <c r="K17" s="9">
        <v>44590</v>
      </c>
      <c r="L17" t="s">
        <v>19</v>
      </c>
      <c r="M17" s="4">
        <v>73711</v>
      </c>
      <c r="N17">
        <v>5</v>
      </c>
      <c r="O17" t="s">
        <v>20</v>
      </c>
      <c r="P17" s="4">
        <v>1</v>
      </c>
      <c r="Q17" t="s">
        <v>28</v>
      </c>
      <c r="R17" s="10" t="str">
        <f t="shared" si="0"/>
        <v>22-27</v>
      </c>
      <c r="S17">
        <f t="shared" si="1"/>
        <v>25</v>
      </c>
    </row>
    <row r="18" spans="1:19">
      <c r="A18" t="s">
        <v>70</v>
      </c>
      <c r="B18" t="s">
        <v>13</v>
      </c>
      <c r="C18" s="4">
        <v>39</v>
      </c>
      <c r="D18" t="s">
        <v>14</v>
      </c>
      <c r="E18" t="s">
        <v>15</v>
      </c>
      <c r="F18" t="s">
        <v>31</v>
      </c>
      <c r="G18" t="s">
        <v>69</v>
      </c>
      <c r="H18" t="s">
        <v>18</v>
      </c>
      <c r="I18" s="9">
        <v>44566</v>
      </c>
      <c r="J18" s="9">
        <v>44583</v>
      </c>
      <c r="K18" s="9">
        <v>44595</v>
      </c>
      <c r="L18" t="s">
        <v>38</v>
      </c>
      <c r="M18" s="5"/>
      <c r="P18" s="4">
        <v>2</v>
      </c>
      <c r="Q18" t="s">
        <v>28</v>
      </c>
      <c r="R18" s="10" t="str">
        <f t="shared" si="0"/>
        <v>34-39</v>
      </c>
      <c r="S18">
        <f t="shared" si="1"/>
        <v>29</v>
      </c>
    </row>
    <row r="19" spans="1:19">
      <c r="A19" t="s">
        <v>71</v>
      </c>
      <c r="B19" t="s">
        <v>13</v>
      </c>
      <c r="C19" s="4">
        <v>23</v>
      </c>
      <c r="D19" t="s">
        <v>14</v>
      </c>
      <c r="E19" t="s">
        <v>65</v>
      </c>
      <c r="F19" t="s">
        <v>26</v>
      </c>
      <c r="G19" t="s">
        <v>27</v>
      </c>
      <c r="H19" t="s">
        <v>51</v>
      </c>
      <c r="I19" s="9">
        <v>44566</v>
      </c>
      <c r="J19" s="9">
        <v>44577</v>
      </c>
      <c r="K19" s="9">
        <v>44582</v>
      </c>
      <c r="L19" t="s">
        <v>19</v>
      </c>
      <c r="M19" s="5"/>
      <c r="O19" t="s">
        <v>20</v>
      </c>
      <c r="P19" s="4">
        <v>4</v>
      </c>
      <c r="Q19" t="s">
        <v>21</v>
      </c>
      <c r="R19" s="10" t="str">
        <f t="shared" si="0"/>
        <v>22-27</v>
      </c>
      <c r="S19">
        <f t="shared" si="1"/>
        <v>16</v>
      </c>
    </row>
    <row r="20" spans="1:19">
      <c r="A20" t="s">
        <v>72</v>
      </c>
      <c r="B20" t="s">
        <v>30</v>
      </c>
      <c r="C20" s="4">
        <v>35</v>
      </c>
      <c r="D20" t="s">
        <v>24</v>
      </c>
      <c r="E20" t="s">
        <v>43</v>
      </c>
      <c r="F20" t="s">
        <v>73</v>
      </c>
      <c r="G20" t="s">
        <v>66</v>
      </c>
      <c r="H20" t="s">
        <v>18</v>
      </c>
      <c r="I20" s="9">
        <v>44567</v>
      </c>
      <c r="J20" s="9">
        <v>44584</v>
      </c>
      <c r="K20" s="9">
        <v>44592</v>
      </c>
      <c r="L20" t="s">
        <v>19</v>
      </c>
      <c r="M20" s="4">
        <v>154397</v>
      </c>
      <c r="N20">
        <v>4.2</v>
      </c>
      <c r="O20" t="s">
        <v>20</v>
      </c>
      <c r="P20" s="5"/>
      <c r="Q20" t="s">
        <v>28</v>
      </c>
      <c r="R20" s="10" t="str">
        <f t="shared" si="0"/>
        <v>34-39</v>
      </c>
      <c r="S20">
        <f t="shared" si="1"/>
        <v>25</v>
      </c>
    </row>
    <row r="21" spans="1:19">
      <c r="A21" t="s">
        <v>74</v>
      </c>
      <c r="B21" t="s">
        <v>13</v>
      </c>
      <c r="C21" s="4">
        <v>23</v>
      </c>
      <c r="D21" t="s">
        <v>34</v>
      </c>
      <c r="E21" t="s">
        <v>35</v>
      </c>
      <c r="F21" t="s">
        <v>50</v>
      </c>
      <c r="G21" t="s">
        <v>17</v>
      </c>
      <c r="H21" t="s">
        <v>18</v>
      </c>
      <c r="I21" s="9">
        <v>44567</v>
      </c>
      <c r="J21" s="9">
        <v>44583</v>
      </c>
      <c r="K21" s="9">
        <v>44590</v>
      </c>
      <c r="L21" t="s">
        <v>75</v>
      </c>
      <c r="M21" s="5"/>
      <c r="P21" s="4">
        <v>5</v>
      </c>
      <c r="Q21" t="s">
        <v>21</v>
      </c>
      <c r="R21" s="10" t="str">
        <f t="shared" si="0"/>
        <v>22-27</v>
      </c>
      <c r="S21">
        <f t="shared" si="1"/>
        <v>23</v>
      </c>
    </row>
    <row r="22" spans="1:19">
      <c r="A22" t="s">
        <v>76</v>
      </c>
      <c r="B22" t="s">
        <v>30</v>
      </c>
      <c r="C22" s="4">
        <v>27</v>
      </c>
      <c r="D22" t="s">
        <v>24</v>
      </c>
      <c r="E22" t="s">
        <v>43</v>
      </c>
      <c r="F22" t="s">
        <v>31</v>
      </c>
      <c r="G22" t="s">
        <v>32</v>
      </c>
      <c r="H22" t="s">
        <v>48</v>
      </c>
      <c r="I22" s="9">
        <v>44567</v>
      </c>
      <c r="J22" s="9">
        <v>44578</v>
      </c>
      <c r="K22" s="9">
        <v>44583</v>
      </c>
      <c r="L22" t="s">
        <v>75</v>
      </c>
      <c r="M22" s="5"/>
      <c r="P22" s="4">
        <v>5</v>
      </c>
      <c r="Q22" t="s">
        <v>63</v>
      </c>
      <c r="R22" s="10" t="str">
        <f t="shared" si="0"/>
        <v>22-27</v>
      </c>
      <c r="S22">
        <f t="shared" si="1"/>
        <v>16</v>
      </c>
    </row>
    <row r="23" spans="1:19">
      <c r="A23" t="s">
        <v>77</v>
      </c>
      <c r="B23" t="s">
        <v>13</v>
      </c>
      <c r="C23" s="4">
        <v>26</v>
      </c>
      <c r="D23" t="s">
        <v>14</v>
      </c>
      <c r="E23" t="s">
        <v>15</v>
      </c>
      <c r="F23" t="s">
        <v>78</v>
      </c>
      <c r="G23" t="s">
        <v>17</v>
      </c>
      <c r="H23" t="s">
        <v>18</v>
      </c>
      <c r="I23" s="9">
        <v>44567</v>
      </c>
      <c r="J23" s="9">
        <v>44581</v>
      </c>
      <c r="K23" s="9">
        <v>44586</v>
      </c>
      <c r="L23" t="s">
        <v>19</v>
      </c>
      <c r="M23" s="4">
        <v>40400</v>
      </c>
      <c r="N23">
        <v>3.6</v>
      </c>
      <c r="O23" t="s">
        <v>20</v>
      </c>
      <c r="P23" s="4">
        <v>4</v>
      </c>
      <c r="Q23" t="s">
        <v>28</v>
      </c>
      <c r="R23" s="10" t="str">
        <f t="shared" si="0"/>
        <v>22-27</v>
      </c>
      <c r="S23">
        <f t="shared" si="1"/>
        <v>19</v>
      </c>
    </row>
    <row r="24" spans="1:19">
      <c r="A24" t="s">
        <v>79</v>
      </c>
      <c r="B24" t="s">
        <v>13</v>
      </c>
      <c r="C24" s="4">
        <v>35</v>
      </c>
      <c r="D24" t="s">
        <v>80</v>
      </c>
      <c r="E24" t="s">
        <v>81</v>
      </c>
      <c r="F24" t="s">
        <v>53</v>
      </c>
      <c r="G24" t="s">
        <v>27</v>
      </c>
      <c r="H24" t="s">
        <v>48</v>
      </c>
      <c r="I24" s="9">
        <v>44567</v>
      </c>
      <c r="J24" s="9">
        <v>44587</v>
      </c>
      <c r="K24" s="9">
        <v>44592</v>
      </c>
      <c r="L24" t="s">
        <v>19</v>
      </c>
      <c r="M24" s="5"/>
      <c r="O24" t="s">
        <v>45</v>
      </c>
      <c r="P24" s="4">
        <v>4</v>
      </c>
      <c r="Q24" t="s">
        <v>28</v>
      </c>
      <c r="R24" s="10" t="str">
        <f t="shared" si="0"/>
        <v>34-39</v>
      </c>
      <c r="S24">
        <f t="shared" si="1"/>
        <v>25</v>
      </c>
    </row>
    <row r="25" spans="1:19">
      <c r="A25" t="s">
        <v>82</v>
      </c>
      <c r="B25" t="s">
        <v>13</v>
      </c>
      <c r="C25" s="4">
        <v>24</v>
      </c>
      <c r="D25" t="s">
        <v>83</v>
      </c>
      <c r="E25" t="s">
        <v>84</v>
      </c>
      <c r="F25" t="s">
        <v>26</v>
      </c>
      <c r="G25" t="s">
        <v>69</v>
      </c>
      <c r="H25" t="s">
        <v>37</v>
      </c>
      <c r="I25" s="9">
        <v>44567</v>
      </c>
      <c r="J25" s="9">
        <v>44583</v>
      </c>
      <c r="K25" s="9">
        <v>44592</v>
      </c>
      <c r="L25" t="s">
        <v>75</v>
      </c>
      <c r="M25" s="5"/>
      <c r="P25" s="4">
        <v>5</v>
      </c>
      <c r="Q25" t="s">
        <v>28</v>
      </c>
      <c r="R25" s="10" t="str">
        <f t="shared" si="0"/>
        <v>22-27</v>
      </c>
      <c r="S25">
        <f t="shared" si="1"/>
        <v>25</v>
      </c>
    </row>
    <row r="26" spans="1:19">
      <c r="A26" t="s">
        <v>85</v>
      </c>
      <c r="B26" t="s">
        <v>13</v>
      </c>
      <c r="C26" s="4">
        <v>37</v>
      </c>
      <c r="D26" t="s">
        <v>34</v>
      </c>
      <c r="E26" t="s">
        <v>35</v>
      </c>
      <c r="F26" t="s">
        <v>86</v>
      </c>
      <c r="G26" t="s">
        <v>17</v>
      </c>
      <c r="H26" t="s">
        <v>48</v>
      </c>
      <c r="I26" s="9">
        <v>44568</v>
      </c>
      <c r="J26" s="9">
        <v>44590</v>
      </c>
      <c r="K26" s="9">
        <v>44594</v>
      </c>
      <c r="L26" t="s">
        <v>19</v>
      </c>
      <c r="M26" s="4">
        <v>156861</v>
      </c>
      <c r="N26">
        <v>3.7</v>
      </c>
      <c r="O26" t="s">
        <v>20</v>
      </c>
      <c r="P26" s="4">
        <v>4</v>
      </c>
      <c r="Q26" t="s">
        <v>21</v>
      </c>
      <c r="R26" s="10" t="str">
        <f t="shared" si="0"/>
        <v>34-39</v>
      </c>
      <c r="S26">
        <f t="shared" si="1"/>
        <v>26</v>
      </c>
    </row>
    <row r="27" spans="1:19">
      <c r="A27" t="s">
        <v>87</v>
      </c>
      <c r="B27" t="s">
        <v>30</v>
      </c>
      <c r="C27" s="4">
        <v>40</v>
      </c>
      <c r="D27" t="s">
        <v>24</v>
      </c>
      <c r="E27" t="s">
        <v>25</v>
      </c>
      <c r="F27" t="s">
        <v>44</v>
      </c>
      <c r="G27" t="s">
        <v>66</v>
      </c>
      <c r="H27" t="s">
        <v>37</v>
      </c>
      <c r="I27" s="9">
        <v>44568</v>
      </c>
      <c r="J27" s="9">
        <v>44587</v>
      </c>
      <c r="K27" s="9">
        <v>44599</v>
      </c>
      <c r="L27" t="s">
        <v>19</v>
      </c>
      <c r="M27" s="4">
        <v>63707</v>
      </c>
      <c r="N27">
        <v>4</v>
      </c>
      <c r="O27" t="s">
        <v>20</v>
      </c>
      <c r="P27" s="4">
        <v>5</v>
      </c>
      <c r="Q27" t="s">
        <v>28</v>
      </c>
      <c r="R27" s="10" t="str">
        <f t="shared" si="0"/>
        <v>40-45</v>
      </c>
      <c r="S27">
        <f t="shared" si="1"/>
        <v>31</v>
      </c>
    </row>
    <row r="28" spans="1:19">
      <c r="A28" t="s">
        <v>88</v>
      </c>
      <c r="B28" t="s">
        <v>13</v>
      </c>
      <c r="C28" s="4">
        <v>28</v>
      </c>
      <c r="D28" t="s">
        <v>24</v>
      </c>
      <c r="E28" t="s">
        <v>43</v>
      </c>
      <c r="F28" t="s">
        <v>16</v>
      </c>
      <c r="G28" t="s">
        <v>27</v>
      </c>
      <c r="H28" t="s">
        <v>37</v>
      </c>
      <c r="I28" s="9">
        <v>44569</v>
      </c>
      <c r="J28" s="9">
        <v>44581</v>
      </c>
      <c r="K28" s="9">
        <v>44588</v>
      </c>
      <c r="L28" t="s">
        <v>19</v>
      </c>
      <c r="M28" s="4">
        <v>41547</v>
      </c>
      <c r="N28">
        <v>3.6</v>
      </c>
      <c r="O28" t="s">
        <v>20</v>
      </c>
      <c r="P28" s="4">
        <v>4</v>
      </c>
      <c r="Q28" t="s">
        <v>63</v>
      </c>
      <c r="R28" s="10" t="str">
        <f t="shared" si="0"/>
        <v>28-33</v>
      </c>
      <c r="S28">
        <f t="shared" si="1"/>
        <v>19</v>
      </c>
    </row>
    <row r="29" spans="1:19">
      <c r="A29" t="s">
        <v>89</v>
      </c>
      <c r="B29" t="s">
        <v>13</v>
      </c>
      <c r="C29" s="4">
        <v>33</v>
      </c>
      <c r="D29" t="s">
        <v>14</v>
      </c>
      <c r="E29" t="s">
        <v>15</v>
      </c>
      <c r="F29" t="s">
        <v>16</v>
      </c>
      <c r="G29" t="s">
        <v>66</v>
      </c>
      <c r="H29" t="s">
        <v>18</v>
      </c>
      <c r="I29" s="9">
        <v>44569</v>
      </c>
      <c r="J29" s="9">
        <v>44582</v>
      </c>
      <c r="K29" s="9">
        <v>44591</v>
      </c>
      <c r="L29" t="s">
        <v>19</v>
      </c>
      <c r="M29" s="4">
        <v>46151</v>
      </c>
      <c r="N29">
        <v>4.0999999999999996</v>
      </c>
      <c r="O29" t="s">
        <v>20</v>
      </c>
      <c r="P29" s="5"/>
      <c r="Q29" t="s">
        <v>28</v>
      </c>
      <c r="R29" s="10" t="str">
        <f t="shared" si="0"/>
        <v>28-33</v>
      </c>
      <c r="S29">
        <f t="shared" si="1"/>
        <v>22</v>
      </c>
    </row>
    <row r="30" spans="1:19">
      <c r="A30" t="s">
        <v>90</v>
      </c>
      <c r="B30" t="s">
        <v>30</v>
      </c>
      <c r="C30" s="4">
        <v>28</v>
      </c>
      <c r="D30" t="s">
        <v>34</v>
      </c>
      <c r="E30" t="s">
        <v>47</v>
      </c>
      <c r="F30" t="s">
        <v>78</v>
      </c>
      <c r="G30" t="s">
        <v>27</v>
      </c>
      <c r="H30" t="s">
        <v>18</v>
      </c>
      <c r="I30" s="9">
        <v>44569</v>
      </c>
      <c r="J30" s="9">
        <v>44584</v>
      </c>
      <c r="K30" s="9">
        <v>44591</v>
      </c>
      <c r="L30" t="s">
        <v>19</v>
      </c>
      <c r="M30" s="4">
        <v>47408</v>
      </c>
      <c r="N30">
        <v>3.6</v>
      </c>
      <c r="O30" t="s">
        <v>20</v>
      </c>
      <c r="P30" s="4">
        <v>5</v>
      </c>
      <c r="Q30" t="s">
        <v>28</v>
      </c>
      <c r="R30" s="10" t="str">
        <f t="shared" si="0"/>
        <v>28-33</v>
      </c>
      <c r="S30">
        <f t="shared" si="1"/>
        <v>22</v>
      </c>
    </row>
    <row r="31" spans="1:19">
      <c r="A31" t="s">
        <v>91</v>
      </c>
      <c r="B31" t="s">
        <v>13</v>
      </c>
      <c r="C31" s="4">
        <v>25</v>
      </c>
      <c r="D31" t="s">
        <v>40</v>
      </c>
      <c r="E31" t="s">
        <v>41</v>
      </c>
      <c r="F31" t="s">
        <v>78</v>
      </c>
      <c r="G31" t="s">
        <v>27</v>
      </c>
      <c r="H31" t="s">
        <v>48</v>
      </c>
      <c r="I31" s="9">
        <v>44570</v>
      </c>
      <c r="J31" s="9">
        <v>44585</v>
      </c>
      <c r="K31" s="9">
        <v>44594</v>
      </c>
      <c r="L31" t="s">
        <v>19</v>
      </c>
      <c r="M31" s="4">
        <v>62213</v>
      </c>
      <c r="N31">
        <v>3.7</v>
      </c>
      <c r="O31" t="s">
        <v>45</v>
      </c>
      <c r="P31" s="4">
        <v>3</v>
      </c>
      <c r="Q31" t="s">
        <v>28</v>
      </c>
      <c r="R31" s="10" t="str">
        <f t="shared" si="0"/>
        <v>22-27</v>
      </c>
      <c r="S31">
        <f t="shared" si="1"/>
        <v>24</v>
      </c>
    </row>
    <row r="32" spans="1:19">
      <c r="A32" t="s">
        <v>92</v>
      </c>
      <c r="B32" t="s">
        <v>30</v>
      </c>
      <c r="C32" s="4">
        <v>25</v>
      </c>
      <c r="D32" t="s">
        <v>24</v>
      </c>
      <c r="E32" t="s">
        <v>43</v>
      </c>
      <c r="F32" t="s">
        <v>93</v>
      </c>
      <c r="G32" t="s">
        <v>17</v>
      </c>
      <c r="H32" t="s">
        <v>37</v>
      </c>
      <c r="I32" s="9">
        <v>44570</v>
      </c>
      <c r="J32" s="9">
        <v>44584</v>
      </c>
      <c r="K32" s="9">
        <v>44592</v>
      </c>
      <c r="L32" t="s">
        <v>19</v>
      </c>
      <c r="M32" s="4">
        <v>162727</v>
      </c>
      <c r="N32">
        <v>4.7</v>
      </c>
      <c r="O32" t="s">
        <v>20</v>
      </c>
      <c r="P32" s="4">
        <v>5</v>
      </c>
      <c r="Q32" t="s">
        <v>21</v>
      </c>
      <c r="R32" s="10" t="str">
        <f t="shared" si="0"/>
        <v>22-27</v>
      </c>
      <c r="S32">
        <f t="shared" si="1"/>
        <v>22</v>
      </c>
    </row>
    <row r="33" spans="1:19">
      <c r="A33" t="s">
        <v>94</v>
      </c>
      <c r="B33" t="s">
        <v>13</v>
      </c>
      <c r="C33" s="4">
        <v>33</v>
      </c>
      <c r="D33" t="s">
        <v>14</v>
      </c>
      <c r="E33" t="s">
        <v>65</v>
      </c>
      <c r="F33" t="s">
        <v>16</v>
      </c>
      <c r="G33" t="s">
        <v>17</v>
      </c>
      <c r="H33" t="s">
        <v>48</v>
      </c>
      <c r="I33" s="9">
        <v>44571</v>
      </c>
      <c r="J33" s="9">
        <v>44579</v>
      </c>
      <c r="K33" s="9">
        <v>44587</v>
      </c>
      <c r="L33" t="s">
        <v>19</v>
      </c>
      <c r="M33" s="4">
        <v>60990</v>
      </c>
      <c r="N33">
        <v>3.9</v>
      </c>
      <c r="O33" t="s">
        <v>20</v>
      </c>
      <c r="P33" s="4">
        <v>4</v>
      </c>
      <c r="Q33" t="s">
        <v>28</v>
      </c>
      <c r="R33" s="10" t="str">
        <f t="shared" si="0"/>
        <v>28-33</v>
      </c>
      <c r="S33">
        <f t="shared" si="1"/>
        <v>16</v>
      </c>
    </row>
    <row r="34" spans="1:19">
      <c r="A34" t="s">
        <v>95</v>
      </c>
      <c r="B34" t="s">
        <v>13</v>
      </c>
      <c r="C34" s="4">
        <v>23</v>
      </c>
      <c r="D34" t="s">
        <v>14</v>
      </c>
      <c r="E34" t="s">
        <v>65</v>
      </c>
      <c r="F34" t="s">
        <v>96</v>
      </c>
      <c r="G34" t="s">
        <v>32</v>
      </c>
      <c r="H34" t="s">
        <v>37</v>
      </c>
      <c r="I34" s="9">
        <v>44571</v>
      </c>
      <c r="J34" s="9">
        <v>44590</v>
      </c>
      <c r="K34" s="9">
        <v>44598</v>
      </c>
      <c r="L34" t="s">
        <v>19</v>
      </c>
      <c r="M34" s="4">
        <v>41907</v>
      </c>
      <c r="N34">
        <v>4.8</v>
      </c>
      <c r="O34" t="s">
        <v>20</v>
      </c>
      <c r="P34" s="4">
        <v>4</v>
      </c>
      <c r="Q34" t="s">
        <v>28</v>
      </c>
      <c r="R34" s="10" t="str">
        <f t="shared" si="0"/>
        <v>22-27</v>
      </c>
      <c r="S34">
        <f t="shared" si="1"/>
        <v>27</v>
      </c>
    </row>
    <row r="35" spans="1:19">
      <c r="A35" t="s">
        <v>97</v>
      </c>
      <c r="B35" t="s">
        <v>23</v>
      </c>
      <c r="C35" s="4">
        <v>39</v>
      </c>
      <c r="D35" t="s">
        <v>14</v>
      </c>
      <c r="E35" t="s">
        <v>15</v>
      </c>
      <c r="F35" t="s">
        <v>16</v>
      </c>
      <c r="G35" t="s">
        <v>17</v>
      </c>
      <c r="H35" t="s">
        <v>51</v>
      </c>
      <c r="I35" s="9">
        <v>44571</v>
      </c>
      <c r="J35" s="9">
        <v>44579</v>
      </c>
      <c r="K35" s="9">
        <v>44586</v>
      </c>
      <c r="L35" t="s">
        <v>19</v>
      </c>
      <c r="M35" s="4">
        <v>58121</v>
      </c>
      <c r="N35">
        <v>3.7</v>
      </c>
      <c r="O35" t="s">
        <v>45</v>
      </c>
      <c r="P35" s="4">
        <v>5</v>
      </c>
      <c r="Q35" t="s">
        <v>28</v>
      </c>
      <c r="R35" s="10" t="str">
        <f t="shared" si="0"/>
        <v>34-39</v>
      </c>
      <c r="S35">
        <f t="shared" si="1"/>
        <v>15</v>
      </c>
    </row>
    <row r="36" spans="1:19">
      <c r="A36" t="s">
        <v>98</v>
      </c>
      <c r="B36" t="s">
        <v>23</v>
      </c>
      <c r="C36" s="4">
        <v>24</v>
      </c>
      <c r="D36" t="s">
        <v>14</v>
      </c>
      <c r="E36" t="s">
        <v>15</v>
      </c>
      <c r="F36" t="s">
        <v>16</v>
      </c>
      <c r="G36" t="s">
        <v>27</v>
      </c>
      <c r="H36" t="s">
        <v>18</v>
      </c>
      <c r="I36" s="9">
        <v>44571</v>
      </c>
      <c r="J36" s="9">
        <v>44583</v>
      </c>
      <c r="K36" s="9">
        <v>44589</v>
      </c>
      <c r="L36" t="s">
        <v>38</v>
      </c>
      <c r="M36" s="5"/>
      <c r="P36" s="4">
        <v>4</v>
      </c>
      <c r="Q36" t="s">
        <v>63</v>
      </c>
      <c r="R36" s="10" t="str">
        <f t="shared" si="0"/>
        <v>22-27</v>
      </c>
      <c r="S36">
        <f t="shared" si="1"/>
        <v>18</v>
      </c>
    </row>
    <row r="37" spans="1:19">
      <c r="A37" t="s">
        <v>99</v>
      </c>
      <c r="B37" t="s">
        <v>30</v>
      </c>
      <c r="C37" s="4">
        <v>39</v>
      </c>
      <c r="D37" t="s">
        <v>14</v>
      </c>
      <c r="E37" t="s">
        <v>65</v>
      </c>
      <c r="F37" t="s">
        <v>50</v>
      </c>
      <c r="G37" t="s">
        <v>17</v>
      </c>
      <c r="H37" t="s">
        <v>37</v>
      </c>
      <c r="I37" s="9">
        <v>44571</v>
      </c>
      <c r="J37" s="9">
        <v>44588</v>
      </c>
      <c r="K37" s="9">
        <v>44600</v>
      </c>
      <c r="L37" t="s">
        <v>38</v>
      </c>
      <c r="M37" s="5"/>
      <c r="P37" s="4">
        <v>5</v>
      </c>
      <c r="Q37" t="s">
        <v>28</v>
      </c>
      <c r="R37" s="10" t="str">
        <f t="shared" si="0"/>
        <v>34-39</v>
      </c>
      <c r="S37">
        <f t="shared" si="1"/>
        <v>29</v>
      </c>
    </row>
    <row r="38" spans="1:19">
      <c r="A38" t="s">
        <v>100</v>
      </c>
      <c r="B38" t="s">
        <v>13</v>
      </c>
      <c r="C38" s="4">
        <v>39</v>
      </c>
      <c r="D38" t="s">
        <v>14</v>
      </c>
      <c r="E38" t="s">
        <v>15</v>
      </c>
      <c r="F38" t="s">
        <v>53</v>
      </c>
      <c r="G38" t="s">
        <v>27</v>
      </c>
      <c r="H38" t="s">
        <v>48</v>
      </c>
      <c r="I38" s="9">
        <v>44572</v>
      </c>
      <c r="J38" s="9">
        <v>44580</v>
      </c>
      <c r="K38" s="9">
        <v>44588</v>
      </c>
      <c r="L38" t="s">
        <v>56</v>
      </c>
      <c r="M38" s="5"/>
      <c r="P38" s="4">
        <v>5</v>
      </c>
      <c r="Q38" t="s">
        <v>28</v>
      </c>
      <c r="R38" s="10" t="str">
        <f t="shared" si="0"/>
        <v>34-39</v>
      </c>
      <c r="S38">
        <f t="shared" si="1"/>
        <v>16</v>
      </c>
    </row>
    <row r="39" spans="1:19">
      <c r="A39" t="s">
        <v>101</v>
      </c>
      <c r="B39" t="s">
        <v>13</v>
      </c>
      <c r="C39" s="4">
        <v>30</v>
      </c>
      <c r="D39" t="s">
        <v>14</v>
      </c>
      <c r="E39" t="s">
        <v>15</v>
      </c>
      <c r="F39" t="s">
        <v>31</v>
      </c>
      <c r="G39" t="s">
        <v>17</v>
      </c>
      <c r="H39" t="s">
        <v>51</v>
      </c>
      <c r="I39" s="9">
        <v>44572</v>
      </c>
      <c r="J39" s="9">
        <v>44588</v>
      </c>
      <c r="K39" s="9">
        <v>44592</v>
      </c>
      <c r="L39" t="s">
        <v>19</v>
      </c>
      <c r="M39" s="4">
        <v>71760</v>
      </c>
      <c r="N39">
        <v>4.3</v>
      </c>
      <c r="O39" t="s">
        <v>20</v>
      </c>
      <c r="P39" s="5"/>
      <c r="Q39" t="s">
        <v>28</v>
      </c>
      <c r="R39" s="10" t="str">
        <f t="shared" si="0"/>
        <v>28-33</v>
      </c>
      <c r="S39">
        <f t="shared" si="1"/>
        <v>20</v>
      </c>
    </row>
    <row r="40" spans="1:19">
      <c r="A40" t="s">
        <v>102</v>
      </c>
      <c r="B40" t="s">
        <v>30</v>
      </c>
      <c r="C40" s="4">
        <v>22</v>
      </c>
      <c r="D40" t="s">
        <v>14</v>
      </c>
      <c r="E40" t="s">
        <v>15</v>
      </c>
      <c r="F40" t="s">
        <v>86</v>
      </c>
      <c r="G40" t="s">
        <v>27</v>
      </c>
      <c r="H40" t="s">
        <v>51</v>
      </c>
      <c r="I40" s="9">
        <v>44572</v>
      </c>
      <c r="J40" s="9">
        <v>44582</v>
      </c>
      <c r="K40" s="9">
        <v>44590</v>
      </c>
      <c r="L40" t="s">
        <v>19</v>
      </c>
      <c r="M40" s="4">
        <v>124309</v>
      </c>
      <c r="N40">
        <v>3.7</v>
      </c>
      <c r="O40" t="s">
        <v>20</v>
      </c>
      <c r="P40" s="4">
        <v>4</v>
      </c>
      <c r="Q40" t="s">
        <v>28</v>
      </c>
      <c r="R40" s="10" t="str">
        <f t="shared" si="0"/>
        <v>22-27</v>
      </c>
      <c r="S40">
        <f t="shared" si="1"/>
        <v>18</v>
      </c>
    </row>
    <row r="41" spans="1:19">
      <c r="A41" t="s">
        <v>103</v>
      </c>
      <c r="B41" t="s">
        <v>13</v>
      </c>
      <c r="C41" s="4">
        <v>23</v>
      </c>
      <c r="D41" t="s">
        <v>80</v>
      </c>
      <c r="E41" t="s">
        <v>81</v>
      </c>
      <c r="F41" t="s">
        <v>26</v>
      </c>
      <c r="G41" t="s">
        <v>27</v>
      </c>
      <c r="H41" t="s">
        <v>37</v>
      </c>
      <c r="I41" s="9">
        <v>44572</v>
      </c>
      <c r="J41" s="9">
        <v>44594</v>
      </c>
      <c r="K41" s="9">
        <v>44602</v>
      </c>
      <c r="L41" t="s">
        <v>38</v>
      </c>
      <c r="M41" s="5"/>
      <c r="P41" s="4">
        <v>4</v>
      </c>
      <c r="Q41" t="s">
        <v>21</v>
      </c>
      <c r="R41" s="10" t="str">
        <f t="shared" si="0"/>
        <v>22-27</v>
      </c>
      <c r="S41">
        <f t="shared" si="1"/>
        <v>30</v>
      </c>
    </row>
    <row r="42" spans="1:19">
      <c r="A42" t="s">
        <v>104</v>
      </c>
      <c r="B42" t="s">
        <v>13</v>
      </c>
      <c r="C42" s="4">
        <v>25</v>
      </c>
      <c r="D42" t="s">
        <v>14</v>
      </c>
      <c r="E42" t="s">
        <v>15</v>
      </c>
      <c r="F42" t="s">
        <v>78</v>
      </c>
      <c r="G42" t="s">
        <v>66</v>
      </c>
      <c r="H42" t="s">
        <v>18</v>
      </c>
      <c r="I42" s="9">
        <v>44572</v>
      </c>
      <c r="J42" s="9">
        <v>44584</v>
      </c>
      <c r="K42" s="9">
        <v>44593</v>
      </c>
      <c r="L42" t="s">
        <v>19</v>
      </c>
      <c r="M42" s="4">
        <v>44104</v>
      </c>
      <c r="N42">
        <v>4.0999999999999996</v>
      </c>
      <c r="O42" t="s">
        <v>20</v>
      </c>
      <c r="P42" s="4">
        <v>4</v>
      </c>
      <c r="Q42" t="s">
        <v>63</v>
      </c>
      <c r="R42" s="10" t="str">
        <f t="shared" si="0"/>
        <v>22-27</v>
      </c>
      <c r="S42">
        <f t="shared" si="1"/>
        <v>21</v>
      </c>
    </row>
    <row r="43" spans="1:19">
      <c r="A43" t="s">
        <v>105</v>
      </c>
      <c r="B43" t="s">
        <v>13</v>
      </c>
      <c r="C43" s="4">
        <v>31</v>
      </c>
      <c r="D43" t="s">
        <v>14</v>
      </c>
      <c r="E43" t="s">
        <v>65</v>
      </c>
      <c r="F43" t="s">
        <v>106</v>
      </c>
      <c r="G43" t="s">
        <v>27</v>
      </c>
      <c r="H43" t="s">
        <v>18</v>
      </c>
      <c r="I43" s="9">
        <v>44573</v>
      </c>
      <c r="J43" s="9">
        <v>44581</v>
      </c>
      <c r="K43" s="9">
        <v>44591</v>
      </c>
      <c r="L43" t="s">
        <v>19</v>
      </c>
      <c r="M43" s="4">
        <v>152710</v>
      </c>
      <c r="N43">
        <v>4.2</v>
      </c>
      <c r="O43" t="s">
        <v>20</v>
      </c>
      <c r="P43" s="4">
        <v>3</v>
      </c>
      <c r="Q43" t="s">
        <v>28</v>
      </c>
      <c r="R43" s="10" t="str">
        <f t="shared" si="0"/>
        <v>28-33</v>
      </c>
      <c r="S43">
        <f t="shared" si="1"/>
        <v>18</v>
      </c>
    </row>
    <row r="44" spans="1:19">
      <c r="A44" t="s">
        <v>107</v>
      </c>
      <c r="B44" t="s">
        <v>13</v>
      </c>
      <c r="C44" s="4">
        <v>54</v>
      </c>
      <c r="D44" t="s">
        <v>14</v>
      </c>
      <c r="E44" t="s">
        <v>65</v>
      </c>
      <c r="F44" t="s">
        <v>53</v>
      </c>
      <c r="G44" t="s">
        <v>17</v>
      </c>
      <c r="H44" t="s">
        <v>48</v>
      </c>
      <c r="I44" s="9">
        <v>44573</v>
      </c>
      <c r="J44" s="9">
        <v>44585</v>
      </c>
      <c r="K44" s="9">
        <v>44595</v>
      </c>
      <c r="L44" t="s">
        <v>19</v>
      </c>
      <c r="M44" s="5"/>
      <c r="O44" t="s">
        <v>20</v>
      </c>
      <c r="P44" s="4">
        <v>4</v>
      </c>
      <c r="Q44" t="s">
        <v>28</v>
      </c>
      <c r="R44" s="10" t="str">
        <f t="shared" si="0"/>
        <v>52-57</v>
      </c>
      <c r="S44">
        <f t="shared" si="1"/>
        <v>22</v>
      </c>
    </row>
    <row r="45" spans="1:19">
      <c r="A45" t="s">
        <v>108</v>
      </c>
      <c r="B45" t="s">
        <v>23</v>
      </c>
      <c r="C45" s="4">
        <v>23</v>
      </c>
      <c r="D45" t="s">
        <v>24</v>
      </c>
      <c r="E45" t="s">
        <v>25</v>
      </c>
      <c r="F45" t="s">
        <v>106</v>
      </c>
      <c r="G45" t="s">
        <v>27</v>
      </c>
      <c r="H45" t="s">
        <v>18</v>
      </c>
      <c r="I45" s="9">
        <v>44573</v>
      </c>
      <c r="J45" s="9">
        <v>44584</v>
      </c>
      <c r="K45" s="9">
        <v>44588</v>
      </c>
      <c r="L45" t="s">
        <v>19</v>
      </c>
      <c r="M45" s="5"/>
      <c r="O45" t="s">
        <v>20</v>
      </c>
      <c r="P45" s="4">
        <v>5</v>
      </c>
      <c r="Q45" t="s">
        <v>63</v>
      </c>
      <c r="R45" s="10" t="str">
        <f t="shared" si="0"/>
        <v>22-27</v>
      </c>
      <c r="S45">
        <f t="shared" si="1"/>
        <v>15</v>
      </c>
    </row>
    <row r="46" spans="1:19">
      <c r="A46" t="s">
        <v>109</v>
      </c>
      <c r="B46" t="s">
        <v>13</v>
      </c>
      <c r="C46" s="4">
        <v>49</v>
      </c>
      <c r="D46" t="s">
        <v>34</v>
      </c>
      <c r="E46" t="s">
        <v>47</v>
      </c>
      <c r="F46" t="s">
        <v>73</v>
      </c>
      <c r="G46" t="s">
        <v>27</v>
      </c>
      <c r="H46" t="s">
        <v>18</v>
      </c>
      <c r="I46" s="9">
        <v>44574</v>
      </c>
      <c r="J46" s="9">
        <v>44585</v>
      </c>
      <c r="K46" s="9">
        <v>44596</v>
      </c>
      <c r="L46" t="s">
        <v>56</v>
      </c>
      <c r="M46" s="5"/>
      <c r="P46" s="4">
        <v>4</v>
      </c>
      <c r="Q46" t="s">
        <v>28</v>
      </c>
      <c r="R46" s="10" t="str">
        <f t="shared" si="0"/>
        <v>46-51</v>
      </c>
      <c r="S46">
        <f t="shared" si="1"/>
        <v>22</v>
      </c>
    </row>
    <row r="47" spans="1:19">
      <c r="A47" t="s">
        <v>110</v>
      </c>
      <c r="B47" t="s">
        <v>30</v>
      </c>
      <c r="C47" s="4">
        <v>28</v>
      </c>
      <c r="D47" t="s">
        <v>58</v>
      </c>
      <c r="E47" t="s">
        <v>111</v>
      </c>
      <c r="F47" t="s">
        <v>78</v>
      </c>
      <c r="G47" t="s">
        <v>17</v>
      </c>
      <c r="H47" t="s">
        <v>51</v>
      </c>
      <c r="I47" s="9">
        <v>44574</v>
      </c>
      <c r="J47" s="9">
        <v>44595</v>
      </c>
      <c r="K47" s="9">
        <v>44607</v>
      </c>
      <c r="L47" t="s">
        <v>38</v>
      </c>
      <c r="M47" s="5"/>
      <c r="P47" s="4">
        <v>5</v>
      </c>
      <c r="Q47" t="s">
        <v>28</v>
      </c>
      <c r="R47" s="10" t="str">
        <f t="shared" si="0"/>
        <v>28-33</v>
      </c>
      <c r="S47">
        <f t="shared" si="1"/>
        <v>33</v>
      </c>
    </row>
    <row r="48" spans="1:19">
      <c r="A48" t="s">
        <v>112</v>
      </c>
      <c r="B48" t="s">
        <v>13</v>
      </c>
      <c r="C48" s="4">
        <v>23</v>
      </c>
      <c r="D48" t="s">
        <v>83</v>
      </c>
      <c r="E48" t="s">
        <v>84</v>
      </c>
      <c r="F48" t="s">
        <v>31</v>
      </c>
      <c r="G48" t="s">
        <v>17</v>
      </c>
      <c r="H48" t="s">
        <v>51</v>
      </c>
      <c r="I48" s="9">
        <v>44574</v>
      </c>
      <c r="J48" s="9">
        <v>44587</v>
      </c>
      <c r="K48" s="9">
        <v>44593</v>
      </c>
      <c r="L48" t="s">
        <v>19</v>
      </c>
      <c r="M48" s="5"/>
      <c r="O48" t="s">
        <v>20</v>
      </c>
      <c r="P48" s="4">
        <v>5</v>
      </c>
      <c r="Q48" t="s">
        <v>63</v>
      </c>
      <c r="R48" s="10" t="str">
        <f t="shared" si="0"/>
        <v>22-27</v>
      </c>
      <c r="S48">
        <f t="shared" si="1"/>
        <v>19</v>
      </c>
    </row>
    <row r="49" spans="1:19">
      <c r="A49" t="s">
        <v>113</v>
      </c>
      <c r="B49" t="s">
        <v>13</v>
      </c>
      <c r="C49" s="4">
        <v>37</v>
      </c>
      <c r="D49" t="s">
        <v>14</v>
      </c>
      <c r="E49" t="s">
        <v>65</v>
      </c>
      <c r="F49" t="s">
        <v>96</v>
      </c>
      <c r="G49" t="s">
        <v>17</v>
      </c>
      <c r="H49" t="s">
        <v>48</v>
      </c>
      <c r="I49" s="9">
        <v>44575</v>
      </c>
      <c r="J49" s="9">
        <v>44583</v>
      </c>
      <c r="K49" s="9">
        <v>44593</v>
      </c>
      <c r="L49" t="s">
        <v>19</v>
      </c>
      <c r="M49" s="4">
        <v>48202</v>
      </c>
      <c r="N49">
        <v>3.8</v>
      </c>
      <c r="O49" t="s">
        <v>20</v>
      </c>
      <c r="P49" s="5"/>
      <c r="Q49" t="s">
        <v>28</v>
      </c>
      <c r="R49" s="10" t="str">
        <f t="shared" si="0"/>
        <v>34-39</v>
      </c>
      <c r="S49">
        <f t="shared" si="1"/>
        <v>18</v>
      </c>
    </row>
    <row r="50" spans="1:19">
      <c r="A50" t="s">
        <v>114</v>
      </c>
      <c r="B50" t="s">
        <v>13</v>
      </c>
      <c r="C50" s="4">
        <v>31</v>
      </c>
      <c r="D50" t="s">
        <v>58</v>
      </c>
      <c r="E50" t="s">
        <v>111</v>
      </c>
      <c r="F50" t="s">
        <v>96</v>
      </c>
      <c r="G50" t="s">
        <v>69</v>
      </c>
      <c r="H50" t="s">
        <v>48</v>
      </c>
      <c r="I50" s="9">
        <v>44575</v>
      </c>
      <c r="J50" s="9">
        <v>44595</v>
      </c>
      <c r="K50" s="9">
        <v>44602</v>
      </c>
      <c r="L50" t="s">
        <v>19</v>
      </c>
      <c r="M50" s="4">
        <v>47372</v>
      </c>
      <c r="N50">
        <v>3.7</v>
      </c>
      <c r="O50" t="s">
        <v>20</v>
      </c>
      <c r="P50" s="4">
        <v>4</v>
      </c>
      <c r="Q50" t="s">
        <v>28</v>
      </c>
      <c r="R50" s="10" t="str">
        <f t="shared" si="0"/>
        <v>28-33</v>
      </c>
      <c r="S50">
        <f t="shared" si="1"/>
        <v>27</v>
      </c>
    </row>
    <row r="51" spans="1:19">
      <c r="A51" t="s">
        <v>115</v>
      </c>
      <c r="B51" t="s">
        <v>13</v>
      </c>
      <c r="C51" s="4">
        <v>34</v>
      </c>
      <c r="D51" t="s">
        <v>14</v>
      </c>
      <c r="E51" t="s">
        <v>15</v>
      </c>
      <c r="F51" t="s">
        <v>96</v>
      </c>
      <c r="G51" t="s">
        <v>32</v>
      </c>
      <c r="H51" t="s">
        <v>18</v>
      </c>
      <c r="I51" s="9">
        <v>44575</v>
      </c>
      <c r="J51" s="9">
        <v>44596</v>
      </c>
      <c r="K51" s="9">
        <v>44603</v>
      </c>
      <c r="L51" t="s">
        <v>19</v>
      </c>
      <c r="M51" s="4">
        <v>48615</v>
      </c>
      <c r="N51">
        <v>4.4000000000000004</v>
      </c>
      <c r="O51" t="s">
        <v>45</v>
      </c>
      <c r="P51" s="4">
        <v>5</v>
      </c>
      <c r="Q51" t="s">
        <v>21</v>
      </c>
      <c r="R51" s="10" t="str">
        <f t="shared" si="0"/>
        <v>34-39</v>
      </c>
      <c r="S51">
        <f t="shared" si="1"/>
        <v>28</v>
      </c>
    </row>
    <row r="52" spans="1:19">
      <c r="A52" t="s">
        <v>116</v>
      </c>
      <c r="B52" t="s">
        <v>23</v>
      </c>
      <c r="C52" s="4">
        <v>25</v>
      </c>
      <c r="D52" t="s">
        <v>83</v>
      </c>
      <c r="E52" t="s">
        <v>117</v>
      </c>
      <c r="F52" t="s">
        <v>31</v>
      </c>
      <c r="G52" t="s">
        <v>69</v>
      </c>
      <c r="H52" t="s">
        <v>37</v>
      </c>
      <c r="I52" s="9">
        <v>44575</v>
      </c>
      <c r="J52" s="9">
        <v>44594</v>
      </c>
      <c r="K52" s="9">
        <v>44601</v>
      </c>
      <c r="L52" t="s">
        <v>19</v>
      </c>
      <c r="M52" s="4">
        <v>78541</v>
      </c>
      <c r="N52">
        <v>4.7</v>
      </c>
      <c r="O52" t="s">
        <v>45</v>
      </c>
      <c r="P52" s="4">
        <v>4</v>
      </c>
      <c r="Q52" t="s">
        <v>28</v>
      </c>
      <c r="R52" s="10" t="str">
        <f t="shared" si="0"/>
        <v>22-27</v>
      </c>
      <c r="S52">
        <f t="shared" si="1"/>
        <v>26</v>
      </c>
    </row>
    <row r="53" spans="1:19">
      <c r="A53" t="s">
        <v>118</v>
      </c>
      <c r="B53" t="s">
        <v>30</v>
      </c>
      <c r="C53" s="4">
        <v>33</v>
      </c>
      <c r="D53" t="s">
        <v>34</v>
      </c>
      <c r="E53" t="s">
        <v>35</v>
      </c>
      <c r="F53" t="s">
        <v>96</v>
      </c>
      <c r="G53" t="s">
        <v>17</v>
      </c>
      <c r="H53" t="s">
        <v>48</v>
      </c>
      <c r="I53" s="9">
        <v>44575</v>
      </c>
      <c r="J53" s="9">
        <v>44596</v>
      </c>
      <c r="K53" s="9">
        <v>44607</v>
      </c>
      <c r="L53" t="s">
        <v>38</v>
      </c>
      <c r="M53" s="5"/>
      <c r="P53" s="4">
        <v>4</v>
      </c>
      <c r="Q53" t="s">
        <v>28</v>
      </c>
      <c r="R53" s="10" t="str">
        <f t="shared" si="0"/>
        <v>28-33</v>
      </c>
      <c r="S53">
        <f t="shared" si="1"/>
        <v>32</v>
      </c>
    </row>
    <row r="54" spans="1:19">
      <c r="A54" t="s">
        <v>119</v>
      </c>
      <c r="B54" t="s">
        <v>23</v>
      </c>
      <c r="C54" s="4">
        <v>25</v>
      </c>
      <c r="D54" t="s">
        <v>14</v>
      </c>
      <c r="E54" t="s">
        <v>15</v>
      </c>
      <c r="F54" t="s">
        <v>86</v>
      </c>
      <c r="G54" t="s">
        <v>17</v>
      </c>
      <c r="H54" t="s">
        <v>18</v>
      </c>
      <c r="I54" s="9">
        <v>44575</v>
      </c>
      <c r="J54" s="9">
        <v>44587</v>
      </c>
      <c r="K54" s="9">
        <v>44594</v>
      </c>
      <c r="L54" t="s">
        <v>38</v>
      </c>
      <c r="M54" s="5"/>
      <c r="P54" s="4">
        <v>4</v>
      </c>
      <c r="Q54" t="s">
        <v>28</v>
      </c>
      <c r="R54" s="10" t="str">
        <f t="shared" si="0"/>
        <v>22-27</v>
      </c>
      <c r="S54">
        <f t="shared" si="1"/>
        <v>19</v>
      </c>
    </row>
    <row r="55" spans="1:19">
      <c r="A55" t="s">
        <v>120</v>
      </c>
      <c r="B55" t="s">
        <v>30</v>
      </c>
      <c r="C55" s="4">
        <v>30</v>
      </c>
      <c r="D55" t="s">
        <v>14</v>
      </c>
      <c r="E55" t="s">
        <v>65</v>
      </c>
      <c r="F55" t="s">
        <v>53</v>
      </c>
      <c r="G55" t="s">
        <v>17</v>
      </c>
      <c r="H55" t="s">
        <v>37</v>
      </c>
      <c r="I55" s="9">
        <v>44575</v>
      </c>
      <c r="J55" s="9">
        <v>44597</v>
      </c>
      <c r="K55" s="9">
        <v>44609</v>
      </c>
      <c r="L55" t="s">
        <v>19</v>
      </c>
      <c r="M55" s="5"/>
      <c r="O55" t="s">
        <v>20</v>
      </c>
      <c r="P55" s="4">
        <v>4</v>
      </c>
      <c r="Q55" t="s">
        <v>28</v>
      </c>
      <c r="R55" s="10" t="str">
        <f t="shared" si="0"/>
        <v>28-33</v>
      </c>
      <c r="S55">
        <f t="shared" si="1"/>
        <v>34</v>
      </c>
    </row>
    <row r="56" spans="1:19">
      <c r="A56" t="s">
        <v>121</v>
      </c>
      <c r="B56" t="s">
        <v>30</v>
      </c>
      <c r="C56" s="4">
        <v>23</v>
      </c>
      <c r="D56" t="s">
        <v>24</v>
      </c>
      <c r="E56" t="s">
        <v>25</v>
      </c>
      <c r="F56" t="s">
        <v>53</v>
      </c>
      <c r="G56" t="s">
        <v>32</v>
      </c>
      <c r="H56" t="s">
        <v>48</v>
      </c>
      <c r="I56" s="9">
        <v>44575</v>
      </c>
      <c r="J56" s="9">
        <v>44591</v>
      </c>
      <c r="K56" s="9">
        <v>44603</v>
      </c>
      <c r="L56" t="s">
        <v>38</v>
      </c>
      <c r="M56" s="5"/>
      <c r="P56" s="4">
        <v>4</v>
      </c>
      <c r="Q56" t="s">
        <v>21</v>
      </c>
      <c r="R56" s="10" t="str">
        <f t="shared" si="0"/>
        <v>22-27</v>
      </c>
      <c r="S56">
        <f t="shared" si="1"/>
        <v>28</v>
      </c>
    </row>
    <row r="57" spans="1:19">
      <c r="A57" t="s">
        <v>122</v>
      </c>
      <c r="B57" t="s">
        <v>23</v>
      </c>
      <c r="C57" s="4">
        <v>34</v>
      </c>
      <c r="D57" t="s">
        <v>14</v>
      </c>
      <c r="E57" t="s">
        <v>15</v>
      </c>
      <c r="F57" t="s">
        <v>44</v>
      </c>
      <c r="G57" t="s">
        <v>17</v>
      </c>
      <c r="H57" t="s">
        <v>48</v>
      </c>
      <c r="I57" s="9">
        <v>44576</v>
      </c>
      <c r="J57" s="9">
        <v>44592</v>
      </c>
      <c r="K57" s="9">
        <v>44603</v>
      </c>
      <c r="L57" t="s">
        <v>19</v>
      </c>
      <c r="M57" s="4">
        <v>88276</v>
      </c>
      <c r="N57">
        <v>4.4000000000000004</v>
      </c>
      <c r="O57" t="s">
        <v>20</v>
      </c>
      <c r="P57" s="4">
        <v>4</v>
      </c>
      <c r="Q57" t="s">
        <v>28</v>
      </c>
      <c r="R57" s="10" t="str">
        <f t="shared" si="0"/>
        <v>34-39</v>
      </c>
      <c r="S57">
        <f t="shared" si="1"/>
        <v>27</v>
      </c>
    </row>
    <row r="58" spans="1:19">
      <c r="A58" t="s">
        <v>123</v>
      </c>
      <c r="B58" t="s">
        <v>13</v>
      </c>
      <c r="C58" s="4">
        <v>40</v>
      </c>
      <c r="D58" t="s">
        <v>14</v>
      </c>
      <c r="E58" t="s">
        <v>65</v>
      </c>
      <c r="F58" t="s">
        <v>78</v>
      </c>
      <c r="G58" t="s">
        <v>27</v>
      </c>
      <c r="H58" t="s">
        <v>51</v>
      </c>
      <c r="I58" s="9">
        <v>44576</v>
      </c>
      <c r="J58" s="9">
        <v>44592</v>
      </c>
      <c r="K58" s="9">
        <v>44603</v>
      </c>
      <c r="L58" t="s">
        <v>38</v>
      </c>
      <c r="M58" s="5"/>
      <c r="P58" s="4">
        <v>4</v>
      </c>
      <c r="Q58" t="s">
        <v>28</v>
      </c>
      <c r="R58" s="10" t="str">
        <f t="shared" si="0"/>
        <v>40-45</v>
      </c>
      <c r="S58">
        <f t="shared" si="1"/>
        <v>27</v>
      </c>
    </row>
    <row r="59" spans="1:19">
      <c r="A59" t="s">
        <v>124</v>
      </c>
      <c r="B59" t="s">
        <v>13</v>
      </c>
      <c r="C59" s="4">
        <v>25</v>
      </c>
      <c r="D59" t="s">
        <v>24</v>
      </c>
      <c r="E59" t="s">
        <v>43</v>
      </c>
      <c r="F59" t="s">
        <v>125</v>
      </c>
      <c r="G59" t="s">
        <v>27</v>
      </c>
      <c r="H59" t="s">
        <v>18</v>
      </c>
      <c r="I59" s="9">
        <v>44576</v>
      </c>
      <c r="J59" s="9">
        <v>44593</v>
      </c>
      <c r="K59" s="9">
        <v>44602</v>
      </c>
      <c r="L59" t="s">
        <v>19</v>
      </c>
      <c r="M59" s="4">
        <v>137889</v>
      </c>
      <c r="N59">
        <v>4.9000000000000004</v>
      </c>
      <c r="O59" t="s">
        <v>45</v>
      </c>
      <c r="P59" s="4">
        <v>5</v>
      </c>
      <c r="Q59" t="s">
        <v>28</v>
      </c>
      <c r="R59" s="10" t="str">
        <f t="shared" si="0"/>
        <v>22-27</v>
      </c>
      <c r="S59">
        <f t="shared" si="1"/>
        <v>26</v>
      </c>
    </row>
    <row r="60" spans="1:19">
      <c r="A60" t="s">
        <v>126</v>
      </c>
      <c r="B60" t="s">
        <v>13</v>
      </c>
      <c r="C60" s="4">
        <v>28</v>
      </c>
      <c r="D60" t="s">
        <v>24</v>
      </c>
      <c r="E60" t="s">
        <v>43</v>
      </c>
      <c r="F60" t="s">
        <v>36</v>
      </c>
      <c r="G60" t="s">
        <v>27</v>
      </c>
      <c r="H60" t="s">
        <v>18</v>
      </c>
      <c r="I60" s="9">
        <v>44576</v>
      </c>
      <c r="J60" s="9">
        <v>44598</v>
      </c>
      <c r="K60" s="9">
        <v>44603</v>
      </c>
      <c r="L60" t="s">
        <v>38</v>
      </c>
      <c r="M60" s="5"/>
      <c r="P60" s="4">
        <v>5</v>
      </c>
      <c r="Q60" t="s">
        <v>28</v>
      </c>
      <c r="R60" s="10" t="str">
        <f t="shared" si="0"/>
        <v>28-33</v>
      </c>
      <c r="S60">
        <f t="shared" si="1"/>
        <v>27</v>
      </c>
    </row>
    <row r="61" spans="1:19">
      <c r="A61" t="s">
        <v>127</v>
      </c>
      <c r="B61" t="s">
        <v>13</v>
      </c>
      <c r="C61" s="4">
        <v>32</v>
      </c>
      <c r="D61" t="s">
        <v>80</v>
      </c>
      <c r="E61" t="s">
        <v>81</v>
      </c>
      <c r="F61" t="s">
        <v>50</v>
      </c>
      <c r="G61" t="s">
        <v>27</v>
      </c>
      <c r="H61" t="s">
        <v>51</v>
      </c>
      <c r="I61" s="9">
        <v>44577</v>
      </c>
      <c r="J61" s="9">
        <v>44594</v>
      </c>
      <c r="K61" s="9">
        <v>44603</v>
      </c>
      <c r="L61" t="s">
        <v>19</v>
      </c>
      <c r="M61" s="4">
        <v>41467</v>
      </c>
      <c r="N61">
        <v>3.7</v>
      </c>
      <c r="O61" t="s">
        <v>45</v>
      </c>
      <c r="P61" s="5"/>
      <c r="Q61" t="s">
        <v>28</v>
      </c>
      <c r="R61" s="10" t="str">
        <f t="shared" si="0"/>
        <v>28-33</v>
      </c>
      <c r="S61">
        <f t="shared" si="1"/>
        <v>26</v>
      </c>
    </row>
    <row r="62" spans="1:19">
      <c r="A62" t="s">
        <v>128</v>
      </c>
      <c r="B62" t="s">
        <v>13</v>
      </c>
      <c r="C62" s="4">
        <v>33</v>
      </c>
      <c r="D62" t="s">
        <v>129</v>
      </c>
      <c r="E62" t="s">
        <v>130</v>
      </c>
      <c r="F62" t="s">
        <v>26</v>
      </c>
      <c r="G62" t="s">
        <v>27</v>
      </c>
      <c r="H62" t="s">
        <v>37</v>
      </c>
      <c r="I62" s="9">
        <v>44577</v>
      </c>
      <c r="J62" s="9">
        <v>44587</v>
      </c>
      <c r="K62" s="9">
        <v>44594</v>
      </c>
      <c r="L62" t="s">
        <v>38</v>
      </c>
      <c r="M62" s="5"/>
      <c r="P62" s="4">
        <v>4</v>
      </c>
      <c r="Q62" t="s">
        <v>28</v>
      </c>
      <c r="R62" s="10" t="str">
        <f t="shared" si="0"/>
        <v>28-33</v>
      </c>
      <c r="S62">
        <f t="shared" si="1"/>
        <v>17</v>
      </c>
    </row>
    <row r="63" spans="1:19">
      <c r="A63" t="s">
        <v>131</v>
      </c>
      <c r="B63" t="s">
        <v>13</v>
      </c>
      <c r="C63" s="4">
        <v>38</v>
      </c>
      <c r="D63" t="s">
        <v>24</v>
      </c>
      <c r="E63" t="s">
        <v>25</v>
      </c>
      <c r="F63" t="s">
        <v>73</v>
      </c>
      <c r="G63" t="s">
        <v>17</v>
      </c>
      <c r="H63" t="s">
        <v>48</v>
      </c>
      <c r="I63" s="9">
        <v>44577</v>
      </c>
      <c r="J63" s="9">
        <v>44586</v>
      </c>
      <c r="K63" s="9">
        <v>44596</v>
      </c>
      <c r="L63" t="s">
        <v>38</v>
      </c>
      <c r="M63" s="5"/>
      <c r="P63" s="4">
        <v>1</v>
      </c>
      <c r="Q63" t="s">
        <v>28</v>
      </c>
      <c r="R63" s="10" t="str">
        <f t="shared" si="0"/>
        <v>34-39</v>
      </c>
      <c r="S63">
        <f t="shared" si="1"/>
        <v>19</v>
      </c>
    </row>
    <row r="64" spans="1:19">
      <c r="A64" t="s">
        <v>132</v>
      </c>
      <c r="B64" t="s">
        <v>30</v>
      </c>
      <c r="C64" s="4">
        <v>31</v>
      </c>
      <c r="D64" t="s">
        <v>24</v>
      </c>
      <c r="E64" t="s">
        <v>43</v>
      </c>
      <c r="F64" t="s">
        <v>96</v>
      </c>
      <c r="G64" t="s">
        <v>27</v>
      </c>
      <c r="H64" t="s">
        <v>67</v>
      </c>
      <c r="I64" s="9">
        <v>44577</v>
      </c>
      <c r="J64" s="9">
        <v>44585</v>
      </c>
      <c r="K64" s="9">
        <v>44595</v>
      </c>
      <c r="L64" t="s">
        <v>19</v>
      </c>
      <c r="M64" s="4">
        <v>54849</v>
      </c>
      <c r="N64">
        <v>4.5999999999999996</v>
      </c>
      <c r="O64" t="s">
        <v>20</v>
      </c>
      <c r="P64" s="4">
        <v>4</v>
      </c>
      <c r="Q64" t="s">
        <v>28</v>
      </c>
      <c r="R64" s="10" t="str">
        <f t="shared" si="0"/>
        <v>28-33</v>
      </c>
      <c r="S64">
        <f t="shared" si="1"/>
        <v>18</v>
      </c>
    </row>
    <row r="65" spans="1:19">
      <c r="A65" t="s">
        <v>133</v>
      </c>
      <c r="B65" t="s">
        <v>13</v>
      </c>
      <c r="C65" s="4">
        <v>50</v>
      </c>
      <c r="D65" t="s">
        <v>14</v>
      </c>
      <c r="E65" t="s">
        <v>15</v>
      </c>
      <c r="F65" t="s">
        <v>96</v>
      </c>
      <c r="G65" t="s">
        <v>17</v>
      </c>
      <c r="H65" t="s">
        <v>18</v>
      </c>
      <c r="I65" s="9">
        <v>44578</v>
      </c>
      <c r="J65" s="9">
        <v>44593</v>
      </c>
      <c r="K65" s="9">
        <v>44600</v>
      </c>
      <c r="L65" t="s">
        <v>19</v>
      </c>
      <c r="M65" s="4">
        <v>53907</v>
      </c>
      <c r="N65">
        <v>3.6</v>
      </c>
      <c r="O65" t="s">
        <v>20</v>
      </c>
      <c r="P65" s="4">
        <v>5</v>
      </c>
      <c r="Q65" t="s">
        <v>21</v>
      </c>
      <c r="R65" s="10" t="str">
        <f t="shared" si="0"/>
        <v>46-51</v>
      </c>
      <c r="S65">
        <f t="shared" si="1"/>
        <v>22</v>
      </c>
    </row>
    <row r="66" spans="1:19">
      <c r="A66" t="s">
        <v>134</v>
      </c>
      <c r="B66" t="s">
        <v>13</v>
      </c>
      <c r="C66" s="4">
        <v>30</v>
      </c>
      <c r="D66" t="s">
        <v>14</v>
      </c>
      <c r="E66" t="s">
        <v>15</v>
      </c>
      <c r="F66" t="s">
        <v>106</v>
      </c>
      <c r="G66" t="s">
        <v>32</v>
      </c>
      <c r="H66" t="s">
        <v>67</v>
      </c>
      <c r="I66" s="9">
        <v>44578</v>
      </c>
      <c r="J66" s="9">
        <v>44591</v>
      </c>
      <c r="K66" s="9">
        <v>44602</v>
      </c>
      <c r="L66" t="s">
        <v>38</v>
      </c>
      <c r="M66" s="5"/>
      <c r="P66" s="4">
        <v>4</v>
      </c>
      <c r="Q66" t="s">
        <v>28</v>
      </c>
      <c r="R66" s="10" t="str">
        <f t="shared" si="0"/>
        <v>28-33</v>
      </c>
      <c r="S66">
        <f t="shared" si="1"/>
        <v>24</v>
      </c>
    </row>
    <row r="67" spans="1:19">
      <c r="A67" t="s">
        <v>135</v>
      </c>
      <c r="B67" t="s">
        <v>13</v>
      </c>
      <c r="C67" s="4">
        <v>29</v>
      </c>
      <c r="D67" t="s">
        <v>14</v>
      </c>
      <c r="E67" t="s">
        <v>15</v>
      </c>
      <c r="F67" t="s">
        <v>73</v>
      </c>
      <c r="G67" t="s">
        <v>27</v>
      </c>
      <c r="H67" t="s">
        <v>18</v>
      </c>
      <c r="I67" s="9">
        <v>44578</v>
      </c>
      <c r="J67" s="9">
        <v>44588</v>
      </c>
      <c r="K67" s="9">
        <v>44599</v>
      </c>
      <c r="L67" t="s">
        <v>19</v>
      </c>
      <c r="M67" s="4">
        <v>221041</v>
      </c>
      <c r="N67">
        <v>4.3</v>
      </c>
      <c r="O67" t="s">
        <v>20</v>
      </c>
      <c r="P67" s="4">
        <v>4</v>
      </c>
      <c r="Q67" t="s">
        <v>28</v>
      </c>
      <c r="R67" s="10" t="str">
        <f t="shared" ref="R67:R130" si="2">IF(AND(C67&gt;=22,C67&lt;=27),"22-27",
 IF(AND(C67&gt;=28,C67&lt;=33),"28-33",
 IF(AND(C67&gt;=34,C67&lt;=39),"34-39",
 IF(AND(C67&gt;=40,C67&lt;=45),"40-45",
 IF(AND(C67&gt;=46,C67&lt;=51),"46-51",
 IF(AND(C67&gt;=52,C67&lt;=57),"52-57","Other"))))))</f>
        <v>28-33</v>
      </c>
      <c r="S67">
        <f t="shared" ref="S67:S130" si="3">K67-I67</f>
        <v>21</v>
      </c>
    </row>
    <row r="68" spans="1:19">
      <c r="A68" t="s">
        <v>136</v>
      </c>
      <c r="B68" t="s">
        <v>13</v>
      </c>
      <c r="C68" s="4">
        <v>25</v>
      </c>
      <c r="D68" t="s">
        <v>34</v>
      </c>
      <c r="E68" t="s">
        <v>35</v>
      </c>
      <c r="F68" t="s">
        <v>44</v>
      </c>
      <c r="G68" t="s">
        <v>27</v>
      </c>
      <c r="H68" t="s">
        <v>37</v>
      </c>
      <c r="I68" s="9">
        <v>44578</v>
      </c>
      <c r="J68" s="9">
        <v>44588</v>
      </c>
      <c r="K68" s="9">
        <v>44600</v>
      </c>
      <c r="L68" t="s">
        <v>19</v>
      </c>
      <c r="M68" s="4">
        <v>76042</v>
      </c>
      <c r="N68">
        <v>4.2</v>
      </c>
      <c r="O68" t="s">
        <v>45</v>
      </c>
      <c r="P68" s="4">
        <v>3</v>
      </c>
      <c r="Q68" t="s">
        <v>28</v>
      </c>
      <c r="R68" s="10" t="str">
        <f t="shared" si="2"/>
        <v>22-27</v>
      </c>
      <c r="S68">
        <f t="shared" si="3"/>
        <v>22</v>
      </c>
    </row>
    <row r="69" spans="1:19">
      <c r="A69" t="s">
        <v>137</v>
      </c>
      <c r="B69" t="s">
        <v>30</v>
      </c>
      <c r="C69" s="4">
        <v>29</v>
      </c>
      <c r="D69" t="s">
        <v>14</v>
      </c>
      <c r="E69" t="s">
        <v>15</v>
      </c>
      <c r="F69" t="s">
        <v>53</v>
      </c>
      <c r="G69" t="s">
        <v>27</v>
      </c>
      <c r="H69" t="s">
        <v>37</v>
      </c>
      <c r="I69" s="9">
        <v>44578</v>
      </c>
      <c r="J69" s="9">
        <v>44590</v>
      </c>
      <c r="K69" s="9">
        <v>44594</v>
      </c>
      <c r="L69" t="s">
        <v>19</v>
      </c>
      <c r="M69" s="5"/>
      <c r="O69" t="s">
        <v>45</v>
      </c>
      <c r="P69" s="4">
        <v>4</v>
      </c>
      <c r="Q69" t="s">
        <v>28</v>
      </c>
      <c r="R69" s="10" t="str">
        <f t="shared" si="2"/>
        <v>28-33</v>
      </c>
      <c r="S69">
        <f t="shared" si="3"/>
        <v>16</v>
      </c>
    </row>
    <row r="70" spans="1:19">
      <c r="A70" t="s">
        <v>138</v>
      </c>
      <c r="B70" t="s">
        <v>13</v>
      </c>
      <c r="C70" s="4">
        <v>25</v>
      </c>
      <c r="D70" t="s">
        <v>24</v>
      </c>
      <c r="E70" t="s">
        <v>43</v>
      </c>
      <c r="F70" t="s">
        <v>31</v>
      </c>
      <c r="G70" t="s">
        <v>17</v>
      </c>
      <c r="H70" t="s">
        <v>48</v>
      </c>
      <c r="I70" s="9">
        <v>44578</v>
      </c>
      <c r="J70" s="9">
        <v>44591</v>
      </c>
      <c r="K70" s="9">
        <v>44600</v>
      </c>
      <c r="L70" t="s">
        <v>19</v>
      </c>
      <c r="M70" s="4">
        <v>87512</v>
      </c>
      <c r="N70">
        <v>4.5999999999999996</v>
      </c>
      <c r="O70" t="s">
        <v>20</v>
      </c>
      <c r="P70" s="4">
        <v>3</v>
      </c>
      <c r="Q70" t="s">
        <v>28</v>
      </c>
      <c r="R70" s="10" t="str">
        <f t="shared" si="2"/>
        <v>22-27</v>
      </c>
      <c r="S70">
        <f t="shared" si="3"/>
        <v>22</v>
      </c>
    </row>
    <row r="71" spans="1:19">
      <c r="A71" t="s">
        <v>139</v>
      </c>
      <c r="B71" t="s">
        <v>23</v>
      </c>
      <c r="C71" s="4">
        <v>33</v>
      </c>
      <c r="D71" t="s">
        <v>24</v>
      </c>
      <c r="E71" t="s">
        <v>43</v>
      </c>
      <c r="F71" t="s">
        <v>106</v>
      </c>
      <c r="G71" t="s">
        <v>17</v>
      </c>
      <c r="H71" t="s">
        <v>37</v>
      </c>
      <c r="I71" s="9">
        <v>44579</v>
      </c>
      <c r="J71" s="9">
        <v>44601</v>
      </c>
      <c r="K71" s="9">
        <v>44607</v>
      </c>
      <c r="L71" t="s">
        <v>38</v>
      </c>
      <c r="M71" s="5"/>
      <c r="P71" s="5"/>
      <c r="Q71" t="s">
        <v>28</v>
      </c>
      <c r="R71" s="10" t="str">
        <f t="shared" si="2"/>
        <v>28-33</v>
      </c>
      <c r="S71">
        <f t="shared" si="3"/>
        <v>28</v>
      </c>
    </row>
    <row r="72" spans="1:19">
      <c r="A72" t="s">
        <v>140</v>
      </c>
      <c r="B72" t="s">
        <v>30</v>
      </c>
      <c r="C72" s="4">
        <v>22</v>
      </c>
      <c r="D72" t="s">
        <v>58</v>
      </c>
      <c r="E72" t="s">
        <v>111</v>
      </c>
      <c r="F72" t="s">
        <v>16</v>
      </c>
      <c r="G72" t="s">
        <v>17</v>
      </c>
      <c r="H72" t="s">
        <v>18</v>
      </c>
      <c r="I72" s="9">
        <v>44579</v>
      </c>
      <c r="J72" s="9">
        <v>44596</v>
      </c>
      <c r="K72" s="9">
        <v>44602</v>
      </c>
      <c r="L72" t="s">
        <v>38</v>
      </c>
      <c r="M72" s="5"/>
      <c r="P72" s="4">
        <v>2</v>
      </c>
      <c r="Q72" t="s">
        <v>63</v>
      </c>
      <c r="R72" s="10" t="str">
        <f t="shared" si="2"/>
        <v>22-27</v>
      </c>
      <c r="S72">
        <f t="shared" si="3"/>
        <v>23</v>
      </c>
    </row>
    <row r="73" spans="1:19">
      <c r="A73" t="s">
        <v>141</v>
      </c>
      <c r="B73" t="s">
        <v>13</v>
      </c>
      <c r="C73" s="4">
        <v>24</v>
      </c>
      <c r="D73" t="s">
        <v>129</v>
      </c>
      <c r="E73" t="s">
        <v>130</v>
      </c>
      <c r="F73" t="s">
        <v>93</v>
      </c>
      <c r="G73" t="s">
        <v>27</v>
      </c>
      <c r="H73" t="s">
        <v>37</v>
      </c>
      <c r="I73" s="9">
        <v>44579</v>
      </c>
      <c r="J73" s="9">
        <v>44590</v>
      </c>
      <c r="K73" s="9">
        <v>44598</v>
      </c>
      <c r="L73" t="s">
        <v>19</v>
      </c>
      <c r="M73" s="4">
        <v>140577</v>
      </c>
      <c r="N73">
        <v>3.7</v>
      </c>
      <c r="O73" t="s">
        <v>45</v>
      </c>
      <c r="P73" s="4">
        <v>4</v>
      </c>
      <c r="Q73" t="s">
        <v>28</v>
      </c>
      <c r="R73" s="10" t="str">
        <f t="shared" si="2"/>
        <v>22-27</v>
      </c>
      <c r="S73">
        <f t="shared" si="3"/>
        <v>19</v>
      </c>
    </row>
    <row r="74" spans="1:19">
      <c r="A74" t="s">
        <v>142</v>
      </c>
      <c r="B74" t="s">
        <v>13</v>
      </c>
      <c r="C74" s="4">
        <v>28</v>
      </c>
      <c r="D74" t="s">
        <v>14</v>
      </c>
      <c r="E74" t="s">
        <v>15</v>
      </c>
      <c r="F74" t="s">
        <v>53</v>
      </c>
      <c r="G74" t="s">
        <v>17</v>
      </c>
      <c r="H74" t="s">
        <v>67</v>
      </c>
      <c r="I74" s="9">
        <v>44579</v>
      </c>
      <c r="J74" s="9">
        <v>44590</v>
      </c>
      <c r="K74" s="9">
        <v>44594</v>
      </c>
      <c r="L74" t="s">
        <v>56</v>
      </c>
      <c r="M74" s="5"/>
      <c r="P74" s="4">
        <v>4</v>
      </c>
      <c r="Q74" t="s">
        <v>28</v>
      </c>
      <c r="R74" s="10" t="str">
        <f t="shared" si="2"/>
        <v>28-33</v>
      </c>
      <c r="S74">
        <f t="shared" si="3"/>
        <v>15</v>
      </c>
    </row>
    <row r="75" spans="1:19">
      <c r="A75" t="s">
        <v>143</v>
      </c>
      <c r="B75" t="s">
        <v>30</v>
      </c>
      <c r="C75" s="4">
        <v>25</v>
      </c>
      <c r="D75" t="s">
        <v>40</v>
      </c>
      <c r="E75" t="s">
        <v>41</v>
      </c>
      <c r="F75" t="s">
        <v>36</v>
      </c>
      <c r="G75" t="s">
        <v>32</v>
      </c>
      <c r="H75" t="s">
        <v>37</v>
      </c>
      <c r="I75" s="9">
        <v>44580</v>
      </c>
      <c r="J75" s="9">
        <v>44592</v>
      </c>
      <c r="K75" s="9">
        <v>44603</v>
      </c>
      <c r="L75" t="s">
        <v>19</v>
      </c>
      <c r="M75" s="5"/>
      <c r="O75" t="s">
        <v>20</v>
      </c>
      <c r="P75" s="4">
        <v>5</v>
      </c>
      <c r="Q75" t="s">
        <v>28</v>
      </c>
      <c r="R75" s="10" t="str">
        <f t="shared" si="2"/>
        <v>22-27</v>
      </c>
      <c r="S75">
        <f t="shared" si="3"/>
        <v>23</v>
      </c>
    </row>
    <row r="76" spans="1:19">
      <c r="A76" t="s">
        <v>144</v>
      </c>
      <c r="B76" t="s">
        <v>30</v>
      </c>
      <c r="C76" s="4">
        <v>25</v>
      </c>
      <c r="D76" t="s">
        <v>24</v>
      </c>
      <c r="E76" t="s">
        <v>25</v>
      </c>
      <c r="F76" t="s">
        <v>36</v>
      </c>
      <c r="G76" t="s">
        <v>27</v>
      </c>
      <c r="H76" t="s">
        <v>18</v>
      </c>
      <c r="I76" s="9">
        <v>44580</v>
      </c>
      <c r="J76" s="9">
        <v>44600</v>
      </c>
      <c r="K76" s="9">
        <v>44609</v>
      </c>
      <c r="L76" t="s">
        <v>145</v>
      </c>
      <c r="M76" s="5"/>
      <c r="P76" s="4">
        <v>4</v>
      </c>
      <c r="Q76" t="s">
        <v>28</v>
      </c>
      <c r="R76" s="10" t="str">
        <f t="shared" si="2"/>
        <v>22-27</v>
      </c>
      <c r="S76">
        <f t="shared" si="3"/>
        <v>29</v>
      </c>
    </row>
    <row r="77" spans="1:19">
      <c r="A77" t="s">
        <v>146</v>
      </c>
      <c r="B77" t="s">
        <v>30</v>
      </c>
      <c r="C77" s="4">
        <v>27</v>
      </c>
      <c r="D77" t="s">
        <v>14</v>
      </c>
      <c r="E77" t="s">
        <v>65</v>
      </c>
      <c r="F77" t="s">
        <v>53</v>
      </c>
      <c r="G77" t="s">
        <v>32</v>
      </c>
      <c r="H77" t="s">
        <v>18</v>
      </c>
      <c r="I77" s="9">
        <v>44580</v>
      </c>
      <c r="J77" s="9">
        <v>44592</v>
      </c>
      <c r="K77" s="9">
        <v>44601</v>
      </c>
      <c r="L77" t="s">
        <v>38</v>
      </c>
      <c r="M77" s="5"/>
      <c r="P77" s="4">
        <v>4</v>
      </c>
      <c r="Q77" t="s">
        <v>28</v>
      </c>
      <c r="R77" s="10" t="str">
        <f t="shared" si="2"/>
        <v>22-27</v>
      </c>
      <c r="S77">
        <f t="shared" si="3"/>
        <v>21</v>
      </c>
    </row>
    <row r="78" spans="1:19">
      <c r="A78" t="s">
        <v>147</v>
      </c>
      <c r="B78" t="s">
        <v>30</v>
      </c>
      <c r="C78" s="4">
        <v>31</v>
      </c>
      <c r="D78" t="s">
        <v>14</v>
      </c>
      <c r="E78" t="s">
        <v>15</v>
      </c>
      <c r="F78" t="s">
        <v>26</v>
      </c>
      <c r="G78" t="s">
        <v>17</v>
      </c>
      <c r="H78" t="s">
        <v>48</v>
      </c>
      <c r="I78" s="9">
        <v>44580</v>
      </c>
      <c r="J78" s="9">
        <v>44589</v>
      </c>
      <c r="K78" s="9">
        <v>44596</v>
      </c>
      <c r="L78" t="s">
        <v>19</v>
      </c>
      <c r="M78" s="5"/>
      <c r="O78" t="s">
        <v>20</v>
      </c>
      <c r="P78" s="5"/>
      <c r="Q78" t="s">
        <v>28</v>
      </c>
      <c r="R78" s="10" t="str">
        <f t="shared" si="2"/>
        <v>28-33</v>
      </c>
      <c r="S78">
        <f t="shared" si="3"/>
        <v>16</v>
      </c>
    </row>
    <row r="79" spans="1:19">
      <c r="A79" t="s">
        <v>148</v>
      </c>
      <c r="B79" t="s">
        <v>13</v>
      </c>
      <c r="C79" s="4">
        <v>28</v>
      </c>
      <c r="D79" t="s">
        <v>40</v>
      </c>
      <c r="E79" t="s">
        <v>41</v>
      </c>
      <c r="F79" t="s">
        <v>53</v>
      </c>
      <c r="G79" t="s">
        <v>27</v>
      </c>
      <c r="H79" t="s">
        <v>18</v>
      </c>
      <c r="I79" s="9">
        <v>44580</v>
      </c>
      <c r="J79" s="9">
        <v>44597</v>
      </c>
      <c r="K79" s="9">
        <v>44607</v>
      </c>
      <c r="L79" t="s">
        <v>19</v>
      </c>
      <c r="M79" s="4">
        <v>60591</v>
      </c>
      <c r="N79">
        <v>4.0999999999999996</v>
      </c>
      <c r="O79" t="s">
        <v>20</v>
      </c>
      <c r="P79" s="4">
        <v>5</v>
      </c>
      <c r="Q79" t="s">
        <v>28</v>
      </c>
      <c r="R79" s="10" t="str">
        <f t="shared" si="2"/>
        <v>28-33</v>
      </c>
      <c r="S79">
        <f t="shared" si="3"/>
        <v>27</v>
      </c>
    </row>
    <row r="80" spans="1:19">
      <c r="A80" t="s">
        <v>149</v>
      </c>
      <c r="B80" t="s">
        <v>13</v>
      </c>
      <c r="C80" s="4">
        <v>22</v>
      </c>
      <c r="D80" t="s">
        <v>24</v>
      </c>
      <c r="E80" t="s">
        <v>25</v>
      </c>
      <c r="F80" t="s">
        <v>61</v>
      </c>
      <c r="G80" t="s">
        <v>17</v>
      </c>
      <c r="H80" t="s">
        <v>51</v>
      </c>
      <c r="I80" s="9">
        <v>44580</v>
      </c>
      <c r="J80" s="9">
        <v>44594</v>
      </c>
      <c r="K80" s="9">
        <v>44604</v>
      </c>
      <c r="L80" t="s">
        <v>19</v>
      </c>
      <c r="M80" s="4">
        <v>64545</v>
      </c>
      <c r="N80">
        <v>3.6</v>
      </c>
      <c r="O80" t="s">
        <v>20</v>
      </c>
      <c r="P80" s="5"/>
      <c r="Q80" t="s">
        <v>28</v>
      </c>
      <c r="R80" s="10" t="str">
        <f t="shared" si="2"/>
        <v>22-27</v>
      </c>
      <c r="S80">
        <f t="shared" si="3"/>
        <v>24</v>
      </c>
    </row>
    <row r="81" spans="1:19">
      <c r="A81" t="s">
        <v>150</v>
      </c>
      <c r="B81" t="s">
        <v>13</v>
      </c>
      <c r="C81" s="4">
        <v>28</v>
      </c>
      <c r="D81" t="s">
        <v>14</v>
      </c>
      <c r="E81" t="s">
        <v>15</v>
      </c>
      <c r="F81" t="s">
        <v>61</v>
      </c>
      <c r="G81" t="s">
        <v>27</v>
      </c>
      <c r="H81" t="s">
        <v>18</v>
      </c>
      <c r="I81" s="9">
        <v>44581</v>
      </c>
      <c r="J81" s="9">
        <v>44598</v>
      </c>
      <c r="K81" s="9">
        <v>44608</v>
      </c>
      <c r="L81" t="s">
        <v>19</v>
      </c>
      <c r="M81" s="4">
        <v>57775</v>
      </c>
      <c r="N81">
        <v>4</v>
      </c>
      <c r="O81" t="s">
        <v>45</v>
      </c>
      <c r="P81" s="5"/>
      <c r="Q81" t="s">
        <v>28</v>
      </c>
      <c r="R81" s="10" t="str">
        <f t="shared" si="2"/>
        <v>28-33</v>
      </c>
      <c r="S81">
        <f t="shared" si="3"/>
        <v>27</v>
      </c>
    </row>
    <row r="82" spans="1:19">
      <c r="A82" t="s">
        <v>151</v>
      </c>
      <c r="B82" t="s">
        <v>30</v>
      </c>
      <c r="C82" s="4">
        <v>25</v>
      </c>
      <c r="D82" t="s">
        <v>24</v>
      </c>
      <c r="E82" t="s">
        <v>25</v>
      </c>
      <c r="F82" t="s">
        <v>53</v>
      </c>
      <c r="G82" t="s">
        <v>27</v>
      </c>
      <c r="H82" t="s">
        <v>37</v>
      </c>
      <c r="I82" s="9">
        <v>44581</v>
      </c>
      <c r="J82" s="9">
        <v>44603</v>
      </c>
      <c r="K82" s="9">
        <v>44615</v>
      </c>
      <c r="L82" t="s">
        <v>38</v>
      </c>
      <c r="M82" s="5"/>
      <c r="P82" s="4">
        <v>4</v>
      </c>
      <c r="Q82" t="s">
        <v>28</v>
      </c>
      <c r="R82" s="10" t="str">
        <f t="shared" si="2"/>
        <v>22-27</v>
      </c>
      <c r="S82">
        <f t="shared" si="3"/>
        <v>34</v>
      </c>
    </row>
    <row r="83" spans="1:19">
      <c r="A83" t="s">
        <v>152</v>
      </c>
      <c r="B83" t="s">
        <v>30</v>
      </c>
      <c r="C83" s="4">
        <v>34</v>
      </c>
      <c r="D83" t="s">
        <v>14</v>
      </c>
      <c r="E83" t="s">
        <v>15</v>
      </c>
      <c r="F83" t="s">
        <v>78</v>
      </c>
      <c r="G83" t="s">
        <v>27</v>
      </c>
      <c r="H83" t="s">
        <v>18</v>
      </c>
      <c r="I83" s="9">
        <v>44581</v>
      </c>
      <c r="J83" s="9">
        <v>44592</v>
      </c>
      <c r="K83" s="9">
        <v>44600</v>
      </c>
      <c r="L83" t="s">
        <v>19</v>
      </c>
      <c r="M83" s="4">
        <v>56296</v>
      </c>
      <c r="N83">
        <v>4.7</v>
      </c>
      <c r="O83" t="s">
        <v>45</v>
      </c>
      <c r="P83" s="5"/>
      <c r="Q83" t="s">
        <v>28</v>
      </c>
      <c r="R83" s="10" t="str">
        <f t="shared" si="2"/>
        <v>34-39</v>
      </c>
      <c r="S83">
        <f t="shared" si="3"/>
        <v>19</v>
      </c>
    </row>
    <row r="84" spans="1:19">
      <c r="A84" t="s">
        <v>153</v>
      </c>
      <c r="B84" t="s">
        <v>13</v>
      </c>
      <c r="C84" s="4">
        <v>25</v>
      </c>
      <c r="D84" t="s">
        <v>34</v>
      </c>
      <c r="E84" t="s">
        <v>35</v>
      </c>
      <c r="F84" t="s">
        <v>50</v>
      </c>
      <c r="G84" t="s">
        <v>27</v>
      </c>
      <c r="H84" t="s">
        <v>18</v>
      </c>
      <c r="I84" s="9">
        <v>44581</v>
      </c>
      <c r="J84" s="9">
        <v>44600</v>
      </c>
      <c r="K84" s="9">
        <v>44609</v>
      </c>
      <c r="L84" t="s">
        <v>19</v>
      </c>
      <c r="M84" s="4">
        <v>37722</v>
      </c>
      <c r="N84">
        <v>4.9000000000000004</v>
      </c>
      <c r="O84" t="s">
        <v>20</v>
      </c>
      <c r="P84" s="4">
        <v>5</v>
      </c>
      <c r="Q84" t="s">
        <v>21</v>
      </c>
      <c r="R84" s="10" t="str">
        <f t="shared" si="2"/>
        <v>22-27</v>
      </c>
      <c r="S84">
        <f t="shared" si="3"/>
        <v>28</v>
      </c>
    </row>
    <row r="85" spans="1:19">
      <c r="A85" t="s">
        <v>154</v>
      </c>
      <c r="B85" t="s">
        <v>13</v>
      </c>
      <c r="C85" s="4">
        <v>26</v>
      </c>
      <c r="D85" t="s">
        <v>14</v>
      </c>
      <c r="E85" t="s">
        <v>15</v>
      </c>
      <c r="F85" t="s">
        <v>73</v>
      </c>
      <c r="G85" t="s">
        <v>27</v>
      </c>
      <c r="H85" t="s">
        <v>18</v>
      </c>
      <c r="I85" s="9">
        <v>44581</v>
      </c>
      <c r="J85" s="9">
        <v>44590</v>
      </c>
      <c r="K85" s="9">
        <v>44594</v>
      </c>
      <c r="L85" t="s">
        <v>19</v>
      </c>
      <c r="M85" s="4">
        <v>214435</v>
      </c>
      <c r="N85">
        <v>3.7</v>
      </c>
      <c r="O85" t="s">
        <v>20</v>
      </c>
      <c r="P85" s="4">
        <v>4</v>
      </c>
      <c r="Q85" t="s">
        <v>28</v>
      </c>
      <c r="R85" s="10" t="str">
        <f t="shared" si="2"/>
        <v>22-27</v>
      </c>
      <c r="S85">
        <f t="shared" si="3"/>
        <v>13</v>
      </c>
    </row>
    <row r="86" spans="1:19">
      <c r="A86" t="s">
        <v>155</v>
      </c>
      <c r="B86" t="s">
        <v>13</v>
      </c>
      <c r="C86" s="4">
        <v>23</v>
      </c>
      <c r="D86" t="s">
        <v>24</v>
      </c>
      <c r="E86" t="s">
        <v>25</v>
      </c>
      <c r="F86" t="s">
        <v>86</v>
      </c>
      <c r="G86" t="s">
        <v>32</v>
      </c>
      <c r="H86" t="s">
        <v>48</v>
      </c>
      <c r="I86" s="9">
        <v>44581</v>
      </c>
      <c r="J86" s="9">
        <v>44600</v>
      </c>
      <c r="K86" s="9">
        <v>44604</v>
      </c>
      <c r="L86" t="s">
        <v>19</v>
      </c>
      <c r="M86" s="4">
        <v>161320</v>
      </c>
      <c r="N86">
        <v>3.9</v>
      </c>
      <c r="O86" t="s">
        <v>20</v>
      </c>
      <c r="P86" s="5"/>
      <c r="Q86" t="s">
        <v>28</v>
      </c>
      <c r="R86" s="10" t="str">
        <f t="shared" si="2"/>
        <v>22-27</v>
      </c>
      <c r="S86">
        <f t="shared" si="3"/>
        <v>23</v>
      </c>
    </row>
    <row r="87" spans="1:19">
      <c r="A87" t="s">
        <v>156</v>
      </c>
      <c r="B87" t="s">
        <v>13</v>
      </c>
      <c r="C87" s="4">
        <v>51</v>
      </c>
      <c r="D87" t="s">
        <v>24</v>
      </c>
      <c r="E87" t="s">
        <v>25</v>
      </c>
      <c r="F87" t="s">
        <v>53</v>
      </c>
      <c r="G87" t="s">
        <v>69</v>
      </c>
      <c r="H87" t="s">
        <v>18</v>
      </c>
      <c r="I87" s="9">
        <v>44581</v>
      </c>
      <c r="J87" s="9">
        <v>44594</v>
      </c>
      <c r="K87" s="9">
        <v>44600</v>
      </c>
      <c r="L87" t="s">
        <v>19</v>
      </c>
      <c r="M87" s="4">
        <v>70421</v>
      </c>
      <c r="N87">
        <v>3.8</v>
      </c>
      <c r="O87" t="s">
        <v>20</v>
      </c>
      <c r="P87" s="4">
        <v>4</v>
      </c>
      <c r="Q87" t="s">
        <v>28</v>
      </c>
      <c r="R87" s="10" t="str">
        <f t="shared" si="2"/>
        <v>46-51</v>
      </c>
      <c r="S87">
        <f t="shared" si="3"/>
        <v>19</v>
      </c>
    </row>
    <row r="88" spans="1:19">
      <c r="A88" t="s">
        <v>157</v>
      </c>
      <c r="B88" t="s">
        <v>30</v>
      </c>
      <c r="C88" s="4">
        <v>38</v>
      </c>
      <c r="D88" t="s">
        <v>14</v>
      </c>
      <c r="E88" t="s">
        <v>15</v>
      </c>
      <c r="F88" t="s">
        <v>53</v>
      </c>
      <c r="G88" t="s">
        <v>17</v>
      </c>
      <c r="H88" t="s">
        <v>37</v>
      </c>
      <c r="I88" s="9">
        <v>44581</v>
      </c>
      <c r="J88" s="9">
        <v>44601</v>
      </c>
      <c r="K88" s="9">
        <v>44607</v>
      </c>
      <c r="L88" t="s">
        <v>75</v>
      </c>
      <c r="M88" s="5"/>
      <c r="P88" s="4">
        <v>4</v>
      </c>
      <c r="Q88" t="s">
        <v>63</v>
      </c>
      <c r="R88" s="10" t="str">
        <f t="shared" si="2"/>
        <v>34-39</v>
      </c>
      <c r="S88">
        <f t="shared" si="3"/>
        <v>26</v>
      </c>
    </row>
    <row r="89" spans="1:19">
      <c r="A89" t="s">
        <v>158</v>
      </c>
      <c r="B89" t="s">
        <v>30</v>
      </c>
      <c r="C89" s="4">
        <v>29</v>
      </c>
      <c r="D89" t="s">
        <v>14</v>
      </c>
      <c r="E89" t="s">
        <v>15</v>
      </c>
      <c r="F89" t="s">
        <v>78</v>
      </c>
      <c r="G89" t="s">
        <v>17</v>
      </c>
      <c r="H89" t="s">
        <v>37</v>
      </c>
      <c r="I89" s="9">
        <v>44581</v>
      </c>
      <c r="J89" s="9">
        <v>44596</v>
      </c>
      <c r="K89" s="9">
        <v>44605</v>
      </c>
      <c r="L89" t="s">
        <v>19</v>
      </c>
      <c r="M89" s="4">
        <v>57747</v>
      </c>
      <c r="N89">
        <v>4</v>
      </c>
      <c r="O89" t="s">
        <v>45</v>
      </c>
      <c r="P89" s="4">
        <v>5</v>
      </c>
      <c r="Q89" t="s">
        <v>28</v>
      </c>
      <c r="R89" s="10" t="str">
        <f t="shared" si="2"/>
        <v>28-33</v>
      </c>
      <c r="S89">
        <f t="shared" si="3"/>
        <v>24</v>
      </c>
    </row>
    <row r="90" spans="1:19">
      <c r="A90" t="s">
        <v>159</v>
      </c>
      <c r="B90" t="s">
        <v>30</v>
      </c>
      <c r="C90" s="4">
        <v>29</v>
      </c>
      <c r="D90" t="s">
        <v>14</v>
      </c>
      <c r="E90" t="s">
        <v>15</v>
      </c>
      <c r="F90" t="s">
        <v>96</v>
      </c>
      <c r="G90" t="s">
        <v>66</v>
      </c>
      <c r="H90" t="s">
        <v>51</v>
      </c>
      <c r="I90" s="9">
        <v>44581</v>
      </c>
      <c r="J90" s="9">
        <v>44591</v>
      </c>
      <c r="K90" s="9">
        <v>44601</v>
      </c>
      <c r="L90" t="s">
        <v>38</v>
      </c>
      <c r="M90" s="5"/>
      <c r="P90" s="4">
        <v>4</v>
      </c>
      <c r="Q90" t="s">
        <v>28</v>
      </c>
      <c r="R90" s="10" t="str">
        <f t="shared" si="2"/>
        <v>28-33</v>
      </c>
      <c r="S90">
        <f t="shared" si="3"/>
        <v>20</v>
      </c>
    </row>
    <row r="91" spans="1:19">
      <c r="A91" t="s">
        <v>160</v>
      </c>
      <c r="B91" t="s">
        <v>13</v>
      </c>
      <c r="C91" s="4">
        <v>27</v>
      </c>
      <c r="D91" t="s">
        <v>14</v>
      </c>
      <c r="E91" t="s">
        <v>15</v>
      </c>
      <c r="F91" t="s">
        <v>78</v>
      </c>
      <c r="G91" t="s">
        <v>27</v>
      </c>
      <c r="H91" t="s">
        <v>48</v>
      </c>
      <c r="I91" s="9">
        <v>44581</v>
      </c>
      <c r="J91" s="9">
        <v>44596</v>
      </c>
      <c r="K91" s="9">
        <v>44606</v>
      </c>
      <c r="L91" t="s">
        <v>38</v>
      </c>
      <c r="M91" s="5"/>
      <c r="P91" s="4">
        <v>4</v>
      </c>
      <c r="Q91" t="s">
        <v>28</v>
      </c>
      <c r="R91" s="10" t="str">
        <f t="shared" si="2"/>
        <v>22-27</v>
      </c>
      <c r="S91">
        <f t="shared" si="3"/>
        <v>25</v>
      </c>
    </row>
    <row r="92" spans="1:19">
      <c r="A92" t="s">
        <v>161</v>
      </c>
      <c r="B92" t="s">
        <v>13</v>
      </c>
      <c r="C92" s="4">
        <v>36</v>
      </c>
      <c r="D92" t="s">
        <v>24</v>
      </c>
      <c r="E92" t="s">
        <v>25</v>
      </c>
      <c r="F92" t="s">
        <v>73</v>
      </c>
      <c r="G92" t="s">
        <v>27</v>
      </c>
      <c r="H92" t="s">
        <v>37</v>
      </c>
      <c r="I92" s="9">
        <v>44582</v>
      </c>
      <c r="J92" s="9">
        <v>44603</v>
      </c>
      <c r="K92" s="9">
        <v>44610</v>
      </c>
      <c r="L92" t="s">
        <v>19</v>
      </c>
      <c r="M92" s="4">
        <v>215992</v>
      </c>
      <c r="N92">
        <v>4.9000000000000004</v>
      </c>
      <c r="O92" t="s">
        <v>20</v>
      </c>
      <c r="P92" s="4">
        <v>4</v>
      </c>
      <c r="Q92" t="s">
        <v>21</v>
      </c>
      <c r="R92" s="10" t="str">
        <f t="shared" si="2"/>
        <v>34-39</v>
      </c>
      <c r="S92">
        <f t="shared" si="3"/>
        <v>28</v>
      </c>
    </row>
    <row r="93" spans="1:19">
      <c r="A93" t="s">
        <v>162</v>
      </c>
      <c r="B93" t="s">
        <v>30</v>
      </c>
      <c r="C93" s="4">
        <v>25</v>
      </c>
      <c r="D93" t="s">
        <v>83</v>
      </c>
      <c r="E93" t="s">
        <v>84</v>
      </c>
      <c r="F93" t="s">
        <v>61</v>
      </c>
      <c r="G93" t="s">
        <v>17</v>
      </c>
      <c r="H93" t="s">
        <v>37</v>
      </c>
      <c r="I93" s="9">
        <v>44583</v>
      </c>
      <c r="J93" s="9">
        <v>44605</v>
      </c>
      <c r="K93" s="9">
        <v>44615</v>
      </c>
      <c r="L93" t="s">
        <v>19</v>
      </c>
      <c r="M93" s="5"/>
      <c r="O93" t="s">
        <v>20</v>
      </c>
      <c r="P93" s="4">
        <v>4</v>
      </c>
      <c r="Q93" t="s">
        <v>28</v>
      </c>
      <c r="R93" s="10" t="str">
        <f t="shared" si="2"/>
        <v>22-27</v>
      </c>
      <c r="S93">
        <f t="shared" si="3"/>
        <v>32</v>
      </c>
    </row>
    <row r="94" spans="1:19">
      <c r="A94" t="s">
        <v>163</v>
      </c>
      <c r="B94" t="s">
        <v>30</v>
      </c>
      <c r="C94" s="4">
        <v>22</v>
      </c>
      <c r="D94" t="s">
        <v>58</v>
      </c>
      <c r="E94" t="s">
        <v>59</v>
      </c>
      <c r="F94" t="s">
        <v>36</v>
      </c>
      <c r="G94" t="s">
        <v>17</v>
      </c>
      <c r="H94" t="s">
        <v>37</v>
      </c>
      <c r="I94" s="9">
        <v>44583</v>
      </c>
      <c r="J94" s="9">
        <v>44602</v>
      </c>
      <c r="K94" s="9">
        <v>44607</v>
      </c>
      <c r="L94" t="s">
        <v>19</v>
      </c>
      <c r="M94" s="4">
        <v>72813</v>
      </c>
      <c r="N94">
        <v>3.9</v>
      </c>
      <c r="O94" t="s">
        <v>20</v>
      </c>
      <c r="P94" s="4">
        <v>5</v>
      </c>
      <c r="Q94" t="s">
        <v>21</v>
      </c>
      <c r="R94" s="10" t="str">
        <f t="shared" si="2"/>
        <v>22-27</v>
      </c>
      <c r="S94">
        <f t="shared" si="3"/>
        <v>24</v>
      </c>
    </row>
    <row r="95" spans="1:19">
      <c r="A95" t="s">
        <v>164</v>
      </c>
      <c r="B95" t="s">
        <v>13</v>
      </c>
      <c r="C95" s="4">
        <v>28</v>
      </c>
      <c r="D95" t="s">
        <v>34</v>
      </c>
      <c r="E95" t="s">
        <v>35</v>
      </c>
      <c r="F95" t="s">
        <v>16</v>
      </c>
      <c r="G95" t="s">
        <v>27</v>
      </c>
      <c r="H95" t="s">
        <v>48</v>
      </c>
      <c r="I95" s="9">
        <v>44583</v>
      </c>
      <c r="J95" s="9">
        <v>44602</v>
      </c>
      <c r="K95" s="9">
        <v>44614</v>
      </c>
      <c r="L95" t="s">
        <v>75</v>
      </c>
      <c r="M95" s="5"/>
      <c r="P95" s="5"/>
      <c r="Q95" t="s">
        <v>28</v>
      </c>
      <c r="R95" s="10" t="str">
        <f t="shared" si="2"/>
        <v>28-33</v>
      </c>
      <c r="S95">
        <f t="shared" si="3"/>
        <v>31</v>
      </c>
    </row>
    <row r="96" spans="1:19">
      <c r="A96" t="s">
        <v>165</v>
      </c>
      <c r="B96" t="s">
        <v>30</v>
      </c>
      <c r="C96" s="4">
        <v>26</v>
      </c>
      <c r="D96" t="s">
        <v>14</v>
      </c>
      <c r="E96" t="s">
        <v>65</v>
      </c>
      <c r="F96" t="s">
        <v>61</v>
      </c>
      <c r="G96" t="s">
        <v>17</v>
      </c>
      <c r="H96" t="s">
        <v>37</v>
      </c>
      <c r="I96" s="9">
        <v>44583</v>
      </c>
      <c r="J96" s="9">
        <v>44600</v>
      </c>
      <c r="K96" s="9">
        <v>44610</v>
      </c>
      <c r="L96" t="s">
        <v>19</v>
      </c>
      <c r="M96" s="4">
        <v>66539</v>
      </c>
      <c r="N96">
        <v>4.5</v>
      </c>
      <c r="O96" t="s">
        <v>20</v>
      </c>
      <c r="P96" s="4">
        <v>4</v>
      </c>
      <c r="Q96" t="s">
        <v>28</v>
      </c>
      <c r="R96" s="10" t="str">
        <f t="shared" si="2"/>
        <v>22-27</v>
      </c>
      <c r="S96">
        <f t="shared" si="3"/>
        <v>27</v>
      </c>
    </row>
    <row r="97" spans="1:19">
      <c r="A97" t="s">
        <v>166</v>
      </c>
      <c r="B97" t="s">
        <v>13</v>
      </c>
      <c r="C97" s="4">
        <v>25</v>
      </c>
      <c r="D97" t="s">
        <v>14</v>
      </c>
      <c r="E97" t="s">
        <v>65</v>
      </c>
      <c r="F97" t="s">
        <v>78</v>
      </c>
      <c r="G97" t="s">
        <v>27</v>
      </c>
      <c r="H97" t="s">
        <v>18</v>
      </c>
      <c r="I97" s="9">
        <v>44584</v>
      </c>
      <c r="J97" s="9">
        <v>44605</v>
      </c>
      <c r="K97" s="9">
        <v>44612</v>
      </c>
      <c r="L97" t="s">
        <v>38</v>
      </c>
      <c r="M97" s="5"/>
      <c r="P97" s="4">
        <v>4</v>
      </c>
      <c r="Q97" t="s">
        <v>28</v>
      </c>
      <c r="R97" s="10" t="str">
        <f t="shared" si="2"/>
        <v>22-27</v>
      </c>
      <c r="S97">
        <f t="shared" si="3"/>
        <v>28</v>
      </c>
    </row>
    <row r="98" spans="1:19">
      <c r="A98" t="s">
        <v>167</v>
      </c>
      <c r="B98" t="s">
        <v>13</v>
      </c>
      <c r="C98" s="4">
        <v>32</v>
      </c>
      <c r="D98" t="s">
        <v>14</v>
      </c>
      <c r="E98" t="s">
        <v>15</v>
      </c>
      <c r="F98" t="s">
        <v>96</v>
      </c>
      <c r="G98" t="s">
        <v>17</v>
      </c>
      <c r="H98" t="s">
        <v>37</v>
      </c>
      <c r="I98" s="9">
        <v>44585</v>
      </c>
      <c r="J98" s="9">
        <v>44607</v>
      </c>
      <c r="K98" s="9">
        <v>44618</v>
      </c>
      <c r="L98" t="s">
        <v>19</v>
      </c>
      <c r="M98" s="4">
        <v>38564</v>
      </c>
      <c r="N98">
        <v>4.7</v>
      </c>
      <c r="O98" t="s">
        <v>20</v>
      </c>
      <c r="P98" s="4">
        <v>3</v>
      </c>
      <c r="Q98" t="s">
        <v>28</v>
      </c>
      <c r="R98" s="10" t="str">
        <f t="shared" si="2"/>
        <v>28-33</v>
      </c>
      <c r="S98">
        <f t="shared" si="3"/>
        <v>33</v>
      </c>
    </row>
    <row r="99" spans="1:19">
      <c r="A99" t="s">
        <v>168</v>
      </c>
      <c r="B99" t="s">
        <v>13</v>
      </c>
      <c r="C99" s="4">
        <v>23</v>
      </c>
      <c r="D99" t="s">
        <v>14</v>
      </c>
      <c r="E99" t="s">
        <v>15</v>
      </c>
      <c r="F99" t="s">
        <v>16</v>
      </c>
      <c r="G99" t="s">
        <v>17</v>
      </c>
      <c r="H99" t="s">
        <v>48</v>
      </c>
      <c r="I99" s="9">
        <v>44585</v>
      </c>
      <c r="J99" s="9">
        <v>44594</v>
      </c>
      <c r="K99" s="9">
        <v>44599</v>
      </c>
      <c r="L99" t="s">
        <v>19</v>
      </c>
      <c r="M99" s="4">
        <v>53027</v>
      </c>
      <c r="N99">
        <v>4.8</v>
      </c>
      <c r="O99" t="s">
        <v>20</v>
      </c>
      <c r="P99" s="4">
        <v>3</v>
      </c>
      <c r="Q99" t="s">
        <v>28</v>
      </c>
      <c r="R99" s="10" t="str">
        <f t="shared" si="2"/>
        <v>22-27</v>
      </c>
      <c r="S99">
        <f t="shared" si="3"/>
        <v>14</v>
      </c>
    </row>
    <row r="100" spans="1:19">
      <c r="A100" t="s">
        <v>169</v>
      </c>
      <c r="B100" t="s">
        <v>13</v>
      </c>
      <c r="C100" s="4">
        <v>35</v>
      </c>
      <c r="D100" t="s">
        <v>14</v>
      </c>
      <c r="E100" t="s">
        <v>15</v>
      </c>
      <c r="F100" t="s">
        <v>106</v>
      </c>
      <c r="G100" t="s">
        <v>32</v>
      </c>
      <c r="H100" t="s">
        <v>37</v>
      </c>
      <c r="I100" s="9">
        <v>44585</v>
      </c>
      <c r="J100" s="9">
        <v>44602</v>
      </c>
      <c r="K100" s="9">
        <v>44611</v>
      </c>
      <c r="L100" t="s">
        <v>19</v>
      </c>
      <c r="M100" s="4">
        <v>194890</v>
      </c>
      <c r="N100">
        <v>4.5999999999999996</v>
      </c>
      <c r="O100" t="s">
        <v>20</v>
      </c>
      <c r="P100" s="4">
        <v>4</v>
      </c>
      <c r="Q100" t="s">
        <v>28</v>
      </c>
      <c r="R100" s="10" t="str">
        <f t="shared" si="2"/>
        <v>34-39</v>
      </c>
      <c r="S100">
        <f t="shared" si="3"/>
        <v>26</v>
      </c>
    </row>
    <row r="101" spans="1:19">
      <c r="A101" t="s">
        <v>170</v>
      </c>
      <c r="B101" t="s">
        <v>13</v>
      </c>
      <c r="C101" s="4">
        <v>29</v>
      </c>
      <c r="D101" t="s">
        <v>34</v>
      </c>
      <c r="E101" t="s">
        <v>35</v>
      </c>
      <c r="F101" t="s">
        <v>50</v>
      </c>
      <c r="G101" t="s">
        <v>69</v>
      </c>
      <c r="H101" t="s">
        <v>37</v>
      </c>
      <c r="I101" s="9">
        <v>44585</v>
      </c>
      <c r="J101" s="9">
        <v>44603</v>
      </c>
      <c r="K101" s="9">
        <v>44614</v>
      </c>
      <c r="L101" t="s">
        <v>19</v>
      </c>
      <c r="M101" s="4">
        <v>44608</v>
      </c>
      <c r="N101">
        <v>3.9</v>
      </c>
      <c r="O101" t="s">
        <v>20</v>
      </c>
      <c r="P101" s="4">
        <v>5</v>
      </c>
      <c r="Q101" t="s">
        <v>63</v>
      </c>
      <c r="R101" s="10" t="str">
        <f t="shared" si="2"/>
        <v>28-33</v>
      </c>
      <c r="S101">
        <f t="shared" si="3"/>
        <v>29</v>
      </c>
    </row>
    <row r="102" spans="1:19">
      <c r="A102" t="s">
        <v>171</v>
      </c>
      <c r="B102" t="s">
        <v>13</v>
      </c>
      <c r="C102" s="4">
        <v>23</v>
      </c>
      <c r="D102" t="s">
        <v>24</v>
      </c>
      <c r="E102" t="s">
        <v>43</v>
      </c>
      <c r="F102" t="s">
        <v>16</v>
      </c>
      <c r="G102" t="s">
        <v>17</v>
      </c>
      <c r="H102" t="s">
        <v>18</v>
      </c>
      <c r="I102" s="9">
        <v>44585</v>
      </c>
      <c r="J102" s="9">
        <v>44597</v>
      </c>
      <c r="K102" s="9">
        <v>44605</v>
      </c>
      <c r="L102" t="s">
        <v>19</v>
      </c>
      <c r="M102" s="5"/>
      <c r="O102" t="s">
        <v>20</v>
      </c>
      <c r="P102" s="4">
        <v>5</v>
      </c>
      <c r="Q102" t="s">
        <v>21</v>
      </c>
      <c r="R102" s="10" t="str">
        <f t="shared" si="2"/>
        <v>22-27</v>
      </c>
      <c r="S102">
        <f t="shared" si="3"/>
        <v>20</v>
      </c>
    </row>
    <row r="103" spans="1:19">
      <c r="A103" t="s">
        <v>172</v>
      </c>
      <c r="B103" t="s">
        <v>30</v>
      </c>
      <c r="C103" s="4">
        <v>31</v>
      </c>
      <c r="D103" t="s">
        <v>14</v>
      </c>
      <c r="E103" t="s">
        <v>15</v>
      </c>
      <c r="F103" t="s">
        <v>96</v>
      </c>
      <c r="G103" t="s">
        <v>27</v>
      </c>
      <c r="H103" t="s">
        <v>18</v>
      </c>
      <c r="I103" s="9">
        <v>44586</v>
      </c>
      <c r="J103" s="9">
        <v>44594</v>
      </c>
      <c r="K103" s="9">
        <v>44599</v>
      </c>
      <c r="L103" t="s">
        <v>19</v>
      </c>
      <c r="M103" s="4">
        <v>42990</v>
      </c>
      <c r="N103">
        <v>4.9000000000000004</v>
      </c>
      <c r="O103" t="s">
        <v>20</v>
      </c>
      <c r="P103" s="4">
        <v>5</v>
      </c>
      <c r="Q103" t="s">
        <v>28</v>
      </c>
      <c r="R103" s="10" t="str">
        <f t="shared" si="2"/>
        <v>28-33</v>
      </c>
      <c r="S103">
        <f t="shared" si="3"/>
        <v>13</v>
      </c>
    </row>
    <row r="104" spans="1:19">
      <c r="A104" t="s">
        <v>173</v>
      </c>
      <c r="B104" t="s">
        <v>13</v>
      </c>
      <c r="C104" s="4">
        <v>32</v>
      </c>
      <c r="D104" t="s">
        <v>24</v>
      </c>
      <c r="E104" t="s">
        <v>25</v>
      </c>
      <c r="F104" t="s">
        <v>61</v>
      </c>
      <c r="G104" t="s">
        <v>17</v>
      </c>
      <c r="H104" t="s">
        <v>48</v>
      </c>
      <c r="I104" s="9">
        <v>44586</v>
      </c>
      <c r="J104" s="9">
        <v>44605</v>
      </c>
      <c r="K104" s="9">
        <v>44611</v>
      </c>
      <c r="L104" t="s">
        <v>19</v>
      </c>
      <c r="M104" s="4">
        <v>54811</v>
      </c>
      <c r="N104">
        <v>4.7</v>
      </c>
      <c r="O104" t="s">
        <v>20</v>
      </c>
      <c r="P104" s="5"/>
      <c r="Q104" t="s">
        <v>21</v>
      </c>
      <c r="R104" s="10" t="str">
        <f t="shared" si="2"/>
        <v>28-33</v>
      </c>
      <c r="S104">
        <f t="shared" si="3"/>
        <v>25</v>
      </c>
    </row>
    <row r="105" spans="1:19">
      <c r="A105" t="s">
        <v>174</v>
      </c>
      <c r="B105" t="s">
        <v>13</v>
      </c>
      <c r="C105" s="4">
        <v>22</v>
      </c>
      <c r="D105" t="s">
        <v>34</v>
      </c>
      <c r="E105" t="s">
        <v>35</v>
      </c>
      <c r="F105" t="s">
        <v>61</v>
      </c>
      <c r="G105" t="s">
        <v>27</v>
      </c>
      <c r="H105" t="s">
        <v>37</v>
      </c>
      <c r="I105" s="9">
        <v>44586</v>
      </c>
      <c r="J105" s="9">
        <v>44606</v>
      </c>
      <c r="K105" s="9">
        <v>44611</v>
      </c>
      <c r="L105" t="s">
        <v>19</v>
      </c>
      <c r="M105" s="4">
        <v>51054</v>
      </c>
      <c r="N105">
        <v>4.5999999999999996</v>
      </c>
      <c r="O105" t="s">
        <v>20</v>
      </c>
      <c r="P105" s="4">
        <v>5</v>
      </c>
      <c r="Q105" t="s">
        <v>21</v>
      </c>
      <c r="R105" s="10" t="str">
        <f t="shared" si="2"/>
        <v>22-27</v>
      </c>
      <c r="S105">
        <f t="shared" si="3"/>
        <v>25</v>
      </c>
    </row>
    <row r="106" spans="1:19">
      <c r="A106" t="s">
        <v>175</v>
      </c>
      <c r="B106" t="s">
        <v>23</v>
      </c>
      <c r="C106" s="4">
        <v>40</v>
      </c>
      <c r="D106" t="s">
        <v>129</v>
      </c>
      <c r="E106" t="s">
        <v>130</v>
      </c>
      <c r="F106" t="s">
        <v>61</v>
      </c>
      <c r="G106" t="s">
        <v>66</v>
      </c>
      <c r="H106" t="s">
        <v>18</v>
      </c>
      <c r="I106" s="9">
        <v>44586</v>
      </c>
      <c r="J106" s="9">
        <v>44603</v>
      </c>
      <c r="K106" s="9">
        <v>44615</v>
      </c>
      <c r="L106" t="s">
        <v>19</v>
      </c>
      <c r="M106" s="4">
        <v>61782</v>
      </c>
      <c r="N106">
        <v>4.5999999999999996</v>
      </c>
      <c r="O106" t="s">
        <v>45</v>
      </c>
      <c r="P106" s="4">
        <v>4</v>
      </c>
      <c r="Q106" t="s">
        <v>28</v>
      </c>
      <c r="R106" s="10" t="str">
        <f t="shared" si="2"/>
        <v>40-45</v>
      </c>
      <c r="S106">
        <f t="shared" si="3"/>
        <v>29</v>
      </c>
    </row>
    <row r="107" spans="1:19">
      <c r="A107" t="s">
        <v>176</v>
      </c>
      <c r="B107" t="s">
        <v>13</v>
      </c>
      <c r="C107" s="4">
        <v>24</v>
      </c>
      <c r="D107" t="s">
        <v>14</v>
      </c>
      <c r="E107" t="s">
        <v>65</v>
      </c>
      <c r="F107" t="s">
        <v>26</v>
      </c>
      <c r="G107" t="s">
        <v>32</v>
      </c>
      <c r="H107" t="s">
        <v>37</v>
      </c>
      <c r="I107" s="9">
        <v>44587</v>
      </c>
      <c r="J107" s="9">
        <v>44601</v>
      </c>
      <c r="K107" s="9">
        <v>44607</v>
      </c>
      <c r="L107" t="s">
        <v>19</v>
      </c>
      <c r="M107" s="4">
        <v>51136</v>
      </c>
      <c r="N107">
        <v>4.2</v>
      </c>
      <c r="O107" t="s">
        <v>20</v>
      </c>
      <c r="P107" s="4">
        <v>4</v>
      </c>
      <c r="Q107" t="s">
        <v>28</v>
      </c>
      <c r="R107" s="10" t="str">
        <f t="shared" si="2"/>
        <v>22-27</v>
      </c>
      <c r="S107">
        <f t="shared" si="3"/>
        <v>20</v>
      </c>
    </row>
    <row r="108" spans="1:19">
      <c r="A108" t="s">
        <v>177</v>
      </c>
      <c r="B108" t="s">
        <v>13</v>
      </c>
      <c r="C108" s="4">
        <v>27</v>
      </c>
      <c r="D108" t="s">
        <v>24</v>
      </c>
      <c r="E108" t="s">
        <v>25</v>
      </c>
      <c r="F108" t="s">
        <v>26</v>
      </c>
      <c r="G108" t="s">
        <v>17</v>
      </c>
      <c r="H108" t="s">
        <v>18</v>
      </c>
      <c r="I108" s="9">
        <v>44587</v>
      </c>
      <c r="J108" s="9">
        <v>44596</v>
      </c>
      <c r="K108" s="9">
        <v>44600</v>
      </c>
      <c r="L108" t="s">
        <v>19</v>
      </c>
      <c r="M108" s="4">
        <v>69766</v>
      </c>
      <c r="N108">
        <v>4.7</v>
      </c>
      <c r="O108" t="s">
        <v>20</v>
      </c>
      <c r="P108" s="4">
        <v>4</v>
      </c>
      <c r="Q108" t="s">
        <v>28</v>
      </c>
      <c r="R108" s="10" t="str">
        <f t="shared" si="2"/>
        <v>22-27</v>
      </c>
      <c r="S108">
        <f t="shared" si="3"/>
        <v>13</v>
      </c>
    </row>
    <row r="109" spans="1:19">
      <c r="A109" t="s">
        <v>178</v>
      </c>
      <c r="B109" t="s">
        <v>30</v>
      </c>
      <c r="C109" s="4">
        <v>25</v>
      </c>
      <c r="D109" t="s">
        <v>14</v>
      </c>
      <c r="E109" t="s">
        <v>15</v>
      </c>
      <c r="F109" t="s">
        <v>16</v>
      </c>
      <c r="G109" t="s">
        <v>32</v>
      </c>
      <c r="H109" t="s">
        <v>37</v>
      </c>
      <c r="I109" s="9">
        <v>44587</v>
      </c>
      <c r="J109" s="9">
        <v>44607</v>
      </c>
      <c r="K109" s="9">
        <v>44618</v>
      </c>
      <c r="L109" t="s">
        <v>38</v>
      </c>
      <c r="M109" s="5"/>
      <c r="P109" s="4">
        <v>5</v>
      </c>
      <c r="Q109" t="s">
        <v>28</v>
      </c>
      <c r="R109" s="10" t="str">
        <f t="shared" si="2"/>
        <v>22-27</v>
      </c>
      <c r="S109">
        <f t="shared" si="3"/>
        <v>31</v>
      </c>
    </row>
    <row r="110" spans="1:19">
      <c r="A110" t="s">
        <v>179</v>
      </c>
      <c r="B110" t="s">
        <v>13</v>
      </c>
      <c r="C110" s="4">
        <v>25</v>
      </c>
      <c r="D110" t="s">
        <v>14</v>
      </c>
      <c r="E110" t="s">
        <v>15</v>
      </c>
      <c r="F110" t="s">
        <v>96</v>
      </c>
      <c r="G110" t="s">
        <v>17</v>
      </c>
      <c r="H110" t="s">
        <v>37</v>
      </c>
      <c r="I110" s="9">
        <v>44587</v>
      </c>
      <c r="J110" s="9">
        <v>44595</v>
      </c>
      <c r="K110" s="9">
        <v>44599</v>
      </c>
      <c r="L110" t="s">
        <v>38</v>
      </c>
      <c r="M110" s="5"/>
      <c r="P110" s="4">
        <v>2</v>
      </c>
      <c r="Q110" t="s">
        <v>28</v>
      </c>
      <c r="R110" s="10" t="str">
        <f t="shared" si="2"/>
        <v>22-27</v>
      </c>
      <c r="S110">
        <f t="shared" si="3"/>
        <v>12</v>
      </c>
    </row>
    <row r="111" spans="1:19">
      <c r="A111" t="s">
        <v>180</v>
      </c>
      <c r="B111" t="s">
        <v>13</v>
      </c>
      <c r="C111" s="4">
        <v>34</v>
      </c>
      <c r="D111" t="s">
        <v>24</v>
      </c>
      <c r="E111" t="s">
        <v>43</v>
      </c>
      <c r="F111" t="s">
        <v>61</v>
      </c>
      <c r="G111" t="s">
        <v>27</v>
      </c>
      <c r="H111" t="s">
        <v>37</v>
      </c>
      <c r="I111" s="9">
        <v>44587</v>
      </c>
      <c r="J111" s="9">
        <v>44609</v>
      </c>
      <c r="K111" s="9">
        <v>44615</v>
      </c>
      <c r="L111" t="s">
        <v>19</v>
      </c>
      <c r="M111" s="4">
        <v>56113</v>
      </c>
      <c r="N111">
        <v>4.7</v>
      </c>
      <c r="O111" t="s">
        <v>45</v>
      </c>
      <c r="P111" s="4">
        <v>3</v>
      </c>
      <c r="Q111" t="s">
        <v>28</v>
      </c>
      <c r="R111" s="10" t="str">
        <f t="shared" si="2"/>
        <v>34-39</v>
      </c>
      <c r="S111">
        <f t="shared" si="3"/>
        <v>28</v>
      </c>
    </row>
    <row r="112" spans="1:19">
      <c r="A112" t="s">
        <v>181</v>
      </c>
      <c r="B112" t="s">
        <v>13</v>
      </c>
      <c r="C112" s="4">
        <v>32</v>
      </c>
      <c r="D112" t="s">
        <v>14</v>
      </c>
      <c r="E112" t="s">
        <v>15</v>
      </c>
      <c r="F112" t="s">
        <v>96</v>
      </c>
      <c r="G112" t="s">
        <v>32</v>
      </c>
      <c r="H112" t="s">
        <v>18</v>
      </c>
      <c r="I112" s="9">
        <v>44587</v>
      </c>
      <c r="J112" s="9">
        <v>44607</v>
      </c>
      <c r="K112" s="9">
        <v>44614</v>
      </c>
      <c r="L112" t="s">
        <v>19</v>
      </c>
      <c r="M112" s="5"/>
      <c r="O112" t="s">
        <v>45</v>
      </c>
      <c r="P112" s="4">
        <v>2</v>
      </c>
      <c r="Q112" t="s">
        <v>28</v>
      </c>
      <c r="R112" s="10" t="str">
        <f t="shared" si="2"/>
        <v>28-33</v>
      </c>
      <c r="S112">
        <f t="shared" si="3"/>
        <v>27</v>
      </c>
    </row>
    <row r="113" spans="1:19">
      <c r="A113" t="s">
        <v>182</v>
      </c>
      <c r="B113" t="s">
        <v>13</v>
      </c>
      <c r="C113" s="4">
        <v>37</v>
      </c>
      <c r="D113" t="s">
        <v>14</v>
      </c>
      <c r="E113" t="s">
        <v>15</v>
      </c>
      <c r="F113" t="s">
        <v>50</v>
      </c>
      <c r="G113" t="s">
        <v>17</v>
      </c>
      <c r="H113" t="s">
        <v>18</v>
      </c>
      <c r="I113" s="9">
        <v>44587</v>
      </c>
      <c r="J113" s="9">
        <v>44600</v>
      </c>
      <c r="K113" s="9">
        <v>44605</v>
      </c>
      <c r="L113" t="s">
        <v>38</v>
      </c>
      <c r="M113" s="5"/>
      <c r="P113" s="5"/>
      <c r="Q113" t="s">
        <v>28</v>
      </c>
      <c r="R113" s="10" t="str">
        <f t="shared" si="2"/>
        <v>34-39</v>
      </c>
      <c r="S113">
        <f t="shared" si="3"/>
        <v>18</v>
      </c>
    </row>
    <row r="114" spans="1:19">
      <c r="A114" t="s">
        <v>183</v>
      </c>
      <c r="B114" t="s">
        <v>23</v>
      </c>
      <c r="C114" s="4">
        <v>27</v>
      </c>
      <c r="D114" t="s">
        <v>14</v>
      </c>
      <c r="E114" t="s">
        <v>65</v>
      </c>
      <c r="F114" t="s">
        <v>26</v>
      </c>
      <c r="G114" t="s">
        <v>69</v>
      </c>
      <c r="H114" t="s">
        <v>18</v>
      </c>
      <c r="I114" s="9">
        <v>44587</v>
      </c>
      <c r="J114" s="9">
        <v>44600</v>
      </c>
      <c r="K114" s="9">
        <v>44610</v>
      </c>
      <c r="L114" t="s">
        <v>19</v>
      </c>
      <c r="M114" s="4">
        <v>53683</v>
      </c>
      <c r="N114">
        <v>4.5999999999999996</v>
      </c>
      <c r="O114" t="s">
        <v>20</v>
      </c>
      <c r="P114" s="4">
        <v>4</v>
      </c>
      <c r="Q114" t="s">
        <v>28</v>
      </c>
      <c r="R114" s="10" t="str">
        <f t="shared" si="2"/>
        <v>22-27</v>
      </c>
      <c r="S114">
        <f t="shared" si="3"/>
        <v>23</v>
      </c>
    </row>
    <row r="115" spans="1:19">
      <c r="A115" t="s">
        <v>184</v>
      </c>
      <c r="B115" t="s">
        <v>30</v>
      </c>
      <c r="C115" s="4">
        <v>28</v>
      </c>
      <c r="D115" t="s">
        <v>14</v>
      </c>
      <c r="E115" t="s">
        <v>15</v>
      </c>
      <c r="F115" t="s">
        <v>78</v>
      </c>
      <c r="G115" t="s">
        <v>27</v>
      </c>
      <c r="H115" t="s">
        <v>18</v>
      </c>
      <c r="I115" s="9">
        <v>44588</v>
      </c>
      <c r="J115" s="9">
        <v>44610</v>
      </c>
      <c r="K115" s="9">
        <v>44618</v>
      </c>
      <c r="L115" t="s">
        <v>19</v>
      </c>
      <c r="M115" s="4">
        <v>52423</v>
      </c>
      <c r="N115">
        <v>4.9000000000000004</v>
      </c>
      <c r="O115" t="s">
        <v>20</v>
      </c>
      <c r="P115" s="4">
        <v>4</v>
      </c>
      <c r="Q115" t="s">
        <v>28</v>
      </c>
      <c r="R115" s="10" t="str">
        <f t="shared" si="2"/>
        <v>28-33</v>
      </c>
      <c r="S115">
        <f t="shared" si="3"/>
        <v>30</v>
      </c>
    </row>
    <row r="116" spans="1:19">
      <c r="A116" t="s">
        <v>185</v>
      </c>
      <c r="B116" t="s">
        <v>30</v>
      </c>
      <c r="C116" s="4">
        <v>28</v>
      </c>
      <c r="D116" t="s">
        <v>34</v>
      </c>
      <c r="E116" t="s">
        <v>35</v>
      </c>
      <c r="F116" t="s">
        <v>73</v>
      </c>
      <c r="G116" t="s">
        <v>32</v>
      </c>
      <c r="H116" t="s">
        <v>37</v>
      </c>
      <c r="I116" s="9">
        <v>44588</v>
      </c>
      <c r="J116" s="9">
        <v>44609</v>
      </c>
      <c r="K116" s="9">
        <v>44616</v>
      </c>
      <c r="L116" t="s">
        <v>19</v>
      </c>
      <c r="M116" s="4">
        <v>216931</v>
      </c>
      <c r="N116">
        <v>3.7</v>
      </c>
      <c r="O116" t="s">
        <v>20</v>
      </c>
      <c r="P116" s="4">
        <v>3</v>
      </c>
      <c r="Q116" t="s">
        <v>28</v>
      </c>
      <c r="R116" s="10" t="str">
        <f t="shared" si="2"/>
        <v>28-33</v>
      </c>
      <c r="S116">
        <f t="shared" si="3"/>
        <v>28</v>
      </c>
    </row>
    <row r="117" spans="1:19">
      <c r="A117" t="s">
        <v>186</v>
      </c>
      <c r="B117" t="s">
        <v>30</v>
      </c>
      <c r="C117" s="4">
        <v>28</v>
      </c>
      <c r="D117" t="s">
        <v>14</v>
      </c>
      <c r="E117" t="s">
        <v>65</v>
      </c>
      <c r="F117" t="s">
        <v>106</v>
      </c>
      <c r="G117" t="s">
        <v>17</v>
      </c>
      <c r="H117" t="s">
        <v>37</v>
      </c>
      <c r="I117" s="9">
        <v>44588</v>
      </c>
      <c r="J117" s="9">
        <v>44602</v>
      </c>
      <c r="K117" s="9">
        <v>44609</v>
      </c>
      <c r="L117" t="s">
        <v>19</v>
      </c>
      <c r="M117" s="4">
        <v>162575</v>
      </c>
      <c r="N117">
        <v>4.2</v>
      </c>
      <c r="O117" t="s">
        <v>20</v>
      </c>
      <c r="P117" s="4">
        <v>5</v>
      </c>
      <c r="Q117" t="s">
        <v>28</v>
      </c>
      <c r="R117" s="10" t="str">
        <f t="shared" si="2"/>
        <v>28-33</v>
      </c>
      <c r="S117">
        <f t="shared" si="3"/>
        <v>21</v>
      </c>
    </row>
    <row r="118" spans="1:19">
      <c r="A118" t="s">
        <v>187</v>
      </c>
      <c r="B118" t="s">
        <v>30</v>
      </c>
      <c r="C118" s="4">
        <v>23</v>
      </c>
      <c r="D118" t="s">
        <v>24</v>
      </c>
      <c r="E118" t="s">
        <v>43</v>
      </c>
      <c r="F118" t="s">
        <v>36</v>
      </c>
      <c r="G118" t="s">
        <v>69</v>
      </c>
      <c r="H118" t="s">
        <v>37</v>
      </c>
      <c r="I118" s="9">
        <v>44588</v>
      </c>
      <c r="J118" s="9">
        <v>44602</v>
      </c>
      <c r="K118" s="9">
        <v>44610</v>
      </c>
      <c r="L118" t="s">
        <v>19</v>
      </c>
      <c r="M118" s="4">
        <v>64677</v>
      </c>
      <c r="N118">
        <v>3.8</v>
      </c>
      <c r="O118" t="s">
        <v>20</v>
      </c>
      <c r="P118" s="4">
        <v>4</v>
      </c>
      <c r="Q118" t="s">
        <v>28</v>
      </c>
      <c r="R118" s="10" t="str">
        <f t="shared" si="2"/>
        <v>22-27</v>
      </c>
      <c r="S118">
        <f t="shared" si="3"/>
        <v>22</v>
      </c>
    </row>
    <row r="119" spans="1:19">
      <c r="A119" t="s">
        <v>188</v>
      </c>
      <c r="B119" t="s">
        <v>13</v>
      </c>
      <c r="C119" s="4">
        <v>39</v>
      </c>
      <c r="D119" t="s">
        <v>40</v>
      </c>
      <c r="E119" t="s">
        <v>41</v>
      </c>
      <c r="F119" t="s">
        <v>125</v>
      </c>
      <c r="G119" t="s">
        <v>27</v>
      </c>
      <c r="H119" t="s">
        <v>37</v>
      </c>
      <c r="I119" s="9">
        <v>44590</v>
      </c>
      <c r="J119" s="9">
        <v>44612</v>
      </c>
      <c r="K119" s="9">
        <v>44624</v>
      </c>
      <c r="L119" t="s">
        <v>19</v>
      </c>
      <c r="M119" s="4">
        <v>129688</v>
      </c>
      <c r="N119">
        <v>4.3</v>
      </c>
      <c r="O119" t="s">
        <v>20</v>
      </c>
      <c r="P119" s="5"/>
      <c r="Q119" t="s">
        <v>28</v>
      </c>
      <c r="R119" s="10" t="str">
        <f t="shared" si="2"/>
        <v>34-39</v>
      </c>
      <c r="S119">
        <f t="shared" si="3"/>
        <v>34</v>
      </c>
    </row>
    <row r="120" spans="1:19">
      <c r="A120" t="s">
        <v>189</v>
      </c>
      <c r="B120" t="s">
        <v>30</v>
      </c>
      <c r="C120" s="4">
        <v>29</v>
      </c>
      <c r="D120" t="s">
        <v>14</v>
      </c>
      <c r="E120" t="s">
        <v>65</v>
      </c>
      <c r="F120" t="s">
        <v>36</v>
      </c>
      <c r="G120" t="s">
        <v>17</v>
      </c>
      <c r="H120" t="s">
        <v>37</v>
      </c>
      <c r="I120" s="9">
        <v>44590</v>
      </c>
      <c r="J120" s="9">
        <v>44611</v>
      </c>
      <c r="K120" s="9">
        <v>44616</v>
      </c>
      <c r="L120" t="s">
        <v>19</v>
      </c>
      <c r="M120" s="5"/>
      <c r="O120" t="s">
        <v>20</v>
      </c>
      <c r="P120" s="4">
        <v>3</v>
      </c>
      <c r="Q120" t="s">
        <v>28</v>
      </c>
      <c r="R120" s="10" t="str">
        <f t="shared" si="2"/>
        <v>28-33</v>
      </c>
      <c r="S120">
        <f t="shared" si="3"/>
        <v>26</v>
      </c>
    </row>
    <row r="121" spans="1:19">
      <c r="A121" t="s">
        <v>190</v>
      </c>
      <c r="B121" t="s">
        <v>13</v>
      </c>
      <c r="C121" s="4">
        <v>24</v>
      </c>
      <c r="D121" t="s">
        <v>14</v>
      </c>
      <c r="E121" t="s">
        <v>15</v>
      </c>
      <c r="F121" t="s">
        <v>26</v>
      </c>
      <c r="G121" t="s">
        <v>32</v>
      </c>
      <c r="H121" t="s">
        <v>37</v>
      </c>
      <c r="I121" s="9">
        <v>44590</v>
      </c>
      <c r="J121" s="9">
        <v>44599</v>
      </c>
      <c r="K121" s="9">
        <v>44610</v>
      </c>
      <c r="L121" t="s">
        <v>19</v>
      </c>
      <c r="M121" s="4">
        <v>64952</v>
      </c>
      <c r="N121">
        <v>4.3</v>
      </c>
      <c r="O121" t="s">
        <v>20</v>
      </c>
      <c r="P121" s="4">
        <v>4</v>
      </c>
      <c r="Q121" t="s">
        <v>28</v>
      </c>
      <c r="R121" s="10" t="str">
        <f t="shared" si="2"/>
        <v>22-27</v>
      </c>
      <c r="S121">
        <f t="shared" si="3"/>
        <v>20</v>
      </c>
    </row>
    <row r="122" spans="1:19">
      <c r="A122" t="s">
        <v>191</v>
      </c>
      <c r="B122" t="s">
        <v>30</v>
      </c>
      <c r="C122" s="4">
        <v>27</v>
      </c>
      <c r="D122" t="s">
        <v>24</v>
      </c>
      <c r="E122" t="s">
        <v>43</v>
      </c>
      <c r="F122" t="s">
        <v>106</v>
      </c>
      <c r="G122" t="s">
        <v>17</v>
      </c>
      <c r="H122" t="s">
        <v>48</v>
      </c>
      <c r="I122" s="9">
        <v>44590</v>
      </c>
      <c r="J122" s="9">
        <v>44611</v>
      </c>
      <c r="K122" s="9">
        <v>44615</v>
      </c>
      <c r="L122" t="s">
        <v>19</v>
      </c>
      <c r="M122" s="5"/>
      <c r="O122" t="s">
        <v>45</v>
      </c>
      <c r="P122" s="4">
        <v>2</v>
      </c>
      <c r="Q122" t="s">
        <v>28</v>
      </c>
      <c r="R122" s="10" t="str">
        <f t="shared" si="2"/>
        <v>22-27</v>
      </c>
      <c r="S122">
        <f t="shared" si="3"/>
        <v>25</v>
      </c>
    </row>
    <row r="123" spans="1:19">
      <c r="A123" t="s">
        <v>192</v>
      </c>
      <c r="B123" t="s">
        <v>30</v>
      </c>
      <c r="C123" s="4">
        <v>40</v>
      </c>
      <c r="D123" t="s">
        <v>24</v>
      </c>
      <c r="E123" t="s">
        <v>43</v>
      </c>
      <c r="F123" t="s">
        <v>31</v>
      </c>
      <c r="G123" t="s">
        <v>27</v>
      </c>
      <c r="H123" t="s">
        <v>18</v>
      </c>
      <c r="I123" s="9">
        <v>44590</v>
      </c>
      <c r="J123" s="9">
        <v>44610</v>
      </c>
      <c r="K123" s="9">
        <v>44619</v>
      </c>
      <c r="L123" t="s">
        <v>38</v>
      </c>
      <c r="M123" s="5"/>
      <c r="P123" s="4">
        <v>1</v>
      </c>
      <c r="Q123" t="s">
        <v>28</v>
      </c>
      <c r="R123" s="10" t="str">
        <f t="shared" si="2"/>
        <v>40-45</v>
      </c>
      <c r="S123">
        <f t="shared" si="3"/>
        <v>29</v>
      </c>
    </row>
    <row r="124" spans="1:19">
      <c r="A124" t="s">
        <v>193</v>
      </c>
      <c r="B124" t="s">
        <v>13</v>
      </c>
      <c r="C124" s="4">
        <v>29</v>
      </c>
      <c r="D124" t="s">
        <v>24</v>
      </c>
      <c r="E124" t="s">
        <v>25</v>
      </c>
      <c r="F124" t="s">
        <v>31</v>
      </c>
      <c r="G124" t="s">
        <v>17</v>
      </c>
      <c r="H124" t="s">
        <v>18</v>
      </c>
      <c r="I124" s="9">
        <v>44590</v>
      </c>
      <c r="J124" s="9">
        <v>44601</v>
      </c>
      <c r="K124" s="9">
        <v>44613</v>
      </c>
      <c r="L124" t="s">
        <v>19</v>
      </c>
      <c r="M124" s="5"/>
      <c r="O124" t="s">
        <v>20</v>
      </c>
      <c r="P124" s="4">
        <v>4</v>
      </c>
      <c r="Q124" t="s">
        <v>28</v>
      </c>
      <c r="R124" s="10" t="str">
        <f t="shared" si="2"/>
        <v>28-33</v>
      </c>
      <c r="S124">
        <f t="shared" si="3"/>
        <v>23</v>
      </c>
    </row>
    <row r="125" spans="1:19">
      <c r="A125" t="s">
        <v>194</v>
      </c>
      <c r="B125" t="s">
        <v>13</v>
      </c>
      <c r="C125" s="4">
        <v>29</v>
      </c>
      <c r="D125" t="s">
        <v>58</v>
      </c>
      <c r="E125" t="s">
        <v>111</v>
      </c>
      <c r="F125" t="s">
        <v>106</v>
      </c>
      <c r="G125" t="s">
        <v>66</v>
      </c>
      <c r="H125" t="s">
        <v>48</v>
      </c>
      <c r="I125" s="9">
        <v>44592</v>
      </c>
      <c r="J125" s="9">
        <v>44611</v>
      </c>
      <c r="K125" s="9">
        <v>44615</v>
      </c>
      <c r="L125" t="s">
        <v>38</v>
      </c>
      <c r="M125" s="5"/>
      <c r="P125" s="4">
        <v>5</v>
      </c>
      <c r="Q125" t="s">
        <v>28</v>
      </c>
      <c r="R125" s="10" t="str">
        <f t="shared" si="2"/>
        <v>28-33</v>
      </c>
      <c r="S125">
        <f t="shared" si="3"/>
        <v>23</v>
      </c>
    </row>
    <row r="126" spans="1:19">
      <c r="A126" t="s">
        <v>195</v>
      </c>
      <c r="B126" t="s">
        <v>13</v>
      </c>
      <c r="C126" s="4">
        <v>27</v>
      </c>
      <c r="D126" t="s">
        <v>24</v>
      </c>
      <c r="E126" t="s">
        <v>43</v>
      </c>
      <c r="F126" t="s">
        <v>44</v>
      </c>
      <c r="G126" t="s">
        <v>32</v>
      </c>
      <c r="H126" t="s">
        <v>67</v>
      </c>
      <c r="I126" s="9">
        <v>44592</v>
      </c>
      <c r="J126" s="9">
        <v>44610</v>
      </c>
      <c r="K126" s="9">
        <v>44616</v>
      </c>
      <c r="L126" t="s">
        <v>19</v>
      </c>
      <c r="M126" s="4">
        <v>62459</v>
      </c>
      <c r="N126">
        <v>4.2</v>
      </c>
      <c r="O126" t="s">
        <v>20</v>
      </c>
      <c r="P126" s="4">
        <v>4</v>
      </c>
      <c r="Q126" t="s">
        <v>28</v>
      </c>
      <c r="R126" s="10" t="str">
        <f t="shared" si="2"/>
        <v>22-27</v>
      </c>
      <c r="S126">
        <f t="shared" si="3"/>
        <v>24</v>
      </c>
    </row>
    <row r="127" spans="1:19">
      <c r="A127" t="s">
        <v>196</v>
      </c>
      <c r="B127" t="s">
        <v>13</v>
      </c>
      <c r="C127" s="4">
        <v>25</v>
      </c>
      <c r="D127" t="s">
        <v>83</v>
      </c>
      <c r="E127" t="s">
        <v>84</v>
      </c>
      <c r="F127" t="s">
        <v>31</v>
      </c>
      <c r="G127" t="s">
        <v>17</v>
      </c>
      <c r="H127" t="s">
        <v>18</v>
      </c>
      <c r="I127" s="9">
        <v>44592</v>
      </c>
      <c r="J127" s="9">
        <v>44613</v>
      </c>
      <c r="K127" s="9">
        <v>44622</v>
      </c>
      <c r="L127" t="s">
        <v>38</v>
      </c>
      <c r="M127" s="5"/>
      <c r="P127" s="5"/>
      <c r="Q127" t="s">
        <v>21</v>
      </c>
      <c r="R127" s="10" t="str">
        <f t="shared" si="2"/>
        <v>22-27</v>
      </c>
      <c r="S127">
        <f t="shared" si="3"/>
        <v>30</v>
      </c>
    </row>
    <row r="128" spans="1:19">
      <c r="A128" t="s">
        <v>197</v>
      </c>
      <c r="B128" t="s">
        <v>30</v>
      </c>
      <c r="C128" s="4">
        <v>24</v>
      </c>
      <c r="D128" t="s">
        <v>24</v>
      </c>
      <c r="E128" t="s">
        <v>43</v>
      </c>
      <c r="F128" t="s">
        <v>73</v>
      </c>
      <c r="G128" t="s">
        <v>32</v>
      </c>
      <c r="H128" t="s">
        <v>37</v>
      </c>
      <c r="I128" s="9">
        <v>44592</v>
      </c>
      <c r="J128" s="9">
        <v>44609</v>
      </c>
      <c r="K128" s="9">
        <v>44619</v>
      </c>
      <c r="L128" t="s">
        <v>38</v>
      </c>
      <c r="M128" s="5"/>
      <c r="P128" s="4">
        <v>4</v>
      </c>
      <c r="Q128" t="s">
        <v>28</v>
      </c>
      <c r="R128" s="10" t="str">
        <f t="shared" si="2"/>
        <v>22-27</v>
      </c>
      <c r="S128">
        <f t="shared" si="3"/>
        <v>27</v>
      </c>
    </row>
    <row r="129" spans="1:19">
      <c r="A129" t="s">
        <v>198</v>
      </c>
      <c r="B129" t="s">
        <v>30</v>
      </c>
      <c r="C129" s="4">
        <v>23</v>
      </c>
      <c r="D129" t="s">
        <v>80</v>
      </c>
      <c r="E129" t="s">
        <v>81</v>
      </c>
      <c r="F129" t="s">
        <v>16</v>
      </c>
      <c r="G129" t="s">
        <v>17</v>
      </c>
      <c r="H129" t="s">
        <v>67</v>
      </c>
      <c r="I129" s="9">
        <v>44593</v>
      </c>
      <c r="J129" s="9">
        <v>44615</v>
      </c>
      <c r="K129" s="9">
        <v>44625</v>
      </c>
      <c r="L129" t="s">
        <v>19</v>
      </c>
      <c r="M129" s="4">
        <v>68961</v>
      </c>
      <c r="N129">
        <v>4.2</v>
      </c>
      <c r="O129" t="s">
        <v>45</v>
      </c>
      <c r="P129" s="4">
        <v>4</v>
      </c>
      <c r="Q129" t="s">
        <v>28</v>
      </c>
      <c r="R129" s="10" t="str">
        <f t="shared" si="2"/>
        <v>22-27</v>
      </c>
      <c r="S129">
        <f t="shared" si="3"/>
        <v>32</v>
      </c>
    </row>
    <row r="130" spans="1:19">
      <c r="A130" t="s">
        <v>199</v>
      </c>
      <c r="B130" t="s">
        <v>13</v>
      </c>
      <c r="C130" s="4">
        <v>30</v>
      </c>
      <c r="D130" t="s">
        <v>24</v>
      </c>
      <c r="E130" t="s">
        <v>43</v>
      </c>
      <c r="F130" t="s">
        <v>78</v>
      </c>
      <c r="G130" t="s">
        <v>66</v>
      </c>
      <c r="H130" t="s">
        <v>48</v>
      </c>
      <c r="I130" s="9">
        <v>44593</v>
      </c>
      <c r="J130" s="9">
        <v>44601</v>
      </c>
      <c r="K130" s="9">
        <v>44607</v>
      </c>
      <c r="L130" t="s">
        <v>19</v>
      </c>
      <c r="M130" s="4">
        <v>41035</v>
      </c>
      <c r="N130">
        <v>3.6</v>
      </c>
      <c r="O130" t="s">
        <v>20</v>
      </c>
      <c r="P130" s="4">
        <v>5</v>
      </c>
      <c r="Q130" t="s">
        <v>28</v>
      </c>
      <c r="R130" s="10" t="str">
        <f t="shared" si="2"/>
        <v>28-33</v>
      </c>
      <c r="S130">
        <f t="shared" si="3"/>
        <v>14</v>
      </c>
    </row>
    <row r="131" spans="1:19">
      <c r="A131" t="s">
        <v>200</v>
      </c>
      <c r="B131" t="s">
        <v>13</v>
      </c>
      <c r="C131" s="4">
        <v>30</v>
      </c>
      <c r="D131" t="s">
        <v>40</v>
      </c>
      <c r="E131" t="s">
        <v>41</v>
      </c>
      <c r="F131" t="s">
        <v>53</v>
      </c>
      <c r="G131" t="s">
        <v>17</v>
      </c>
      <c r="H131" t="s">
        <v>48</v>
      </c>
      <c r="I131" s="9">
        <v>44593</v>
      </c>
      <c r="J131" s="9">
        <v>44611</v>
      </c>
      <c r="K131" s="9">
        <v>44616</v>
      </c>
      <c r="L131" t="s">
        <v>75</v>
      </c>
      <c r="M131" s="5"/>
      <c r="P131" s="4">
        <v>4</v>
      </c>
      <c r="Q131" t="s">
        <v>21</v>
      </c>
      <c r="R131" s="10" t="str">
        <f t="shared" ref="R131:R194" si="4">IF(AND(C131&gt;=22,C131&lt;=27),"22-27",
 IF(AND(C131&gt;=28,C131&lt;=33),"28-33",
 IF(AND(C131&gt;=34,C131&lt;=39),"34-39",
 IF(AND(C131&gt;=40,C131&lt;=45),"40-45",
 IF(AND(C131&gt;=46,C131&lt;=51),"46-51",
 IF(AND(C131&gt;=52,C131&lt;=57),"52-57","Other"))))))</f>
        <v>28-33</v>
      </c>
      <c r="S131">
        <f t="shared" ref="S131:S194" si="5">K131-I131</f>
        <v>23</v>
      </c>
    </row>
    <row r="132" spans="1:19">
      <c r="A132" t="s">
        <v>201</v>
      </c>
      <c r="B132" t="s">
        <v>13</v>
      </c>
      <c r="C132" s="4">
        <v>25</v>
      </c>
      <c r="D132" t="s">
        <v>14</v>
      </c>
      <c r="E132" t="s">
        <v>15</v>
      </c>
      <c r="F132" t="s">
        <v>26</v>
      </c>
      <c r="G132" t="s">
        <v>27</v>
      </c>
      <c r="H132" t="s">
        <v>18</v>
      </c>
      <c r="I132" s="9">
        <v>44594</v>
      </c>
      <c r="J132" s="9">
        <v>44614</v>
      </c>
      <c r="K132" s="9">
        <v>44620</v>
      </c>
      <c r="L132" t="s">
        <v>19</v>
      </c>
      <c r="M132" s="5"/>
      <c r="O132" t="s">
        <v>20</v>
      </c>
      <c r="P132" s="4">
        <v>5</v>
      </c>
      <c r="Q132" t="s">
        <v>28</v>
      </c>
      <c r="R132" s="10" t="str">
        <f t="shared" si="4"/>
        <v>22-27</v>
      </c>
      <c r="S132">
        <f t="shared" si="5"/>
        <v>26</v>
      </c>
    </row>
    <row r="133" spans="1:19">
      <c r="A133" t="s">
        <v>202</v>
      </c>
      <c r="B133" t="s">
        <v>13</v>
      </c>
      <c r="C133" s="4">
        <v>28</v>
      </c>
      <c r="D133" t="s">
        <v>83</v>
      </c>
      <c r="E133" t="s">
        <v>84</v>
      </c>
      <c r="F133" t="s">
        <v>50</v>
      </c>
      <c r="G133" t="s">
        <v>27</v>
      </c>
      <c r="H133" t="s">
        <v>18</v>
      </c>
      <c r="I133" s="9">
        <v>44594</v>
      </c>
      <c r="J133" s="9">
        <v>44612</v>
      </c>
      <c r="K133" s="9">
        <v>44624</v>
      </c>
      <c r="L133" t="s">
        <v>56</v>
      </c>
      <c r="M133" s="5"/>
      <c r="P133" s="4">
        <v>4</v>
      </c>
      <c r="Q133" t="s">
        <v>28</v>
      </c>
      <c r="R133" s="10" t="str">
        <f t="shared" si="4"/>
        <v>28-33</v>
      </c>
      <c r="S133">
        <f t="shared" si="5"/>
        <v>30</v>
      </c>
    </row>
    <row r="134" spans="1:19">
      <c r="A134" t="s">
        <v>203</v>
      </c>
      <c r="B134" t="s">
        <v>13</v>
      </c>
      <c r="C134" s="4">
        <v>30</v>
      </c>
      <c r="D134" t="s">
        <v>14</v>
      </c>
      <c r="E134" t="s">
        <v>15</v>
      </c>
      <c r="F134" t="s">
        <v>93</v>
      </c>
      <c r="G134" t="s">
        <v>27</v>
      </c>
      <c r="H134" t="s">
        <v>18</v>
      </c>
      <c r="I134" s="9">
        <v>44594</v>
      </c>
      <c r="J134" s="9">
        <v>44608</v>
      </c>
      <c r="K134" s="9">
        <v>44618</v>
      </c>
      <c r="L134" t="s">
        <v>19</v>
      </c>
      <c r="M134" s="4">
        <v>135424</v>
      </c>
      <c r="N134">
        <v>3.9</v>
      </c>
      <c r="O134" t="s">
        <v>45</v>
      </c>
      <c r="P134" s="4">
        <v>5</v>
      </c>
      <c r="Q134" t="s">
        <v>21</v>
      </c>
      <c r="R134" s="10" t="str">
        <f t="shared" si="4"/>
        <v>28-33</v>
      </c>
      <c r="S134">
        <f t="shared" si="5"/>
        <v>24</v>
      </c>
    </row>
    <row r="135" spans="1:19">
      <c r="A135" t="s">
        <v>204</v>
      </c>
      <c r="B135" t="s">
        <v>13</v>
      </c>
      <c r="C135" s="4">
        <v>22</v>
      </c>
      <c r="D135" t="s">
        <v>129</v>
      </c>
      <c r="E135" t="s">
        <v>205</v>
      </c>
      <c r="F135" t="s">
        <v>78</v>
      </c>
      <c r="G135" t="s">
        <v>17</v>
      </c>
      <c r="H135" t="s">
        <v>18</v>
      </c>
      <c r="I135" s="9">
        <v>44594</v>
      </c>
      <c r="J135" s="9">
        <v>44602</v>
      </c>
      <c r="K135" s="9">
        <v>44613</v>
      </c>
      <c r="L135" t="s">
        <v>19</v>
      </c>
      <c r="M135" s="4">
        <v>56188</v>
      </c>
      <c r="N135">
        <v>3.7</v>
      </c>
      <c r="O135" t="s">
        <v>20</v>
      </c>
      <c r="P135" s="4">
        <v>5</v>
      </c>
      <c r="Q135" t="s">
        <v>28</v>
      </c>
      <c r="R135" s="10" t="str">
        <f t="shared" si="4"/>
        <v>22-27</v>
      </c>
      <c r="S135">
        <f t="shared" si="5"/>
        <v>19</v>
      </c>
    </row>
    <row r="136" spans="1:19">
      <c r="A136" t="s">
        <v>206</v>
      </c>
      <c r="B136" t="s">
        <v>23</v>
      </c>
      <c r="C136" s="4">
        <v>23</v>
      </c>
      <c r="D136" t="s">
        <v>14</v>
      </c>
      <c r="E136" t="s">
        <v>15</v>
      </c>
      <c r="F136" t="s">
        <v>78</v>
      </c>
      <c r="G136" t="s">
        <v>32</v>
      </c>
      <c r="H136" t="s">
        <v>37</v>
      </c>
      <c r="I136" s="9">
        <v>44595</v>
      </c>
      <c r="J136" s="9">
        <v>44607</v>
      </c>
      <c r="K136" s="9">
        <v>44612</v>
      </c>
      <c r="L136" t="s">
        <v>19</v>
      </c>
      <c r="M136" s="4">
        <v>53000</v>
      </c>
      <c r="N136">
        <v>3.8</v>
      </c>
      <c r="O136" t="s">
        <v>20</v>
      </c>
      <c r="P136" s="5"/>
      <c r="Q136" t="s">
        <v>28</v>
      </c>
      <c r="R136" s="10" t="str">
        <f t="shared" si="4"/>
        <v>22-27</v>
      </c>
      <c r="S136">
        <f t="shared" si="5"/>
        <v>17</v>
      </c>
    </row>
    <row r="137" spans="1:19">
      <c r="A137" t="s">
        <v>207</v>
      </c>
      <c r="B137" t="s">
        <v>13</v>
      </c>
      <c r="C137" s="4">
        <v>29</v>
      </c>
      <c r="D137" t="s">
        <v>24</v>
      </c>
      <c r="E137" t="s">
        <v>43</v>
      </c>
      <c r="F137" t="s">
        <v>36</v>
      </c>
      <c r="G137" t="s">
        <v>69</v>
      </c>
      <c r="H137" t="s">
        <v>48</v>
      </c>
      <c r="I137" s="9">
        <v>44595</v>
      </c>
      <c r="J137" s="9">
        <v>44611</v>
      </c>
      <c r="K137" s="9">
        <v>44621</v>
      </c>
      <c r="L137" t="s">
        <v>19</v>
      </c>
      <c r="M137" s="4">
        <v>66579</v>
      </c>
      <c r="N137">
        <v>3.9</v>
      </c>
      <c r="O137" t="s">
        <v>20</v>
      </c>
      <c r="P137" s="5"/>
      <c r="Q137" t="s">
        <v>28</v>
      </c>
      <c r="R137" s="10" t="str">
        <f t="shared" si="4"/>
        <v>28-33</v>
      </c>
      <c r="S137">
        <f t="shared" si="5"/>
        <v>26</v>
      </c>
    </row>
    <row r="138" spans="1:19">
      <c r="A138" t="s">
        <v>208</v>
      </c>
      <c r="B138" t="s">
        <v>13</v>
      </c>
      <c r="C138" s="4">
        <v>27</v>
      </c>
      <c r="D138" t="s">
        <v>24</v>
      </c>
      <c r="E138" t="s">
        <v>43</v>
      </c>
      <c r="F138" t="s">
        <v>86</v>
      </c>
      <c r="G138" t="s">
        <v>69</v>
      </c>
      <c r="H138" t="s">
        <v>51</v>
      </c>
      <c r="I138" s="9">
        <v>44595</v>
      </c>
      <c r="J138" s="9">
        <v>44603</v>
      </c>
      <c r="K138" s="9">
        <v>44610</v>
      </c>
      <c r="L138" t="s">
        <v>19</v>
      </c>
      <c r="M138" s="4">
        <v>132535</v>
      </c>
      <c r="N138">
        <v>3.9</v>
      </c>
      <c r="O138" t="s">
        <v>20</v>
      </c>
      <c r="P138" s="4">
        <v>5</v>
      </c>
      <c r="Q138" t="s">
        <v>21</v>
      </c>
      <c r="R138" s="10" t="str">
        <f t="shared" si="4"/>
        <v>22-27</v>
      </c>
      <c r="S138">
        <f t="shared" si="5"/>
        <v>15</v>
      </c>
    </row>
    <row r="139" spans="1:19">
      <c r="A139" t="s">
        <v>209</v>
      </c>
      <c r="B139" t="s">
        <v>30</v>
      </c>
      <c r="C139" s="4">
        <v>37</v>
      </c>
      <c r="D139" t="s">
        <v>14</v>
      </c>
      <c r="E139" t="s">
        <v>65</v>
      </c>
      <c r="F139" t="s">
        <v>96</v>
      </c>
      <c r="G139" t="s">
        <v>27</v>
      </c>
      <c r="H139" t="s">
        <v>18</v>
      </c>
      <c r="I139" s="9">
        <v>44595</v>
      </c>
      <c r="J139" s="9">
        <v>44608</v>
      </c>
      <c r="K139" s="9">
        <v>44614</v>
      </c>
      <c r="L139" t="s">
        <v>75</v>
      </c>
      <c r="M139" s="5"/>
      <c r="P139" s="4">
        <v>4</v>
      </c>
      <c r="Q139" t="s">
        <v>28</v>
      </c>
      <c r="R139" s="10" t="str">
        <f t="shared" si="4"/>
        <v>34-39</v>
      </c>
      <c r="S139">
        <f t="shared" si="5"/>
        <v>19</v>
      </c>
    </row>
    <row r="140" spans="1:19">
      <c r="A140" t="s">
        <v>210</v>
      </c>
      <c r="B140" t="s">
        <v>13</v>
      </c>
      <c r="C140" s="4">
        <v>28</v>
      </c>
      <c r="D140" t="s">
        <v>83</v>
      </c>
      <c r="E140" t="s">
        <v>117</v>
      </c>
      <c r="F140" t="s">
        <v>16</v>
      </c>
      <c r="G140" t="s">
        <v>17</v>
      </c>
      <c r="H140" t="s">
        <v>37</v>
      </c>
      <c r="I140" s="9">
        <v>44595</v>
      </c>
      <c r="J140" s="9">
        <v>44611</v>
      </c>
      <c r="K140" s="9">
        <v>44618</v>
      </c>
      <c r="L140" t="s">
        <v>38</v>
      </c>
      <c r="M140" s="5"/>
      <c r="P140" s="4">
        <v>4</v>
      </c>
      <c r="Q140" t="s">
        <v>28</v>
      </c>
      <c r="R140" s="10" t="str">
        <f t="shared" si="4"/>
        <v>28-33</v>
      </c>
      <c r="S140">
        <f t="shared" si="5"/>
        <v>23</v>
      </c>
    </row>
    <row r="141" spans="1:19">
      <c r="A141" t="s">
        <v>211</v>
      </c>
      <c r="B141" t="s">
        <v>23</v>
      </c>
      <c r="C141" s="4">
        <v>29</v>
      </c>
      <c r="D141" t="s">
        <v>14</v>
      </c>
      <c r="E141" t="s">
        <v>15</v>
      </c>
      <c r="F141" t="s">
        <v>50</v>
      </c>
      <c r="G141" t="s">
        <v>17</v>
      </c>
      <c r="H141" t="s">
        <v>18</v>
      </c>
      <c r="I141" s="9">
        <v>44596</v>
      </c>
      <c r="J141" s="9">
        <v>44613</v>
      </c>
      <c r="K141" s="9">
        <v>44621</v>
      </c>
      <c r="L141" t="s">
        <v>38</v>
      </c>
      <c r="M141" s="5"/>
      <c r="P141" s="4">
        <v>4</v>
      </c>
      <c r="Q141" t="s">
        <v>28</v>
      </c>
      <c r="R141" s="10" t="str">
        <f t="shared" si="4"/>
        <v>28-33</v>
      </c>
      <c r="S141">
        <f t="shared" si="5"/>
        <v>25</v>
      </c>
    </row>
    <row r="142" spans="1:19">
      <c r="A142" t="s">
        <v>212</v>
      </c>
      <c r="B142" t="s">
        <v>23</v>
      </c>
      <c r="C142" s="4">
        <v>25</v>
      </c>
      <c r="D142" t="s">
        <v>24</v>
      </c>
      <c r="E142" t="s">
        <v>43</v>
      </c>
      <c r="F142" t="s">
        <v>125</v>
      </c>
      <c r="G142" t="s">
        <v>27</v>
      </c>
      <c r="H142" t="s">
        <v>37</v>
      </c>
      <c r="I142" s="9">
        <v>44596</v>
      </c>
      <c r="J142" s="9">
        <v>44606</v>
      </c>
      <c r="K142" s="9">
        <v>44616</v>
      </c>
      <c r="L142" t="s">
        <v>19</v>
      </c>
      <c r="M142" s="4">
        <v>134844</v>
      </c>
      <c r="N142">
        <v>4</v>
      </c>
      <c r="O142" t="s">
        <v>20</v>
      </c>
      <c r="P142" s="4">
        <v>4</v>
      </c>
      <c r="Q142" t="s">
        <v>28</v>
      </c>
      <c r="R142" s="10" t="str">
        <f t="shared" si="4"/>
        <v>22-27</v>
      </c>
      <c r="S142">
        <f t="shared" si="5"/>
        <v>20</v>
      </c>
    </row>
    <row r="143" spans="1:19">
      <c r="A143" t="s">
        <v>213</v>
      </c>
      <c r="B143" t="s">
        <v>13</v>
      </c>
      <c r="C143" s="4">
        <v>37</v>
      </c>
      <c r="D143" t="s">
        <v>24</v>
      </c>
      <c r="E143" t="s">
        <v>43</v>
      </c>
      <c r="F143" t="s">
        <v>31</v>
      </c>
      <c r="G143" t="s">
        <v>17</v>
      </c>
      <c r="H143" t="s">
        <v>67</v>
      </c>
      <c r="I143" s="9">
        <v>44596</v>
      </c>
      <c r="J143" s="9">
        <v>44609</v>
      </c>
      <c r="K143" s="9">
        <v>44620</v>
      </c>
      <c r="L143" t="s">
        <v>38</v>
      </c>
      <c r="M143" s="5"/>
      <c r="P143" s="4">
        <v>5</v>
      </c>
      <c r="Q143" t="s">
        <v>21</v>
      </c>
      <c r="R143" s="10" t="str">
        <f t="shared" si="4"/>
        <v>34-39</v>
      </c>
      <c r="S143">
        <f t="shared" si="5"/>
        <v>24</v>
      </c>
    </row>
    <row r="144" spans="1:19">
      <c r="A144" t="s">
        <v>214</v>
      </c>
      <c r="B144" t="s">
        <v>13</v>
      </c>
      <c r="C144" s="4">
        <v>30</v>
      </c>
      <c r="D144" t="s">
        <v>34</v>
      </c>
      <c r="E144" t="s">
        <v>35</v>
      </c>
      <c r="F144" t="s">
        <v>78</v>
      </c>
      <c r="G144" t="s">
        <v>27</v>
      </c>
      <c r="H144" t="s">
        <v>18</v>
      </c>
      <c r="I144" s="9">
        <v>44596</v>
      </c>
      <c r="J144" s="9">
        <v>44612</v>
      </c>
      <c r="K144" s="9">
        <v>44618</v>
      </c>
      <c r="L144" t="s">
        <v>19</v>
      </c>
      <c r="M144" s="4">
        <v>61251</v>
      </c>
      <c r="N144">
        <v>3.6</v>
      </c>
      <c r="O144" t="s">
        <v>20</v>
      </c>
      <c r="P144" s="4">
        <v>4</v>
      </c>
      <c r="Q144" t="s">
        <v>28</v>
      </c>
      <c r="R144" s="10" t="str">
        <f t="shared" si="4"/>
        <v>28-33</v>
      </c>
      <c r="S144">
        <f t="shared" si="5"/>
        <v>22</v>
      </c>
    </row>
    <row r="145" spans="1:19">
      <c r="A145" t="s">
        <v>215</v>
      </c>
      <c r="B145" t="s">
        <v>13</v>
      </c>
      <c r="C145" s="4">
        <v>26</v>
      </c>
      <c r="D145" t="s">
        <v>34</v>
      </c>
      <c r="E145" t="s">
        <v>35</v>
      </c>
      <c r="F145" t="s">
        <v>36</v>
      </c>
      <c r="G145" t="s">
        <v>27</v>
      </c>
      <c r="H145" t="s">
        <v>37</v>
      </c>
      <c r="I145" s="9">
        <v>44597</v>
      </c>
      <c r="J145" s="9">
        <v>44616</v>
      </c>
      <c r="K145" s="9">
        <v>44624</v>
      </c>
      <c r="L145" t="s">
        <v>19</v>
      </c>
      <c r="M145" s="4">
        <v>78558</v>
      </c>
      <c r="N145">
        <v>4.4000000000000004</v>
      </c>
      <c r="O145" t="s">
        <v>20</v>
      </c>
      <c r="P145" s="4">
        <v>4</v>
      </c>
      <c r="Q145" t="s">
        <v>28</v>
      </c>
      <c r="R145" s="10" t="str">
        <f t="shared" si="4"/>
        <v>22-27</v>
      </c>
      <c r="S145">
        <f t="shared" si="5"/>
        <v>27</v>
      </c>
    </row>
    <row r="146" spans="1:19">
      <c r="A146" t="s">
        <v>216</v>
      </c>
      <c r="B146" t="s">
        <v>13</v>
      </c>
      <c r="C146" s="4">
        <v>45</v>
      </c>
      <c r="D146" t="s">
        <v>24</v>
      </c>
      <c r="E146" t="s">
        <v>43</v>
      </c>
      <c r="F146" t="s">
        <v>53</v>
      </c>
      <c r="G146" t="s">
        <v>27</v>
      </c>
      <c r="H146" t="s">
        <v>18</v>
      </c>
      <c r="I146" s="9">
        <v>44597</v>
      </c>
      <c r="J146" s="9">
        <v>44608</v>
      </c>
      <c r="K146" s="9">
        <v>44615</v>
      </c>
      <c r="L146" t="s">
        <v>19</v>
      </c>
      <c r="M146" s="4">
        <v>67924</v>
      </c>
      <c r="N146">
        <v>4.5</v>
      </c>
      <c r="O146" t="s">
        <v>20</v>
      </c>
      <c r="P146" s="4">
        <v>5</v>
      </c>
      <c r="Q146" t="s">
        <v>28</v>
      </c>
      <c r="R146" s="10" t="str">
        <f t="shared" si="4"/>
        <v>40-45</v>
      </c>
      <c r="S146">
        <f t="shared" si="5"/>
        <v>18</v>
      </c>
    </row>
    <row r="147" spans="1:19">
      <c r="A147" t="s">
        <v>217</v>
      </c>
      <c r="B147" t="s">
        <v>13</v>
      </c>
      <c r="C147" s="4">
        <v>35</v>
      </c>
      <c r="D147" t="s">
        <v>34</v>
      </c>
      <c r="E147" t="s">
        <v>47</v>
      </c>
      <c r="F147" t="s">
        <v>26</v>
      </c>
      <c r="G147" t="s">
        <v>32</v>
      </c>
      <c r="H147" t="s">
        <v>48</v>
      </c>
      <c r="I147" s="9">
        <v>44598</v>
      </c>
      <c r="J147" s="9">
        <v>44608</v>
      </c>
      <c r="K147" s="9">
        <v>44620</v>
      </c>
      <c r="L147" t="s">
        <v>38</v>
      </c>
      <c r="M147" s="5"/>
      <c r="P147" s="4">
        <v>5</v>
      </c>
      <c r="Q147" t="s">
        <v>28</v>
      </c>
      <c r="R147" s="10" t="str">
        <f t="shared" si="4"/>
        <v>34-39</v>
      </c>
      <c r="S147">
        <f t="shared" si="5"/>
        <v>22</v>
      </c>
    </row>
    <row r="148" spans="1:19">
      <c r="A148" t="s">
        <v>218</v>
      </c>
      <c r="B148" t="s">
        <v>30</v>
      </c>
      <c r="C148" s="4">
        <v>24</v>
      </c>
      <c r="D148" t="s">
        <v>24</v>
      </c>
      <c r="E148" t="s">
        <v>43</v>
      </c>
      <c r="F148" t="s">
        <v>26</v>
      </c>
      <c r="G148" t="s">
        <v>17</v>
      </c>
      <c r="H148" t="s">
        <v>37</v>
      </c>
      <c r="I148" s="9">
        <v>44598</v>
      </c>
      <c r="J148" s="9">
        <v>44606</v>
      </c>
      <c r="K148" s="9">
        <v>44617</v>
      </c>
      <c r="L148" t="s">
        <v>19</v>
      </c>
      <c r="M148" s="4">
        <v>50575</v>
      </c>
      <c r="N148">
        <v>4.5</v>
      </c>
      <c r="O148" t="s">
        <v>20</v>
      </c>
      <c r="P148" s="4">
        <v>4</v>
      </c>
      <c r="Q148" t="s">
        <v>28</v>
      </c>
      <c r="R148" s="10" t="str">
        <f t="shared" si="4"/>
        <v>22-27</v>
      </c>
      <c r="S148">
        <f t="shared" si="5"/>
        <v>19</v>
      </c>
    </row>
    <row r="149" spans="1:19">
      <c r="A149" t="s">
        <v>219</v>
      </c>
      <c r="B149" t="s">
        <v>13</v>
      </c>
      <c r="C149" s="4">
        <v>27</v>
      </c>
      <c r="D149" t="s">
        <v>14</v>
      </c>
      <c r="E149" t="s">
        <v>15</v>
      </c>
      <c r="F149" t="s">
        <v>78</v>
      </c>
      <c r="G149" t="s">
        <v>32</v>
      </c>
      <c r="H149" t="s">
        <v>37</v>
      </c>
      <c r="I149" s="9">
        <v>44599</v>
      </c>
      <c r="J149" s="9">
        <v>44617</v>
      </c>
      <c r="K149" s="9">
        <v>44625</v>
      </c>
      <c r="L149" t="s">
        <v>19</v>
      </c>
      <c r="M149" s="4">
        <v>55008</v>
      </c>
      <c r="N149">
        <v>3.8</v>
      </c>
      <c r="O149" t="s">
        <v>20</v>
      </c>
      <c r="P149" s="4">
        <v>4</v>
      </c>
      <c r="Q149" t="s">
        <v>21</v>
      </c>
      <c r="R149" s="10" t="str">
        <f t="shared" si="4"/>
        <v>22-27</v>
      </c>
      <c r="S149">
        <f t="shared" si="5"/>
        <v>26</v>
      </c>
    </row>
    <row r="150" spans="1:19">
      <c r="A150" t="s">
        <v>220</v>
      </c>
      <c r="B150" t="s">
        <v>13</v>
      </c>
      <c r="C150" s="4">
        <v>25</v>
      </c>
      <c r="D150" t="s">
        <v>34</v>
      </c>
      <c r="E150" t="s">
        <v>47</v>
      </c>
      <c r="F150" t="s">
        <v>106</v>
      </c>
      <c r="G150" t="s">
        <v>17</v>
      </c>
      <c r="H150" t="s">
        <v>18</v>
      </c>
      <c r="I150" s="9">
        <v>44600</v>
      </c>
      <c r="J150" s="9">
        <v>44619</v>
      </c>
      <c r="K150" s="9">
        <v>44626</v>
      </c>
      <c r="L150" t="s">
        <v>19</v>
      </c>
      <c r="M150" s="4">
        <v>186722</v>
      </c>
      <c r="N150">
        <v>4.5</v>
      </c>
      <c r="O150" t="s">
        <v>20</v>
      </c>
      <c r="P150" s="4">
        <v>4</v>
      </c>
      <c r="Q150" t="s">
        <v>28</v>
      </c>
      <c r="R150" s="10" t="str">
        <f t="shared" si="4"/>
        <v>22-27</v>
      </c>
      <c r="S150">
        <f t="shared" si="5"/>
        <v>26</v>
      </c>
    </row>
    <row r="151" spans="1:19">
      <c r="A151" t="s">
        <v>221</v>
      </c>
      <c r="B151" t="s">
        <v>13</v>
      </c>
      <c r="C151" s="4">
        <v>33</v>
      </c>
      <c r="D151" t="s">
        <v>14</v>
      </c>
      <c r="E151" t="s">
        <v>15</v>
      </c>
      <c r="F151" t="s">
        <v>61</v>
      </c>
      <c r="G151" t="s">
        <v>27</v>
      </c>
      <c r="H151" t="s">
        <v>48</v>
      </c>
      <c r="I151" s="9">
        <v>44600</v>
      </c>
      <c r="J151" s="9">
        <v>44614</v>
      </c>
      <c r="K151" s="9">
        <v>44618</v>
      </c>
      <c r="L151" t="s">
        <v>19</v>
      </c>
      <c r="M151" s="4">
        <v>52393</v>
      </c>
      <c r="N151">
        <v>4.8</v>
      </c>
      <c r="O151" t="s">
        <v>45</v>
      </c>
      <c r="P151" s="4">
        <v>3</v>
      </c>
      <c r="Q151" t="s">
        <v>28</v>
      </c>
      <c r="R151" s="10" t="str">
        <f t="shared" si="4"/>
        <v>28-33</v>
      </c>
      <c r="S151">
        <f t="shared" si="5"/>
        <v>18</v>
      </c>
    </row>
    <row r="152" spans="1:19">
      <c r="A152" t="s">
        <v>222</v>
      </c>
      <c r="B152" t="s">
        <v>23</v>
      </c>
      <c r="C152" s="4">
        <v>22</v>
      </c>
      <c r="D152" t="s">
        <v>24</v>
      </c>
      <c r="E152" t="s">
        <v>43</v>
      </c>
      <c r="F152" t="s">
        <v>86</v>
      </c>
      <c r="G152" t="s">
        <v>27</v>
      </c>
      <c r="H152" t="s">
        <v>37</v>
      </c>
      <c r="I152" s="9">
        <v>44600</v>
      </c>
      <c r="J152" s="9">
        <v>44615</v>
      </c>
      <c r="K152" s="9">
        <v>44621</v>
      </c>
      <c r="L152" t="s">
        <v>19</v>
      </c>
      <c r="M152" s="4">
        <v>165669</v>
      </c>
      <c r="N152">
        <v>3.6</v>
      </c>
      <c r="O152" t="s">
        <v>20</v>
      </c>
      <c r="P152" s="4">
        <v>4</v>
      </c>
      <c r="Q152" t="s">
        <v>21</v>
      </c>
      <c r="R152" s="10" t="str">
        <f t="shared" si="4"/>
        <v>22-27</v>
      </c>
      <c r="S152">
        <f t="shared" si="5"/>
        <v>21</v>
      </c>
    </row>
    <row r="153" spans="1:19">
      <c r="A153" t="s">
        <v>223</v>
      </c>
      <c r="B153" t="s">
        <v>13</v>
      </c>
      <c r="C153" s="4">
        <v>28</v>
      </c>
      <c r="D153" t="s">
        <v>14</v>
      </c>
      <c r="E153" t="s">
        <v>65</v>
      </c>
      <c r="F153" t="s">
        <v>61</v>
      </c>
      <c r="G153" t="s">
        <v>27</v>
      </c>
      <c r="H153" t="s">
        <v>48</v>
      </c>
      <c r="I153" s="9">
        <v>44600</v>
      </c>
      <c r="J153" s="9">
        <v>44620</v>
      </c>
      <c r="K153" s="9">
        <v>44631</v>
      </c>
      <c r="L153" t="s">
        <v>19</v>
      </c>
      <c r="M153" s="4">
        <v>48321</v>
      </c>
      <c r="N153">
        <v>3.7</v>
      </c>
      <c r="O153" t="s">
        <v>45</v>
      </c>
      <c r="P153" s="5"/>
      <c r="Q153" t="s">
        <v>28</v>
      </c>
      <c r="R153" s="10" t="str">
        <f t="shared" si="4"/>
        <v>28-33</v>
      </c>
      <c r="S153">
        <f t="shared" si="5"/>
        <v>31</v>
      </c>
    </row>
    <row r="154" spans="1:19">
      <c r="A154" t="s">
        <v>224</v>
      </c>
      <c r="B154" t="s">
        <v>13</v>
      </c>
      <c r="C154" s="4">
        <v>31</v>
      </c>
      <c r="D154" t="s">
        <v>58</v>
      </c>
      <c r="E154" t="s">
        <v>59</v>
      </c>
      <c r="F154" t="s">
        <v>61</v>
      </c>
      <c r="G154" t="s">
        <v>27</v>
      </c>
      <c r="H154" t="s">
        <v>18</v>
      </c>
      <c r="I154" s="9">
        <v>44600</v>
      </c>
      <c r="J154" s="9">
        <v>44617</v>
      </c>
      <c r="K154" s="9">
        <v>44622</v>
      </c>
      <c r="L154" t="s">
        <v>19</v>
      </c>
      <c r="M154" s="4">
        <v>51563</v>
      </c>
      <c r="N154">
        <v>3.6</v>
      </c>
      <c r="O154" t="s">
        <v>20</v>
      </c>
      <c r="P154" s="5"/>
      <c r="Q154" t="s">
        <v>21</v>
      </c>
      <c r="R154" s="10" t="str">
        <f t="shared" si="4"/>
        <v>28-33</v>
      </c>
      <c r="S154">
        <f t="shared" si="5"/>
        <v>22</v>
      </c>
    </row>
    <row r="155" spans="1:19">
      <c r="A155" t="s">
        <v>225</v>
      </c>
      <c r="B155" t="s">
        <v>13</v>
      </c>
      <c r="C155" s="4">
        <v>28</v>
      </c>
      <c r="D155" t="s">
        <v>24</v>
      </c>
      <c r="E155" t="s">
        <v>25</v>
      </c>
      <c r="F155" t="s">
        <v>93</v>
      </c>
      <c r="G155" t="s">
        <v>69</v>
      </c>
      <c r="H155" t="s">
        <v>37</v>
      </c>
      <c r="I155" s="9">
        <v>44600</v>
      </c>
      <c r="J155" s="9">
        <v>44617</v>
      </c>
      <c r="K155" s="9">
        <v>44627</v>
      </c>
      <c r="L155" t="s">
        <v>19</v>
      </c>
      <c r="M155" s="4">
        <v>167305</v>
      </c>
      <c r="N155">
        <v>3.9</v>
      </c>
      <c r="O155" t="s">
        <v>20</v>
      </c>
      <c r="P155" s="4">
        <v>4</v>
      </c>
      <c r="Q155" t="s">
        <v>28</v>
      </c>
      <c r="R155" s="10" t="str">
        <f t="shared" si="4"/>
        <v>28-33</v>
      </c>
      <c r="S155">
        <f t="shared" si="5"/>
        <v>27</v>
      </c>
    </row>
    <row r="156" spans="1:19">
      <c r="A156" t="s">
        <v>226</v>
      </c>
      <c r="B156" t="s">
        <v>23</v>
      </c>
      <c r="C156" s="4">
        <v>22</v>
      </c>
      <c r="D156" t="s">
        <v>83</v>
      </c>
      <c r="E156" t="s">
        <v>84</v>
      </c>
      <c r="F156" t="s">
        <v>36</v>
      </c>
      <c r="G156" t="s">
        <v>17</v>
      </c>
      <c r="H156" t="s">
        <v>37</v>
      </c>
      <c r="I156" s="9">
        <v>44601</v>
      </c>
      <c r="J156" s="9">
        <v>44617</v>
      </c>
      <c r="K156" s="9">
        <v>44624</v>
      </c>
      <c r="L156" t="s">
        <v>19</v>
      </c>
      <c r="M156" s="4">
        <v>63135</v>
      </c>
      <c r="N156">
        <v>4.2</v>
      </c>
      <c r="O156" t="s">
        <v>20</v>
      </c>
      <c r="P156" s="4">
        <v>5</v>
      </c>
      <c r="Q156" t="s">
        <v>63</v>
      </c>
      <c r="R156" s="10" t="str">
        <f t="shared" si="4"/>
        <v>22-27</v>
      </c>
      <c r="S156">
        <f t="shared" si="5"/>
        <v>23</v>
      </c>
    </row>
    <row r="157" spans="1:19">
      <c r="A157" t="s">
        <v>227</v>
      </c>
      <c r="B157" t="s">
        <v>13</v>
      </c>
      <c r="C157" s="4">
        <v>31</v>
      </c>
      <c r="D157" t="s">
        <v>24</v>
      </c>
      <c r="E157" t="s">
        <v>43</v>
      </c>
      <c r="F157" t="s">
        <v>106</v>
      </c>
      <c r="G157" t="s">
        <v>27</v>
      </c>
      <c r="H157" t="s">
        <v>37</v>
      </c>
      <c r="I157" s="9">
        <v>44601</v>
      </c>
      <c r="J157" s="9">
        <v>44610</v>
      </c>
      <c r="K157" s="9">
        <v>44622</v>
      </c>
      <c r="L157" t="s">
        <v>19</v>
      </c>
      <c r="M157" s="4">
        <v>174170</v>
      </c>
      <c r="N157">
        <v>4.3</v>
      </c>
      <c r="O157" t="s">
        <v>20</v>
      </c>
      <c r="P157" s="4">
        <v>4</v>
      </c>
      <c r="Q157" t="s">
        <v>21</v>
      </c>
      <c r="R157" s="10" t="str">
        <f t="shared" si="4"/>
        <v>28-33</v>
      </c>
      <c r="S157">
        <f t="shared" si="5"/>
        <v>21</v>
      </c>
    </row>
    <row r="158" spans="1:19">
      <c r="A158" t="s">
        <v>228</v>
      </c>
      <c r="B158" t="s">
        <v>30</v>
      </c>
      <c r="C158" s="4">
        <v>40</v>
      </c>
      <c r="D158" t="s">
        <v>14</v>
      </c>
      <c r="E158" t="s">
        <v>65</v>
      </c>
      <c r="F158" t="s">
        <v>44</v>
      </c>
      <c r="G158" t="s">
        <v>27</v>
      </c>
      <c r="H158" t="s">
        <v>51</v>
      </c>
      <c r="I158" s="9">
        <v>44601</v>
      </c>
      <c r="J158" s="9">
        <v>44612</v>
      </c>
      <c r="K158" s="9">
        <v>44621</v>
      </c>
      <c r="L158" t="s">
        <v>19</v>
      </c>
      <c r="M158" s="4">
        <v>78966</v>
      </c>
      <c r="N158">
        <v>3.6</v>
      </c>
      <c r="O158" t="s">
        <v>20</v>
      </c>
      <c r="P158" s="4">
        <v>4</v>
      </c>
      <c r="Q158" t="s">
        <v>28</v>
      </c>
      <c r="R158" s="10" t="str">
        <f t="shared" si="4"/>
        <v>40-45</v>
      </c>
      <c r="S158">
        <f t="shared" si="5"/>
        <v>20</v>
      </c>
    </row>
    <row r="159" spans="1:19">
      <c r="A159" t="s">
        <v>229</v>
      </c>
      <c r="B159" t="s">
        <v>30</v>
      </c>
      <c r="C159" s="4">
        <v>39</v>
      </c>
      <c r="D159" t="s">
        <v>24</v>
      </c>
      <c r="E159" t="s">
        <v>43</v>
      </c>
      <c r="F159" t="s">
        <v>50</v>
      </c>
      <c r="G159" t="s">
        <v>17</v>
      </c>
      <c r="H159" t="s">
        <v>67</v>
      </c>
      <c r="I159" s="9">
        <v>44601</v>
      </c>
      <c r="J159" s="9">
        <v>44615</v>
      </c>
      <c r="K159" s="9">
        <v>44626</v>
      </c>
      <c r="L159" t="s">
        <v>19</v>
      </c>
      <c r="M159" s="4">
        <v>45040</v>
      </c>
      <c r="N159">
        <v>3.8</v>
      </c>
      <c r="O159" t="s">
        <v>45</v>
      </c>
      <c r="P159" s="4">
        <v>3</v>
      </c>
      <c r="Q159" t="s">
        <v>28</v>
      </c>
      <c r="R159" s="10" t="str">
        <f t="shared" si="4"/>
        <v>34-39</v>
      </c>
      <c r="S159">
        <f t="shared" si="5"/>
        <v>25</v>
      </c>
    </row>
    <row r="160" spans="1:19">
      <c r="A160" t="s">
        <v>230</v>
      </c>
      <c r="B160" t="s">
        <v>13</v>
      </c>
      <c r="C160" s="4">
        <v>38</v>
      </c>
      <c r="D160" t="s">
        <v>231</v>
      </c>
      <c r="E160" t="s">
        <v>232</v>
      </c>
      <c r="F160" t="s">
        <v>26</v>
      </c>
      <c r="G160" t="s">
        <v>17</v>
      </c>
      <c r="H160" t="s">
        <v>37</v>
      </c>
      <c r="I160" s="9">
        <v>44601</v>
      </c>
      <c r="J160" s="9">
        <v>44613</v>
      </c>
      <c r="K160" s="9">
        <v>44624</v>
      </c>
      <c r="L160" t="s">
        <v>19</v>
      </c>
      <c r="M160" s="4">
        <v>55382</v>
      </c>
      <c r="N160">
        <v>4.2</v>
      </c>
      <c r="O160" t="s">
        <v>45</v>
      </c>
      <c r="P160" s="4">
        <v>5</v>
      </c>
      <c r="Q160" t="s">
        <v>21</v>
      </c>
      <c r="R160" s="10" t="str">
        <f t="shared" si="4"/>
        <v>34-39</v>
      </c>
      <c r="S160">
        <f t="shared" si="5"/>
        <v>23</v>
      </c>
    </row>
    <row r="161" spans="1:19">
      <c r="A161" t="s">
        <v>233</v>
      </c>
      <c r="B161" t="s">
        <v>30</v>
      </c>
      <c r="C161" s="4">
        <v>28</v>
      </c>
      <c r="D161" t="s">
        <v>129</v>
      </c>
      <c r="E161" t="s">
        <v>205</v>
      </c>
      <c r="F161" t="s">
        <v>26</v>
      </c>
      <c r="G161" t="s">
        <v>17</v>
      </c>
      <c r="H161" t="s">
        <v>18</v>
      </c>
      <c r="I161" s="9">
        <v>44602</v>
      </c>
      <c r="J161" s="9">
        <v>44622</v>
      </c>
      <c r="K161" s="9">
        <v>44633</v>
      </c>
      <c r="L161" t="s">
        <v>38</v>
      </c>
      <c r="M161" s="5"/>
      <c r="P161" s="4">
        <v>4</v>
      </c>
      <c r="Q161" t="s">
        <v>28</v>
      </c>
      <c r="R161" s="10" t="str">
        <f t="shared" si="4"/>
        <v>28-33</v>
      </c>
      <c r="S161">
        <f t="shared" si="5"/>
        <v>31</v>
      </c>
    </row>
    <row r="162" spans="1:19">
      <c r="A162" t="s">
        <v>234</v>
      </c>
      <c r="B162" t="s">
        <v>13</v>
      </c>
      <c r="C162" s="4">
        <v>24</v>
      </c>
      <c r="D162" t="s">
        <v>24</v>
      </c>
      <c r="E162" t="s">
        <v>43</v>
      </c>
      <c r="F162" t="s">
        <v>36</v>
      </c>
      <c r="G162" t="s">
        <v>27</v>
      </c>
      <c r="H162" t="s">
        <v>67</v>
      </c>
      <c r="I162" s="9">
        <v>44602</v>
      </c>
      <c r="J162" s="9">
        <v>44616</v>
      </c>
      <c r="K162" s="9">
        <v>44620</v>
      </c>
      <c r="L162" t="s">
        <v>19</v>
      </c>
      <c r="M162" s="4">
        <v>62083</v>
      </c>
      <c r="N162">
        <v>4.0999999999999996</v>
      </c>
      <c r="O162" t="s">
        <v>20</v>
      </c>
      <c r="P162" s="4">
        <v>5</v>
      </c>
      <c r="Q162" t="s">
        <v>28</v>
      </c>
      <c r="R162" s="10" t="str">
        <f t="shared" si="4"/>
        <v>22-27</v>
      </c>
      <c r="S162">
        <f t="shared" si="5"/>
        <v>18</v>
      </c>
    </row>
    <row r="163" spans="1:19">
      <c r="A163" t="s">
        <v>235</v>
      </c>
      <c r="B163" t="s">
        <v>30</v>
      </c>
      <c r="C163" s="4">
        <v>23</v>
      </c>
      <c r="D163" t="s">
        <v>14</v>
      </c>
      <c r="E163" t="s">
        <v>65</v>
      </c>
      <c r="F163" t="s">
        <v>26</v>
      </c>
      <c r="G163" t="s">
        <v>17</v>
      </c>
      <c r="H163" t="s">
        <v>18</v>
      </c>
      <c r="I163" s="9">
        <v>44602</v>
      </c>
      <c r="J163" s="9">
        <v>44612</v>
      </c>
      <c r="K163" s="9">
        <v>44617</v>
      </c>
      <c r="L163" t="s">
        <v>19</v>
      </c>
      <c r="M163" s="4">
        <v>57242</v>
      </c>
      <c r="N163">
        <v>4</v>
      </c>
      <c r="O163" t="s">
        <v>20</v>
      </c>
      <c r="P163" s="4">
        <v>4</v>
      </c>
      <c r="Q163" t="s">
        <v>21</v>
      </c>
      <c r="R163" s="10" t="str">
        <f t="shared" si="4"/>
        <v>22-27</v>
      </c>
      <c r="S163">
        <f t="shared" si="5"/>
        <v>15</v>
      </c>
    </row>
    <row r="164" spans="1:19">
      <c r="A164" t="s">
        <v>236</v>
      </c>
      <c r="B164" t="s">
        <v>30</v>
      </c>
      <c r="C164" s="4">
        <v>40</v>
      </c>
      <c r="D164" t="s">
        <v>24</v>
      </c>
      <c r="E164" t="s">
        <v>43</v>
      </c>
      <c r="F164" t="s">
        <v>61</v>
      </c>
      <c r="G164" t="s">
        <v>27</v>
      </c>
      <c r="H164" t="s">
        <v>37</v>
      </c>
      <c r="I164" s="9">
        <v>44602</v>
      </c>
      <c r="J164" s="9">
        <v>44612</v>
      </c>
      <c r="K164" s="9">
        <v>44620</v>
      </c>
      <c r="L164" t="s">
        <v>19</v>
      </c>
      <c r="M164" s="4">
        <v>54895</v>
      </c>
      <c r="N164">
        <v>3.7</v>
      </c>
      <c r="O164" t="s">
        <v>45</v>
      </c>
      <c r="P164" s="4">
        <v>4</v>
      </c>
      <c r="Q164" t="s">
        <v>28</v>
      </c>
      <c r="R164" s="10" t="str">
        <f t="shared" si="4"/>
        <v>40-45</v>
      </c>
      <c r="S164">
        <f t="shared" si="5"/>
        <v>18</v>
      </c>
    </row>
    <row r="165" spans="1:19">
      <c r="A165" t="s">
        <v>237</v>
      </c>
      <c r="B165" t="s">
        <v>13</v>
      </c>
      <c r="C165" s="4">
        <v>30</v>
      </c>
      <c r="D165" t="s">
        <v>14</v>
      </c>
      <c r="E165" t="s">
        <v>15</v>
      </c>
      <c r="F165" t="s">
        <v>106</v>
      </c>
      <c r="G165" t="s">
        <v>32</v>
      </c>
      <c r="H165" t="s">
        <v>37</v>
      </c>
      <c r="I165" s="9">
        <v>44603</v>
      </c>
      <c r="J165" s="9">
        <v>44616</v>
      </c>
      <c r="K165" s="9">
        <v>44627</v>
      </c>
      <c r="L165" t="s">
        <v>38</v>
      </c>
      <c r="M165" s="5"/>
      <c r="P165" s="4">
        <v>5</v>
      </c>
      <c r="Q165" t="s">
        <v>21</v>
      </c>
      <c r="R165" s="10" t="str">
        <f t="shared" si="4"/>
        <v>28-33</v>
      </c>
      <c r="S165">
        <f t="shared" si="5"/>
        <v>24</v>
      </c>
    </row>
    <row r="166" spans="1:19">
      <c r="A166" t="s">
        <v>238</v>
      </c>
      <c r="B166" t="s">
        <v>13</v>
      </c>
      <c r="C166" s="4">
        <v>35</v>
      </c>
      <c r="D166" t="s">
        <v>58</v>
      </c>
      <c r="E166" t="s">
        <v>111</v>
      </c>
      <c r="F166" t="s">
        <v>78</v>
      </c>
      <c r="G166" t="s">
        <v>27</v>
      </c>
      <c r="H166" t="s">
        <v>48</v>
      </c>
      <c r="I166" s="9">
        <v>44603</v>
      </c>
      <c r="J166" s="9">
        <v>44612</v>
      </c>
      <c r="K166" s="9">
        <v>44621</v>
      </c>
      <c r="L166" t="s">
        <v>38</v>
      </c>
      <c r="M166" s="5"/>
      <c r="P166" s="4">
        <v>5</v>
      </c>
      <c r="Q166" t="s">
        <v>28</v>
      </c>
      <c r="R166" s="10" t="str">
        <f t="shared" si="4"/>
        <v>34-39</v>
      </c>
      <c r="S166">
        <f t="shared" si="5"/>
        <v>18</v>
      </c>
    </row>
    <row r="167" spans="1:19">
      <c r="A167" t="s">
        <v>239</v>
      </c>
      <c r="B167" t="s">
        <v>30</v>
      </c>
      <c r="C167" s="4">
        <v>48</v>
      </c>
      <c r="D167" t="s">
        <v>14</v>
      </c>
      <c r="E167" t="s">
        <v>15</v>
      </c>
      <c r="F167" t="s">
        <v>125</v>
      </c>
      <c r="G167" t="s">
        <v>27</v>
      </c>
      <c r="H167" t="s">
        <v>18</v>
      </c>
      <c r="I167" s="9">
        <v>44603</v>
      </c>
      <c r="J167" s="9">
        <v>44618</v>
      </c>
      <c r="K167" s="9">
        <v>44626</v>
      </c>
      <c r="L167" t="s">
        <v>19</v>
      </c>
      <c r="M167" s="4">
        <v>117653</v>
      </c>
      <c r="N167">
        <v>4.4000000000000004</v>
      </c>
      <c r="O167" t="s">
        <v>45</v>
      </c>
      <c r="P167" s="4">
        <v>5</v>
      </c>
      <c r="Q167" t="s">
        <v>28</v>
      </c>
      <c r="R167" s="10" t="str">
        <f t="shared" si="4"/>
        <v>46-51</v>
      </c>
      <c r="S167">
        <f t="shared" si="5"/>
        <v>23</v>
      </c>
    </row>
    <row r="168" spans="1:19">
      <c r="A168" t="s">
        <v>240</v>
      </c>
      <c r="B168" t="s">
        <v>13</v>
      </c>
      <c r="C168" s="4">
        <v>35</v>
      </c>
      <c r="D168" t="s">
        <v>24</v>
      </c>
      <c r="E168" t="s">
        <v>43</v>
      </c>
      <c r="F168" t="s">
        <v>31</v>
      </c>
      <c r="G168" t="s">
        <v>17</v>
      </c>
      <c r="H168" t="s">
        <v>18</v>
      </c>
      <c r="I168" s="9">
        <v>44603</v>
      </c>
      <c r="J168" s="9">
        <v>44620</v>
      </c>
      <c r="K168" s="9">
        <v>44630</v>
      </c>
      <c r="L168" t="s">
        <v>19</v>
      </c>
      <c r="M168" s="4">
        <v>87715</v>
      </c>
      <c r="N168">
        <v>4.2</v>
      </c>
      <c r="O168" t="s">
        <v>20</v>
      </c>
      <c r="P168" s="5"/>
      <c r="Q168" t="s">
        <v>28</v>
      </c>
      <c r="R168" s="10" t="str">
        <f t="shared" si="4"/>
        <v>34-39</v>
      </c>
      <c r="S168">
        <f t="shared" si="5"/>
        <v>27</v>
      </c>
    </row>
    <row r="169" spans="1:19">
      <c r="A169" t="s">
        <v>241</v>
      </c>
      <c r="B169" t="s">
        <v>13</v>
      </c>
      <c r="C169" s="4">
        <v>25</v>
      </c>
      <c r="D169" t="s">
        <v>14</v>
      </c>
      <c r="E169" t="s">
        <v>15</v>
      </c>
      <c r="F169" t="s">
        <v>53</v>
      </c>
      <c r="G169" t="s">
        <v>27</v>
      </c>
      <c r="H169" t="s">
        <v>18</v>
      </c>
      <c r="I169" s="9">
        <v>44603</v>
      </c>
      <c r="J169" s="9">
        <v>44622</v>
      </c>
      <c r="K169" s="9">
        <v>44628</v>
      </c>
      <c r="L169" t="s">
        <v>38</v>
      </c>
      <c r="M169" s="5"/>
      <c r="P169" s="4">
        <v>5</v>
      </c>
      <c r="Q169" t="s">
        <v>63</v>
      </c>
      <c r="R169" s="10" t="str">
        <f t="shared" si="4"/>
        <v>22-27</v>
      </c>
      <c r="S169">
        <f t="shared" si="5"/>
        <v>25</v>
      </c>
    </row>
    <row r="170" spans="1:19">
      <c r="A170" t="s">
        <v>242</v>
      </c>
      <c r="B170" t="s">
        <v>13</v>
      </c>
      <c r="C170" s="4">
        <v>35</v>
      </c>
      <c r="D170" t="s">
        <v>14</v>
      </c>
      <c r="E170" t="s">
        <v>15</v>
      </c>
      <c r="F170" t="s">
        <v>31</v>
      </c>
      <c r="G170" t="s">
        <v>17</v>
      </c>
      <c r="H170" t="s">
        <v>37</v>
      </c>
      <c r="I170" s="9">
        <v>44604</v>
      </c>
      <c r="J170" s="9">
        <v>44612</v>
      </c>
      <c r="K170" s="9">
        <v>44622</v>
      </c>
      <c r="L170" t="s">
        <v>19</v>
      </c>
      <c r="M170" s="4">
        <v>63558</v>
      </c>
      <c r="N170">
        <v>3.8</v>
      </c>
      <c r="O170" t="s">
        <v>45</v>
      </c>
      <c r="P170" s="4">
        <v>4</v>
      </c>
      <c r="Q170" t="s">
        <v>28</v>
      </c>
      <c r="R170" s="10" t="str">
        <f t="shared" si="4"/>
        <v>34-39</v>
      </c>
      <c r="S170">
        <f t="shared" si="5"/>
        <v>18</v>
      </c>
    </row>
    <row r="171" spans="1:19">
      <c r="A171" t="s">
        <v>243</v>
      </c>
      <c r="B171" t="s">
        <v>30</v>
      </c>
      <c r="C171" s="4">
        <v>41</v>
      </c>
      <c r="D171" t="s">
        <v>24</v>
      </c>
      <c r="E171" t="s">
        <v>25</v>
      </c>
      <c r="F171" t="s">
        <v>93</v>
      </c>
      <c r="G171" t="s">
        <v>27</v>
      </c>
      <c r="H171" t="s">
        <v>37</v>
      </c>
      <c r="I171" s="9">
        <v>44604</v>
      </c>
      <c r="J171" s="9">
        <v>44620</v>
      </c>
      <c r="K171" s="9">
        <v>44627</v>
      </c>
      <c r="L171" t="s">
        <v>56</v>
      </c>
      <c r="M171" s="5"/>
      <c r="P171" s="4">
        <v>3</v>
      </c>
      <c r="Q171" t="s">
        <v>21</v>
      </c>
      <c r="R171" s="10" t="str">
        <f t="shared" si="4"/>
        <v>40-45</v>
      </c>
      <c r="S171">
        <f t="shared" si="5"/>
        <v>23</v>
      </c>
    </row>
    <row r="172" spans="1:19">
      <c r="A172" t="s">
        <v>244</v>
      </c>
      <c r="B172" t="s">
        <v>30</v>
      </c>
      <c r="C172" s="4">
        <v>25</v>
      </c>
      <c r="D172" t="s">
        <v>24</v>
      </c>
      <c r="E172" t="s">
        <v>43</v>
      </c>
      <c r="F172" t="s">
        <v>31</v>
      </c>
      <c r="G172" t="s">
        <v>27</v>
      </c>
      <c r="H172" t="s">
        <v>51</v>
      </c>
      <c r="I172" s="9">
        <v>44605</v>
      </c>
      <c r="J172" s="9">
        <v>44619</v>
      </c>
      <c r="K172" s="9">
        <v>44625</v>
      </c>
      <c r="L172" t="s">
        <v>19</v>
      </c>
      <c r="M172" s="4">
        <v>82688</v>
      </c>
      <c r="N172">
        <v>4.7</v>
      </c>
      <c r="O172" t="s">
        <v>20</v>
      </c>
      <c r="P172" s="4">
        <v>3</v>
      </c>
      <c r="Q172" t="s">
        <v>28</v>
      </c>
      <c r="R172" s="10" t="str">
        <f t="shared" si="4"/>
        <v>22-27</v>
      </c>
      <c r="S172">
        <f t="shared" si="5"/>
        <v>20</v>
      </c>
    </row>
    <row r="173" spans="1:19">
      <c r="A173" t="s">
        <v>245</v>
      </c>
      <c r="B173" t="s">
        <v>13</v>
      </c>
      <c r="C173" s="4">
        <v>25</v>
      </c>
      <c r="D173" t="s">
        <v>24</v>
      </c>
      <c r="E173" t="s">
        <v>25</v>
      </c>
      <c r="F173" t="s">
        <v>61</v>
      </c>
      <c r="G173" t="s">
        <v>69</v>
      </c>
      <c r="H173" t="s">
        <v>51</v>
      </c>
      <c r="I173" s="9">
        <v>44605</v>
      </c>
      <c r="J173" s="9">
        <v>44617</v>
      </c>
      <c r="K173" s="9">
        <v>44627</v>
      </c>
      <c r="L173" t="s">
        <v>19</v>
      </c>
      <c r="M173" s="4">
        <v>62429</v>
      </c>
      <c r="N173">
        <v>4.8</v>
      </c>
      <c r="O173" t="s">
        <v>20</v>
      </c>
      <c r="P173" s="4">
        <v>3</v>
      </c>
      <c r="Q173" t="s">
        <v>28</v>
      </c>
      <c r="R173" s="10" t="str">
        <f t="shared" si="4"/>
        <v>22-27</v>
      </c>
      <c r="S173">
        <f t="shared" si="5"/>
        <v>22</v>
      </c>
    </row>
    <row r="174" spans="1:19">
      <c r="A174" t="s">
        <v>246</v>
      </c>
      <c r="B174" t="s">
        <v>13</v>
      </c>
      <c r="C174" s="4">
        <v>35</v>
      </c>
      <c r="D174" t="s">
        <v>80</v>
      </c>
      <c r="E174" t="s">
        <v>81</v>
      </c>
      <c r="F174" t="s">
        <v>16</v>
      </c>
      <c r="G174" t="s">
        <v>27</v>
      </c>
      <c r="H174" t="s">
        <v>18</v>
      </c>
      <c r="I174" s="9">
        <v>44605</v>
      </c>
      <c r="J174" s="9">
        <v>44614</v>
      </c>
      <c r="K174" s="9">
        <v>44625</v>
      </c>
      <c r="L174" t="s">
        <v>19</v>
      </c>
      <c r="M174" s="4">
        <v>45030</v>
      </c>
      <c r="N174">
        <v>3.9</v>
      </c>
      <c r="O174" t="s">
        <v>45</v>
      </c>
      <c r="P174" s="4">
        <v>5</v>
      </c>
      <c r="Q174" t="s">
        <v>21</v>
      </c>
      <c r="R174" s="10" t="str">
        <f t="shared" si="4"/>
        <v>34-39</v>
      </c>
      <c r="S174">
        <f t="shared" si="5"/>
        <v>20</v>
      </c>
    </row>
    <row r="175" spans="1:19">
      <c r="A175" t="s">
        <v>247</v>
      </c>
      <c r="B175" t="s">
        <v>13</v>
      </c>
      <c r="C175" s="4">
        <v>35</v>
      </c>
      <c r="D175" t="s">
        <v>24</v>
      </c>
      <c r="E175" t="s">
        <v>43</v>
      </c>
      <c r="F175" t="s">
        <v>96</v>
      </c>
      <c r="G175" t="s">
        <v>27</v>
      </c>
      <c r="H175" t="s">
        <v>37</v>
      </c>
      <c r="I175" s="9">
        <v>44606</v>
      </c>
      <c r="J175" s="9">
        <v>44620</v>
      </c>
      <c r="K175" s="9">
        <v>44630</v>
      </c>
      <c r="L175" t="s">
        <v>19</v>
      </c>
      <c r="M175" s="4">
        <v>40074</v>
      </c>
      <c r="N175">
        <v>4.2</v>
      </c>
      <c r="O175" t="s">
        <v>20</v>
      </c>
      <c r="P175" s="4">
        <v>5</v>
      </c>
      <c r="Q175" t="s">
        <v>28</v>
      </c>
      <c r="R175" s="10" t="str">
        <f t="shared" si="4"/>
        <v>34-39</v>
      </c>
      <c r="S175">
        <f t="shared" si="5"/>
        <v>24</v>
      </c>
    </row>
    <row r="176" spans="1:19">
      <c r="A176" t="s">
        <v>248</v>
      </c>
      <c r="B176" t="s">
        <v>30</v>
      </c>
      <c r="C176" s="4">
        <v>35</v>
      </c>
      <c r="D176" t="s">
        <v>58</v>
      </c>
      <c r="E176" t="s">
        <v>111</v>
      </c>
      <c r="F176" t="s">
        <v>31</v>
      </c>
      <c r="G176" t="s">
        <v>27</v>
      </c>
      <c r="H176" t="s">
        <v>18</v>
      </c>
      <c r="I176" s="9">
        <v>44606</v>
      </c>
      <c r="J176" s="9">
        <v>44622</v>
      </c>
      <c r="K176" s="9">
        <v>44628</v>
      </c>
      <c r="L176" t="s">
        <v>56</v>
      </c>
      <c r="M176" s="5"/>
      <c r="P176" s="5"/>
      <c r="Q176" t="s">
        <v>21</v>
      </c>
      <c r="R176" s="10" t="str">
        <f t="shared" si="4"/>
        <v>34-39</v>
      </c>
      <c r="S176">
        <f t="shared" si="5"/>
        <v>22</v>
      </c>
    </row>
    <row r="177" spans="1:19">
      <c r="A177" t="s">
        <v>249</v>
      </c>
      <c r="B177" t="s">
        <v>13</v>
      </c>
      <c r="C177" s="4">
        <v>34</v>
      </c>
      <c r="D177" t="s">
        <v>34</v>
      </c>
      <c r="E177" t="s">
        <v>35</v>
      </c>
      <c r="F177" t="s">
        <v>61</v>
      </c>
      <c r="G177" t="s">
        <v>69</v>
      </c>
      <c r="H177" t="s">
        <v>18</v>
      </c>
      <c r="I177" s="9">
        <v>44606</v>
      </c>
      <c r="J177" s="9">
        <v>44620</v>
      </c>
      <c r="K177" s="9">
        <v>44625</v>
      </c>
      <c r="L177" t="s">
        <v>19</v>
      </c>
      <c r="M177" s="4">
        <v>52001</v>
      </c>
      <c r="N177">
        <v>4.8</v>
      </c>
      <c r="O177" t="s">
        <v>20</v>
      </c>
      <c r="P177" s="4">
        <v>5</v>
      </c>
      <c r="Q177" t="s">
        <v>21</v>
      </c>
      <c r="R177" s="10" t="str">
        <f t="shared" si="4"/>
        <v>34-39</v>
      </c>
      <c r="S177">
        <f t="shared" si="5"/>
        <v>19</v>
      </c>
    </row>
    <row r="178" spans="1:19">
      <c r="A178" t="s">
        <v>250</v>
      </c>
      <c r="B178" t="s">
        <v>30</v>
      </c>
      <c r="C178" s="4">
        <v>35</v>
      </c>
      <c r="D178" t="s">
        <v>129</v>
      </c>
      <c r="E178" t="s">
        <v>130</v>
      </c>
      <c r="F178" t="s">
        <v>73</v>
      </c>
      <c r="G178" t="s">
        <v>17</v>
      </c>
      <c r="H178" t="s">
        <v>18</v>
      </c>
      <c r="I178" s="9">
        <v>44606</v>
      </c>
      <c r="J178" s="9">
        <v>44626</v>
      </c>
      <c r="K178" s="9">
        <v>44636</v>
      </c>
      <c r="L178" t="s">
        <v>19</v>
      </c>
      <c r="M178" s="4">
        <v>156909</v>
      </c>
      <c r="N178">
        <v>3.8</v>
      </c>
      <c r="O178" t="s">
        <v>20</v>
      </c>
      <c r="P178" s="4">
        <v>5</v>
      </c>
      <c r="Q178" t="s">
        <v>28</v>
      </c>
      <c r="R178" s="10" t="str">
        <f t="shared" si="4"/>
        <v>34-39</v>
      </c>
      <c r="S178">
        <f t="shared" si="5"/>
        <v>30</v>
      </c>
    </row>
    <row r="179" spans="1:19">
      <c r="A179" t="s">
        <v>251</v>
      </c>
      <c r="B179" t="s">
        <v>13</v>
      </c>
      <c r="C179" s="4">
        <v>22</v>
      </c>
      <c r="D179" t="s">
        <v>14</v>
      </c>
      <c r="E179" t="s">
        <v>65</v>
      </c>
      <c r="F179" t="s">
        <v>50</v>
      </c>
      <c r="G179" t="s">
        <v>66</v>
      </c>
      <c r="H179" t="s">
        <v>51</v>
      </c>
      <c r="I179" s="9">
        <v>44606</v>
      </c>
      <c r="J179" s="9">
        <v>44625</v>
      </c>
      <c r="K179" s="9">
        <v>44629</v>
      </c>
      <c r="L179" t="s">
        <v>19</v>
      </c>
      <c r="M179" s="4">
        <v>50961</v>
      </c>
      <c r="N179">
        <v>3.9</v>
      </c>
      <c r="O179" t="s">
        <v>20</v>
      </c>
      <c r="P179" s="4">
        <v>4</v>
      </c>
      <c r="Q179" t="s">
        <v>28</v>
      </c>
      <c r="R179" s="10" t="str">
        <f t="shared" si="4"/>
        <v>22-27</v>
      </c>
      <c r="S179">
        <f t="shared" si="5"/>
        <v>23</v>
      </c>
    </row>
    <row r="180" spans="1:19">
      <c r="A180" t="s">
        <v>252</v>
      </c>
      <c r="B180" t="s">
        <v>23</v>
      </c>
      <c r="C180" s="4">
        <v>25</v>
      </c>
      <c r="D180" t="s">
        <v>40</v>
      </c>
      <c r="E180" t="s">
        <v>253</v>
      </c>
      <c r="F180" t="s">
        <v>31</v>
      </c>
      <c r="G180" t="s">
        <v>32</v>
      </c>
      <c r="H180" t="s">
        <v>37</v>
      </c>
      <c r="I180" s="9">
        <v>44607</v>
      </c>
      <c r="J180" s="9">
        <v>44617</v>
      </c>
      <c r="K180" s="9">
        <v>44624</v>
      </c>
      <c r="L180" t="s">
        <v>56</v>
      </c>
      <c r="M180" s="5"/>
      <c r="P180" s="4">
        <v>5</v>
      </c>
      <c r="Q180" t="s">
        <v>21</v>
      </c>
      <c r="R180" s="10" t="str">
        <f t="shared" si="4"/>
        <v>22-27</v>
      </c>
      <c r="S180">
        <f t="shared" si="5"/>
        <v>17</v>
      </c>
    </row>
    <row r="181" spans="1:19">
      <c r="A181" t="s">
        <v>254</v>
      </c>
      <c r="B181" t="s">
        <v>13</v>
      </c>
      <c r="C181" s="4">
        <v>32</v>
      </c>
      <c r="D181" t="s">
        <v>83</v>
      </c>
      <c r="E181" t="s">
        <v>84</v>
      </c>
      <c r="F181" t="s">
        <v>26</v>
      </c>
      <c r="G181" t="s">
        <v>32</v>
      </c>
      <c r="H181" t="s">
        <v>18</v>
      </c>
      <c r="I181" s="9">
        <v>44607</v>
      </c>
      <c r="J181" s="9">
        <v>44627</v>
      </c>
      <c r="K181" s="9">
        <v>44633</v>
      </c>
      <c r="L181" t="s">
        <v>19</v>
      </c>
      <c r="M181" s="4">
        <v>59808</v>
      </c>
      <c r="N181">
        <v>3.9</v>
      </c>
      <c r="O181" t="s">
        <v>20</v>
      </c>
      <c r="P181" s="5"/>
      <c r="Q181" t="s">
        <v>21</v>
      </c>
      <c r="R181" s="10" t="str">
        <f t="shared" si="4"/>
        <v>28-33</v>
      </c>
      <c r="S181">
        <f t="shared" si="5"/>
        <v>26</v>
      </c>
    </row>
    <row r="182" spans="1:19">
      <c r="A182" t="s">
        <v>255</v>
      </c>
      <c r="B182" t="s">
        <v>13</v>
      </c>
      <c r="C182" s="4">
        <v>29</v>
      </c>
      <c r="D182" t="s">
        <v>14</v>
      </c>
      <c r="E182" t="s">
        <v>15</v>
      </c>
      <c r="F182" t="s">
        <v>36</v>
      </c>
      <c r="G182" t="s">
        <v>17</v>
      </c>
      <c r="H182" t="s">
        <v>37</v>
      </c>
      <c r="I182" s="9">
        <v>44608</v>
      </c>
      <c r="J182" s="9">
        <v>44618</v>
      </c>
      <c r="K182" s="9">
        <v>44626</v>
      </c>
      <c r="L182" t="s">
        <v>19</v>
      </c>
      <c r="M182" s="4">
        <v>70956</v>
      </c>
      <c r="N182">
        <v>3.6</v>
      </c>
      <c r="O182" t="s">
        <v>20</v>
      </c>
      <c r="P182" s="4">
        <v>4</v>
      </c>
      <c r="Q182" t="s">
        <v>28</v>
      </c>
      <c r="R182" s="10" t="str">
        <f t="shared" si="4"/>
        <v>28-33</v>
      </c>
      <c r="S182">
        <f t="shared" si="5"/>
        <v>18</v>
      </c>
    </row>
    <row r="183" spans="1:19">
      <c r="A183" t="s">
        <v>256</v>
      </c>
      <c r="B183" t="s">
        <v>13</v>
      </c>
      <c r="C183" s="4">
        <v>27</v>
      </c>
      <c r="D183" t="s">
        <v>14</v>
      </c>
      <c r="E183" t="s">
        <v>65</v>
      </c>
      <c r="F183" t="s">
        <v>106</v>
      </c>
      <c r="G183" t="s">
        <v>32</v>
      </c>
      <c r="H183" t="s">
        <v>18</v>
      </c>
      <c r="I183" s="9">
        <v>44608</v>
      </c>
      <c r="J183" s="9">
        <v>44623</v>
      </c>
      <c r="K183" s="9">
        <v>44635</v>
      </c>
      <c r="L183" t="s">
        <v>19</v>
      </c>
      <c r="M183" s="4">
        <v>192574</v>
      </c>
      <c r="N183">
        <v>4.5</v>
      </c>
      <c r="O183" t="s">
        <v>20</v>
      </c>
      <c r="P183" s="4">
        <v>3</v>
      </c>
      <c r="Q183" t="s">
        <v>21</v>
      </c>
      <c r="R183" s="10" t="str">
        <f t="shared" si="4"/>
        <v>22-27</v>
      </c>
      <c r="S183">
        <f t="shared" si="5"/>
        <v>27</v>
      </c>
    </row>
    <row r="184" spans="1:19">
      <c r="A184" t="s">
        <v>257</v>
      </c>
      <c r="B184" t="s">
        <v>23</v>
      </c>
      <c r="C184" s="4">
        <v>31</v>
      </c>
      <c r="D184" t="s">
        <v>34</v>
      </c>
      <c r="E184" t="s">
        <v>47</v>
      </c>
      <c r="F184" t="s">
        <v>36</v>
      </c>
      <c r="G184" t="s">
        <v>17</v>
      </c>
      <c r="H184" t="s">
        <v>18</v>
      </c>
      <c r="I184" s="9">
        <v>44609</v>
      </c>
      <c r="J184" s="9">
        <v>44625</v>
      </c>
      <c r="K184" s="9">
        <v>44633</v>
      </c>
      <c r="L184" t="s">
        <v>38</v>
      </c>
      <c r="M184" s="5"/>
      <c r="P184" s="4">
        <v>2</v>
      </c>
      <c r="Q184" t="s">
        <v>63</v>
      </c>
      <c r="R184" s="10" t="str">
        <f t="shared" si="4"/>
        <v>28-33</v>
      </c>
      <c r="S184">
        <f t="shared" si="5"/>
        <v>24</v>
      </c>
    </row>
    <row r="185" spans="1:19">
      <c r="A185" t="s">
        <v>258</v>
      </c>
      <c r="B185" t="s">
        <v>30</v>
      </c>
      <c r="C185" s="4">
        <v>31</v>
      </c>
      <c r="D185" t="s">
        <v>24</v>
      </c>
      <c r="E185" t="s">
        <v>25</v>
      </c>
      <c r="F185" t="s">
        <v>78</v>
      </c>
      <c r="G185" t="s">
        <v>32</v>
      </c>
      <c r="H185" t="s">
        <v>18</v>
      </c>
      <c r="I185" s="9">
        <v>44609</v>
      </c>
      <c r="J185" s="9">
        <v>44620</v>
      </c>
      <c r="K185" s="9">
        <v>44625</v>
      </c>
      <c r="L185" t="s">
        <v>19</v>
      </c>
      <c r="M185" s="4">
        <v>51211</v>
      </c>
      <c r="N185">
        <v>3.9</v>
      </c>
      <c r="O185" t="s">
        <v>20</v>
      </c>
      <c r="P185" s="4">
        <v>4</v>
      </c>
      <c r="Q185" t="s">
        <v>21</v>
      </c>
      <c r="R185" s="10" t="str">
        <f t="shared" si="4"/>
        <v>28-33</v>
      </c>
      <c r="S185">
        <f t="shared" si="5"/>
        <v>16</v>
      </c>
    </row>
    <row r="186" spans="1:19">
      <c r="A186" t="s">
        <v>259</v>
      </c>
      <c r="B186" t="s">
        <v>13</v>
      </c>
      <c r="C186" s="4">
        <v>38</v>
      </c>
      <c r="D186" t="s">
        <v>14</v>
      </c>
      <c r="E186" t="s">
        <v>15</v>
      </c>
      <c r="F186" t="s">
        <v>31</v>
      </c>
      <c r="G186" t="s">
        <v>32</v>
      </c>
      <c r="H186" t="s">
        <v>37</v>
      </c>
      <c r="I186" s="9">
        <v>44610</v>
      </c>
      <c r="J186" s="9">
        <v>44625</v>
      </c>
      <c r="K186" s="9">
        <v>44632</v>
      </c>
      <c r="L186" t="s">
        <v>19</v>
      </c>
      <c r="M186" s="4">
        <v>78598</v>
      </c>
      <c r="N186">
        <v>4.5</v>
      </c>
      <c r="O186" t="s">
        <v>20</v>
      </c>
      <c r="P186" s="4">
        <v>4</v>
      </c>
      <c r="Q186" t="s">
        <v>21</v>
      </c>
      <c r="R186" s="10" t="str">
        <f t="shared" si="4"/>
        <v>34-39</v>
      </c>
      <c r="S186">
        <f t="shared" si="5"/>
        <v>22</v>
      </c>
    </row>
    <row r="187" spans="1:19">
      <c r="A187" t="s">
        <v>260</v>
      </c>
      <c r="B187" t="s">
        <v>30</v>
      </c>
      <c r="C187" s="4">
        <v>28</v>
      </c>
      <c r="D187" t="s">
        <v>40</v>
      </c>
      <c r="E187" t="s">
        <v>253</v>
      </c>
      <c r="F187" t="s">
        <v>61</v>
      </c>
      <c r="G187" t="s">
        <v>17</v>
      </c>
      <c r="H187" t="s">
        <v>18</v>
      </c>
      <c r="I187" s="9">
        <v>44610</v>
      </c>
      <c r="J187" s="9">
        <v>44624</v>
      </c>
      <c r="K187" s="9">
        <v>44635</v>
      </c>
      <c r="L187" t="s">
        <v>19</v>
      </c>
      <c r="M187" s="4">
        <v>58988</v>
      </c>
      <c r="N187">
        <v>3.7</v>
      </c>
      <c r="O187" t="s">
        <v>45</v>
      </c>
      <c r="P187" s="4">
        <v>5</v>
      </c>
      <c r="Q187" t="s">
        <v>28</v>
      </c>
      <c r="R187" s="10" t="str">
        <f t="shared" si="4"/>
        <v>28-33</v>
      </c>
      <c r="S187">
        <f t="shared" si="5"/>
        <v>25</v>
      </c>
    </row>
    <row r="188" spans="1:19">
      <c r="A188" t="s">
        <v>261</v>
      </c>
      <c r="B188" t="s">
        <v>30</v>
      </c>
      <c r="C188" s="4">
        <v>26</v>
      </c>
      <c r="D188" t="s">
        <v>14</v>
      </c>
      <c r="E188" t="s">
        <v>15</v>
      </c>
      <c r="F188" t="s">
        <v>31</v>
      </c>
      <c r="G188" t="s">
        <v>27</v>
      </c>
      <c r="H188" t="s">
        <v>51</v>
      </c>
      <c r="I188" s="9">
        <v>44610</v>
      </c>
      <c r="J188" s="9">
        <v>44628</v>
      </c>
      <c r="K188" s="9">
        <v>44638</v>
      </c>
      <c r="L188" t="s">
        <v>19</v>
      </c>
      <c r="M188" s="5"/>
      <c r="O188" t="s">
        <v>45</v>
      </c>
      <c r="P188" s="4">
        <v>2</v>
      </c>
      <c r="Q188" t="s">
        <v>28</v>
      </c>
      <c r="R188" s="10" t="str">
        <f t="shared" si="4"/>
        <v>22-27</v>
      </c>
      <c r="S188">
        <f t="shared" si="5"/>
        <v>28</v>
      </c>
    </row>
    <row r="189" spans="1:19">
      <c r="A189" t="s">
        <v>262</v>
      </c>
      <c r="B189" t="s">
        <v>13</v>
      </c>
      <c r="C189" s="4">
        <v>28</v>
      </c>
      <c r="D189" t="s">
        <v>24</v>
      </c>
      <c r="E189" t="s">
        <v>43</v>
      </c>
      <c r="F189" t="s">
        <v>44</v>
      </c>
      <c r="G189" t="s">
        <v>17</v>
      </c>
      <c r="H189" t="s">
        <v>18</v>
      </c>
      <c r="I189" s="9">
        <v>44612</v>
      </c>
      <c r="J189" s="9">
        <v>44629</v>
      </c>
      <c r="K189" s="9">
        <v>44641</v>
      </c>
      <c r="L189" t="s">
        <v>19</v>
      </c>
      <c r="M189" s="4">
        <v>81757</v>
      </c>
      <c r="N189">
        <v>4.7</v>
      </c>
      <c r="O189" t="s">
        <v>20</v>
      </c>
      <c r="P189" s="4">
        <v>3</v>
      </c>
      <c r="Q189" t="s">
        <v>63</v>
      </c>
      <c r="R189" s="10" t="str">
        <f t="shared" si="4"/>
        <v>28-33</v>
      </c>
      <c r="S189">
        <f t="shared" si="5"/>
        <v>29</v>
      </c>
    </row>
    <row r="190" spans="1:19">
      <c r="A190" t="s">
        <v>263</v>
      </c>
      <c r="B190" t="s">
        <v>13</v>
      </c>
      <c r="C190" s="4">
        <v>29</v>
      </c>
      <c r="D190" t="s">
        <v>24</v>
      </c>
      <c r="E190" t="s">
        <v>43</v>
      </c>
      <c r="F190" t="s">
        <v>86</v>
      </c>
      <c r="G190" t="s">
        <v>17</v>
      </c>
      <c r="H190" t="s">
        <v>37</v>
      </c>
      <c r="I190" s="9">
        <v>44612</v>
      </c>
      <c r="J190" s="9">
        <v>44623</v>
      </c>
      <c r="K190" s="9">
        <v>44628</v>
      </c>
      <c r="L190" t="s">
        <v>38</v>
      </c>
      <c r="M190" s="5"/>
      <c r="P190" s="4">
        <v>4</v>
      </c>
      <c r="Q190" t="s">
        <v>28</v>
      </c>
      <c r="R190" s="10" t="str">
        <f t="shared" si="4"/>
        <v>28-33</v>
      </c>
      <c r="S190">
        <f t="shared" si="5"/>
        <v>16</v>
      </c>
    </row>
    <row r="191" spans="1:19">
      <c r="A191" t="s">
        <v>264</v>
      </c>
      <c r="B191" t="s">
        <v>13</v>
      </c>
      <c r="C191" s="4">
        <v>23</v>
      </c>
      <c r="D191" t="s">
        <v>24</v>
      </c>
      <c r="E191" t="s">
        <v>43</v>
      </c>
      <c r="F191" t="s">
        <v>36</v>
      </c>
      <c r="G191" t="s">
        <v>17</v>
      </c>
      <c r="H191" t="s">
        <v>48</v>
      </c>
      <c r="I191" s="9">
        <v>44612</v>
      </c>
      <c r="J191" s="9">
        <v>44628</v>
      </c>
      <c r="K191" s="9">
        <v>44637</v>
      </c>
      <c r="L191" t="s">
        <v>38</v>
      </c>
      <c r="M191" s="5"/>
      <c r="P191" s="4">
        <v>4</v>
      </c>
      <c r="Q191" t="s">
        <v>28</v>
      </c>
      <c r="R191" s="10" t="str">
        <f t="shared" si="4"/>
        <v>22-27</v>
      </c>
      <c r="S191">
        <f t="shared" si="5"/>
        <v>25</v>
      </c>
    </row>
    <row r="192" spans="1:19">
      <c r="A192" t="s">
        <v>265</v>
      </c>
      <c r="B192" t="s">
        <v>13</v>
      </c>
      <c r="C192" s="4">
        <v>26</v>
      </c>
      <c r="D192" t="s">
        <v>40</v>
      </c>
      <c r="E192" t="s">
        <v>253</v>
      </c>
      <c r="F192" t="s">
        <v>36</v>
      </c>
      <c r="G192" t="s">
        <v>66</v>
      </c>
      <c r="H192" t="s">
        <v>37</v>
      </c>
      <c r="I192" s="9">
        <v>44612</v>
      </c>
      <c r="J192" s="9">
        <v>44629</v>
      </c>
      <c r="K192" s="9">
        <v>44634</v>
      </c>
      <c r="L192" t="s">
        <v>145</v>
      </c>
      <c r="M192" s="5"/>
      <c r="P192" s="4">
        <v>4</v>
      </c>
      <c r="Q192" t="s">
        <v>63</v>
      </c>
      <c r="R192" s="10" t="str">
        <f t="shared" si="4"/>
        <v>22-27</v>
      </c>
      <c r="S192">
        <f t="shared" si="5"/>
        <v>22</v>
      </c>
    </row>
    <row r="193" spans="1:19">
      <c r="A193" t="s">
        <v>266</v>
      </c>
      <c r="B193" t="s">
        <v>30</v>
      </c>
      <c r="C193" s="4">
        <v>23</v>
      </c>
      <c r="D193" t="s">
        <v>14</v>
      </c>
      <c r="E193" t="s">
        <v>65</v>
      </c>
      <c r="F193" t="s">
        <v>26</v>
      </c>
      <c r="G193" t="s">
        <v>17</v>
      </c>
      <c r="H193" t="s">
        <v>37</v>
      </c>
      <c r="I193" s="9">
        <v>44613</v>
      </c>
      <c r="J193" s="9">
        <v>44632</v>
      </c>
      <c r="K193" s="9">
        <v>44637</v>
      </c>
      <c r="L193" t="s">
        <v>19</v>
      </c>
      <c r="M193" s="4">
        <v>64180</v>
      </c>
      <c r="N193">
        <v>4</v>
      </c>
      <c r="O193" t="s">
        <v>20</v>
      </c>
      <c r="P193" s="4">
        <v>4</v>
      </c>
      <c r="Q193" t="s">
        <v>28</v>
      </c>
      <c r="R193" s="10" t="str">
        <f t="shared" si="4"/>
        <v>22-27</v>
      </c>
      <c r="S193">
        <f t="shared" si="5"/>
        <v>24</v>
      </c>
    </row>
    <row r="194" spans="1:19">
      <c r="A194" t="s">
        <v>267</v>
      </c>
      <c r="B194" t="s">
        <v>23</v>
      </c>
      <c r="C194" s="4">
        <v>35</v>
      </c>
      <c r="D194" t="s">
        <v>14</v>
      </c>
      <c r="E194" t="s">
        <v>65</v>
      </c>
      <c r="F194" t="s">
        <v>44</v>
      </c>
      <c r="G194" t="s">
        <v>27</v>
      </c>
      <c r="H194" t="s">
        <v>18</v>
      </c>
      <c r="I194" s="9">
        <v>44613</v>
      </c>
      <c r="J194" s="9">
        <v>44629</v>
      </c>
      <c r="K194" s="9">
        <v>44641</v>
      </c>
      <c r="L194" t="s">
        <v>19</v>
      </c>
      <c r="M194" s="4">
        <v>60488</v>
      </c>
      <c r="N194">
        <v>4.2</v>
      </c>
      <c r="O194" t="s">
        <v>20</v>
      </c>
      <c r="P194" s="4">
        <v>4</v>
      </c>
      <c r="Q194" t="s">
        <v>28</v>
      </c>
      <c r="R194" s="10" t="str">
        <f t="shared" si="4"/>
        <v>34-39</v>
      </c>
      <c r="S194">
        <f t="shared" si="5"/>
        <v>28</v>
      </c>
    </row>
    <row r="195" spans="1:19">
      <c r="A195" t="s">
        <v>268</v>
      </c>
      <c r="B195" t="s">
        <v>30</v>
      </c>
      <c r="C195" s="4">
        <v>25</v>
      </c>
      <c r="D195" t="s">
        <v>129</v>
      </c>
      <c r="E195" t="s">
        <v>205</v>
      </c>
      <c r="F195" t="s">
        <v>50</v>
      </c>
      <c r="G195" t="s">
        <v>17</v>
      </c>
      <c r="H195" t="s">
        <v>37</v>
      </c>
      <c r="I195" s="9">
        <v>44613</v>
      </c>
      <c r="J195" s="9">
        <v>44624</v>
      </c>
      <c r="K195" s="9">
        <v>44633</v>
      </c>
      <c r="L195" t="s">
        <v>19</v>
      </c>
      <c r="M195" s="4">
        <v>36997</v>
      </c>
      <c r="N195">
        <v>4.7</v>
      </c>
      <c r="O195" t="s">
        <v>20</v>
      </c>
      <c r="P195" s="4">
        <v>4</v>
      </c>
      <c r="Q195" t="s">
        <v>28</v>
      </c>
      <c r="R195" s="10" t="str">
        <f t="shared" ref="R195:R258" si="6">IF(AND(C195&gt;=22,C195&lt;=27),"22-27",
 IF(AND(C195&gt;=28,C195&lt;=33),"28-33",
 IF(AND(C195&gt;=34,C195&lt;=39),"34-39",
 IF(AND(C195&gt;=40,C195&lt;=45),"40-45",
 IF(AND(C195&gt;=46,C195&lt;=51),"46-51",
 IF(AND(C195&gt;=52,C195&lt;=57),"52-57","Other"))))))</f>
        <v>22-27</v>
      </c>
      <c r="S195">
        <f t="shared" ref="S195:S258" si="7">K195-I195</f>
        <v>20</v>
      </c>
    </row>
    <row r="196" spans="1:19">
      <c r="A196" t="s">
        <v>269</v>
      </c>
      <c r="B196" t="s">
        <v>13</v>
      </c>
      <c r="C196" s="4">
        <v>36</v>
      </c>
      <c r="D196" t="s">
        <v>83</v>
      </c>
      <c r="E196" t="s">
        <v>84</v>
      </c>
      <c r="F196" t="s">
        <v>44</v>
      </c>
      <c r="G196" t="s">
        <v>32</v>
      </c>
      <c r="H196" t="s">
        <v>18</v>
      </c>
      <c r="I196" s="9">
        <v>44614</v>
      </c>
      <c r="J196" s="9">
        <v>44625</v>
      </c>
      <c r="K196" s="9">
        <v>44635</v>
      </c>
      <c r="L196" t="s">
        <v>19</v>
      </c>
      <c r="M196" s="4">
        <v>72901</v>
      </c>
      <c r="N196">
        <v>3.6</v>
      </c>
      <c r="O196" t="s">
        <v>20</v>
      </c>
      <c r="P196" s="4">
        <v>2</v>
      </c>
      <c r="Q196" t="s">
        <v>21</v>
      </c>
      <c r="R196" s="10" t="str">
        <f t="shared" si="6"/>
        <v>34-39</v>
      </c>
      <c r="S196">
        <f t="shared" si="7"/>
        <v>21</v>
      </c>
    </row>
    <row r="197" spans="1:19">
      <c r="A197" t="s">
        <v>270</v>
      </c>
      <c r="B197" t="s">
        <v>13</v>
      </c>
      <c r="C197" s="4">
        <v>26</v>
      </c>
      <c r="D197" t="s">
        <v>58</v>
      </c>
      <c r="E197" t="s">
        <v>59</v>
      </c>
      <c r="F197" t="s">
        <v>31</v>
      </c>
      <c r="G197" t="s">
        <v>69</v>
      </c>
      <c r="H197" t="s">
        <v>48</v>
      </c>
      <c r="I197" s="9">
        <v>44614</v>
      </c>
      <c r="J197" s="9">
        <v>44623</v>
      </c>
      <c r="K197" s="9">
        <v>44634</v>
      </c>
      <c r="L197" t="s">
        <v>38</v>
      </c>
      <c r="M197" s="5"/>
      <c r="P197" s="4">
        <v>4</v>
      </c>
      <c r="Q197" t="s">
        <v>63</v>
      </c>
      <c r="R197" s="10" t="str">
        <f t="shared" si="6"/>
        <v>22-27</v>
      </c>
      <c r="S197">
        <f t="shared" si="7"/>
        <v>20</v>
      </c>
    </row>
    <row r="198" spans="1:19">
      <c r="A198" t="s">
        <v>271</v>
      </c>
      <c r="B198" t="s">
        <v>30</v>
      </c>
      <c r="C198" s="4">
        <v>45</v>
      </c>
      <c r="D198" t="s">
        <v>24</v>
      </c>
      <c r="E198" t="s">
        <v>43</v>
      </c>
      <c r="F198" t="s">
        <v>31</v>
      </c>
      <c r="G198" t="s">
        <v>17</v>
      </c>
      <c r="H198" t="s">
        <v>37</v>
      </c>
      <c r="I198" s="9">
        <v>44614</v>
      </c>
      <c r="J198" s="9">
        <v>44626</v>
      </c>
      <c r="K198" s="9">
        <v>44632</v>
      </c>
      <c r="L198" t="s">
        <v>145</v>
      </c>
      <c r="M198" s="5"/>
      <c r="P198" s="4">
        <v>5</v>
      </c>
      <c r="Q198" t="s">
        <v>28</v>
      </c>
      <c r="R198" s="10" t="str">
        <f t="shared" si="6"/>
        <v>40-45</v>
      </c>
      <c r="S198">
        <f t="shared" si="7"/>
        <v>18</v>
      </c>
    </row>
    <row r="199" spans="1:19">
      <c r="A199" t="s">
        <v>272</v>
      </c>
      <c r="B199" t="s">
        <v>30</v>
      </c>
      <c r="C199" s="4">
        <v>26</v>
      </c>
      <c r="D199" t="s">
        <v>83</v>
      </c>
      <c r="E199" t="s">
        <v>117</v>
      </c>
      <c r="F199" t="s">
        <v>16</v>
      </c>
      <c r="G199" t="s">
        <v>27</v>
      </c>
      <c r="H199" t="s">
        <v>18</v>
      </c>
      <c r="I199" s="9">
        <v>44614</v>
      </c>
      <c r="J199" s="9">
        <v>44634</v>
      </c>
      <c r="K199" s="9">
        <v>44642</v>
      </c>
      <c r="L199" t="s">
        <v>38</v>
      </c>
      <c r="M199" s="5"/>
      <c r="P199" s="4">
        <v>4</v>
      </c>
      <c r="Q199" t="s">
        <v>28</v>
      </c>
      <c r="R199" s="10" t="str">
        <f t="shared" si="6"/>
        <v>22-27</v>
      </c>
      <c r="S199">
        <f t="shared" si="7"/>
        <v>28</v>
      </c>
    </row>
    <row r="200" spans="1:19">
      <c r="A200" t="s">
        <v>273</v>
      </c>
      <c r="B200" t="s">
        <v>30</v>
      </c>
      <c r="C200" s="4">
        <v>27</v>
      </c>
      <c r="D200" t="s">
        <v>34</v>
      </c>
      <c r="E200" t="s">
        <v>35</v>
      </c>
      <c r="F200" t="s">
        <v>96</v>
      </c>
      <c r="G200" t="s">
        <v>27</v>
      </c>
      <c r="H200" t="s">
        <v>37</v>
      </c>
      <c r="I200" s="9">
        <v>44614</v>
      </c>
      <c r="J200" s="9">
        <v>44628</v>
      </c>
      <c r="K200" s="9">
        <v>44635</v>
      </c>
      <c r="L200" t="s">
        <v>19</v>
      </c>
      <c r="M200" s="4">
        <v>57393</v>
      </c>
      <c r="N200">
        <v>4.5999999999999996</v>
      </c>
      <c r="O200" t="s">
        <v>20</v>
      </c>
      <c r="P200" s="5"/>
      <c r="Q200" t="s">
        <v>28</v>
      </c>
      <c r="R200" s="10" t="str">
        <f t="shared" si="6"/>
        <v>22-27</v>
      </c>
      <c r="S200">
        <f t="shared" si="7"/>
        <v>21</v>
      </c>
    </row>
    <row r="201" spans="1:19">
      <c r="A201" t="s">
        <v>274</v>
      </c>
      <c r="B201" t="s">
        <v>30</v>
      </c>
      <c r="C201" s="4">
        <v>34</v>
      </c>
      <c r="D201" t="s">
        <v>24</v>
      </c>
      <c r="E201" t="s">
        <v>43</v>
      </c>
      <c r="F201" t="s">
        <v>73</v>
      </c>
      <c r="G201" t="s">
        <v>27</v>
      </c>
      <c r="H201" t="s">
        <v>18</v>
      </c>
      <c r="I201" s="9">
        <v>44615</v>
      </c>
      <c r="J201" s="9">
        <v>44628</v>
      </c>
      <c r="K201" s="9">
        <v>44640</v>
      </c>
      <c r="L201" t="s">
        <v>19</v>
      </c>
      <c r="M201" s="4">
        <v>178637</v>
      </c>
      <c r="N201">
        <v>3.9</v>
      </c>
      <c r="O201" t="s">
        <v>45</v>
      </c>
      <c r="P201" s="4">
        <v>4</v>
      </c>
      <c r="Q201" t="s">
        <v>21</v>
      </c>
      <c r="R201" s="10" t="str">
        <f t="shared" si="6"/>
        <v>34-39</v>
      </c>
      <c r="S201">
        <f t="shared" si="7"/>
        <v>25</v>
      </c>
    </row>
    <row r="202" spans="1:19">
      <c r="A202" t="s">
        <v>275</v>
      </c>
      <c r="B202" t="s">
        <v>30</v>
      </c>
      <c r="C202" s="4">
        <v>25</v>
      </c>
      <c r="D202" t="s">
        <v>14</v>
      </c>
      <c r="E202" t="s">
        <v>15</v>
      </c>
      <c r="F202" t="s">
        <v>16</v>
      </c>
      <c r="G202" t="s">
        <v>27</v>
      </c>
      <c r="H202" t="s">
        <v>37</v>
      </c>
      <c r="I202" s="9">
        <v>44615</v>
      </c>
      <c r="J202" s="9">
        <v>44633</v>
      </c>
      <c r="K202" s="9">
        <v>44637</v>
      </c>
      <c r="L202" t="s">
        <v>19</v>
      </c>
      <c r="M202" s="4">
        <v>47541</v>
      </c>
      <c r="N202">
        <v>4.7</v>
      </c>
      <c r="O202" t="s">
        <v>45</v>
      </c>
      <c r="P202" s="4">
        <v>4</v>
      </c>
      <c r="Q202" t="s">
        <v>28</v>
      </c>
      <c r="R202" s="10" t="str">
        <f t="shared" si="6"/>
        <v>22-27</v>
      </c>
      <c r="S202">
        <f t="shared" si="7"/>
        <v>22</v>
      </c>
    </row>
    <row r="203" spans="1:19">
      <c r="A203" t="s">
        <v>276</v>
      </c>
      <c r="B203" t="s">
        <v>13</v>
      </c>
      <c r="C203" s="4">
        <v>26</v>
      </c>
      <c r="D203" t="s">
        <v>14</v>
      </c>
      <c r="E203" t="s">
        <v>65</v>
      </c>
      <c r="F203" t="s">
        <v>73</v>
      </c>
      <c r="G203" t="s">
        <v>32</v>
      </c>
      <c r="H203" t="s">
        <v>37</v>
      </c>
      <c r="I203" s="9">
        <v>44615</v>
      </c>
      <c r="J203" s="9">
        <v>44637</v>
      </c>
      <c r="K203" s="9">
        <v>44648</v>
      </c>
      <c r="L203" t="s">
        <v>38</v>
      </c>
      <c r="M203" s="5"/>
      <c r="P203" s="4">
        <v>4</v>
      </c>
      <c r="Q203" t="s">
        <v>28</v>
      </c>
      <c r="R203" s="10" t="str">
        <f t="shared" si="6"/>
        <v>22-27</v>
      </c>
      <c r="S203">
        <f t="shared" si="7"/>
        <v>33</v>
      </c>
    </row>
    <row r="204" spans="1:19">
      <c r="A204" t="s">
        <v>277</v>
      </c>
      <c r="B204" t="s">
        <v>13</v>
      </c>
      <c r="C204" s="4">
        <v>37</v>
      </c>
      <c r="D204" t="s">
        <v>129</v>
      </c>
      <c r="E204" t="s">
        <v>205</v>
      </c>
      <c r="F204" t="s">
        <v>44</v>
      </c>
      <c r="G204" t="s">
        <v>27</v>
      </c>
      <c r="H204" t="s">
        <v>37</v>
      </c>
      <c r="I204" s="9">
        <v>44615</v>
      </c>
      <c r="J204" s="9">
        <v>44632</v>
      </c>
      <c r="K204" s="9">
        <v>44636</v>
      </c>
      <c r="L204" t="s">
        <v>75</v>
      </c>
      <c r="M204" s="5"/>
      <c r="P204" s="4">
        <v>4</v>
      </c>
      <c r="Q204" t="s">
        <v>28</v>
      </c>
      <c r="R204" s="10" t="str">
        <f t="shared" si="6"/>
        <v>34-39</v>
      </c>
      <c r="S204">
        <f t="shared" si="7"/>
        <v>21</v>
      </c>
    </row>
    <row r="205" spans="1:19">
      <c r="A205" t="s">
        <v>278</v>
      </c>
      <c r="B205" t="s">
        <v>30</v>
      </c>
      <c r="C205" s="4">
        <v>25</v>
      </c>
      <c r="D205" t="s">
        <v>83</v>
      </c>
      <c r="E205" t="s">
        <v>84</v>
      </c>
      <c r="F205" t="s">
        <v>78</v>
      </c>
      <c r="G205" t="s">
        <v>27</v>
      </c>
      <c r="H205" t="s">
        <v>37</v>
      </c>
      <c r="I205" s="9">
        <v>44615</v>
      </c>
      <c r="J205" s="9">
        <v>44624</v>
      </c>
      <c r="K205" s="9">
        <v>44629</v>
      </c>
      <c r="L205" t="s">
        <v>19</v>
      </c>
      <c r="M205" s="4">
        <v>43198</v>
      </c>
      <c r="N205">
        <v>3.9</v>
      </c>
      <c r="O205" t="s">
        <v>20</v>
      </c>
      <c r="P205" s="4">
        <v>4</v>
      </c>
      <c r="Q205" t="s">
        <v>28</v>
      </c>
      <c r="R205" s="10" t="str">
        <f t="shared" si="6"/>
        <v>22-27</v>
      </c>
      <c r="S205">
        <f t="shared" si="7"/>
        <v>14</v>
      </c>
    </row>
    <row r="206" spans="1:19">
      <c r="A206" t="s">
        <v>279</v>
      </c>
      <c r="B206" t="s">
        <v>30</v>
      </c>
      <c r="C206" s="4">
        <v>32</v>
      </c>
      <c r="D206" t="s">
        <v>24</v>
      </c>
      <c r="E206" t="s">
        <v>25</v>
      </c>
      <c r="F206" t="s">
        <v>36</v>
      </c>
      <c r="G206" t="s">
        <v>32</v>
      </c>
      <c r="H206" t="s">
        <v>37</v>
      </c>
      <c r="I206" s="9">
        <v>44615</v>
      </c>
      <c r="J206" s="9">
        <v>44624</v>
      </c>
      <c r="K206" s="9">
        <v>44635</v>
      </c>
      <c r="L206" t="s">
        <v>19</v>
      </c>
      <c r="M206" s="4">
        <v>65232</v>
      </c>
      <c r="N206">
        <v>4.3</v>
      </c>
      <c r="O206" t="s">
        <v>20</v>
      </c>
      <c r="P206" s="4">
        <v>4</v>
      </c>
      <c r="Q206" t="s">
        <v>28</v>
      </c>
      <c r="R206" s="10" t="str">
        <f t="shared" si="6"/>
        <v>28-33</v>
      </c>
      <c r="S206">
        <f t="shared" si="7"/>
        <v>20</v>
      </c>
    </row>
    <row r="207" spans="1:19">
      <c r="A207" t="s">
        <v>280</v>
      </c>
      <c r="B207" t="s">
        <v>13</v>
      </c>
      <c r="C207" s="4">
        <v>28</v>
      </c>
      <c r="D207" t="s">
        <v>14</v>
      </c>
      <c r="E207" t="s">
        <v>15</v>
      </c>
      <c r="F207" t="s">
        <v>78</v>
      </c>
      <c r="G207" t="s">
        <v>17</v>
      </c>
      <c r="H207" t="s">
        <v>18</v>
      </c>
      <c r="I207" s="9">
        <v>44616</v>
      </c>
      <c r="J207" s="9">
        <v>44634</v>
      </c>
      <c r="K207" s="9">
        <v>44644</v>
      </c>
      <c r="L207" t="s">
        <v>38</v>
      </c>
      <c r="M207" s="5"/>
      <c r="P207" s="4">
        <v>4</v>
      </c>
      <c r="Q207" t="s">
        <v>28</v>
      </c>
      <c r="R207" s="10" t="str">
        <f t="shared" si="6"/>
        <v>28-33</v>
      </c>
      <c r="S207">
        <f t="shared" si="7"/>
        <v>28</v>
      </c>
    </row>
    <row r="208" spans="1:19">
      <c r="A208" t="s">
        <v>281</v>
      </c>
      <c r="B208" t="s">
        <v>13</v>
      </c>
      <c r="C208" s="4">
        <v>27</v>
      </c>
      <c r="D208" t="s">
        <v>14</v>
      </c>
      <c r="E208" t="s">
        <v>65</v>
      </c>
      <c r="F208" t="s">
        <v>31</v>
      </c>
      <c r="G208" t="s">
        <v>27</v>
      </c>
      <c r="H208" t="s">
        <v>18</v>
      </c>
      <c r="I208" s="9">
        <v>44616</v>
      </c>
      <c r="J208" s="9">
        <v>44630</v>
      </c>
      <c r="K208" s="9">
        <v>44639</v>
      </c>
      <c r="L208" t="s">
        <v>19</v>
      </c>
      <c r="M208" s="4">
        <v>75917</v>
      </c>
      <c r="N208">
        <v>4.9000000000000004</v>
      </c>
      <c r="O208" t="s">
        <v>45</v>
      </c>
      <c r="P208" s="4">
        <v>4</v>
      </c>
      <c r="Q208" t="s">
        <v>28</v>
      </c>
      <c r="R208" s="10" t="str">
        <f t="shared" si="6"/>
        <v>22-27</v>
      </c>
      <c r="S208">
        <f t="shared" si="7"/>
        <v>23</v>
      </c>
    </row>
    <row r="209" spans="1:19">
      <c r="A209" t="s">
        <v>282</v>
      </c>
      <c r="B209" t="s">
        <v>30</v>
      </c>
      <c r="C209" s="4">
        <v>33</v>
      </c>
      <c r="D209" t="s">
        <v>14</v>
      </c>
      <c r="E209" t="s">
        <v>15</v>
      </c>
      <c r="F209" t="s">
        <v>36</v>
      </c>
      <c r="G209" t="s">
        <v>17</v>
      </c>
      <c r="H209" t="s">
        <v>37</v>
      </c>
      <c r="I209" s="9">
        <v>44616</v>
      </c>
      <c r="J209" s="9">
        <v>44630</v>
      </c>
      <c r="K209" s="9">
        <v>44640</v>
      </c>
      <c r="L209" t="s">
        <v>19</v>
      </c>
      <c r="M209" s="4">
        <v>74005</v>
      </c>
      <c r="N209">
        <v>4.4000000000000004</v>
      </c>
      <c r="O209" t="s">
        <v>20</v>
      </c>
      <c r="P209" s="4">
        <v>1</v>
      </c>
      <c r="Q209" t="s">
        <v>28</v>
      </c>
      <c r="R209" s="10" t="str">
        <f t="shared" si="6"/>
        <v>28-33</v>
      </c>
      <c r="S209">
        <f t="shared" si="7"/>
        <v>24</v>
      </c>
    </row>
    <row r="210" spans="1:19">
      <c r="A210" t="s">
        <v>283</v>
      </c>
      <c r="B210" t="s">
        <v>13</v>
      </c>
      <c r="C210" s="4">
        <v>31</v>
      </c>
      <c r="D210" t="s">
        <v>14</v>
      </c>
      <c r="E210" t="s">
        <v>15</v>
      </c>
      <c r="F210" t="s">
        <v>44</v>
      </c>
      <c r="G210" t="s">
        <v>27</v>
      </c>
      <c r="H210" t="s">
        <v>37</v>
      </c>
      <c r="I210" s="9">
        <v>44616</v>
      </c>
      <c r="J210" s="9">
        <v>44629</v>
      </c>
      <c r="K210" s="9">
        <v>44636</v>
      </c>
      <c r="L210" t="s">
        <v>145</v>
      </c>
      <c r="M210" s="5"/>
      <c r="P210" s="4">
        <v>4</v>
      </c>
      <c r="Q210" t="s">
        <v>21</v>
      </c>
      <c r="R210" s="10" t="str">
        <f t="shared" si="6"/>
        <v>28-33</v>
      </c>
      <c r="S210">
        <f t="shared" si="7"/>
        <v>20</v>
      </c>
    </row>
    <row r="211" spans="1:19">
      <c r="A211" t="s">
        <v>284</v>
      </c>
      <c r="B211" t="s">
        <v>13</v>
      </c>
      <c r="C211" s="4">
        <v>31</v>
      </c>
      <c r="D211" t="s">
        <v>24</v>
      </c>
      <c r="E211" t="s">
        <v>25</v>
      </c>
      <c r="F211" t="s">
        <v>44</v>
      </c>
      <c r="G211" t="s">
        <v>17</v>
      </c>
      <c r="H211" t="s">
        <v>18</v>
      </c>
      <c r="I211" s="9">
        <v>44617</v>
      </c>
      <c r="J211" s="9">
        <v>44630</v>
      </c>
      <c r="K211" s="9">
        <v>44640</v>
      </c>
      <c r="L211" t="s">
        <v>19</v>
      </c>
      <c r="M211" s="4">
        <v>68414</v>
      </c>
      <c r="N211">
        <v>4.7</v>
      </c>
      <c r="O211" t="s">
        <v>20</v>
      </c>
      <c r="P211" s="4">
        <v>5</v>
      </c>
      <c r="Q211" t="s">
        <v>28</v>
      </c>
      <c r="R211" s="10" t="str">
        <f t="shared" si="6"/>
        <v>28-33</v>
      </c>
      <c r="S211">
        <f t="shared" si="7"/>
        <v>23</v>
      </c>
    </row>
    <row r="212" spans="1:19">
      <c r="A212" t="s">
        <v>285</v>
      </c>
      <c r="B212" t="s">
        <v>13</v>
      </c>
      <c r="C212" s="4">
        <v>34</v>
      </c>
      <c r="D212" t="s">
        <v>24</v>
      </c>
      <c r="E212" t="s">
        <v>43</v>
      </c>
      <c r="F212" t="s">
        <v>86</v>
      </c>
      <c r="G212" t="s">
        <v>32</v>
      </c>
      <c r="H212" t="s">
        <v>48</v>
      </c>
      <c r="I212" s="9">
        <v>44617</v>
      </c>
      <c r="J212" s="9">
        <v>44628</v>
      </c>
      <c r="K212" s="9">
        <v>44632</v>
      </c>
      <c r="L212" t="s">
        <v>19</v>
      </c>
      <c r="M212" s="4">
        <v>186748</v>
      </c>
      <c r="N212">
        <v>3.9</v>
      </c>
      <c r="O212" t="s">
        <v>20</v>
      </c>
      <c r="P212" s="4">
        <v>4</v>
      </c>
      <c r="Q212" t="s">
        <v>21</v>
      </c>
      <c r="R212" s="10" t="str">
        <f t="shared" si="6"/>
        <v>34-39</v>
      </c>
      <c r="S212">
        <f t="shared" si="7"/>
        <v>15</v>
      </c>
    </row>
    <row r="213" spans="1:19">
      <c r="A213" t="s">
        <v>286</v>
      </c>
      <c r="B213" t="s">
        <v>30</v>
      </c>
      <c r="C213" s="4">
        <v>28</v>
      </c>
      <c r="D213" t="s">
        <v>58</v>
      </c>
      <c r="E213" t="s">
        <v>111</v>
      </c>
      <c r="F213" t="s">
        <v>50</v>
      </c>
      <c r="G213" t="s">
        <v>69</v>
      </c>
      <c r="H213" t="s">
        <v>18</v>
      </c>
      <c r="I213" s="9">
        <v>44617</v>
      </c>
      <c r="J213" s="9">
        <v>44630</v>
      </c>
      <c r="K213" s="9">
        <v>44634</v>
      </c>
      <c r="L213" t="s">
        <v>19</v>
      </c>
      <c r="M213" s="4">
        <v>50737</v>
      </c>
      <c r="N213">
        <v>3.9</v>
      </c>
      <c r="O213" t="s">
        <v>20</v>
      </c>
      <c r="P213" s="4">
        <v>5</v>
      </c>
      <c r="Q213" t="s">
        <v>28</v>
      </c>
      <c r="R213" s="10" t="str">
        <f t="shared" si="6"/>
        <v>28-33</v>
      </c>
      <c r="S213">
        <f t="shared" si="7"/>
        <v>17</v>
      </c>
    </row>
    <row r="214" spans="1:19">
      <c r="A214" t="s">
        <v>287</v>
      </c>
      <c r="B214" t="s">
        <v>30</v>
      </c>
      <c r="C214" s="4">
        <v>36</v>
      </c>
      <c r="D214" t="s">
        <v>24</v>
      </c>
      <c r="E214" t="s">
        <v>43</v>
      </c>
      <c r="F214" t="s">
        <v>16</v>
      </c>
      <c r="G214" t="s">
        <v>27</v>
      </c>
      <c r="H214" t="s">
        <v>67</v>
      </c>
      <c r="I214" s="9">
        <v>44618</v>
      </c>
      <c r="J214" s="9">
        <v>44631</v>
      </c>
      <c r="K214" s="9">
        <v>44639</v>
      </c>
      <c r="L214" t="s">
        <v>19</v>
      </c>
      <c r="M214" s="5"/>
      <c r="O214" t="s">
        <v>45</v>
      </c>
      <c r="P214" s="5"/>
      <c r="Q214" t="s">
        <v>28</v>
      </c>
      <c r="R214" s="10" t="str">
        <f t="shared" si="6"/>
        <v>34-39</v>
      </c>
      <c r="S214">
        <f t="shared" si="7"/>
        <v>21</v>
      </c>
    </row>
    <row r="215" spans="1:19">
      <c r="A215" t="s">
        <v>288</v>
      </c>
      <c r="B215" t="s">
        <v>13</v>
      </c>
      <c r="C215" s="4">
        <v>25</v>
      </c>
      <c r="D215" t="s">
        <v>14</v>
      </c>
      <c r="E215" t="s">
        <v>15</v>
      </c>
      <c r="F215" t="s">
        <v>44</v>
      </c>
      <c r="G215" t="s">
        <v>27</v>
      </c>
      <c r="H215" t="s">
        <v>51</v>
      </c>
      <c r="I215" s="9">
        <v>44618</v>
      </c>
      <c r="J215" s="9">
        <v>44635</v>
      </c>
      <c r="K215" s="9">
        <v>44640</v>
      </c>
      <c r="L215" t="s">
        <v>19</v>
      </c>
      <c r="M215" s="5"/>
      <c r="O215" t="s">
        <v>20</v>
      </c>
      <c r="P215" s="4">
        <v>5</v>
      </c>
      <c r="Q215" t="s">
        <v>28</v>
      </c>
      <c r="R215" s="10" t="str">
        <f t="shared" si="6"/>
        <v>22-27</v>
      </c>
      <c r="S215">
        <f t="shared" si="7"/>
        <v>22</v>
      </c>
    </row>
    <row r="216" spans="1:19">
      <c r="A216" t="s">
        <v>289</v>
      </c>
      <c r="B216" t="s">
        <v>30</v>
      </c>
      <c r="C216" s="4">
        <v>32</v>
      </c>
      <c r="D216" t="s">
        <v>24</v>
      </c>
      <c r="E216" t="s">
        <v>43</v>
      </c>
      <c r="F216" t="s">
        <v>78</v>
      </c>
      <c r="G216" t="s">
        <v>17</v>
      </c>
      <c r="H216" t="s">
        <v>37</v>
      </c>
      <c r="I216" s="9">
        <v>44618</v>
      </c>
      <c r="J216" s="9">
        <v>44636</v>
      </c>
      <c r="K216" s="9">
        <v>44642</v>
      </c>
      <c r="L216" t="s">
        <v>19</v>
      </c>
      <c r="M216" s="5"/>
      <c r="O216" t="s">
        <v>20</v>
      </c>
      <c r="P216" s="4">
        <v>2</v>
      </c>
      <c r="Q216" t="s">
        <v>28</v>
      </c>
      <c r="R216" s="10" t="str">
        <f t="shared" si="6"/>
        <v>28-33</v>
      </c>
      <c r="S216">
        <f t="shared" si="7"/>
        <v>24</v>
      </c>
    </row>
    <row r="217" spans="1:19">
      <c r="A217" t="s">
        <v>290</v>
      </c>
      <c r="B217" t="s">
        <v>13</v>
      </c>
      <c r="C217" s="4">
        <v>33</v>
      </c>
      <c r="D217" t="s">
        <v>24</v>
      </c>
      <c r="E217" t="s">
        <v>43</v>
      </c>
      <c r="F217" t="s">
        <v>73</v>
      </c>
      <c r="G217" t="s">
        <v>27</v>
      </c>
      <c r="H217" t="s">
        <v>37</v>
      </c>
      <c r="I217" s="9">
        <v>44619</v>
      </c>
      <c r="J217" s="9">
        <v>44627</v>
      </c>
      <c r="K217" s="9">
        <v>44636</v>
      </c>
      <c r="L217" t="s">
        <v>19</v>
      </c>
      <c r="M217" s="5"/>
      <c r="O217" t="s">
        <v>45</v>
      </c>
      <c r="P217" s="4">
        <v>5</v>
      </c>
      <c r="Q217" t="s">
        <v>28</v>
      </c>
      <c r="R217" s="10" t="str">
        <f t="shared" si="6"/>
        <v>28-33</v>
      </c>
      <c r="S217">
        <f t="shared" si="7"/>
        <v>17</v>
      </c>
    </row>
    <row r="218" spans="1:19">
      <c r="A218" t="s">
        <v>291</v>
      </c>
      <c r="B218" t="s">
        <v>13</v>
      </c>
      <c r="C218" s="4">
        <v>22</v>
      </c>
      <c r="D218" t="s">
        <v>129</v>
      </c>
      <c r="E218" t="s">
        <v>130</v>
      </c>
      <c r="F218" t="s">
        <v>53</v>
      </c>
      <c r="G218" t="s">
        <v>17</v>
      </c>
      <c r="H218" t="s">
        <v>51</v>
      </c>
      <c r="I218" s="9">
        <v>44619</v>
      </c>
      <c r="J218" s="9">
        <v>44639</v>
      </c>
      <c r="K218" s="9">
        <v>44650</v>
      </c>
      <c r="L218" t="s">
        <v>19</v>
      </c>
      <c r="M218" s="4">
        <v>56614</v>
      </c>
      <c r="N218">
        <v>4.5</v>
      </c>
      <c r="O218" t="s">
        <v>20</v>
      </c>
      <c r="P218" s="4">
        <v>4</v>
      </c>
      <c r="Q218" t="s">
        <v>28</v>
      </c>
      <c r="R218" s="10" t="str">
        <f t="shared" si="6"/>
        <v>22-27</v>
      </c>
      <c r="S218">
        <f t="shared" si="7"/>
        <v>31</v>
      </c>
    </row>
    <row r="219" spans="1:19">
      <c r="A219" t="s">
        <v>292</v>
      </c>
      <c r="B219" t="s">
        <v>30</v>
      </c>
      <c r="C219" s="4">
        <v>29</v>
      </c>
      <c r="D219" t="s">
        <v>80</v>
      </c>
      <c r="E219" t="s">
        <v>81</v>
      </c>
      <c r="F219" t="s">
        <v>106</v>
      </c>
      <c r="G219" t="s">
        <v>27</v>
      </c>
      <c r="H219" t="s">
        <v>37</v>
      </c>
      <c r="I219" s="9">
        <v>44620</v>
      </c>
      <c r="J219" s="9">
        <v>44632</v>
      </c>
      <c r="K219" s="9">
        <v>44643</v>
      </c>
      <c r="L219" t="s">
        <v>19</v>
      </c>
      <c r="M219" s="5"/>
      <c r="O219" t="s">
        <v>20</v>
      </c>
      <c r="P219" s="4">
        <v>5</v>
      </c>
      <c r="Q219" t="s">
        <v>28</v>
      </c>
      <c r="R219" s="10" t="str">
        <f t="shared" si="6"/>
        <v>28-33</v>
      </c>
      <c r="S219">
        <f t="shared" si="7"/>
        <v>23</v>
      </c>
    </row>
    <row r="220" spans="1:19">
      <c r="A220" t="s">
        <v>293</v>
      </c>
      <c r="B220" t="s">
        <v>30</v>
      </c>
      <c r="C220" s="4">
        <v>31</v>
      </c>
      <c r="D220" t="s">
        <v>24</v>
      </c>
      <c r="E220" t="s">
        <v>25</v>
      </c>
      <c r="F220" t="s">
        <v>86</v>
      </c>
      <c r="G220" t="s">
        <v>17</v>
      </c>
      <c r="H220" t="s">
        <v>18</v>
      </c>
      <c r="I220" s="9">
        <v>44620</v>
      </c>
      <c r="J220" s="9">
        <v>44630</v>
      </c>
      <c r="K220" s="9">
        <v>44641</v>
      </c>
      <c r="L220" t="s">
        <v>19</v>
      </c>
      <c r="M220" s="4">
        <v>198041</v>
      </c>
      <c r="N220">
        <v>4.7</v>
      </c>
      <c r="O220" t="s">
        <v>20</v>
      </c>
      <c r="P220" s="4">
        <v>5</v>
      </c>
      <c r="Q220" t="s">
        <v>28</v>
      </c>
      <c r="R220" s="10" t="str">
        <f t="shared" si="6"/>
        <v>28-33</v>
      </c>
      <c r="S220">
        <f t="shared" si="7"/>
        <v>21</v>
      </c>
    </row>
    <row r="221" spans="1:19">
      <c r="A221" t="s">
        <v>294</v>
      </c>
      <c r="B221" t="s">
        <v>30</v>
      </c>
      <c r="C221" s="4">
        <v>35</v>
      </c>
      <c r="D221" t="s">
        <v>14</v>
      </c>
      <c r="E221" t="s">
        <v>15</v>
      </c>
      <c r="F221" t="s">
        <v>36</v>
      </c>
      <c r="G221" t="s">
        <v>69</v>
      </c>
      <c r="H221" t="s">
        <v>67</v>
      </c>
      <c r="I221" s="9">
        <v>44620</v>
      </c>
      <c r="J221" s="9">
        <v>44633</v>
      </c>
      <c r="K221" s="9">
        <v>44638</v>
      </c>
      <c r="L221" t="s">
        <v>38</v>
      </c>
      <c r="M221" s="5"/>
      <c r="P221" s="4">
        <v>3</v>
      </c>
      <c r="Q221" t="s">
        <v>21</v>
      </c>
      <c r="R221" s="10" t="str">
        <f t="shared" si="6"/>
        <v>34-39</v>
      </c>
      <c r="S221">
        <f t="shared" si="7"/>
        <v>18</v>
      </c>
    </row>
    <row r="222" spans="1:19">
      <c r="A222" t="s">
        <v>295</v>
      </c>
      <c r="B222" t="s">
        <v>30</v>
      </c>
      <c r="C222" s="4">
        <v>28</v>
      </c>
      <c r="D222" t="s">
        <v>129</v>
      </c>
      <c r="E222" t="s">
        <v>205</v>
      </c>
      <c r="F222" t="s">
        <v>78</v>
      </c>
      <c r="G222" t="s">
        <v>66</v>
      </c>
      <c r="H222" t="s">
        <v>18</v>
      </c>
      <c r="I222" s="9">
        <v>44621</v>
      </c>
      <c r="J222" s="9">
        <v>44638</v>
      </c>
      <c r="K222" s="9">
        <v>44643</v>
      </c>
      <c r="L222" t="s">
        <v>38</v>
      </c>
      <c r="M222" s="5"/>
      <c r="P222" s="4">
        <v>4</v>
      </c>
      <c r="Q222" t="s">
        <v>28</v>
      </c>
      <c r="R222" s="10" t="str">
        <f t="shared" si="6"/>
        <v>28-33</v>
      </c>
      <c r="S222">
        <f t="shared" si="7"/>
        <v>22</v>
      </c>
    </row>
    <row r="223" spans="1:19">
      <c r="A223" t="s">
        <v>296</v>
      </c>
      <c r="B223" t="s">
        <v>13</v>
      </c>
      <c r="C223" s="4">
        <v>37</v>
      </c>
      <c r="D223" t="s">
        <v>34</v>
      </c>
      <c r="E223" t="s">
        <v>35</v>
      </c>
      <c r="F223" t="s">
        <v>44</v>
      </c>
      <c r="G223" t="s">
        <v>32</v>
      </c>
      <c r="H223" t="s">
        <v>37</v>
      </c>
      <c r="I223" s="9">
        <v>44621</v>
      </c>
      <c r="J223" s="9">
        <v>44642</v>
      </c>
      <c r="K223" s="9">
        <v>44654</v>
      </c>
      <c r="L223" t="s">
        <v>19</v>
      </c>
      <c r="M223" s="4">
        <v>68972</v>
      </c>
      <c r="N223">
        <v>4.8</v>
      </c>
      <c r="O223" t="s">
        <v>20</v>
      </c>
      <c r="P223" s="4">
        <v>2</v>
      </c>
      <c r="Q223" t="s">
        <v>28</v>
      </c>
      <c r="R223" s="10" t="str">
        <f t="shared" si="6"/>
        <v>34-39</v>
      </c>
      <c r="S223">
        <f t="shared" si="7"/>
        <v>33</v>
      </c>
    </row>
    <row r="224" spans="1:19">
      <c r="A224" t="s">
        <v>297</v>
      </c>
      <c r="B224" t="s">
        <v>13</v>
      </c>
      <c r="C224" s="4">
        <v>37</v>
      </c>
      <c r="D224" t="s">
        <v>58</v>
      </c>
      <c r="E224" t="s">
        <v>111</v>
      </c>
      <c r="F224" t="s">
        <v>61</v>
      </c>
      <c r="G224" t="s">
        <v>27</v>
      </c>
      <c r="H224" t="s">
        <v>48</v>
      </c>
      <c r="I224" s="9">
        <v>44621</v>
      </c>
      <c r="J224" s="9">
        <v>44641</v>
      </c>
      <c r="K224" s="9">
        <v>44648</v>
      </c>
      <c r="L224" t="s">
        <v>38</v>
      </c>
      <c r="M224" s="5"/>
      <c r="P224" s="4">
        <v>4</v>
      </c>
      <c r="Q224" t="s">
        <v>21</v>
      </c>
      <c r="R224" s="10" t="str">
        <f t="shared" si="6"/>
        <v>34-39</v>
      </c>
      <c r="S224">
        <f t="shared" si="7"/>
        <v>27</v>
      </c>
    </row>
    <row r="225" spans="1:19">
      <c r="A225" t="s">
        <v>298</v>
      </c>
      <c r="B225" t="s">
        <v>13</v>
      </c>
      <c r="C225" s="4">
        <v>34</v>
      </c>
      <c r="D225" t="s">
        <v>14</v>
      </c>
      <c r="E225" t="s">
        <v>15</v>
      </c>
      <c r="F225" t="s">
        <v>96</v>
      </c>
      <c r="G225" t="s">
        <v>17</v>
      </c>
      <c r="H225" t="s">
        <v>37</v>
      </c>
      <c r="I225" s="9">
        <v>44621</v>
      </c>
      <c r="J225" s="9">
        <v>44636</v>
      </c>
      <c r="K225" s="9">
        <v>44647</v>
      </c>
      <c r="L225" t="s">
        <v>19</v>
      </c>
      <c r="M225" s="4">
        <v>46103</v>
      </c>
      <c r="N225">
        <v>4.5999999999999996</v>
      </c>
      <c r="O225" t="s">
        <v>45</v>
      </c>
      <c r="P225" s="4">
        <v>3</v>
      </c>
      <c r="Q225" t="s">
        <v>28</v>
      </c>
      <c r="R225" s="10" t="str">
        <f t="shared" si="6"/>
        <v>34-39</v>
      </c>
      <c r="S225">
        <f t="shared" si="7"/>
        <v>26</v>
      </c>
    </row>
    <row r="226" spans="1:19">
      <c r="A226" t="s">
        <v>299</v>
      </c>
      <c r="B226" t="s">
        <v>13</v>
      </c>
      <c r="C226" s="4">
        <v>22</v>
      </c>
      <c r="D226" t="s">
        <v>83</v>
      </c>
      <c r="E226" t="s">
        <v>84</v>
      </c>
      <c r="F226" t="s">
        <v>26</v>
      </c>
      <c r="G226" t="s">
        <v>17</v>
      </c>
      <c r="H226" t="s">
        <v>51</v>
      </c>
      <c r="I226" s="9">
        <v>44621</v>
      </c>
      <c r="J226" s="9">
        <v>44638</v>
      </c>
      <c r="K226" s="9">
        <v>44644</v>
      </c>
      <c r="L226" t="s">
        <v>38</v>
      </c>
      <c r="M226" s="5"/>
      <c r="P226" s="4">
        <v>4</v>
      </c>
      <c r="Q226" t="s">
        <v>21</v>
      </c>
      <c r="R226" s="10" t="str">
        <f t="shared" si="6"/>
        <v>22-27</v>
      </c>
      <c r="S226">
        <f t="shared" si="7"/>
        <v>23</v>
      </c>
    </row>
    <row r="227" spans="1:19">
      <c r="A227" t="s">
        <v>300</v>
      </c>
      <c r="B227" t="s">
        <v>13</v>
      </c>
      <c r="C227" s="4">
        <v>24</v>
      </c>
      <c r="D227" t="s">
        <v>14</v>
      </c>
      <c r="E227" t="s">
        <v>15</v>
      </c>
      <c r="F227" t="s">
        <v>96</v>
      </c>
      <c r="G227" t="s">
        <v>69</v>
      </c>
      <c r="H227" t="s">
        <v>37</v>
      </c>
      <c r="I227" s="9">
        <v>44621</v>
      </c>
      <c r="J227" s="9">
        <v>44631</v>
      </c>
      <c r="K227" s="9">
        <v>44642</v>
      </c>
      <c r="L227" t="s">
        <v>19</v>
      </c>
      <c r="M227" s="4">
        <v>56368</v>
      </c>
      <c r="N227">
        <v>4</v>
      </c>
      <c r="O227" t="s">
        <v>20</v>
      </c>
      <c r="P227" s="4">
        <v>4</v>
      </c>
      <c r="Q227" t="s">
        <v>28</v>
      </c>
      <c r="R227" s="10" t="str">
        <f t="shared" si="6"/>
        <v>22-27</v>
      </c>
      <c r="S227">
        <f t="shared" si="7"/>
        <v>21</v>
      </c>
    </row>
    <row r="228" spans="1:19">
      <c r="A228" t="s">
        <v>301</v>
      </c>
      <c r="B228" t="s">
        <v>23</v>
      </c>
      <c r="C228" s="4">
        <v>30</v>
      </c>
      <c r="D228" t="s">
        <v>24</v>
      </c>
      <c r="E228" t="s">
        <v>43</v>
      </c>
      <c r="F228" t="s">
        <v>53</v>
      </c>
      <c r="G228" t="s">
        <v>69</v>
      </c>
      <c r="H228" t="s">
        <v>18</v>
      </c>
      <c r="I228" s="9">
        <v>44621</v>
      </c>
      <c r="J228" s="9">
        <v>44636</v>
      </c>
      <c r="K228" s="9">
        <v>44644</v>
      </c>
      <c r="L228" t="s">
        <v>19</v>
      </c>
      <c r="M228" s="4">
        <v>60456</v>
      </c>
      <c r="N228">
        <v>4</v>
      </c>
      <c r="O228" t="s">
        <v>45</v>
      </c>
      <c r="P228" s="4">
        <v>4</v>
      </c>
      <c r="Q228" t="s">
        <v>21</v>
      </c>
      <c r="R228" s="10" t="str">
        <f t="shared" si="6"/>
        <v>28-33</v>
      </c>
      <c r="S228">
        <f t="shared" si="7"/>
        <v>23</v>
      </c>
    </row>
    <row r="229" spans="1:19">
      <c r="A229" t="s">
        <v>302</v>
      </c>
      <c r="B229" t="s">
        <v>13</v>
      </c>
      <c r="C229" s="4">
        <v>23</v>
      </c>
      <c r="D229" t="s">
        <v>34</v>
      </c>
      <c r="E229" t="s">
        <v>35</v>
      </c>
      <c r="F229" t="s">
        <v>125</v>
      </c>
      <c r="G229" t="s">
        <v>66</v>
      </c>
      <c r="H229" t="s">
        <v>48</v>
      </c>
      <c r="I229" s="9">
        <v>44622</v>
      </c>
      <c r="J229" s="9">
        <v>44630</v>
      </c>
      <c r="K229" s="9">
        <v>44636</v>
      </c>
      <c r="L229" t="s">
        <v>38</v>
      </c>
      <c r="M229" s="5"/>
      <c r="P229" s="4">
        <v>4</v>
      </c>
      <c r="Q229" t="s">
        <v>28</v>
      </c>
      <c r="R229" s="10" t="str">
        <f t="shared" si="6"/>
        <v>22-27</v>
      </c>
      <c r="S229">
        <f t="shared" si="7"/>
        <v>14</v>
      </c>
    </row>
    <row r="230" spans="1:19">
      <c r="A230" t="s">
        <v>303</v>
      </c>
      <c r="B230" t="s">
        <v>30</v>
      </c>
      <c r="C230" s="4">
        <v>33</v>
      </c>
      <c r="D230" t="s">
        <v>40</v>
      </c>
      <c r="E230" t="s">
        <v>253</v>
      </c>
      <c r="F230" t="s">
        <v>96</v>
      </c>
      <c r="G230" t="s">
        <v>69</v>
      </c>
      <c r="H230" t="s">
        <v>37</v>
      </c>
      <c r="I230" s="9">
        <v>44622</v>
      </c>
      <c r="J230" s="9">
        <v>44644</v>
      </c>
      <c r="K230" s="9">
        <v>44650</v>
      </c>
      <c r="L230" t="s">
        <v>19</v>
      </c>
      <c r="M230" s="4">
        <v>36562</v>
      </c>
      <c r="N230">
        <v>4.9000000000000004</v>
      </c>
      <c r="O230" t="s">
        <v>45</v>
      </c>
      <c r="P230" s="4">
        <v>4</v>
      </c>
      <c r="Q230" t="s">
        <v>28</v>
      </c>
      <c r="R230" s="10" t="str">
        <f t="shared" si="6"/>
        <v>28-33</v>
      </c>
      <c r="S230">
        <f t="shared" si="7"/>
        <v>28</v>
      </c>
    </row>
    <row r="231" spans="1:19">
      <c r="A231" t="s">
        <v>304</v>
      </c>
      <c r="B231" t="s">
        <v>30</v>
      </c>
      <c r="C231" s="4">
        <v>33</v>
      </c>
      <c r="D231" t="s">
        <v>24</v>
      </c>
      <c r="E231" t="s">
        <v>25</v>
      </c>
      <c r="F231" t="s">
        <v>106</v>
      </c>
      <c r="G231" t="s">
        <v>17</v>
      </c>
      <c r="H231" t="s">
        <v>37</v>
      </c>
      <c r="I231" s="9">
        <v>44622</v>
      </c>
      <c r="J231" s="9">
        <v>44643</v>
      </c>
      <c r="K231" s="9">
        <v>44647</v>
      </c>
      <c r="L231" t="s">
        <v>19</v>
      </c>
      <c r="M231" s="4">
        <v>208058</v>
      </c>
      <c r="N231">
        <v>3.8</v>
      </c>
      <c r="O231" t="s">
        <v>20</v>
      </c>
      <c r="P231" s="4">
        <v>4</v>
      </c>
      <c r="Q231" t="s">
        <v>28</v>
      </c>
      <c r="R231" s="10" t="str">
        <f t="shared" si="6"/>
        <v>28-33</v>
      </c>
      <c r="S231">
        <f t="shared" si="7"/>
        <v>25</v>
      </c>
    </row>
    <row r="232" spans="1:19">
      <c r="A232" t="s">
        <v>305</v>
      </c>
      <c r="B232" t="s">
        <v>30</v>
      </c>
      <c r="C232" s="4">
        <v>25</v>
      </c>
      <c r="D232" t="s">
        <v>14</v>
      </c>
      <c r="E232" t="s">
        <v>15</v>
      </c>
      <c r="F232" t="s">
        <v>31</v>
      </c>
      <c r="G232" t="s">
        <v>32</v>
      </c>
      <c r="H232" t="s">
        <v>37</v>
      </c>
      <c r="I232" s="9">
        <v>44622</v>
      </c>
      <c r="J232" s="9">
        <v>44633</v>
      </c>
      <c r="K232" s="9">
        <v>44638</v>
      </c>
      <c r="L232" t="s">
        <v>19</v>
      </c>
      <c r="M232" s="5"/>
      <c r="O232" t="s">
        <v>45</v>
      </c>
      <c r="P232" s="4">
        <v>5</v>
      </c>
      <c r="Q232" t="s">
        <v>28</v>
      </c>
      <c r="R232" s="10" t="str">
        <f t="shared" si="6"/>
        <v>22-27</v>
      </c>
      <c r="S232">
        <f t="shared" si="7"/>
        <v>16</v>
      </c>
    </row>
    <row r="233" spans="1:19">
      <c r="A233" t="s">
        <v>306</v>
      </c>
      <c r="B233" t="s">
        <v>13</v>
      </c>
      <c r="C233" s="4">
        <v>34</v>
      </c>
      <c r="D233" t="s">
        <v>14</v>
      </c>
      <c r="E233" t="s">
        <v>65</v>
      </c>
      <c r="F233" t="s">
        <v>125</v>
      </c>
      <c r="G233" t="s">
        <v>66</v>
      </c>
      <c r="H233" t="s">
        <v>18</v>
      </c>
      <c r="I233" s="9">
        <v>44623</v>
      </c>
      <c r="J233" s="9">
        <v>44634</v>
      </c>
      <c r="K233" s="9">
        <v>44640</v>
      </c>
      <c r="L233" t="s">
        <v>56</v>
      </c>
      <c r="M233" s="5"/>
      <c r="P233" s="4">
        <v>5</v>
      </c>
      <c r="Q233" t="s">
        <v>28</v>
      </c>
      <c r="R233" s="10" t="str">
        <f t="shared" si="6"/>
        <v>34-39</v>
      </c>
      <c r="S233">
        <f t="shared" si="7"/>
        <v>17</v>
      </c>
    </row>
    <row r="234" spans="1:19">
      <c r="A234" t="s">
        <v>307</v>
      </c>
      <c r="B234" t="s">
        <v>13</v>
      </c>
      <c r="C234" s="4">
        <v>27</v>
      </c>
      <c r="D234" t="s">
        <v>24</v>
      </c>
      <c r="E234" t="s">
        <v>43</v>
      </c>
      <c r="F234" t="s">
        <v>93</v>
      </c>
      <c r="G234" t="s">
        <v>17</v>
      </c>
      <c r="H234" t="s">
        <v>51</v>
      </c>
      <c r="I234" s="9">
        <v>44624</v>
      </c>
      <c r="J234" s="9">
        <v>44642</v>
      </c>
      <c r="K234" s="9">
        <v>44650</v>
      </c>
      <c r="L234" t="s">
        <v>19</v>
      </c>
      <c r="M234" s="4">
        <v>110520</v>
      </c>
      <c r="N234">
        <v>4.2</v>
      </c>
      <c r="O234" t="s">
        <v>20</v>
      </c>
      <c r="P234" s="4">
        <v>4</v>
      </c>
      <c r="Q234" t="s">
        <v>21</v>
      </c>
      <c r="R234" s="10" t="str">
        <f t="shared" si="6"/>
        <v>22-27</v>
      </c>
      <c r="S234">
        <f t="shared" si="7"/>
        <v>26</v>
      </c>
    </row>
    <row r="235" spans="1:19">
      <c r="A235" t="s">
        <v>308</v>
      </c>
      <c r="B235" t="s">
        <v>13</v>
      </c>
      <c r="C235" s="4">
        <v>31</v>
      </c>
      <c r="D235" t="s">
        <v>14</v>
      </c>
      <c r="E235" t="s">
        <v>65</v>
      </c>
      <c r="F235" t="s">
        <v>26</v>
      </c>
      <c r="G235" t="s">
        <v>32</v>
      </c>
      <c r="H235" t="s">
        <v>37</v>
      </c>
      <c r="I235" s="9">
        <v>44624</v>
      </c>
      <c r="J235" s="9">
        <v>44637</v>
      </c>
      <c r="K235" s="9">
        <v>44642</v>
      </c>
      <c r="L235" t="s">
        <v>19</v>
      </c>
      <c r="M235" s="4">
        <v>72996</v>
      </c>
      <c r="N235">
        <v>4.7</v>
      </c>
      <c r="O235" t="s">
        <v>45</v>
      </c>
      <c r="P235" s="4">
        <v>5</v>
      </c>
      <c r="Q235" t="s">
        <v>28</v>
      </c>
      <c r="R235" s="10" t="str">
        <f t="shared" si="6"/>
        <v>28-33</v>
      </c>
      <c r="S235">
        <f t="shared" si="7"/>
        <v>18</v>
      </c>
    </row>
    <row r="236" spans="1:19">
      <c r="A236" t="s">
        <v>309</v>
      </c>
      <c r="B236" t="s">
        <v>13</v>
      </c>
      <c r="C236" s="4">
        <v>40</v>
      </c>
      <c r="D236" t="s">
        <v>24</v>
      </c>
      <c r="E236" t="s">
        <v>43</v>
      </c>
      <c r="F236" t="s">
        <v>44</v>
      </c>
      <c r="G236" t="s">
        <v>69</v>
      </c>
      <c r="H236" t="s">
        <v>37</v>
      </c>
      <c r="I236" s="9">
        <v>44624</v>
      </c>
      <c r="J236" s="9">
        <v>44634</v>
      </c>
      <c r="K236" s="9">
        <v>44646</v>
      </c>
      <c r="L236" t="s">
        <v>19</v>
      </c>
      <c r="M236" s="4">
        <v>80610</v>
      </c>
      <c r="N236">
        <v>3.6</v>
      </c>
      <c r="O236" t="s">
        <v>20</v>
      </c>
      <c r="P236" s="4">
        <v>4</v>
      </c>
      <c r="Q236" t="s">
        <v>28</v>
      </c>
      <c r="R236" s="10" t="str">
        <f t="shared" si="6"/>
        <v>40-45</v>
      </c>
      <c r="S236">
        <f t="shared" si="7"/>
        <v>22</v>
      </c>
    </row>
    <row r="237" spans="1:19">
      <c r="A237" t="s">
        <v>310</v>
      </c>
      <c r="B237" t="s">
        <v>30</v>
      </c>
      <c r="C237" s="4">
        <v>39</v>
      </c>
      <c r="D237" t="s">
        <v>24</v>
      </c>
      <c r="E237" t="s">
        <v>25</v>
      </c>
      <c r="F237" t="s">
        <v>53</v>
      </c>
      <c r="G237" t="s">
        <v>17</v>
      </c>
      <c r="H237" t="s">
        <v>18</v>
      </c>
      <c r="I237" s="9">
        <v>44625</v>
      </c>
      <c r="J237" s="9">
        <v>44645</v>
      </c>
      <c r="K237" s="9">
        <v>44655</v>
      </c>
      <c r="L237" t="s">
        <v>38</v>
      </c>
      <c r="M237" s="5"/>
      <c r="P237" s="4">
        <v>3</v>
      </c>
      <c r="Q237" t="s">
        <v>28</v>
      </c>
      <c r="R237" s="10" t="str">
        <f t="shared" si="6"/>
        <v>34-39</v>
      </c>
      <c r="S237">
        <f t="shared" si="7"/>
        <v>30</v>
      </c>
    </row>
    <row r="238" spans="1:19">
      <c r="A238" t="s">
        <v>311</v>
      </c>
      <c r="B238" t="s">
        <v>13</v>
      </c>
      <c r="C238" s="4">
        <v>26</v>
      </c>
      <c r="D238" t="s">
        <v>24</v>
      </c>
      <c r="E238" t="s">
        <v>43</v>
      </c>
      <c r="F238" t="s">
        <v>61</v>
      </c>
      <c r="G238" t="s">
        <v>27</v>
      </c>
      <c r="H238" t="s">
        <v>37</v>
      </c>
      <c r="I238" s="9">
        <v>44625</v>
      </c>
      <c r="J238" s="9">
        <v>44644</v>
      </c>
      <c r="K238" s="9">
        <v>44650</v>
      </c>
      <c r="L238" t="s">
        <v>75</v>
      </c>
      <c r="M238" s="5"/>
      <c r="P238" s="4">
        <v>5</v>
      </c>
      <c r="Q238" t="s">
        <v>28</v>
      </c>
      <c r="R238" s="10" t="str">
        <f t="shared" si="6"/>
        <v>22-27</v>
      </c>
      <c r="S238">
        <f t="shared" si="7"/>
        <v>25</v>
      </c>
    </row>
    <row r="239" spans="1:19">
      <c r="A239" t="s">
        <v>312</v>
      </c>
      <c r="B239" t="s">
        <v>13</v>
      </c>
      <c r="C239" s="4">
        <v>36</v>
      </c>
      <c r="D239" t="s">
        <v>14</v>
      </c>
      <c r="E239" t="s">
        <v>15</v>
      </c>
      <c r="F239" t="s">
        <v>36</v>
      </c>
      <c r="G239" t="s">
        <v>27</v>
      </c>
      <c r="H239" t="s">
        <v>18</v>
      </c>
      <c r="I239" s="9">
        <v>44625</v>
      </c>
      <c r="J239" s="9">
        <v>44646</v>
      </c>
      <c r="K239" s="9">
        <v>44651</v>
      </c>
      <c r="L239" t="s">
        <v>19</v>
      </c>
      <c r="M239" s="4">
        <v>69669</v>
      </c>
      <c r="N239">
        <v>3.6</v>
      </c>
      <c r="O239" t="s">
        <v>20</v>
      </c>
      <c r="P239" s="4">
        <v>4</v>
      </c>
      <c r="Q239" t="s">
        <v>28</v>
      </c>
      <c r="R239" s="10" t="str">
        <f t="shared" si="6"/>
        <v>34-39</v>
      </c>
      <c r="S239">
        <f t="shared" si="7"/>
        <v>26</v>
      </c>
    </row>
    <row r="240" spans="1:19">
      <c r="A240" t="s">
        <v>313</v>
      </c>
      <c r="B240" t="s">
        <v>30</v>
      </c>
      <c r="C240" s="4">
        <v>29</v>
      </c>
      <c r="D240" t="s">
        <v>24</v>
      </c>
      <c r="E240" t="s">
        <v>43</v>
      </c>
      <c r="F240" t="s">
        <v>53</v>
      </c>
      <c r="G240" t="s">
        <v>27</v>
      </c>
      <c r="H240" t="s">
        <v>37</v>
      </c>
      <c r="I240" s="9">
        <v>44625</v>
      </c>
      <c r="J240" s="9">
        <v>44634</v>
      </c>
      <c r="K240" s="9">
        <v>44638</v>
      </c>
      <c r="L240" t="s">
        <v>19</v>
      </c>
      <c r="M240" s="4">
        <v>67296</v>
      </c>
      <c r="N240">
        <v>4.5999999999999996</v>
      </c>
      <c r="O240" t="s">
        <v>20</v>
      </c>
      <c r="P240" s="4">
        <v>5</v>
      </c>
      <c r="Q240" t="s">
        <v>28</v>
      </c>
      <c r="R240" s="10" t="str">
        <f t="shared" si="6"/>
        <v>28-33</v>
      </c>
      <c r="S240">
        <f t="shared" si="7"/>
        <v>13</v>
      </c>
    </row>
    <row r="241" spans="1:19">
      <c r="A241" t="s">
        <v>314</v>
      </c>
      <c r="B241" t="s">
        <v>13</v>
      </c>
      <c r="C241" s="4">
        <v>29</v>
      </c>
      <c r="D241" t="s">
        <v>14</v>
      </c>
      <c r="E241" t="s">
        <v>15</v>
      </c>
      <c r="F241" t="s">
        <v>44</v>
      </c>
      <c r="G241" t="s">
        <v>17</v>
      </c>
      <c r="H241" t="s">
        <v>18</v>
      </c>
      <c r="I241" s="9">
        <v>44625</v>
      </c>
      <c r="J241" s="9">
        <v>44634</v>
      </c>
      <c r="K241" s="9">
        <v>44642</v>
      </c>
      <c r="L241" t="s">
        <v>19</v>
      </c>
      <c r="M241" s="4">
        <v>72275</v>
      </c>
      <c r="N241">
        <v>3.6</v>
      </c>
      <c r="O241" t="s">
        <v>45</v>
      </c>
      <c r="P241" s="4">
        <v>5</v>
      </c>
      <c r="Q241" t="s">
        <v>28</v>
      </c>
      <c r="R241" s="10" t="str">
        <f t="shared" si="6"/>
        <v>28-33</v>
      </c>
      <c r="S241">
        <f t="shared" si="7"/>
        <v>17</v>
      </c>
    </row>
    <row r="242" spans="1:19">
      <c r="A242" t="s">
        <v>315</v>
      </c>
      <c r="B242" t="s">
        <v>23</v>
      </c>
      <c r="C242" s="4">
        <v>31</v>
      </c>
      <c r="D242" t="s">
        <v>40</v>
      </c>
      <c r="E242" t="s">
        <v>41</v>
      </c>
      <c r="F242" t="s">
        <v>44</v>
      </c>
      <c r="G242" t="s">
        <v>17</v>
      </c>
      <c r="H242" t="s">
        <v>37</v>
      </c>
      <c r="I242" s="9">
        <v>44625</v>
      </c>
      <c r="J242" s="9">
        <v>44644</v>
      </c>
      <c r="K242" s="9">
        <v>44650</v>
      </c>
      <c r="L242" t="s">
        <v>19</v>
      </c>
      <c r="M242" s="4">
        <v>84361</v>
      </c>
      <c r="N242">
        <v>3.8</v>
      </c>
      <c r="O242" t="s">
        <v>20</v>
      </c>
      <c r="P242" s="4">
        <v>4</v>
      </c>
      <c r="Q242" t="s">
        <v>28</v>
      </c>
      <c r="R242" s="10" t="str">
        <f t="shared" si="6"/>
        <v>28-33</v>
      </c>
      <c r="S242">
        <f t="shared" si="7"/>
        <v>25</v>
      </c>
    </row>
    <row r="243" spans="1:19">
      <c r="A243" t="s">
        <v>316</v>
      </c>
      <c r="B243" t="s">
        <v>23</v>
      </c>
      <c r="C243" s="4">
        <v>35</v>
      </c>
      <c r="D243" t="s">
        <v>83</v>
      </c>
      <c r="E243" t="s">
        <v>84</v>
      </c>
      <c r="F243" t="s">
        <v>44</v>
      </c>
      <c r="G243" t="s">
        <v>17</v>
      </c>
      <c r="H243" t="s">
        <v>37</v>
      </c>
      <c r="I243" s="9">
        <v>44625</v>
      </c>
      <c r="J243" s="9">
        <v>44633</v>
      </c>
      <c r="K243" s="9">
        <v>44644</v>
      </c>
      <c r="L243" t="s">
        <v>38</v>
      </c>
      <c r="M243" s="5"/>
      <c r="P243" s="4">
        <v>5</v>
      </c>
      <c r="Q243" t="s">
        <v>28</v>
      </c>
      <c r="R243" s="10" t="str">
        <f t="shared" si="6"/>
        <v>34-39</v>
      </c>
      <c r="S243">
        <f t="shared" si="7"/>
        <v>19</v>
      </c>
    </row>
    <row r="244" spans="1:19">
      <c r="A244" t="s">
        <v>317</v>
      </c>
      <c r="B244" t="s">
        <v>23</v>
      </c>
      <c r="C244" s="4">
        <v>24</v>
      </c>
      <c r="D244" t="s">
        <v>14</v>
      </c>
      <c r="E244" t="s">
        <v>65</v>
      </c>
      <c r="F244" t="s">
        <v>31</v>
      </c>
      <c r="G244" t="s">
        <v>17</v>
      </c>
      <c r="H244" t="s">
        <v>48</v>
      </c>
      <c r="I244" s="9">
        <v>44625</v>
      </c>
      <c r="J244" s="9">
        <v>44636</v>
      </c>
      <c r="K244" s="9">
        <v>44645</v>
      </c>
      <c r="L244" t="s">
        <v>19</v>
      </c>
      <c r="M244" s="4">
        <v>74314</v>
      </c>
      <c r="N244">
        <v>4</v>
      </c>
      <c r="O244" t="s">
        <v>20</v>
      </c>
      <c r="P244" s="4">
        <v>5</v>
      </c>
      <c r="Q244" t="s">
        <v>28</v>
      </c>
      <c r="R244" s="10" t="str">
        <f t="shared" si="6"/>
        <v>22-27</v>
      </c>
      <c r="S244">
        <f t="shared" si="7"/>
        <v>20</v>
      </c>
    </row>
    <row r="245" spans="1:19">
      <c r="A245" t="s">
        <v>318</v>
      </c>
      <c r="B245" t="s">
        <v>13</v>
      </c>
      <c r="C245" s="4">
        <v>25</v>
      </c>
      <c r="D245" t="s">
        <v>58</v>
      </c>
      <c r="E245" t="s">
        <v>111</v>
      </c>
      <c r="F245" t="s">
        <v>26</v>
      </c>
      <c r="G245" t="s">
        <v>66</v>
      </c>
      <c r="H245" t="s">
        <v>37</v>
      </c>
      <c r="I245" s="9">
        <v>44626</v>
      </c>
      <c r="J245" s="9">
        <v>44643</v>
      </c>
      <c r="K245" s="9">
        <v>44649</v>
      </c>
      <c r="L245" t="s">
        <v>19</v>
      </c>
      <c r="M245" s="4">
        <v>67227</v>
      </c>
      <c r="N245">
        <v>4.9000000000000004</v>
      </c>
      <c r="O245" t="s">
        <v>20</v>
      </c>
      <c r="P245" s="5"/>
      <c r="Q245" t="s">
        <v>21</v>
      </c>
      <c r="R245" s="10" t="str">
        <f t="shared" si="6"/>
        <v>22-27</v>
      </c>
      <c r="S245">
        <f t="shared" si="7"/>
        <v>23</v>
      </c>
    </row>
    <row r="246" spans="1:19">
      <c r="A246" t="s">
        <v>319</v>
      </c>
      <c r="B246" t="s">
        <v>13</v>
      </c>
      <c r="C246" s="4">
        <v>31</v>
      </c>
      <c r="D246" t="s">
        <v>24</v>
      </c>
      <c r="E246" t="s">
        <v>43</v>
      </c>
      <c r="F246" t="s">
        <v>53</v>
      </c>
      <c r="G246" t="s">
        <v>27</v>
      </c>
      <c r="H246" t="s">
        <v>48</v>
      </c>
      <c r="I246" s="9">
        <v>44626</v>
      </c>
      <c r="J246" s="9">
        <v>44648</v>
      </c>
      <c r="K246" s="9">
        <v>44655</v>
      </c>
      <c r="L246" t="s">
        <v>19</v>
      </c>
      <c r="M246" s="4">
        <v>79517</v>
      </c>
      <c r="N246">
        <v>4</v>
      </c>
      <c r="O246" t="s">
        <v>20</v>
      </c>
      <c r="P246" s="4">
        <v>3</v>
      </c>
      <c r="Q246" t="s">
        <v>28</v>
      </c>
      <c r="R246" s="10" t="str">
        <f t="shared" si="6"/>
        <v>28-33</v>
      </c>
      <c r="S246">
        <f t="shared" si="7"/>
        <v>29</v>
      </c>
    </row>
    <row r="247" spans="1:19">
      <c r="A247" t="s">
        <v>320</v>
      </c>
      <c r="B247" t="s">
        <v>23</v>
      </c>
      <c r="C247" s="4">
        <v>33</v>
      </c>
      <c r="D247" t="s">
        <v>58</v>
      </c>
      <c r="E247" t="s">
        <v>111</v>
      </c>
      <c r="F247" t="s">
        <v>44</v>
      </c>
      <c r="G247" t="s">
        <v>69</v>
      </c>
      <c r="H247" t="s">
        <v>48</v>
      </c>
      <c r="I247" s="9">
        <v>44626</v>
      </c>
      <c r="J247" s="9">
        <v>44636</v>
      </c>
      <c r="K247" s="9">
        <v>44640</v>
      </c>
      <c r="L247" t="s">
        <v>38</v>
      </c>
      <c r="M247" s="5"/>
      <c r="P247" s="4">
        <v>4</v>
      </c>
      <c r="Q247" t="s">
        <v>63</v>
      </c>
      <c r="R247" s="10" t="str">
        <f t="shared" si="6"/>
        <v>28-33</v>
      </c>
      <c r="S247">
        <f t="shared" si="7"/>
        <v>14</v>
      </c>
    </row>
    <row r="248" spans="1:19">
      <c r="A248" t="s">
        <v>321</v>
      </c>
      <c r="B248" t="s">
        <v>13</v>
      </c>
      <c r="C248" s="4">
        <v>38</v>
      </c>
      <c r="D248" t="s">
        <v>14</v>
      </c>
      <c r="E248" t="s">
        <v>65</v>
      </c>
      <c r="F248" t="s">
        <v>61</v>
      </c>
      <c r="G248" t="s">
        <v>27</v>
      </c>
      <c r="H248" t="s">
        <v>37</v>
      </c>
      <c r="I248" s="9">
        <v>44626</v>
      </c>
      <c r="J248" s="9">
        <v>44647</v>
      </c>
      <c r="K248" s="9">
        <v>44659</v>
      </c>
      <c r="L248" t="s">
        <v>19</v>
      </c>
      <c r="M248" s="4">
        <v>49297</v>
      </c>
      <c r="N248">
        <v>4.4000000000000004</v>
      </c>
      <c r="O248" t="s">
        <v>20</v>
      </c>
      <c r="P248" s="4">
        <v>4</v>
      </c>
      <c r="Q248" t="s">
        <v>28</v>
      </c>
      <c r="R248" s="10" t="str">
        <f t="shared" si="6"/>
        <v>34-39</v>
      </c>
      <c r="S248">
        <f t="shared" si="7"/>
        <v>33</v>
      </c>
    </row>
    <row r="249" spans="1:19">
      <c r="A249" t="s">
        <v>322</v>
      </c>
      <c r="B249" t="s">
        <v>23</v>
      </c>
      <c r="C249" s="4">
        <v>37</v>
      </c>
      <c r="D249" t="s">
        <v>80</v>
      </c>
      <c r="E249" t="s">
        <v>81</v>
      </c>
      <c r="F249" t="s">
        <v>61</v>
      </c>
      <c r="G249" t="s">
        <v>17</v>
      </c>
      <c r="H249" t="s">
        <v>51</v>
      </c>
      <c r="I249" s="9">
        <v>44626</v>
      </c>
      <c r="J249" s="9">
        <v>44647</v>
      </c>
      <c r="K249" s="9">
        <v>44654</v>
      </c>
      <c r="L249" t="s">
        <v>19</v>
      </c>
      <c r="M249" s="4">
        <v>45106</v>
      </c>
      <c r="N249">
        <v>4.5999999999999996</v>
      </c>
      <c r="O249" t="s">
        <v>20</v>
      </c>
      <c r="P249" s="5"/>
      <c r="Q249" t="s">
        <v>28</v>
      </c>
      <c r="R249" s="10" t="str">
        <f t="shared" si="6"/>
        <v>34-39</v>
      </c>
      <c r="S249">
        <f t="shared" si="7"/>
        <v>28</v>
      </c>
    </row>
    <row r="250" spans="1:19">
      <c r="A250" t="s">
        <v>323</v>
      </c>
      <c r="B250" t="s">
        <v>23</v>
      </c>
      <c r="C250" s="4">
        <v>22</v>
      </c>
      <c r="D250" t="s">
        <v>40</v>
      </c>
      <c r="E250" t="s">
        <v>253</v>
      </c>
      <c r="F250" t="s">
        <v>44</v>
      </c>
      <c r="G250" t="s">
        <v>17</v>
      </c>
      <c r="H250" t="s">
        <v>37</v>
      </c>
      <c r="I250" s="9">
        <v>44626</v>
      </c>
      <c r="J250" s="9">
        <v>44647</v>
      </c>
      <c r="K250" s="9">
        <v>44658</v>
      </c>
      <c r="L250" t="s">
        <v>19</v>
      </c>
      <c r="M250" s="4">
        <v>84983</v>
      </c>
      <c r="N250">
        <v>4.4000000000000004</v>
      </c>
      <c r="O250" t="s">
        <v>20</v>
      </c>
      <c r="P250" s="4">
        <v>5</v>
      </c>
      <c r="Q250" t="s">
        <v>28</v>
      </c>
      <c r="R250" s="10" t="str">
        <f t="shared" si="6"/>
        <v>22-27</v>
      </c>
      <c r="S250">
        <f t="shared" si="7"/>
        <v>32</v>
      </c>
    </row>
    <row r="251" spans="1:19">
      <c r="A251" t="s">
        <v>324</v>
      </c>
      <c r="B251" t="s">
        <v>30</v>
      </c>
      <c r="C251" s="4">
        <v>50</v>
      </c>
      <c r="D251" t="s">
        <v>14</v>
      </c>
      <c r="E251" t="s">
        <v>65</v>
      </c>
      <c r="F251" t="s">
        <v>73</v>
      </c>
      <c r="G251" t="s">
        <v>32</v>
      </c>
      <c r="H251" t="s">
        <v>48</v>
      </c>
      <c r="I251" s="9">
        <v>44627</v>
      </c>
      <c r="J251" s="9">
        <v>44639</v>
      </c>
      <c r="K251" s="9">
        <v>44643</v>
      </c>
      <c r="L251" t="s">
        <v>19</v>
      </c>
      <c r="M251" s="4">
        <v>158298</v>
      </c>
      <c r="N251">
        <v>4.4000000000000004</v>
      </c>
      <c r="O251" t="s">
        <v>20</v>
      </c>
      <c r="P251" s="4">
        <v>5</v>
      </c>
      <c r="Q251" t="s">
        <v>21</v>
      </c>
      <c r="R251" s="10" t="str">
        <f t="shared" si="6"/>
        <v>46-51</v>
      </c>
      <c r="S251">
        <f t="shared" si="7"/>
        <v>16</v>
      </c>
    </row>
    <row r="252" spans="1:19">
      <c r="A252" t="s">
        <v>325</v>
      </c>
      <c r="B252" t="s">
        <v>13</v>
      </c>
      <c r="C252" s="4">
        <v>27</v>
      </c>
      <c r="D252" t="s">
        <v>14</v>
      </c>
      <c r="E252" t="s">
        <v>15</v>
      </c>
      <c r="F252" t="s">
        <v>44</v>
      </c>
      <c r="G252" t="s">
        <v>17</v>
      </c>
      <c r="H252" t="s">
        <v>18</v>
      </c>
      <c r="I252" s="9">
        <v>44627</v>
      </c>
      <c r="J252" s="9">
        <v>44635</v>
      </c>
      <c r="K252" s="9">
        <v>44647</v>
      </c>
      <c r="L252" t="s">
        <v>38</v>
      </c>
      <c r="M252" s="5"/>
      <c r="P252" s="4">
        <v>3</v>
      </c>
      <c r="Q252" t="s">
        <v>63</v>
      </c>
      <c r="R252" s="10" t="str">
        <f t="shared" si="6"/>
        <v>22-27</v>
      </c>
      <c r="S252">
        <f t="shared" si="7"/>
        <v>20</v>
      </c>
    </row>
    <row r="253" spans="1:19">
      <c r="A253" t="s">
        <v>326</v>
      </c>
      <c r="B253" t="s">
        <v>13</v>
      </c>
      <c r="C253" s="4">
        <v>25</v>
      </c>
      <c r="D253" t="s">
        <v>58</v>
      </c>
      <c r="E253" t="s">
        <v>111</v>
      </c>
      <c r="F253" t="s">
        <v>86</v>
      </c>
      <c r="G253" t="s">
        <v>27</v>
      </c>
      <c r="H253" t="s">
        <v>37</v>
      </c>
      <c r="I253" s="9">
        <v>44627</v>
      </c>
      <c r="J253" s="9">
        <v>44640</v>
      </c>
      <c r="K253" s="9">
        <v>44645</v>
      </c>
      <c r="L253" t="s">
        <v>56</v>
      </c>
      <c r="M253" s="5"/>
      <c r="P253" s="4">
        <v>4</v>
      </c>
      <c r="Q253" t="s">
        <v>28</v>
      </c>
      <c r="R253" s="10" t="str">
        <f t="shared" si="6"/>
        <v>22-27</v>
      </c>
      <c r="S253">
        <f t="shared" si="7"/>
        <v>18</v>
      </c>
    </row>
    <row r="254" spans="1:19">
      <c r="A254" t="s">
        <v>327</v>
      </c>
      <c r="B254" t="s">
        <v>30</v>
      </c>
      <c r="C254" s="4">
        <v>24</v>
      </c>
      <c r="D254" t="s">
        <v>14</v>
      </c>
      <c r="E254" t="s">
        <v>15</v>
      </c>
      <c r="F254" t="s">
        <v>16</v>
      </c>
      <c r="G254" t="s">
        <v>27</v>
      </c>
      <c r="H254" t="s">
        <v>51</v>
      </c>
      <c r="I254" s="9">
        <v>44627</v>
      </c>
      <c r="J254" s="9">
        <v>44646</v>
      </c>
      <c r="K254" s="9">
        <v>44656</v>
      </c>
      <c r="L254" t="s">
        <v>19</v>
      </c>
      <c r="M254" s="4">
        <v>43182</v>
      </c>
      <c r="N254">
        <v>4</v>
      </c>
      <c r="O254" t="s">
        <v>20</v>
      </c>
      <c r="P254" s="5"/>
      <c r="Q254" t="s">
        <v>28</v>
      </c>
      <c r="R254" s="10" t="str">
        <f t="shared" si="6"/>
        <v>22-27</v>
      </c>
      <c r="S254">
        <f t="shared" si="7"/>
        <v>29</v>
      </c>
    </row>
    <row r="255" spans="1:19">
      <c r="A255" t="s">
        <v>328</v>
      </c>
      <c r="B255" t="s">
        <v>13</v>
      </c>
      <c r="C255" s="4">
        <v>26</v>
      </c>
      <c r="D255" t="s">
        <v>14</v>
      </c>
      <c r="E255" t="s">
        <v>15</v>
      </c>
      <c r="F255" t="s">
        <v>61</v>
      </c>
      <c r="G255" t="s">
        <v>27</v>
      </c>
      <c r="H255" t="s">
        <v>67</v>
      </c>
      <c r="I255" s="9">
        <v>44628</v>
      </c>
      <c r="J255" s="9">
        <v>44648</v>
      </c>
      <c r="K255" s="9">
        <v>44656</v>
      </c>
      <c r="L255" t="s">
        <v>38</v>
      </c>
      <c r="M255" s="5"/>
      <c r="P255" s="4">
        <v>4</v>
      </c>
      <c r="Q255" t="s">
        <v>21</v>
      </c>
      <c r="R255" s="10" t="str">
        <f t="shared" si="6"/>
        <v>22-27</v>
      </c>
      <c r="S255">
        <f t="shared" si="7"/>
        <v>28</v>
      </c>
    </row>
    <row r="256" spans="1:19">
      <c r="A256" t="s">
        <v>329</v>
      </c>
      <c r="B256" t="s">
        <v>13</v>
      </c>
      <c r="C256" s="4">
        <v>31</v>
      </c>
      <c r="D256" t="s">
        <v>129</v>
      </c>
      <c r="E256" t="s">
        <v>205</v>
      </c>
      <c r="F256" t="s">
        <v>86</v>
      </c>
      <c r="G256" t="s">
        <v>17</v>
      </c>
      <c r="H256" t="s">
        <v>18</v>
      </c>
      <c r="I256" s="9">
        <v>44628</v>
      </c>
      <c r="J256" s="9">
        <v>44637</v>
      </c>
      <c r="K256" s="9">
        <v>44648</v>
      </c>
      <c r="L256" t="s">
        <v>19</v>
      </c>
      <c r="M256" s="4">
        <v>153194</v>
      </c>
      <c r="N256">
        <v>4.0999999999999996</v>
      </c>
      <c r="O256" t="s">
        <v>45</v>
      </c>
      <c r="P256" s="4">
        <v>5</v>
      </c>
      <c r="Q256" t="s">
        <v>21</v>
      </c>
      <c r="R256" s="10" t="str">
        <f t="shared" si="6"/>
        <v>28-33</v>
      </c>
      <c r="S256">
        <f t="shared" si="7"/>
        <v>20</v>
      </c>
    </row>
    <row r="257" spans="1:19">
      <c r="A257" t="s">
        <v>330</v>
      </c>
      <c r="B257" t="s">
        <v>13</v>
      </c>
      <c r="C257" s="4">
        <v>23</v>
      </c>
      <c r="D257" t="s">
        <v>40</v>
      </c>
      <c r="E257" t="s">
        <v>41</v>
      </c>
      <c r="F257" t="s">
        <v>53</v>
      </c>
      <c r="G257" t="s">
        <v>17</v>
      </c>
      <c r="H257" t="s">
        <v>18</v>
      </c>
      <c r="I257" s="9">
        <v>44628</v>
      </c>
      <c r="J257" s="9">
        <v>44640</v>
      </c>
      <c r="K257" s="9">
        <v>44644</v>
      </c>
      <c r="L257" t="s">
        <v>19</v>
      </c>
      <c r="M257" s="4">
        <v>66450</v>
      </c>
      <c r="N257">
        <v>4</v>
      </c>
      <c r="O257" t="s">
        <v>20</v>
      </c>
      <c r="P257" s="4">
        <v>4</v>
      </c>
      <c r="Q257" t="s">
        <v>28</v>
      </c>
      <c r="R257" s="10" t="str">
        <f t="shared" si="6"/>
        <v>22-27</v>
      </c>
      <c r="S257">
        <f t="shared" si="7"/>
        <v>16</v>
      </c>
    </row>
    <row r="258" spans="1:19">
      <c r="A258" t="s">
        <v>331</v>
      </c>
      <c r="B258" t="s">
        <v>23</v>
      </c>
      <c r="C258" s="4">
        <v>26</v>
      </c>
      <c r="D258" t="s">
        <v>129</v>
      </c>
      <c r="E258" t="s">
        <v>205</v>
      </c>
      <c r="F258" t="s">
        <v>78</v>
      </c>
      <c r="G258" t="s">
        <v>17</v>
      </c>
      <c r="H258" t="s">
        <v>51</v>
      </c>
      <c r="I258" s="9">
        <v>44628</v>
      </c>
      <c r="J258" s="9">
        <v>44643</v>
      </c>
      <c r="K258" s="9">
        <v>44647</v>
      </c>
      <c r="L258" t="s">
        <v>145</v>
      </c>
      <c r="M258" s="5"/>
      <c r="P258" s="4">
        <v>5</v>
      </c>
      <c r="Q258" t="s">
        <v>21</v>
      </c>
      <c r="R258" s="10" t="str">
        <f t="shared" si="6"/>
        <v>22-27</v>
      </c>
      <c r="S258">
        <f t="shared" si="7"/>
        <v>19</v>
      </c>
    </row>
    <row r="259" spans="1:19">
      <c r="A259" t="s">
        <v>332</v>
      </c>
      <c r="B259" t="s">
        <v>30</v>
      </c>
      <c r="C259" s="4">
        <v>26</v>
      </c>
      <c r="D259" t="s">
        <v>14</v>
      </c>
      <c r="E259" t="s">
        <v>15</v>
      </c>
      <c r="F259" t="s">
        <v>16</v>
      </c>
      <c r="G259" t="s">
        <v>32</v>
      </c>
      <c r="H259" t="s">
        <v>18</v>
      </c>
      <c r="I259" s="9">
        <v>44628</v>
      </c>
      <c r="J259" s="9">
        <v>44643</v>
      </c>
      <c r="K259" s="9">
        <v>44647</v>
      </c>
      <c r="L259" t="s">
        <v>19</v>
      </c>
      <c r="M259" s="5"/>
      <c r="O259" t="s">
        <v>20</v>
      </c>
      <c r="P259" s="4">
        <v>4</v>
      </c>
      <c r="Q259" t="s">
        <v>63</v>
      </c>
      <c r="R259" s="10" t="str">
        <f t="shared" ref="R259:R322" si="8">IF(AND(C259&gt;=22,C259&lt;=27),"22-27",
 IF(AND(C259&gt;=28,C259&lt;=33),"28-33",
 IF(AND(C259&gt;=34,C259&lt;=39),"34-39",
 IF(AND(C259&gt;=40,C259&lt;=45),"40-45",
 IF(AND(C259&gt;=46,C259&lt;=51),"46-51",
 IF(AND(C259&gt;=52,C259&lt;=57),"52-57","Other"))))))</f>
        <v>22-27</v>
      </c>
      <c r="S259">
        <f t="shared" ref="S259:S322" si="9">K259-I259</f>
        <v>19</v>
      </c>
    </row>
    <row r="260" spans="1:19">
      <c r="A260" t="s">
        <v>333</v>
      </c>
      <c r="B260" t="s">
        <v>13</v>
      </c>
      <c r="C260" s="4">
        <v>22</v>
      </c>
      <c r="D260" t="s">
        <v>14</v>
      </c>
      <c r="E260" t="s">
        <v>15</v>
      </c>
      <c r="F260" t="s">
        <v>96</v>
      </c>
      <c r="G260" t="s">
        <v>69</v>
      </c>
      <c r="H260" t="s">
        <v>37</v>
      </c>
      <c r="I260" s="9">
        <v>44628</v>
      </c>
      <c r="J260" s="9">
        <v>44636</v>
      </c>
      <c r="K260" s="9">
        <v>44646</v>
      </c>
      <c r="L260" t="s">
        <v>19</v>
      </c>
      <c r="M260" s="4">
        <v>52975</v>
      </c>
      <c r="N260">
        <v>3.9</v>
      </c>
      <c r="O260" t="s">
        <v>20</v>
      </c>
      <c r="P260" s="4">
        <v>3</v>
      </c>
      <c r="Q260" t="s">
        <v>21</v>
      </c>
      <c r="R260" s="10" t="str">
        <f t="shared" si="8"/>
        <v>22-27</v>
      </c>
      <c r="S260">
        <f t="shared" si="9"/>
        <v>18</v>
      </c>
    </row>
    <row r="261" spans="1:19">
      <c r="A261" t="s">
        <v>334</v>
      </c>
      <c r="B261" t="s">
        <v>13</v>
      </c>
      <c r="C261" s="4">
        <v>22</v>
      </c>
      <c r="D261" t="s">
        <v>40</v>
      </c>
      <c r="E261" t="s">
        <v>253</v>
      </c>
      <c r="F261" t="s">
        <v>50</v>
      </c>
      <c r="G261" t="s">
        <v>17</v>
      </c>
      <c r="H261" t="s">
        <v>18</v>
      </c>
      <c r="I261" s="9">
        <v>44628</v>
      </c>
      <c r="J261" s="9">
        <v>44641</v>
      </c>
      <c r="K261" s="9">
        <v>44648</v>
      </c>
      <c r="L261" t="s">
        <v>56</v>
      </c>
      <c r="M261" s="5"/>
      <c r="P261" s="4">
        <v>4</v>
      </c>
      <c r="Q261" t="s">
        <v>28</v>
      </c>
      <c r="R261" s="10" t="str">
        <f t="shared" si="8"/>
        <v>22-27</v>
      </c>
      <c r="S261">
        <f t="shared" si="9"/>
        <v>20</v>
      </c>
    </row>
    <row r="262" spans="1:19">
      <c r="A262" t="s">
        <v>335</v>
      </c>
      <c r="B262" t="s">
        <v>30</v>
      </c>
      <c r="C262" s="4">
        <v>33</v>
      </c>
      <c r="D262" t="s">
        <v>24</v>
      </c>
      <c r="E262" t="s">
        <v>43</v>
      </c>
      <c r="F262" t="s">
        <v>125</v>
      </c>
      <c r="G262" t="s">
        <v>27</v>
      </c>
      <c r="H262" t="s">
        <v>48</v>
      </c>
      <c r="I262" s="9">
        <v>44629</v>
      </c>
      <c r="J262" s="9">
        <v>44640</v>
      </c>
      <c r="K262" s="9">
        <v>44647</v>
      </c>
      <c r="L262" t="s">
        <v>19</v>
      </c>
      <c r="M262" s="4">
        <v>115813</v>
      </c>
      <c r="N262">
        <v>4.5</v>
      </c>
      <c r="O262" t="s">
        <v>20</v>
      </c>
      <c r="P262" s="4">
        <v>4</v>
      </c>
      <c r="Q262" t="s">
        <v>28</v>
      </c>
      <c r="R262" s="10" t="str">
        <f t="shared" si="8"/>
        <v>28-33</v>
      </c>
      <c r="S262">
        <f t="shared" si="9"/>
        <v>18</v>
      </c>
    </row>
    <row r="263" spans="1:19">
      <c r="A263" t="s">
        <v>336</v>
      </c>
      <c r="B263" t="s">
        <v>23</v>
      </c>
      <c r="C263" s="4">
        <v>22</v>
      </c>
      <c r="D263" t="s">
        <v>14</v>
      </c>
      <c r="E263" t="s">
        <v>65</v>
      </c>
      <c r="F263" t="s">
        <v>36</v>
      </c>
      <c r="G263" t="s">
        <v>32</v>
      </c>
      <c r="H263" t="s">
        <v>51</v>
      </c>
      <c r="I263" s="9">
        <v>44629</v>
      </c>
      <c r="J263" s="9">
        <v>44648</v>
      </c>
      <c r="K263" s="9">
        <v>44657</v>
      </c>
      <c r="L263" t="s">
        <v>38</v>
      </c>
      <c r="M263" s="5"/>
      <c r="P263" s="5"/>
      <c r="Q263" t="s">
        <v>28</v>
      </c>
      <c r="R263" s="10" t="str">
        <f t="shared" si="8"/>
        <v>22-27</v>
      </c>
      <c r="S263">
        <f t="shared" si="9"/>
        <v>28</v>
      </c>
    </row>
    <row r="264" spans="1:19">
      <c r="A264" t="s">
        <v>337</v>
      </c>
      <c r="B264" t="s">
        <v>13</v>
      </c>
      <c r="C264" s="4">
        <v>35</v>
      </c>
      <c r="D264" t="s">
        <v>83</v>
      </c>
      <c r="E264" t="s">
        <v>84</v>
      </c>
      <c r="F264" t="s">
        <v>73</v>
      </c>
      <c r="G264" t="s">
        <v>17</v>
      </c>
      <c r="H264" t="s">
        <v>51</v>
      </c>
      <c r="I264" s="9">
        <v>44629</v>
      </c>
      <c r="J264" s="9">
        <v>44645</v>
      </c>
      <c r="K264" s="9">
        <v>44652</v>
      </c>
      <c r="L264" t="s">
        <v>19</v>
      </c>
      <c r="M264" s="4">
        <v>229013</v>
      </c>
      <c r="N264">
        <v>4.2</v>
      </c>
      <c r="O264" t="s">
        <v>20</v>
      </c>
      <c r="P264" s="4">
        <v>4</v>
      </c>
      <c r="Q264" t="s">
        <v>28</v>
      </c>
      <c r="R264" s="10" t="str">
        <f t="shared" si="8"/>
        <v>34-39</v>
      </c>
      <c r="S264">
        <f t="shared" si="9"/>
        <v>23</v>
      </c>
    </row>
    <row r="265" spans="1:19">
      <c r="A265" t="s">
        <v>338</v>
      </c>
      <c r="B265" t="s">
        <v>13</v>
      </c>
      <c r="C265" s="4">
        <v>24</v>
      </c>
      <c r="D265" t="s">
        <v>24</v>
      </c>
      <c r="E265" t="s">
        <v>43</v>
      </c>
      <c r="F265" t="s">
        <v>53</v>
      </c>
      <c r="G265" t="s">
        <v>17</v>
      </c>
      <c r="H265" t="s">
        <v>37</v>
      </c>
      <c r="I265" s="9">
        <v>44630</v>
      </c>
      <c r="J265" s="9">
        <v>44641</v>
      </c>
      <c r="K265" s="9">
        <v>44648</v>
      </c>
      <c r="L265" t="s">
        <v>19</v>
      </c>
      <c r="M265" s="4">
        <v>82643</v>
      </c>
      <c r="N265">
        <v>4.0999999999999996</v>
      </c>
      <c r="O265" t="s">
        <v>20</v>
      </c>
      <c r="P265" s="4">
        <v>5</v>
      </c>
      <c r="Q265" t="s">
        <v>28</v>
      </c>
      <c r="R265" s="10" t="str">
        <f t="shared" si="8"/>
        <v>22-27</v>
      </c>
      <c r="S265">
        <f t="shared" si="9"/>
        <v>18</v>
      </c>
    </row>
    <row r="266" spans="1:19">
      <c r="A266" t="s">
        <v>339</v>
      </c>
      <c r="B266" t="s">
        <v>30</v>
      </c>
      <c r="C266" s="4">
        <v>27</v>
      </c>
      <c r="D266" t="s">
        <v>14</v>
      </c>
      <c r="E266" t="s">
        <v>15</v>
      </c>
      <c r="F266" t="s">
        <v>50</v>
      </c>
      <c r="G266" t="s">
        <v>17</v>
      </c>
      <c r="H266" t="s">
        <v>18</v>
      </c>
      <c r="I266" s="9">
        <v>44630</v>
      </c>
      <c r="J266" s="9">
        <v>44641</v>
      </c>
      <c r="K266" s="9">
        <v>44646</v>
      </c>
      <c r="L266" t="s">
        <v>19</v>
      </c>
      <c r="M266" s="5"/>
      <c r="O266" t="s">
        <v>45</v>
      </c>
      <c r="P266" s="4">
        <v>4</v>
      </c>
      <c r="Q266" t="s">
        <v>28</v>
      </c>
      <c r="R266" s="10" t="str">
        <f t="shared" si="8"/>
        <v>22-27</v>
      </c>
      <c r="S266">
        <f t="shared" si="9"/>
        <v>16</v>
      </c>
    </row>
    <row r="267" spans="1:19">
      <c r="A267" t="s">
        <v>340</v>
      </c>
      <c r="B267" t="s">
        <v>30</v>
      </c>
      <c r="C267" s="4">
        <v>34</v>
      </c>
      <c r="D267" t="s">
        <v>14</v>
      </c>
      <c r="E267" t="s">
        <v>65</v>
      </c>
      <c r="F267" t="s">
        <v>78</v>
      </c>
      <c r="G267" t="s">
        <v>17</v>
      </c>
      <c r="H267" t="s">
        <v>37</v>
      </c>
      <c r="I267" s="9">
        <v>44630</v>
      </c>
      <c r="J267" s="9">
        <v>44646</v>
      </c>
      <c r="K267" s="9">
        <v>44650</v>
      </c>
      <c r="L267" t="s">
        <v>19</v>
      </c>
      <c r="M267" s="4">
        <v>42690</v>
      </c>
      <c r="N267">
        <v>4.2</v>
      </c>
      <c r="O267" t="s">
        <v>20</v>
      </c>
      <c r="P267" s="4">
        <v>4</v>
      </c>
      <c r="Q267" t="s">
        <v>28</v>
      </c>
      <c r="R267" s="10" t="str">
        <f t="shared" si="8"/>
        <v>34-39</v>
      </c>
      <c r="S267">
        <f t="shared" si="9"/>
        <v>20</v>
      </c>
    </row>
    <row r="268" spans="1:19">
      <c r="A268" t="s">
        <v>341</v>
      </c>
      <c r="B268" t="s">
        <v>30</v>
      </c>
      <c r="C268" s="4">
        <v>40</v>
      </c>
      <c r="D268" t="s">
        <v>14</v>
      </c>
      <c r="E268" t="s">
        <v>15</v>
      </c>
      <c r="F268" t="s">
        <v>31</v>
      </c>
      <c r="G268" t="s">
        <v>69</v>
      </c>
      <c r="H268" t="s">
        <v>48</v>
      </c>
      <c r="I268" s="9">
        <v>44630</v>
      </c>
      <c r="J268" s="9">
        <v>44646</v>
      </c>
      <c r="K268" s="9">
        <v>44656</v>
      </c>
      <c r="L268" t="s">
        <v>38</v>
      </c>
      <c r="M268" s="5"/>
      <c r="P268" s="5"/>
      <c r="Q268" t="s">
        <v>28</v>
      </c>
      <c r="R268" s="10" t="str">
        <f t="shared" si="8"/>
        <v>40-45</v>
      </c>
      <c r="S268">
        <f t="shared" si="9"/>
        <v>26</v>
      </c>
    </row>
    <row r="269" spans="1:19">
      <c r="A269" t="s">
        <v>342</v>
      </c>
      <c r="B269" t="s">
        <v>30</v>
      </c>
      <c r="C269" s="4">
        <v>32</v>
      </c>
      <c r="D269" t="s">
        <v>24</v>
      </c>
      <c r="E269" t="s">
        <v>25</v>
      </c>
      <c r="F269" t="s">
        <v>31</v>
      </c>
      <c r="G269" t="s">
        <v>66</v>
      </c>
      <c r="H269" t="s">
        <v>18</v>
      </c>
      <c r="I269" s="9">
        <v>44630</v>
      </c>
      <c r="J269" s="9">
        <v>44650</v>
      </c>
      <c r="K269" s="9">
        <v>44654</v>
      </c>
      <c r="L269" t="s">
        <v>19</v>
      </c>
      <c r="M269" s="4">
        <v>83427</v>
      </c>
      <c r="N269">
        <v>3.9</v>
      </c>
      <c r="O269" t="s">
        <v>45</v>
      </c>
      <c r="P269" s="4">
        <v>5</v>
      </c>
      <c r="Q269" t="s">
        <v>28</v>
      </c>
      <c r="R269" s="10" t="str">
        <f t="shared" si="8"/>
        <v>28-33</v>
      </c>
      <c r="S269">
        <f t="shared" si="9"/>
        <v>24</v>
      </c>
    </row>
    <row r="270" spans="1:19">
      <c r="A270" t="s">
        <v>343</v>
      </c>
      <c r="B270" t="s">
        <v>13</v>
      </c>
      <c r="C270" s="4">
        <v>53</v>
      </c>
      <c r="D270" t="s">
        <v>58</v>
      </c>
      <c r="E270" t="s">
        <v>111</v>
      </c>
      <c r="F270" t="s">
        <v>16</v>
      </c>
      <c r="G270" t="s">
        <v>69</v>
      </c>
      <c r="H270" t="s">
        <v>37</v>
      </c>
      <c r="I270" s="9">
        <v>44631</v>
      </c>
      <c r="J270" s="9">
        <v>44643</v>
      </c>
      <c r="K270" s="9">
        <v>44647</v>
      </c>
      <c r="L270" t="s">
        <v>75</v>
      </c>
      <c r="M270" s="5"/>
      <c r="P270" s="4">
        <v>5</v>
      </c>
      <c r="Q270" t="s">
        <v>21</v>
      </c>
      <c r="R270" s="10" t="str">
        <f t="shared" si="8"/>
        <v>52-57</v>
      </c>
      <c r="S270">
        <f t="shared" si="9"/>
        <v>16</v>
      </c>
    </row>
    <row r="271" spans="1:19">
      <c r="A271" t="s">
        <v>344</v>
      </c>
      <c r="B271" t="s">
        <v>13</v>
      </c>
      <c r="C271" s="4">
        <v>24</v>
      </c>
      <c r="D271" t="s">
        <v>14</v>
      </c>
      <c r="E271" t="s">
        <v>15</v>
      </c>
      <c r="F271" t="s">
        <v>78</v>
      </c>
      <c r="G271" t="s">
        <v>32</v>
      </c>
      <c r="H271" t="s">
        <v>18</v>
      </c>
      <c r="I271" s="9">
        <v>44632</v>
      </c>
      <c r="J271" s="9">
        <v>44648</v>
      </c>
      <c r="K271" s="9">
        <v>44657</v>
      </c>
      <c r="L271" t="s">
        <v>19</v>
      </c>
      <c r="M271" s="4">
        <v>55300</v>
      </c>
      <c r="N271">
        <v>4.4000000000000004</v>
      </c>
      <c r="O271" t="s">
        <v>20</v>
      </c>
      <c r="P271" s="4">
        <v>3</v>
      </c>
      <c r="Q271" t="s">
        <v>28</v>
      </c>
      <c r="R271" s="10" t="str">
        <f t="shared" si="8"/>
        <v>22-27</v>
      </c>
      <c r="S271">
        <f t="shared" si="9"/>
        <v>25</v>
      </c>
    </row>
    <row r="272" spans="1:19">
      <c r="A272" t="s">
        <v>345</v>
      </c>
      <c r="B272" t="s">
        <v>30</v>
      </c>
      <c r="C272" s="4">
        <v>25</v>
      </c>
      <c r="D272" t="s">
        <v>129</v>
      </c>
      <c r="E272" t="s">
        <v>130</v>
      </c>
      <c r="F272" t="s">
        <v>31</v>
      </c>
      <c r="G272" t="s">
        <v>69</v>
      </c>
      <c r="H272" t="s">
        <v>37</v>
      </c>
      <c r="I272" s="9">
        <v>44633</v>
      </c>
      <c r="J272" s="9">
        <v>44648</v>
      </c>
      <c r="K272" s="9">
        <v>44655</v>
      </c>
      <c r="L272" t="s">
        <v>38</v>
      </c>
      <c r="M272" s="5"/>
      <c r="P272" s="4">
        <v>4</v>
      </c>
      <c r="Q272" t="s">
        <v>63</v>
      </c>
      <c r="R272" s="10" t="str">
        <f t="shared" si="8"/>
        <v>22-27</v>
      </c>
      <c r="S272">
        <f t="shared" si="9"/>
        <v>22</v>
      </c>
    </row>
    <row r="273" spans="1:19">
      <c r="A273" t="s">
        <v>346</v>
      </c>
      <c r="B273" t="s">
        <v>30</v>
      </c>
      <c r="C273" s="4">
        <v>52</v>
      </c>
      <c r="D273" t="s">
        <v>24</v>
      </c>
      <c r="E273" t="s">
        <v>43</v>
      </c>
      <c r="F273" t="s">
        <v>86</v>
      </c>
      <c r="G273" t="s">
        <v>27</v>
      </c>
      <c r="H273" t="s">
        <v>37</v>
      </c>
      <c r="I273" s="9">
        <v>44633</v>
      </c>
      <c r="J273" s="9">
        <v>44650</v>
      </c>
      <c r="K273" s="9">
        <v>44655</v>
      </c>
      <c r="L273" t="s">
        <v>38</v>
      </c>
      <c r="M273" s="5"/>
      <c r="P273" s="4">
        <v>5</v>
      </c>
      <c r="Q273" t="s">
        <v>28</v>
      </c>
      <c r="R273" s="10" t="str">
        <f t="shared" si="8"/>
        <v>52-57</v>
      </c>
      <c r="S273">
        <f t="shared" si="9"/>
        <v>22</v>
      </c>
    </row>
    <row r="274" spans="1:19">
      <c r="A274" t="s">
        <v>347</v>
      </c>
      <c r="B274" t="s">
        <v>30</v>
      </c>
      <c r="C274" s="4">
        <v>25</v>
      </c>
      <c r="D274" t="s">
        <v>40</v>
      </c>
      <c r="E274" t="s">
        <v>253</v>
      </c>
      <c r="F274" t="s">
        <v>78</v>
      </c>
      <c r="G274" t="s">
        <v>32</v>
      </c>
      <c r="H274" t="s">
        <v>18</v>
      </c>
      <c r="I274" s="9">
        <v>44633</v>
      </c>
      <c r="J274" s="9">
        <v>44652</v>
      </c>
      <c r="K274" s="9">
        <v>44659</v>
      </c>
      <c r="L274" t="s">
        <v>75</v>
      </c>
      <c r="M274" s="5"/>
      <c r="P274" s="4">
        <v>4</v>
      </c>
      <c r="Q274" t="s">
        <v>28</v>
      </c>
      <c r="R274" s="10" t="str">
        <f t="shared" si="8"/>
        <v>22-27</v>
      </c>
      <c r="S274">
        <f t="shared" si="9"/>
        <v>26</v>
      </c>
    </row>
    <row r="275" spans="1:19">
      <c r="A275" t="s">
        <v>348</v>
      </c>
      <c r="B275" t="s">
        <v>23</v>
      </c>
      <c r="C275" s="4">
        <v>35</v>
      </c>
      <c r="D275" t="s">
        <v>83</v>
      </c>
      <c r="E275" t="s">
        <v>84</v>
      </c>
      <c r="F275" t="s">
        <v>78</v>
      </c>
      <c r="G275" t="s">
        <v>27</v>
      </c>
      <c r="H275" t="s">
        <v>48</v>
      </c>
      <c r="I275" s="9">
        <v>44634</v>
      </c>
      <c r="J275" s="9">
        <v>44644</v>
      </c>
      <c r="K275" s="9">
        <v>44649</v>
      </c>
      <c r="L275" t="s">
        <v>56</v>
      </c>
      <c r="M275" s="5"/>
      <c r="P275" s="4">
        <v>4</v>
      </c>
      <c r="Q275" t="s">
        <v>21</v>
      </c>
      <c r="R275" s="10" t="str">
        <f t="shared" si="8"/>
        <v>34-39</v>
      </c>
      <c r="S275">
        <f t="shared" si="9"/>
        <v>15</v>
      </c>
    </row>
    <row r="276" spans="1:19">
      <c r="A276" t="s">
        <v>349</v>
      </c>
      <c r="B276" t="s">
        <v>13</v>
      </c>
      <c r="C276" s="4">
        <v>22</v>
      </c>
      <c r="D276" t="s">
        <v>14</v>
      </c>
      <c r="E276" t="s">
        <v>15</v>
      </c>
      <c r="F276" t="s">
        <v>50</v>
      </c>
      <c r="G276" t="s">
        <v>32</v>
      </c>
      <c r="H276" t="s">
        <v>37</v>
      </c>
      <c r="I276" s="9">
        <v>44634</v>
      </c>
      <c r="J276" s="9">
        <v>44653</v>
      </c>
      <c r="K276" s="9">
        <v>44659</v>
      </c>
      <c r="L276" t="s">
        <v>19</v>
      </c>
      <c r="M276" s="4">
        <v>42733</v>
      </c>
      <c r="N276">
        <v>3.6</v>
      </c>
      <c r="O276" t="s">
        <v>20</v>
      </c>
      <c r="P276" s="4">
        <v>5</v>
      </c>
      <c r="Q276" t="s">
        <v>28</v>
      </c>
      <c r="R276" s="10" t="str">
        <f t="shared" si="8"/>
        <v>22-27</v>
      </c>
      <c r="S276">
        <f t="shared" si="9"/>
        <v>25</v>
      </c>
    </row>
    <row r="277" spans="1:19">
      <c r="A277" t="s">
        <v>350</v>
      </c>
      <c r="B277" t="s">
        <v>13</v>
      </c>
      <c r="C277" s="4">
        <v>34</v>
      </c>
      <c r="D277" t="s">
        <v>129</v>
      </c>
      <c r="E277" t="s">
        <v>130</v>
      </c>
      <c r="F277" t="s">
        <v>16</v>
      </c>
      <c r="G277" t="s">
        <v>27</v>
      </c>
      <c r="H277" t="s">
        <v>37</v>
      </c>
      <c r="I277" s="9">
        <v>44635</v>
      </c>
      <c r="J277" s="9">
        <v>44654</v>
      </c>
      <c r="K277" s="9">
        <v>44660</v>
      </c>
      <c r="L277" t="s">
        <v>19</v>
      </c>
      <c r="M277" s="4">
        <v>47480</v>
      </c>
      <c r="N277">
        <v>4</v>
      </c>
      <c r="O277" t="s">
        <v>20</v>
      </c>
      <c r="P277" s="4">
        <v>4</v>
      </c>
      <c r="Q277" t="s">
        <v>28</v>
      </c>
      <c r="R277" s="10" t="str">
        <f t="shared" si="8"/>
        <v>34-39</v>
      </c>
      <c r="S277">
        <f t="shared" si="9"/>
        <v>25</v>
      </c>
    </row>
    <row r="278" spans="1:19">
      <c r="A278" t="s">
        <v>351</v>
      </c>
      <c r="B278" t="s">
        <v>30</v>
      </c>
      <c r="C278" s="4">
        <v>28</v>
      </c>
      <c r="D278" t="s">
        <v>24</v>
      </c>
      <c r="E278" t="s">
        <v>25</v>
      </c>
      <c r="F278" t="s">
        <v>36</v>
      </c>
      <c r="G278" t="s">
        <v>27</v>
      </c>
      <c r="H278" t="s">
        <v>37</v>
      </c>
      <c r="I278" s="9">
        <v>44635</v>
      </c>
      <c r="J278" s="9">
        <v>44653</v>
      </c>
      <c r="K278" s="9">
        <v>44657</v>
      </c>
      <c r="L278" t="s">
        <v>19</v>
      </c>
      <c r="M278" s="4">
        <v>78595</v>
      </c>
      <c r="N278">
        <v>4.3</v>
      </c>
      <c r="O278" t="s">
        <v>20</v>
      </c>
      <c r="P278" s="4">
        <v>5</v>
      </c>
      <c r="Q278" t="s">
        <v>28</v>
      </c>
      <c r="R278" s="10" t="str">
        <f t="shared" si="8"/>
        <v>28-33</v>
      </c>
      <c r="S278">
        <f t="shared" si="9"/>
        <v>22</v>
      </c>
    </row>
    <row r="279" spans="1:19">
      <c r="A279" t="s">
        <v>352</v>
      </c>
      <c r="B279" t="s">
        <v>30</v>
      </c>
      <c r="C279" s="4">
        <v>22</v>
      </c>
      <c r="D279" t="s">
        <v>129</v>
      </c>
      <c r="E279" t="s">
        <v>205</v>
      </c>
      <c r="F279" t="s">
        <v>44</v>
      </c>
      <c r="G279" t="s">
        <v>27</v>
      </c>
      <c r="H279" t="s">
        <v>18</v>
      </c>
      <c r="I279" s="9">
        <v>44635</v>
      </c>
      <c r="J279" s="9">
        <v>44643</v>
      </c>
      <c r="K279" s="9">
        <v>44653</v>
      </c>
      <c r="L279" t="s">
        <v>19</v>
      </c>
      <c r="M279" s="4">
        <v>85297</v>
      </c>
      <c r="N279">
        <v>4.0999999999999996</v>
      </c>
      <c r="O279" t="s">
        <v>20</v>
      </c>
      <c r="P279" s="4">
        <v>4</v>
      </c>
      <c r="Q279" t="s">
        <v>28</v>
      </c>
      <c r="R279" s="10" t="str">
        <f t="shared" si="8"/>
        <v>22-27</v>
      </c>
      <c r="S279">
        <f t="shared" si="9"/>
        <v>18</v>
      </c>
    </row>
    <row r="280" spans="1:19">
      <c r="A280" t="s">
        <v>353</v>
      </c>
      <c r="B280" t="s">
        <v>30</v>
      </c>
      <c r="C280" s="4">
        <v>37</v>
      </c>
      <c r="D280" t="s">
        <v>129</v>
      </c>
      <c r="E280" t="s">
        <v>130</v>
      </c>
      <c r="F280" t="s">
        <v>61</v>
      </c>
      <c r="G280" t="s">
        <v>17</v>
      </c>
      <c r="H280" t="s">
        <v>37</v>
      </c>
      <c r="I280" s="9">
        <v>44635</v>
      </c>
      <c r="J280" s="9">
        <v>44649</v>
      </c>
      <c r="K280" s="9">
        <v>44661</v>
      </c>
      <c r="L280" t="s">
        <v>19</v>
      </c>
      <c r="M280" s="4">
        <v>53786</v>
      </c>
      <c r="N280">
        <v>4.4000000000000004</v>
      </c>
      <c r="O280" t="s">
        <v>20</v>
      </c>
      <c r="P280" s="4">
        <v>4</v>
      </c>
      <c r="Q280" t="s">
        <v>21</v>
      </c>
      <c r="R280" s="10" t="str">
        <f t="shared" si="8"/>
        <v>34-39</v>
      </c>
      <c r="S280">
        <f t="shared" si="9"/>
        <v>26</v>
      </c>
    </row>
    <row r="281" spans="1:19">
      <c r="A281" t="s">
        <v>354</v>
      </c>
      <c r="B281" t="s">
        <v>30</v>
      </c>
      <c r="C281" s="4">
        <v>30</v>
      </c>
      <c r="D281" t="s">
        <v>14</v>
      </c>
      <c r="E281" t="s">
        <v>15</v>
      </c>
      <c r="F281" t="s">
        <v>26</v>
      </c>
      <c r="G281" t="s">
        <v>17</v>
      </c>
      <c r="H281" t="s">
        <v>48</v>
      </c>
      <c r="I281" s="9">
        <v>44636</v>
      </c>
      <c r="J281" s="9">
        <v>44653</v>
      </c>
      <c r="K281" s="9">
        <v>44658</v>
      </c>
      <c r="L281" t="s">
        <v>38</v>
      </c>
      <c r="M281" s="5"/>
      <c r="P281" s="4">
        <v>1</v>
      </c>
      <c r="Q281" t="s">
        <v>21</v>
      </c>
      <c r="R281" s="10" t="str">
        <f t="shared" si="8"/>
        <v>28-33</v>
      </c>
      <c r="S281">
        <f t="shared" si="9"/>
        <v>22</v>
      </c>
    </row>
    <row r="282" spans="1:19">
      <c r="A282" t="s">
        <v>355</v>
      </c>
      <c r="B282" t="s">
        <v>30</v>
      </c>
      <c r="C282" s="4">
        <v>22</v>
      </c>
      <c r="D282" t="s">
        <v>14</v>
      </c>
      <c r="E282" t="s">
        <v>65</v>
      </c>
      <c r="F282" t="s">
        <v>53</v>
      </c>
      <c r="G282" t="s">
        <v>27</v>
      </c>
      <c r="H282" t="s">
        <v>51</v>
      </c>
      <c r="I282" s="9">
        <v>44636</v>
      </c>
      <c r="J282" s="9">
        <v>44658</v>
      </c>
      <c r="K282" s="9">
        <v>44667</v>
      </c>
      <c r="L282" t="s">
        <v>38</v>
      </c>
      <c r="M282" s="5"/>
      <c r="P282" s="4">
        <v>5</v>
      </c>
      <c r="Q282" t="s">
        <v>21</v>
      </c>
      <c r="R282" s="10" t="str">
        <f t="shared" si="8"/>
        <v>22-27</v>
      </c>
      <c r="S282">
        <f t="shared" si="9"/>
        <v>31</v>
      </c>
    </row>
    <row r="283" spans="1:19">
      <c r="A283" t="s">
        <v>356</v>
      </c>
      <c r="B283" t="s">
        <v>13</v>
      </c>
      <c r="C283" s="4">
        <v>36</v>
      </c>
      <c r="D283" t="s">
        <v>83</v>
      </c>
      <c r="E283" t="s">
        <v>84</v>
      </c>
      <c r="F283" t="s">
        <v>53</v>
      </c>
      <c r="G283" t="s">
        <v>32</v>
      </c>
      <c r="H283" t="s">
        <v>18</v>
      </c>
      <c r="I283" s="9">
        <v>44637</v>
      </c>
      <c r="J283" s="9">
        <v>44655</v>
      </c>
      <c r="K283" s="9">
        <v>44664</v>
      </c>
      <c r="L283" t="s">
        <v>19</v>
      </c>
      <c r="M283" s="4">
        <v>67817</v>
      </c>
      <c r="N283">
        <v>5</v>
      </c>
      <c r="O283" t="s">
        <v>20</v>
      </c>
      <c r="P283" s="4">
        <v>5</v>
      </c>
      <c r="Q283" t="s">
        <v>28</v>
      </c>
      <c r="R283" s="10" t="str">
        <f t="shared" si="8"/>
        <v>34-39</v>
      </c>
      <c r="S283">
        <f t="shared" si="9"/>
        <v>27</v>
      </c>
    </row>
    <row r="284" spans="1:19">
      <c r="A284" t="s">
        <v>357</v>
      </c>
      <c r="B284" t="s">
        <v>13</v>
      </c>
      <c r="C284" s="4">
        <v>32</v>
      </c>
      <c r="D284" t="s">
        <v>24</v>
      </c>
      <c r="E284" t="s">
        <v>43</v>
      </c>
      <c r="F284" t="s">
        <v>73</v>
      </c>
      <c r="G284" t="s">
        <v>69</v>
      </c>
      <c r="H284" t="s">
        <v>48</v>
      </c>
      <c r="I284" s="9">
        <v>44637</v>
      </c>
      <c r="J284" s="9">
        <v>44653</v>
      </c>
      <c r="K284" s="9">
        <v>44665</v>
      </c>
      <c r="L284" t="s">
        <v>38</v>
      </c>
      <c r="M284" s="5"/>
      <c r="P284" s="4">
        <v>4</v>
      </c>
      <c r="Q284" t="s">
        <v>28</v>
      </c>
      <c r="R284" s="10" t="str">
        <f t="shared" si="8"/>
        <v>28-33</v>
      </c>
      <c r="S284">
        <f t="shared" si="9"/>
        <v>28</v>
      </c>
    </row>
    <row r="285" spans="1:19">
      <c r="A285" t="s">
        <v>358</v>
      </c>
      <c r="B285" t="s">
        <v>13</v>
      </c>
      <c r="C285" s="4">
        <v>25</v>
      </c>
      <c r="D285" t="s">
        <v>83</v>
      </c>
      <c r="E285" t="s">
        <v>84</v>
      </c>
      <c r="F285" t="s">
        <v>125</v>
      </c>
      <c r="G285" t="s">
        <v>32</v>
      </c>
      <c r="H285" t="s">
        <v>18</v>
      </c>
      <c r="I285" s="9">
        <v>44637</v>
      </c>
      <c r="J285" s="9">
        <v>44645</v>
      </c>
      <c r="K285" s="9">
        <v>44652</v>
      </c>
      <c r="L285" t="s">
        <v>19</v>
      </c>
      <c r="M285" s="5"/>
      <c r="O285" t="s">
        <v>20</v>
      </c>
      <c r="P285" s="5"/>
      <c r="Q285" t="s">
        <v>28</v>
      </c>
      <c r="R285" s="10" t="str">
        <f t="shared" si="8"/>
        <v>22-27</v>
      </c>
      <c r="S285">
        <f t="shared" si="9"/>
        <v>15</v>
      </c>
    </row>
    <row r="286" spans="1:19">
      <c r="A286" t="s">
        <v>359</v>
      </c>
      <c r="B286" t="s">
        <v>13</v>
      </c>
      <c r="C286" s="4">
        <v>29</v>
      </c>
      <c r="D286" t="s">
        <v>24</v>
      </c>
      <c r="E286" t="s">
        <v>43</v>
      </c>
      <c r="F286" t="s">
        <v>86</v>
      </c>
      <c r="G286" t="s">
        <v>32</v>
      </c>
      <c r="H286" t="s">
        <v>37</v>
      </c>
      <c r="I286" s="9">
        <v>44637</v>
      </c>
      <c r="J286" s="9">
        <v>44649</v>
      </c>
      <c r="K286" s="9">
        <v>44656</v>
      </c>
      <c r="L286" t="s">
        <v>19</v>
      </c>
      <c r="M286" s="5"/>
      <c r="O286" t="s">
        <v>20</v>
      </c>
      <c r="P286" s="4">
        <v>5</v>
      </c>
      <c r="Q286" t="s">
        <v>28</v>
      </c>
      <c r="R286" s="10" t="str">
        <f t="shared" si="8"/>
        <v>28-33</v>
      </c>
      <c r="S286">
        <f t="shared" si="9"/>
        <v>19</v>
      </c>
    </row>
    <row r="287" spans="1:19">
      <c r="A287" t="s">
        <v>360</v>
      </c>
      <c r="B287" t="s">
        <v>13</v>
      </c>
      <c r="C287" s="4">
        <v>30</v>
      </c>
      <c r="D287" t="s">
        <v>24</v>
      </c>
      <c r="E287" t="s">
        <v>43</v>
      </c>
      <c r="F287" t="s">
        <v>36</v>
      </c>
      <c r="G287" t="s">
        <v>32</v>
      </c>
      <c r="H287" t="s">
        <v>37</v>
      </c>
      <c r="I287" s="9">
        <v>44637</v>
      </c>
      <c r="J287" s="9">
        <v>44647</v>
      </c>
      <c r="K287" s="9">
        <v>44659</v>
      </c>
      <c r="L287" t="s">
        <v>75</v>
      </c>
      <c r="M287" s="5"/>
      <c r="P287" s="5"/>
      <c r="Q287" t="s">
        <v>21</v>
      </c>
      <c r="R287" s="10" t="str">
        <f t="shared" si="8"/>
        <v>28-33</v>
      </c>
      <c r="S287">
        <f t="shared" si="9"/>
        <v>22</v>
      </c>
    </row>
    <row r="288" spans="1:19">
      <c r="A288" t="s">
        <v>361</v>
      </c>
      <c r="B288" t="s">
        <v>13</v>
      </c>
      <c r="C288" s="4">
        <v>22</v>
      </c>
      <c r="D288" t="s">
        <v>40</v>
      </c>
      <c r="E288" t="s">
        <v>41</v>
      </c>
      <c r="F288" t="s">
        <v>86</v>
      </c>
      <c r="G288" t="s">
        <v>69</v>
      </c>
      <c r="H288" t="s">
        <v>18</v>
      </c>
      <c r="I288" s="9">
        <v>44638</v>
      </c>
      <c r="J288" s="9">
        <v>44646</v>
      </c>
      <c r="K288" s="9">
        <v>44656</v>
      </c>
      <c r="L288" t="s">
        <v>19</v>
      </c>
      <c r="M288" s="4">
        <v>196783</v>
      </c>
      <c r="N288">
        <v>4.5999999999999996</v>
      </c>
      <c r="O288" t="s">
        <v>20</v>
      </c>
      <c r="P288" s="4">
        <v>4</v>
      </c>
      <c r="Q288" t="s">
        <v>63</v>
      </c>
      <c r="R288" s="10" t="str">
        <f t="shared" si="8"/>
        <v>22-27</v>
      </c>
      <c r="S288">
        <f t="shared" si="9"/>
        <v>18</v>
      </c>
    </row>
    <row r="289" spans="1:19">
      <c r="A289" t="s">
        <v>362</v>
      </c>
      <c r="B289" t="s">
        <v>13</v>
      </c>
      <c r="C289" s="4">
        <v>39</v>
      </c>
      <c r="D289" t="s">
        <v>14</v>
      </c>
      <c r="E289" t="s">
        <v>15</v>
      </c>
      <c r="F289" t="s">
        <v>78</v>
      </c>
      <c r="G289" t="s">
        <v>17</v>
      </c>
      <c r="H289" t="s">
        <v>51</v>
      </c>
      <c r="I289" s="9">
        <v>44638</v>
      </c>
      <c r="J289" s="9">
        <v>44650</v>
      </c>
      <c r="K289" s="9">
        <v>44660</v>
      </c>
      <c r="L289" t="s">
        <v>19</v>
      </c>
      <c r="M289" s="5"/>
      <c r="O289" t="s">
        <v>20</v>
      </c>
      <c r="P289" s="4">
        <v>4</v>
      </c>
      <c r="Q289" t="s">
        <v>21</v>
      </c>
      <c r="R289" s="10" t="str">
        <f t="shared" si="8"/>
        <v>34-39</v>
      </c>
      <c r="S289">
        <f t="shared" si="9"/>
        <v>22</v>
      </c>
    </row>
    <row r="290" spans="1:19">
      <c r="A290" t="s">
        <v>363</v>
      </c>
      <c r="B290" t="s">
        <v>13</v>
      </c>
      <c r="C290" s="4">
        <v>26</v>
      </c>
      <c r="D290" t="s">
        <v>14</v>
      </c>
      <c r="E290" t="s">
        <v>65</v>
      </c>
      <c r="F290" t="s">
        <v>50</v>
      </c>
      <c r="G290" t="s">
        <v>17</v>
      </c>
      <c r="H290" t="s">
        <v>51</v>
      </c>
      <c r="I290" s="9">
        <v>44638</v>
      </c>
      <c r="J290" s="9">
        <v>44649</v>
      </c>
      <c r="K290" s="9">
        <v>44654</v>
      </c>
      <c r="L290" t="s">
        <v>19</v>
      </c>
      <c r="M290" s="4">
        <v>41305</v>
      </c>
      <c r="N290">
        <v>3.9</v>
      </c>
      <c r="O290" t="s">
        <v>20</v>
      </c>
      <c r="P290" s="4">
        <v>4</v>
      </c>
      <c r="Q290" t="s">
        <v>21</v>
      </c>
      <c r="R290" s="10" t="str">
        <f t="shared" si="8"/>
        <v>22-27</v>
      </c>
      <c r="S290">
        <f t="shared" si="9"/>
        <v>16</v>
      </c>
    </row>
    <row r="291" spans="1:19">
      <c r="A291" t="s">
        <v>364</v>
      </c>
      <c r="B291" t="s">
        <v>30</v>
      </c>
      <c r="C291" s="4">
        <v>25</v>
      </c>
      <c r="D291" t="s">
        <v>129</v>
      </c>
      <c r="E291" t="s">
        <v>205</v>
      </c>
      <c r="F291" t="s">
        <v>36</v>
      </c>
      <c r="G291" t="s">
        <v>69</v>
      </c>
      <c r="H291" t="s">
        <v>51</v>
      </c>
      <c r="I291" s="9">
        <v>44638</v>
      </c>
      <c r="J291" s="9">
        <v>44658</v>
      </c>
      <c r="K291" s="9">
        <v>44665</v>
      </c>
      <c r="L291" t="s">
        <v>75</v>
      </c>
      <c r="M291" s="5"/>
      <c r="P291" s="4">
        <v>5</v>
      </c>
      <c r="Q291" t="s">
        <v>28</v>
      </c>
      <c r="R291" s="10" t="str">
        <f t="shared" si="8"/>
        <v>22-27</v>
      </c>
      <c r="S291">
        <f t="shared" si="9"/>
        <v>27</v>
      </c>
    </row>
    <row r="292" spans="1:19">
      <c r="A292" t="s">
        <v>365</v>
      </c>
      <c r="B292" t="s">
        <v>13</v>
      </c>
      <c r="C292" s="4">
        <v>24</v>
      </c>
      <c r="D292" t="s">
        <v>14</v>
      </c>
      <c r="E292" t="s">
        <v>15</v>
      </c>
      <c r="F292" t="s">
        <v>31</v>
      </c>
      <c r="G292" t="s">
        <v>27</v>
      </c>
      <c r="H292" t="s">
        <v>67</v>
      </c>
      <c r="I292" s="9">
        <v>44638</v>
      </c>
      <c r="J292" s="9">
        <v>44657</v>
      </c>
      <c r="K292" s="9">
        <v>44664</v>
      </c>
      <c r="L292" t="s">
        <v>38</v>
      </c>
      <c r="M292" s="5"/>
      <c r="P292" s="5"/>
      <c r="Q292" t="s">
        <v>28</v>
      </c>
      <c r="R292" s="10" t="str">
        <f t="shared" si="8"/>
        <v>22-27</v>
      </c>
      <c r="S292">
        <f t="shared" si="9"/>
        <v>26</v>
      </c>
    </row>
    <row r="293" spans="1:19">
      <c r="A293" t="s">
        <v>366</v>
      </c>
      <c r="B293" t="s">
        <v>13</v>
      </c>
      <c r="C293" s="4">
        <v>25</v>
      </c>
      <c r="D293" t="s">
        <v>14</v>
      </c>
      <c r="E293" t="s">
        <v>15</v>
      </c>
      <c r="F293" t="s">
        <v>78</v>
      </c>
      <c r="G293" t="s">
        <v>27</v>
      </c>
      <c r="H293" t="s">
        <v>37</v>
      </c>
      <c r="I293" s="9">
        <v>44639</v>
      </c>
      <c r="J293" s="9">
        <v>44656</v>
      </c>
      <c r="K293" s="9">
        <v>44661</v>
      </c>
      <c r="L293" t="s">
        <v>19</v>
      </c>
      <c r="M293" s="4">
        <v>62880</v>
      </c>
      <c r="N293">
        <v>3.5</v>
      </c>
      <c r="O293" t="s">
        <v>45</v>
      </c>
      <c r="P293" s="4">
        <v>5</v>
      </c>
      <c r="Q293" t="s">
        <v>21</v>
      </c>
      <c r="R293" s="10" t="str">
        <f t="shared" si="8"/>
        <v>22-27</v>
      </c>
      <c r="S293">
        <f t="shared" si="9"/>
        <v>22</v>
      </c>
    </row>
    <row r="294" spans="1:19">
      <c r="A294" t="s">
        <v>367</v>
      </c>
      <c r="B294" t="s">
        <v>30</v>
      </c>
      <c r="C294" s="4">
        <v>27</v>
      </c>
      <c r="D294" t="s">
        <v>14</v>
      </c>
      <c r="E294" t="s">
        <v>65</v>
      </c>
      <c r="F294" t="s">
        <v>96</v>
      </c>
      <c r="G294" t="s">
        <v>32</v>
      </c>
      <c r="H294" t="s">
        <v>37</v>
      </c>
      <c r="I294" s="9">
        <v>44639</v>
      </c>
      <c r="J294" s="9">
        <v>44651</v>
      </c>
      <c r="K294" s="9">
        <v>44660</v>
      </c>
      <c r="L294" t="s">
        <v>19</v>
      </c>
      <c r="M294" s="4">
        <v>54712</v>
      </c>
      <c r="N294">
        <v>3.7</v>
      </c>
      <c r="O294" t="s">
        <v>20</v>
      </c>
      <c r="P294" s="4">
        <v>3</v>
      </c>
      <c r="Q294" t="s">
        <v>21</v>
      </c>
      <c r="R294" s="10" t="str">
        <f t="shared" si="8"/>
        <v>22-27</v>
      </c>
      <c r="S294">
        <f t="shared" si="9"/>
        <v>21</v>
      </c>
    </row>
    <row r="295" spans="1:19">
      <c r="A295" t="s">
        <v>368</v>
      </c>
      <c r="B295" t="s">
        <v>13</v>
      </c>
      <c r="C295" s="4">
        <v>23</v>
      </c>
      <c r="D295" t="s">
        <v>24</v>
      </c>
      <c r="E295" t="s">
        <v>43</v>
      </c>
      <c r="F295" t="s">
        <v>96</v>
      </c>
      <c r="G295" t="s">
        <v>27</v>
      </c>
      <c r="H295" t="s">
        <v>18</v>
      </c>
      <c r="I295" s="9">
        <v>44639</v>
      </c>
      <c r="J295" s="9">
        <v>44647</v>
      </c>
      <c r="K295" s="9">
        <v>44656</v>
      </c>
      <c r="L295" t="s">
        <v>19</v>
      </c>
      <c r="M295" s="4">
        <v>52504</v>
      </c>
      <c r="N295">
        <v>4.7</v>
      </c>
      <c r="O295" t="s">
        <v>20</v>
      </c>
      <c r="P295" s="4">
        <v>4</v>
      </c>
      <c r="Q295" t="s">
        <v>28</v>
      </c>
      <c r="R295" s="10" t="str">
        <f t="shared" si="8"/>
        <v>22-27</v>
      </c>
      <c r="S295">
        <f t="shared" si="9"/>
        <v>17</v>
      </c>
    </row>
    <row r="296" spans="1:19">
      <c r="A296" t="s">
        <v>369</v>
      </c>
      <c r="B296" t="s">
        <v>13</v>
      </c>
      <c r="C296" s="4">
        <v>29</v>
      </c>
      <c r="D296" t="s">
        <v>40</v>
      </c>
      <c r="E296" t="s">
        <v>41</v>
      </c>
      <c r="F296" t="s">
        <v>53</v>
      </c>
      <c r="G296" t="s">
        <v>17</v>
      </c>
      <c r="H296" t="s">
        <v>18</v>
      </c>
      <c r="I296" s="9">
        <v>44639</v>
      </c>
      <c r="J296" s="9">
        <v>44654</v>
      </c>
      <c r="K296" s="9">
        <v>44660</v>
      </c>
      <c r="L296" t="s">
        <v>19</v>
      </c>
      <c r="M296" s="5"/>
      <c r="O296" t="s">
        <v>20</v>
      </c>
      <c r="P296" s="4">
        <v>4</v>
      </c>
      <c r="Q296" t="s">
        <v>21</v>
      </c>
      <c r="R296" s="10" t="str">
        <f t="shared" si="8"/>
        <v>28-33</v>
      </c>
      <c r="S296">
        <f t="shared" si="9"/>
        <v>21</v>
      </c>
    </row>
    <row r="297" spans="1:19">
      <c r="A297" t="s">
        <v>370</v>
      </c>
      <c r="B297" t="s">
        <v>13</v>
      </c>
      <c r="C297" s="4">
        <v>22</v>
      </c>
      <c r="D297" t="s">
        <v>14</v>
      </c>
      <c r="E297" t="s">
        <v>15</v>
      </c>
      <c r="F297" t="s">
        <v>36</v>
      </c>
      <c r="G297" t="s">
        <v>27</v>
      </c>
      <c r="H297" t="s">
        <v>18</v>
      </c>
      <c r="I297" s="9">
        <v>44639</v>
      </c>
      <c r="J297" s="9">
        <v>44657</v>
      </c>
      <c r="K297" s="9">
        <v>44661</v>
      </c>
      <c r="L297" t="s">
        <v>19</v>
      </c>
      <c r="M297" s="4">
        <v>76516</v>
      </c>
      <c r="N297">
        <v>3.7</v>
      </c>
      <c r="O297" t="s">
        <v>20</v>
      </c>
      <c r="P297" s="4">
        <v>4</v>
      </c>
      <c r="Q297" t="s">
        <v>28</v>
      </c>
      <c r="R297" s="10" t="str">
        <f t="shared" si="8"/>
        <v>22-27</v>
      </c>
      <c r="S297">
        <f t="shared" si="9"/>
        <v>22</v>
      </c>
    </row>
    <row r="298" spans="1:19">
      <c r="A298" t="s">
        <v>371</v>
      </c>
      <c r="B298" t="s">
        <v>30</v>
      </c>
      <c r="C298" s="4">
        <v>26</v>
      </c>
      <c r="D298" t="s">
        <v>14</v>
      </c>
      <c r="E298" t="s">
        <v>15</v>
      </c>
      <c r="F298" t="s">
        <v>36</v>
      </c>
      <c r="G298" t="s">
        <v>32</v>
      </c>
      <c r="H298" t="s">
        <v>51</v>
      </c>
      <c r="I298" s="9">
        <v>44639</v>
      </c>
      <c r="J298" s="9">
        <v>44647</v>
      </c>
      <c r="K298" s="9">
        <v>44657</v>
      </c>
      <c r="L298" t="s">
        <v>19</v>
      </c>
      <c r="M298" s="4">
        <v>58977</v>
      </c>
      <c r="N298">
        <v>4.0999999999999996</v>
      </c>
      <c r="O298" t="s">
        <v>45</v>
      </c>
      <c r="P298" s="4">
        <v>4</v>
      </c>
      <c r="Q298" t="s">
        <v>28</v>
      </c>
      <c r="R298" s="10" t="str">
        <f t="shared" si="8"/>
        <v>22-27</v>
      </c>
      <c r="S298">
        <f t="shared" si="9"/>
        <v>18</v>
      </c>
    </row>
    <row r="299" spans="1:19">
      <c r="A299" t="s">
        <v>372</v>
      </c>
      <c r="B299" t="s">
        <v>13</v>
      </c>
      <c r="C299" s="4">
        <v>23</v>
      </c>
      <c r="D299" t="s">
        <v>24</v>
      </c>
      <c r="E299" t="s">
        <v>43</v>
      </c>
      <c r="F299" t="s">
        <v>78</v>
      </c>
      <c r="G299" t="s">
        <v>66</v>
      </c>
      <c r="H299" t="s">
        <v>48</v>
      </c>
      <c r="I299" s="9">
        <v>44640</v>
      </c>
      <c r="J299" s="9">
        <v>44649</v>
      </c>
      <c r="K299" s="9">
        <v>44658</v>
      </c>
      <c r="L299" t="s">
        <v>38</v>
      </c>
      <c r="M299" s="5"/>
      <c r="P299" s="4">
        <v>4</v>
      </c>
      <c r="Q299" t="s">
        <v>63</v>
      </c>
      <c r="R299" s="10" t="str">
        <f t="shared" si="8"/>
        <v>22-27</v>
      </c>
      <c r="S299">
        <f t="shared" si="9"/>
        <v>18</v>
      </c>
    </row>
    <row r="300" spans="1:19">
      <c r="A300" t="s">
        <v>373</v>
      </c>
      <c r="B300" t="s">
        <v>30</v>
      </c>
      <c r="C300" s="4">
        <v>39</v>
      </c>
      <c r="D300" t="s">
        <v>24</v>
      </c>
      <c r="E300" t="s">
        <v>43</v>
      </c>
      <c r="F300" t="s">
        <v>50</v>
      </c>
      <c r="G300" t="s">
        <v>27</v>
      </c>
      <c r="H300" t="s">
        <v>18</v>
      </c>
      <c r="I300" s="9">
        <v>44640</v>
      </c>
      <c r="J300" s="9">
        <v>44654</v>
      </c>
      <c r="K300" s="9">
        <v>44658</v>
      </c>
      <c r="L300" t="s">
        <v>19</v>
      </c>
      <c r="M300" s="4">
        <v>47262</v>
      </c>
      <c r="N300">
        <v>4.5999999999999996</v>
      </c>
      <c r="O300" t="s">
        <v>20</v>
      </c>
      <c r="P300" s="4">
        <v>5</v>
      </c>
      <c r="Q300" t="s">
        <v>21</v>
      </c>
      <c r="R300" s="10" t="str">
        <f t="shared" si="8"/>
        <v>34-39</v>
      </c>
      <c r="S300">
        <f t="shared" si="9"/>
        <v>18</v>
      </c>
    </row>
    <row r="301" spans="1:19">
      <c r="A301" t="s">
        <v>374</v>
      </c>
      <c r="B301" t="s">
        <v>13</v>
      </c>
      <c r="C301" s="4">
        <v>29</v>
      </c>
      <c r="D301" t="s">
        <v>24</v>
      </c>
      <c r="E301" t="s">
        <v>43</v>
      </c>
      <c r="F301" t="s">
        <v>16</v>
      </c>
      <c r="G301" t="s">
        <v>27</v>
      </c>
      <c r="H301" t="s">
        <v>37</v>
      </c>
      <c r="I301" s="9">
        <v>44641</v>
      </c>
      <c r="J301" s="9">
        <v>44659</v>
      </c>
      <c r="K301" s="9">
        <v>44669</v>
      </c>
      <c r="L301" t="s">
        <v>19</v>
      </c>
      <c r="M301" s="4">
        <v>49458</v>
      </c>
      <c r="N301">
        <v>4.5999999999999996</v>
      </c>
      <c r="O301" t="s">
        <v>45</v>
      </c>
      <c r="P301" s="4">
        <v>4</v>
      </c>
      <c r="Q301" t="s">
        <v>21</v>
      </c>
      <c r="R301" s="10" t="str">
        <f t="shared" si="8"/>
        <v>28-33</v>
      </c>
      <c r="S301">
        <f t="shared" si="9"/>
        <v>28</v>
      </c>
    </row>
    <row r="302" spans="1:19">
      <c r="A302" t="s">
        <v>375</v>
      </c>
      <c r="B302" t="s">
        <v>13</v>
      </c>
      <c r="C302" s="4">
        <v>29</v>
      </c>
      <c r="D302" t="s">
        <v>24</v>
      </c>
      <c r="E302" t="s">
        <v>43</v>
      </c>
      <c r="F302" t="s">
        <v>96</v>
      </c>
      <c r="G302" t="s">
        <v>27</v>
      </c>
      <c r="H302" t="s">
        <v>37</v>
      </c>
      <c r="I302" s="9">
        <v>44641</v>
      </c>
      <c r="J302" s="9">
        <v>44653</v>
      </c>
      <c r="K302" s="9">
        <v>44660</v>
      </c>
      <c r="L302" t="s">
        <v>19</v>
      </c>
      <c r="M302" s="4">
        <v>40527</v>
      </c>
      <c r="N302">
        <v>3.8</v>
      </c>
      <c r="O302" t="s">
        <v>20</v>
      </c>
      <c r="P302" s="4">
        <v>4</v>
      </c>
      <c r="Q302" t="s">
        <v>28</v>
      </c>
      <c r="R302" s="10" t="str">
        <f t="shared" si="8"/>
        <v>28-33</v>
      </c>
      <c r="S302">
        <f t="shared" si="9"/>
        <v>19</v>
      </c>
    </row>
    <row r="303" spans="1:19">
      <c r="A303" t="s">
        <v>376</v>
      </c>
      <c r="B303" t="s">
        <v>13</v>
      </c>
      <c r="C303" s="4">
        <v>34</v>
      </c>
      <c r="D303" t="s">
        <v>14</v>
      </c>
      <c r="E303" t="s">
        <v>15</v>
      </c>
      <c r="F303" t="s">
        <v>53</v>
      </c>
      <c r="G303" t="s">
        <v>17</v>
      </c>
      <c r="H303" t="s">
        <v>18</v>
      </c>
      <c r="I303" s="9">
        <v>44641</v>
      </c>
      <c r="J303" s="9">
        <v>44659</v>
      </c>
      <c r="K303" s="9">
        <v>44670</v>
      </c>
      <c r="L303" t="s">
        <v>19</v>
      </c>
      <c r="M303" s="4">
        <v>75590</v>
      </c>
      <c r="N303">
        <v>3.7</v>
      </c>
      <c r="O303" t="s">
        <v>20</v>
      </c>
      <c r="P303" s="4">
        <v>5</v>
      </c>
      <c r="Q303" t="s">
        <v>28</v>
      </c>
      <c r="R303" s="10" t="str">
        <f t="shared" si="8"/>
        <v>34-39</v>
      </c>
      <c r="S303">
        <f t="shared" si="9"/>
        <v>29</v>
      </c>
    </row>
    <row r="304" spans="1:19">
      <c r="A304" t="s">
        <v>377</v>
      </c>
      <c r="B304" t="s">
        <v>13</v>
      </c>
      <c r="C304" s="4">
        <v>39</v>
      </c>
      <c r="D304" t="s">
        <v>34</v>
      </c>
      <c r="E304" t="s">
        <v>35</v>
      </c>
      <c r="F304" t="s">
        <v>53</v>
      </c>
      <c r="G304" t="s">
        <v>17</v>
      </c>
      <c r="H304" t="s">
        <v>67</v>
      </c>
      <c r="I304" s="9">
        <v>44641</v>
      </c>
      <c r="J304" s="9">
        <v>44662</v>
      </c>
      <c r="K304" s="9">
        <v>44669</v>
      </c>
      <c r="L304" t="s">
        <v>145</v>
      </c>
      <c r="M304" s="5"/>
      <c r="P304" s="4">
        <v>4</v>
      </c>
      <c r="Q304" t="s">
        <v>28</v>
      </c>
      <c r="R304" s="10" t="str">
        <f t="shared" si="8"/>
        <v>34-39</v>
      </c>
      <c r="S304">
        <f t="shared" si="9"/>
        <v>28</v>
      </c>
    </row>
    <row r="305" spans="1:19">
      <c r="A305" t="s">
        <v>378</v>
      </c>
      <c r="B305" t="s">
        <v>30</v>
      </c>
      <c r="C305" s="4">
        <v>31</v>
      </c>
      <c r="D305" t="s">
        <v>34</v>
      </c>
      <c r="E305" t="s">
        <v>35</v>
      </c>
      <c r="F305" t="s">
        <v>44</v>
      </c>
      <c r="G305" t="s">
        <v>17</v>
      </c>
      <c r="H305" t="s">
        <v>37</v>
      </c>
      <c r="I305" s="9">
        <v>44642</v>
      </c>
      <c r="J305" s="9">
        <v>44664</v>
      </c>
      <c r="K305" s="9">
        <v>44669</v>
      </c>
      <c r="L305" t="s">
        <v>38</v>
      </c>
      <c r="M305" s="5"/>
      <c r="P305" s="4">
        <v>5</v>
      </c>
      <c r="Q305" t="s">
        <v>28</v>
      </c>
      <c r="R305" s="10" t="str">
        <f t="shared" si="8"/>
        <v>28-33</v>
      </c>
      <c r="S305">
        <f t="shared" si="9"/>
        <v>27</v>
      </c>
    </row>
    <row r="306" spans="1:19">
      <c r="A306" t="s">
        <v>379</v>
      </c>
      <c r="B306" t="s">
        <v>30</v>
      </c>
      <c r="C306" s="4">
        <v>31</v>
      </c>
      <c r="D306" t="s">
        <v>24</v>
      </c>
      <c r="E306" t="s">
        <v>25</v>
      </c>
      <c r="F306" t="s">
        <v>50</v>
      </c>
      <c r="G306" t="s">
        <v>27</v>
      </c>
      <c r="H306" t="s">
        <v>18</v>
      </c>
      <c r="I306" s="9">
        <v>44642</v>
      </c>
      <c r="J306" s="9">
        <v>44660</v>
      </c>
      <c r="K306" s="9">
        <v>44668</v>
      </c>
      <c r="L306" t="s">
        <v>19</v>
      </c>
      <c r="M306" s="4">
        <v>35793</v>
      </c>
      <c r="N306">
        <v>4.5</v>
      </c>
      <c r="O306" t="s">
        <v>20</v>
      </c>
      <c r="P306" s="4">
        <v>5</v>
      </c>
      <c r="Q306" t="s">
        <v>28</v>
      </c>
      <c r="R306" s="10" t="str">
        <f t="shared" si="8"/>
        <v>28-33</v>
      </c>
      <c r="S306">
        <f t="shared" si="9"/>
        <v>26</v>
      </c>
    </row>
    <row r="307" spans="1:19">
      <c r="A307" t="s">
        <v>380</v>
      </c>
      <c r="B307" t="s">
        <v>23</v>
      </c>
      <c r="C307" s="4">
        <v>22</v>
      </c>
      <c r="D307" t="s">
        <v>24</v>
      </c>
      <c r="E307" t="s">
        <v>25</v>
      </c>
      <c r="F307" t="s">
        <v>93</v>
      </c>
      <c r="G307" t="s">
        <v>17</v>
      </c>
      <c r="H307" t="s">
        <v>67</v>
      </c>
      <c r="I307" s="9">
        <v>44642</v>
      </c>
      <c r="J307" s="9">
        <v>44655</v>
      </c>
      <c r="K307" s="9">
        <v>44664</v>
      </c>
      <c r="L307" t="s">
        <v>19</v>
      </c>
      <c r="M307" s="4">
        <v>118593</v>
      </c>
      <c r="N307">
        <v>4.5999999999999996</v>
      </c>
      <c r="O307" t="s">
        <v>20</v>
      </c>
      <c r="P307" s="4">
        <v>1</v>
      </c>
      <c r="Q307" t="s">
        <v>28</v>
      </c>
      <c r="R307" s="10" t="str">
        <f t="shared" si="8"/>
        <v>22-27</v>
      </c>
      <c r="S307">
        <f t="shared" si="9"/>
        <v>22</v>
      </c>
    </row>
    <row r="308" spans="1:19">
      <c r="A308" t="s">
        <v>381</v>
      </c>
      <c r="B308" t="s">
        <v>13</v>
      </c>
      <c r="C308" s="4">
        <v>29</v>
      </c>
      <c r="D308" t="s">
        <v>24</v>
      </c>
      <c r="E308" t="s">
        <v>43</v>
      </c>
      <c r="F308" t="s">
        <v>26</v>
      </c>
      <c r="G308" t="s">
        <v>27</v>
      </c>
      <c r="H308" t="s">
        <v>37</v>
      </c>
      <c r="I308" s="9">
        <v>44642</v>
      </c>
      <c r="J308" s="9">
        <v>44663</v>
      </c>
      <c r="K308" s="9">
        <v>44667</v>
      </c>
      <c r="L308" t="s">
        <v>38</v>
      </c>
      <c r="M308" s="5"/>
      <c r="P308" s="5"/>
      <c r="Q308" t="s">
        <v>28</v>
      </c>
      <c r="R308" s="10" t="str">
        <f t="shared" si="8"/>
        <v>28-33</v>
      </c>
      <c r="S308">
        <f t="shared" si="9"/>
        <v>25</v>
      </c>
    </row>
    <row r="309" spans="1:19">
      <c r="A309" t="s">
        <v>382</v>
      </c>
      <c r="B309" t="s">
        <v>13</v>
      </c>
      <c r="C309" s="4">
        <v>27</v>
      </c>
      <c r="D309" t="s">
        <v>14</v>
      </c>
      <c r="E309" t="s">
        <v>15</v>
      </c>
      <c r="F309" t="s">
        <v>16</v>
      </c>
      <c r="G309" t="s">
        <v>17</v>
      </c>
      <c r="H309" t="s">
        <v>37</v>
      </c>
      <c r="I309" s="9">
        <v>44642</v>
      </c>
      <c r="J309" s="9">
        <v>44651</v>
      </c>
      <c r="K309" s="9">
        <v>44656</v>
      </c>
      <c r="L309" t="s">
        <v>19</v>
      </c>
      <c r="M309" s="5"/>
      <c r="O309" t="s">
        <v>20</v>
      </c>
      <c r="P309" s="4">
        <v>4</v>
      </c>
      <c r="Q309" t="s">
        <v>28</v>
      </c>
      <c r="R309" s="10" t="str">
        <f t="shared" si="8"/>
        <v>22-27</v>
      </c>
      <c r="S309">
        <f t="shared" si="9"/>
        <v>14</v>
      </c>
    </row>
    <row r="310" spans="1:19">
      <c r="A310" t="s">
        <v>383</v>
      </c>
      <c r="B310" t="s">
        <v>30</v>
      </c>
      <c r="C310" s="4">
        <v>32</v>
      </c>
      <c r="D310" t="s">
        <v>14</v>
      </c>
      <c r="E310" t="s">
        <v>15</v>
      </c>
      <c r="F310" t="s">
        <v>26</v>
      </c>
      <c r="G310" t="s">
        <v>27</v>
      </c>
      <c r="H310" t="s">
        <v>18</v>
      </c>
      <c r="I310" s="9">
        <v>44642</v>
      </c>
      <c r="J310" s="9">
        <v>44650</v>
      </c>
      <c r="K310" s="9">
        <v>44657</v>
      </c>
      <c r="L310" t="s">
        <v>19</v>
      </c>
      <c r="M310" s="4">
        <v>50932</v>
      </c>
      <c r="N310">
        <v>3.9</v>
      </c>
      <c r="O310" t="s">
        <v>20</v>
      </c>
      <c r="P310" s="4">
        <v>3</v>
      </c>
      <c r="Q310" t="s">
        <v>21</v>
      </c>
      <c r="R310" s="10" t="str">
        <f t="shared" si="8"/>
        <v>28-33</v>
      </c>
      <c r="S310">
        <f t="shared" si="9"/>
        <v>15</v>
      </c>
    </row>
    <row r="311" spans="1:19">
      <c r="A311" t="s">
        <v>384</v>
      </c>
      <c r="B311" t="s">
        <v>13</v>
      </c>
      <c r="C311" s="4">
        <v>27</v>
      </c>
      <c r="D311" t="s">
        <v>34</v>
      </c>
      <c r="E311" t="s">
        <v>35</v>
      </c>
      <c r="F311" t="s">
        <v>53</v>
      </c>
      <c r="G311" t="s">
        <v>17</v>
      </c>
      <c r="H311" t="s">
        <v>18</v>
      </c>
      <c r="I311" s="9">
        <v>44642</v>
      </c>
      <c r="J311" s="9">
        <v>44654</v>
      </c>
      <c r="K311" s="9">
        <v>44664</v>
      </c>
      <c r="L311" t="s">
        <v>38</v>
      </c>
      <c r="M311" s="5"/>
      <c r="P311" s="4">
        <v>2</v>
      </c>
      <c r="Q311" t="s">
        <v>28</v>
      </c>
      <c r="R311" s="10" t="str">
        <f t="shared" si="8"/>
        <v>22-27</v>
      </c>
      <c r="S311">
        <f t="shared" si="9"/>
        <v>22</v>
      </c>
    </row>
    <row r="312" spans="1:19">
      <c r="A312" t="s">
        <v>385</v>
      </c>
      <c r="B312" t="s">
        <v>13</v>
      </c>
      <c r="C312" s="4">
        <v>39</v>
      </c>
      <c r="D312" t="s">
        <v>129</v>
      </c>
      <c r="E312" t="s">
        <v>205</v>
      </c>
      <c r="F312" t="s">
        <v>61</v>
      </c>
      <c r="G312" t="s">
        <v>27</v>
      </c>
      <c r="H312" t="s">
        <v>51</v>
      </c>
      <c r="I312" s="9">
        <v>44643</v>
      </c>
      <c r="J312" s="9">
        <v>44664</v>
      </c>
      <c r="K312" s="9">
        <v>44672</v>
      </c>
      <c r="L312" t="s">
        <v>38</v>
      </c>
      <c r="M312" s="5"/>
      <c r="P312" s="4">
        <v>4</v>
      </c>
      <c r="Q312" t="s">
        <v>63</v>
      </c>
      <c r="R312" s="10" t="str">
        <f t="shared" si="8"/>
        <v>34-39</v>
      </c>
      <c r="S312">
        <f t="shared" si="9"/>
        <v>29</v>
      </c>
    </row>
    <row r="313" spans="1:19">
      <c r="A313" t="s">
        <v>386</v>
      </c>
      <c r="B313" t="s">
        <v>13</v>
      </c>
      <c r="C313" s="4">
        <v>25</v>
      </c>
      <c r="D313" t="s">
        <v>129</v>
      </c>
      <c r="E313" t="s">
        <v>205</v>
      </c>
      <c r="F313" t="s">
        <v>61</v>
      </c>
      <c r="G313" t="s">
        <v>27</v>
      </c>
      <c r="H313" t="s">
        <v>37</v>
      </c>
      <c r="I313" s="9">
        <v>44643</v>
      </c>
      <c r="J313" s="9">
        <v>44665</v>
      </c>
      <c r="K313" s="9">
        <v>44676</v>
      </c>
      <c r="L313" t="s">
        <v>19</v>
      </c>
      <c r="M313" s="4">
        <v>47682</v>
      </c>
      <c r="N313">
        <v>4.5</v>
      </c>
      <c r="O313" t="s">
        <v>20</v>
      </c>
      <c r="P313" s="4">
        <v>5</v>
      </c>
      <c r="Q313" t="s">
        <v>28</v>
      </c>
      <c r="R313" s="10" t="str">
        <f t="shared" si="8"/>
        <v>22-27</v>
      </c>
      <c r="S313">
        <f t="shared" si="9"/>
        <v>33</v>
      </c>
    </row>
    <row r="314" spans="1:19">
      <c r="A314" t="s">
        <v>387</v>
      </c>
      <c r="B314" t="s">
        <v>13</v>
      </c>
      <c r="C314" s="4">
        <v>32</v>
      </c>
      <c r="D314" t="s">
        <v>24</v>
      </c>
      <c r="E314" t="s">
        <v>25</v>
      </c>
      <c r="F314" t="s">
        <v>78</v>
      </c>
      <c r="G314" t="s">
        <v>27</v>
      </c>
      <c r="H314" t="s">
        <v>18</v>
      </c>
      <c r="I314" s="9">
        <v>44643</v>
      </c>
      <c r="J314" s="9">
        <v>44661</v>
      </c>
      <c r="K314" s="9">
        <v>44666</v>
      </c>
      <c r="L314" t="s">
        <v>19</v>
      </c>
      <c r="M314" s="4">
        <v>45499</v>
      </c>
      <c r="N314">
        <v>3.7</v>
      </c>
      <c r="O314" t="s">
        <v>20</v>
      </c>
      <c r="P314" s="4">
        <v>4</v>
      </c>
      <c r="Q314" t="s">
        <v>21</v>
      </c>
      <c r="R314" s="10" t="str">
        <f t="shared" si="8"/>
        <v>28-33</v>
      </c>
      <c r="S314">
        <f t="shared" si="9"/>
        <v>23</v>
      </c>
    </row>
    <row r="315" spans="1:19">
      <c r="A315" t="s">
        <v>388</v>
      </c>
      <c r="B315" t="s">
        <v>23</v>
      </c>
      <c r="C315" s="4">
        <v>33</v>
      </c>
      <c r="D315" t="s">
        <v>14</v>
      </c>
      <c r="E315" t="s">
        <v>65</v>
      </c>
      <c r="F315" t="s">
        <v>31</v>
      </c>
      <c r="G315" t="s">
        <v>17</v>
      </c>
      <c r="H315" t="s">
        <v>37</v>
      </c>
      <c r="I315" s="9">
        <v>44643</v>
      </c>
      <c r="J315" s="9">
        <v>44657</v>
      </c>
      <c r="K315" s="9">
        <v>44669</v>
      </c>
      <c r="L315" t="s">
        <v>19</v>
      </c>
      <c r="M315" s="4">
        <v>87350</v>
      </c>
      <c r="N315">
        <v>4.0999999999999996</v>
      </c>
      <c r="O315" t="s">
        <v>20</v>
      </c>
      <c r="P315" s="4">
        <v>5</v>
      </c>
      <c r="Q315" t="s">
        <v>28</v>
      </c>
      <c r="R315" s="10" t="str">
        <f t="shared" si="8"/>
        <v>28-33</v>
      </c>
      <c r="S315">
        <f t="shared" si="9"/>
        <v>26</v>
      </c>
    </row>
    <row r="316" spans="1:19">
      <c r="A316" t="s">
        <v>389</v>
      </c>
      <c r="B316" t="s">
        <v>30</v>
      </c>
      <c r="C316" s="4">
        <v>33</v>
      </c>
      <c r="D316" t="s">
        <v>14</v>
      </c>
      <c r="E316" t="s">
        <v>15</v>
      </c>
      <c r="F316" t="s">
        <v>31</v>
      </c>
      <c r="G316" t="s">
        <v>17</v>
      </c>
      <c r="H316" t="s">
        <v>18</v>
      </c>
      <c r="I316" s="9">
        <v>44643</v>
      </c>
      <c r="J316" s="9">
        <v>44654</v>
      </c>
      <c r="K316" s="9">
        <v>44660</v>
      </c>
      <c r="L316" t="s">
        <v>75</v>
      </c>
      <c r="M316" s="5"/>
      <c r="P316" s="4">
        <v>4</v>
      </c>
      <c r="Q316" t="s">
        <v>28</v>
      </c>
      <c r="R316" s="10" t="str">
        <f t="shared" si="8"/>
        <v>28-33</v>
      </c>
      <c r="S316">
        <f t="shared" si="9"/>
        <v>17</v>
      </c>
    </row>
    <row r="317" spans="1:19">
      <c r="A317" t="s">
        <v>390</v>
      </c>
      <c r="B317" t="s">
        <v>30</v>
      </c>
      <c r="C317" s="4">
        <v>35</v>
      </c>
      <c r="D317" t="s">
        <v>14</v>
      </c>
      <c r="E317" t="s">
        <v>15</v>
      </c>
      <c r="F317" t="s">
        <v>36</v>
      </c>
      <c r="G317" t="s">
        <v>69</v>
      </c>
      <c r="H317" t="s">
        <v>37</v>
      </c>
      <c r="I317" s="9">
        <v>44643</v>
      </c>
      <c r="J317" s="9">
        <v>44657</v>
      </c>
      <c r="K317" s="9">
        <v>44665</v>
      </c>
      <c r="L317" t="s">
        <v>38</v>
      </c>
      <c r="M317" s="5"/>
      <c r="P317" s="4">
        <v>5</v>
      </c>
      <c r="Q317" t="s">
        <v>28</v>
      </c>
      <c r="R317" s="10" t="str">
        <f t="shared" si="8"/>
        <v>34-39</v>
      </c>
      <c r="S317">
        <f t="shared" si="9"/>
        <v>22</v>
      </c>
    </row>
    <row r="318" spans="1:19">
      <c r="A318" t="s">
        <v>391</v>
      </c>
      <c r="B318" t="s">
        <v>13</v>
      </c>
      <c r="C318" s="4">
        <v>37</v>
      </c>
      <c r="D318" t="s">
        <v>14</v>
      </c>
      <c r="E318" t="s">
        <v>65</v>
      </c>
      <c r="F318" t="s">
        <v>96</v>
      </c>
      <c r="G318" t="s">
        <v>27</v>
      </c>
      <c r="H318" t="s">
        <v>48</v>
      </c>
      <c r="I318" s="9">
        <v>44643</v>
      </c>
      <c r="J318" s="9">
        <v>44659</v>
      </c>
      <c r="K318" s="9">
        <v>44664</v>
      </c>
      <c r="L318" t="s">
        <v>19</v>
      </c>
      <c r="M318" s="4">
        <v>57272</v>
      </c>
      <c r="N318">
        <v>3.5</v>
      </c>
      <c r="O318" t="s">
        <v>20</v>
      </c>
      <c r="P318" s="4">
        <v>4</v>
      </c>
      <c r="Q318" t="s">
        <v>21</v>
      </c>
      <c r="R318" s="10" t="str">
        <f t="shared" si="8"/>
        <v>34-39</v>
      </c>
      <c r="S318">
        <f t="shared" si="9"/>
        <v>21</v>
      </c>
    </row>
    <row r="319" spans="1:19">
      <c r="A319" t="s">
        <v>392</v>
      </c>
      <c r="B319" t="s">
        <v>13</v>
      </c>
      <c r="C319" s="4">
        <v>28</v>
      </c>
      <c r="D319" t="s">
        <v>34</v>
      </c>
      <c r="E319" t="s">
        <v>47</v>
      </c>
      <c r="F319" t="s">
        <v>50</v>
      </c>
      <c r="G319" t="s">
        <v>27</v>
      </c>
      <c r="H319" t="s">
        <v>18</v>
      </c>
      <c r="I319" s="9">
        <v>44644</v>
      </c>
      <c r="J319" s="9">
        <v>44663</v>
      </c>
      <c r="K319" s="9">
        <v>44672</v>
      </c>
      <c r="L319" t="s">
        <v>19</v>
      </c>
      <c r="M319" s="4">
        <v>42282</v>
      </c>
      <c r="N319">
        <v>3.9</v>
      </c>
      <c r="O319" t="s">
        <v>45</v>
      </c>
      <c r="P319" s="4">
        <v>4</v>
      </c>
      <c r="Q319" t="s">
        <v>28</v>
      </c>
      <c r="R319" s="10" t="str">
        <f t="shared" si="8"/>
        <v>28-33</v>
      </c>
      <c r="S319">
        <f t="shared" si="9"/>
        <v>28</v>
      </c>
    </row>
    <row r="320" spans="1:19">
      <c r="A320" t="s">
        <v>393</v>
      </c>
      <c r="B320" t="s">
        <v>13</v>
      </c>
      <c r="C320" s="4">
        <v>34</v>
      </c>
      <c r="D320" t="s">
        <v>40</v>
      </c>
      <c r="E320" t="s">
        <v>253</v>
      </c>
      <c r="F320" t="s">
        <v>31</v>
      </c>
      <c r="G320" t="s">
        <v>27</v>
      </c>
      <c r="H320" t="s">
        <v>48</v>
      </c>
      <c r="I320" s="9">
        <v>44644</v>
      </c>
      <c r="J320" s="9">
        <v>44653</v>
      </c>
      <c r="K320" s="9">
        <v>44663</v>
      </c>
      <c r="L320" t="s">
        <v>19</v>
      </c>
      <c r="M320" s="4">
        <v>87924</v>
      </c>
      <c r="N320">
        <v>4.3</v>
      </c>
      <c r="O320" t="s">
        <v>20</v>
      </c>
      <c r="P320" s="4">
        <v>4</v>
      </c>
      <c r="Q320" t="s">
        <v>28</v>
      </c>
      <c r="R320" s="10" t="str">
        <f t="shared" si="8"/>
        <v>34-39</v>
      </c>
      <c r="S320">
        <f t="shared" si="9"/>
        <v>19</v>
      </c>
    </row>
    <row r="321" spans="1:19">
      <c r="A321" t="s">
        <v>394</v>
      </c>
      <c r="B321" t="s">
        <v>13</v>
      </c>
      <c r="C321" s="4">
        <v>28</v>
      </c>
      <c r="D321" t="s">
        <v>14</v>
      </c>
      <c r="E321" t="s">
        <v>15</v>
      </c>
      <c r="F321" t="s">
        <v>26</v>
      </c>
      <c r="G321" t="s">
        <v>27</v>
      </c>
      <c r="H321" t="s">
        <v>18</v>
      </c>
      <c r="I321" s="9">
        <v>44644</v>
      </c>
      <c r="J321" s="9">
        <v>44666</v>
      </c>
      <c r="K321" s="9">
        <v>44672</v>
      </c>
      <c r="L321" t="s">
        <v>75</v>
      </c>
      <c r="M321" s="5"/>
      <c r="P321" s="4">
        <v>4</v>
      </c>
      <c r="Q321" t="s">
        <v>28</v>
      </c>
      <c r="R321" s="10" t="str">
        <f t="shared" si="8"/>
        <v>28-33</v>
      </c>
      <c r="S321">
        <f t="shared" si="9"/>
        <v>28</v>
      </c>
    </row>
    <row r="322" spans="1:19">
      <c r="A322" t="s">
        <v>395</v>
      </c>
      <c r="B322" t="s">
        <v>13</v>
      </c>
      <c r="C322" s="4">
        <v>39</v>
      </c>
      <c r="D322" t="s">
        <v>14</v>
      </c>
      <c r="E322" t="s">
        <v>15</v>
      </c>
      <c r="F322" t="s">
        <v>36</v>
      </c>
      <c r="G322" t="s">
        <v>27</v>
      </c>
      <c r="H322" t="s">
        <v>18</v>
      </c>
      <c r="I322" s="9">
        <v>44644</v>
      </c>
      <c r="J322" s="9">
        <v>44657</v>
      </c>
      <c r="K322" s="9">
        <v>44666</v>
      </c>
      <c r="L322" t="s">
        <v>19</v>
      </c>
      <c r="M322" s="4">
        <v>73537</v>
      </c>
      <c r="N322">
        <v>4</v>
      </c>
      <c r="O322" t="s">
        <v>20</v>
      </c>
      <c r="P322" s="4">
        <v>5</v>
      </c>
      <c r="Q322" t="s">
        <v>28</v>
      </c>
      <c r="R322" s="10" t="str">
        <f t="shared" si="8"/>
        <v>34-39</v>
      </c>
      <c r="S322">
        <f t="shared" si="9"/>
        <v>22</v>
      </c>
    </row>
    <row r="323" spans="1:19">
      <c r="A323" t="s">
        <v>396</v>
      </c>
      <c r="B323" t="s">
        <v>30</v>
      </c>
      <c r="C323" s="4">
        <v>39</v>
      </c>
      <c r="D323" t="s">
        <v>34</v>
      </c>
      <c r="E323" t="s">
        <v>35</v>
      </c>
      <c r="F323" t="s">
        <v>16</v>
      </c>
      <c r="G323" t="s">
        <v>27</v>
      </c>
      <c r="H323" t="s">
        <v>51</v>
      </c>
      <c r="I323" s="9">
        <v>44644</v>
      </c>
      <c r="J323" s="9">
        <v>44659</v>
      </c>
      <c r="K323" s="9">
        <v>44665</v>
      </c>
      <c r="L323" t="s">
        <v>19</v>
      </c>
      <c r="M323" s="4">
        <v>61087</v>
      </c>
      <c r="N323">
        <v>4.4000000000000004</v>
      </c>
      <c r="O323" t="s">
        <v>20</v>
      </c>
      <c r="P323" s="4">
        <v>5</v>
      </c>
      <c r="Q323" t="s">
        <v>28</v>
      </c>
      <c r="R323" s="10" t="str">
        <f t="shared" ref="R323:R386" si="10">IF(AND(C323&gt;=22,C323&lt;=27),"22-27",
 IF(AND(C323&gt;=28,C323&lt;=33),"28-33",
 IF(AND(C323&gt;=34,C323&lt;=39),"34-39",
 IF(AND(C323&gt;=40,C323&lt;=45),"40-45",
 IF(AND(C323&gt;=46,C323&lt;=51),"46-51",
 IF(AND(C323&gt;=52,C323&lt;=57),"52-57","Other"))))))</f>
        <v>34-39</v>
      </c>
      <c r="S323">
        <f t="shared" ref="S323:S386" si="11">K323-I323</f>
        <v>21</v>
      </c>
    </row>
    <row r="324" spans="1:19">
      <c r="A324" t="s">
        <v>397</v>
      </c>
      <c r="B324" t="s">
        <v>30</v>
      </c>
      <c r="C324" s="4">
        <v>39</v>
      </c>
      <c r="D324" t="s">
        <v>40</v>
      </c>
      <c r="E324" t="s">
        <v>41</v>
      </c>
      <c r="F324" t="s">
        <v>36</v>
      </c>
      <c r="G324" t="s">
        <v>17</v>
      </c>
      <c r="H324" t="s">
        <v>37</v>
      </c>
      <c r="I324" s="9">
        <v>44645</v>
      </c>
      <c r="J324" s="9">
        <v>44666</v>
      </c>
      <c r="K324" s="9">
        <v>44675</v>
      </c>
      <c r="L324" t="s">
        <v>38</v>
      </c>
      <c r="M324" s="5"/>
      <c r="P324" s="4">
        <v>5</v>
      </c>
      <c r="Q324" t="s">
        <v>28</v>
      </c>
      <c r="R324" s="10" t="str">
        <f t="shared" si="10"/>
        <v>34-39</v>
      </c>
      <c r="S324">
        <f t="shared" si="11"/>
        <v>30</v>
      </c>
    </row>
    <row r="325" spans="1:19">
      <c r="A325" t="s">
        <v>398</v>
      </c>
      <c r="B325" t="s">
        <v>13</v>
      </c>
      <c r="C325" s="4">
        <v>40</v>
      </c>
      <c r="D325" t="s">
        <v>14</v>
      </c>
      <c r="E325" t="s">
        <v>15</v>
      </c>
      <c r="F325" t="s">
        <v>53</v>
      </c>
      <c r="G325" t="s">
        <v>17</v>
      </c>
      <c r="H325" t="s">
        <v>37</v>
      </c>
      <c r="I325" s="9">
        <v>44645</v>
      </c>
      <c r="J325" s="9">
        <v>44662</v>
      </c>
      <c r="K325" s="9">
        <v>44673</v>
      </c>
      <c r="L325" t="s">
        <v>38</v>
      </c>
      <c r="M325" s="5"/>
      <c r="P325" s="4">
        <v>3</v>
      </c>
      <c r="Q325" t="s">
        <v>28</v>
      </c>
      <c r="R325" s="10" t="str">
        <f t="shared" si="10"/>
        <v>40-45</v>
      </c>
      <c r="S325">
        <f t="shared" si="11"/>
        <v>28</v>
      </c>
    </row>
    <row r="326" spans="1:19">
      <c r="A326" t="s">
        <v>399</v>
      </c>
      <c r="B326" t="s">
        <v>23</v>
      </c>
      <c r="C326" s="4">
        <v>32</v>
      </c>
      <c r="D326" t="s">
        <v>14</v>
      </c>
      <c r="E326" t="s">
        <v>15</v>
      </c>
      <c r="F326" t="s">
        <v>31</v>
      </c>
      <c r="G326" t="s">
        <v>32</v>
      </c>
      <c r="H326" t="s">
        <v>18</v>
      </c>
      <c r="I326" s="9">
        <v>44646</v>
      </c>
      <c r="J326" s="9">
        <v>44662</v>
      </c>
      <c r="K326" s="9">
        <v>44667</v>
      </c>
      <c r="L326" t="s">
        <v>38</v>
      </c>
      <c r="M326" s="5"/>
      <c r="P326" s="4">
        <v>4</v>
      </c>
      <c r="Q326" t="s">
        <v>28</v>
      </c>
      <c r="R326" s="10" t="str">
        <f t="shared" si="10"/>
        <v>28-33</v>
      </c>
      <c r="S326">
        <f t="shared" si="11"/>
        <v>21</v>
      </c>
    </row>
    <row r="327" spans="1:19">
      <c r="A327" t="s">
        <v>400</v>
      </c>
      <c r="B327" t="s">
        <v>30</v>
      </c>
      <c r="C327" s="4">
        <v>28</v>
      </c>
      <c r="D327" t="s">
        <v>34</v>
      </c>
      <c r="E327" t="s">
        <v>47</v>
      </c>
      <c r="F327" t="s">
        <v>78</v>
      </c>
      <c r="G327" t="s">
        <v>27</v>
      </c>
      <c r="H327" t="s">
        <v>18</v>
      </c>
      <c r="I327" s="9">
        <v>44646</v>
      </c>
      <c r="J327" s="9">
        <v>44655</v>
      </c>
      <c r="K327" s="9">
        <v>44664</v>
      </c>
      <c r="L327" t="s">
        <v>75</v>
      </c>
      <c r="M327" s="5"/>
      <c r="P327" s="4">
        <v>5</v>
      </c>
      <c r="Q327" t="s">
        <v>28</v>
      </c>
      <c r="R327" s="10" t="str">
        <f t="shared" si="10"/>
        <v>28-33</v>
      </c>
      <c r="S327">
        <f t="shared" si="11"/>
        <v>18</v>
      </c>
    </row>
    <row r="328" spans="1:19">
      <c r="A328" t="s">
        <v>401</v>
      </c>
      <c r="B328" t="s">
        <v>13</v>
      </c>
      <c r="C328" s="4">
        <v>35</v>
      </c>
      <c r="D328" t="s">
        <v>14</v>
      </c>
      <c r="E328" t="s">
        <v>65</v>
      </c>
      <c r="F328" t="s">
        <v>61</v>
      </c>
      <c r="G328" t="s">
        <v>17</v>
      </c>
      <c r="H328" t="s">
        <v>37</v>
      </c>
      <c r="I328" s="9">
        <v>44646</v>
      </c>
      <c r="J328" s="9">
        <v>44656</v>
      </c>
      <c r="K328" s="9">
        <v>44660</v>
      </c>
      <c r="L328" t="s">
        <v>56</v>
      </c>
      <c r="M328" s="5"/>
      <c r="P328" s="5"/>
      <c r="Q328" t="s">
        <v>28</v>
      </c>
      <c r="R328" s="10" t="str">
        <f t="shared" si="10"/>
        <v>34-39</v>
      </c>
      <c r="S328">
        <f t="shared" si="11"/>
        <v>14</v>
      </c>
    </row>
    <row r="329" spans="1:19">
      <c r="A329" t="s">
        <v>402</v>
      </c>
      <c r="B329" t="s">
        <v>30</v>
      </c>
      <c r="C329" s="4">
        <v>25</v>
      </c>
      <c r="D329" t="s">
        <v>40</v>
      </c>
      <c r="E329" t="s">
        <v>41</v>
      </c>
      <c r="F329" t="s">
        <v>36</v>
      </c>
      <c r="G329" t="s">
        <v>32</v>
      </c>
      <c r="H329" t="s">
        <v>18</v>
      </c>
      <c r="I329" s="9">
        <v>44647</v>
      </c>
      <c r="J329" s="9">
        <v>44658</v>
      </c>
      <c r="K329" s="9">
        <v>44669</v>
      </c>
      <c r="L329" t="s">
        <v>75</v>
      </c>
      <c r="M329" s="5"/>
      <c r="P329" s="4">
        <v>4</v>
      </c>
      <c r="Q329" t="s">
        <v>63</v>
      </c>
      <c r="R329" s="10" t="str">
        <f t="shared" si="10"/>
        <v>22-27</v>
      </c>
      <c r="S329">
        <f t="shared" si="11"/>
        <v>22</v>
      </c>
    </row>
    <row r="330" spans="1:19">
      <c r="A330" t="s">
        <v>403</v>
      </c>
      <c r="B330" t="s">
        <v>13</v>
      </c>
      <c r="C330" s="4">
        <v>31</v>
      </c>
      <c r="D330" t="s">
        <v>14</v>
      </c>
      <c r="E330" t="s">
        <v>65</v>
      </c>
      <c r="F330" t="s">
        <v>53</v>
      </c>
      <c r="G330" t="s">
        <v>27</v>
      </c>
      <c r="H330" t="s">
        <v>37</v>
      </c>
      <c r="I330" s="9">
        <v>44647</v>
      </c>
      <c r="J330" s="9">
        <v>44663</v>
      </c>
      <c r="K330" s="9">
        <v>44673</v>
      </c>
      <c r="L330" t="s">
        <v>38</v>
      </c>
      <c r="M330" s="5"/>
      <c r="P330" s="5"/>
      <c r="Q330" t="s">
        <v>21</v>
      </c>
      <c r="R330" s="10" t="str">
        <f t="shared" si="10"/>
        <v>28-33</v>
      </c>
      <c r="S330">
        <f t="shared" si="11"/>
        <v>26</v>
      </c>
    </row>
    <row r="331" spans="1:19">
      <c r="A331" t="s">
        <v>404</v>
      </c>
      <c r="B331" t="s">
        <v>13</v>
      </c>
      <c r="C331" s="4">
        <v>39</v>
      </c>
      <c r="D331" t="s">
        <v>14</v>
      </c>
      <c r="E331" t="s">
        <v>15</v>
      </c>
      <c r="F331" t="s">
        <v>50</v>
      </c>
      <c r="G331" t="s">
        <v>32</v>
      </c>
      <c r="H331" t="s">
        <v>37</v>
      </c>
      <c r="I331" s="9">
        <v>44647</v>
      </c>
      <c r="J331" s="9">
        <v>44662</v>
      </c>
      <c r="K331" s="9">
        <v>44674</v>
      </c>
      <c r="L331" t="s">
        <v>19</v>
      </c>
      <c r="M331" s="5"/>
      <c r="O331" t="s">
        <v>20</v>
      </c>
      <c r="P331" s="4">
        <v>4</v>
      </c>
      <c r="Q331" t="s">
        <v>21</v>
      </c>
      <c r="R331" s="10" t="str">
        <f t="shared" si="10"/>
        <v>34-39</v>
      </c>
      <c r="S331">
        <f t="shared" si="11"/>
        <v>27</v>
      </c>
    </row>
    <row r="332" spans="1:19">
      <c r="A332" t="s">
        <v>405</v>
      </c>
      <c r="B332" t="s">
        <v>13</v>
      </c>
      <c r="C332" s="4">
        <v>27</v>
      </c>
      <c r="D332" t="s">
        <v>40</v>
      </c>
      <c r="E332" t="s">
        <v>253</v>
      </c>
      <c r="F332" t="s">
        <v>53</v>
      </c>
      <c r="G332" t="s">
        <v>66</v>
      </c>
      <c r="H332" t="s">
        <v>37</v>
      </c>
      <c r="I332" s="9">
        <v>44647</v>
      </c>
      <c r="J332" s="9">
        <v>44663</v>
      </c>
      <c r="K332" s="9">
        <v>44670</v>
      </c>
      <c r="L332" t="s">
        <v>56</v>
      </c>
      <c r="M332" s="5"/>
      <c r="P332" s="4">
        <v>4</v>
      </c>
      <c r="Q332" t="s">
        <v>28</v>
      </c>
      <c r="R332" s="10" t="str">
        <f t="shared" si="10"/>
        <v>22-27</v>
      </c>
      <c r="S332">
        <f t="shared" si="11"/>
        <v>23</v>
      </c>
    </row>
    <row r="333" spans="1:19">
      <c r="A333" t="s">
        <v>406</v>
      </c>
      <c r="B333" t="s">
        <v>30</v>
      </c>
      <c r="C333" s="4">
        <v>31</v>
      </c>
      <c r="D333" t="s">
        <v>58</v>
      </c>
      <c r="E333" t="s">
        <v>111</v>
      </c>
      <c r="F333" t="s">
        <v>50</v>
      </c>
      <c r="G333" t="s">
        <v>69</v>
      </c>
      <c r="H333" t="s">
        <v>51</v>
      </c>
      <c r="I333" s="9">
        <v>44648</v>
      </c>
      <c r="J333" s="9">
        <v>44670</v>
      </c>
      <c r="K333" s="9">
        <v>44682</v>
      </c>
      <c r="L333" t="s">
        <v>19</v>
      </c>
      <c r="M333" s="4">
        <v>53896</v>
      </c>
      <c r="N333">
        <v>4.8</v>
      </c>
      <c r="O333" t="s">
        <v>20</v>
      </c>
      <c r="P333" s="5"/>
      <c r="Q333" t="s">
        <v>28</v>
      </c>
      <c r="R333" s="10" t="str">
        <f t="shared" si="10"/>
        <v>28-33</v>
      </c>
      <c r="S333">
        <f t="shared" si="11"/>
        <v>34</v>
      </c>
    </row>
    <row r="334" spans="1:19">
      <c r="A334" t="s">
        <v>407</v>
      </c>
      <c r="B334" t="s">
        <v>13</v>
      </c>
      <c r="C334" s="4">
        <v>33</v>
      </c>
      <c r="D334" t="s">
        <v>14</v>
      </c>
      <c r="E334" t="s">
        <v>15</v>
      </c>
      <c r="F334" t="s">
        <v>86</v>
      </c>
      <c r="G334" t="s">
        <v>17</v>
      </c>
      <c r="H334" t="s">
        <v>48</v>
      </c>
      <c r="I334" s="9">
        <v>44648</v>
      </c>
      <c r="J334" s="9">
        <v>44667</v>
      </c>
      <c r="K334" s="9">
        <v>44671</v>
      </c>
      <c r="L334" t="s">
        <v>38</v>
      </c>
      <c r="M334" s="5"/>
      <c r="P334" s="5"/>
      <c r="Q334" t="s">
        <v>28</v>
      </c>
      <c r="R334" s="10" t="str">
        <f t="shared" si="10"/>
        <v>28-33</v>
      </c>
      <c r="S334">
        <f t="shared" si="11"/>
        <v>23</v>
      </c>
    </row>
    <row r="335" spans="1:19">
      <c r="A335" t="s">
        <v>408</v>
      </c>
      <c r="B335" t="s">
        <v>13</v>
      </c>
      <c r="C335" s="4">
        <v>36</v>
      </c>
      <c r="D335" t="s">
        <v>58</v>
      </c>
      <c r="E335" t="s">
        <v>111</v>
      </c>
      <c r="F335" t="s">
        <v>31</v>
      </c>
      <c r="G335" t="s">
        <v>17</v>
      </c>
      <c r="H335" t="s">
        <v>37</v>
      </c>
      <c r="I335" s="9">
        <v>44648</v>
      </c>
      <c r="J335" s="9">
        <v>44656</v>
      </c>
      <c r="K335" s="9">
        <v>44663</v>
      </c>
      <c r="L335" t="s">
        <v>19</v>
      </c>
      <c r="M335" s="4">
        <v>67332</v>
      </c>
      <c r="N335">
        <v>4</v>
      </c>
      <c r="O335" t="s">
        <v>20</v>
      </c>
      <c r="P335" s="4">
        <v>4</v>
      </c>
      <c r="Q335" t="s">
        <v>28</v>
      </c>
      <c r="R335" s="10" t="str">
        <f t="shared" si="10"/>
        <v>34-39</v>
      </c>
      <c r="S335">
        <f t="shared" si="11"/>
        <v>15</v>
      </c>
    </row>
    <row r="336" spans="1:19">
      <c r="A336" t="s">
        <v>409</v>
      </c>
      <c r="B336" t="s">
        <v>13</v>
      </c>
      <c r="C336" s="4">
        <v>27</v>
      </c>
      <c r="D336" t="s">
        <v>40</v>
      </c>
      <c r="E336" t="s">
        <v>41</v>
      </c>
      <c r="F336" t="s">
        <v>26</v>
      </c>
      <c r="G336" t="s">
        <v>32</v>
      </c>
      <c r="H336" t="s">
        <v>37</v>
      </c>
      <c r="I336" s="9">
        <v>44648</v>
      </c>
      <c r="J336" s="9">
        <v>44656</v>
      </c>
      <c r="K336" s="9">
        <v>44660</v>
      </c>
      <c r="L336" t="s">
        <v>19</v>
      </c>
      <c r="M336" s="5"/>
      <c r="O336" t="s">
        <v>20</v>
      </c>
      <c r="P336" s="4">
        <v>2</v>
      </c>
      <c r="Q336" t="s">
        <v>28</v>
      </c>
      <c r="R336" s="10" t="str">
        <f t="shared" si="10"/>
        <v>22-27</v>
      </c>
      <c r="S336">
        <f t="shared" si="11"/>
        <v>12</v>
      </c>
    </row>
    <row r="337" spans="1:19">
      <c r="A337" t="s">
        <v>410</v>
      </c>
      <c r="B337" t="s">
        <v>13</v>
      </c>
      <c r="C337" s="4">
        <v>26</v>
      </c>
      <c r="D337" t="s">
        <v>34</v>
      </c>
      <c r="E337" t="s">
        <v>35</v>
      </c>
      <c r="F337" t="s">
        <v>26</v>
      </c>
      <c r="G337" t="s">
        <v>27</v>
      </c>
      <c r="H337" t="s">
        <v>37</v>
      </c>
      <c r="I337" s="9">
        <v>44648</v>
      </c>
      <c r="J337" s="9">
        <v>44659</v>
      </c>
      <c r="K337" s="9">
        <v>44664</v>
      </c>
      <c r="L337" t="s">
        <v>19</v>
      </c>
      <c r="M337" s="5"/>
      <c r="O337" t="s">
        <v>45</v>
      </c>
      <c r="P337" s="4">
        <v>5</v>
      </c>
      <c r="Q337" t="s">
        <v>28</v>
      </c>
      <c r="R337" s="10" t="str">
        <f t="shared" si="10"/>
        <v>22-27</v>
      </c>
      <c r="S337">
        <f t="shared" si="11"/>
        <v>16</v>
      </c>
    </row>
    <row r="338" spans="1:19">
      <c r="A338" t="s">
        <v>411</v>
      </c>
      <c r="B338" t="s">
        <v>30</v>
      </c>
      <c r="C338" s="4">
        <v>28</v>
      </c>
      <c r="D338" t="s">
        <v>83</v>
      </c>
      <c r="E338" t="s">
        <v>84</v>
      </c>
      <c r="F338" t="s">
        <v>44</v>
      </c>
      <c r="G338" t="s">
        <v>32</v>
      </c>
      <c r="H338" t="s">
        <v>37</v>
      </c>
      <c r="I338" s="9">
        <v>44648</v>
      </c>
      <c r="J338" s="9">
        <v>44670</v>
      </c>
      <c r="K338" s="9">
        <v>44678</v>
      </c>
      <c r="L338" t="s">
        <v>19</v>
      </c>
      <c r="M338" s="4">
        <v>62640</v>
      </c>
      <c r="N338">
        <v>4.3</v>
      </c>
      <c r="O338" t="s">
        <v>45</v>
      </c>
      <c r="P338" s="4">
        <v>2</v>
      </c>
      <c r="Q338" t="s">
        <v>21</v>
      </c>
      <c r="R338" s="10" t="str">
        <f t="shared" si="10"/>
        <v>28-33</v>
      </c>
      <c r="S338">
        <f t="shared" si="11"/>
        <v>30</v>
      </c>
    </row>
    <row r="339" spans="1:19">
      <c r="A339" t="s">
        <v>412</v>
      </c>
      <c r="B339" t="s">
        <v>30</v>
      </c>
      <c r="C339" s="4">
        <v>22</v>
      </c>
      <c r="D339" t="s">
        <v>14</v>
      </c>
      <c r="E339" t="s">
        <v>65</v>
      </c>
      <c r="F339" t="s">
        <v>96</v>
      </c>
      <c r="G339" t="s">
        <v>17</v>
      </c>
      <c r="H339" t="s">
        <v>48</v>
      </c>
      <c r="I339" s="9">
        <v>44649</v>
      </c>
      <c r="J339" s="9">
        <v>44665</v>
      </c>
      <c r="K339" s="9">
        <v>44672</v>
      </c>
      <c r="L339" t="s">
        <v>19</v>
      </c>
      <c r="M339" s="4">
        <v>36213</v>
      </c>
      <c r="N339">
        <v>4.5999999999999996</v>
      </c>
      <c r="O339" t="s">
        <v>45</v>
      </c>
      <c r="P339" s="4">
        <v>5</v>
      </c>
      <c r="Q339" t="s">
        <v>28</v>
      </c>
      <c r="R339" s="10" t="str">
        <f t="shared" si="10"/>
        <v>22-27</v>
      </c>
      <c r="S339">
        <f t="shared" si="11"/>
        <v>23</v>
      </c>
    </row>
    <row r="340" spans="1:19">
      <c r="A340" t="s">
        <v>413</v>
      </c>
      <c r="B340" t="s">
        <v>13</v>
      </c>
      <c r="C340" s="4">
        <v>28</v>
      </c>
      <c r="D340" t="s">
        <v>14</v>
      </c>
      <c r="E340" t="s">
        <v>15</v>
      </c>
      <c r="F340" t="s">
        <v>31</v>
      </c>
      <c r="G340" t="s">
        <v>32</v>
      </c>
      <c r="H340" t="s">
        <v>37</v>
      </c>
      <c r="I340" s="9">
        <v>44649</v>
      </c>
      <c r="J340" s="9">
        <v>44661</v>
      </c>
      <c r="K340" s="9">
        <v>44671</v>
      </c>
      <c r="L340" t="s">
        <v>19</v>
      </c>
      <c r="M340" s="5"/>
      <c r="O340" t="s">
        <v>45</v>
      </c>
      <c r="P340" s="4">
        <v>5</v>
      </c>
      <c r="Q340" t="s">
        <v>28</v>
      </c>
      <c r="R340" s="10" t="str">
        <f t="shared" si="10"/>
        <v>28-33</v>
      </c>
      <c r="S340">
        <f t="shared" si="11"/>
        <v>22</v>
      </c>
    </row>
    <row r="341" spans="1:19">
      <c r="A341" t="s">
        <v>414</v>
      </c>
      <c r="B341" t="s">
        <v>13</v>
      </c>
      <c r="C341" s="4">
        <v>36</v>
      </c>
      <c r="D341" t="s">
        <v>14</v>
      </c>
      <c r="E341" t="s">
        <v>15</v>
      </c>
      <c r="F341" t="s">
        <v>44</v>
      </c>
      <c r="G341" t="s">
        <v>27</v>
      </c>
      <c r="H341" t="s">
        <v>37</v>
      </c>
      <c r="I341" s="9">
        <v>44649</v>
      </c>
      <c r="J341" s="9">
        <v>44662</v>
      </c>
      <c r="K341" s="9">
        <v>44669</v>
      </c>
      <c r="L341" t="s">
        <v>19</v>
      </c>
      <c r="M341" s="4">
        <v>75407</v>
      </c>
      <c r="N341">
        <v>4.9000000000000004</v>
      </c>
      <c r="O341" t="s">
        <v>20</v>
      </c>
      <c r="P341" s="5"/>
      <c r="Q341" t="s">
        <v>28</v>
      </c>
      <c r="R341" s="10" t="str">
        <f t="shared" si="10"/>
        <v>34-39</v>
      </c>
      <c r="S341">
        <f t="shared" si="11"/>
        <v>20</v>
      </c>
    </row>
    <row r="342" spans="1:19">
      <c r="A342" t="s">
        <v>415</v>
      </c>
      <c r="B342" t="s">
        <v>13</v>
      </c>
      <c r="C342" s="4">
        <v>33</v>
      </c>
      <c r="D342" t="s">
        <v>14</v>
      </c>
      <c r="E342" t="s">
        <v>15</v>
      </c>
      <c r="F342" t="s">
        <v>53</v>
      </c>
      <c r="G342" t="s">
        <v>27</v>
      </c>
      <c r="H342" t="s">
        <v>37</v>
      </c>
      <c r="I342" s="9">
        <v>44649</v>
      </c>
      <c r="J342" s="9">
        <v>44664</v>
      </c>
      <c r="K342" s="9">
        <v>44669</v>
      </c>
      <c r="L342" t="s">
        <v>75</v>
      </c>
      <c r="M342" s="5"/>
      <c r="P342" s="4">
        <v>5</v>
      </c>
      <c r="Q342" t="s">
        <v>28</v>
      </c>
      <c r="R342" s="10" t="str">
        <f t="shared" si="10"/>
        <v>28-33</v>
      </c>
      <c r="S342">
        <f t="shared" si="11"/>
        <v>20</v>
      </c>
    </row>
    <row r="343" spans="1:19">
      <c r="A343" t="s">
        <v>416</v>
      </c>
      <c r="B343" t="s">
        <v>13</v>
      </c>
      <c r="C343" s="4">
        <v>28</v>
      </c>
      <c r="D343" t="s">
        <v>40</v>
      </c>
      <c r="E343" t="s">
        <v>41</v>
      </c>
      <c r="F343" t="s">
        <v>44</v>
      </c>
      <c r="G343" t="s">
        <v>17</v>
      </c>
      <c r="H343" t="s">
        <v>37</v>
      </c>
      <c r="I343" s="9">
        <v>44650</v>
      </c>
      <c r="J343" s="9">
        <v>44664</v>
      </c>
      <c r="K343" s="9">
        <v>44668</v>
      </c>
      <c r="L343" t="s">
        <v>145</v>
      </c>
      <c r="M343" s="5"/>
      <c r="P343" s="4">
        <v>5</v>
      </c>
      <c r="Q343" t="s">
        <v>28</v>
      </c>
      <c r="R343" s="10" t="str">
        <f t="shared" si="10"/>
        <v>28-33</v>
      </c>
      <c r="S343">
        <f t="shared" si="11"/>
        <v>18</v>
      </c>
    </row>
    <row r="344" spans="1:19">
      <c r="A344" t="s">
        <v>417</v>
      </c>
      <c r="B344" t="s">
        <v>13</v>
      </c>
      <c r="C344" s="4">
        <v>33</v>
      </c>
      <c r="D344" t="s">
        <v>34</v>
      </c>
      <c r="E344" t="s">
        <v>35</v>
      </c>
      <c r="F344" t="s">
        <v>36</v>
      </c>
      <c r="G344" t="s">
        <v>17</v>
      </c>
      <c r="H344" t="s">
        <v>18</v>
      </c>
      <c r="I344" s="9">
        <v>44650</v>
      </c>
      <c r="J344" s="9">
        <v>44669</v>
      </c>
      <c r="K344" s="9">
        <v>44675</v>
      </c>
      <c r="L344" t="s">
        <v>38</v>
      </c>
      <c r="M344" s="5"/>
      <c r="P344" s="4">
        <v>4</v>
      </c>
      <c r="Q344" t="s">
        <v>63</v>
      </c>
      <c r="R344" s="10" t="str">
        <f t="shared" si="10"/>
        <v>28-33</v>
      </c>
      <c r="S344">
        <f t="shared" si="11"/>
        <v>25</v>
      </c>
    </row>
    <row r="345" spans="1:19">
      <c r="A345" t="s">
        <v>418</v>
      </c>
      <c r="B345" t="s">
        <v>13</v>
      </c>
      <c r="C345" s="4">
        <v>24</v>
      </c>
      <c r="D345" t="s">
        <v>129</v>
      </c>
      <c r="E345" t="s">
        <v>130</v>
      </c>
      <c r="F345" t="s">
        <v>50</v>
      </c>
      <c r="G345" t="s">
        <v>27</v>
      </c>
      <c r="H345" t="s">
        <v>18</v>
      </c>
      <c r="I345" s="9">
        <v>44650</v>
      </c>
      <c r="J345" s="9">
        <v>44660</v>
      </c>
      <c r="K345" s="9">
        <v>44669</v>
      </c>
      <c r="L345" t="s">
        <v>19</v>
      </c>
      <c r="M345" s="4">
        <v>32696</v>
      </c>
      <c r="N345">
        <v>3.8</v>
      </c>
      <c r="O345" t="s">
        <v>45</v>
      </c>
      <c r="P345" s="4">
        <v>3</v>
      </c>
      <c r="Q345" t="s">
        <v>21</v>
      </c>
      <c r="R345" s="10" t="str">
        <f t="shared" si="10"/>
        <v>22-27</v>
      </c>
      <c r="S345">
        <f t="shared" si="11"/>
        <v>19</v>
      </c>
    </row>
    <row r="346" spans="1:19">
      <c r="A346" t="s">
        <v>419</v>
      </c>
      <c r="B346" t="s">
        <v>13</v>
      </c>
      <c r="C346" s="4">
        <v>26</v>
      </c>
      <c r="D346" t="s">
        <v>34</v>
      </c>
      <c r="E346" t="s">
        <v>35</v>
      </c>
      <c r="F346" t="s">
        <v>96</v>
      </c>
      <c r="G346" t="s">
        <v>17</v>
      </c>
      <c r="H346" t="s">
        <v>37</v>
      </c>
      <c r="I346" s="9">
        <v>44650</v>
      </c>
      <c r="J346" s="9">
        <v>44658</v>
      </c>
      <c r="K346" s="9">
        <v>44669</v>
      </c>
      <c r="L346" t="s">
        <v>19</v>
      </c>
      <c r="M346" s="4">
        <v>59832</v>
      </c>
      <c r="N346">
        <v>4</v>
      </c>
      <c r="O346" t="s">
        <v>20</v>
      </c>
      <c r="P346" s="5"/>
      <c r="Q346" t="s">
        <v>63</v>
      </c>
      <c r="R346" s="10" t="str">
        <f t="shared" si="10"/>
        <v>22-27</v>
      </c>
      <c r="S346">
        <f t="shared" si="11"/>
        <v>19</v>
      </c>
    </row>
    <row r="347" spans="1:19">
      <c r="A347" t="s">
        <v>420</v>
      </c>
      <c r="B347" t="s">
        <v>30</v>
      </c>
      <c r="C347" s="4">
        <v>22</v>
      </c>
      <c r="D347" t="s">
        <v>24</v>
      </c>
      <c r="E347" t="s">
        <v>43</v>
      </c>
      <c r="F347" t="s">
        <v>61</v>
      </c>
      <c r="G347" t="s">
        <v>27</v>
      </c>
      <c r="H347" t="s">
        <v>37</v>
      </c>
      <c r="I347" s="9">
        <v>44651</v>
      </c>
      <c r="J347" s="9">
        <v>44664</v>
      </c>
      <c r="K347" s="9">
        <v>44672</v>
      </c>
      <c r="L347" t="s">
        <v>19</v>
      </c>
      <c r="M347" s="4">
        <v>48949</v>
      </c>
      <c r="N347">
        <v>4.5999999999999996</v>
      </c>
      <c r="O347" t="s">
        <v>20</v>
      </c>
      <c r="P347" s="4">
        <v>4</v>
      </c>
      <c r="Q347" t="s">
        <v>28</v>
      </c>
      <c r="R347" s="10" t="str">
        <f t="shared" si="10"/>
        <v>22-27</v>
      </c>
      <c r="S347">
        <f t="shared" si="11"/>
        <v>21</v>
      </c>
    </row>
    <row r="348" spans="1:19">
      <c r="A348" t="s">
        <v>421</v>
      </c>
      <c r="B348" t="s">
        <v>30</v>
      </c>
      <c r="C348" s="4">
        <v>33</v>
      </c>
      <c r="D348" t="s">
        <v>14</v>
      </c>
      <c r="E348" t="s">
        <v>65</v>
      </c>
      <c r="F348" t="s">
        <v>31</v>
      </c>
      <c r="G348" t="s">
        <v>17</v>
      </c>
      <c r="H348" t="s">
        <v>18</v>
      </c>
      <c r="I348" s="9">
        <v>44651</v>
      </c>
      <c r="J348" s="9">
        <v>44669</v>
      </c>
      <c r="K348" s="9">
        <v>44676</v>
      </c>
      <c r="L348" t="s">
        <v>19</v>
      </c>
      <c r="M348" s="4">
        <v>89129</v>
      </c>
      <c r="N348">
        <v>4.0999999999999996</v>
      </c>
      <c r="O348" t="s">
        <v>45</v>
      </c>
      <c r="P348" s="4">
        <v>4</v>
      </c>
      <c r="Q348" t="s">
        <v>28</v>
      </c>
      <c r="R348" s="10" t="str">
        <f t="shared" si="10"/>
        <v>28-33</v>
      </c>
      <c r="S348">
        <f t="shared" si="11"/>
        <v>25</v>
      </c>
    </row>
    <row r="349" spans="1:19">
      <c r="A349" t="s">
        <v>422</v>
      </c>
      <c r="B349" t="s">
        <v>13</v>
      </c>
      <c r="C349" s="4">
        <v>23</v>
      </c>
      <c r="D349" t="s">
        <v>14</v>
      </c>
      <c r="E349" t="s">
        <v>15</v>
      </c>
      <c r="F349" t="s">
        <v>50</v>
      </c>
      <c r="G349" t="s">
        <v>17</v>
      </c>
      <c r="H349" t="s">
        <v>48</v>
      </c>
      <c r="I349" s="9">
        <v>44651</v>
      </c>
      <c r="J349" s="9">
        <v>44664</v>
      </c>
      <c r="K349" s="9">
        <v>44670</v>
      </c>
      <c r="L349" t="s">
        <v>19</v>
      </c>
      <c r="M349" s="4">
        <v>59755</v>
      </c>
      <c r="N349">
        <v>3.6</v>
      </c>
      <c r="O349" t="s">
        <v>20</v>
      </c>
      <c r="P349" s="4">
        <v>4</v>
      </c>
      <c r="Q349" t="s">
        <v>21</v>
      </c>
      <c r="R349" s="10" t="str">
        <f t="shared" si="10"/>
        <v>22-27</v>
      </c>
      <c r="S349">
        <f t="shared" si="11"/>
        <v>19</v>
      </c>
    </row>
    <row r="350" spans="1:19">
      <c r="A350" t="s">
        <v>423</v>
      </c>
      <c r="B350" t="s">
        <v>13</v>
      </c>
      <c r="C350" s="4">
        <v>25</v>
      </c>
      <c r="D350" t="s">
        <v>14</v>
      </c>
      <c r="E350" t="s">
        <v>15</v>
      </c>
      <c r="F350" t="s">
        <v>16</v>
      </c>
      <c r="G350" t="s">
        <v>27</v>
      </c>
      <c r="H350" t="s">
        <v>37</v>
      </c>
      <c r="I350" s="9">
        <v>44651</v>
      </c>
      <c r="J350" s="9">
        <v>44664</v>
      </c>
      <c r="K350" s="9">
        <v>44674</v>
      </c>
      <c r="L350" t="s">
        <v>145</v>
      </c>
      <c r="M350" s="5"/>
      <c r="P350" s="4">
        <v>4</v>
      </c>
      <c r="Q350" t="s">
        <v>28</v>
      </c>
      <c r="R350" s="10" t="str">
        <f t="shared" si="10"/>
        <v>22-27</v>
      </c>
      <c r="S350">
        <f t="shared" si="11"/>
        <v>23</v>
      </c>
    </row>
    <row r="351" spans="1:19">
      <c r="A351" t="s">
        <v>424</v>
      </c>
      <c r="B351" t="s">
        <v>30</v>
      </c>
      <c r="C351" s="4">
        <v>29</v>
      </c>
      <c r="D351" t="s">
        <v>24</v>
      </c>
      <c r="E351" t="s">
        <v>25</v>
      </c>
      <c r="F351" t="s">
        <v>36</v>
      </c>
      <c r="G351" t="s">
        <v>17</v>
      </c>
      <c r="H351" t="s">
        <v>37</v>
      </c>
      <c r="I351" s="9">
        <v>44651</v>
      </c>
      <c r="J351" s="9">
        <v>44669</v>
      </c>
      <c r="K351" s="9">
        <v>44676</v>
      </c>
      <c r="L351" t="s">
        <v>38</v>
      </c>
      <c r="M351" s="5"/>
      <c r="P351" s="4">
        <v>3</v>
      </c>
      <c r="Q351" t="s">
        <v>21</v>
      </c>
      <c r="R351" s="10" t="str">
        <f t="shared" si="10"/>
        <v>28-33</v>
      </c>
      <c r="S351">
        <f t="shared" si="11"/>
        <v>25</v>
      </c>
    </row>
    <row r="352" spans="1:19">
      <c r="A352" t="s">
        <v>425</v>
      </c>
      <c r="B352" t="s">
        <v>13</v>
      </c>
      <c r="C352" s="4">
        <v>34</v>
      </c>
      <c r="D352" t="s">
        <v>34</v>
      </c>
      <c r="E352" t="s">
        <v>35</v>
      </c>
      <c r="F352" t="s">
        <v>78</v>
      </c>
      <c r="G352" t="s">
        <v>27</v>
      </c>
      <c r="H352" t="s">
        <v>37</v>
      </c>
      <c r="I352" s="9">
        <v>44651</v>
      </c>
      <c r="J352" s="9">
        <v>44663</v>
      </c>
      <c r="K352" s="9">
        <v>44667</v>
      </c>
      <c r="L352" t="s">
        <v>38</v>
      </c>
      <c r="M352" s="5"/>
      <c r="P352" s="4">
        <v>4</v>
      </c>
      <c r="Q352" t="s">
        <v>63</v>
      </c>
      <c r="R352" s="10" t="str">
        <f t="shared" si="10"/>
        <v>34-39</v>
      </c>
      <c r="S352">
        <f t="shared" si="11"/>
        <v>16</v>
      </c>
    </row>
    <row r="353" spans="1:19">
      <c r="A353" t="s">
        <v>426</v>
      </c>
      <c r="B353" t="s">
        <v>30</v>
      </c>
      <c r="C353" s="4">
        <v>30</v>
      </c>
      <c r="D353" t="s">
        <v>14</v>
      </c>
      <c r="E353" t="s">
        <v>15</v>
      </c>
      <c r="F353" t="s">
        <v>53</v>
      </c>
      <c r="G353" t="s">
        <v>17</v>
      </c>
      <c r="H353" t="s">
        <v>18</v>
      </c>
      <c r="I353" s="9">
        <v>44651</v>
      </c>
      <c r="J353" s="9">
        <v>44662</v>
      </c>
      <c r="K353" s="9">
        <v>44669</v>
      </c>
      <c r="L353" t="s">
        <v>75</v>
      </c>
      <c r="M353" s="5"/>
      <c r="P353" s="5"/>
      <c r="Q353" t="s">
        <v>28</v>
      </c>
      <c r="R353" s="10" t="str">
        <f t="shared" si="10"/>
        <v>28-33</v>
      </c>
      <c r="S353">
        <f t="shared" si="11"/>
        <v>18</v>
      </c>
    </row>
    <row r="354" spans="1:19">
      <c r="A354" t="s">
        <v>427</v>
      </c>
      <c r="B354" t="s">
        <v>30</v>
      </c>
      <c r="C354" s="4">
        <v>25</v>
      </c>
      <c r="D354" t="s">
        <v>14</v>
      </c>
      <c r="E354" t="s">
        <v>65</v>
      </c>
      <c r="F354" t="s">
        <v>44</v>
      </c>
      <c r="G354" t="s">
        <v>27</v>
      </c>
      <c r="H354" t="s">
        <v>37</v>
      </c>
      <c r="I354" s="9">
        <v>44652</v>
      </c>
      <c r="J354" s="9">
        <v>44668</v>
      </c>
      <c r="K354" s="9">
        <v>44679</v>
      </c>
      <c r="L354" t="s">
        <v>19</v>
      </c>
      <c r="M354" s="4">
        <v>72010</v>
      </c>
      <c r="N354">
        <v>4.4000000000000004</v>
      </c>
      <c r="O354" t="s">
        <v>45</v>
      </c>
      <c r="P354" s="4">
        <v>4</v>
      </c>
      <c r="Q354" t="s">
        <v>28</v>
      </c>
      <c r="R354" s="10" t="str">
        <f t="shared" si="10"/>
        <v>22-27</v>
      </c>
      <c r="S354">
        <f t="shared" si="11"/>
        <v>27</v>
      </c>
    </row>
    <row r="355" spans="1:19">
      <c r="A355" t="s">
        <v>428</v>
      </c>
      <c r="B355" t="s">
        <v>13</v>
      </c>
      <c r="C355" s="4">
        <v>33</v>
      </c>
      <c r="D355" t="s">
        <v>24</v>
      </c>
      <c r="E355" t="s">
        <v>43</v>
      </c>
      <c r="F355" t="s">
        <v>86</v>
      </c>
      <c r="G355" t="s">
        <v>32</v>
      </c>
      <c r="H355" t="s">
        <v>37</v>
      </c>
      <c r="I355" s="9">
        <v>44652</v>
      </c>
      <c r="J355" s="9">
        <v>44664</v>
      </c>
      <c r="K355" s="9">
        <v>44673</v>
      </c>
      <c r="L355" t="s">
        <v>145</v>
      </c>
      <c r="M355" s="5"/>
      <c r="P355" s="5"/>
      <c r="Q355" t="s">
        <v>28</v>
      </c>
      <c r="R355" s="10" t="str">
        <f t="shared" si="10"/>
        <v>28-33</v>
      </c>
      <c r="S355">
        <f t="shared" si="11"/>
        <v>21</v>
      </c>
    </row>
    <row r="356" spans="1:19">
      <c r="A356" t="s">
        <v>429</v>
      </c>
      <c r="B356" t="s">
        <v>13</v>
      </c>
      <c r="C356" s="4">
        <v>28</v>
      </c>
      <c r="D356" t="s">
        <v>14</v>
      </c>
      <c r="E356" t="s">
        <v>15</v>
      </c>
      <c r="F356" t="s">
        <v>61</v>
      </c>
      <c r="G356" t="s">
        <v>27</v>
      </c>
      <c r="H356" t="s">
        <v>37</v>
      </c>
      <c r="I356" s="9">
        <v>44652</v>
      </c>
      <c r="J356" s="9">
        <v>44672</v>
      </c>
      <c r="K356" s="9">
        <v>44678</v>
      </c>
      <c r="L356" t="s">
        <v>19</v>
      </c>
      <c r="M356" s="4">
        <v>63839</v>
      </c>
      <c r="N356">
        <v>3.6</v>
      </c>
      <c r="O356" t="s">
        <v>20</v>
      </c>
      <c r="P356" s="4">
        <v>4</v>
      </c>
      <c r="Q356" t="s">
        <v>28</v>
      </c>
      <c r="R356" s="10" t="str">
        <f t="shared" si="10"/>
        <v>28-33</v>
      </c>
      <c r="S356">
        <f t="shared" si="11"/>
        <v>26</v>
      </c>
    </row>
    <row r="357" spans="1:19">
      <c r="A357" t="s">
        <v>430</v>
      </c>
      <c r="B357" t="s">
        <v>30</v>
      </c>
      <c r="C357" s="4">
        <v>37</v>
      </c>
      <c r="D357" t="s">
        <v>40</v>
      </c>
      <c r="E357" t="s">
        <v>253</v>
      </c>
      <c r="F357" t="s">
        <v>26</v>
      </c>
      <c r="G357" t="s">
        <v>17</v>
      </c>
      <c r="H357" t="s">
        <v>18</v>
      </c>
      <c r="I357" s="9">
        <v>44652</v>
      </c>
      <c r="J357" s="9">
        <v>44660</v>
      </c>
      <c r="K357" s="9">
        <v>44668</v>
      </c>
      <c r="L357" t="s">
        <v>19</v>
      </c>
      <c r="M357" s="4">
        <v>73792</v>
      </c>
      <c r="N357">
        <v>4.9000000000000004</v>
      </c>
      <c r="O357" t="s">
        <v>20</v>
      </c>
      <c r="P357" s="4">
        <v>5</v>
      </c>
      <c r="Q357" t="s">
        <v>21</v>
      </c>
      <c r="R357" s="10" t="str">
        <f t="shared" si="10"/>
        <v>34-39</v>
      </c>
      <c r="S357">
        <f t="shared" si="11"/>
        <v>16</v>
      </c>
    </row>
    <row r="358" spans="1:19">
      <c r="A358" t="s">
        <v>431</v>
      </c>
      <c r="B358" t="s">
        <v>13</v>
      </c>
      <c r="C358" s="4">
        <v>37</v>
      </c>
      <c r="D358" t="s">
        <v>129</v>
      </c>
      <c r="E358" t="s">
        <v>205</v>
      </c>
      <c r="F358" t="s">
        <v>106</v>
      </c>
      <c r="G358" t="s">
        <v>17</v>
      </c>
      <c r="H358" t="s">
        <v>37</v>
      </c>
      <c r="I358" s="9">
        <v>44652</v>
      </c>
      <c r="J358" s="9">
        <v>44670</v>
      </c>
      <c r="K358" s="9">
        <v>44679</v>
      </c>
      <c r="L358" t="s">
        <v>19</v>
      </c>
      <c r="M358" s="4">
        <v>199974</v>
      </c>
      <c r="N358">
        <v>4.2</v>
      </c>
      <c r="O358" t="s">
        <v>20</v>
      </c>
      <c r="P358" s="4">
        <v>4</v>
      </c>
      <c r="Q358" t="s">
        <v>21</v>
      </c>
      <c r="R358" s="10" t="str">
        <f t="shared" si="10"/>
        <v>34-39</v>
      </c>
      <c r="S358">
        <f t="shared" si="11"/>
        <v>27</v>
      </c>
    </row>
    <row r="359" spans="1:19">
      <c r="A359" t="s">
        <v>432</v>
      </c>
      <c r="B359" t="s">
        <v>30</v>
      </c>
      <c r="C359" s="4">
        <v>29</v>
      </c>
      <c r="D359" t="s">
        <v>14</v>
      </c>
      <c r="E359" t="s">
        <v>15</v>
      </c>
      <c r="F359" t="s">
        <v>50</v>
      </c>
      <c r="G359" t="s">
        <v>27</v>
      </c>
      <c r="H359" t="s">
        <v>48</v>
      </c>
      <c r="I359" s="9">
        <v>44652</v>
      </c>
      <c r="J359" s="9">
        <v>44664</v>
      </c>
      <c r="K359" s="9">
        <v>44668</v>
      </c>
      <c r="L359" t="s">
        <v>19</v>
      </c>
      <c r="M359" s="4">
        <v>37355</v>
      </c>
      <c r="N359">
        <v>4</v>
      </c>
      <c r="O359" t="s">
        <v>20</v>
      </c>
      <c r="P359" s="5"/>
      <c r="Q359" t="s">
        <v>28</v>
      </c>
      <c r="R359" s="10" t="str">
        <f t="shared" si="10"/>
        <v>28-33</v>
      </c>
      <c r="S359">
        <f t="shared" si="11"/>
        <v>16</v>
      </c>
    </row>
    <row r="360" spans="1:19">
      <c r="A360" t="s">
        <v>433</v>
      </c>
      <c r="B360" t="s">
        <v>23</v>
      </c>
      <c r="C360" s="4">
        <v>24</v>
      </c>
      <c r="D360" t="s">
        <v>24</v>
      </c>
      <c r="E360" t="s">
        <v>25</v>
      </c>
      <c r="F360" t="s">
        <v>53</v>
      </c>
      <c r="G360" t="s">
        <v>27</v>
      </c>
      <c r="H360" t="s">
        <v>18</v>
      </c>
      <c r="I360" s="9">
        <v>44653</v>
      </c>
      <c r="J360" s="9">
        <v>44675</v>
      </c>
      <c r="K360" s="9">
        <v>44687</v>
      </c>
      <c r="L360" t="s">
        <v>19</v>
      </c>
      <c r="M360" s="5"/>
      <c r="O360" t="s">
        <v>45</v>
      </c>
      <c r="P360" s="4">
        <v>5</v>
      </c>
      <c r="Q360" t="s">
        <v>28</v>
      </c>
      <c r="R360" s="10" t="str">
        <f t="shared" si="10"/>
        <v>22-27</v>
      </c>
      <c r="S360">
        <f t="shared" si="11"/>
        <v>34</v>
      </c>
    </row>
    <row r="361" spans="1:19">
      <c r="A361" t="s">
        <v>434</v>
      </c>
      <c r="B361" t="s">
        <v>13</v>
      </c>
      <c r="C361" s="4">
        <v>35</v>
      </c>
      <c r="D361" t="s">
        <v>14</v>
      </c>
      <c r="E361" t="s">
        <v>65</v>
      </c>
      <c r="F361" t="s">
        <v>50</v>
      </c>
      <c r="G361" t="s">
        <v>27</v>
      </c>
      <c r="H361" t="s">
        <v>18</v>
      </c>
      <c r="I361" s="9">
        <v>44653</v>
      </c>
      <c r="J361" s="9">
        <v>44667</v>
      </c>
      <c r="K361" s="9">
        <v>44677</v>
      </c>
      <c r="L361" t="s">
        <v>19</v>
      </c>
      <c r="M361" s="4">
        <v>56884</v>
      </c>
      <c r="N361">
        <v>4.4000000000000004</v>
      </c>
      <c r="O361" t="s">
        <v>45</v>
      </c>
      <c r="P361" s="4">
        <v>4</v>
      </c>
      <c r="Q361" t="s">
        <v>28</v>
      </c>
      <c r="R361" s="10" t="str">
        <f t="shared" si="10"/>
        <v>34-39</v>
      </c>
      <c r="S361">
        <f t="shared" si="11"/>
        <v>24</v>
      </c>
    </row>
    <row r="362" spans="1:19">
      <c r="A362" t="s">
        <v>435</v>
      </c>
      <c r="B362" t="s">
        <v>13</v>
      </c>
      <c r="C362" s="4">
        <v>22</v>
      </c>
      <c r="D362" t="s">
        <v>58</v>
      </c>
      <c r="E362" t="s">
        <v>111</v>
      </c>
      <c r="F362" t="s">
        <v>16</v>
      </c>
      <c r="G362" t="s">
        <v>27</v>
      </c>
      <c r="H362" t="s">
        <v>18</v>
      </c>
      <c r="I362" s="9">
        <v>44654</v>
      </c>
      <c r="J362" s="9">
        <v>44676</v>
      </c>
      <c r="K362" s="9">
        <v>44684</v>
      </c>
      <c r="L362" t="s">
        <v>145</v>
      </c>
      <c r="M362" s="5"/>
      <c r="P362" s="4">
        <v>4</v>
      </c>
      <c r="Q362" t="s">
        <v>21</v>
      </c>
      <c r="R362" s="10" t="str">
        <f t="shared" si="10"/>
        <v>22-27</v>
      </c>
      <c r="S362">
        <f t="shared" si="11"/>
        <v>30</v>
      </c>
    </row>
    <row r="363" spans="1:19">
      <c r="A363" t="s">
        <v>436</v>
      </c>
      <c r="B363" t="s">
        <v>30</v>
      </c>
      <c r="C363" s="4">
        <v>45</v>
      </c>
      <c r="D363" t="s">
        <v>24</v>
      </c>
      <c r="E363" t="s">
        <v>43</v>
      </c>
      <c r="F363" t="s">
        <v>93</v>
      </c>
      <c r="G363" t="s">
        <v>17</v>
      </c>
      <c r="H363" t="s">
        <v>18</v>
      </c>
      <c r="I363" s="9">
        <v>44654</v>
      </c>
      <c r="J363" s="9">
        <v>44675</v>
      </c>
      <c r="K363" s="9">
        <v>44679</v>
      </c>
      <c r="L363" t="s">
        <v>75</v>
      </c>
      <c r="M363" s="5"/>
      <c r="P363" s="4">
        <v>3</v>
      </c>
      <c r="Q363" t="s">
        <v>28</v>
      </c>
      <c r="R363" s="10" t="str">
        <f t="shared" si="10"/>
        <v>40-45</v>
      </c>
      <c r="S363">
        <f t="shared" si="11"/>
        <v>25</v>
      </c>
    </row>
    <row r="364" spans="1:19">
      <c r="A364" t="s">
        <v>437</v>
      </c>
      <c r="B364" t="s">
        <v>13</v>
      </c>
      <c r="C364" s="4">
        <v>22</v>
      </c>
      <c r="D364" t="s">
        <v>40</v>
      </c>
      <c r="E364" t="s">
        <v>253</v>
      </c>
      <c r="F364" t="s">
        <v>36</v>
      </c>
      <c r="G364" t="s">
        <v>17</v>
      </c>
      <c r="H364" t="s">
        <v>67</v>
      </c>
      <c r="I364" s="9">
        <v>44654</v>
      </c>
      <c r="J364" s="9">
        <v>44662</v>
      </c>
      <c r="K364" s="9">
        <v>44669</v>
      </c>
      <c r="L364" t="s">
        <v>38</v>
      </c>
      <c r="M364" s="5"/>
      <c r="P364" s="4">
        <v>5</v>
      </c>
      <c r="Q364" t="s">
        <v>28</v>
      </c>
      <c r="R364" s="10" t="str">
        <f t="shared" si="10"/>
        <v>22-27</v>
      </c>
      <c r="S364">
        <f t="shared" si="11"/>
        <v>15</v>
      </c>
    </row>
    <row r="365" spans="1:19">
      <c r="A365" t="s">
        <v>438</v>
      </c>
      <c r="B365" t="s">
        <v>13</v>
      </c>
      <c r="C365" s="4">
        <v>23</v>
      </c>
      <c r="D365" t="s">
        <v>58</v>
      </c>
      <c r="E365" t="s">
        <v>59</v>
      </c>
      <c r="F365" t="s">
        <v>86</v>
      </c>
      <c r="G365" t="s">
        <v>27</v>
      </c>
      <c r="H365" t="s">
        <v>48</v>
      </c>
      <c r="I365" s="9">
        <v>44654</v>
      </c>
      <c r="J365" s="9">
        <v>44670</v>
      </c>
      <c r="K365" s="9">
        <v>44679</v>
      </c>
      <c r="L365" t="s">
        <v>38</v>
      </c>
      <c r="M365" s="5"/>
      <c r="P365" s="4">
        <v>5</v>
      </c>
      <c r="Q365" t="s">
        <v>21</v>
      </c>
      <c r="R365" s="10" t="str">
        <f t="shared" si="10"/>
        <v>22-27</v>
      </c>
      <c r="S365">
        <f t="shared" si="11"/>
        <v>25</v>
      </c>
    </row>
    <row r="366" spans="1:19">
      <c r="A366" t="s">
        <v>439</v>
      </c>
      <c r="B366" t="s">
        <v>23</v>
      </c>
      <c r="C366" s="4">
        <v>50</v>
      </c>
      <c r="D366" t="s">
        <v>14</v>
      </c>
      <c r="E366" t="s">
        <v>15</v>
      </c>
      <c r="F366" t="s">
        <v>44</v>
      </c>
      <c r="G366" t="s">
        <v>17</v>
      </c>
      <c r="H366" t="s">
        <v>18</v>
      </c>
      <c r="I366" s="9">
        <v>44655</v>
      </c>
      <c r="J366" s="9">
        <v>44667</v>
      </c>
      <c r="K366" s="9">
        <v>44676</v>
      </c>
      <c r="L366" t="s">
        <v>38</v>
      </c>
      <c r="M366" s="5"/>
      <c r="P366" s="4">
        <v>4</v>
      </c>
      <c r="Q366" t="s">
        <v>28</v>
      </c>
      <c r="R366" s="10" t="str">
        <f t="shared" si="10"/>
        <v>46-51</v>
      </c>
      <c r="S366">
        <f t="shared" si="11"/>
        <v>21</v>
      </c>
    </row>
    <row r="367" spans="1:19">
      <c r="A367" t="s">
        <v>440</v>
      </c>
      <c r="B367" t="s">
        <v>13</v>
      </c>
      <c r="C367" s="4">
        <v>27</v>
      </c>
      <c r="D367" t="s">
        <v>24</v>
      </c>
      <c r="E367" t="s">
        <v>43</v>
      </c>
      <c r="F367" t="s">
        <v>36</v>
      </c>
      <c r="G367" t="s">
        <v>66</v>
      </c>
      <c r="H367" t="s">
        <v>48</v>
      </c>
      <c r="I367" s="9">
        <v>44655</v>
      </c>
      <c r="J367" s="9">
        <v>44666</v>
      </c>
      <c r="K367" s="9">
        <v>44673</v>
      </c>
      <c r="L367" t="s">
        <v>38</v>
      </c>
      <c r="M367" s="5"/>
      <c r="P367" s="4">
        <v>4</v>
      </c>
      <c r="Q367" t="s">
        <v>28</v>
      </c>
      <c r="R367" s="10" t="str">
        <f t="shared" si="10"/>
        <v>22-27</v>
      </c>
      <c r="S367">
        <f t="shared" si="11"/>
        <v>18</v>
      </c>
    </row>
    <row r="368" spans="1:19">
      <c r="A368" t="s">
        <v>441</v>
      </c>
      <c r="B368" t="s">
        <v>23</v>
      </c>
      <c r="C368" s="4">
        <v>27</v>
      </c>
      <c r="D368" t="s">
        <v>34</v>
      </c>
      <c r="E368" t="s">
        <v>35</v>
      </c>
      <c r="F368" t="s">
        <v>125</v>
      </c>
      <c r="G368" t="s">
        <v>69</v>
      </c>
      <c r="H368" t="s">
        <v>18</v>
      </c>
      <c r="I368" s="9">
        <v>44655</v>
      </c>
      <c r="J368" s="9">
        <v>44665</v>
      </c>
      <c r="K368" s="9">
        <v>44672</v>
      </c>
      <c r="L368" t="s">
        <v>19</v>
      </c>
      <c r="M368" s="5"/>
      <c r="O368" t="s">
        <v>20</v>
      </c>
      <c r="P368" s="4">
        <v>5</v>
      </c>
      <c r="Q368" t="s">
        <v>21</v>
      </c>
      <c r="R368" s="10" t="str">
        <f t="shared" si="10"/>
        <v>22-27</v>
      </c>
      <c r="S368">
        <f t="shared" si="11"/>
        <v>17</v>
      </c>
    </row>
    <row r="369" spans="1:19">
      <c r="A369" t="s">
        <v>442</v>
      </c>
      <c r="B369" t="s">
        <v>23</v>
      </c>
      <c r="C369" s="4">
        <v>37</v>
      </c>
      <c r="D369" t="s">
        <v>24</v>
      </c>
      <c r="E369" t="s">
        <v>25</v>
      </c>
      <c r="F369" t="s">
        <v>26</v>
      </c>
      <c r="G369" t="s">
        <v>27</v>
      </c>
      <c r="H369" t="s">
        <v>37</v>
      </c>
      <c r="I369" s="9">
        <v>44655</v>
      </c>
      <c r="J369" s="9">
        <v>44668</v>
      </c>
      <c r="K369" s="9">
        <v>44680</v>
      </c>
      <c r="L369" t="s">
        <v>19</v>
      </c>
      <c r="M369" s="4">
        <v>50258</v>
      </c>
      <c r="N369">
        <v>4.4000000000000004</v>
      </c>
      <c r="O369" t="s">
        <v>20</v>
      </c>
      <c r="P369" s="5"/>
      <c r="Q369" t="s">
        <v>21</v>
      </c>
      <c r="R369" s="10" t="str">
        <f t="shared" si="10"/>
        <v>34-39</v>
      </c>
      <c r="S369">
        <f t="shared" si="11"/>
        <v>25</v>
      </c>
    </row>
    <row r="370" spans="1:19">
      <c r="A370" t="s">
        <v>443</v>
      </c>
      <c r="B370" t="s">
        <v>13</v>
      </c>
      <c r="C370" s="4">
        <v>30</v>
      </c>
      <c r="D370" t="s">
        <v>83</v>
      </c>
      <c r="E370" t="s">
        <v>117</v>
      </c>
      <c r="F370" t="s">
        <v>73</v>
      </c>
      <c r="G370" t="s">
        <v>27</v>
      </c>
      <c r="H370" t="s">
        <v>37</v>
      </c>
      <c r="I370" s="9">
        <v>44655</v>
      </c>
      <c r="J370" s="9">
        <v>44677</v>
      </c>
      <c r="K370" s="9">
        <v>44681</v>
      </c>
      <c r="L370" t="s">
        <v>56</v>
      </c>
      <c r="M370" s="5"/>
      <c r="P370" s="5"/>
      <c r="Q370" t="s">
        <v>28</v>
      </c>
      <c r="R370" s="10" t="str">
        <f t="shared" si="10"/>
        <v>28-33</v>
      </c>
      <c r="S370">
        <f t="shared" si="11"/>
        <v>26</v>
      </c>
    </row>
    <row r="371" spans="1:19">
      <c r="A371" t="s">
        <v>444</v>
      </c>
      <c r="B371" t="s">
        <v>13</v>
      </c>
      <c r="C371" s="4">
        <v>25</v>
      </c>
      <c r="D371" t="s">
        <v>14</v>
      </c>
      <c r="E371" t="s">
        <v>65</v>
      </c>
      <c r="F371" t="s">
        <v>26</v>
      </c>
      <c r="G371" t="s">
        <v>17</v>
      </c>
      <c r="H371" t="s">
        <v>37</v>
      </c>
      <c r="I371" s="9">
        <v>44655</v>
      </c>
      <c r="J371" s="9">
        <v>44669</v>
      </c>
      <c r="K371" s="9">
        <v>44676</v>
      </c>
      <c r="L371" t="s">
        <v>75</v>
      </c>
      <c r="M371" s="5"/>
      <c r="P371" s="4">
        <v>4</v>
      </c>
      <c r="Q371" t="s">
        <v>21</v>
      </c>
      <c r="R371" s="10" t="str">
        <f t="shared" si="10"/>
        <v>22-27</v>
      </c>
      <c r="S371">
        <f t="shared" si="11"/>
        <v>21</v>
      </c>
    </row>
    <row r="372" spans="1:19">
      <c r="A372" t="s">
        <v>445</v>
      </c>
      <c r="B372" t="s">
        <v>13</v>
      </c>
      <c r="C372" s="4">
        <v>30</v>
      </c>
      <c r="D372" t="s">
        <v>24</v>
      </c>
      <c r="E372" t="s">
        <v>25</v>
      </c>
      <c r="F372" t="s">
        <v>61</v>
      </c>
      <c r="G372" t="s">
        <v>27</v>
      </c>
      <c r="H372" t="s">
        <v>37</v>
      </c>
      <c r="I372" s="9">
        <v>44655</v>
      </c>
      <c r="J372" s="9">
        <v>44673</v>
      </c>
      <c r="K372" s="9">
        <v>44680</v>
      </c>
      <c r="L372" t="s">
        <v>19</v>
      </c>
      <c r="M372" s="5"/>
      <c r="O372" t="s">
        <v>20</v>
      </c>
      <c r="P372" s="4">
        <v>5</v>
      </c>
      <c r="Q372" t="s">
        <v>28</v>
      </c>
      <c r="R372" s="10" t="str">
        <f t="shared" si="10"/>
        <v>28-33</v>
      </c>
      <c r="S372">
        <f t="shared" si="11"/>
        <v>25</v>
      </c>
    </row>
    <row r="373" spans="1:19">
      <c r="A373" t="s">
        <v>446</v>
      </c>
      <c r="B373" t="s">
        <v>13</v>
      </c>
      <c r="C373" s="4">
        <v>33</v>
      </c>
      <c r="D373" t="s">
        <v>14</v>
      </c>
      <c r="E373" t="s">
        <v>15</v>
      </c>
      <c r="F373" t="s">
        <v>86</v>
      </c>
      <c r="G373" t="s">
        <v>27</v>
      </c>
      <c r="H373" t="s">
        <v>37</v>
      </c>
      <c r="I373" s="9">
        <v>44655</v>
      </c>
      <c r="J373" s="9">
        <v>44665</v>
      </c>
      <c r="K373" s="9">
        <v>44675</v>
      </c>
      <c r="L373" t="s">
        <v>19</v>
      </c>
      <c r="M373" s="4">
        <v>177980</v>
      </c>
      <c r="N373">
        <v>3.5</v>
      </c>
      <c r="O373" t="s">
        <v>20</v>
      </c>
      <c r="P373" s="4">
        <v>4</v>
      </c>
      <c r="Q373" t="s">
        <v>28</v>
      </c>
      <c r="R373" s="10" t="str">
        <f t="shared" si="10"/>
        <v>28-33</v>
      </c>
      <c r="S373">
        <f t="shared" si="11"/>
        <v>20</v>
      </c>
    </row>
    <row r="374" spans="1:19">
      <c r="A374" t="s">
        <v>447</v>
      </c>
      <c r="B374" t="s">
        <v>13</v>
      </c>
      <c r="C374" s="4">
        <v>36</v>
      </c>
      <c r="D374" t="s">
        <v>14</v>
      </c>
      <c r="E374" t="s">
        <v>15</v>
      </c>
      <c r="F374" t="s">
        <v>44</v>
      </c>
      <c r="G374" t="s">
        <v>27</v>
      </c>
      <c r="H374" t="s">
        <v>37</v>
      </c>
      <c r="I374" s="9">
        <v>44655</v>
      </c>
      <c r="J374" s="9">
        <v>44664</v>
      </c>
      <c r="K374" s="9">
        <v>44676</v>
      </c>
      <c r="L374" t="s">
        <v>56</v>
      </c>
      <c r="M374" s="5"/>
      <c r="P374" s="4">
        <v>3</v>
      </c>
      <c r="Q374" t="s">
        <v>21</v>
      </c>
      <c r="R374" s="10" t="str">
        <f t="shared" si="10"/>
        <v>34-39</v>
      </c>
      <c r="S374">
        <f t="shared" si="11"/>
        <v>21</v>
      </c>
    </row>
    <row r="375" spans="1:19">
      <c r="A375" t="s">
        <v>448</v>
      </c>
      <c r="B375" t="s">
        <v>30</v>
      </c>
      <c r="C375" s="4">
        <v>52</v>
      </c>
      <c r="D375" t="s">
        <v>14</v>
      </c>
      <c r="E375" t="s">
        <v>65</v>
      </c>
      <c r="F375" t="s">
        <v>53</v>
      </c>
      <c r="G375" t="s">
        <v>27</v>
      </c>
      <c r="H375" t="s">
        <v>67</v>
      </c>
      <c r="I375" s="9">
        <v>44656</v>
      </c>
      <c r="J375" s="9">
        <v>44675</v>
      </c>
      <c r="K375" s="9">
        <v>44684</v>
      </c>
      <c r="L375" t="s">
        <v>56</v>
      </c>
      <c r="M375" s="5"/>
      <c r="P375" s="4">
        <v>5</v>
      </c>
      <c r="Q375" t="s">
        <v>28</v>
      </c>
      <c r="R375" s="10" t="str">
        <f t="shared" si="10"/>
        <v>52-57</v>
      </c>
      <c r="S375">
        <f t="shared" si="11"/>
        <v>28</v>
      </c>
    </row>
    <row r="376" spans="1:19">
      <c r="A376" t="s">
        <v>449</v>
      </c>
      <c r="B376" t="s">
        <v>13</v>
      </c>
      <c r="C376" s="4">
        <v>31</v>
      </c>
      <c r="D376" t="s">
        <v>83</v>
      </c>
      <c r="E376" t="s">
        <v>117</v>
      </c>
      <c r="F376" t="s">
        <v>31</v>
      </c>
      <c r="G376" t="s">
        <v>17</v>
      </c>
      <c r="H376" t="s">
        <v>37</v>
      </c>
      <c r="I376" s="9">
        <v>44656</v>
      </c>
      <c r="J376" s="9">
        <v>44670</v>
      </c>
      <c r="K376" s="9">
        <v>44676</v>
      </c>
      <c r="L376" t="s">
        <v>19</v>
      </c>
      <c r="M376" s="5"/>
      <c r="O376" t="s">
        <v>20</v>
      </c>
      <c r="P376" s="4">
        <v>5</v>
      </c>
      <c r="Q376" t="s">
        <v>28</v>
      </c>
      <c r="R376" s="10" t="str">
        <f t="shared" si="10"/>
        <v>28-33</v>
      </c>
      <c r="S376">
        <f t="shared" si="11"/>
        <v>20</v>
      </c>
    </row>
    <row r="377" spans="1:19">
      <c r="A377" t="s">
        <v>450</v>
      </c>
      <c r="B377" t="s">
        <v>13</v>
      </c>
      <c r="C377" s="4">
        <v>33</v>
      </c>
      <c r="D377" t="s">
        <v>14</v>
      </c>
      <c r="E377" t="s">
        <v>15</v>
      </c>
      <c r="F377" t="s">
        <v>50</v>
      </c>
      <c r="G377" t="s">
        <v>17</v>
      </c>
      <c r="H377" t="s">
        <v>18</v>
      </c>
      <c r="I377" s="9">
        <v>44656</v>
      </c>
      <c r="J377" s="9">
        <v>44672</v>
      </c>
      <c r="K377" s="9">
        <v>44683</v>
      </c>
      <c r="L377" t="s">
        <v>56</v>
      </c>
      <c r="M377" s="5"/>
      <c r="P377" s="4">
        <v>3</v>
      </c>
      <c r="Q377" t="s">
        <v>28</v>
      </c>
      <c r="R377" s="10" t="str">
        <f t="shared" si="10"/>
        <v>28-33</v>
      </c>
      <c r="S377">
        <f t="shared" si="11"/>
        <v>27</v>
      </c>
    </row>
    <row r="378" spans="1:19">
      <c r="A378" t="s">
        <v>451</v>
      </c>
      <c r="B378" t="s">
        <v>30</v>
      </c>
      <c r="C378" s="4">
        <v>35</v>
      </c>
      <c r="D378" t="s">
        <v>58</v>
      </c>
      <c r="E378" t="s">
        <v>111</v>
      </c>
      <c r="F378" t="s">
        <v>61</v>
      </c>
      <c r="G378" t="s">
        <v>27</v>
      </c>
      <c r="H378" t="s">
        <v>51</v>
      </c>
      <c r="I378" s="9">
        <v>44656</v>
      </c>
      <c r="J378" s="9">
        <v>44674</v>
      </c>
      <c r="K378" s="9">
        <v>44678</v>
      </c>
      <c r="L378" t="s">
        <v>19</v>
      </c>
      <c r="M378" s="4">
        <v>49236</v>
      </c>
      <c r="N378">
        <v>4</v>
      </c>
      <c r="O378" t="s">
        <v>20</v>
      </c>
      <c r="P378" s="4">
        <v>4</v>
      </c>
      <c r="Q378" t="s">
        <v>28</v>
      </c>
      <c r="R378" s="10" t="str">
        <f t="shared" si="10"/>
        <v>34-39</v>
      </c>
      <c r="S378">
        <f t="shared" si="11"/>
        <v>22</v>
      </c>
    </row>
    <row r="379" spans="1:19">
      <c r="A379" t="s">
        <v>452</v>
      </c>
      <c r="B379" t="s">
        <v>13</v>
      </c>
      <c r="C379" s="4">
        <v>23</v>
      </c>
      <c r="D379" t="s">
        <v>58</v>
      </c>
      <c r="E379" t="s">
        <v>59</v>
      </c>
      <c r="F379" t="s">
        <v>44</v>
      </c>
      <c r="G379" t="s">
        <v>17</v>
      </c>
      <c r="H379" t="s">
        <v>18</v>
      </c>
      <c r="I379" s="9">
        <v>44656</v>
      </c>
      <c r="J379" s="9">
        <v>44673</v>
      </c>
      <c r="K379" s="9">
        <v>44678</v>
      </c>
      <c r="L379" t="s">
        <v>19</v>
      </c>
      <c r="M379" s="4">
        <v>78529</v>
      </c>
      <c r="N379">
        <v>5</v>
      </c>
      <c r="O379" t="s">
        <v>20</v>
      </c>
      <c r="P379" s="4">
        <v>5</v>
      </c>
      <c r="Q379" t="s">
        <v>28</v>
      </c>
      <c r="R379" s="10" t="str">
        <f t="shared" si="10"/>
        <v>22-27</v>
      </c>
      <c r="S379">
        <f t="shared" si="11"/>
        <v>22</v>
      </c>
    </row>
    <row r="380" spans="1:19">
      <c r="A380" t="s">
        <v>453</v>
      </c>
      <c r="B380" t="s">
        <v>30</v>
      </c>
      <c r="C380" s="4">
        <v>25</v>
      </c>
      <c r="D380" t="s">
        <v>24</v>
      </c>
      <c r="E380" t="s">
        <v>43</v>
      </c>
      <c r="F380" t="s">
        <v>44</v>
      </c>
      <c r="G380" t="s">
        <v>17</v>
      </c>
      <c r="H380" t="s">
        <v>18</v>
      </c>
      <c r="I380" s="9">
        <v>44656</v>
      </c>
      <c r="J380" s="9">
        <v>44677</v>
      </c>
      <c r="K380" s="9">
        <v>44688</v>
      </c>
      <c r="L380" t="s">
        <v>19</v>
      </c>
      <c r="M380" s="4">
        <v>84422</v>
      </c>
      <c r="N380">
        <v>3.8</v>
      </c>
      <c r="O380" t="s">
        <v>20</v>
      </c>
      <c r="P380" s="4">
        <v>2</v>
      </c>
      <c r="Q380" t="s">
        <v>63</v>
      </c>
      <c r="R380" s="10" t="str">
        <f t="shared" si="10"/>
        <v>22-27</v>
      </c>
      <c r="S380">
        <f t="shared" si="11"/>
        <v>32</v>
      </c>
    </row>
    <row r="381" spans="1:19">
      <c r="A381" t="s">
        <v>454</v>
      </c>
      <c r="B381" t="s">
        <v>13</v>
      </c>
      <c r="C381" s="4">
        <v>35</v>
      </c>
      <c r="D381" t="s">
        <v>24</v>
      </c>
      <c r="E381" t="s">
        <v>43</v>
      </c>
      <c r="F381" t="s">
        <v>50</v>
      </c>
      <c r="G381" t="s">
        <v>17</v>
      </c>
      <c r="H381" t="s">
        <v>48</v>
      </c>
      <c r="I381" s="9">
        <v>44657</v>
      </c>
      <c r="J381" s="9">
        <v>44675</v>
      </c>
      <c r="K381" s="9">
        <v>44680</v>
      </c>
      <c r="L381" t="s">
        <v>56</v>
      </c>
      <c r="M381" s="5"/>
      <c r="P381" s="4">
        <v>4</v>
      </c>
      <c r="Q381" t="s">
        <v>28</v>
      </c>
      <c r="R381" s="10" t="str">
        <f t="shared" si="10"/>
        <v>34-39</v>
      </c>
      <c r="S381">
        <f t="shared" si="11"/>
        <v>23</v>
      </c>
    </row>
    <row r="382" spans="1:19">
      <c r="A382" t="s">
        <v>455</v>
      </c>
      <c r="B382" t="s">
        <v>13</v>
      </c>
      <c r="C382" s="4">
        <v>32</v>
      </c>
      <c r="D382" t="s">
        <v>34</v>
      </c>
      <c r="E382" t="s">
        <v>35</v>
      </c>
      <c r="F382" t="s">
        <v>78</v>
      </c>
      <c r="G382" t="s">
        <v>66</v>
      </c>
      <c r="H382" t="s">
        <v>37</v>
      </c>
      <c r="I382" s="9">
        <v>44657</v>
      </c>
      <c r="J382" s="9">
        <v>44675</v>
      </c>
      <c r="K382" s="9">
        <v>44682</v>
      </c>
      <c r="L382" t="s">
        <v>19</v>
      </c>
      <c r="M382" s="5"/>
      <c r="O382" t="s">
        <v>45</v>
      </c>
      <c r="P382" s="5"/>
      <c r="Q382" t="s">
        <v>21</v>
      </c>
      <c r="R382" s="10" t="str">
        <f t="shared" si="10"/>
        <v>28-33</v>
      </c>
      <c r="S382">
        <f t="shared" si="11"/>
        <v>25</v>
      </c>
    </row>
    <row r="383" spans="1:19">
      <c r="A383" t="s">
        <v>456</v>
      </c>
      <c r="B383" t="s">
        <v>30</v>
      </c>
      <c r="C383" s="4">
        <v>40</v>
      </c>
      <c r="D383" t="s">
        <v>14</v>
      </c>
      <c r="E383" t="s">
        <v>15</v>
      </c>
      <c r="F383" t="s">
        <v>36</v>
      </c>
      <c r="G383" t="s">
        <v>66</v>
      </c>
      <c r="H383" t="s">
        <v>37</v>
      </c>
      <c r="I383" s="9">
        <v>44657</v>
      </c>
      <c r="J383" s="9">
        <v>44668</v>
      </c>
      <c r="K383" s="9">
        <v>44672</v>
      </c>
      <c r="L383" t="s">
        <v>19</v>
      </c>
      <c r="M383" s="4">
        <v>61977</v>
      </c>
      <c r="N383">
        <v>3.9</v>
      </c>
      <c r="O383" t="s">
        <v>20</v>
      </c>
      <c r="P383" s="4">
        <v>4</v>
      </c>
      <c r="Q383" t="s">
        <v>21</v>
      </c>
      <c r="R383" s="10" t="str">
        <f t="shared" si="10"/>
        <v>40-45</v>
      </c>
      <c r="S383">
        <f t="shared" si="11"/>
        <v>15</v>
      </c>
    </row>
    <row r="384" spans="1:19">
      <c r="A384" t="s">
        <v>457</v>
      </c>
      <c r="B384" t="s">
        <v>30</v>
      </c>
      <c r="C384" s="4">
        <v>35</v>
      </c>
      <c r="D384" t="s">
        <v>24</v>
      </c>
      <c r="E384" t="s">
        <v>43</v>
      </c>
      <c r="F384" t="s">
        <v>16</v>
      </c>
      <c r="G384" t="s">
        <v>17</v>
      </c>
      <c r="H384" t="s">
        <v>48</v>
      </c>
      <c r="I384" s="9">
        <v>44658</v>
      </c>
      <c r="J384" s="9">
        <v>44672</v>
      </c>
      <c r="K384" s="9">
        <v>44678</v>
      </c>
      <c r="L384" t="s">
        <v>19</v>
      </c>
      <c r="M384" s="5"/>
      <c r="O384" t="s">
        <v>20</v>
      </c>
      <c r="P384" s="4">
        <v>5</v>
      </c>
      <c r="Q384" t="s">
        <v>28</v>
      </c>
      <c r="R384" s="10" t="str">
        <f t="shared" si="10"/>
        <v>34-39</v>
      </c>
      <c r="S384">
        <f t="shared" si="11"/>
        <v>20</v>
      </c>
    </row>
    <row r="385" spans="1:19">
      <c r="A385" t="s">
        <v>458</v>
      </c>
      <c r="B385" t="s">
        <v>30</v>
      </c>
      <c r="C385" s="4">
        <v>31</v>
      </c>
      <c r="D385" t="s">
        <v>24</v>
      </c>
      <c r="E385" t="s">
        <v>25</v>
      </c>
      <c r="F385" t="s">
        <v>61</v>
      </c>
      <c r="G385" t="s">
        <v>32</v>
      </c>
      <c r="H385" t="s">
        <v>37</v>
      </c>
      <c r="I385" s="9">
        <v>44658</v>
      </c>
      <c r="J385" s="9">
        <v>44669</v>
      </c>
      <c r="K385" s="9">
        <v>44676</v>
      </c>
      <c r="L385" t="s">
        <v>19</v>
      </c>
      <c r="M385" s="4">
        <v>54132</v>
      </c>
      <c r="N385">
        <v>3.5</v>
      </c>
      <c r="O385" t="s">
        <v>20</v>
      </c>
      <c r="P385" s="4">
        <v>5</v>
      </c>
      <c r="Q385" t="s">
        <v>28</v>
      </c>
      <c r="R385" s="10" t="str">
        <f t="shared" si="10"/>
        <v>28-33</v>
      </c>
      <c r="S385">
        <f t="shared" si="11"/>
        <v>18</v>
      </c>
    </row>
    <row r="386" spans="1:19">
      <c r="A386" t="s">
        <v>459</v>
      </c>
      <c r="B386" t="s">
        <v>30</v>
      </c>
      <c r="C386" s="4">
        <v>22</v>
      </c>
      <c r="D386" t="s">
        <v>14</v>
      </c>
      <c r="E386" t="s">
        <v>15</v>
      </c>
      <c r="F386" t="s">
        <v>50</v>
      </c>
      <c r="G386" t="s">
        <v>27</v>
      </c>
      <c r="H386" t="s">
        <v>48</v>
      </c>
      <c r="I386" s="9">
        <v>44658</v>
      </c>
      <c r="J386" s="9">
        <v>44675</v>
      </c>
      <c r="K386" s="9">
        <v>44681</v>
      </c>
      <c r="L386" t="s">
        <v>19</v>
      </c>
      <c r="M386" s="4">
        <v>53479</v>
      </c>
      <c r="N386">
        <v>3.6</v>
      </c>
      <c r="O386" t="s">
        <v>20</v>
      </c>
      <c r="P386" s="4">
        <v>4</v>
      </c>
      <c r="Q386" t="s">
        <v>28</v>
      </c>
      <c r="R386" s="10" t="str">
        <f t="shared" si="10"/>
        <v>22-27</v>
      </c>
      <c r="S386">
        <f t="shared" si="11"/>
        <v>23</v>
      </c>
    </row>
    <row r="387" spans="1:19">
      <c r="A387" t="s">
        <v>460</v>
      </c>
      <c r="B387" t="s">
        <v>30</v>
      </c>
      <c r="C387" s="4">
        <v>27</v>
      </c>
      <c r="D387" t="s">
        <v>24</v>
      </c>
      <c r="E387" t="s">
        <v>43</v>
      </c>
      <c r="F387" t="s">
        <v>31</v>
      </c>
      <c r="G387" t="s">
        <v>17</v>
      </c>
      <c r="H387" t="s">
        <v>37</v>
      </c>
      <c r="I387" s="9">
        <v>44659</v>
      </c>
      <c r="J387" s="9">
        <v>44669</v>
      </c>
      <c r="K387" s="9">
        <v>44674</v>
      </c>
      <c r="L387" t="s">
        <v>19</v>
      </c>
      <c r="M387" s="4">
        <v>61509</v>
      </c>
      <c r="N387">
        <v>4</v>
      </c>
      <c r="O387" t="s">
        <v>45</v>
      </c>
      <c r="P387" s="4">
        <v>4</v>
      </c>
      <c r="Q387" t="s">
        <v>28</v>
      </c>
      <c r="R387" s="10" t="str">
        <f t="shared" ref="R387:R450" si="12">IF(AND(C387&gt;=22,C387&lt;=27),"22-27",
 IF(AND(C387&gt;=28,C387&lt;=33),"28-33",
 IF(AND(C387&gt;=34,C387&lt;=39),"34-39",
 IF(AND(C387&gt;=40,C387&lt;=45),"40-45",
 IF(AND(C387&gt;=46,C387&lt;=51),"46-51",
 IF(AND(C387&gt;=52,C387&lt;=57),"52-57","Other"))))))</f>
        <v>22-27</v>
      </c>
      <c r="S387">
        <f t="shared" ref="S387:S450" si="13">K387-I387</f>
        <v>15</v>
      </c>
    </row>
    <row r="388" spans="1:19">
      <c r="A388" t="s">
        <v>461</v>
      </c>
      <c r="B388" t="s">
        <v>13</v>
      </c>
      <c r="C388" s="4">
        <v>23</v>
      </c>
      <c r="D388" t="s">
        <v>24</v>
      </c>
      <c r="E388" t="s">
        <v>43</v>
      </c>
      <c r="F388" t="s">
        <v>93</v>
      </c>
      <c r="G388" t="s">
        <v>17</v>
      </c>
      <c r="H388" t="s">
        <v>18</v>
      </c>
      <c r="I388" s="9">
        <v>44659</v>
      </c>
      <c r="J388" s="9">
        <v>44673</v>
      </c>
      <c r="K388" s="9">
        <v>44679</v>
      </c>
      <c r="L388" t="s">
        <v>75</v>
      </c>
      <c r="M388" s="5"/>
      <c r="P388" s="4">
        <v>4</v>
      </c>
      <c r="Q388" t="s">
        <v>63</v>
      </c>
      <c r="R388" s="10" t="str">
        <f t="shared" si="12"/>
        <v>22-27</v>
      </c>
      <c r="S388">
        <f t="shared" si="13"/>
        <v>20</v>
      </c>
    </row>
    <row r="389" spans="1:19">
      <c r="A389" t="s">
        <v>462</v>
      </c>
      <c r="B389" t="s">
        <v>13</v>
      </c>
      <c r="C389" s="4">
        <v>25</v>
      </c>
      <c r="D389" t="s">
        <v>24</v>
      </c>
      <c r="E389" t="s">
        <v>25</v>
      </c>
      <c r="F389" t="s">
        <v>78</v>
      </c>
      <c r="G389" t="s">
        <v>17</v>
      </c>
      <c r="H389" t="s">
        <v>18</v>
      </c>
      <c r="I389" s="9">
        <v>44659</v>
      </c>
      <c r="J389" s="9">
        <v>44671</v>
      </c>
      <c r="K389" s="9">
        <v>44683</v>
      </c>
      <c r="L389" t="s">
        <v>19</v>
      </c>
      <c r="M389" s="4">
        <v>48875</v>
      </c>
      <c r="N389">
        <v>5</v>
      </c>
      <c r="O389" t="s">
        <v>20</v>
      </c>
      <c r="P389" s="4">
        <v>5</v>
      </c>
      <c r="Q389" t="s">
        <v>28</v>
      </c>
      <c r="R389" s="10" t="str">
        <f t="shared" si="12"/>
        <v>22-27</v>
      </c>
      <c r="S389">
        <f t="shared" si="13"/>
        <v>24</v>
      </c>
    </row>
    <row r="390" spans="1:19">
      <c r="A390" t="s">
        <v>463</v>
      </c>
      <c r="B390" t="s">
        <v>30</v>
      </c>
      <c r="C390" s="4">
        <v>22</v>
      </c>
      <c r="D390" t="s">
        <v>14</v>
      </c>
      <c r="E390" t="s">
        <v>65</v>
      </c>
      <c r="F390" t="s">
        <v>53</v>
      </c>
      <c r="G390" t="s">
        <v>27</v>
      </c>
      <c r="H390" t="s">
        <v>67</v>
      </c>
      <c r="I390" s="9">
        <v>44660</v>
      </c>
      <c r="J390" s="9">
        <v>44682</v>
      </c>
      <c r="K390" s="9">
        <v>44689</v>
      </c>
      <c r="L390" t="s">
        <v>56</v>
      </c>
      <c r="M390" s="5"/>
      <c r="P390" s="5"/>
      <c r="Q390" t="s">
        <v>28</v>
      </c>
      <c r="R390" s="10" t="str">
        <f t="shared" si="12"/>
        <v>22-27</v>
      </c>
      <c r="S390">
        <f t="shared" si="13"/>
        <v>29</v>
      </c>
    </row>
    <row r="391" spans="1:19">
      <c r="A391" t="s">
        <v>464</v>
      </c>
      <c r="B391" t="s">
        <v>30</v>
      </c>
      <c r="C391" s="4">
        <v>33</v>
      </c>
      <c r="D391" t="s">
        <v>24</v>
      </c>
      <c r="E391" t="s">
        <v>25</v>
      </c>
      <c r="F391" t="s">
        <v>36</v>
      </c>
      <c r="G391" t="s">
        <v>27</v>
      </c>
      <c r="H391" t="s">
        <v>37</v>
      </c>
      <c r="I391" s="9">
        <v>44660</v>
      </c>
      <c r="J391" s="9">
        <v>44677</v>
      </c>
      <c r="K391" s="9">
        <v>44684</v>
      </c>
      <c r="L391" t="s">
        <v>19</v>
      </c>
      <c r="M391" s="4">
        <v>79432</v>
      </c>
      <c r="N391">
        <v>4.4000000000000004</v>
      </c>
      <c r="O391" t="s">
        <v>45</v>
      </c>
      <c r="P391" s="4">
        <v>5</v>
      </c>
      <c r="Q391" t="s">
        <v>28</v>
      </c>
      <c r="R391" s="10" t="str">
        <f t="shared" si="12"/>
        <v>28-33</v>
      </c>
      <c r="S391">
        <f t="shared" si="13"/>
        <v>24</v>
      </c>
    </row>
    <row r="392" spans="1:19">
      <c r="A392" t="s">
        <v>465</v>
      </c>
      <c r="B392" t="s">
        <v>23</v>
      </c>
      <c r="C392" s="4">
        <v>30</v>
      </c>
      <c r="D392" t="s">
        <v>58</v>
      </c>
      <c r="E392" t="s">
        <v>59</v>
      </c>
      <c r="F392" t="s">
        <v>36</v>
      </c>
      <c r="G392" t="s">
        <v>27</v>
      </c>
      <c r="H392" t="s">
        <v>67</v>
      </c>
      <c r="I392" s="9">
        <v>44660</v>
      </c>
      <c r="J392" s="9">
        <v>44673</v>
      </c>
      <c r="K392" s="9">
        <v>44685</v>
      </c>
      <c r="L392" t="s">
        <v>38</v>
      </c>
      <c r="M392" s="5"/>
      <c r="P392" s="5"/>
      <c r="Q392" t="s">
        <v>28</v>
      </c>
      <c r="R392" s="10" t="str">
        <f t="shared" si="12"/>
        <v>28-33</v>
      </c>
      <c r="S392">
        <f t="shared" si="13"/>
        <v>25</v>
      </c>
    </row>
    <row r="393" spans="1:19">
      <c r="A393" t="s">
        <v>466</v>
      </c>
      <c r="B393" t="s">
        <v>13</v>
      </c>
      <c r="C393" s="4">
        <v>35</v>
      </c>
      <c r="D393" t="s">
        <v>83</v>
      </c>
      <c r="E393" t="s">
        <v>84</v>
      </c>
      <c r="F393" t="s">
        <v>61</v>
      </c>
      <c r="G393" t="s">
        <v>17</v>
      </c>
      <c r="H393" t="s">
        <v>18</v>
      </c>
      <c r="I393" s="9">
        <v>44661</v>
      </c>
      <c r="J393" s="9">
        <v>44676</v>
      </c>
      <c r="K393" s="9">
        <v>44681</v>
      </c>
      <c r="L393" t="s">
        <v>38</v>
      </c>
      <c r="M393" s="5"/>
      <c r="P393" s="4">
        <v>4</v>
      </c>
      <c r="Q393" t="s">
        <v>28</v>
      </c>
      <c r="R393" s="10" t="str">
        <f t="shared" si="12"/>
        <v>34-39</v>
      </c>
      <c r="S393">
        <f t="shared" si="13"/>
        <v>20</v>
      </c>
    </row>
    <row r="394" spans="1:19">
      <c r="A394" t="s">
        <v>467</v>
      </c>
      <c r="B394" t="s">
        <v>13</v>
      </c>
      <c r="C394" s="4">
        <v>54</v>
      </c>
      <c r="D394" t="s">
        <v>14</v>
      </c>
      <c r="E394" t="s">
        <v>15</v>
      </c>
      <c r="F394" t="s">
        <v>16</v>
      </c>
      <c r="G394" t="s">
        <v>66</v>
      </c>
      <c r="H394" t="s">
        <v>18</v>
      </c>
      <c r="I394" s="9">
        <v>44661</v>
      </c>
      <c r="J394" s="9">
        <v>44677</v>
      </c>
      <c r="K394" s="9">
        <v>44687</v>
      </c>
      <c r="L394" t="s">
        <v>19</v>
      </c>
      <c r="M394" s="4">
        <v>45201</v>
      </c>
      <c r="N394">
        <v>3.6</v>
      </c>
      <c r="O394" t="s">
        <v>20</v>
      </c>
      <c r="P394" s="4">
        <v>4</v>
      </c>
      <c r="Q394" t="s">
        <v>28</v>
      </c>
      <c r="R394" s="10" t="str">
        <f t="shared" si="12"/>
        <v>52-57</v>
      </c>
      <c r="S394">
        <f t="shared" si="13"/>
        <v>26</v>
      </c>
    </row>
    <row r="395" spans="1:19">
      <c r="A395" t="s">
        <v>468</v>
      </c>
      <c r="B395" t="s">
        <v>30</v>
      </c>
      <c r="C395" s="4">
        <v>37</v>
      </c>
      <c r="D395" t="s">
        <v>14</v>
      </c>
      <c r="E395" t="s">
        <v>15</v>
      </c>
      <c r="F395" t="s">
        <v>106</v>
      </c>
      <c r="G395" t="s">
        <v>27</v>
      </c>
      <c r="H395" t="s">
        <v>18</v>
      </c>
      <c r="I395" s="9">
        <v>44661</v>
      </c>
      <c r="J395" s="9">
        <v>44671</v>
      </c>
      <c r="K395" s="9">
        <v>44682</v>
      </c>
      <c r="L395" t="s">
        <v>19</v>
      </c>
      <c r="M395" s="4">
        <v>169126</v>
      </c>
      <c r="N395">
        <v>4.9000000000000004</v>
      </c>
      <c r="O395" t="s">
        <v>20</v>
      </c>
      <c r="P395" s="4">
        <v>5</v>
      </c>
      <c r="Q395" t="s">
        <v>28</v>
      </c>
      <c r="R395" s="10" t="str">
        <f t="shared" si="12"/>
        <v>34-39</v>
      </c>
      <c r="S395">
        <f t="shared" si="13"/>
        <v>21</v>
      </c>
    </row>
    <row r="396" spans="1:19">
      <c r="A396" t="s">
        <v>469</v>
      </c>
      <c r="B396" t="s">
        <v>13</v>
      </c>
      <c r="C396" s="4">
        <v>31</v>
      </c>
      <c r="D396" t="s">
        <v>14</v>
      </c>
      <c r="E396" t="s">
        <v>15</v>
      </c>
      <c r="F396" t="s">
        <v>26</v>
      </c>
      <c r="G396" t="s">
        <v>69</v>
      </c>
      <c r="H396" t="s">
        <v>37</v>
      </c>
      <c r="I396" s="9">
        <v>44661</v>
      </c>
      <c r="J396" s="9">
        <v>44672</v>
      </c>
      <c r="K396" s="9">
        <v>44680</v>
      </c>
      <c r="L396" t="s">
        <v>19</v>
      </c>
      <c r="M396" s="5"/>
      <c r="O396" t="s">
        <v>20</v>
      </c>
      <c r="P396" s="4">
        <v>5</v>
      </c>
      <c r="Q396" t="s">
        <v>28</v>
      </c>
      <c r="R396" s="10" t="str">
        <f t="shared" si="12"/>
        <v>28-33</v>
      </c>
      <c r="S396">
        <f t="shared" si="13"/>
        <v>19</v>
      </c>
    </row>
    <row r="397" spans="1:19">
      <c r="A397" t="s">
        <v>470</v>
      </c>
      <c r="B397" t="s">
        <v>23</v>
      </c>
      <c r="C397" s="4">
        <v>26</v>
      </c>
      <c r="D397" t="s">
        <v>34</v>
      </c>
      <c r="E397" t="s">
        <v>47</v>
      </c>
      <c r="F397" t="s">
        <v>53</v>
      </c>
      <c r="G397" t="s">
        <v>27</v>
      </c>
      <c r="H397" t="s">
        <v>48</v>
      </c>
      <c r="I397" s="9">
        <v>44661</v>
      </c>
      <c r="J397" s="9">
        <v>44679</v>
      </c>
      <c r="K397" s="9">
        <v>44685</v>
      </c>
      <c r="L397" t="s">
        <v>38</v>
      </c>
      <c r="M397" s="5"/>
      <c r="P397" s="4">
        <v>2</v>
      </c>
      <c r="Q397" t="s">
        <v>28</v>
      </c>
      <c r="R397" s="10" t="str">
        <f t="shared" si="12"/>
        <v>22-27</v>
      </c>
      <c r="S397">
        <f t="shared" si="13"/>
        <v>24</v>
      </c>
    </row>
    <row r="398" spans="1:19">
      <c r="A398" t="s">
        <v>471</v>
      </c>
      <c r="B398" t="s">
        <v>30</v>
      </c>
      <c r="C398" s="4">
        <v>29</v>
      </c>
      <c r="D398" t="s">
        <v>24</v>
      </c>
      <c r="E398" t="s">
        <v>43</v>
      </c>
      <c r="F398" t="s">
        <v>50</v>
      </c>
      <c r="G398" t="s">
        <v>69</v>
      </c>
      <c r="H398" t="s">
        <v>37</v>
      </c>
      <c r="I398" s="9">
        <v>44661</v>
      </c>
      <c r="J398" s="9">
        <v>44671</v>
      </c>
      <c r="K398" s="9">
        <v>44678</v>
      </c>
      <c r="L398" t="s">
        <v>19</v>
      </c>
      <c r="M398" s="4">
        <v>40671</v>
      </c>
      <c r="N398">
        <v>3.8</v>
      </c>
      <c r="O398" t="s">
        <v>45</v>
      </c>
      <c r="P398" s="4">
        <v>3</v>
      </c>
      <c r="Q398" t="s">
        <v>28</v>
      </c>
      <c r="R398" s="10" t="str">
        <f t="shared" si="12"/>
        <v>28-33</v>
      </c>
      <c r="S398">
        <f t="shared" si="13"/>
        <v>17</v>
      </c>
    </row>
    <row r="399" spans="1:19">
      <c r="A399" t="s">
        <v>472</v>
      </c>
      <c r="B399" t="s">
        <v>13</v>
      </c>
      <c r="C399" s="4">
        <v>41</v>
      </c>
      <c r="D399" t="s">
        <v>24</v>
      </c>
      <c r="E399" t="s">
        <v>25</v>
      </c>
      <c r="F399" t="s">
        <v>16</v>
      </c>
      <c r="G399" t="s">
        <v>32</v>
      </c>
      <c r="H399" t="s">
        <v>37</v>
      </c>
      <c r="I399" s="9">
        <v>44662</v>
      </c>
      <c r="J399" s="9">
        <v>44679</v>
      </c>
      <c r="K399" s="9">
        <v>44686</v>
      </c>
      <c r="L399" t="s">
        <v>19</v>
      </c>
      <c r="M399" s="4">
        <v>66487</v>
      </c>
      <c r="N399">
        <v>4</v>
      </c>
      <c r="O399" t="s">
        <v>20</v>
      </c>
      <c r="P399" s="5"/>
      <c r="Q399" t="s">
        <v>28</v>
      </c>
      <c r="R399" s="10" t="str">
        <f t="shared" si="12"/>
        <v>40-45</v>
      </c>
      <c r="S399">
        <f t="shared" si="13"/>
        <v>24</v>
      </c>
    </row>
    <row r="400" spans="1:19">
      <c r="A400" t="s">
        <v>473</v>
      </c>
      <c r="B400" t="s">
        <v>30</v>
      </c>
      <c r="C400" s="4">
        <v>32</v>
      </c>
      <c r="D400" t="s">
        <v>24</v>
      </c>
      <c r="E400" t="s">
        <v>43</v>
      </c>
      <c r="F400" t="s">
        <v>78</v>
      </c>
      <c r="G400" t="s">
        <v>27</v>
      </c>
      <c r="H400" t="s">
        <v>48</v>
      </c>
      <c r="I400" s="9">
        <v>44662</v>
      </c>
      <c r="J400" s="9">
        <v>44678</v>
      </c>
      <c r="K400" s="9">
        <v>44688</v>
      </c>
      <c r="L400" t="s">
        <v>56</v>
      </c>
      <c r="M400" s="5"/>
      <c r="P400" s="5"/>
      <c r="Q400" t="s">
        <v>28</v>
      </c>
      <c r="R400" s="10" t="str">
        <f t="shared" si="12"/>
        <v>28-33</v>
      </c>
      <c r="S400">
        <f t="shared" si="13"/>
        <v>26</v>
      </c>
    </row>
    <row r="401" spans="1:19">
      <c r="A401" t="s">
        <v>474</v>
      </c>
      <c r="B401" t="s">
        <v>30</v>
      </c>
      <c r="C401" s="4">
        <v>26</v>
      </c>
      <c r="D401" t="s">
        <v>24</v>
      </c>
      <c r="E401" t="s">
        <v>43</v>
      </c>
      <c r="F401" t="s">
        <v>26</v>
      </c>
      <c r="G401" t="s">
        <v>27</v>
      </c>
      <c r="H401" t="s">
        <v>51</v>
      </c>
      <c r="I401" s="9">
        <v>44662</v>
      </c>
      <c r="J401" s="9">
        <v>44680</v>
      </c>
      <c r="K401" s="9">
        <v>44686</v>
      </c>
      <c r="L401" t="s">
        <v>38</v>
      </c>
      <c r="M401" s="5"/>
      <c r="P401" s="4">
        <v>4</v>
      </c>
      <c r="Q401" t="s">
        <v>21</v>
      </c>
      <c r="R401" s="10" t="str">
        <f t="shared" si="12"/>
        <v>22-27</v>
      </c>
      <c r="S401">
        <f t="shared" si="13"/>
        <v>24</v>
      </c>
    </row>
    <row r="402" spans="1:19">
      <c r="A402" t="s">
        <v>475</v>
      </c>
      <c r="B402" t="s">
        <v>13</v>
      </c>
      <c r="C402" s="4">
        <v>31</v>
      </c>
      <c r="D402" t="s">
        <v>24</v>
      </c>
      <c r="E402" t="s">
        <v>43</v>
      </c>
      <c r="F402" t="s">
        <v>96</v>
      </c>
      <c r="G402" t="s">
        <v>27</v>
      </c>
      <c r="H402" t="s">
        <v>18</v>
      </c>
      <c r="I402" s="9">
        <v>44662</v>
      </c>
      <c r="J402" s="9">
        <v>44682</v>
      </c>
      <c r="K402" s="9">
        <v>44689</v>
      </c>
      <c r="L402" t="s">
        <v>75</v>
      </c>
      <c r="M402" s="5"/>
      <c r="P402" s="4">
        <v>4</v>
      </c>
      <c r="Q402" t="s">
        <v>28</v>
      </c>
      <c r="R402" s="10" t="str">
        <f t="shared" si="12"/>
        <v>28-33</v>
      </c>
      <c r="S402">
        <f t="shared" si="13"/>
        <v>27</v>
      </c>
    </row>
    <row r="403" spans="1:19">
      <c r="A403" t="s">
        <v>476</v>
      </c>
      <c r="B403" t="s">
        <v>23</v>
      </c>
      <c r="C403" s="4">
        <v>24</v>
      </c>
      <c r="D403" t="s">
        <v>83</v>
      </c>
      <c r="E403" t="s">
        <v>84</v>
      </c>
      <c r="F403" t="s">
        <v>53</v>
      </c>
      <c r="G403" t="s">
        <v>66</v>
      </c>
      <c r="H403" t="s">
        <v>18</v>
      </c>
      <c r="I403" s="9">
        <v>44663</v>
      </c>
      <c r="J403" s="9">
        <v>44674</v>
      </c>
      <c r="K403" s="9">
        <v>44682</v>
      </c>
      <c r="L403" t="s">
        <v>19</v>
      </c>
      <c r="M403" s="4">
        <v>76109</v>
      </c>
      <c r="N403">
        <v>4.9000000000000004</v>
      </c>
      <c r="O403" t="s">
        <v>20</v>
      </c>
      <c r="P403" s="4">
        <v>4</v>
      </c>
      <c r="Q403" t="s">
        <v>63</v>
      </c>
      <c r="R403" s="10" t="str">
        <f t="shared" si="12"/>
        <v>22-27</v>
      </c>
      <c r="S403">
        <f t="shared" si="13"/>
        <v>19</v>
      </c>
    </row>
    <row r="404" spans="1:19">
      <c r="A404" t="s">
        <v>477</v>
      </c>
      <c r="B404" t="s">
        <v>13</v>
      </c>
      <c r="C404" s="4">
        <v>43</v>
      </c>
      <c r="D404" t="s">
        <v>14</v>
      </c>
      <c r="E404" t="s">
        <v>15</v>
      </c>
      <c r="F404" t="s">
        <v>106</v>
      </c>
      <c r="G404" t="s">
        <v>17</v>
      </c>
      <c r="H404" t="s">
        <v>18</v>
      </c>
      <c r="I404" s="9">
        <v>44663</v>
      </c>
      <c r="J404" s="9">
        <v>44684</v>
      </c>
      <c r="K404" s="9">
        <v>44692</v>
      </c>
      <c r="L404" t="s">
        <v>19</v>
      </c>
      <c r="M404" s="5"/>
      <c r="O404" t="s">
        <v>45</v>
      </c>
      <c r="P404" s="4">
        <v>4</v>
      </c>
      <c r="Q404" t="s">
        <v>28</v>
      </c>
      <c r="R404" s="10" t="str">
        <f t="shared" si="12"/>
        <v>40-45</v>
      </c>
      <c r="S404">
        <f t="shared" si="13"/>
        <v>29</v>
      </c>
    </row>
    <row r="405" spans="1:19">
      <c r="A405" t="s">
        <v>478</v>
      </c>
      <c r="B405" t="s">
        <v>30</v>
      </c>
      <c r="C405" s="4">
        <v>33</v>
      </c>
      <c r="D405" t="s">
        <v>24</v>
      </c>
      <c r="E405" t="s">
        <v>43</v>
      </c>
      <c r="F405" t="s">
        <v>26</v>
      </c>
      <c r="G405" t="s">
        <v>17</v>
      </c>
      <c r="H405" t="s">
        <v>48</v>
      </c>
      <c r="I405" s="9">
        <v>44663</v>
      </c>
      <c r="J405" s="9">
        <v>44673</v>
      </c>
      <c r="K405" s="9">
        <v>44684</v>
      </c>
      <c r="L405" t="s">
        <v>19</v>
      </c>
      <c r="M405" s="4">
        <v>67620</v>
      </c>
      <c r="N405">
        <v>4.0999999999999996</v>
      </c>
      <c r="O405" t="s">
        <v>20</v>
      </c>
      <c r="P405" s="4">
        <v>5</v>
      </c>
      <c r="Q405" t="s">
        <v>21</v>
      </c>
      <c r="R405" s="10" t="str">
        <f t="shared" si="12"/>
        <v>28-33</v>
      </c>
      <c r="S405">
        <f t="shared" si="13"/>
        <v>21</v>
      </c>
    </row>
    <row r="406" spans="1:19">
      <c r="A406" t="s">
        <v>479</v>
      </c>
      <c r="B406" t="s">
        <v>13</v>
      </c>
      <c r="C406" s="4">
        <v>27</v>
      </c>
      <c r="D406" t="s">
        <v>14</v>
      </c>
      <c r="E406" t="s">
        <v>15</v>
      </c>
      <c r="F406" t="s">
        <v>61</v>
      </c>
      <c r="G406" t="s">
        <v>27</v>
      </c>
      <c r="H406" t="s">
        <v>67</v>
      </c>
      <c r="I406" s="9">
        <v>44663</v>
      </c>
      <c r="J406" s="9">
        <v>44675</v>
      </c>
      <c r="K406" s="9">
        <v>44682</v>
      </c>
      <c r="L406" t="s">
        <v>19</v>
      </c>
      <c r="M406" s="4">
        <v>68529</v>
      </c>
      <c r="N406">
        <v>3.8</v>
      </c>
      <c r="O406" t="s">
        <v>45</v>
      </c>
      <c r="P406" s="4">
        <v>4</v>
      </c>
      <c r="Q406" t="s">
        <v>28</v>
      </c>
      <c r="R406" s="10" t="str">
        <f t="shared" si="12"/>
        <v>22-27</v>
      </c>
      <c r="S406">
        <f t="shared" si="13"/>
        <v>19</v>
      </c>
    </row>
    <row r="407" spans="1:19">
      <c r="A407" t="s">
        <v>480</v>
      </c>
      <c r="B407" t="s">
        <v>30</v>
      </c>
      <c r="C407" s="4">
        <v>37</v>
      </c>
      <c r="D407" t="s">
        <v>24</v>
      </c>
      <c r="E407" t="s">
        <v>43</v>
      </c>
      <c r="F407" t="s">
        <v>26</v>
      </c>
      <c r="G407" t="s">
        <v>69</v>
      </c>
      <c r="H407" t="s">
        <v>18</v>
      </c>
      <c r="I407" s="9">
        <v>44664</v>
      </c>
      <c r="J407" s="9">
        <v>44683</v>
      </c>
      <c r="K407" s="9">
        <v>44691</v>
      </c>
      <c r="L407" t="s">
        <v>19</v>
      </c>
      <c r="M407" s="4">
        <v>63719</v>
      </c>
      <c r="N407">
        <v>4.0999999999999996</v>
      </c>
      <c r="O407" t="s">
        <v>45</v>
      </c>
      <c r="P407" s="4">
        <v>4</v>
      </c>
      <c r="Q407" t="s">
        <v>28</v>
      </c>
      <c r="R407" s="10" t="str">
        <f t="shared" si="12"/>
        <v>34-39</v>
      </c>
      <c r="S407">
        <f t="shared" si="13"/>
        <v>27</v>
      </c>
    </row>
    <row r="408" spans="1:19">
      <c r="A408" t="s">
        <v>481</v>
      </c>
      <c r="B408" t="s">
        <v>13</v>
      </c>
      <c r="C408" s="4">
        <v>22</v>
      </c>
      <c r="D408" t="s">
        <v>24</v>
      </c>
      <c r="E408" t="s">
        <v>43</v>
      </c>
      <c r="F408" t="s">
        <v>50</v>
      </c>
      <c r="G408" t="s">
        <v>27</v>
      </c>
      <c r="H408" t="s">
        <v>37</v>
      </c>
      <c r="I408" s="9">
        <v>44664</v>
      </c>
      <c r="J408" s="9">
        <v>44683</v>
      </c>
      <c r="K408" s="9">
        <v>44694</v>
      </c>
      <c r="L408" t="s">
        <v>75</v>
      </c>
      <c r="M408" s="5"/>
      <c r="P408" s="4">
        <v>3</v>
      </c>
      <c r="Q408" t="s">
        <v>28</v>
      </c>
      <c r="R408" s="10" t="str">
        <f t="shared" si="12"/>
        <v>22-27</v>
      </c>
      <c r="S408">
        <f t="shared" si="13"/>
        <v>30</v>
      </c>
    </row>
    <row r="409" spans="1:19">
      <c r="A409" t="s">
        <v>482</v>
      </c>
      <c r="B409" t="s">
        <v>13</v>
      </c>
      <c r="C409" s="4">
        <v>28</v>
      </c>
      <c r="D409" t="s">
        <v>14</v>
      </c>
      <c r="E409" t="s">
        <v>15</v>
      </c>
      <c r="F409" t="s">
        <v>26</v>
      </c>
      <c r="G409" t="s">
        <v>27</v>
      </c>
      <c r="H409" t="s">
        <v>37</v>
      </c>
      <c r="I409" s="9">
        <v>44664</v>
      </c>
      <c r="J409" s="9">
        <v>44686</v>
      </c>
      <c r="K409" s="9">
        <v>44691</v>
      </c>
      <c r="L409" t="s">
        <v>19</v>
      </c>
      <c r="M409" s="4">
        <v>66986</v>
      </c>
      <c r="N409">
        <v>3.9</v>
      </c>
      <c r="O409" t="s">
        <v>20</v>
      </c>
      <c r="P409" s="5"/>
      <c r="Q409" t="s">
        <v>63</v>
      </c>
      <c r="R409" s="10" t="str">
        <f t="shared" si="12"/>
        <v>28-33</v>
      </c>
      <c r="S409">
        <f t="shared" si="13"/>
        <v>27</v>
      </c>
    </row>
    <row r="410" spans="1:19">
      <c r="A410" t="s">
        <v>483</v>
      </c>
      <c r="B410" t="s">
        <v>23</v>
      </c>
      <c r="C410" s="4">
        <v>22</v>
      </c>
      <c r="D410" t="s">
        <v>34</v>
      </c>
      <c r="E410" t="s">
        <v>35</v>
      </c>
      <c r="F410" t="s">
        <v>31</v>
      </c>
      <c r="G410" t="s">
        <v>27</v>
      </c>
      <c r="H410" t="s">
        <v>37</v>
      </c>
      <c r="I410" s="9">
        <v>44664</v>
      </c>
      <c r="J410" s="9">
        <v>44680</v>
      </c>
      <c r="K410" s="9">
        <v>44689</v>
      </c>
      <c r="L410" t="s">
        <v>19</v>
      </c>
      <c r="M410" s="4">
        <v>82739</v>
      </c>
      <c r="N410">
        <v>3.7</v>
      </c>
      <c r="O410" t="s">
        <v>20</v>
      </c>
      <c r="P410" s="4">
        <v>4</v>
      </c>
      <c r="Q410" t="s">
        <v>28</v>
      </c>
      <c r="R410" s="10" t="str">
        <f t="shared" si="12"/>
        <v>22-27</v>
      </c>
      <c r="S410">
        <f t="shared" si="13"/>
        <v>25</v>
      </c>
    </row>
    <row r="411" spans="1:19">
      <c r="A411" t="s">
        <v>484</v>
      </c>
      <c r="B411" t="s">
        <v>13</v>
      </c>
      <c r="C411" s="4">
        <v>35</v>
      </c>
      <c r="D411" t="s">
        <v>34</v>
      </c>
      <c r="E411" t="s">
        <v>35</v>
      </c>
      <c r="F411" t="s">
        <v>31</v>
      </c>
      <c r="G411" t="s">
        <v>17</v>
      </c>
      <c r="H411" t="s">
        <v>51</v>
      </c>
      <c r="I411" s="9">
        <v>44665</v>
      </c>
      <c r="J411" s="9">
        <v>44687</v>
      </c>
      <c r="K411" s="9">
        <v>44697</v>
      </c>
      <c r="L411" t="s">
        <v>38</v>
      </c>
      <c r="M411" s="5"/>
      <c r="P411" s="5"/>
      <c r="Q411" t="s">
        <v>28</v>
      </c>
      <c r="R411" s="10" t="str">
        <f t="shared" si="12"/>
        <v>34-39</v>
      </c>
      <c r="S411">
        <f t="shared" si="13"/>
        <v>32</v>
      </c>
    </row>
    <row r="412" spans="1:19">
      <c r="A412" t="s">
        <v>485</v>
      </c>
      <c r="B412" t="s">
        <v>13</v>
      </c>
      <c r="C412" s="4">
        <v>30</v>
      </c>
      <c r="D412" t="s">
        <v>129</v>
      </c>
      <c r="E412" t="s">
        <v>205</v>
      </c>
      <c r="F412" t="s">
        <v>44</v>
      </c>
      <c r="G412" t="s">
        <v>27</v>
      </c>
      <c r="H412" t="s">
        <v>67</v>
      </c>
      <c r="I412" s="9">
        <v>44665</v>
      </c>
      <c r="J412" s="9">
        <v>44675</v>
      </c>
      <c r="K412" s="9">
        <v>44685</v>
      </c>
      <c r="L412" t="s">
        <v>19</v>
      </c>
      <c r="M412" s="5"/>
      <c r="O412" t="s">
        <v>20</v>
      </c>
      <c r="P412" s="4">
        <v>4</v>
      </c>
      <c r="Q412" t="s">
        <v>28</v>
      </c>
      <c r="R412" s="10" t="str">
        <f t="shared" si="12"/>
        <v>28-33</v>
      </c>
      <c r="S412">
        <f t="shared" si="13"/>
        <v>20</v>
      </c>
    </row>
    <row r="413" spans="1:19">
      <c r="A413" t="s">
        <v>486</v>
      </c>
      <c r="B413" t="s">
        <v>23</v>
      </c>
      <c r="C413" s="4">
        <v>25</v>
      </c>
      <c r="D413" t="s">
        <v>40</v>
      </c>
      <c r="E413" t="s">
        <v>41</v>
      </c>
      <c r="F413" t="s">
        <v>78</v>
      </c>
      <c r="G413" t="s">
        <v>17</v>
      </c>
      <c r="H413" t="s">
        <v>18</v>
      </c>
      <c r="I413" s="9">
        <v>44665</v>
      </c>
      <c r="J413" s="9">
        <v>44679</v>
      </c>
      <c r="K413" s="9">
        <v>44685</v>
      </c>
      <c r="L413" t="s">
        <v>38</v>
      </c>
      <c r="M413" s="5"/>
      <c r="P413" s="4">
        <v>4</v>
      </c>
      <c r="Q413" t="s">
        <v>28</v>
      </c>
      <c r="R413" s="10" t="str">
        <f t="shared" si="12"/>
        <v>22-27</v>
      </c>
      <c r="S413">
        <f t="shared" si="13"/>
        <v>20</v>
      </c>
    </row>
    <row r="414" spans="1:19">
      <c r="A414" t="s">
        <v>487</v>
      </c>
      <c r="B414" t="s">
        <v>23</v>
      </c>
      <c r="C414" s="4">
        <v>29</v>
      </c>
      <c r="D414" t="s">
        <v>14</v>
      </c>
      <c r="E414" t="s">
        <v>15</v>
      </c>
      <c r="F414" t="s">
        <v>44</v>
      </c>
      <c r="G414" t="s">
        <v>27</v>
      </c>
      <c r="H414" t="s">
        <v>67</v>
      </c>
      <c r="I414" s="9">
        <v>44665</v>
      </c>
      <c r="J414" s="9">
        <v>44687</v>
      </c>
      <c r="K414" s="9">
        <v>44698</v>
      </c>
      <c r="L414" t="s">
        <v>19</v>
      </c>
      <c r="M414" s="4">
        <v>60274</v>
      </c>
      <c r="N414">
        <v>4.5</v>
      </c>
      <c r="O414" t="s">
        <v>45</v>
      </c>
      <c r="P414" s="4">
        <v>4</v>
      </c>
      <c r="Q414" t="s">
        <v>28</v>
      </c>
      <c r="R414" s="10" t="str">
        <f t="shared" si="12"/>
        <v>28-33</v>
      </c>
      <c r="S414">
        <f t="shared" si="13"/>
        <v>33</v>
      </c>
    </row>
    <row r="415" spans="1:19">
      <c r="A415" t="s">
        <v>488</v>
      </c>
      <c r="B415" t="s">
        <v>13</v>
      </c>
      <c r="C415" s="4">
        <v>26</v>
      </c>
      <c r="D415" t="s">
        <v>34</v>
      </c>
      <c r="E415" t="s">
        <v>35</v>
      </c>
      <c r="F415" t="s">
        <v>53</v>
      </c>
      <c r="G415" t="s">
        <v>17</v>
      </c>
      <c r="H415" t="s">
        <v>37</v>
      </c>
      <c r="I415" s="9">
        <v>44665</v>
      </c>
      <c r="J415" s="9">
        <v>44685</v>
      </c>
      <c r="K415" s="9">
        <v>44696</v>
      </c>
      <c r="L415" t="s">
        <v>19</v>
      </c>
      <c r="M415" s="4">
        <v>59739</v>
      </c>
      <c r="N415">
        <v>4.8</v>
      </c>
      <c r="O415" t="s">
        <v>20</v>
      </c>
      <c r="P415" s="4">
        <v>4</v>
      </c>
      <c r="Q415" t="s">
        <v>21</v>
      </c>
      <c r="R415" s="10" t="str">
        <f t="shared" si="12"/>
        <v>22-27</v>
      </c>
      <c r="S415">
        <f t="shared" si="13"/>
        <v>31</v>
      </c>
    </row>
    <row r="416" spans="1:19">
      <c r="A416" t="s">
        <v>489</v>
      </c>
      <c r="B416" t="s">
        <v>30</v>
      </c>
      <c r="C416" s="4">
        <v>31</v>
      </c>
      <c r="D416" t="s">
        <v>14</v>
      </c>
      <c r="E416" t="s">
        <v>15</v>
      </c>
      <c r="F416" t="s">
        <v>125</v>
      </c>
      <c r="G416" t="s">
        <v>17</v>
      </c>
      <c r="H416" t="s">
        <v>18</v>
      </c>
      <c r="I416" s="9">
        <v>44665</v>
      </c>
      <c r="J416" s="9">
        <v>44675</v>
      </c>
      <c r="K416" s="9">
        <v>44685</v>
      </c>
      <c r="L416" t="s">
        <v>19</v>
      </c>
      <c r="M416" s="4">
        <v>105588</v>
      </c>
      <c r="N416">
        <v>3.8</v>
      </c>
      <c r="O416" t="s">
        <v>20</v>
      </c>
      <c r="P416" s="4">
        <v>4</v>
      </c>
      <c r="Q416" t="s">
        <v>28</v>
      </c>
      <c r="R416" s="10" t="str">
        <f t="shared" si="12"/>
        <v>28-33</v>
      </c>
      <c r="S416">
        <f t="shared" si="13"/>
        <v>20</v>
      </c>
    </row>
    <row r="417" spans="1:19">
      <c r="A417" t="s">
        <v>490</v>
      </c>
      <c r="B417" t="s">
        <v>13</v>
      </c>
      <c r="C417" s="4">
        <v>31</v>
      </c>
      <c r="D417" t="s">
        <v>14</v>
      </c>
      <c r="E417" t="s">
        <v>15</v>
      </c>
      <c r="F417" t="s">
        <v>36</v>
      </c>
      <c r="G417" t="s">
        <v>27</v>
      </c>
      <c r="H417" t="s">
        <v>18</v>
      </c>
      <c r="I417" s="9">
        <v>44665</v>
      </c>
      <c r="J417" s="9">
        <v>44683</v>
      </c>
      <c r="K417" s="9">
        <v>44695</v>
      </c>
      <c r="L417" t="s">
        <v>19</v>
      </c>
      <c r="M417" s="5"/>
      <c r="O417" t="s">
        <v>20</v>
      </c>
      <c r="P417" s="4">
        <v>4</v>
      </c>
      <c r="Q417" t="s">
        <v>28</v>
      </c>
      <c r="R417" s="10" t="str">
        <f t="shared" si="12"/>
        <v>28-33</v>
      </c>
      <c r="S417">
        <f t="shared" si="13"/>
        <v>30</v>
      </c>
    </row>
    <row r="418" spans="1:19">
      <c r="A418" t="s">
        <v>491</v>
      </c>
      <c r="B418" t="s">
        <v>13</v>
      </c>
      <c r="C418" s="4">
        <v>28</v>
      </c>
      <c r="D418" t="s">
        <v>14</v>
      </c>
      <c r="E418" t="s">
        <v>15</v>
      </c>
      <c r="F418" t="s">
        <v>16</v>
      </c>
      <c r="G418" t="s">
        <v>27</v>
      </c>
      <c r="H418" t="s">
        <v>18</v>
      </c>
      <c r="I418" s="9">
        <v>44665</v>
      </c>
      <c r="J418" s="9">
        <v>44687</v>
      </c>
      <c r="K418" s="9">
        <v>44697</v>
      </c>
      <c r="L418" t="s">
        <v>19</v>
      </c>
      <c r="M418" s="4">
        <v>58660</v>
      </c>
      <c r="N418">
        <v>4.5999999999999996</v>
      </c>
      <c r="O418" t="s">
        <v>20</v>
      </c>
      <c r="P418" s="4">
        <v>5</v>
      </c>
      <c r="Q418" t="s">
        <v>28</v>
      </c>
      <c r="R418" s="10" t="str">
        <f t="shared" si="12"/>
        <v>28-33</v>
      </c>
      <c r="S418">
        <f t="shared" si="13"/>
        <v>32</v>
      </c>
    </row>
    <row r="419" spans="1:19">
      <c r="A419" t="s">
        <v>492</v>
      </c>
      <c r="B419" t="s">
        <v>13</v>
      </c>
      <c r="C419" s="4">
        <v>35</v>
      </c>
      <c r="D419" t="s">
        <v>14</v>
      </c>
      <c r="E419" t="s">
        <v>65</v>
      </c>
      <c r="F419" t="s">
        <v>44</v>
      </c>
      <c r="G419" t="s">
        <v>32</v>
      </c>
      <c r="H419" t="s">
        <v>18</v>
      </c>
      <c r="I419" s="9">
        <v>44666</v>
      </c>
      <c r="J419" s="9">
        <v>44683</v>
      </c>
      <c r="K419" s="9">
        <v>44689</v>
      </c>
      <c r="L419" t="s">
        <v>19</v>
      </c>
      <c r="M419" s="4">
        <v>79876</v>
      </c>
      <c r="N419">
        <v>4.5</v>
      </c>
      <c r="O419" t="s">
        <v>20</v>
      </c>
      <c r="P419" s="4">
        <v>4</v>
      </c>
      <c r="Q419" t="s">
        <v>28</v>
      </c>
      <c r="R419" s="10" t="str">
        <f t="shared" si="12"/>
        <v>34-39</v>
      </c>
      <c r="S419">
        <f t="shared" si="13"/>
        <v>23</v>
      </c>
    </row>
    <row r="420" spans="1:19">
      <c r="A420" t="s">
        <v>493</v>
      </c>
      <c r="B420" t="s">
        <v>30</v>
      </c>
      <c r="C420" s="4">
        <v>39</v>
      </c>
      <c r="D420" t="s">
        <v>129</v>
      </c>
      <c r="E420" t="s">
        <v>205</v>
      </c>
      <c r="F420" t="s">
        <v>96</v>
      </c>
      <c r="G420" t="s">
        <v>27</v>
      </c>
      <c r="H420" t="s">
        <v>37</v>
      </c>
      <c r="I420" s="9">
        <v>44666</v>
      </c>
      <c r="J420" s="9">
        <v>44688</v>
      </c>
      <c r="K420" s="9">
        <v>44699</v>
      </c>
      <c r="L420" t="s">
        <v>19</v>
      </c>
      <c r="M420" s="4">
        <v>36144</v>
      </c>
      <c r="N420">
        <v>3.6</v>
      </c>
      <c r="O420" t="s">
        <v>20</v>
      </c>
      <c r="P420" s="5"/>
      <c r="Q420" t="s">
        <v>28</v>
      </c>
      <c r="R420" s="10" t="str">
        <f t="shared" si="12"/>
        <v>34-39</v>
      </c>
      <c r="S420">
        <f t="shared" si="13"/>
        <v>33</v>
      </c>
    </row>
    <row r="421" spans="1:19">
      <c r="A421" t="s">
        <v>494</v>
      </c>
      <c r="B421" t="s">
        <v>30</v>
      </c>
      <c r="C421" s="4">
        <v>27</v>
      </c>
      <c r="D421" t="s">
        <v>24</v>
      </c>
      <c r="E421" t="s">
        <v>43</v>
      </c>
      <c r="F421" t="s">
        <v>44</v>
      </c>
      <c r="G421" t="s">
        <v>27</v>
      </c>
      <c r="H421" t="s">
        <v>18</v>
      </c>
      <c r="I421" s="9">
        <v>44666</v>
      </c>
      <c r="J421" s="9">
        <v>44676</v>
      </c>
      <c r="K421" s="9">
        <v>44680</v>
      </c>
      <c r="L421" t="s">
        <v>19</v>
      </c>
      <c r="M421" s="4">
        <v>77948</v>
      </c>
      <c r="N421">
        <v>4.5</v>
      </c>
      <c r="O421" t="s">
        <v>20</v>
      </c>
      <c r="P421" s="4">
        <v>4</v>
      </c>
      <c r="Q421" t="s">
        <v>28</v>
      </c>
      <c r="R421" s="10" t="str">
        <f t="shared" si="12"/>
        <v>22-27</v>
      </c>
      <c r="S421">
        <f t="shared" si="13"/>
        <v>14</v>
      </c>
    </row>
    <row r="422" spans="1:19">
      <c r="A422" t="s">
        <v>495</v>
      </c>
      <c r="B422" t="s">
        <v>30</v>
      </c>
      <c r="C422" s="4">
        <v>26</v>
      </c>
      <c r="D422" t="s">
        <v>83</v>
      </c>
      <c r="E422" t="s">
        <v>117</v>
      </c>
      <c r="F422" t="s">
        <v>96</v>
      </c>
      <c r="G422" t="s">
        <v>17</v>
      </c>
      <c r="H422" t="s">
        <v>18</v>
      </c>
      <c r="I422" s="9">
        <v>44667</v>
      </c>
      <c r="J422" s="9">
        <v>44680</v>
      </c>
      <c r="K422" s="9">
        <v>44690</v>
      </c>
      <c r="L422" t="s">
        <v>19</v>
      </c>
      <c r="M422" s="4">
        <v>54734</v>
      </c>
      <c r="N422">
        <v>4</v>
      </c>
      <c r="O422" t="s">
        <v>45</v>
      </c>
      <c r="P422" s="5"/>
      <c r="Q422" t="s">
        <v>28</v>
      </c>
      <c r="R422" s="10" t="str">
        <f t="shared" si="12"/>
        <v>22-27</v>
      </c>
      <c r="S422">
        <f t="shared" si="13"/>
        <v>23</v>
      </c>
    </row>
    <row r="423" spans="1:19">
      <c r="A423" t="s">
        <v>496</v>
      </c>
      <c r="B423" t="s">
        <v>30</v>
      </c>
      <c r="C423" s="4">
        <v>22</v>
      </c>
      <c r="D423" t="s">
        <v>14</v>
      </c>
      <c r="E423" t="s">
        <v>15</v>
      </c>
      <c r="F423" t="s">
        <v>93</v>
      </c>
      <c r="G423" t="s">
        <v>27</v>
      </c>
      <c r="H423" t="s">
        <v>48</v>
      </c>
      <c r="I423" s="9">
        <v>44667</v>
      </c>
      <c r="J423" s="9">
        <v>44676</v>
      </c>
      <c r="K423" s="9">
        <v>44686</v>
      </c>
      <c r="L423" t="s">
        <v>19</v>
      </c>
      <c r="M423" s="4">
        <v>126770</v>
      </c>
      <c r="N423">
        <v>4</v>
      </c>
      <c r="O423" t="s">
        <v>20</v>
      </c>
      <c r="P423" s="5"/>
      <c r="Q423" t="s">
        <v>21</v>
      </c>
      <c r="R423" s="10" t="str">
        <f t="shared" si="12"/>
        <v>22-27</v>
      </c>
      <c r="S423">
        <f t="shared" si="13"/>
        <v>19</v>
      </c>
    </row>
    <row r="424" spans="1:19">
      <c r="A424" t="s">
        <v>497</v>
      </c>
      <c r="B424" t="s">
        <v>13</v>
      </c>
      <c r="C424" s="4">
        <v>30</v>
      </c>
      <c r="D424" t="s">
        <v>14</v>
      </c>
      <c r="E424" t="s">
        <v>65</v>
      </c>
      <c r="F424" t="s">
        <v>86</v>
      </c>
      <c r="G424" t="s">
        <v>17</v>
      </c>
      <c r="H424" t="s">
        <v>48</v>
      </c>
      <c r="I424" s="9">
        <v>44667</v>
      </c>
      <c r="J424" s="9">
        <v>44683</v>
      </c>
      <c r="K424" s="9">
        <v>44688</v>
      </c>
      <c r="L424" t="s">
        <v>19</v>
      </c>
      <c r="M424" s="4">
        <v>185503</v>
      </c>
      <c r="N424">
        <v>4.9000000000000004</v>
      </c>
      <c r="O424" t="s">
        <v>20</v>
      </c>
      <c r="P424" s="4">
        <v>5</v>
      </c>
      <c r="Q424" t="s">
        <v>28</v>
      </c>
      <c r="R424" s="10" t="str">
        <f t="shared" si="12"/>
        <v>28-33</v>
      </c>
      <c r="S424">
        <f t="shared" si="13"/>
        <v>21</v>
      </c>
    </row>
    <row r="425" spans="1:19">
      <c r="A425" t="s">
        <v>498</v>
      </c>
      <c r="B425" t="s">
        <v>13</v>
      </c>
      <c r="C425" s="4">
        <v>22</v>
      </c>
      <c r="D425" t="s">
        <v>14</v>
      </c>
      <c r="E425" t="s">
        <v>15</v>
      </c>
      <c r="F425" t="s">
        <v>53</v>
      </c>
      <c r="G425" t="s">
        <v>27</v>
      </c>
      <c r="H425" t="s">
        <v>37</v>
      </c>
      <c r="I425" s="9">
        <v>44667</v>
      </c>
      <c r="J425" s="9">
        <v>44683</v>
      </c>
      <c r="K425" s="9">
        <v>44691</v>
      </c>
      <c r="L425" t="s">
        <v>19</v>
      </c>
      <c r="M425" s="4">
        <v>52775</v>
      </c>
      <c r="N425">
        <v>5</v>
      </c>
      <c r="O425" t="s">
        <v>20</v>
      </c>
      <c r="P425" s="4">
        <v>4</v>
      </c>
      <c r="Q425" t="s">
        <v>21</v>
      </c>
      <c r="R425" s="10" t="str">
        <f t="shared" si="12"/>
        <v>22-27</v>
      </c>
      <c r="S425">
        <f t="shared" si="13"/>
        <v>24</v>
      </c>
    </row>
    <row r="426" spans="1:19">
      <c r="A426" t="s">
        <v>499</v>
      </c>
      <c r="B426" t="s">
        <v>13</v>
      </c>
      <c r="C426" s="4">
        <v>33</v>
      </c>
      <c r="D426" t="s">
        <v>40</v>
      </c>
      <c r="E426" t="s">
        <v>41</v>
      </c>
      <c r="F426" t="s">
        <v>93</v>
      </c>
      <c r="G426" t="s">
        <v>27</v>
      </c>
      <c r="H426" t="s">
        <v>18</v>
      </c>
      <c r="I426" s="9">
        <v>44667</v>
      </c>
      <c r="J426" s="9">
        <v>44686</v>
      </c>
      <c r="K426" s="9">
        <v>44698</v>
      </c>
      <c r="L426" t="s">
        <v>19</v>
      </c>
      <c r="M426" s="5"/>
      <c r="O426" t="s">
        <v>20</v>
      </c>
      <c r="P426" s="4">
        <v>3</v>
      </c>
      <c r="Q426" t="s">
        <v>28</v>
      </c>
      <c r="R426" s="10" t="str">
        <f t="shared" si="12"/>
        <v>28-33</v>
      </c>
      <c r="S426">
        <f t="shared" si="13"/>
        <v>31</v>
      </c>
    </row>
    <row r="427" spans="1:19">
      <c r="A427" t="s">
        <v>500</v>
      </c>
      <c r="B427" t="s">
        <v>13</v>
      </c>
      <c r="C427" s="4">
        <v>38</v>
      </c>
      <c r="D427" t="s">
        <v>14</v>
      </c>
      <c r="E427" t="s">
        <v>65</v>
      </c>
      <c r="F427" t="s">
        <v>36</v>
      </c>
      <c r="G427" t="s">
        <v>32</v>
      </c>
      <c r="H427" t="s">
        <v>37</v>
      </c>
      <c r="I427" s="9">
        <v>44668</v>
      </c>
      <c r="J427" s="9">
        <v>44677</v>
      </c>
      <c r="K427" s="9">
        <v>44683</v>
      </c>
      <c r="L427" t="s">
        <v>19</v>
      </c>
      <c r="M427" s="4">
        <v>59791</v>
      </c>
      <c r="N427">
        <v>3.6</v>
      </c>
      <c r="O427" t="s">
        <v>20</v>
      </c>
      <c r="P427" s="4">
        <v>4</v>
      </c>
      <c r="Q427" t="s">
        <v>28</v>
      </c>
      <c r="R427" s="10" t="str">
        <f t="shared" si="12"/>
        <v>34-39</v>
      </c>
      <c r="S427">
        <f t="shared" si="13"/>
        <v>15</v>
      </c>
    </row>
    <row r="428" spans="1:19">
      <c r="A428" t="s">
        <v>501</v>
      </c>
      <c r="B428" t="s">
        <v>13</v>
      </c>
      <c r="C428" s="4">
        <v>31</v>
      </c>
      <c r="D428" t="s">
        <v>14</v>
      </c>
      <c r="E428" t="s">
        <v>15</v>
      </c>
      <c r="F428" t="s">
        <v>53</v>
      </c>
      <c r="G428" t="s">
        <v>27</v>
      </c>
      <c r="H428" t="s">
        <v>37</v>
      </c>
      <c r="I428" s="9">
        <v>44668</v>
      </c>
      <c r="J428" s="9">
        <v>44678</v>
      </c>
      <c r="K428" s="9">
        <v>44690</v>
      </c>
      <c r="L428" t="s">
        <v>38</v>
      </c>
      <c r="M428" s="5"/>
      <c r="P428" s="4">
        <v>4</v>
      </c>
      <c r="Q428" t="s">
        <v>28</v>
      </c>
      <c r="R428" s="10" t="str">
        <f t="shared" si="12"/>
        <v>28-33</v>
      </c>
      <c r="S428">
        <f t="shared" si="13"/>
        <v>22</v>
      </c>
    </row>
    <row r="429" spans="1:19">
      <c r="A429" t="s">
        <v>502</v>
      </c>
      <c r="B429" t="s">
        <v>30</v>
      </c>
      <c r="C429" s="4">
        <v>27</v>
      </c>
      <c r="D429" t="s">
        <v>14</v>
      </c>
      <c r="E429" t="s">
        <v>15</v>
      </c>
      <c r="F429" t="s">
        <v>50</v>
      </c>
      <c r="G429" t="s">
        <v>27</v>
      </c>
      <c r="H429" t="s">
        <v>18</v>
      </c>
      <c r="I429" s="9">
        <v>44668</v>
      </c>
      <c r="J429" s="9">
        <v>44681</v>
      </c>
      <c r="K429" s="9">
        <v>44687</v>
      </c>
      <c r="L429" t="s">
        <v>19</v>
      </c>
      <c r="M429" s="4">
        <v>36192</v>
      </c>
      <c r="N429">
        <v>4.7</v>
      </c>
      <c r="O429" t="s">
        <v>20</v>
      </c>
      <c r="P429" s="4">
        <v>4</v>
      </c>
      <c r="Q429" t="s">
        <v>28</v>
      </c>
      <c r="R429" s="10" t="str">
        <f t="shared" si="12"/>
        <v>22-27</v>
      </c>
      <c r="S429">
        <f t="shared" si="13"/>
        <v>19</v>
      </c>
    </row>
    <row r="430" spans="1:19">
      <c r="A430" t="s">
        <v>503</v>
      </c>
      <c r="B430" t="s">
        <v>13</v>
      </c>
      <c r="C430" s="4">
        <v>36</v>
      </c>
      <c r="D430" t="s">
        <v>40</v>
      </c>
      <c r="E430" t="s">
        <v>41</v>
      </c>
      <c r="F430" t="s">
        <v>73</v>
      </c>
      <c r="G430" t="s">
        <v>32</v>
      </c>
      <c r="H430" t="s">
        <v>37</v>
      </c>
      <c r="I430" s="9">
        <v>44668</v>
      </c>
      <c r="J430" s="9">
        <v>44689</v>
      </c>
      <c r="K430" s="9">
        <v>44697</v>
      </c>
      <c r="L430" t="s">
        <v>19</v>
      </c>
      <c r="M430" s="4">
        <v>179596</v>
      </c>
      <c r="N430">
        <v>4.5</v>
      </c>
      <c r="O430" t="s">
        <v>20</v>
      </c>
      <c r="P430" s="4">
        <v>3</v>
      </c>
      <c r="Q430" t="s">
        <v>28</v>
      </c>
      <c r="R430" s="10" t="str">
        <f t="shared" si="12"/>
        <v>34-39</v>
      </c>
      <c r="S430">
        <f t="shared" si="13"/>
        <v>29</v>
      </c>
    </row>
    <row r="431" spans="1:19">
      <c r="A431" t="s">
        <v>504</v>
      </c>
      <c r="B431" t="s">
        <v>13</v>
      </c>
      <c r="C431" s="4">
        <v>36</v>
      </c>
      <c r="D431" t="s">
        <v>34</v>
      </c>
      <c r="E431" t="s">
        <v>35</v>
      </c>
      <c r="F431" t="s">
        <v>125</v>
      </c>
      <c r="G431" t="s">
        <v>27</v>
      </c>
      <c r="H431" t="s">
        <v>18</v>
      </c>
      <c r="I431" s="9">
        <v>44668</v>
      </c>
      <c r="J431" s="9">
        <v>44690</v>
      </c>
      <c r="K431" s="9">
        <v>44700</v>
      </c>
      <c r="L431" t="s">
        <v>38</v>
      </c>
      <c r="M431" s="5"/>
      <c r="P431" s="4">
        <v>4</v>
      </c>
      <c r="Q431" t="s">
        <v>28</v>
      </c>
      <c r="R431" s="10" t="str">
        <f t="shared" si="12"/>
        <v>34-39</v>
      </c>
      <c r="S431">
        <f t="shared" si="13"/>
        <v>32</v>
      </c>
    </row>
    <row r="432" spans="1:19">
      <c r="A432" t="s">
        <v>505</v>
      </c>
      <c r="B432" t="s">
        <v>13</v>
      </c>
      <c r="C432" s="4">
        <v>33</v>
      </c>
      <c r="D432" t="s">
        <v>24</v>
      </c>
      <c r="E432" t="s">
        <v>43</v>
      </c>
      <c r="F432" t="s">
        <v>44</v>
      </c>
      <c r="G432" t="s">
        <v>17</v>
      </c>
      <c r="H432" t="s">
        <v>37</v>
      </c>
      <c r="I432" s="9">
        <v>44669</v>
      </c>
      <c r="J432" s="9">
        <v>44679</v>
      </c>
      <c r="K432" s="9">
        <v>44690</v>
      </c>
      <c r="L432" t="s">
        <v>56</v>
      </c>
      <c r="M432" s="5"/>
      <c r="P432" s="4">
        <v>2</v>
      </c>
      <c r="Q432" t="s">
        <v>21</v>
      </c>
      <c r="R432" s="10" t="str">
        <f t="shared" si="12"/>
        <v>28-33</v>
      </c>
      <c r="S432">
        <f t="shared" si="13"/>
        <v>21</v>
      </c>
    </row>
    <row r="433" spans="1:19">
      <c r="A433" t="s">
        <v>506</v>
      </c>
      <c r="B433" t="s">
        <v>30</v>
      </c>
      <c r="C433" s="4">
        <v>40</v>
      </c>
      <c r="D433" t="s">
        <v>83</v>
      </c>
      <c r="E433" t="s">
        <v>84</v>
      </c>
      <c r="F433" t="s">
        <v>26</v>
      </c>
      <c r="G433" t="s">
        <v>69</v>
      </c>
      <c r="H433" t="s">
        <v>37</v>
      </c>
      <c r="I433" s="9">
        <v>44669</v>
      </c>
      <c r="J433" s="9">
        <v>44688</v>
      </c>
      <c r="K433" s="9">
        <v>44696</v>
      </c>
      <c r="L433" t="s">
        <v>19</v>
      </c>
      <c r="M433" s="4">
        <v>62823</v>
      </c>
      <c r="N433">
        <v>3.6</v>
      </c>
      <c r="O433" t="s">
        <v>20</v>
      </c>
      <c r="P433" s="4">
        <v>3</v>
      </c>
      <c r="Q433" t="s">
        <v>21</v>
      </c>
      <c r="R433" s="10" t="str">
        <f t="shared" si="12"/>
        <v>40-45</v>
      </c>
      <c r="S433">
        <f t="shared" si="13"/>
        <v>27</v>
      </c>
    </row>
    <row r="434" spans="1:19">
      <c r="A434" t="s">
        <v>507</v>
      </c>
      <c r="B434" t="s">
        <v>30</v>
      </c>
      <c r="C434" s="4">
        <v>23</v>
      </c>
      <c r="D434" t="s">
        <v>14</v>
      </c>
      <c r="E434" t="s">
        <v>65</v>
      </c>
      <c r="F434" t="s">
        <v>26</v>
      </c>
      <c r="G434" t="s">
        <v>17</v>
      </c>
      <c r="H434" t="s">
        <v>18</v>
      </c>
      <c r="I434" s="9">
        <v>44669</v>
      </c>
      <c r="J434" s="9">
        <v>44677</v>
      </c>
      <c r="K434" s="9">
        <v>44688</v>
      </c>
      <c r="L434" t="s">
        <v>19</v>
      </c>
      <c r="M434" s="4">
        <v>58859</v>
      </c>
      <c r="N434">
        <v>4</v>
      </c>
      <c r="O434" t="s">
        <v>45</v>
      </c>
      <c r="P434" s="4">
        <v>4</v>
      </c>
      <c r="Q434" t="s">
        <v>28</v>
      </c>
      <c r="R434" s="10" t="str">
        <f t="shared" si="12"/>
        <v>22-27</v>
      </c>
      <c r="S434">
        <f t="shared" si="13"/>
        <v>19</v>
      </c>
    </row>
    <row r="435" spans="1:19">
      <c r="A435" t="s">
        <v>508</v>
      </c>
      <c r="B435" t="s">
        <v>13</v>
      </c>
      <c r="C435" s="4">
        <v>33</v>
      </c>
      <c r="D435" t="s">
        <v>83</v>
      </c>
      <c r="E435" t="s">
        <v>117</v>
      </c>
      <c r="F435" t="s">
        <v>26</v>
      </c>
      <c r="G435" t="s">
        <v>27</v>
      </c>
      <c r="H435" t="s">
        <v>37</v>
      </c>
      <c r="I435" s="9">
        <v>44669</v>
      </c>
      <c r="J435" s="9">
        <v>44689</v>
      </c>
      <c r="K435" s="9">
        <v>44697</v>
      </c>
      <c r="L435" t="s">
        <v>19</v>
      </c>
      <c r="M435" s="5"/>
      <c r="O435" t="s">
        <v>20</v>
      </c>
      <c r="P435" s="4">
        <v>5</v>
      </c>
      <c r="Q435" t="s">
        <v>21</v>
      </c>
      <c r="R435" s="10" t="str">
        <f t="shared" si="12"/>
        <v>28-33</v>
      </c>
      <c r="S435">
        <f t="shared" si="13"/>
        <v>28</v>
      </c>
    </row>
    <row r="436" spans="1:19">
      <c r="A436" t="s">
        <v>509</v>
      </c>
      <c r="B436" t="s">
        <v>13</v>
      </c>
      <c r="C436" s="4">
        <v>34</v>
      </c>
      <c r="D436" t="s">
        <v>14</v>
      </c>
      <c r="E436" t="s">
        <v>15</v>
      </c>
      <c r="F436" t="s">
        <v>53</v>
      </c>
      <c r="G436" t="s">
        <v>17</v>
      </c>
      <c r="H436" t="s">
        <v>37</v>
      </c>
      <c r="I436" s="9">
        <v>44669</v>
      </c>
      <c r="J436" s="9">
        <v>44682</v>
      </c>
      <c r="K436" s="9">
        <v>44692</v>
      </c>
      <c r="L436" t="s">
        <v>38</v>
      </c>
      <c r="M436" s="5"/>
      <c r="P436" s="4">
        <v>3</v>
      </c>
      <c r="Q436" t="s">
        <v>28</v>
      </c>
      <c r="R436" s="10" t="str">
        <f t="shared" si="12"/>
        <v>34-39</v>
      </c>
      <c r="S436">
        <f t="shared" si="13"/>
        <v>23</v>
      </c>
    </row>
    <row r="437" spans="1:19">
      <c r="A437" t="s">
        <v>510</v>
      </c>
      <c r="B437" t="s">
        <v>30</v>
      </c>
      <c r="C437" s="4">
        <v>22</v>
      </c>
      <c r="D437" t="s">
        <v>24</v>
      </c>
      <c r="E437" t="s">
        <v>25</v>
      </c>
      <c r="F437" t="s">
        <v>36</v>
      </c>
      <c r="G437" t="s">
        <v>27</v>
      </c>
      <c r="H437" t="s">
        <v>37</v>
      </c>
      <c r="I437" s="9">
        <v>44670</v>
      </c>
      <c r="J437" s="9">
        <v>44692</v>
      </c>
      <c r="K437" s="9">
        <v>44704</v>
      </c>
      <c r="L437" t="s">
        <v>19</v>
      </c>
      <c r="M437" s="5"/>
      <c r="O437" t="s">
        <v>20</v>
      </c>
      <c r="P437" s="4">
        <v>4</v>
      </c>
      <c r="Q437" t="s">
        <v>63</v>
      </c>
      <c r="R437" s="10" t="str">
        <f t="shared" si="12"/>
        <v>22-27</v>
      </c>
      <c r="S437">
        <f t="shared" si="13"/>
        <v>34</v>
      </c>
    </row>
    <row r="438" spans="1:19">
      <c r="A438" t="s">
        <v>511</v>
      </c>
      <c r="B438" t="s">
        <v>13</v>
      </c>
      <c r="C438" s="4">
        <v>34</v>
      </c>
      <c r="D438" t="s">
        <v>24</v>
      </c>
      <c r="E438" t="s">
        <v>43</v>
      </c>
      <c r="F438" t="s">
        <v>96</v>
      </c>
      <c r="G438" t="s">
        <v>27</v>
      </c>
      <c r="H438" t="s">
        <v>37</v>
      </c>
      <c r="I438" s="9">
        <v>44671</v>
      </c>
      <c r="J438" s="9">
        <v>44685</v>
      </c>
      <c r="K438" s="9">
        <v>44696</v>
      </c>
      <c r="L438" t="s">
        <v>19</v>
      </c>
      <c r="M438" s="4">
        <v>37921</v>
      </c>
      <c r="N438">
        <v>4.4000000000000004</v>
      </c>
      <c r="O438" t="s">
        <v>20</v>
      </c>
      <c r="P438" s="4">
        <v>2</v>
      </c>
      <c r="Q438" t="s">
        <v>21</v>
      </c>
      <c r="R438" s="10" t="str">
        <f t="shared" si="12"/>
        <v>34-39</v>
      </c>
      <c r="S438">
        <f t="shared" si="13"/>
        <v>25</v>
      </c>
    </row>
    <row r="439" spans="1:19">
      <c r="A439" t="s">
        <v>512</v>
      </c>
      <c r="B439" t="s">
        <v>30</v>
      </c>
      <c r="C439" s="4">
        <v>26</v>
      </c>
      <c r="D439" t="s">
        <v>14</v>
      </c>
      <c r="E439" t="s">
        <v>15</v>
      </c>
      <c r="F439" t="s">
        <v>36</v>
      </c>
      <c r="G439" t="s">
        <v>32</v>
      </c>
      <c r="H439" t="s">
        <v>37</v>
      </c>
      <c r="I439" s="9">
        <v>44671</v>
      </c>
      <c r="J439" s="9">
        <v>44685</v>
      </c>
      <c r="K439" s="9">
        <v>44690</v>
      </c>
      <c r="L439" t="s">
        <v>38</v>
      </c>
      <c r="M439" s="5"/>
      <c r="P439" s="4">
        <v>5</v>
      </c>
      <c r="Q439" t="s">
        <v>28</v>
      </c>
      <c r="R439" s="10" t="str">
        <f t="shared" si="12"/>
        <v>22-27</v>
      </c>
      <c r="S439">
        <f t="shared" si="13"/>
        <v>19</v>
      </c>
    </row>
    <row r="440" spans="1:19">
      <c r="A440" t="s">
        <v>513</v>
      </c>
      <c r="B440" t="s">
        <v>30</v>
      </c>
      <c r="C440" s="4">
        <v>28</v>
      </c>
      <c r="D440" t="s">
        <v>24</v>
      </c>
      <c r="E440" t="s">
        <v>25</v>
      </c>
      <c r="F440" t="s">
        <v>78</v>
      </c>
      <c r="G440" t="s">
        <v>27</v>
      </c>
      <c r="H440" t="s">
        <v>37</v>
      </c>
      <c r="I440" s="9">
        <v>44671</v>
      </c>
      <c r="J440" s="9">
        <v>44683</v>
      </c>
      <c r="K440" s="9">
        <v>44692</v>
      </c>
      <c r="L440" t="s">
        <v>19</v>
      </c>
      <c r="M440" s="5"/>
      <c r="O440" t="s">
        <v>20</v>
      </c>
      <c r="P440" s="4">
        <v>4</v>
      </c>
      <c r="Q440" t="s">
        <v>28</v>
      </c>
      <c r="R440" s="10" t="str">
        <f t="shared" si="12"/>
        <v>28-33</v>
      </c>
      <c r="S440">
        <f t="shared" si="13"/>
        <v>21</v>
      </c>
    </row>
    <row r="441" spans="1:19">
      <c r="A441" t="s">
        <v>514</v>
      </c>
      <c r="B441" t="s">
        <v>13</v>
      </c>
      <c r="C441" s="4">
        <v>29</v>
      </c>
      <c r="D441" t="s">
        <v>24</v>
      </c>
      <c r="E441" t="s">
        <v>25</v>
      </c>
      <c r="F441" t="s">
        <v>96</v>
      </c>
      <c r="G441" t="s">
        <v>27</v>
      </c>
      <c r="H441" t="s">
        <v>18</v>
      </c>
      <c r="I441" s="9">
        <v>44671</v>
      </c>
      <c r="J441" s="9">
        <v>44686</v>
      </c>
      <c r="K441" s="9">
        <v>44692</v>
      </c>
      <c r="L441" t="s">
        <v>19</v>
      </c>
      <c r="M441" s="4">
        <v>51982</v>
      </c>
      <c r="N441">
        <v>4.4000000000000004</v>
      </c>
      <c r="O441" t="s">
        <v>20</v>
      </c>
      <c r="P441" s="5"/>
      <c r="Q441" t="s">
        <v>28</v>
      </c>
      <c r="R441" s="10" t="str">
        <f t="shared" si="12"/>
        <v>28-33</v>
      </c>
      <c r="S441">
        <f t="shared" si="13"/>
        <v>21</v>
      </c>
    </row>
    <row r="442" spans="1:19">
      <c r="A442" t="s">
        <v>515</v>
      </c>
      <c r="B442" t="s">
        <v>13</v>
      </c>
      <c r="C442" s="4">
        <v>23</v>
      </c>
      <c r="D442" t="s">
        <v>24</v>
      </c>
      <c r="E442" t="s">
        <v>25</v>
      </c>
      <c r="F442" t="s">
        <v>26</v>
      </c>
      <c r="G442" t="s">
        <v>27</v>
      </c>
      <c r="H442" t="s">
        <v>37</v>
      </c>
      <c r="I442" s="9">
        <v>44671</v>
      </c>
      <c r="J442" s="9">
        <v>44690</v>
      </c>
      <c r="K442" s="9">
        <v>44701</v>
      </c>
      <c r="L442" t="s">
        <v>38</v>
      </c>
      <c r="M442" s="5"/>
      <c r="P442" s="4">
        <v>4</v>
      </c>
      <c r="Q442" t="s">
        <v>28</v>
      </c>
      <c r="R442" s="10" t="str">
        <f t="shared" si="12"/>
        <v>22-27</v>
      </c>
      <c r="S442">
        <f t="shared" si="13"/>
        <v>30</v>
      </c>
    </row>
    <row r="443" spans="1:19">
      <c r="A443" t="s">
        <v>516</v>
      </c>
      <c r="B443" t="s">
        <v>23</v>
      </c>
      <c r="C443" s="4">
        <v>25</v>
      </c>
      <c r="D443" t="s">
        <v>24</v>
      </c>
      <c r="E443" t="s">
        <v>43</v>
      </c>
      <c r="F443" t="s">
        <v>26</v>
      </c>
      <c r="G443" t="s">
        <v>66</v>
      </c>
      <c r="H443" t="s">
        <v>37</v>
      </c>
      <c r="I443" s="9">
        <v>44671</v>
      </c>
      <c r="J443" s="9">
        <v>44693</v>
      </c>
      <c r="K443" s="9">
        <v>44700</v>
      </c>
      <c r="L443" t="s">
        <v>38</v>
      </c>
      <c r="M443" s="5"/>
      <c r="P443" s="4">
        <v>4</v>
      </c>
      <c r="Q443" t="s">
        <v>28</v>
      </c>
      <c r="R443" s="10" t="str">
        <f t="shared" si="12"/>
        <v>22-27</v>
      </c>
      <c r="S443">
        <f t="shared" si="13"/>
        <v>29</v>
      </c>
    </row>
    <row r="444" spans="1:19">
      <c r="A444" t="s">
        <v>517</v>
      </c>
      <c r="B444" t="s">
        <v>13</v>
      </c>
      <c r="C444" s="4">
        <v>27</v>
      </c>
      <c r="D444" t="s">
        <v>14</v>
      </c>
      <c r="E444" t="s">
        <v>15</v>
      </c>
      <c r="F444" t="s">
        <v>44</v>
      </c>
      <c r="G444" t="s">
        <v>27</v>
      </c>
      <c r="H444" t="s">
        <v>48</v>
      </c>
      <c r="I444" s="9">
        <v>44672</v>
      </c>
      <c r="J444" s="9">
        <v>44693</v>
      </c>
      <c r="K444" s="9">
        <v>44699</v>
      </c>
      <c r="L444" t="s">
        <v>19</v>
      </c>
      <c r="M444" s="4">
        <v>58786</v>
      </c>
      <c r="N444">
        <v>4.8</v>
      </c>
      <c r="O444" t="s">
        <v>20</v>
      </c>
      <c r="P444" s="4">
        <v>5</v>
      </c>
      <c r="Q444" t="s">
        <v>21</v>
      </c>
      <c r="R444" s="10" t="str">
        <f t="shared" si="12"/>
        <v>22-27</v>
      </c>
      <c r="S444">
        <f t="shared" si="13"/>
        <v>27</v>
      </c>
    </row>
    <row r="445" spans="1:19">
      <c r="A445" t="s">
        <v>518</v>
      </c>
      <c r="B445" t="s">
        <v>13</v>
      </c>
      <c r="C445" s="4">
        <v>34</v>
      </c>
      <c r="D445" t="s">
        <v>24</v>
      </c>
      <c r="E445" t="s">
        <v>25</v>
      </c>
      <c r="F445" t="s">
        <v>31</v>
      </c>
      <c r="G445" t="s">
        <v>27</v>
      </c>
      <c r="H445" t="s">
        <v>37</v>
      </c>
      <c r="I445" s="9">
        <v>44672</v>
      </c>
      <c r="J445" s="9">
        <v>44694</v>
      </c>
      <c r="K445" s="9">
        <v>44701</v>
      </c>
      <c r="L445" t="s">
        <v>75</v>
      </c>
      <c r="M445" s="5"/>
      <c r="P445" s="4">
        <v>4</v>
      </c>
      <c r="Q445" t="s">
        <v>28</v>
      </c>
      <c r="R445" s="10" t="str">
        <f t="shared" si="12"/>
        <v>34-39</v>
      </c>
      <c r="S445">
        <f t="shared" si="13"/>
        <v>29</v>
      </c>
    </row>
    <row r="446" spans="1:19">
      <c r="A446" t="s">
        <v>519</v>
      </c>
      <c r="B446" t="s">
        <v>30</v>
      </c>
      <c r="C446" s="4">
        <v>25</v>
      </c>
      <c r="D446" t="s">
        <v>14</v>
      </c>
      <c r="E446" t="s">
        <v>15</v>
      </c>
      <c r="F446" t="s">
        <v>16</v>
      </c>
      <c r="G446" t="s">
        <v>17</v>
      </c>
      <c r="H446" t="s">
        <v>18</v>
      </c>
      <c r="I446" s="9">
        <v>44672</v>
      </c>
      <c r="J446" s="9">
        <v>44690</v>
      </c>
      <c r="K446" s="9">
        <v>44694</v>
      </c>
      <c r="L446" t="s">
        <v>75</v>
      </c>
      <c r="M446" s="5"/>
      <c r="P446" s="5"/>
      <c r="Q446" t="s">
        <v>28</v>
      </c>
      <c r="R446" s="10" t="str">
        <f t="shared" si="12"/>
        <v>22-27</v>
      </c>
      <c r="S446">
        <f t="shared" si="13"/>
        <v>22</v>
      </c>
    </row>
    <row r="447" spans="1:19">
      <c r="A447" t="s">
        <v>520</v>
      </c>
      <c r="B447" t="s">
        <v>23</v>
      </c>
      <c r="C447" s="4">
        <v>33</v>
      </c>
      <c r="D447" t="s">
        <v>34</v>
      </c>
      <c r="E447" t="s">
        <v>35</v>
      </c>
      <c r="F447" t="s">
        <v>125</v>
      </c>
      <c r="G447" t="s">
        <v>17</v>
      </c>
      <c r="H447" t="s">
        <v>37</v>
      </c>
      <c r="I447" s="9">
        <v>44672</v>
      </c>
      <c r="J447" s="9">
        <v>44694</v>
      </c>
      <c r="K447" s="9">
        <v>44698</v>
      </c>
      <c r="L447" t="s">
        <v>19</v>
      </c>
      <c r="M447" s="4">
        <v>120755</v>
      </c>
      <c r="N447">
        <v>4.5999999999999996</v>
      </c>
      <c r="O447" t="s">
        <v>45</v>
      </c>
      <c r="P447" s="4">
        <v>5</v>
      </c>
      <c r="Q447" t="s">
        <v>21</v>
      </c>
      <c r="R447" s="10" t="str">
        <f t="shared" si="12"/>
        <v>28-33</v>
      </c>
      <c r="S447">
        <f t="shared" si="13"/>
        <v>26</v>
      </c>
    </row>
    <row r="448" spans="1:19">
      <c r="A448" t="s">
        <v>521</v>
      </c>
      <c r="B448" t="s">
        <v>23</v>
      </c>
      <c r="C448" s="4">
        <v>25</v>
      </c>
      <c r="D448" t="s">
        <v>14</v>
      </c>
      <c r="E448" t="s">
        <v>15</v>
      </c>
      <c r="F448" t="s">
        <v>36</v>
      </c>
      <c r="G448" t="s">
        <v>17</v>
      </c>
      <c r="H448" t="s">
        <v>67</v>
      </c>
      <c r="I448" s="9">
        <v>44672</v>
      </c>
      <c r="J448" s="9">
        <v>44691</v>
      </c>
      <c r="K448" s="9">
        <v>44703</v>
      </c>
      <c r="L448" t="s">
        <v>19</v>
      </c>
      <c r="M448" s="4">
        <v>58363</v>
      </c>
      <c r="N448">
        <v>4.4000000000000004</v>
      </c>
      <c r="O448" t="s">
        <v>20</v>
      </c>
      <c r="P448" s="5"/>
      <c r="Q448" t="s">
        <v>28</v>
      </c>
      <c r="R448" s="10" t="str">
        <f t="shared" si="12"/>
        <v>22-27</v>
      </c>
      <c r="S448">
        <f t="shared" si="13"/>
        <v>31</v>
      </c>
    </row>
    <row r="449" spans="1:19">
      <c r="A449" t="s">
        <v>522</v>
      </c>
      <c r="B449" t="s">
        <v>30</v>
      </c>
      <c r="C449" s="4">
        <v>30</v>
      </c>
      <c r="D449" t="s">
        <v>24</v>
      </c>
      <c r="E449" t="s">
        <v>25</v>
      </c>
      <c r="F449" t="s">
        <v>26</v>
      </c>
      <c r="G449" t="s">
        <v>69</v>
      </c>
      <c r="H449" t="s">
        <v>37</v>
      </c>
      <c r="I449" s="9">
        <v>44673</v>
      </c>
      <c r="J449" s="9">
        <v>44685</v>
      </c>
      <c r="K449" s="9">
        <v>44694</v>
      </c>
      <c r="L449" t="s">
        <v>19</v>
      </c>
      <c r="M449" s="4">
        <v>64170</v>
      </c>
      <c r="N449">
        <v>3.8</v>
      </c>
      <c r="O449" t="s">
        <v>20</v>
      </c>
      <c r="P449" s="4">
        <v>4</v>
      </c>
      <c r="Q449" t="s">
        <v>28</v>
      </c>
      <c r="R449" s="10" t="str">
        <f t="shared" si="12"/>
        <v>28-33</v>
      </c>
      <c r="S449">
        <f t="shared" si="13"/>
        <v>21</v>
      </c>
    </row>
    <row r="450" spans="1:19">
      <c r="A450" t="s">
        <v>523</v>
      </c>
      <c r="B450" t="s">
        <v>13</v>
      </c>
      <c r="C450" s="4">
        <v>35</v>
      </c>
      <c r="D450" t="s">
        <v>14</v>
      </c>
      <c r="E450" t="s">
        <v>15</v>
      </c>
      <c r="F450" t="s">
        <v>106</v>
      </c>
      <c r="G450" t="s">
        <v>27</v>
      </c>
      <c r="H450" t="s">
        <v>18</v>
      </c>
      <c r="I450" s="9">
        <v>44673</v>
      </c>
      <c r="J450" s="9">
        <v>44683</v>
      </c>
      <c r="K450" s="9">
        <v>44694</v>
      </c>
      <c r="L450" t="s">
        <v>38</v>
      </c>
      <c r="M450" s="5"/>
      <c r="P450" s="4">
        <v>4</v>
      </c>
      <c r="Q450" t="s">
        <v>28</v>
      </c>
      <c r="R450" s="10" t="str">
        <f t="shared" si="12"/>
        <v>34-39</v>
      </c>
      <c r="S450">
        <f t="shared" si="13"/>
        <v>21</v>
      </c>
    </row>
    <row r="451" spans="1:19">
      <c r="A451" t="s">
        <v>524</v>
      </c>
      <c r="B451" t="s">
        <v>13</v>
      </c>
      <c r="C451" s="4">
        <v>44</v>
      </c>
      <c r="D451" t="s">
        <v>14</v>
      </c>
      <c r="E451" t="s">
        <v>15</v>
      </c>
      <c r="F451" t="s">
        <v>125</v>
      </c>
      <c r="G451" t="s">
        <v>27</v>
      </c>
      <c r="H451" t="s">
        <v>37</v>
      </c>
      <c r="I451" s="9">
        <v>44673</v>
      </c>
      <c r="J451" s="9">
        <v>44693</v>
      </c>
      <c r="K451" s="9">
        <v>44703</v>
      </c>
      <c r="L451" t="s">
        <v>56</v>
      </c>
      <c r="M451" s="5"/>
      <c r="P451" s="4">
        <v>3</v>
      </c>
      <c r="Q451" t="s">
        <v>28</v>
      </c>
      <c r="R451" s="10" t="str">
        <f t="shared" ref="R451:R514" si="14">IF(AND(C451&gt;=22,C451&lt;=27),"22-27",
 IF(AND(C451&gt;=28,C451&lt;=33),"28-33",
 IF(AND(C451&gt;=34,C451&lt;=39),"34-39",
 IF(AND(C451&gt;=40,C451&lt;=45),"40-45",
 IF(AND(C451&gt;=46,C451&lt;=51),"46-51",
 IF(AND(C451&gt;=52,C451&lt;=57),"52-57","Other"))))))</f>
        <v>40-45</v>
      </c>
      <c r="S451">
        <f t="shared" ref="S451:S514" si="15">K451-I451</f>
        <v>30</v>
      </c>
    </row>
    <row r="452" spans="1:19">
      <c r="A452" t="s">
        <v>525</v>
      </c>
      <c r="B452" t="s">
        <v>30</v>
      </c>
      <c r="C452" s="4">
        <v>26</v>
      </c>
      <c r="D452" t="s">
        <v>24</v>
      </c>
      <c r="E452" t="s">
        <v>43</v>
      </c>
      <c r="F452" t="s">
        <v>44</v>
      </c>
      <c r="G452" t="s">
        <v>27</v>
      </c>
      <c r="H452" t="s">
        <v>18</v>
      </c>
      <c r="I452" s="9">
        <v>44673</v>
      </c>
      <c r="J452" s="9">
        <v>44684</v>
      </c>
      <c r="K452" s="9">
        <v>44694</v>
      </c>
      <c r="L452" t="s">
        <v>38</v>
      </c>
      <c r="M452" s="5"/>
      <c r="P452" s="5"/>
      <c r="Q452" t="s">
        <v>21</v>
      </c>
      <c r="R452" s="10" t="str">
        <f t="shared" si="14"/>
        <v>22-27</v>
      </c>
      <c r="S452">
        <f t="shared" si="15"/>
        <v>21</v>
      </c>
    </row>
    <row r="453" spans="1:19">
      <c r="A453" t="s">
        <v>526</v>
      </c>
      <c r="B453" t="s">
        <v>13</v>
      </c>
      <c r="C453" s="4">
        <v>28</v>
      </c>
      <c r="D453" t="s">
        <v>14</v>
      </c>
      <c r="E453" t="s">
        <v>15</v>
      </c>
      <c r="F453" t="s">
        <v>50</v>
      </c>
      <c r="G453" t="s">
        <v>17</v>
      </c>
      <c r="H453" t="s">
        <v>18</v>
      </c>
      <c r="I453" s="9">
        <v>44673</v>
      </c>
      <c r="J453" s="9">
        <v>44682</v>
      </c>
      <c r="K453" s="9">
        <v>44692</v>
      </c>
      <c r="L453" t="s">
        <v>56</v>
      </c>
      <c r="M453" s="5"/>
      <c r="P453" s="4">
        <v>4</v>
      </c>
      <c r="Q453" t="s">
        <v>28</v>
      </c>
      <c r="R453" s="10" t="str">
        <f t="shared" si="14"/>
        <v>28-33</v>
      </c>
      <c r="S453">
        <f t="shared" si="15"/>
        <v>19</v>
      </c>
    </row>
    <row r="454" spans="1:19">
      <c r="A454" t="s">
        <v>527</v>
      </c>
      <c r="B454" t="s">
        <v>13</v>
      </c>
      <c r="C454" s="4">
        <v>28</v>
      </c>
      <c r="D454" t="s">
        <v>14</v>
      </c>
      <c r="E454" t="s">
        <v>65</v>
      </c>
      <c r="F454" t="s">
        <v>78</v>
      </c>
      <c r="G454" t="s">
        <v>27</v>
      </c>
      <c r="H454" t="s">
        <v>37</v>
      </c>
      <c r="I454" s="9">
        <v>44673</v>
      </c>
      <c r="J454" s="9">
        <v>44683</v>
      </c>
      <c r="K454" s="9">
        <v>44692</v>
      </c>
      <c r="L454" t="s">
        <v>19</v>
      </c>
      <c r="M454" s="4">
        <v>56301</v>
      </c>
      <c r="N454">
        <v>3.9</v>
      </c>
      <c r="O454" t="s">
        <v>20</v>
      </c>
      <c r="P454" s="4">
        <v>4</v>
      </c>
      <c r="Q454" t="s">
        <v>28</v>
      </c>
      <c r="R454" s="10" t="str">
        <f t="shared" si="14"/>
        <v>28-33</v>
      </c>
      <c r="S454">
        <f t="shared" si="15"/>
        <v>19</v>
      </c>
    </row>
    <row r="455" spans="1:19">
      <c r="A455" t="s">
        <v>528</v>
      </c>
      <c r="B455" t="s">
        <v>23</v>
      </c>
      <c r="C455" s="4">
        <v>40</v>
      </c>
      <c r="D455" t="s">
        <v>129</v>
      </c>
      <c r="E455" t="s">
        <v>205</v>
      </c>
      <c r="F455" t="s">
        <v>50</v>
      </c>
      <c r="G455" t="s">
        <v>32</v>
      </c>
      <c r="H455" t="s">
        <v>37</v>
      </c>
      <c r="I455" s="9">
        <v>44673</v>
      </c>
      <c r="J455" s="9">
        <v>44683</v>
      </c>
      <c r="K455" s="9">
        <v>44693</v>
      </c>
      <c r="L455" t="s">
        <v>19</v>
      </c>
      <c r="M455" s="4">
        <v>55512</v>
      </c>
      <c r="N455">
        <v>4.4000000000000004</v>
      </c>
      <c r="O455" t="s">
        <v>20</v>
      </c>
      <c r="P455" s="4">
        <v>3</v>
      </c>
      <c r="Q455" t="s">
        <v>63</v>
      </c>
      <c r="R455" s="10" t="str">
        <f t="shared" si="14"/>
        <v>40-45</v>
      </c>
      <c r="S455">
        <f t="shared" si="15"/>
        <v>20</v>
      </c>
    </row>
    <row r="456" spans="1:19">
      <c r="A456" t="s">
        <v>529</v>
      </c>
      <c r="B456" t="s">
        <v>13</v>
      </c>
      <c r="C456" s="4">
        <v>24</v>
      </c>
      <c r="D456" t="s">
        <v>24</v>
      </c>
      <c r="E456" t="s">
        <v>43</v>
      </c>
      <c r="F456" t="s">
        <v>50</v>
      </c>
      <c r="G456" t="s">
        <v>66</v>
      </c>
      <c r="H456" t="s">
        <v>67</v>
      </c>
      <c r="I456" s="9">
        <v>44673</v>
      </c>
      <c r="J456" s="9">
        <v>44681</v>
      </c>
      <c r="K456" s="9">
        <v>44692</v>
      </c>
      <c r="L456" t="s">
        <v>19</v>
      </c>
      <c r="M456" s="4">
        <v>43746</v>
      </c>
      <c r="N456">
        <v>4.2</v>
      </c>
      <c r="O456" t="s">
        <v>20</v>
      </c>
      <c r="P456" s="4">
        <v>4</v>
      </c>
      <c r="Q456" t="s">
        <v>21</v>
      </c>
      <c r="R456" s="10" t="str">
        <f t="shared" si="14"/>
        <v>22-27</v>
      </c>
      <c r="S456">
        <f t="shared" si="15"/>
        <v>19</v>
      </c>
    </row>
    <row r="457" spans="1:19">
      <c r="A457" t="s">
        <v>530</v>
      </c>
      <c r="B457" t="s">
        <v>13</v>
      </c>
      <c r="C457" s="4">
        <v>30</v>
      </c>
      <c r="D457" t="s">
        <v>40</v>
      </c>
      <c r="E457" t="s">
        <v>41</v>
      </c>
      <c r="F457" t="s">
        <v>44</v>
      </c>
      <c r="G457" t="s">
        <v>27</v>
      </c>
      <c r="H457" t="s">
        <v>51</v>
      </c>
      <c r="I457" s="9">
        <v>44674</v>
      </c>
      <c r="J457" s="9">
        <v>44694</v>
      </c>
      <c r="K457" s="9">
        <v>44702</v>
      </c>
      <c r="L457" t="s">
        <v>19</v>
      </c>
      <c r="M457" s="4">
        <v>74814</v>
      </c>
      <c r="N457">
        <v>4.2</v>
      </c>
      <c r="O457" t="s">
        <v>45</v>
      </c>
      <c r="P457" s="4">
        <v>1</v>
      </c>
      <c r="Q457" t="s">
        <v>28</v>
      </c>
      <c r="R457" s="10" t="str">
        <f t="shared" si="14"/>
        <v>28-33</v>
      </c>
      <c r="S457">
        <f t="shared" si="15"/>
        <v>28</v>
      </c>
    </row>
    <row r="458" spans="1:19">
      <c r="A458" t="s">
        <v>531</v>
      </c>
      <c r="B458" t="s">
        <v>13</v>
      </c>
      <c r="C458" s="4">
        <v>25</v>
      </c>
      <c r="D458" t="s">
        <v>14</v>
      </c>
      <c r="E458" t="s">
        <v>15</v>
      </c>
      <c r="F458" t="s">
        <v>26</v>
      </c>
      <c r="G458" t="s">
        <v>66</v>
      </c>
      <c r="H458" t="s">
        <v>18</v>
      </c>
      <c r="I458" s="9">
        <v>44674</v>
      </c>
      <c r="J458" s="9">
        <v>44691</v>
      </c>
      <c r="K458" s="9">
        <v>44696</v>
      </c>
      <c r="L458" t="s">
        <v>38</v>
      </c>
      <c r="M458" s="5"/>
      <c r="P458" s="4">
        <v>5</v>
      </c>
      <c r="Q458" t="s">
        <v>21</v>
      </c>
      <c r="R458" s="10" t="str">
        <f t="shared" si="14"/>
        <v>22-27</v>
      </c>
      <c r="S458">
        <f t="shared" si="15"/>
        <v>22</v>
      </c>
    </row>
    <row r="459" spans="1:19">
      <c r="A459" t="s">
        <v>532</v>
      </c>
      <c r="B459" t="s">
        <v>13</v>
      </c>
      <c r="C459" s="4">
        <v>39</v>
      </c>
      <c r="D459" t="s">
        <v>24</v>
      </c>
      <c r="E459" t="s">
        <v>43</v>
      </c>
      <c r="F459" t="s">
        <v>26</v>
      </c>
      <c r="G459" t="s">
        <v>27</v>
      </c>
      <c r="H459" t="s">
        <v>51</v>
      </c>
      <c r="I459" s="9">
        <v>44675</v>
      </c>
      <c r="J459" s="9">
        <v>44692</v>
      </c>
      <c r="K459" s="9">
        <v>44702</v>
      </c>
      <c r="L459" t="s">
        <v>19</v>
      </c>
      <c r="M459" s="4">
        <v>66150</v>
      </c>
      <c r="N459">
        <v>4</v>
      </c>
      <c r="O459" t="s">
        <v>20</v>
      </c>
      <c r="P459" s="5"/>
      <c r="Q459" t="s">
        <v>21</v>
      </c>
      <c r="R459" s="10" t="str">
        <f t="shared" si="14"/>
        <v>34-39</v>
      </c>
      <c r="S459">
        <f t="shared" si="15"/>
        <v>27</v>
      </c>
    </row>
    <row r="460" spans="1:19">
      <c r="A460" t="s">
        <v>533</v>
      </c>
      <c r="B460" t="s">
        <v>13</v>
      </c>
      <c r="C460" s="4">
        <v>33</v>
      </c>
      <c r="D460" t="s">
        <v>24</v>
      </c>
      <c r="E460" t="s">
        <v>43</v>
      </c>
      <c r="F460" t="s">
        <v>36</v>
      </c>
      <c r="G460" t="s">
        <v>17</v>
      </c>
      <c r="H460" t="s">
        <v>37</v>
      </c>
      <c r="I460" s="9">
        <v>44675</v>
      </c>
      <c r="J460" s="9">
        <v>44687</v>
      </c>
      <c r="K460" s="9">
        <v>44691</v>
      </c>
      <c r="L460" t="s">
        <v>19</v>
      </c>
      <c r="M460" s="5"/>
      <c r="O460" t="s">
        <v>45</v>
      </c>
      <c r="P460" s="5"/>
      <c r="Q460" t="s">
        <v>28</v>
      </c>
      <c r="R460" s="10" t="str">
        <f t="shared" si="14"/>
        <v>28-33</v>
      </c>
      <c r="S460">
        <f t="shared" si="15"/>
        <v>16</v>
      </c>
    </row>
    <row r="461" spans="1:19">
      <c r="A461" t="s">
        <v>534</v>
      </c>
      <c r="B461" t="s">
        <v>13</v>
      </c>
      <c r="C461" s="4">
        <v>22</v>
      </c>
      <c r="D461" t="s">
        <v>14</v>
      </c>
      <c r="E461" t="s">
        <v>15</v>
      </c>
      <c r="F461" t="s">
        <v>106</v>
      </c>
      <c r="G461" t="s">
        <v>32</v>
      </c>
      <c r="H461" t="s">
        <v>48</v>
      </c>
      <c r="I461" s="9">
        <v>44675</v>
      </c>
      <c r="J461" s="9">
        <v>44692</v>
      </c>
      <c r="K461" s="9">
        <v>44697</v>
      </c>
      <c r="L461" t="s">
        <v>75</v>
      </c>
      <c r="M461" s="5"/>
      <c r="P461" s="5"/>
      <c r="Q461" t="s">
        <v>21</v>
      </c>
      <c r="R461" s="10" t="str">
        <f t="shared" si="14"/>
        <v>22-27</v>
      </c>
      <c r="S461">
        <f t="shared" si="15"/>
        <v>22</v>
      </c>
    </row>
    <row r="462" spans="1:19">
      <c r="A462" t="s">
        <v>535</v>
      </c>
      <c r="B462" t="s">
        <v>13</v>
      </c>
      <c r="C462" s="4">
        <v>28</v>
      </c>
      <c r="D462" t="s">
        <v>14</v>
      </c>
      <c r="E462" t="s">
        <v>15</v>
      </c>
      <c r="F462" t="s">
        <v>44</v>
      </c>
      <c r="G462" t="s">
        <v>17</v>
      </c>
      <c r="H462" t="s">
        <v>37</v>
      </c>
      <c r="I462" s="9">
        <v>44676</v>
      </c>
      <c r="J462" s="9">
        <v>44693</v>
      </c>
      <c r="K462" s="9">
        <v>44703</v>
      </c>
      <c r="L462" t="s">
        <v>38</v>
      </c>
      <c r="M462" s="5"/>
      <c r="P462" s="4">
        <v>4</v>
      </c>
      <c r="Q462" t="s">
        <v>28</v>
      </c>
      <c r="R462" s="10" t="str">
        <f t="shared" si="14"/>
        <v>28-33</v>
      </c>
      <c r="S462">
        <f t="shared" si="15"/>
        <v>27</v>
      </c>
    </row>
    <row r="463" spans="1:19">
      <c r="A463" t="s">
        <v>536</v>
      </c>
      <c r="B463" t="s">
        <v>30</v>
      </c>
      <c r="C463" s="4">
        <v>29</v>
      </c>
      <c r="D463" t="s">
        <v>14</v>
      </c>
      <c r="E463" t="s">
        <v>65</v>
      </c>
      <c r="F463" t="s">
        <v>96</v>
      </c>
      <c r="G463" t="s">
        <v>32</v>
      </c>
      <c r="H463" t="s">
        <v>18</v>
      </c>
      <c r="I463" s="9">
        <v>44676</v>
      </c>
      <c r="J463" s="9">
        <v>44693</v>
      </c>
      <c r="K463" s="9">
        <v>44699</v>
      </c>
      <c r="L463" t="s">
        <v>19</v>
      </c>
      <c r="M463" s="4">
        <v>43354</v>
      </c>
      <c r="N463">
        <v>4.9000000000000004</v>
      </c>
      <c r="O463" t="s">
        <v>20</v>
      </c>
      <c r="P463" s="5"/>
      <c r="Q463" t="s">
        <v>28</v>
      </c>
      <c r="R463" s="10" t="str">
        <f t="shared" si="14"/>
        <v>28-33</v>
      </c>
      <c r="S463">
        <f t="shared" si="15"/>
        <v>23</v>
      </c>
    </row>
    <row r="464" spans="1:19">
      <c r="A464" t="s">
        <v>537</v>
      </c>
      <c r="B464" t="s">
        <v>30</v>
      </c>
      <c r="C464" s="4">
        <v>34</v>
      </c>
      <c r="D464" t="s">
        <v>58</v>
      </c>
      <c r="E464" t="s">
        <v>59</v>
      </c>
      <c r="F464" t="s">
        <v>53</v>
      </c>
      <c r="G464" t="s">
        <v>17</v>
      </c>
      <c r="H464" t="s">
        <v>48</v>
      </c>
      <c r="I464" s="9">
        <v>44676</v>
      </c>
      <c r="J464" s="9">
        <v>44687</v>
      </c>
      <c r="K464" s="9">
        <v>44694</v>
      </c>
      <c r="L464" t="s">
        <v>56</v>
      </c>
      <c r="M464" s="5"/>
      <c r="P464" s="4">
        <v>5</v>
      </c>
      <c r="Q464" t="s">
        <v>28</v>
      </c>
      <c r="R464" s="10" t="str">
        <f t="shared" si="14"/>
        <v>34-39</v>
      </c>
      <c r="S464">
        <f t="shared" si="15"/>
        <v>18</v>
      </c>
    </row>
    <row r="465" spans="1:19">
      <c r="A465" t="s">
        <v>538</v>
      </c>
      <c r="B465" t="s">
        <v>30</v>
      </c>
      <c r="C465" s="4">
        <v>37</v>
      </c>
      <c r="D465" t="s">
        <v>14</v>
      </c>
      <c r="E465" t="s">
        <v>15</v>
      </c>
      <c r="F465" t="s">
        <v>26</v>
      </c>
      <c r="G465" t="s">
        <v>69</v>
      </c>
      <c r="H465" t="s">
        <v>37</v>
      </c>
      <c r="I465" s="9">
        <v>44676</v>
      </c>
      <c r="J465" s="9">
        <v>44693</v>
      </c>
      <c r="K465" s="9">
        <v>44703</v>
      </c>
      <c r="L465" t="s">
        <v>19</v>
      </c>
      <c r="M465" s="4">
        <v>53862</v>
      </c>
      <c r="N465">
        <v>3.8</v>
      </c>
      <c r="O465" t="s">
        <v>20</v>
      </c>
      <c r="P465" s="4">
        <v>4</v>
      </c>
      <c r="Q465" t="s">
        <v>28</v>
      </c>
      <c r="R465" s="10" t="str">
        <f t="shared" si="14"/>
        <v>34-39</v>
      </c>
      <c r="S465">
        <f t="shared" si="15"/>
        <v>27</v>
      </c>
    </row>
    <row r="466" spans="1:19">
      <c r="A466" t="s">
        <v>539</v>
      </c>
      <c r="B466" t="s">
        <v>23</v>
      </c>
      <c r="C466" s="4">
        <v>32</v>
      </c>
      <c r="D466" t="s">
        <v>24</v>
      </c>
      <c r="E466" t="s">
        <v>43</v>
      </c>
      <c r="F466" t="s">
        <v>86</v>
      </c>
      <c r="G466" t="s">
        <v>32</v>
      </c>
      <c r="H466" t="s">
        <v>18</v>
      </c>
      <c r="I466" s="9">
        <v>44676</v>
      </c>
      <c r="J466" s="9">
        <v>44687</v>
      </c>
      <c r="K466" s="9">
        <v>44695</v>
      </c>
      <c r="L466" t="s">
        <v>19</v>
      </c>
      <c r="M466" s="4">
        <v>154985</v>
      </c>
      <c r="N466">
        <v>4.7</v>
      </c>
      <c r="O466" t="s">
        <v>20</v>
      </c>
      <c r="P466" s="4">
        <v>3</v>
      </c>
      <c r="Q466" t="s">
        <v>28</v>
      </c>
      <c r="R466" s="10" t="str">
        <f t="shared" si="14"/>
        <v>28-33</v>
      </c>
      <c r="S466">
        <f t="shared" si="15"/>
        <v>19</v>
      </c>
    </row>
    <row r="467" spans="1:19">
      <c r="A467" t="s">
        <v>540</v>
      </c>
      <c r="B467" t="s">
        <v>13</v>
      </c>
      <c r="C467" s="4">
        <v>30</v>
      </c>
      <c r="D467" t="s">
        <v>24</v>
      </c>
      <c r="E467" t="s">
        <v>25</v>
      </c>
      <c r="F467" t="s">
        <v>73</v>
      </c>
      <c r="G467" t="s">
        <v>27</v>
      </c>
      <c r="H467" t="s">
        <v>18</v>
      </c>
      <c r="I467" s="9">
        <v>44676</v>
      </c>
      <c r="J467" s="9">
        <v>44687</v>
      </c>
      <c r="K467" s="9">
        <v>44696</v>
      </c>
      <c r="L467" t="s">
        <v>19</v>
      </c>
      <c r="M467" s="4">
        <v>199197</v>
      </c>
      <c r="N467">
        <v>3.7</v>
      </c>
      <c r="O467" t="s">
        <v>20</v>
      </c>
      <c r="P467" s="4">
        <v>3</v>
      </c>
      <c r="Q467" t="s">
        <v>28</v>
      </c>
      <c r="R467" s="10" t="str">
        <f t="shared" si="14"/>
        <v>28-33</v>
      </c>
      <c r="S467">
        <f t="shared" si="15"/>
        <v>20</v>
      </c>
    </row>
    <row r="468" spans="1:19">
      <c r="A468" t="s">
        <v>541</v>
      </c>
      <c r="B468" t="s">
        <v>13</v>
      </c>
      <c r="C468" s="4">
        <v>31</v>
      </c>
      <c r="D468" t="s">
        <v>14</v>
      </c>
      <c r="E468" t="s">
        <v>15</v>
      </c>
      <c r="F468" t="s">
        <v>86</v>
      </c>
      <c r="G468" t="s">
        <v>69</v>
      </c>
      <c r="H468" t="s">
        <v>18</v>
      </c>
      <c r="I468" s="9">
        <v>44677</v>
      </c>
      <c r="J468" s="9">
        <v>44695</v>
      </c>
      <c r="K468" s="9">
        <v>44707</v>
      </c>
      <c r="L468" t="s">
        <v>38</v>
      </c>
      <c r="M468" s="5"/>
      <c r="P468" s="4">
        <v>3</v>
      </c>
      <c r="Q468" t="s">
        <v>21</v>
      </c>
      <c r="R468" s="10" t="str">
        <f t="shared" si="14"/>
        <v>28-33</v>
      </c>
      <c r="S468">
        <f t="shared" si="15"/>
        <v>30</v>
      </c>
    </row>
    <row r="469" spans="1:19">
      <c r="A469" t="s">
        <v>542</v>
      </c>
      <c r="B469" t="s">
        <v>30</v>
      </c>
      <c r="C469" s="4">
        <v>28</v>
      </c>
      <c r="D469" t="s">
        <v>80</v>
      </c>
      <c r="E469" t="s">
        <v>81</v>
      </c>
      <c r="F469" t="s">
        <v>26</v>
      </c>
      <c r="G469" t="s">
        <v>66</v>
      </c>
      <c r="H469" t="s">
        <v>51</v>
      </c>
      <c r="I469" s="9">
        <v>44677</v>
      </c>
      <c r="J469" s="9">
        <v>44685</v>
      </c>
      <c r="K469" s="9">
        <v>44696</v>
      </c>
      <c r="L469" t="s">
        <v>56</v>
      </c>
      <c r="M469" s="5"/>
      <c r="P469" s="4">
        <v>4</v>
      </c>
      <c r="Q469" t="s">
        <v>28</v>
      </c>
      <c r="R469" s="10" t="str">
        <f t="shared" si="14"/>
        <v>28-33</v>
      </c>
      <c r="S469">
        <f t="shared" si="15"/>
        <v>19</v>
      </c>
    </row>
    <row r="470" spans="1:19">
      <c r="A470" t="s">
        <v>543</v>
      </c>
      <c r="B470" t="s">
        <v>13</v>
      </c>
      <c r="C470" s="4">
        <v>23</v>
      </c>
      <c r="D470" t="s">
        <v>24</v>
      </c>
      <c r="E470" t="s">
        <v>43</v>
      </c>
      <c r="F470" t="s">
        <v>78</v>
      </c>
      <c r="G470" t="s">
        <v>17</v>
      </c>
      <c r="H470" t="s">
        <v>51</v>
      </c>
      <c r="I470" s="9">
        <v>44677</v>
      </c>
      <c r="J470" s="9">
        <v>44690</v>
      </c>
      <c r="K470" s="9">
        <v>44699</v>
      </c>
      <c r="L470" t="s">
        <v>56</v>
      </c>
      <c r="M470" s="5"/>
      <c r="P470" s="4">
        <v>4</v>
      </c>
      <c r="Q470" t="s">
        <v>28</v>
      </c>
      <c r="R470" s="10" t="str">
        <f t="shared" si="14"/>
        <v>22-27</v>
      </c>
      <c r="S470">
        <f t="shared" si="15"/>
        <v>22</v>
      </c>
    </row>
    <row r="471" spans="1:19">
      <c r="A471" t="s">
        <v>544</v>
      </c>
      <c r="B471" t="s">
        <v>23</v>
      </c>
      <c r="C471" s="4">
        <v>24</v>
      </c>
      <c r="D471" t="s">
        <v>58</v>
      </c>
      <c r="E471" t="s">
        <v>59</v>
      </c>
      <c r="F471" t="s">
        <v>31</v>
      </c>
      <c r="G471" t="s">
        <v>17</v>
      </c>
      <c r="H471" t="s">
        <v>37</v>
      </c>
      <c r="I471" s="9">
        <v>44677</v>
      </c>
      <c r="J471" s="9">
        <v>44686</v>
      </c>
      <c r="K471" s="9">
        <v>44690</v>
      </c>
      <c r="L471" t="s">
        <v>19</v>
      </c>
      <c r="M471" s="4">
        <v>76857</v>
      </c>
      <c r="N471">
        <v>3.6</v>
      </c>
      <c r="O471" t="s">
        <v>45</v>
      </c>
      <c r="P471" s="4">
        <v>4</v>
      </c>
      <c r="Q471" t="s">
        <v>28</v>
      </c>
      <c r="R471" s="10" t="str">
        <f t="shared" si="14"/>
        <v>22-27</v>
      </c>
      <c r="S471">
        <f t="shared" si="15"/>
        <v>13</v>
      </c>
    </row>
    <row r="472" spans="1:19">
      <c r="A472" t="s">
        <v>545</v>
      </c>
      <c r="B472" t="s">
        <v>13</v>
      </c>
      <c r="C472" s="4">
        <v>25</v>
      </c>
      <c r="D472" t="s">
        <v>14</v>
      </c>
      <c r="E472" t="s">
        <v>15</v>
      </c>
      <c r="F472" t="s">
        <v>96</v>
      </c>
      <c r="G472" t="s">
        <v>32</v>
      </c>
      <c r="H472" t="s">
        <v>18</v>
      </c>
      <c r="I472" s="9">
        <v>44677</v>
      </c>
      <c r="J472" s="9">
        <v>44696</v>
      </c>
      <c r="K472" s="9">
        <v>44706</v>
      </c>
      <c r="L472" t="s">
        <v>19</v>
      </c>
      <c r="M472" s="4">
        <v>43021</v>
      </c>
      <c r="N472">
        <v>4.5</v>
      </c>
      <c r="O472" t="s">
        <v>20</v>
      </c>
      <c r="P472" s="4">
        <v>4</v>
      </c>
      <c r="Q472" t="s">
        <v>28</v>
      </c>
      <c r="R472" s="10" t="str">
        <f t="shared" si="14"/>
        <v>22-27</v>
      </c>
      <c r="S472">
        <f t="shared" si="15"/>
        <v>29</v>
      </c>
    </row>
    <row r="473" spans="1:19">
      <c r="A473" t="s">
        <v>546</v>
      </c>
      <c r="B473" t="s">
        <v>23</v>
      </c>
      <c r="C473" s="4">
        <v>24</v>
      </c>
      <c r="D473" t="s">
        <v>14</v>
      </c>
      <c r="E473" t="s">
        <v>15</v>
      </c>
      <c r="F473" t="s">
        <v>78</v>
      </c>
      <c r="G473" t="s">
        <v>32</v>
      </c>
      <c r="H473" t="s">
        <v>18</v>
      </c>
      <c r="I473" s="9">
        <v>44678</v>
      </c>
      <c r="J473" s="9">
        <v>44698</v>
      </c>
      <c r="K473" s="9">
        <v>44708</v>
      </c>
      <c r="L473" t="s">
        <v>19</v>
      </c>
      <c r="M473" s="5"/>
      <c r="O473" t="s">
        <v>20</v>
      </c>
      <c r="P473" s="4">
        <v>4</v>
      </c>
      <c r="Q473" t="s">
        <v>28</v>
      </c>
      <c r="R473" s="10" t="str">
        <f t="shared" si="14"/>
        <v>22-27</v>
      </c>
      <c r="S473">
        <f t="shared" si="15"/>
        <v>30</v>
      </c>
    </row>
    <row r="474" spans="1:19">
      <c r="A474" t="s">
        <v>547</v>
      </c>
      <c r="B474" t="s">
        <v>13</v>
      </c>
      <c r="C474" s="4">
        <v>35</v>
      </c>
      <c r="D474" t="s">
        <v>14</v>
      </c>
      <c r="E474" t="s">
        <v>15</v>
      </c>
      <c r="F474" t="s">
        <v>16</v>
      </c>
      <c r="G474" t="s">
        <v>27</v>
      </c>
      <c r="H474" t="s">
        <v>37</v>
      </c>
      <c r="I474" s="9">
        <v>44678</v>
      </c>
      <c r="J474" s="9">
        <v>44693</v>
      </c>
      <c r="K474" s="9">
        <v>44700</v>
      </c>
      <c r="L474" t="s">
        <v>56</v>
      </c>
      <c r="M474" s="5"/>
      <c r="P474" s="4">
        <v>4</v>
      </c>
      <c r="Q474" t="s">
        <v>28</v>
      </c>
      <c r="R474" s="10" t="str">
        <f t="shared" si="14"/>
        <v>34-39</v>
      </c>
      <c r="S474">
        <f t="shared" si="15"/>
        <v>22</v>
      </c>
    </row>
    <row r="475" spans="1:19">
      <c r="A475" t="s">
        <v>548</v>
      </c>
      <c r="B475" t="s">
        <v>30</v>
      </c>
      <c r="C475" s="4">
        <v>28</v>
      </c>
      <c r="D475" t="s">
        <v>14</v>
      </c>
      <c r="E475" t="s">
        <v>15</v>
      </c>
      <c r="F475" t="s">
        <v>16</v>
      </c>
      <c r="G475" t="s">
        <v>17</v>
      </c>
      <c r="H475" t="s">
        <v>51</v>
      </c>
      <c r="I475" s="9">
        <v>44678</v>
      </c>
      <c r="J475" s="9">
        <v>44688</v>
      </c>
      <c r="K475" s="9">
        <v>44695</v>
      </c>
      <c r="L475" t="s">
        <v>19</v>
      </c>
      <c r="M475" s="4">
        <v>69243</v>
      </c>
      <c r="N475">
        <v>4.7</v>
      </c>
      <c r="O475" t="s">
        <v>20</v>
      </c>
      <c r="P475" s="4">
        <v>4</v>
      </c>
      <c r="Q475" t="s">
        <v>28</v>
      </c>
      <c r="R475" s="10" t="str">
        <f t="shared" si="14"/>
        <v>28-33</v>
      </c>
      <c r="S475">
        <f t="shared" si="15"/>
        <v>17</v>
      </c>
    </row>
    <row r="476" spans="1:19">
      <c r="A476" t="s">
        <v>549</v>
      </c>
      <c r="B476" t="s">
        <v>13</v>
      </c>
      <c r="C476" s="4">
        <v>49</v>
      </c>
      <c r="D476" t="s">
        <v>34</v>
      </c>
      <c r="E476" t="s">
        <v>47</v>
      </c>
      <c r="F476" t="s">
        <v>96</v>
      </c>
      <c r="G476" t="s">
        <v>66</v>
      </c>
      <c r="H476" t="s">
        <v>37</v>
      </c>
      <c r="I476" s="9">
        <v>44679</v>
      </c>
      <c r="J476" s="9">
        <v>44695</v>
      </c>
      <c r="K476" s="9">
        <v>44706</v>
      </c>
      <c r="L476" t="s">
        <v>19</v>
      </c>
      <c r="M476" s="5"/>
      <c r="O476" t="s">
        <v>45</v>
      </c>
      <c r="P476" s="4">
        <v>4</v>
      </c>
      <c r="Q476" t="s">
        <v>28</v>
      </c>
      <c r="R476" s="10" t="str">
        <f t="shared" si="14"/>
        <v>46-51</v>
      </c>
      <c r="S476">
        <f t="shared" si="15"/>
        <v>27</v>
      </c>
    </row>
    <row r="477" spans="1:19">
      <c r="A477" t="s">
        <v>550</v>
      </c>
      <c r="B477" t="s">
        <v>23</v>
      </c>
      <c r="C477" s="4">
        <v>27</v>
      </c>
      <c r="D477" t="s">
        <v>231</v>
      </c>
      <c r="E477" t="s">
        <v>551</v>
      </c>
      <c r="F477" t="s">
        <v>36</v>
      </c>
      <c r="G477" t="s">
        <v>27</v>
      </c>
      <c r="H477" t="s">
        <v>37</v>
      </c>
      <c r="I477" s="9">
        <v>44679</v>
      </c>
      <c r="J477" s="9">
        <v>44700</v>
      </c>
      <c r="K477" s="9">
        <v>44704</v>
      </c>
      <c r="L477" t="s">
        <v>75</v>
      </c>
      <c r="M477" s="5"/>
      <c r="P477" s="4">
        <v>4</v>
      </c>
      <c r="Q477" t="s">
        <v>21</v>
      </c>
      <c r="R477" s="10" t="str">
        <f t="shared" si="14"/>
        <v>22-27</v>
      </c>
      <c r="S477">
        <f t="shared" si="15"/>
        <v>25</v>
      </c>
    </row>
    <row r="478" spans="1:19">
      <c r="A478" t="s">
        <v>552</v>
      </c>
      <c r="B478" t="s">
        <v>13</v>
      </c>
      <c r="C478" s="4">
        <v>28</v>
      </c>
      <c r="D478" t="s">
        <v>14</v>
      </c>
      <c r="E478" t="s">
        <v>15</v>
      </c>
      <c r="F478" t="s">
        <v>61</v>
      </c>
      <c r="G478" t="s">
        <v>32</v>
      </c>
      <c r="H478" t="s">
        <v>37</v>
      </c>
      <c r="I478" s="9">
        <v>44679</v>
      </c>
      <c r="J478" s="9">
        <v>44696</v>
      </c>
      <c r="K478" s="9">
        <v>44705</v>
      </c>
      <c r="L478" t="s">
        <v>19</v>
      </c>
      <c r="M478" s="4">
        <v>58268</v>
      </c>
      <c r="N478">
        <v>3.8</v>
      </c>
      <c r="O478" t="s">
        <v>45</v>
      </c>
      <c r="P478" s="5"/>
      <c r="Q478" t="s">
        <v>28</v>
      </c>
      <c r="R478" s="10" t="str">
        <f t="shared" si="14"/>
        <v>28-33</v>
      </c>
      <c r="S478">
        <f t="shared" si="15"/>
        <v>26</v>
      </c>
    </row>
    <row r="479" spans="1:19">
      <c r="A479" t="s">
        <v>553</v>
      </c>
      <c r="B479" t="s">
        <v>13</v>
      </c>
      <c r="C479" s="4">
        <v>30</v>
      </c>
      <c r="D479" t="s">
        <v>14</v>
      </c>
      <c r="E479" t="s">
        <v>65</v>
      </c>
      <c r="F479" t="s">
        <v>16</v>
      </c>
      <c r="G479" t="s">
        <v>17</v>
      </c>
      <c r="H479" t="s">
        <v>37</v>
      </c>
      <c r="I479" s="9">
        <v>44680</v>
      </c>
      <c r="J479" s="9">
        <v>44695</v>
      </c>
      <c r="K479" s="9">
        <v>44699</v>
      </c>
      <c r="L479" t="s">
        <v>19</v>
      </c>
      <c r="M479" s="4">
        <v>63673</v>
      </c>
      <c r="N479">
        <v>4.3</v>
      </c>
      <c r="O479" t="s">
        <v>20</v>
      </c>
      <c r="P479" s="4">
        <v>4</v>
      </c>
      <c r="Q479" t="s">
        <v>21</v>
      </c>
      <c r="R479" s="10" t="str">
        <f t="shared" si="14"/>
        <v>28-33</v>
      </c>
      <c r="S479">
        <f t="shared" si="15"/>
        <v>19</v>
      </c>
    </row>
    <row r="480" spans="1:19">
      <c r="A480" t="s">
        <v>554</v>
      </c>
      <c r="B480" t="s">
        <v>23</v>
      </c>
      <c r="C480" s="4">
        <v>29</v>
      </c>
      <c r="D480" t="s">
        <v>14</v>
      </c>
      <c r="E480" t="s">
        <v>65</v>
      </c>
      <c r="F480" t="s">
        <v>78</v>
      </c>
      <c r="G480" t="s">
        <v>27</v>
      </c>
      <c r="H480" t="s">
        <v>37</v>
      </c>
      <c r="I480" s="9">
        <v>44680</v>
      </c>
      <c r="J480" s="9">
        <v>44699</v>
      </c>
      <c r="K480" s="9">
        <v>44705</v>
      </c>
      <c r="L480" t="s">
        <v>19</v>
      </c>
      <c r="M480" s="5"/>
      <c r="O480" t="s">
        <v>20</v>
      </c>
      <c r="P480" s="4">
        <v>5</v>
      </c>
      <c r="Q480" t="s">
        <v>21</v>
      </c>
      <c r="R480" s="10" t="str">
        <f t="shared" si="14"/>
        <v>28-33</v>
      </c>
      <c r="S480">
        <f t="shared" si="15"/>
        <v>25</v>
      </c>
    </row>
    <row r="481" spans="1:19">
      <c r="A481" t="s">
        <v>555</v>
      </c>
      <c r="B481" t="s">
        <v>13</v>
      </c>
      <c r="C481" s="4">
        <v>31</v>
      </c>
      <c r="D481" t="s">
        <v>14</v>
      </c>
      <c r="E481" t="s">
        <v>15</v>
      </c>
      <c r="F481" t="s">
        <v>53</v>
      </c>
      <c r="G481" t="s">
        <v>27</v>
      </c>
      <c r="H481" t="s">
        <v>18</v>
      </c>
      <c r="I481" s="9">
        <v>44680</v>
      </c>
      <c r="J481" s="9">
        <v>44698</v>
      </c>
      <c r="K481" s="9">
        <v>44706</v>
      </c>
      <c r="L481" t="s">
        <v>56</v>
      </c>
      <c r="M481" s="5"/>
      <c r="P481" s="4">
        <v>4</v>
      </c>
      <c r="Q481" t="s">
        <v>28</v>
      </c>
      <c r="R481" s="10" t="str">
        <f t="shared" si="14"/>
        <v>28-33</v>
      </c>
      <c r="S481">
        <f t="shared" si="15"/>
        <v>26</v>
      </c>
    </row>
    <row r="482" spans="1:19">
      <c r="A482" t="s">
        <v>556</v>
      </c>
      <c r="B482" t="s">
        <v>30</v>
      </c>
      <c r="C482" s="4">
        <v>33</v>
      </c>
      <c r="D482" t="s">
        <v>24</v>
      </c>
      <c r="E482" t="s">
        <v>43</v>
      </c>
      <c r="F482" t="s">
        <v>36</v>
      </c>
      <c r="G482" t="s">
        <v>32</v>
      </c>
      <c r="H482" t="s">
        <v>18</v>
      </c>
      <c r="I482" s="9">
        <v>44680</v>
      </c>
      <c r="J482" s="9">
        <v>44693</v>
      </c>
      <c r="K482" s="9">
        <v>44704</v>
      </c>
      <c r="L482" t="s">
        <v>145</v>
      </c>
      <c r="M482" s="5"/>
      <c r="P482" s="4">
        <v>4</v>
      </c>
      <c r="Q482" t="s">
        <v>28</v>
      </c>
      <c r="R482" s="10" t="str">
        <f t="shared" si="14"/>
        <v>28-33</v>
      </c>
      <c r="S482">
        <f t="shared" si="15"/>
        <v>24</v>
      </c>
    </row>
    <row r="483" spans="1:19">
      <c r="A483" t="s">
        <v>557</v>
      </c>
      <c r="B483" t="s">
        <v>30</v>
      </c>
      <c r="C483" s="4">
        <v>32</v>
      </c>
      <c r="D483" t="s">
        <v>24</v>
      </c>
      <c r="E483" t="s">
        <v>43</v>
      </c>
      <c r="F483" t="s">
        <v>16</v>
      </c>
      <c r="G483" t="s">
        <v>27</v>
      </c>
      <c r="H483" t="s">
        <v>18</v>
      </c>
      <c r="I483" s="9">
        <v>44680</v>
      </c>
      <c r="J483" s="9">
        <v>44690</v>
      </c>
      <c r="K483" s="9">
        <v>44696</v>
      </c>
      <c r="L483" t="s">
        <v>75</v>
      </c>
      <c r="M483" s="5"/>
      <c r="P483" s="4">
        <v>5</v>
      </c>
      <c r="Q483" t="s">
        <v>63</v>
      </c>
      <c r="R483" s="10" t="str">
        <f t="shared" si="14"/>
        <v>28-33</v>
      </c>
      <c r="S483">
        <f t="shared" si="15"/>
        <v>16</v>
      </c>
    </row>
    <row r="484" spans="1:19">
      <c r="A484" t="s">
        <v>558</v>
      </c>
      <c r="B484" t="s">
        <v>13</v>
      </c>
      <c r="C484" s="4">
        <v>38</v>
      </c>
      <c r="D484" t="s">
        <v>14</v>
      </c>
      <c r="E484" t="s">
        <v>65</v>
      </c>
      <c r="F484" t="s">
        <v>96</v>
      </c>
      <c r="G484" t="s">
        <v>27</v>
      </c>
      <c r="H484" t="s">
        <v>37</v>
      </c>
      <c r="I484" s="9">
        <v>44680</v>
      </c>
      <c r="J484" s="9">
        <v>44701</v>
      </c>
      <c r="K484" s="9">
        <v>44709</v>
      </c>
      <c r="L484" t="s">
        <v>56</v>
      </c>
      <c r="M484" s="5"/>
      <c r="P484" s="4">
        <v>5</v>
      </c>
      <c r="Q484" t="s">
        <v>28</v>
      </c>
      <c r="R484" s="10" t="str">
        <f t="shared" si="14"/>
        <v>34-39</v>
      </c>
      <c r="S484">
        <f t="shared" si="15"/>
        <v>29</v>
      </c>
    </row>
    <row r="485" spans="1:19">
      <c r="A485" t="s">
        <v>559</v>
      </c>
      <c r="B485" t="s">
        <v>30</v>
      </c>
      <c r="C485" s="4">
        <v>39</v>
      </c>
      <c r="D485" t="s">
        <v>24</v>
      </c>
      <c r="E485" t="s">
        <v>43</v>
      </c>
      <c r="F485" t="s">
        <v>31</v>
      </c>
      <c r="G485" t="s">
        <v>17</v>
      </c>
      <c r="H485" t="s">
        <v>18</v>
      </c>
      <c r="I485" s="9">
        <v>44681</v>
      </c>
      <c r="J485" s="9">
        <v>44695</v>
      </c>
      <c r="K485" s="9">
        <v>44702</v>
      </c>
      <c r="L485" t="s">
        <v>19</v>
      </c>
      <c r="M485" s="4">
        <v>76484</v>
      </c>
      <c r="N485">
        <v>4.5</v>
      </c>
      <c r="O485" t="s">
        <v>20</v>
      </c>
      <c r="P485" s="4">
        <v>4</v>
      </c>
      <c r="Q485" t="s">
        <v>21</v>
      </c>
      <c r="R485" s="10" t="str">
        <f t="shared" si="14"/>
        <v>34-39</v>
      </c>
      <c r="S485">
        <f t="shared" si="15"/>
        <v>21</v>
      </c>
    </row>
    <row r="486" spans="1:19">
      <c r="A486" t="s">
        <v>560</v>
      </c>
      <c r="B486" t="s">
        <v>30</v>
      </c>
      <c r="C486" s="4">
        <v>35</v>
      </c>
      <c r="D486" t="s">
        <v>34</v>
      </c>
      <c r="E486" t="s">
        <v>35</v>
      </c>
      <c r="F486" t="s">
        <v>36</v>
      </c>
      <c r="G486" t="s">
        <v>17</v>
      </c>
      <c r="H486" t="s">
        <v>37</v>
      </c>
      <c r="I486" s="9">
        <v>44681</v>
      </c>
      <c r="J486" s="9">
        <v>44696</v>
      </c>
      <c r="K486" s="9">
        <v>44702</v>
      </c>
      <c r="L486" t="s">
        <v>38</v>
      </c>
      <c r="M486" s="5"/>
      <c r="P486" s="5"/>
      <c r="Q486" t="s">
        <v>28</v>
      </c>
      <c r="R486" s="10" t="str">
        <f t="shared" si="14"/>
        <v>34-39</v>
      </c>
      <c r="S486">
        <f t="shared" si="15"/>
        <v>21</v>
      </c>
    </row>
    <row r="487" spans="1:19">
      <c r="A487" t="s">
        <v>561</v>
      </c>
      <c r="B487" t="s">
        <v>23</v>
      </c>
      <c r="C487" s="4">
        <v>35</v>
      </c>
      <c r="D487" t="s">
        <v>14</v>
      </c>
      <c r="E487" t="s">
        <v>15</v>
      </c>
      <c r="F487" t="s">
        <v>78</v>
      </c>
      <c r="G487" t="s">
        <v>27</v>
      </c>
      <c r="H487" t="s">
        <v>37</v>
      </c>
      <c r="I487" s="9">
        <v>44681</v>
      </c>
      <c r="J487" s="9">
        <v>44696</v>
      </c>
      <c r="K487" s="9">
        <v>44700</v>
      </c>
      <c r="L487" t="s">
        <v>19</v>
      </c>
      <c r="M487" s="5"/>
      <c r="O487" t="s">
        <v>20</v>
      </c>
      <c r="P487" s="4">
        <v>4</v>
      </c>
      <c r="Q487" t="s">
        <v>21</v>
      </c>
      <c r="R487" s="10" t="str">
        <f t="shared" si="14"/>
        <v>34-39</v>
      </c>
      <c r="S487">
        <f t="shared" si="15"/>
        <v>19</v>
      </c>
    </row>
    <row r="488" spans="1:19">
      <c r="A488" t="s">
        <v>562</v>
      </c>
      <c r="B488" t="s">
        <v>13</v>
      </c>
      <c r="C488" s="4">
        <v>34</v>
      </c>
      <c r="D488" t="s">
        <v>14</v>
      </c>
      <c r="E488" t="s">
        <v>15</v>
      </c>
      <c r="F488" t="s">
        <v>53</v>
      </c>
      <c r="G488" t="s">
        <v>17</v>
      </c>
      <c r="H488" t="s">
        <v>37</v>
      </c>
      <c r="I488" s="9">
        <v>44682</v>
      </c>
      <c r="J488" s="9">
        <v>44692</v>
      </c>
      <c r="K488" s="9">
        <v>44697</v>
      </c>
      <c r="L488" t="s">
        <v>38</v>
      </c>
      <c r="M488" s="5"/>
      <c r="P488" s="4">
        <v>4</v>
      </c>
      <c r="Q488" t="s">
        <v>28</v>
      </c>
      <c r="R488" s="10" t="str">
        <f t="shared" si="14"/>
        <v>34-39</v>
      </c>
      <c r="S488">
        <f t="shared" si="15"/>
        <v>15</v>
      </c>
    </row>
    <row r="489" spans="1:19">
      <c r="A489" t="s">
        <v>563</v>
      </c>
      <c r="B489" t="s">
        <v>13</v>
      </c>
      <c r="C489" s="4">
        <v>39</v>
      </c>
      <c r="D489" t="s">
        <v>24</v>
      </c>
      <c r="E489" t="s">
        <v>43</v>
      </c>
      <c r="F489" t="s">
        <v>86</v>
      </c>
      <c r="G489" t="s">
        <v>17</v>
      </c>
      <c r="H489" t="s">
        <v>37</v>
      </c>
      <c r="I489" s="9">
        <v>44682</v>
      </c>
      <c r="J489" s="9">
        <v>44692</v>
      </c>
      <c r="K489" s="9">
        <v>44697</v>
      </c>
      <c r="L489" t="s">
        <v>56</v>
      </c>
      <c r="M489" s="5"/>
      <c r="P489" s="5"/>
      <c r="Q489" t="s">
        <v>28</v>
      </c>
      <c r="R489" s="10" t="str">
        <f t="shared" si="14"/>
        <v>34-39</v>
      </c>
      <c r="S489">
        <f t="shared" si="15"/>
        <v>15</v>
      </c>
    </row>
    <row r="490" spans="1:19">
      <c r="A490" t="s">
        <v>564</v>
      </c>
      <c r="B490" t="s">
        <v>23</v>
      </c>
      <c r="C490" s="4">
        <v>35</v>
      </c>
      <c r="D490" t="s">
        <v>14</v>
      </c>
      <c r="E490" t="s">
        <v>15</v>
      </c>
      <c r="F490" t="s">
        <v>96</v>
      </c>
      <c r="G490" t="s">
        <v>27</v>
      </c>
      <c r="H490" t="s">
        <v>37</v>
      </c>
      <c r="I490" s="9">
        <v>44682</v>
      </c>
      <c r="J490" s="9">
        <v>44693</v>
      </c>
      <c r="K490" s="9">
        <v>44703</v>
      </c>
      <c r="L490" t="s">
        <v>19</v>
      </c>
      <c r="M490" s="4">
        <v>49400</v>
      </c>
      <c r="N490">
        <v>3.7</v>
      </c>
      <c r="O490" t="s">
        <v>20</v>
      </c>
      <c r="P490" s="4">
        <v>5</v>
      </c>
      <c r="Q490" t="s">
        <v>63</v>
      </c>
      <c r="R490" s="10" t="str">
        <f t="shared" si="14"/>
        <v>34-39</v>
      </c>
      <c r="S490">
        <f t="shared" si="15"/>
        <v>21</v>
      </c>
    </row>
    <row r="491" spans="1:19">
      <c r="A491" t="s">
        <v>565</v>
      </c>
      <c r="B491" t="s">
        <v>30</v>
      </c>
      <c r="C491" s="4">
        <v>35</v>
      </c>
      <c r="D491" t="s">
        <v>14</v>
      </c>
      <c r="E491" t="s">
        <v>15</v>
      </c>
      <c r="F491" t="s">
        <v>78</v>
      </c>
      <c r="G491" t="s">
        <v>17</v>
      </c>
      <c r="H491" t="s">
        <v>18</v>
      </c>
      <c r="I491" s="9">
        <v>44682</v>
      </c>
      <c r="J491" s="9">
        <v>44693</v>
      </c>
      <c r="K491" s="9">
        <v>44703</v>
      </c>
      <c r="L491" t="s">
        <v>38</v>
      </c>
      <c r="M491" s="5"/>
      <c r="P491" s="4">
        <v>4</v>
      </c>
      <c r="Q491" t="s">
        <v>28</v>
      </c>
      <c r="R491" s="10" t="str">
        <f t="shared" si="14"/>
        <v>34-39</v>
      </c>
      <c r="S491">
        <f t="shared" si="15"/>
        <v>21</v>
      </c>
    </row>
    <row r="492" spans="1:19">
      <c r="A492" t="s">
        <v>566</v>
      </c>
      <c r="B492" t="s">
        <v>13</v>
      </c>
      <c r="C492" s="4">
        <v>28</v>
      </c>
      <c r="D492" t="s">
        <v>83</v>
      </c>
      <c r="E492" t="s">
        <v>84</v>
      </c>
      <c r="F492" t="s">
        <v>96</v>
      </c>
      <c r="G492" t="s">
        <v>17</v>
      </c>
      <c r="H492" t="s">
        <v>37</v>
      </c>
      <c r="I492" s="9">
        <v>44683</v>
      </c>
      <c r="J492" s="9">
        <v>44691</v>
      </c>
      <c r="K492" s="9">
        <v>44696</v>
      </c>
      <c r="L492" t="s">
        <v>19</v>
      </c>
      <c r="M492" s="5"/>
      <c r="O492" t="s">
        <v>45</v>
      </c>
      <c r="P492" s="4">
        <v>4</v>
      </c>
      <c r="Q492" t="s">
        <v>28</v>
      </c>
      <c r="R492" s="10" t="str">
        <f t="shared" si="14"/>
        <v>28-33</v>
      </c>
      <c r="S492">
        <f t="shared" si="15"/>
        <v>13</v>
      </c>
    </row>
    <row r="493" spans="1:19">
      <c r="A493" t="s">
        <v>567</v>
      </c>
      <c r="B493" t="s">
        <v>30</v>
      </c>
      <c r="C493" s="4">
        <v>31</v>
      </c>
      <c r="D493" t="s">
        <v>14</v>
      </c>
      <c r="E493" t="s">
        <v>15</v>
      </c>
      <c r="F493" t="s">
        <v>106</v>
      </c>
      <c r="G493" t="s">
        <v>27</v>
      </c>
      <c r="H493" t="s">
        <v>37</v>
      </c>
      <c r="I493" s="9">
        <v>44683</v>
      </c>
      <c r="J493" s="9">
        <v>44697</v>
      </c>
      <c r="K493" s="9">
        <v>44709</v>
      </c>
      <c r="L493" t="s">
        <v>38</v>
      </c>
      <c r="M493" s="5"/>
      <c r="P493" s="4">
        <v>4</v>
      </c>
      <c r="Q493" t="s">
        <v>28</v>
      </c>
      <c r="R493" s="10" t="str">
        <f t="shared" si="14"/>
        <v>28-33</v>
      </c>
      <c r="S493">
        <f t="shared" si="15"/>
        <v>26</v>
      </c>
    </row>
    <row r="494" spans="1:19">
      <c r="A494" t="s">
        <v>568</v>
      </c>
      <c r="B494" t="s">
        <v>13</v>
      </c>
      <c r="C494" s="4">
        <v>35</v>
      </c>
      <c r="D494" t="s">
        <v>129</v>
      </c>
      <c r="E494" t="s">
        <v>205</v>
      </c>
      <c r="F494" t="s">
        <v>16</v>
      </c>
      <c r="G494" t="s">
        <v>69</v>
      </c>
      <c r="H494" t="s">
        <v>18</v>
      </c>
      <c r="I494" s="9">
        <v>44683</v>
      </c>
      <c r="J494" s="9">
        <v>44703</v>
      </c>
      <c r="K494" s="9">
        <v>44710</v>
      </c>
      <c r="L494" t="s">
        <v>19</v>
      </c>
      <c r="M494" s="4">
        <v>47563</v>
      </c>
      <c r="N494">
        <v>4</v>
      </c>
      <c r="O494" t="s">
        <v>20</v>
      </c>
      <c r="P494" s="4">
        <v>1</v>
      </c>
      <c r="Q494" t="s">
        <v>21</v>
      </c>
      <c r="R494" s="10" t="str">
        <f t="shared" si="14"/>
        <v>34-39</v>
      </c>
      <c r="S494">
        <f t="shared" si="15"/>
        <v>27</v>
      </c>
    </row>
    <row r="495" spans="1:19">
      <c r="A495" t="s">
        <v>569</v>
      </c>
      <c r="B495" t="s">
        <v>13</v>
      </c>
      <c r="C495" s="4">
        <v>30</v>
      </c>
      <c r="D495" t="s">
        <v>24</v>
      </c>
      <c r="E495" t="s">
        <v>25</v>
      </c>
      <c r="F495" t="s">
        <v>78</v>
      </c>
      <c r="G495" t="s">
        <v>17</v>
      </c>
      <c r="H495" t="s">
        <v>67</v>
      </c>
      <c r="I495" s="9">
        <v>44683</v>
      </c>
      <c r="J495" s="9">
        <v>44691</v>
      </c>
      <c r="K495" s="9">
        <v>44701</v>
      </c>
      <c r="L495" t="s">
        <v>38</v>
      </c>
      <c r="M495" s="5"/>
      <c r="P495" s="4">
        <v>5</v>
      </c>
      <c r="Q495" t="s">
        <v>28</v>
      </c>
      <c r="R495" s="10" t="str">
        <f t="shared" si="14"/>
        <v>28-33</v>
      </c>
      <c r="S495">
        <f t="shared" si="15"/>
        <v>18</v>
      </c>
    </row>
    <row r="496" spans="1:19">
      <c r="A496" t="s">
        <v>570</v>
      </c>
      <c r="B496" t="s">
        <v>13</v>
      </c>
      <c r="C496" s="4">
        <v>36</v>
      </c>
      <c r="D496" t="s">
        <v>24</v>
      </c>
      <c r="E496" t="s">
        <v>25</v>
      </c>
      <c r="F496" t="s">
        <v>78</v>
      </c>
      <c r="G496" t="s">
        <v>27</v>
      </c>
      <c r="H496" t="s">
        <v>48</v>
      </c>
      <c r="I496" s="9">
        <v>44684</v>
      </c>
      <c r="J496" s="9">
        <v>44706</v>
      </c>
      <c r="K496" s="9">
        <v>44712</v>
      </c>
      <c r="L496" t="s">
        <v>19</v>
      </c>
      <c r="M496" s="4">
        <v>44493</v>
      </c>
      <c r="N496">
        <v>4.3</v>
      </c>
      <c r="O496" t="s">
        <v>20</v>
      </c>
      <c r="P496" s="4">
        <v>5</v>
      </c>
      <c r="Q496" t="s">
        <v>28</v>
      </c>
      <c r="R496" s="10" t="str">
        <f t="shared" si="14"/>
        <v>34-39</v>
      </c>
      <c r="S496">
        <f t="shared" si="15"/>
        <v>28</v>
      </c>
    </row>
    <row r="497" spans="1:19">
      <c r="A497" t="s">
        <v>571</v>
      </c>
      <c r="B497" t="s">
        <v>13</v>
      </c>
      <c r="C497" s="4">
        <v>22</v>
      </c>
      <c r="D497" t="s">
        <v>83</v>
      </c>
      <c r="E497" t="s">
        <v>84</v>
      </c>
      <c r="F497" t="s">
        <v>50</v>
      </c>
      <c r="G497" t="s">
        <v>27</v>
      </c>
      <c r="H497" t="s">
        <v>51</v>
      </c>
      <c r="I497" s="9">
        <v>44684</v>
      </c>
      <c r="J497" s="9">
        <v>44696</v>
      </c>
      <c r="K497" s="9">
        <v>44706</v>
      </c>
      <c r="L497" t="s">
        <v>19</v>
      </c>
      <c r="M497" s="4">
        <v>41556</v>
      </c>
      <c r="N497">
        <v>4.0999999999999996</v>
      </c>
      <c r="O497" t="s">
        <v>20</v>
      </c>
      <c r="P497" s="4">
        <v>4</v>
      </c>
      <c r="Q497" t="s">
        <v>28</v>
      </c>
      <c r="R497" s="10" t="str">
        <f t="shared" si="14"/>
        <v>22-27</v>
      </c>
      <c r="S497">
        <f t="shared" si="15"/>
        <v>22</v>
      </c>
    </row>
    <row r="498" spans="1:19">
      <c r="A498" t="s">
        <v>572</v>
      </c>
      <c r="B498" t="s">
        <v>30</v>
      </c>
      <c r="C498" s="4">
        <v>26</v>
      </c>
      <c r="D498" t="s">
        <v>14</v>
      </c>
      <c r="E498" t="s">
        <v>15</v>
      </c>
      <c r="F498" t="s">
        <v>50</v>
      </c>
      <c r="G498" t="s">
        <v>17</v>
      </c>
      <c r="H498" t="s">
        <v>48</v>
      </c>
      <c r="I498" s="9">
        <v>44684</v>
      </c>
      <c r="J498" s="9">
        <v>44698</v>
      </c>
      <c r="K498" s="9">
        <v>44706</v>
      </c>
      <c r="L498" t="s">
        <v>56</v>
      </c>
      <c r="M498" s="5"/>
      <c r="P498" s="5"/>
      <c r="Q498" t="s">
        <v>21</v>
      </c>
      <c r="R498" s="10" t="str">
        <f t="shared" si="14"/>
        <v>22-27</v>
      </c>
      <c r="S498">
        <f t="shared" si="15"/>
        <v>22</v>
      </c>
    </row>
    <row r="499" spans="1:19">
      <c r="A499" t="s">
        <v>573</v>
      </c>
      <c r="B499" t="s">
        <v>13</v>
      </c>
      <c r="C499" s="4">
        <v>24</v>
      </c>
      <c r="D499" t="s">
        <v>14</v>
      </c>
      <c r="E499" t="s">
        <v>15</v>
      </c>
      <c r="F499" t="s">
        <v>26</v>
      </c>
      <c r="G499" t="s">
        <v>27</v>
      </c>
      <c r="H499" t="s">
        <v>18</v>
      </c>
      <c r="I499" s="9">
        <v>44684</v>
      </c>
      <c r="J499" s="9">
        <v>44695</v>
      </c>
      <c r="K499" s="9">
        <v>44703</v>
      </c>
      <c r="L499" t="s">
        <v>38</v>
      </c>
      <c r="M499" s="5"/>
      <c r="P499" s="4">
        <v>4</v>
      </c>
      <c r="Q499" t="s">
        <v>28</v>
      </c>
      <c r="R499" s="10" t="str">
        <f t="shared" si="14"/>
        <v>22-27</v>
      </c>
      <c r="S499">
        <f t="shared" si="15"/>
        <v>19</v>
      </c>
    </row>
    <row r="500" spans="1:19">
      <c r="A500" t="s">
        <v>574</v>
      </c>
      <c r="B500" t="s">
        <v>23</v>
      </c>
      <c r="C500" s="4">
        <v>40</v>
      </c>
      <c r="D500" t="s">
        <v>14</v>
      </c>
      <c r="E500" t="s">
        <v>15</v>
      </c>
      <c r="F500" t="s">
        <v>106</v>
      </c>
      <c r="G500" t="s">
        <v>27</v>
      </c>
      <c r="H500" t="s">
        <v>51</v>
      </c>
      <c r="I500" s="9">
        <v>44684</v>
      </c>
      <c r="J500" s="9">
        <v>44703</v>
      </c>
      <c r="K500" s="9">
        <v>44715</v>
      </c>
      <c r="L500" t="s">
        <v>38</v>
      </c>
      <c r="M500" s="5"/>
      <c r="P500" s="4">
        <v>4</v>
      </c>
      <c r="Q500" t="s">
        <v>28</v>
      </c>
      <c r="R500" s="10" t="str">
        <f t="shared" si="14"/>
        <v>40-45</v>
      </c>
      <c r="S500">
        <f t="shared" si="15"/>
        <v>31</v>
      </c>
    </row>
    <row r="501" spans="1:19">
      <c r="A501" t="s">
        <v>575</v>
      </c>
      <c r="B501" t="s">
        <v>23</v>
      </c>
      <c r="C501" s="4">
        <v>28</v>
      </c>
      <c r="D501" t="s">
        <v>14</v>
      </c>
      <c r="E501" t="s">
        <v>15</v>
      </c>
      <c r="F501" t="s">
        <v>53</v>
      </c>
      <c r="G501" t="s">
        <v>27</v>
      </c>
      <c r="H501" t="s">
        <v>18</v>
      </c>
      <c r="I501" s="9">
        <v>44684</v>
      </c>
      <c r="J501" s="9">
        <v>44702</v>
      </c>
      <c r="K501" s="9">
        <v>44714</v>
      </c>
      <c r="L501" t="s">
        <v>38</v>
      </c>
      <c r="M501" s="5"/>
      <c r="P501" s="4">
        <v>2</v>
      </c>
      <c r="Q501" t="s">
        <v>28</v>
      </c>
      <c r="R501" s="10" t="str">
        <f t="shared" si="14"/>
        <v>28-33</v>
      </c>
      <c r="S501">
        <f t="shared" si="15"/>
        <v>30</v>
      </c>
    </row>
    <row r="502" spans="1:19">
      <c r="A502" t="s">
        <v>576</v>
      </c>
      <c r="B502" t="s">
        <v>30</v>
      </c>
      <c r="C502" s="4">
        <v>24</v>
      </c>
      <c r="D502" t="s">
        <v>14</v>
      </c>
      <c r="E502" t="s">
        <v>15</v>
      </c>
      <c r="F502" t="s">
        <v>50</v>
      </c>
      <c r="G502" t="s">
        <v>17</v>
      </c>
      <c r="H502" t="s">
        <v>37</v>
      </c>
      <c r="I502" s="9">
        <v>44684</v>
      </c>
      <c r="J502" s="9">
        <v>44695</v>
      </c>
      <c r="K502" s="9">
        <v>44705</v>
      </c>
      <c r="L502" t="s">
        <v>19</v>
      </c>
      <c r="M502" s="4">
        <v>51591</v>
      </c>
      <c r="N502">
        <v>4.8</v>
      </c>
      <c r="O502" t="s">
        <v>20</v>
      </c>
      <c r="P502" s="4">
        <v>4</v>
      </c>
      <c r="Q502" t="s">
        <v>28</v>
      </c>
      <c r="R502" s="10" t="str">
        <f t="shared" si="14"/>
        <v>22-27</v>
      </c>
      <c r="S502">
        <f t="shared" si="15"/>
        <v>21</v>
      </c>
    </row>
    <row r="503" spans="1:19">
      <c r="A503" t="s">
        <v>577</v>
      </c>
      <c r="B503" t="s">
        <v>13</v>
      </c>
      <c r="C503" s="4">
        <v>36</v>
      </c>
      <c r="D503" t="s">
        <v>24</v>
      </c>
      <c r="E503" t="s">
        <v>25</v>
      </c>
      <c r="F503" t="s">
        <v>53</v>
      </c>
      <c r="G503" t="s">
        <v>27</v>
      </c>
      <c r="H503" t="s">
        <v>37</v>
      </c>
      <c r="I503" s="9">
        <v>44685</v>
      </c>
      <c r="J503" s="9">
        <v>44705</v>
      </c>
      <c r="K503" s="9">
        <v>44713</v>
      </c>
      <c r="L503" t="s">
        <v>56</v>
      </c>
      <c r="M503" s="5"/>
      <c r="P503" s="4">
        <v>4</v>
      </c>
      <c r="Q503" t="s">
        <v>28</v>
      </c>
      <c r="R503" s="10" t="str">
        <f t="shared" si="14"/>
        <v>34-39</v>
      </c>
      <c r="S503">
        <f t="shared" si="15"/>
        <v>28</v>
      </c>
    </row>
    <row r="504" spans="1:19">
      <c r="A504" t="s">
        <v>578</v>
      </c>
      <c r="B504" t="s">
        <v>13</v>
      </c>
      <c r="C504" s="4">
        <v>35</v>
      </c>
      <c r="D504" t="s">
        <v>34</v>
      </c>
      <c r="E504" t="s">
        <v>35</v>
      </c>
      <c r="F504" t="s">
        <v>96</v>
      </c>
      <c r="G504" t="s">
        <v>69</v>
      </c>
      <c r="H504" t="s">
        <v>18</v>
      </c>
      <c r="I504" s="9">
        <v>44685</v>
      </c>
      <c r="J504" s="9">
        <v>44696</v>
      </c>
      <c r="K504" s="9">
        <v>44706</v>
      </c>
      <c r="L504" t="s">
        <v>38</v>
      </c>
      <c r="M504" s="5"/>
      <c r="P504" s="4">
        <v>4</v>
      </c>
      <c r="Q504" t="s">
        <v>28</v>
      </c>
      <c r="R504" s="10" t="str">
        <f t="shared" si="14"/>
        <v>34-39</v>
      </c>
      <c r="S504">
        <f t="shared" si="15"/>
        <v>21</v>
      </c>
    </row>
    <row r="505" spans="1:19">
      <c r="A505" t="s">
        <v>579</v>
      </c>
      <c r="B505" t="s">
        <v>30</v>
      </c>
      <c r="C505" s="4">
        <v>30</v>
      </c>
      <c r="D505" t="s">
        <v>14</v>
      </c>
      <c r="E505" t="s">
        <v>15</v>
      </c>
      <c r="F505" t="s">
        <v>93</v>
      </c>
      <c r="G505" t="s">
        <v>17</v>
      </c>
      <c r="H505" t="s">
        <v>48</v>
      </c>
      <c r="I505" s="9">
        <v>44685</v>
      </c>
      <c r="J505" s="9">
        <v>44694</v>
      </c>
      <c r="K505" s="9">
        <v>44699</v>
      </c>
      <c r="L505" t="s">
        <v>19</v>
      </c>
      <c r="M505" s="4">
        <v>129747</v>
      </c>
      <c r="N505">
        <v>3.9</v>
      </c>
      <c r="O505" t="s">
        <v>20</v>
      </c>
      <c r="P505" s="4">
        <v>4</v>
      </c>
      <c r="Q505" t="s">
        <v>28</v>
      </c>
      <c r="R505" s="10" t="str">
        <f t="shared" si="14"/>
        <v>28-33</v>
      </c>
      <c r="S505">
        <f t="shared" si="15"/>
        <v>14</v>
      </c>
    </row>
    <row r="506" spans="1:19">
      <c r="A506" t="s">
        <v>580</v>
      </c>
      <c r="B506" t="s">
        <v>30</v>
      </c>
      <c r="C506" s="4">
        <v>33</v>
      </c>
      <c r="D506" t="s">
        <v>34</v>
      </c>
      <c r="E506" t="s">
        <v>35</v>
      </c>
      <c r="F506" t="s">
        <v>61</v>
      </c>
      <c r="G506" t="s">
        <v>32</v>
      </c>
      <c r="H506" t="s">
        <v>37</v>
      </c>
      <c r="I506" s="9">
        <v>44685</v>
      </c>
      <c r="J506" s="9">
        <v>44695</v>
      </c>
      <c r="K506" s="9">
        <v>44700</v>
      </c>
      <c r="L506" t="s">
        <v>38</v>
      </c>
      <c r="M506" s="5"/>
      <c r="P506" s="4">
        <v>5</v>
      </c>
      <c r="Q506" t="s">
        <v>28</v>
      </c>
      <c r="R506" s="10" t="str">
        <f t="shared" si="14"/>
        <v>28-33</v>
      </c>
      <c r="S506">
        <f t="shared" si="15"/>
        <v>15</v>
      </c>
    </row>
    <row r="507" spans="1:19">
      <c r="A507" t="s">
        <v>581</v>
      </c>
      <c r="B507" t="s">
        <v>13</v>
      </c>
      <c r="C507" s="4">
        <v>33</v>
      </c>
      <c r="D507" t="s">
        <v>24</v>
      </c>
      <c r="E507" t="s">
        <v>25</v>
      </c>
      <c r="F507" t="s">
        <v>31</v>
      </c>
      <c r="G507" t="s">
        <v>17</v>
      </c>
      <c r="H507" t="s">
        <v>37</v>
      </c>
      <c r="I507" s="9">
        <v>44686</v>
      </c>
      <c r="J507" s="9">
        <v>44708</v>
      </c>
      <c r="K507" s="9">
        <v>44717</v>
      </c>
      <c r="L507" t="s">
        <v>145</v>
      </c>
      <c r="M507" s="5"/>
      <c r="P507" s="4">
        <v>2</v>
      </c>
      <c r="Q507" t="s">
        <v>21</v>
      </c>
      <c r="R507" s="10" t="str">
        <f t="shared" si="14"/>
        <v>28-33</v>
      </c>
      <c r="S507">
        <f t="shared" si="15"/>
        <v>31</v>
      </c>
    </row>
    <row r="508" spans="1:19">
      <c r="A508" t="s">
        <v>582</v>
      </c>
      <c r="B508" t="s">
        <v>23</v>
      </c>
      <c r="C508" s="4">
        <v>25</v>
      </c>
      <c r="D508" t="s">
        <v>14</v>
      </c>
      <c r="E508" t="s">
        <v>15</v>
      </c>
      <c r="F508" t="s">
        <v>61</v>
      </c>
      <c r="G508" t="s">
        <v>17</v>
      </c>
      <c r="H508" t="s">
        <v>48</v>
      </c>
      <c r="I508" s="9">
        <v>44686</v>
      </c>
      <c r="J508" s="9">
        <v>44701</v>
      </c>
      <c r="K508" s="9">
        <v>44707</v>
      </c>
      <c r="L508" t="s">
        <v>38</v>
      </c>
      <c r="M508" s="5"/>
      <c r="P508" s="4">
        <v>3</v>
      </c>
      <c r="Q508" t="s">
        <v>28</v>
      </c>
      <c r="R508" s="10" t="str">
        <f t="shared" si="14"/>
        <v>22-27</v>
      </c>
      <c r="S508">
        <f t="shared" si="15"/>
        <v>21</v>
      </c>
    </row>
    <row r="509" spans="1:19">
      <c r="A509" t="s">
        <v>583</v>
      </c>
      <c r="B509" t="s">
        <v>30</v>
      </c>
      <c r="C509" s="4">
        <v>26</v>
      </c>
      <c r="D509" t="s">
        <v>129</v>
      </c>
      <c r="E509" t="s">
        <v>130</v>
      </c>
      <c r="F509" t="s">
        <v>36</v>
      </c>
      <c r="G509" t="s">
        <v>32</v>
      </c>
      <c r="H509" t="s">
        <v>18</v>
      </c>
      <c r="I509" s="9">
        <v>44686</v>
      </c>
      <c r="J509" s="9">
        <v>44707</v>
      </c>
      <c r="K509" s="9">
        <v>44715</v>
      </c>
      <c r="L509" t="s">
        <v>19</v>
      </c>
      <c r="M509" s="4">
        <v>75049</v>
      </c>
      <c r="N509">
        <v>4.7</v>
      </c>
      <c r="O509" t="s">
        <v>20</v>
      </c>
      <c r="P509" s="4">
        <v>4</v>
      </c>
      <c r="Q509" t="s">
        <v>28</v>
      </c>
      <c r="R509" s="10" t="str">
        <f t="shared" si="14"/>
        <v>22-27</v>
      </c>
      <c r="S509">
        <f t="shared" si="15"/>
        <v>29</v>
      </c>
    </row>
    <row r="510" spans="1:19">
      <c r="A510" t="s">
        <v>584</v>
      </c>
      <c r="B510" t="s">
        <v>23</v>
      </c>
      <c r="C510" s="4">
        <v>35</v>
      </c>
      <c r="D510" t="s">
        <v>14</v>
      </c>
      <c r="E510" t="s">
        <v>15</v>
      </c>
      <c r="F510" t="s">
        <v>36</v>
      </c>
      <c r="G510" t="s">
        <v>17</v>
      </c>
      <c r="H510" t="s">
        <v>48</v>
      </c>
      <c r="I510" s="9">
        <v>44686</v>
      </c>
      <c r="J510" s="9">
        <v>44703</v>
      </c>
      <c r="K510" s="9">
        <v>44710</v>
      </c>
      <c r="L510" t="s">
        <v>38</v>
      </c>
      <c r="M510" s="5"/>
      <c r="P510" s="4">
        <v>5</v>
      </c>
      <c r="Q510" t="s">
        <v>28</v>
      </c>
      <c r="R510" s="10" t="str">
        <f t="shared" si="14"/>
        <v>34-39</v>
      </c>
      <c r="S510">
        <f t="shared" si="15"/>
        <v>24</v>
      </c>
    </row>
    <row r="511" spans="1:19">
      <c r="A511" t="s">
        <v>585</v>
      </c>
      <c r="B511" t="s">
        <v>30</v>
      </c>
      <c r="C511" s="4">
        <v>25</v>
      </c>
      <c r="D511" t="s">
        <v>24</v>
      </c>
      <c r="E511" t="s">
        <v>25</v>
      </c>
      <c r="F511" t="s">
        <v>53</v>
      </c>
      <c r="G511" t="s">
        <v>27</v>
      </c>
      <c r="H511" t="s">
        <v>67</v>
      </c>
      <c r="I511" s="9">
        <v>44686</v>
      </c>
      <c r="J511" s="9">
        <v>44701</v>
      </c>
      <c r="K511" s="9">
        <v>44711</v>
      </c>
      <c r="L511" t="s">
        <v>38</v>
      </c>
      <c r="M511" s="5"/>
      <c r="P511" s="4">
        <v>5</v>
      </c>
      <c r="Q511" t="s">
        <v>28</v>
      </c>
      <c r="R511" s="10" t="str">
        <f t="shared" si="14"/>
        <v>22-27</v>
      </c>
      <c r="S511">
        <f t="shared" si="15"/>
        <v>25</v>
      </c>
    </row>
    <row r="512" spans="1:19">
      <c r="A512" t="s">
        <v>586</v>
      </c>
      <c r="B512" t="s">
        <v>30</v>
      </c>
      <c r="C512" s="4">
        <v>33</v>
      </c>
      <c r="D512" t="s">
        <v>34</v>
      </c>
      <c r="E512" t="s">
        <v>47</v>
      </c>
      <c r="F512" t="s">
        <v>106</v>
      </c>
      <c r="G512" t="s">
        <v>17</v>
      </c>
      <c r="H512" t="s">
        <v>37</v>
      </c>
      <c r="I512" s="9">
        <v>44686</v>
      </c>
      <c r="J512" s="9">
        <v>44705</v>
      </c>
      <c r="K512" s="9">
        <v>44713</v>
      </c>
      <c r="L512" t="s">
        <v>19</v>
      </c>
      <c r="M512" s="4">
        <v>156500</v>
      </c>
      <c r="N512">
        <v>4.5999999999999996</v>
      </c>
      <c r="O512" t="s">
        <v>20</v>
      </c>
      <c r="P512" s="4">
        <v>3</v>
      </c>
      <c r="Q512" t="s">
        <v>28</v>
      </c>
      <c r="R512" s="10" t="str">
        <f t="shared" si="14"/>
        <v>28-33</v>
      </c>
      <c r="S512">
        <f t="shared" si="15"/>
        <v>27</v>
      </c>
    </row>
    <row r="513" spans="1:19">
      <c r="A513" t="s">
        <v>587</v>
      </c>
      <c r="B513" t="s">
        <v>13</v>
      </c>
      <c r="C513" s="4">
        <v>24</v>
      </c>
      <c r="D513" t="s">
        <v>24</v>
      </c>
      <c r="E513" t="s">
        <v>25</v>
      </c>
      <c r="F513" t="s">
        <v>125</v>
      </c>
      <c r="G513" t="s">
        <v>32</v>
      </c>
      <c r="H513" t="s">
        <v>37</v>
      </c>
      <c r="I513" s="9">
        <v>44686</v>
      </c>
      <c r="J513" s="9">
        <v>44699</v>
      </c>
      <c r="K513" s="9">
        <v>44703</v>
      </c>
      <c r="L513" t="s">
        <v>145</v>
      </c>
      <c r="M513" s="5"/>
      <c r="P513" s="5"/>
      <c r="Q513" t="s">
        <v>28</v>
      </c>
      <c r="R513" s="10" t="str">
        <f t="shared" si="14"/>
        <v>22-27</v>
      </c>
      <c r="S513">
        <f t="shared" si="15"/>
        <v>17</v>
      </c>
    </row>
    <row r="514" spans="1:19">
      <c r="A514" t="s">
        <v>588</v>
      </c>
      <c r="B514" t="s">
        <v>23</v>
      </c>
      <c r="C514" s="4">
        <v>25</v>
      </c>
      <c r="D514" t="s">
        <v>14</v>
      </c>
      <c r="E514" t="s">
        <v>15</v>
      </c>
      <c r="F514" t="s">
        <v>26</v>
      </c>
      <c r="G514" t="s">
        <v>17</v>
      </c>
      <c r="H514" t="s">
        <v>37</v>
      </c>
      <c r="I514" s="9">
        <v>44686</v>
      </c>
      <c r="J514" s="9">
        <v>44707</v>
      </c>
      <c r="K514" s="9">
        <v>44713</v>
      </c>
      <c r="L514" t="s">
        <v>19</v>
      </c>
      <c r="M514" s="4">
        <v>73970</v>
      </c>
      <c r="N514">
        <v>3.7</v>
      </c>
      <c r="O514" t="s">
        <v>20</v>
      </c>
      <c r="P514" s="4">
        <v>5</v>
      </c>
      <c r="Q514" t="s">
        <v>28</v>
      </c>
      <c r="R514" s="10" t="str">
        <f t="shared" si="14"/>
        <v>22-27</v>
      </c>
      <c r="S514">
        <f t="shared" si="15"/>
        <v>27</v>
      </c>
    </row>
    <row r="515" spans="1:19">
      <c r="A515" t="s">
        <v>589</v>
      </c>
      <c r="B515" t="s">
        <v>30</v>
      </c>
      <c r="C515" s="4">
        <v>34</v>
      </c>
      <c r="D515" t="s">
        <v>24</v>
      </c>
      <c r="E515" t="s">
        <v>43</v>
      </c>
      <c r="F515" t="s">
        <v>36</v>
      </c>
      <c r="G515" t="s">
        <v>27</v>
      </c>
      <c r="H515" t="s">
        <v>51</v>
      </c>
      <c r="I515" s="9">
        <v>44688</v>
      </c>
      <c r="J515" s="9">
        <v>44703</v>
      </c>
      <c r="K515" s="9">
        <v>44714</v>
      </c>
      <c r="L515" t="s">
        <v>19</v>
      </c>
      <c r="M515" s="4">
        <v>55707</v>
      </c>
      <c r="N515">
        <v>4.4000000000000004</v>
      </c>
      <c r="O515" t="s">
        <v>20</v>
      </c>
      <c r="P515" s="4">
        <v>4</v>
      </c>
      <c r="Q515" t="s">
        <v>28</v>
      </c>
      <c r="R515" s="10" t="str">
        <f t="shared" ref="R515:R578" si="16">IF(AND(C515&gt;=22,C515&lt;=27),"22-27",
 IF(AND(C515&gt;=28,C515&lt;=33),"28-33",
 IF(AND(C515&gt;=34,C515&lt;=39),"34-39",
 IF(AND(C515&gt;=40,C515&lt;=45),"40-45",
 IF(AND(C515&gt;=46,C515&lt;=51),"46-51",
 IF(AND(C515&gt;=52,C515&lt;=57),"52-57","Other"))))))</f>
        <v>34-39</v>
      </c>
      <c r="S515">
        <f t="shared" ref="S515:S578" si="17">K515-I515</f>
        <v>26</v>
      </c>
    </row>
    <row r="516" spans="1:19">
      <c r="A516" t="s">
        <v>590</v>
      </c>
      <c r="B516" t="s">
        <v>13</v>
      </c>
      <c r="C516" s="4">
        <v>30</v>
      </c>
      <c r="D516" t="s">
        <v>14</v>
      </c>
      <c r="E516" t="s">
        <v>15</v>
      </c>
      <c r="F516" t="s">
        <v>31</v>
      </c>
      <c r="G516" t="s">
        <v>27</v>
      </c>
      <c r="H516" t="s">
        <v>37</v>
      </c>
      <c r="I516" s="9">
        <v>44688</v>
      </c>
      <c r="J516" s="9">
        <v>44710</v>
      </c>
      <c r="K516" s="9">
        <v>44714</v>
      </c>
      <c r="L516" t="s">
        <v>19</v>
      </c>
      <c r="M516" s="5"/>
      <c r="O516" t="s">
        <v>45</v>
      </c>
      <c r="P516" s="4">
        <v>4</v>
      </c>
      <c r="Q516" t="s">
        <v>28</v>
      </c>
      <c r="R516" s="10" t="str">
        <f t="shared" si="16"/>
        <v>28-33</v>
      </c>
      <c r="S516">
        <f t="shared" si="17"/>
        <v>26</v>
      </c>
    </row>
    <row r="517" spans="1:19">
      <c r="A517" t="s">
        <v>591</v>
      </c>
      <c r="B517" t="s">
        <v>13</v>
      </c>
      <c r="C517" s="4">
        <v>37</v>
      </c>
      <c r="D517" t="s">
        <v>14</v>
      </c>
      <c r="E517" t="s">
        <v>65</v>
      </c>
      <c r="F517" t="s">
        <v>26</v>
      </c>
      <c r="G517" t="s">
        <v>17</v>
      </c>
      <c r="H517" t="s">
        <v>37</v>
      </c>
      <c r="I517" s="9">
        <v>44688</v>
      </c>
      <c r="J517" s="9">
        <v>44699</v>
      </c>
      <c r="K517" s="9">
        <v>44704</v>
      </c>
      <c r="L517" t="s">
        <v>19</v>
      </c>
      <c r="M517" s="4">
        <v>67752</v>
      </c>
      <c r="N517">
        <v>4.7</v>
      </c>
      <c r="O517" t="s">
        <v>20</v>
      </c>
      <c r="P517" s="4">
        <v>4</v>
      </c>
      <c r="Q517" t="s">
        <v>28</v>
      </c>
      <c r="R517" s="10" t="str">
        <f t="shared" si="16"/>
        <v>34-39</v>
      </c>
      <c r="S517">
        <f t="shared" si="17"/>
        <v>16</v>
      </c>
    </row>
    <row r="518" spans="1:19">
      <c r="A518" t="s">
        <v>592</v>
      </c>
      <c r="B518" t="s">
        <v>13</v>
      </c>
      <c r="C518" s="4">
        <v>31</v>
      </c>
      <c r="D518" t="s">
        <v>14</v>
      </c>
      <c r="E518" t="s">
        <v>15</v>
      </c>
      <c r="F518" t="s">
        <v>26</v>
      </c>
      <c r="G518" t="s">
        <v>27</v>
      </c>
      <c r="H518" t="s">
        <v>37</v>
      </c>
      <c r="I518" s="9">
        <v>44688</v>
      </c>
      <c r="J518" s="9">
        <v>44702</v>
      </c>
      <c r="K518" s="9">
        <v>44707</v>
      </c>
      <c r="L518" t="s">
        <v>75</v>
      </c>
      <c r="M518" s="5"/>
      <c r="P518" s="4">
        <v>4</v>
      </c>
      <c r="Q518" t="s">
        <v>28</v>
      </c>
      <c r="R518" s="10" t="str">
        <f t="shared" si="16"/>
        <v>28-33</v>
      </c>
      <c r="S518">
        <f t="shared" si="17"/>
        <v>19</v>
      </c>
    </row>
    <row r="519" spans="1:19">
      <c r="A519" t="s">
        <v>593</v>
      </c>
      <c r="B519" t="s">
        <v>30</v>
      </c>
      <c r="C519" s="4">
        <v>32</v>
      </c>
      <c r="D519" t="s">
        <v>24</v>
      </c>
      <c r="E519" t="s">
        <v>43</v>
      </c>
      <c r="F519" t="s">
        <v>16</v>
      </c>
      <c r="G519" t="s">
        <v>66</v>
      </c>
      <c r="H519" t="s">
        <v>37</v>
      </c>
      <c r="I519" s="9">
        <v>44689</v>
      </c>
      <c r="J519" s="9">
        <v>44703</v>
      </c>
      <c r="K519" s="9">
        <v>44713</v>
      </c>
      <c r="L519" t="s">
        <v>19</v>
      </c>
      <c r="M519" s="4">
        <v>64240</v>
      </c>
      <c r="N519">
        <v>4.5</v>
      </c>
      <c r="O519" t="s">
        <v>20</v>
      </c>
      <c r="P519" s="4">
        <v>5</v>
      </c>
      <c r="Q519" t="s">
        <v>28</v>
      </c>
      <c r="R519" s="10" t="str">
        <f t="shared" si="16"/>
        <v>28-33</v>
      </c>
      <c r="S519">
        <f t="shared" si="17"/>
        <v>24</v>
      </c>
    </row>
    <row r="520" spans="1:19">
      <c r="A520" t="s">
        <v>594</v>
      </c>
      <c r="B520" t="s">
        <v>23</v>
      </c>
      <c r="C520" s="4">
        <v>23</v>
      </c>
      <c r="D520" t="s">
        <v>58</v>
      </c>
      <c r="E520" t="s">
        <v>111</v>
      </c>
      <c r="F520" t="s">
        <v>96</v>
      </c>
      <c r="G520" t="s">
        <v>17</v>
      </c>
      <c r="H520" t="s">
        <v>37</v>
      </c>
      <c r="I520" s="9">
        <v>44689</v>
      </c>
      <c r="J520" s="9">
        <v>44709</v>
      </c>
      <c r="K520" s="9">
        <v>44721</v>
      </c>
      <c r="L520" t="s">
        <v>19</v>
      </c>
      <c r="M520" s="4">
        <v>48011</v>
      </c>
      <c r="N520">
        <v>4</v>
      </c>
      <c r="O520" t="s">
        <v>20</v>
      </c>
      <c r="P520" s="4">
        <v>5</v>
      </c>
      <c r="Q520" t="s">
        <v>21</v>
      </c>
      <c r="R520" s="10" t="str">
        <f t="shared" si="16"/>
        <v>22-27</v>
      </c>
      <c r="S520">
        <f t="shared" si="17"/>
        <v>32</v>
      </c>
    </row>
    <row r="521" spans="1:19">
      <c r="A521" t="s">
        <v>595</v>
      </c>
      <c r="B521" t="s">
        <v>13</v>
      </c>
      <c r="C521" s="4">
        <v>27</v>
      </c>
      <c r="D521" t="s">
        <v>14</v>
      </c>
      <c r="E521" t="s">
        <v>15</v>
      </c>
      <c r="F521" t="s">
        <v>86</v>
      </c>
      <c r="G521" t="s">
        <v>27</v>
      </c>
      <c r="H521" t="s">
        <v>48</v>
      </c>
      <c r="I521" s="9">
        <v>44689</v>
      </c>
      <c r="J521" s="9">
        <v>44697</v>
      </c>
      <c r="K521" s="9">
        <v>44707</v>
      </c>
      <c r="L521" t="s">
        <v>19</v>
      </c>
      <c r="M521" s="4">
        <v>134632</v>
      </c>
      <c r="N521">
        <v>4</v>
      </c>
      <c r="O521" t="s">
        <v>20</v>
      </c>
      <c r="P521" s="4">
        <v>5</v>
      </c>
      <c r="Q521" t="s">
        <v>21</v>
      </c>
      <c r="R521" s="10" t="str">
        <f t="shared" si="16"/>
        <v>22-27</v>
      </c>
      <c r="S521">
        <f t="shared" si="17"/>
        <v>18</v>
      </c>
    </row>
    <row r="522" spans="1:19">
      <c r="A522" t="s">
        <v>596</v>
      </c>
      <c r="B522" t="s">
        <v>30</v>
      </c>
      <c r="C522" s="4">
        <v>28</v>
      </c>
      <c r="D522" t="s">
        <v>40</v>
      </c>
      <c r="E522" t="s">
        <v>41</v>
      </c>
      <c r="F522" t="s">
        <v>26</v>
      </c>
      <c r="G522" t="s">
        <v>27</v>
      </c>
      <c r="H522" t="s">
        <v>18</v>
      </c>
      <c r="I522" s="9">
        <v>44689</v>
      </c>
      <c r="J522" s="9">
        <v>44706</v>
      </c>
      <c r="K522" s="9">
        <v>44714</v>
      </c>
      <c r="L522" t="s">
        <v>19</v>
      </c>
      <c r="M522" s="4">
        <v>70721</v>
      </c>
      <c r="N522">
        <v>4.8</v>
      </c>
      <c r="O522" t="s">
        <v>20</v>
      </c>
      <c r="P522" s="5"/>
      <c r="Q522" t="s">
        <v>28</v>
      </c>
      <c r="R522" s="10" t="str">
        <f t="shared" si="16"/>
        <v>28-33</v>
      </c>
      <c r="S522">
        <f t="shared" si="17"/>
        <v>25</v>
      </c>
    </row>
    <row r="523" spans="1:19">
      <c r="A523" t="s">
        <v>597</v>
      </c>
      <c r="B523" t="s">
        <v>13</v>
      </c>
      <c r="C523" s="4">
        <v>33</v>
      </c>
      <c r="D523" t="s">
        <v>231</v>
      </c>
      <c r="E523" t="s">
        <v>551</v>
      </c>
      <c r="F523" t="s">
        <v>31</v>
      </c>
      <c r="G523" t="s">
        <v>27</v>
      </c>
      <c r="H523" t="s">
        <v>48</v>
      </c>
      <c r="I523" s="9">
        <v>44689</v>
      </c>
      <c r="J523" s="9">
        <v>44708</v>
      </c>
      <c r="K523" s="9">
        <v>44718</v>
      </c>
      <c r="L523" t="s">
        <v>38</v>
      </c>
      <c r="M523" s="5"/>
      <c r="P523" s="4">
        <v>4</v>
      </c>
      <c r="Q523" t="s">
        <v>28</v>
      </c>
      <c r="R523" s="10" t="str">
        <f t="shared" si="16"/>
        <v>28-33</v>
      </c>
      <c r="S523">
        <f t="shared" si="17"/>
        <v>29</v>
      </c>
    </row>
    <row r="524" spans="1:19">
      <c r="A524" t="s">
        <v>598</v>
      </c>
      <c r="B524" t="s">
        <v>23</v>
      </c>
      <c r="C524" s="4">
        <v>31</v>
      </c>
      <c r="D524" t="s">
        <v>24</v>
      </c>
      <c r="E524" t="s">
        <v>43</v>
      </c>
      <c r="F524" t="s">
        <v>96</v>
      </c>
      <c r="G524" t="s">
        <v>27</v>
      </c>
      <c r="H524" t="s">
        <v>37</v>
      </c>
      <c r="I524" s="9">
        <v>44690</v>
      </c>
      <c r="J524" s="9">
        <v>44711</v>
      </c>
      <c r="K524" s="9">
        <v>44717</v>
      </c>
      <c r="L524" t="s">
        <v>56</v>
      </c>
      <c r="M524" s="5"/>
      <c r="P524" s="5"/>
      <c r="Q524" t="s">
        <v>28</v>
      </c>
      <c r="R524" s="10" t="str">
        <f t="shared" si="16"/>
        <v>28-33</v>
      </c>
      <c r="S524">
        <f t="shared" si="17"/>
        <v>27</v>
      </c>
    </row>
    <row r="525" spans="1:19">
      <c r="A525" t="s">
        <v>599</v>
      </c>
      <c r="B525" t="s">
        <v>30</v>
      </c>
      <c r="C525" s="4">
        <v>24</v>
      </c>
      <c r="D525" t="s">
        <v>14</v>
      </c>
      <c r="E525" t="s">
        <v>15</v>
      </c>
      <c r="F525" t="s">
        <v>44</v>
      </c>
      <c r="G525" t="s">
        <v>69</v>
      </c>
      <c r="H525" t="s">
        <v>18</v>
      </c>
      <c r="I525" s="9">
        <v>44690</v>
      </c>
      <c r="J525" s="9">
        <v>44704</v>
      </c>
      <c r="K525" s="9">
        <v>44710</v>
      </c>
      <c r="L525" t="s">
        <v>75</v>
      </c>
      <c r="M525" s="5"/>
      <c r="P525" s="4">
        <v>5</v>
      </c>
      <c r="Q525" t="s">
        <v>28</v>
      </c>
      <c r="R525" s="10" t="str">
        <f t="shared" si="16"/>
        <v>22-27</v>
      </c>
      <c r="S525">
        <f t="shared" si="17"/>
        <v>20</v>
      </c>
    </row>
    <row r="526" spans="1:19">
      <c r="A526" t="s">
        <v>600</v>
      </c>
      <c r="B526" t="s">
        <v>30</v>
      </c>
      <c r="C526" s="4">
        <v>25</v>
      </c>
      <c r="D526" t="s">
        <v>24</v>
      </c>
      <c r="E526" t="s">
        <v>25</v>
      </c>
      <c r="F526" t="s">
        <v>96</v>
      </c>
      <c r="G526" t="s">
        <v>69</v>
      </c>
      <c r="H526" t="s">
        <v>18</v>
      </c>
      <c r="I526" s="9">
        <v>44690</v>
      </c>
      <c r="J526" s="9">
        <v>44709</v>
      </c>
      <c r="K526" s="9">
        <v>44718</v>
      </c>
      <c r="L526" t="s">
        <v>38</v>
      </c>
      <c r="M526" s="5"/>
      <c r="P526" s="4">
        <v>4</v>
      </c>
      <c r="Q526" t="s">
        <v>28</v>
      </c>
      <c r="R526" s="10" t="str">
        <f t="shared" si="16"/>
        <v>22-27</v>
      </c>
      <c r="S526">
        <f t="shared" si="17"/>
        <v>28</v>
      </c>
    </row>
    <row r="527" spans="1:19">
      <c r="A527" t="s">
        <v>601</v>
      </c>
      <c r="B527" t="s">
        <v>13</v>
      </c>
      <c r="C527" s="4">
        <v>25</v>
      </c>
      <c r="D527" t="s">
        <v>34</v>
      </c>
      <c r="E527" t="s">
        <v>47</v>
      </c>
      <c r="F527" t="s">
        <v>31</v>
      </c>
      <c r="G527" t="s">
        <v>66</v>
      </c>
      <c r="H527" t="s">
        <v>18</v>
      </c>
      <c r="I527" s="9">
        <v>44691</v>
      </c>
      <c r="J527" s="9">
        <v>44704</v>
      </c>
      <c r="K527" s="9">
        <v>44710</v>
      </c>
      <c r="L527" t="s">
        <v>38</v>
      </c>
      <c r="M527" s="5"/>
      <c r="P527" s="4">
        <v>5</v>
      </c>
      <c r="Q527" t="s">
        <v>28</v>
      </c>
      <c r="R527" s="10" t="str">
        <f t="shared" si="16"/>
        <v>22-27</v>
      </c>
      <c r="S527">
        <f t="shared" si="17"/>
        <v>19</v>
      </c>
    </row>
    <row r="528" spans="1:19">
      <c r="A528" t="s">
        <v>602</v>
      </c>
      <c r="B528" t="s">
        <v>13</v>
      </c>
      <c r="C528" s="4">
        <v>28</v>
      </c>
      <c r="D528" t="s">
        <v>34</v>
      </c>
      <c r="E528" t="s">
        <v>47</v>
      </c>
      <c r="F528" t="s">
        <v>61</v>
      </c>
      <c r="G528" t="s">
        <v>32</v>
      </c>
      <c r="H528" t="s">
        <v>37</v>
      </c>
      <c r="I528" s="9">
        <v>44691</v>
      </c>
      <c r="J528" s="9">
        <v>44705</v>
      </c>
      <c r="K528" s="9">
        <v>44711</v>
      </c>
      <c r="L528" t="s">
        <v>38</v>
      </c>
      <c r="M528" s="5"/>
      <c r="P528" s="4">
        <v>4</v>
      </c>
      <c r="Q528" t="s">
        <v>28</v>
      </c>
      <c r="R528" s="10" t="str">
        <f t="shared" si="16"/>
        <v>28-33</v>
      </c>
      <c r="S528">
        <f t="shared" si="17"/>
        <v>20</v>
      </c>
    </row>
    <row r="529" spans="1:19">
      <c r="A529" t="s">
        <v>603</v>
      </c>
      <c r="B529" t="s">
        <v>13</v>
      </c>
      <c r="C529" s="4">
        <v>26</v>
      </c>
      <c r="D529" t="s">
        <v>58</v>
      </c>
      <c r="E529" t="s">
        <v>111</v>
      </c>
      <c r="F529" t="s">
        <v>53</v>
      </c>
      <c r="G529" t="s">
        <v>17</v>
      </c>
      <c r="H529" t="s">
        <v>48</v>
      </c>
      <c r="I529" s="9">
        <v>44691</v>
      </c>
      <c r="J529" s="9">
        <v>44708</v>
      </c>
      <c r="K529" s="9">
        <v>44715</v>
      </c>
      <c r="L529" t="s">
        <v>19</v>
      </c>
      <c r="M529" s="4">
        <v>58681</v>
      </c>
      <c r="N529">
        <v>4.3</v>
      </c>
      <c r="O529" t="s">
        <v>20</v>
      </c>
      <c r="P529" s="4">
        <v>4</v>
      </c>
      <c r="Q529" t="s">
        <v>28</v>
      </c>
      <c r="R529" s="10" t="str">
        <f t="shared" si="16"/>
        <v>22-27</v>
      </c>
      <c r="S529">
        <f t="shared" si="17"/>
        <v>24</v>
      </c>
    </row>
    <row r="530" spans="1:19">
      <c r="A530" t="s">
        <v>604</v>
      </c>
      <c r="B530" t="s">
        <v>13</v>
      </c>
      <c r="C530" s="4">
        <v>37</v>
      </c>
      <c r="D530" t="s">
        <v>58</v>
      </c>
      <c r="E530" t="s">
        <v>59</v>
      </c>
      <c r="F530" t="s">
        <v>50</v>
      </c>
      <c r="G530" t="s">
        <v>69</v>
      </c>
      <c r="H530" t="s">
        <v>18</v>
      </c>
      <c r="I530" s="9">
        <v>44691</v>
      </c>
      <c r="J530" s="9">
        <v>44710</v>
      </c>
      <c r="K530" s="9">
        <v>44721</v>
      </c>
      <c r="L530" t="s">
        <v>19</v>
      </c>
      <c r="M530" s="4">
        <v>59923</v>
      </c>
      <c r="N530">
        <v>4.8</v>
      </c>
      <c r="O530" t="s">
        <v>45</v>
      </c>
      <c r="P530" s="5"/>
      <c r="Q530" t="s">
        <v>28</v>
      </c>
      <c r="R530" s="10" t="str">
        <f t="shared" si="16"/>
        <v>34-39</v>
      </c>
      <c r="S530">
        <f t="shared" si="17"/>
        <v>30</v>
      </c>
    </row>
    <row r="531" spans="1:19">
      <c r="A531" t="s">
        <v>605</v>
      </c>
      <c r="B531" t="s">
        <v>30</v>
      </c>
      <c r="C531" s="4">
        <v>24</v>
      </c>
      <c r="D531" t="s">
        <v>34</v>
      </c>
      <c r="E531" t="s">
        <v>35</v>
      </c>
      <c r="F531" t="s">
        <v>96</v>
      </c>
      <c r="G531" t="s">
        <v>69</v>
      </c>
      <c r="H531" t="s">
        <v>37</v>
      </c>
      <c r="I531" s="9">
        <v>44691</v>
      </c>
      <c r="J531" s="9">
        <v>44708</v>
      </c>
      <c r="K531" s="9">
        <v>44714</v>
      </c>
      <c r="L531" t="s">
        <v>38</v>
      </c>
      <c r="M531" s="5"/>
      <c r="P531" s="5"/>
      <c r="Q531" t="s">
        <v>28</v>
      </c>
      <c r="R531" s="10" t="str">
        <f t="shared" si="16"/>
        <v>22-27</v>
      </c>
      <c r="S531">
        <f t="shared" si="17"/>
        <v>23</v>
      </c>
    </row>
    <row r="532" spans="1:19">
      <c r="A532" t="s">
        <v>606</v>
      </c>
      <c r="B532" t="s">
        <v>30</v>
      </c>
      <c r="C532" s="4">
        <v>22</v>
      </c>
      <c r="D532" t="s">
        <v>14</v>
      </c>
      <c r="E532" t="s">
        <v>15</v>
      </c>
      <c r="F532" t="s">
        <v>53</v>
      </c>
      <c r="G532" t="s">
        <v>69</v>
      </c>
      <c r="H532" t="s">
        <v>37</v>
      </c>
      <c r="I532" s="9">
        <v>44691</v>
      </c>
      <c r="J532" s="9">
        <v>44708</v>
      </c>
      <c r="K532" s="9">
        <v>44720</v>
      </c>
      <c r="L532" t="s">
        <v>19</v>
      </c>
      <c r="M532" s="4">
        <v>62404</v>
      </c>
      <c r="N532">
        <v>3.6</v>
      </c>
      <c r="O532" t="s">
        <v>20</v>
      </c>
      <c r="P532" s="4">
        <v>5</v>
      </c>
      <c r="Q532" t="s">
        <v>28</v>
      </c>
      <c r="R532" s="10" t="str">
        <f t="shared" si="16"/>
        <v>22-27</v>
      </c>
      <c r="S532">
        <f t="shared" si="17"/>
        <v>29</v>
      </c>
    </row>
    <row r="533" spans="1:19">
      <c r="A533" t="s">
        <v>607</v>
      </c>
      <c r="B533" t="s">
        <v>23</v>
      </c>
      <c r="C533" s="4">
        <v>29</v>
      </c>
      <c r="D533" t="s">
        <v>24</v>
      </c>
      <c r="E533" t="s">
        <v>43</v>
      </c>
      <c r="F533" t="s">
        <v>31</v>
      </c>
      <c r="G533" t="s">
        <v>69</v>
      </c>
      <c r="H533" t="s">
        <v>37</v>
      </c>
      <c r="I533" s="9">
        <v>44691</v>
      </c>
      <c r="J533" s="9">
        <v>44707</v>
      </c>
      <c r="K533" s="9">
        <v>44712</v>
      </c>
      <c r="L533" t="s">
        <v>19</v>
      </c>
      <c r="M533" s="4">
        <v>88344</v>
      </c>
      <c r="N533">
        <v>4.9000000000000004</v>
      </c>
      <c r="O533" t="s">
        <v>20</v>
      </c>
      <c r="P533" s="4">
        <v>4</v>
      </c>
      <c r="Q533" t="s">
        <v>28</v>
      </c>
      <c r="R533" s="10" t="str">
        <f t="shared" si="16"/>
        <v>28-33</v>
      </c>
      <c r="S533">
        <f t="shared" si="17"/>
        <v>21</v>
      </c>
    </row>
    <row r="534" spans="1:19">
      <c r="A534" t="s">
        <v>608</v>
      </c>
      <c r="B534" t="s">
        <v>23</v>
      </c>
      <c r="C534" s="4">
        <v>24</v>
      </c>
      <c r="D534" t="s">
        <v>14</v>
      </c>
      <c r="E534" t="s">
        <v>15</v>
      </c>
      <c r="F534" t="s">
        <v>36</v>
      </c>
      <c r="G534" t="s">
        <v>17</v>
      </c>
      <c r="H534" t="s">
        <v>37</v>
      </c>
      <c r="I534" s="9">
        <v>44692</v>
      </c>
      <c r="J534" s="9">
        <v>44708</v>
      </c>
      <c r="K534" s="9">
        <v>44719</v>
      </c>
      <c r="L534" t="s">
        <v>19</v>
      </c>
      <c r="M534" s="4">
        <v>67876</v>
      </c>
      <c r="N534">
        <v>3.9</v>
      </c>
      <c r="O534" t="s">
        <v>20</v>
      </c>
      <c r="P534" s="4">
        <v>5</v>
      </c>
      <c r="Q534" t="s">
        <v>21</v>
      </c>
      <c r="R534" s="10" t="str">
        <f t="shared" si="16"/>
        <v>22-27</v>
      </c>
      <c r="S534">
        <f t="shared" si="17"/>
        <v>27</v>
      </c>
    </row>
    <row r="535" spans="1:19">
      <c r="A535" t="s">
        <v>609</v>
      </c>
      <c r="B535" t="s">
        <v>13</v>
      </c>
      <c r="C535" s="4">
        <v>35</v>
      </c>
      <c r="D535" t="s">
        <v>24</v>
      </c>
      <c r="E535" t="s">
        <v>43</v>
      </c>
      <c r="F535" t="s">
        <v>61</v>
      </c>
      <c r="G535" t="s">
        <v>27</v>
      </c>
      <c r="H535" t="s">
        <v>37</v>
      </c>
      <c r="I535" s="9">
        <v>44692</v>
      </c>
      <c r="J535" s="9">
        <v>44710</v>
      </c>
      <c r="K535" s="9">
        <v>44717</v>
      </c>
      <c r="L535" t="s">
        <v>75</v>
      </c>
      <c r="M535" s="5"/>
      <c r="P535" s="4">
        <v>5</v>
      </c>
      <c r="Q535" t="s">
        <v>28</v>
      </c>
      <c r="R535" s="10" t="str">
        <f t="shared" si="16"/>
        <v>34-39</v>
      </c>
      <c r="S535">
        <f t="shared" si="17"/>
        <v>25</v>
      </c>
    </row>
    <row r="536" spans="1:19">
      <c r="A536" t="s">
        <v>610</v>
      </c>
      <c r="B536" t="s">
        <v>30</v>
      </c>
      <c r="C536" s="4">
        <v>26</v>
      </c>
      <c r="D536" t="s">
        <v>24</v>
      </c>
      <c r="E536" t="s">
        <v>25</v>
      </c>
      <c r="F536" t="s">
        <v>36</v>
      </c>
      <c r="G536" t="s">
        <v>17</v>
      </c>
      <c r="H536" t="s">
        <v>37</v>
      </c>
      <c r="I536" s="9">
        <v>44692</v>
      </c>
      <c r="J536" s="9">
        <v>44714</v>
      </c>
      <c r="K536" s="9">
        <v>44720</v>
      </c>
      <c r="L536" t="s">
        <v>19</v>
      </c>
      <c r="M536" s="5"/>
      <c r="O536" t="s">
        <v>20</v>
      </c>
      <c r="P536" s="4">
        <v>5</v>
      </c>
      <c r="Q536" t="s">
        <v>28</v>
      </c>
      <c r="R536" s="10" t="str">
        <f t="shared" si="16"/>
        <v>22-27</v>
      </c>
      <c r="S536">
        <f t="shared" si="17"/>
        <v>28</v>
      </c>
    </row>
    <row r="537" spans="1:19">
      <c r="A537" t="s">
        <v>611</v>
      </c>
      <c r="B537" t="s">
        <v>23</v>
      </c>
      <c r="C537" s="4">
        <v>28</v>
      </c>
      <c r="D537" t="s">
        <v>129</v>
      </c>
      <c r="E537" t="s">
        <v>205</v>
      </c>
      <c r="F537" t="s">
        <v>53</v>
      </c>
      <c r="G537" t="s">
        <v>17</v>
      </c>
      <c r="H537" t="s">
        <v>37</v>
      </c>
      <c r="I537" s="9">
        <v>44692</v>
      </c>
      <c r="J537" s="9">
        <v>44711</v>
      </c>
      <c r="K537" s="9">
        <v>44718</v>
      </c>
      <c r="L537" t="s">
        <v>19</v>
      </c>
      <c r="M537" s="4">
        <v>79453</v>
      </c>
      <c r="N537">
        <v>5</v>
      </c>
      <c r="O537" t="s">
        <v>20</v>
      </c>
      <c r="P537" s="4">
        <v>4</v>
      </c>
      <c r="Q537" t="s">
        <v>21</v>
      </c>
      <c r="R537" s="10" t="str">
        <f t="shared" si="16"/>
        <v>28-33</v>
      </c>
      <c r="S537">
        <f t="shared" si="17"/>
        <v>26</v>
      </c>
    </row>
    <row r="538" spans="1:19">
      <c r="A538" t="s">
        <v>612</v>
      </c>
      <c r="B538" t="s">
        <v>30</v>
      </c>
      <c r="C538" s="4">
        <v>22</v>
      </c>
      <c r="D538" t="s">
        <v>24</v>
      </c>
      <c r="E538" t="s">
        <v>43</v>
      </c>
      <c r="F538" t="s">
        <v>73</v>
      </c>
      <c r="G538" t="s">
        <v>17</v>
      </c>
      <c r="H538" t="s">
        <v>18</v>
      </c>
      <c r="I538" s="9">
        <v>44692</v>
      </c>
      <c r="J538" s="9">
        <v>44712</v>
      </c>
      <c r="K538" s="9">
        <v>44716</v>
      </c>
      <c r="L538" t="s">
        <v>19</v>
      </c>
      <c r="M538" s="4">
        <v>218745</v>
      </c>
      <c r="N538">
        <v>4.3</v>
      </c>
      <c r="O538" t="s">
        <v>20</v>
      </c>
      <c r="P538" s="4">
        <v>5</v>
      </c>
      <c r="Q538" t="s">
        <v>28</v>
      </c>
      <c r="R538" s="10" t="str">
        <f t="shared" si="16"/>
        <v>22-27</v>
      </c>
      <c r="S538">
        <f t="shared" si="17"/>
        <v>24</v>
      </c>
    </row>
    <row r="539" spans="1:19">
      <c r="A539" t="s">
        <v>613</v>
      </c>
      <c r="B539" t="s">
        <v>13</v>
      </c>
      <c r="C539" s="4">
        <v>39</v>
      </c>
      <c r="D539" t="s">
        <v>14</v>
      </c>
      <c r="E539" t="s">
        <v>15</v>
      </c>
      <c r="F539" t="s">
        <v>36</v>
      </c>
      <c r="G539" t="s">
        <v>32</v>
      </c>
      <c r="H539" t="s">
        <v>67</v>
      </c>
      <c r="I539" s="9">
        <v>44692</v>
      </c>
      <c r="J539" s="9">
        <v>44700</v>
      </c>
      <c r="K539" s="9">
        <v>44706</v>
      </c>
      <c r="L539" t="s">
        <v>19</v>
      </c>
      <c r="M539" s="4">
        <v>55280</v>
      </c>
      <c r="N539">
        <v>4.9000000000000004</v>
      </c>
      <c r="O539" t="s">
        <v>20</v>
      </c>
      <c r="P539" s="5"/>
      <c r="Q539" t="s">
        <v>28</v>
      </c>
      <c r="R539" s="10" t="str">
        <f t="shared" si="16"/>
        <v>34-39</v>
      </c>
      <c r="S539">
        <f t="shared" si="17"/>
        <v>14</v>
      </c>
    </row>
    <row r="540" spans="1:19">
      <c r="A540" t="s">
        <v>614</v>
      </c>
      <c r="B540" t="s">
        <v>13</v>
      </c>
      <c r="C540" s="4">
        <v>31</v>
      </c>
      <c r="D540" t="s">
        <v>24</v>
      </c>
      <c r="E540" t="s">
        <v>43</v>
      </c>
      <c r="F540" t="s">
        <v>31</v>
      </c>
      <c r="G540" t="s">
        <v>32</v>
      </c>
      <c r="H540" t="s">
        <v>37</v>
      </c>
      <c r="I540" s="9">
        <v>44693</v>
      </c>
      <c r="J540" s="9">
        <v>44709</v>
      </c>
      <c r="K540" s="9">
        <v>44716</v>
      </c>
      <c r="L540" t="s">
        <v>19</v>
      </c>
      <c r="M540" s="4">
        <v>82102</v>
      </c>
      <c r="N540">
        <v>4.0999999999999996</v>
      </c>
      <c r="O540" t="s">
        <v>20</v>
      </c>
      <c r="P540" s="4">
        <v>5</v>
      </c>
      <c r="Q540" t="s">
        <v>21</v>
      </c>
      <c r="R540" s="10" t="str">
        <f t="shared" si="16"/>
        <v>28-33</v>
      </c>
      <c r="S540">
        <f t="shared" si="17"/>
        <v>23</v>
      </c>
    </row>
    <row r="541" spans="1:19">
      <c r="A541" t="s">
        <v>615</v>
      </c>
      <c r="B541" t="s">
        <v>13</v>
      </c>
      <c r="C541" s="4">
        <v>28</v>
      </c>
      <c r="D541" t="s">
        <v>83</v>
      </c>
      <c r="E541" t="s">
        <v>84</v>
      </c>
      <c r="F541" t="s">
        <v>26</v>
      </c>
      <c r="G541" t="s">
        <v>17</v>
      </c>
      <c r="H541" t="s">
        <v>37</v>
      </c>
      <c r="I541" s="9">
        <v>44693</v>
      </c>
      <c r="J541" s="9">
        <v>44702</v>
      </c>
      <c r="K541" s="9">
        <v>44710</v>
      </c>
      <c r="L541" t="s">
        <v>19</v>
      </c>
      <c r="M541" s="4">
        <v>57162</v>
      </c>
      <c r="N541">
        <v>3.7</v>
      </c>
      <c r="O541" t="s">
        <v>20</v>
      </c>
      <c r="P541" s="4">
        <v>4</v>
      </c>
      <c r="Q541" t="s">
        <v>28</v>
      </c>
      <c r="R541" s="10" t="str">
        <f t="shared" si="16"/>
        <v>28-33</v>
      </c>
      <c r="S541">
        <f t="shared" si="17"/>
        <v>17</v>
      </c>
    </row>
    <row r="542" spans="1:19">
      <c r="A542" t="s">
        <v>616</v>
      </c>
      <c r="B542" t="s">
        <v>23</v>
      </c>
      <c r="C542" s="4">
        <v>22</v>
      </c>
      <c r="D542" t="s">
        <v>24</v>
      </c>
      <c r="E542" t="s">
        <v>43</v>
      </c>
      <c r="F542" t="s">
        <v>50</v>
      </c>
      <c r="G542" t="s">
        <v>27</v>
      </c>
      <c r="H542" t="s">
        <v>18</v>
      </c>
      <c r="I542" s="9">
        <v>44693</v>
      </c>
      <c r="J542" s="9">
        <v>44708</v>
      </c>
      <c r="K542" s="9">
        <v>44718</v>
      </c>
      <c r="L542" t="s">
        <v>19</v>
      </c>
      <c r="M542" s="4">
        <v>46314</v>
      </c>
      <c r="N542">
        <v>3.9</v>
      </c>
      <c r="O542" t="s">
        <v>20</v>
      </c>
      <c r="P542" s="5"/>
      <c r="Q542" t="s">
        <v>28</v>
      </c>
      <c r="R542" s="10" t="str">
        <f t="shared" si="16"/>
        <v>22-27</v>
      </c>
      <c r="S542">
        <f t="shared" si="17"/>
        <v>25</v>
      </c>
    </row>
    <row r="543" spans="1:19">
      <c r="A543" t="s">
        <v>617</v>
      </c>
      <c r="B543" t="s">
        <v>30</v>
      </c>
      <c r="C543" s="4">
        <v>22</v>
      </c>
      <c r="D543" t="s">
        <v>14</v>
      </c>
      <c r="E543" t="s">
        <v>65</v>
      </c>
      <c r="F543" t="s">
        <v>61</v>
      </c>
      <c r="G543" t="s">
        <v>27</v>
      </c>
      <c r="H543" t="s">
        <v>18</v>
      </c>
      <c r="I543" s="9">
        <v>44694</v>
      </c>
      <c r="J543" s="9">
        <v>44709</v>
      </c>
      <c r="K543" s="9">
        <v>44720</v>
      </c>
      <c r="L543" t="s">
        <v>19</v>
      </c>
      <c r="M543" s="4">
        <v>47606</v>
      </c>
      <c r="N543">
        <v>3.5</v>
      </c>
      <c r="O543" t="s">
        <v>20</v>
      </c>
      <c r="P543" s="4">
        <v>5</v>
      </c>
      <c r="Q543" t="s">
        <v>21</v>
      </c>
      <c r="R543" s="10" t="str">
        <f t="shared" si="16"/>
        <v>22-27</v>
      </c>
      <c r="S543">
        <f t="shared" si="17"/>
        <v>26</v>
      </c>
    </row>
    <row r="544" spans="1:19">
      <c r="A544" t="s">
        <v>618</v>
      </c>
      <c r="B544" t="s">
        <v>13</v>
      </c>
      <c r="C544" s="4">
        <v>34</v>
      </c>
      <c r="D544" t="s">
        <v>14</v>
      </c>
      <c r="E544" t="s">
        <v>15</v>
      </c>
      <c r="F544" t="s">
        <v>106</v>
      </c>
      <c r="G544" t="s">
        <v>27</v>
      </c>
      <c r="H544" t="s">
        <v>18</v>
      </c>
      <c r="I544" s="9">
        <v>44694</v>
      </c>
      <c r="J544" s="9">
        <v>44715</v>
      </c>
      <c r="K544" s="9">
        <v>44720</v>
      </c>
      <c r="L544" t="s">
        <v>19</v>
      </c>
      <c r="M544" s="5"/>
      <c r="O544" t="s">
        <v>20</v>
      </c>
      <c r="P544" s="4">
        <v>4</v>
      </c>
      <c r="Q544" t="s">
        <v>28</v>
      </c>
      <c r="R544" s="10" t="str">
        <f t="shared" si="16"/>
        <v>34-39</v>
      </c>
      <c r="S544">
        <f t="shared" si="17"/>
        <v>26</v>
      </c>
    </row>
    <row r="545" spans="1:19">
      <c r="A545" t="s">
        <v>619</v>
      </c>
      <c r="B545" t="s">
        <v>30</v>
      </c>
      <c r="C545" s="4">
        <v>36</v>
      </c>
      <c r="D545" t="s">
        <v>24</v>
      </c>
      <c r="E545" t="s">
        <v>43</v>
      </c>
      <c r="F545" t="s">
        <v>50</v>
      </c>
      <c r="G545" t="s">
        <v>27</v>
      </c>
      <c r="H545" t="s">
        <v>18</v>
      </c>
      <c r="I545" s="9">
        <v>44695</v>
      </c>
      <c r="J545" s="9">
        <v>44717</v>
      </c>
      <c r="K545" s="9">
        <v>44723</v>
      </c>
      <c r="L545" t="s">
        <v>38</v>
      </c>
      <c r="M545" s="5"/>
      <c r="P545" s="4">
        <v>5</v>
      </c>
      <c r="Q545" t="s">
        <v>28</v>
      </c>
      <c r="R545" s="10" t="str">
        <f t="shared" si="16"/>
        <v>34-39</v>
      </c>
      <c r="S545">
        <f t="shared" si="17"/>
        <v>28</v>
      </c>
    </row>
    <row r="546" spans="1:19">
      <c r="A546" t="s">
        <v>620</v>
      </c>
      <c r="B546" t="s">
        <v>30</v>
      </c>
      <c r="C546" s="4">
        <v>29</v>
      </c>
      <c r="D546" t="s">
        <v>58</v>
      </c>
      <c r="E546" t="s">
        <v>59</v>
      </c>
      <c r="F546" t="s">
        <v>44</v>
      </c>
      <c r="G546" t="s">
        <v>17</v>
      </c>
      <c r="H546" t="s">
        <v>48</v>
      </c>
      <c r="I546" s="9">
        <v>44695</v>
      </c>
      <c r="J546" s="9">
        <v>44703</v>
      </c>
      <c r="K546" s="9">
        <v>44708</v>
      </c>
      <c r="L546" t="s">
        <v>38</v>
      </c>
      <c r="M546" s="5"/>
      <c r="P546" s="4">
        <v>4</v>
      </c>
      <c r="Q546" t="s">
        <v>21</v>
      </c>
      <c r="R546" s="10" t="str">
        <f t="shared" si="16"/>
        <v>28-33</v>
      </c>
      <c r="S546">
        <f t="shared" si="17"/>
        <v>13</v>
      </c>
    </row>
    <row r="547" spans="1:19">
      <c r="A547" t="s">
        <v>621</v>
      </c>
      <c r="B547" t="s">
        <v>13</v>
      </c>
      <c r="C547" s="4">
        <v>22</v>
      </c>
      <c r="D547" t="s">
        <v>34</v>
      </c>
      <c r="E547" t="s">
        <v>47</v>
      </c>
      <c r="F547" t="s">
        <v>31</v>
      </c>
      <c r="G547" t="s">
        <v>27</v>
      </c>
      <c r="H547" t="s">
        <v>48</v>
      </c>
      <c r="I547" s="9">
        <v>44696</v>
      </c>
      <c r="J547" s="9">
        <v>44718</v>
      </c>
      <c r="K547" s="9">
        <v>44726</v>
      </c>
      <c r="L547" t="s">
        <v>19</v>
      </c>
      <c r="M547" s="4">
        <v>70549</v>
      </c>
      <c r="N547">
        <v>3.7</v>
      </c>
      <c r="O547" t="s">
        <v>20</v>
      </c>
      <c r="P547" s="4">
        <v>2</v>
      </c>
      <c r="Q547" t="s">
        <v>28</v>
      </c>
      <c r="R547" s="10" t="str">
        <f t="shared" si="16"/>
        <v>22-27</v>
      </c>
      <c r="S547">
        <f t="shared" si="17"/>
        <v>30</v>
      </c>
    </row>
    <row r="548" spans="1:19">
      <c r="A548" t="s">
        <v>622</v>
      </c>
      <c r="B548" t="s">
        <v>13</v>
      </c>
      <c r="C548" s="4">
        <v>23</v>
      </c>
      <c r="D548" t="s">
        <v>14</v>
      </c>
      <c r="E548" t="s">
        <v>65</v>
      </c>
      <c r="F548" t="s">
        <v>31</v>
      </c>
      <c r="G548" t="s">
        <v>27</v>
      </c>
      <c r="H548" t="s">
        <v>67</v>
      </c>
      <c r="I548" s="9">
        <v>44696</v>
      </c>
      <c r="J548" s="9">
        <v>44707</v>
      </c>
      <c r="K548" s="9">
        <v>44712</v>
      </c>
      <c r="L548" t="s">
        <v>19</v>
      </c>
      <c r="M548" s="4">
        <v>77634</v>
      </c>
      <c r="N548">
        <v>3.8</v>
      </c>
      <c r="O548" t="s">
        <v>45</v>
      </c>
      <c r="P548" s="4">
        <v>4</v>
      </c>
      <c r="Q548" t="s">
        <v>28</v>
      </c>
      <c r="R548" s="10" t="str">
        <f t="shared" si="16"/>
        <v>22-27</v>
      </c>
      <c r="S548">
        <f t="shared" si="17"/>
        <v>16</v>
      </c>
    </row>
    <row r="549" spans="1:19">
      <c r="A549" t="s">
        <v>623</v>
      </c>
      <c r="B549" t="s">
        <v>30</v>
      </c>
      <c r="C549" s="4">
        <v>22</v>
      </c>
      <c r="D549" t="s">
        <v>24</v>
      </c>
      <c r="E549" t="s">
        <v>43</v>
      </c>
      <c r="F549" t="s">
        <v>44</v>
      </c>
      <c r="G549" t="s">
        <v>17</v>
      </c>
      <c r="H549" t="s">
        <v>18</v>
      </c>
      <c r="I549" s="9">
        <v>44696</v>
      </c>
      <c r="J549" s="9">
        <v>44712</v>
      </c>
      <c r="K549" s="9">
        <v>44722</v>
      </c>
      <c r="L549" t="s">
        <v>19</v>
      </c>
      <c r="M549" s="4">
        <v>56398</v>
      </c>
      <c r="N549">
        <v>4.7</v>
      </c>
      <c r="O549" t="s">
        <v>20</v>
      </c>
      <c r="P549" s="4">
        <v>5</v>
      </c>
      <c r="Q549" t="s">
        <v>28</v>
      </c>
      <c r="R549" s="10" t="str">
        <f t="shared" si="16"/>
        <v>22-27</v>
      </c>
      <c r="S549">
        <f t="shared" si="17"/>
        <v>26</v>
      </c>
    </row>
    <row r="550" spans="1:19">
      <c r="A550" t="s">
        <v>624</v>
      </c>
      <c r="B550" t="s">
        <v>13</v>
      </c>
      <c r="C550" s="4">
        <v>31</v>
      </c>
      <c r="D550" t="s">
        <v>83</v>
      </c>
      <c r="E550" t="s">
        <v>84</v>
      </c>
      <c r="F550" t="s">
        <v>96</v>
      </c>
      <c r="G550" t="s">
        <v>32</v>
      </c>
      <c r="H550" t="s">
        <v>67</v>
      </c>
      <c r="I550" s="9">
        <v>44696</v>
      </c>
      <c r="J550" s="9">
        <v>44712</v>
      </c>
      <c r="K550" s="9">
        <v>44717</v>
      </c>
      <c r="L550" t="s">
        <v>19</v>
      </c>
      <c r="M550" s="4">
        <v>49945</v>
      </c>
      <c r="N550">
        <v>4.8</v>
      </c>
      <c r="O550" t="s">
        <v>20</v>
      </c>
      <c r="P550" s="4">
        <v>5</v>
      </c>
      <c r="Q550" t="s">
        <v>63</v>
      </c>
      <c r="R550" s="10" t="str">
        <f t="shared" si="16"/>
        <v>28-33</v>
      </c>
      <c r="S550">
        <f t="shared" si="17"/>
        <v>21</v>
      </c>
    </row>
    <row r="551" spans="1:19">
      <c r="A551" t="s">
        <v>625</v>
      </c>
      <c r="B551" t="s">
        <v>30</v>
      </c>
      <c r="C551" s="4">
        <v>38</v>
      </c>
      <c r="D551" t="s">
        <v>83</v>
      </c>
      <c r="E551" t="s">
        <v>84</v>
      </c>
      <c r="F551" t="s">
        <v>53</v>
      </c>
      <c r="G551" t="s">
        <v>27</v>
      </c>
      <c r="H551" t="s">
        <v>48</v>
      </c>
      <c r="I551" s="9">
        <v>44696</v>
      </c>
      <c r="J551" s="9">
        <v>44710</v>
      </c>
      <c r="K551" s="9">
        <v>44718</v>
      </c>
      <c r="L551" t="s">
        <v>38</v>
      </c>
      <c r="M551" s="5"/>
      <c r="P551" s="4">
        <v>4</v>
      </c>
      <c r="Q551" t="s">
        <v>28</v>
      </c>
      <c r="R551" s="10" t="str">
        <f t="shared" si="16"/>
        <v>34-39</v>
      </c>
      <c r="S551">
        <f t="shared" si="17"/>
        <v>22</v>
      </c>
    </row>
    <row r="552" spans="1:19">
      <c r="A552" t="s">
        <v>626</v>
      </c>
      <c r="B552" t="s">
        <v>13</v>
      </c>
      <c r="C552" s="4">
        <v>31</v>
      </c>
      <c r="D552" t="s">
        <v>40</v>
      </c>
      <c r="E552" t="s">
        <v>253</v>
      </c>
      <c r="F552" t="s">
        <v>125</v>
      </c>
      <c r="G552" t="s">
        <v>32</v>
      </c>
      <c r="H552" t="s">
        <v>18</v>
      </c>
      <c r="I552" s="9">
        <v>44697</v>
      </c>
      <c r="J552" s="9">
        <v>44716</v>
      </c>
      <c r="K552" s="9">
        <v>44721</v>
      </c>
      <c r="L552" t="s">
        <v>19</v>
      </c>
      <c r="M552" s="4">
        <v>116427</v>
      </c>
      <c r="N552">
        <v>4</v>
      </c>
      <c r="O552" t="s">
        <v>20</v>
      </c>
      <c r="P552" s="4">
        <v>1</v>
      </c>
      <c r="Q552" t="s">
        <v>28</v>
      </c>
      <c r="R552" s="10" t="str">
        <f t="shared" si="16"/>
        <v>28-33</v>
      </c>
      <c r="S552">
        <f t="shared" si="17"/>
        <v>24</v>
      </c>
    </row>
    <row r="553" spans="1:19">
      <c r="A553" t="s">
        <v>627</v>
      </c>
      <c r="B553" t="s">
        <v>30</v>
      </c>
      <c r="C553" s="4">
        <v>32</v>
      </c>
      <c r="D553" t="s">
        <v>14</v>
      </c>
      <c r="E553" t="s">
        <v>65</v>
      </c>
      <c r="F553" t="s">
        <v>50</v>
      </c>
      <c r="G553" t="s">
        <v>27</v>
      </c>
      <c r="H553" t="s">
        <v>18</v>
      </c>
      <c r="I553" s="9">
        <v>44697</v>
      </c>
      <c r="J553" s="9">
        <v>44705</v>
      </c>
      <c r="K553" s="9">
        <v>44714</v>
      </c>
      <c r="L553" t="s">
        <v>19</v>
      </c>
      <c r="M553" s="4">
        <v>57154</v>
      </c>
      <c r="N553">
        <v>4.8</v>
      </c>
      <c r="O553" t="s">
        <v>20</v>
      </c>
      <c r="P553" s="4">
        <v>4</v>
      </c>
      <c r="Q553" t="s">
        <v>21</v>
      </c>
      <c r="R553" s="10" t="str">
        <f t="shared" si="16"/>
        <v>28-33</v>
      </c>
      <c r="S553">
        <f t="shared" si="17"/>
        <v>17</v>
      </c>
    </row>
    <row r="554" spans="1:19">
      <c r="A554" t="s">
        <v>628</v>
      </c>
      <c r="B554" t="s">
        <v>13</v>
      </c>
      <c r="C554" s="4">
        <v>35</v>
      </c>
      <c r="D554" t="s">
        <v>14</v>
      </c>
      <c r="E554" t="s">
        <v>15</v>
      </c>
      <c r="F554" t="s">
        <v>86</v>
      </c>
      <c r="G554" t="s">
        <v>27</v>
      </c>
      <c r="H554" t="s">
        <v>51</v>
      </c>
      <c r="I554" s="9">
        <v>44698</v>
      </c>
      <c r="J554" s="9">
        <v>44714</v>
      </c>
      <c r="K554" s="9">
        <v>44718</v>
      </c>
      <c r="L554" t="s">
        <v>19</v>
      </c>
      <c r="M554" s="4">
        <v>135236</v>
      </c>
      <c r="N554">
        <v>4</v>
      </c>
      <c r="O554" t="s">
        <v>45</v>
      </c>
      <c r="P554" s="4">
        <v>4</v>
      </c>
      <c r="Q554" t="s">
        <v>28</v>
      </c>
      <c r="R554" s="10" t="str">
        <f t="shared" si="16"/>
        <v>34-39</v>
      </c>
      <c r="S554">
        <f t="shared" si="17"/>
        <v>20</v>
      </c>
    </row>
    <row r="555" spans="1:19">
      <c r="A555" t="s">
        <v>629</v>
      </c>
      <c r="B555" t="s">
        <v>13</v>
      </c>
      <c r="C555" s="4">
        <v>30</v>
      </c>
      <c r="D555" t="s">
        <v>129</v>
      </c>
      <c r="E555" t="s">
        <v>205</v>
      </c>
      <c r="F555" t="s">
        <v>16</v>
      </c>
      <c r="G555" t="s">
        <v>17</v>
      </c>
      <c r="H555" t="s">
        <v>51</v>
      </c>
      <c r="I555" s="9">
        <v>44699</v>
      </c>
      <c r="J555" s="9">
        <v>44713</v>
      </c>
      <c r="K555" s="9">
        <v>44720</v>
      </c>
      <c r="L555" t="s">
        <v>56</v>
      </c>
      <c r="M555" s="5"/>
      <c r="P555" s="5"/>
      <c r="Q555" t="s">
        <v>63</v>
      </c>
      <c r="R555" s="10" t="str">
        <f t="shared" si="16"/>
        <v>28-33</v>
      </c>
      <c r="S555">
        <f t="shared" si="17"/>
        <v>21</v>
      </c>
    </row>
    <row r="556" spans="1:19">
      <c r="A556" t="s">
        <v>630</v>
      </c>
      <c r="B556" t="s">
        <v>30</v>
      </c>
      <c r="C556" s="4">
        <v>32</v>
      </c>
      <c r="D556" t="s">
        <v>40</v>
      </c>
      <c r="E556" t="s">
        <v>253</v>
      </c>
      <c r="F556" t="s">
        <v>106</v>
      </c>
      <c r="G556" t="s">
        <v>66</v>
      </c>
      <c r="H556" t="s">
        <v>37</v>
      </c>
      <c r="I556" s="9">
        <v>44699</v>
      </c>
      <c r="J556" s="9">
        <v>44715</v>
      </c>
      <c r="K556" s="9">
        <v>44726</v>
      </c>
      <c r="L556" t="s">
        <v>38</v>
      </c>
      <c r="M556" s="5"/>
      <c r="P556" s="4">
        <v>3</v>
      </c>
      <c r="Q556" t="s">
        <v>28</v>
      </c>
      <c r="R556" s="10" t="str">
        <f t="shared" si="16"/>
        <v>28-33</v>
      </c>
      <c r="S556">
        <f t="shared" si="17"/>
        <v>27</v>
      </c>
    </row>
    <row r="557" spans="1:19">
      <c r="A557" t="s">
        <v>631</v>
      </c>
      <c r="B557" t="s">
        <v>13</v>
      </c>
      <c r="C557" s="4">
        <v>32</v>
      </c>
      <c r="D557" t="s">
        <v>14</v>
      </c>
      <c r="E557" t="s">
        <v>15</v>
      </c>
      <c r="F557" t="s">
        <v>86</v>
      </c>
      <c r="G557" t="s">
        <v>17</v>
      </c>
      <c r="H557" t="s">
        <v>18</v>
      </c>
      <c r="I557" s="9">
        <v>44699</v>
      </c>
      <c r="J557" s="9">
        <v>44719</v>
      </c>
      <c r="K557" s="9">
        <v>44730</v>
      </c>
      <c r="L557" t="s">
        <v>19</v>
      </c>
      <c r="M557" s="4">
        <v>125152</v>
      </c>
      <c r="N557">
        <v>4.4000000000000004</v>
      </c>
      <c r="O557" t="s">
        <v>20</v>
      </c>
      <c r="P557" s="4">
        <v>4</v>
      </c>
      <c r="Q557" t="s">
        <v>63</v>
      </c>
      <c r="R557" s="10" t="str">
        <f t="shared" si="16"/>
        <v>28-33</v>
      </c>
      <c r="S557">
        <f t="shared" si="17"/>
        <v>31</v>
      </c>
    </row>
    <row r="558" spans="1:19">
      <c r="A558" t="s">
        <v>632</v>
      </c>
      <c r="B558" t="s">
        <v>13</v>
      </c>
      <c r="C558" s="4">
        <v>33</v>
      </c>
      <c r="D558" t="s">
        <v>24</v>
      </c>
      <c r="E558" t="s">
        <v>43</v>
      </c>
      <c r="F558" t="s">
        <v>26</v>
      </c>
      <c r="G558" t="s">
        <v>17</v>
      </c>
      <c r="H558" t="s">
        <v>51</v>
      </c>
      <c r="I558" s="9">
        <v>44699</v>
      </c>
      <c r="J558" s="9">
        <v>44717</v>
      </c>
      <c r="K558" s="9">
        <v>44722</v>
      </c>
      <c r="L558" t="s">
        <v>19</v>
      </c>
      <c r="M558" s="5"/>
      <c r="O558" t="s">
        <v>20</v>
      </c>
      <c r="P558" s="5"/>
      <c r="Q558" t="s">
        <v>28</v>
      </c>
      <c r="R558" s="10" t="str">
        <f t="shared" si="16"/>
        <v>28-33</v>
      </c>
      <c r="S558">
        <f t="shared" si="17"/>
        <v>23</v>
      </c>
    </row>
    <row r="559" spans="1:19">
      <c r="A559" t="s">
        <v>633</v>
      </c>
      <c r="B559" t="s">
        <v>13</v>
      </c>
      <c r="C559" s="4">
        <v>27</v>
      </c>
      <c r="D559" t="s">
        <v>14</v>
      </c>
      <c r="E559" t="s">
        <v>15</v>
      </c>
      <c r="F559" t="s">
        <v>31</v>
      </c>
      <c r="G559" t="s">
        <v>32</v>
      </c>
      <c r="H559" t="s">
        <v>37</v>
      </c>
      <c r="I559" s="9">
        <v>44699</v>
      </c>
      <c r="J559" s="9">
        <v>44707</v>
      </c>
      <c r="K559" s="9">
        <v>44711</v>
      </c>
      <c r="L559" t="s">
        <v>19</v>
      </c>
      <c r="M559" s="5"/>
      <c r="O559" t="s">
        <v>20</v>
      </c>
      <c r="P559" s="4">
        <v>5</v>
      </c>
      <c r="Q559" t="s">
        <v>28</v>
      </c>
      <c r="R559" s="10" t="str">
        <f t="shared" si="16"/>
        <v>22-27</v>
      </c>
      <c r="S559">
        <f t="shared" si="17"/>
        <v>12</v>
      </c>
    </row>
    <row r="560" spans="1:19">
      <c r="A560" t="s">
        <v>634</v>
      </c>
      <c r="B560" t="s">
        <v>30</v>
      </c>
      <c r="C560" s="4">
        <v>26</v>
      </c>
      <c r="D560" t="s">
        <v>129</v>
      </c>
      <c r="E560" t="s">
        <v>205</v>
      </c>
      <c r="F560" t="s">
        <v>61</v>
      </c>
      <c r="G560" t="s">
        <v>32</v>
      </c>
      <c r="H560" t="s">
        <v>37</v>
      </c>
      <c r="I560" s="9">
        <v>44699</v>
      </c>
      <c r="J560" s="9">
        <v>44710</v>
      </c>
      <c r="K560" s="9">
        <v>44714</v>
      </c>
      <c r="L560" t="s">
        <v>56</v>
      </c>
      <c r="M560" s="5"/>
      <c r="P560" s="5"/>
      <c r="Q560" t="s">
        <v>28</v>
      </c>
      <c r="R560" s="10" t="str">
        <f t="shared" si="16"/>
        <v>22-27</v>
      </c>
      <c r="S560">
        <f t="shared" si="17"/>
        <v>15</v>
      </c>
    </row>
    <row r="561" spans="1:19">
      <c r="A561" t="s">
        <v>635</v>
      </c>
      <c r="B561" t="s">
        <v>30</v>
      </c>
      <c r="C561" s="4">
        <v>36</v>
      </c>
      <c r="D561" t="s">
        <v>14</v>
      </c>
      <c r="E561" t="s">
        <v>65</v>
      </c>
      <c r="F561" t="s">
        <v>125</v>
      </c>
      <c r="G561" t="s">
        <v>27</v>
      </c>
      <c r="H561" t="s">
        <v>37</v>
      </c>
      <c r="I561" s="9">
        <v>44700</v>
      </c>
      <c r="J561" s="9">
        <v>44712</v>
      </c>
      <c r="K561" s="9">
        <v>44720</v>
      </c>
      <c r="L561" t="s">
        <v>19</v>
      </c>
      <c r="M561" s="4">
        <v>112141</v>
      </c>
      <c r="N561">
        <v>4.4000000000000004</v>
      </c>
      <c r="O561" t="s">
        <v>45</v>
      </c>
      <c r="P561" s="4">
        <v>5</v>
      </c>
      <c r="Q561" t="s">
        <v>28</v>
      </c>
      <c r="R561" s="10" t="str">
        <f t="shared" si="16"/>
        <v>34-39</v>
      </c>
      <c r="S561">
        <f t="shared" si="17"/>
        <v>20</v>
      </c>
    </row>
    <row r="562" spans="1:19">
      <c r="A562" t="s">
        <v>636</v>
      </c>
      <c r="B562" t="s">
        <v>30</v>
      </c>
      <c r="C562" s="4">
        <v>26</v>
      </c>
      <c r="D562" t="s">
        <v>14</v>
      </c>
      <c r="E562" t="s">
        <v>15</v>
      </c>
      <c r="F562" t="s">
        <v>53</v>
      </c>
      <c r="G562" t="s">
        <v>32</v>
      </c>
      <c r="H562" t="s">
        <v>18</v>
      </c>
      <c r="I562" s="9">
        <v>44700</v>
      </c>
      <c r="J562" s="9">
        <v>44715</v>
      </c>
      <c r="K562" s="9">
        <v>44719</v>
      </c>
      <c r="L562" t="s">
        <v>19</v>
      </c>
      <c r="M562" s="4">
        <v>69823</v>
      </c>
      <c r="N562">
        <v>4.9000000000000004</v>
      </c>
      <c r="O562" t="s">
        <v>20</v>
      </c>
      <c r="P562" s="4">
        <v>5</v>
      </c>
      <c r="Q562" t="s">
        <v>28</v>
      </c>
      <c r="R562" s="10" t="str">
        <f t="shared" si="16"/>
        <v>22-27</v>
      </c>
      <c r="S562">
        <f t="shared" si="17"/>
        <v>19</v>
      </c>
    </row>
    <row r="563" spans="1:19">
      <c r="A563" t="s">
        <v>637</v>
      </c>
      <c r="B563" t="s">
        <v>13</v>
      </c>
      <c r="C563" s="4">
        <v>22</v>
      </c>
      <c r="D563" t="s">
        <v>24</v>
      </c>
      <c r="E563" t="s">
        <v>43</v>
      </c>
      <c r="F563" t="s">
        <v>50</v>
      </c>
      <c r="G563" t="s">
        <v>69</v>
      </c>
      <c r="H563" t="s">
        <v>48</v>
      </c>
      <c r="I563" s="9">
        <v>44700</v>
      </c>
      <c r="J563" s="9">
        <v>44714</v>
      </c>
      <c r="K563" s="9">
        <v>44718</v>
      </c>
      <c r="L563" t="s">
        <v>56</v>
      </c>
      <c r="M563" s="5"/>
      <c r="P563" s="4">
        <v>4</v>
      </c>
      <c r="Q563" t="s">
        <v>21</v>
      </c>
      <c r="R563" s="10" t="str">
        <f t="shared" si="16"/>
        <v>22-27</v>
      </c>
      <c r="S563">
        <f t="shared" si="17"/>
        <v>18</v>
      </c>
    </row>
    <row r="564" spans="1:19">
      <c r="A564" t="s">
        <v>638</v>
      </c>
      <c r="B564" t="s">
        <v>13</v>
      </c>
      <c r="C564" s="4">
        <v>37</v>
      </c>
      <c r="D564" t="s">
        <v>14</v>
      </c>
      <c r="E564" t="s">
        <v>15</v>
      </c>
      <c r="F564" t="s">
        <v>26</v>
      </c>
      <c r="G564" t="s">
        <v>32</v>
      </c>
      <c r="H564" t="s">
        <v>37</v>
      </c>
      <c r="I564" s="9">
        <v>44700</v>
      </c>
      <c r="J564" s="9">
        <v>44722</v>
      </c>
      <c r="K564" s="9">
        <v>44727</v>
      </c>
      <c r="L564" t="s">
        <v>38</v>
      </c>
      <c r="M564" s="5"/>
      <c r="P564" s="4">
        <v>4</v>
      </c>
      <c r="Q564" t="s">
        <v>28</v>
      </c>
      <c r="R564" s="10" t="str">
        <f t="shared" si="16"/>
        <v>34-39</v>
      </c>
      <c r="S564">
        <f t="shared" si="17"/>
        <v>27</v>
      </c>
    </row>
    <row r="565" spans="1:19">
      <c r="A565" t="s">
        <v>639</v>
      </c>
      <c r="B565" t="s">
        <v>13</v>
      </c>
      <c r="C565" s="4">
        <v>33</v>
      </c>
      <c r="D565" t="s">
        <v>24</v>
      </c>
      <c r="E565" t="s">
        <v>43</v>
      </c>
      <c r="F565" t="s">
        <v>44</v>
      </c>
      <c r="G565" t="s">
        <v>32</v>
      </c>
      <c r="H565" t="s">
        <v>18</v>
      </c>
      <c r="I565" s="9">
        <v>44700</v>
      </c>
      <c r="J565" s="9">
        <v>44712</v>
      </c>
      <c r="K565" s="9">
        <v>44719</v>
      </c>
      <c r="L565" t="s">
        <v>19</v>
      </c>
      <c r="M565" s="4">
        <v>75808</v>
      </c>
      <c r="N565">
        <v>3.8</v>
      </c>
      <c r="O565" t="s">
        <v>20</v>
      </c>
      <c r="P565" s="4">
        <v>4</v>
      </c>
      <c r="Q565" t="s">
        <v>28</v>
      </c>
      <c r="R565" s="10" t="str">
        <f t="shared" si="16"/>
        <v>28-33</v>
      </c>
      <c r="S565">
        <f t="shared" si="17"/>
        <v>19</v>
      </c>
    </row>
    <row r="566" spans="1:19">
      <c r="A566" t="s">
        <v>640</v>
      </c>
      <c r="B566" t="s">
        <v>13</v>
      </c>
      <c r="C566" s="4">
        <v>28</v>
      </c>
      <c r="D566" t="s">
        <v>24</v>
      </c>
      <c r="E566" t="s">
        <v>43</v>
      </c>
      <c r="F566" t="s">
        <v>78</v>
      </c>
      <c r="G566" t="s">
        <v>17</v>
      </c>
      <c r="H566" t="s">
        <v>51</v>
      </c>
      <c r="I566" s="9">
        <v>44700</v>
      </c>
      <c r="J566" s="9">
        <v>44720</v>
      </c>
      <c r="K566" s="9">
        <v>44732</v>
      </c>
      <c r="L566" t="s">
        <v>75</v>
      </c>
      <c r="M566" s="5"/>
      <c r="P566" s="4">
        <v>3</v>
      </c>
      <c r="Q566" t="s">
        <v>28</v>
      </c>
      <c r="R566" s="10" t="str">
        <f t="shared" si="16"/>
        <v>28-33</v>
      </c>
      <c r="S566">
        <f t="shared" si="17"/>
        <v>32</v>
      </c>
    </row>
    <row r="567" spans="1:19">
      <c r="A567" t="s">
        <v>641</v>
      </c>
      <c r="B567" t="s">
        <v>30</v>
      </c>
      <c r="C567" s="4">
        <v>29</v>
      </c>
      <c r="D567" t="s">
        <v>24</v>
      </c>
      <c r="E567" t="s">
        <v>43</v>
      </c>
      <c r="F567" t="s">
        <v>61</v>
      </c>
      <c r="G567" t="s">
        <v>27</v>
      </c>
      <c r="H567" t="s">
        <v>37</v>
      </c>
      <c r="I567" s="9">
        <v>44701</v>
      </c>
      <c r="J567" s="9">
        <v>44722</v>
      </c>
      <c r="K567" s="9">
        <v>44726</v>
      </c>
      <c r="L567" t="s">
        <v>56</v>
      </c>
      <c r="M567" s="5"/>
      <c r="P567" s="4">
        <v>3</v>
      </c>
      <c r="Q567" t="s">
        <v>28</v>
      </c>
      <c r="R567" s="10" t="str">
        <f t="shared" si="16"/>
        <v>28-33</v>
      </c>
      <c r="S567">
        <f t="shared" si="17"/>
        <v>25</v>
      </c>
    </row>
    <row r="568" spans="1:19">
      <c r="A568" t="s">
        <v>642</v>
      </c>
      <c r="B568" t="s">
        <v>13</v>
      </c>
      <c r="C568" s="4">
        <v>25</v>
      </c>
      <c r="D568" t="s">
        <v>14</v>
      </c>
      <c r="E568" t="s">
        <v>15</v>
      </c>
      <c r="F568" t="s">
        <v>44</v>
      </c>
      <c r="G568" t="s">
        <v>17</v>
      </c>
      <c r="H568" t="s">
        <v>37</v>
      </c>
      <c r="I568" s="9">
        <v>44701</v>
      </c>
      <c r="J568" s="9">
        <v>44713</v>
      </c>
      <c r="K568" s="9">
        <v>44723</v>
      </c>
      <c r="L568" t="s">
        <v>38</v>
      </c>
      <c r="M568" s="5"/>
      <c r="P568" s="4">
        <v>4</v>
      </c>
      <c r="Q568" t="s">
        <v>28</v>
      </c>
      <c r="R568" s="10" t="str">
        <f t="shared" si="16"/>
        <v>22-27</v>
      </c>
      <c r="S568">
        <f t="shared" si="17"/>
        <v>22</v>
      </c>
    </row>
    <row r="569" spans="1:19">
      <c r="A569" t="s">
        <v>643</v>
      </c>
      <c r="B569" t="s">
        <v>13</v>
      </c>
      <c r="C569" s="4">
        <v>35</v>
      </c>
      <c r="D569" t="s">
        <v>24</v>
      </c>
      <c r="E569" t="s">
        <v>43</v>
      </c>
      <c r="F569" t="s">
        <v>106</v>
      </c>
      <c r="G569" t="s">
        <v>17</v>
      </c>
      <c r="H569" t="s">
        <v>48</v>
      </c>
      <c r="I569" s="9">
        <v>44701</v>
      </c>
      <c r="J569" s="9">
        <v>44716</v>
      </c>
      <c r="K569" s="9">
        <v>44728</v>
      </c>
      <c r="L569" t="s">
        <v>56</v>
      </c>
      <c r="M569" s="5"/>
      <c r="P569" s="4">
        <v>5</v>
      </c>
      <c r="Q569" t="s">
        <v>28</v>
      </c>
      <c r="R569" s="10" t="str">
        <f t="shared" si="16"/>
        <v>34-39</v>
      </c>
      <c r="S569">
        <f t="shared" si="17"/>
        <v>27</v>
      </c>
    </row>
    <row r="570" spans="1:19">
      <c r="A570" t="s">
        <v>644</v>
      </c>
      <c r="B570" t="s">
        <v>23</v>
      </c>
      <c r="C570" s="4">
        <v>34</v>
      </c>
      <c r="D570" t="s">
        <v>34</v>
      </c>
      <c r="E570" t="s">
        <v>47</v>
      </c>
      <c r="F570" t="s">
        <v>26</v>
      </c>
      <c r="G570" t="s">
        <v>69</v>
      </c>
      <c r="H570" t="s">
        <v>51</v>
      </c>
      <c r="I570" s="9">
        <v>44701</v>
      </c>
      <c r="J570" s="9">
        <v>44711</v>
      </c>
      <c r="K570" s="9">
        <v>44719</v>
      </c>
      <c r="L570" t="s">
        <v>19</v>
      </c>
      <c r="M570" s="4">
        <v>74549</v>
      </c>
      <c r="N570">
        <v>3.8</v>
      </c>
      <c r="O570" t="s">
        <v>45</v>
      </c>
      <c r="P570" s="4">
        <v>4</v>
      </c>
      <c r="Q570" t="s">
        <v>28</v>
      </c>
      <c r="R570" s="10" t="str">
        <f t="shared" si="16"/>
        <v>34-39</v>
      </c>
      <c r="S570">
        <f t="shared" si="17"/>
        <v>18</v>
      </c>
    </row>
    <row r="571" spans="1:19">
      <c r="A571" t="s">
        <v>645</v>
      </c>
      <c r="B571" t="s">
        <v>13</v>
      </c>
      <c r="C571" s="4">
        <v>27</v>
      </c>
      <c r="D571" t="s">
        <v>14</v>
      </c>
      <c r="E571" t="s">
        <v>15</v>
      </c>
      <c r="F571" t="s">
        <v>96</v>
      </c>
      <c r="G571" t="s">
        <v>66</v>
      </c>
      <c r="H571" t="s">
        <v>37</v>
      </c>
      <c r="I571" s="9">
        <v>44702</v>
      </c>
      <c r="J571" s="9">
        <v>44716</v>
      </c>
      <c r="K571" s="9">
        <v>44727</v>
      </c>
      <c r="L571" t="s">
        <v>38</v>
      </c>
      <c r="M571" s="5"/>
      <c r="P571" s="4">
        <v>4</v>
      </c>
      <c r="Q571" t="s">
        <v>21</v>
      </c>
      <c r="R571" s="10" t="str">
        <f t="shared" si="16"/>
        <v>22-27</v>
      </c>
      <c r="S571">
        <f t="shared" si="17"/>
        <v>25</v>
      </c>
    </row>
    <row r="572" spans="1:19">
      <c r="A572" t="s">
        <v>646</v>
      </c>
      <c r="B572" t="s">
        <v>13</v>
      </c>
      <c r="C572" s="4">
        <v>24</v>
      </c>
      <c r="D572" t="s">
        <v>24</v>
      </c>
      <c r="E572" t="s">
        <v>43</v>
      </c>
      <c r="F572" t="s">
        <v>125</v>
      </c>
      <c r="G572" t="s">
        <v>32</v>
      </c>
      <c r="H572" t="s">
        <v>48</v>
      </c>
      <c r="I572" s="9">
        <v>44702</v>
      </c>
      <c r="J572" s="9">
        <v>44714</v>
      </c>
      <c r="K572" s="9">
        <v>44725</v>
      </c>
      <c r="L572" t="s">
        <v>19</v>
      </c>
      <c r="M572" s="4">
        <v>103746</v>
      </c>
      <c r="N572">
        <v>3.7</v>
      </c>
      <c r="O572" t="s">
        <v>45</v>
      </c>
      <c r="P572" s="5"/>
      <c r="Q572" t="s">
        <v>28</v>
      </c>
      <c r="R572" s="10" t="str">
        <f t="shared" si="16"/>
        <v>22-27</v>
      </c>
      <c r="S572">
        <f t="shared" si="17"/>
        <v>23</v>
      </c>
    </row>
    <row r="573" spans="1:19">
      <c r="A573" t="s">
        <v>647</v>
      </c>
      <c r="B573" t="s">
        <v>30</v>
      </c>
      <c r="C573" s="4">
        <v>33</v>
      </c>
      <c r="D573" t="s">
        <v>24</v>
      </c>
      <c r="E573" t="s">
        <v>25</v>
      </c>
      <c r="F573" t="s">
        <v>93</v>
      </c>
      <c r="G573" t="s">
        <v>66</v>
      </c>
      <c r="H573" t="s">
        <v>18</v>
      </c>
      <c r="I573" s="9">
        <v>44702</v>
      </c>
      <c r="J573" s="9">
        <v>44719</v>
      </c>
      <c r="K573" s="9">
        <v>44728</v>
      </c>
      <c r="L573" t="s">
        <v>19</v>
      </c>
      <c r="M573" s="4">
        <v>151215</v>
      </c>
      <c r="N573">
        <v>3.7</v>
      </c>
      <c r="O573" t="s">
        <v>20</v>
      </c>
      <c r="P573" s="4">
        <v>3</v>
      </c>
      <c r="Q573" t="s">
        <v>21</v>
      </c>
      <c r="R573" s="10" t="str">
        <f t="shared" si="16"/>
        <v>28-33</v>
      </c>
      <c r="S573">
        <f t="shared" si="17"/>
        <v>26</v>
      </c>
    </row>
    <row r="574" spans="1:19">
      <c r="A574" t="s">
        <v>648</v>
      </c>
      <c r="B574" t="s">
        <v>13</v>
      </c>
      <c r="C574" s="4">
        <v>35</v>
      </c>
      <c r="D574" t="s">
        <v>24</v>
      </c>
      <c r="E574" t="s">
        <v>43</v>
      </c>
      <c r="F574" t="s">
        <v>86</v>
      </c>
      <c r="G574" t="s">
        <v>27</v>
      </c>
      <c r="H574" t="s">
        <v>37</v>
      </c>
      <c r="I574" s="9">
        <v>44702</v>
      </c>
      <c r="J574" s="9">
        <v>44724</v>
      </c>
      <c r="K574" s="9">
        <v>44734</v>
      </c>
      <c r="L574" t="s">
        <v>19</v>
      </c>
      <c r="M574" s="5"/>
      <c r="O574" t="s">
        <v>20</v>
      </c>
      <c r="P574" s="4">
        <v>2</v>
      </c>
      <c r="Q574" t="s">
        <v>28</v>
      </c>
      <c r="R574" s="10" t="str">
        <f t="shared" si="16"/>
        <v>34-39</v>
      </c>
      <c r="S574">
        <f t="shared" si="17"/>
        <v>32</v>
      </c>
    </row>
    <row r="575" spans="1:19">
      <c r="A575" t="s">
        <v>649</v>
      </c>
      <c r="B575" t="s">
        <v>30</v>
      </c>
      <c r="C575" s="4">
        <v>33</v>
      </c>
      <c r="D575" t="s">
        <v>24</v>
      </c>
      <c r="E575" t="s">
        <v>25</v>
      </c>
      <c r="F575" t="s">
        <v>16</v>
      </c>
      <c r="G575" t="s">
        <v>69</v>
      </c>
      <c r="H575" t="s">
        <v>48</v>
      </c>
      <c r="I575" s="9">
        <v>44702</v>
      </c>
      <c r="J575" s="9">
        <v>44710</v>
      </c>
      <c r="K575" s="9">
        <v>44719</v>
      </c>
      <c r="L575" t="s">
        <v>19</v>
      </c>
      <c r="M575" s="4">
        <v>63135</v>
      </c>
      <c r="N575">
        <v>4.7</v>
      </c>
      <c r="O575" t="s">
        <v>45</v>
      </c>
      <c r="P575" s="4">
        <v>4</v>
      </c>
      <c r="Q575" t="s">
        <v>28</v>
      </c>
      <c r="R575" s="10" t="str">
        <f t="shared" si="16"/>
        <v>28-33</v>
      </c>
      <c r="S575">
        <f t="shared" si="17"/>
        <v>17</v>
      </c>
    </row>
    <row r="576" spans="1:19">
      <c r="A576" t="s">
        <v>650</v>
      </c>
      <c r="B576" t="s">
        <v>30</v>
      </c>
      <c r="C576" s="4">
        <v>39</v>
      </c>
      <c r="D576" t="s">
        <v>58</v>
      </c>
      <c r="E576" t="s">
        <v>111</v>
      </c>
      <c r="F576" t="s">
        <v>53</v>
      </c>
      <c r="G576" t="s">
        <v>27</v>
      </c>
      <c r="H576" t="s">
        <v>18</v>
      </c>
      <c r="I576" s="9">
        <v>44702</v>
      </c>
      <c r="J576" s="9">
        <v>44721</v>
      </c>
      <c r="K576" s="9">
        <v>44730</v>
      </c>
      <c r="L576" t="s">
        <v>75</v>
      </c>
      <c r="M576" s="5"/>
      <c r="P576" s="4">
        <v>4</v>
      </c>
      <c r="Q576" t="s">
        <v>21</v>
      </c>
      <c r="R576" s="10" t="str">
        <f t="shared" si="16"/>
        <v>34-39</v>
      </c>
      <c r="S576">
        <f t="shared" si="17"/>
        <v>28</v>
      </c>
    </row>
    <row r="577" spans="1:19">
      <c r="A577" t="s">
        <v>651</v>
      </c>
      <c r="B577" t="s">
        <v>23</v>
      </c>
      <c r="C577" s="4">
        <v>40</v>
      </c>
      <c r="D577" t="s">
        <v>34</v>
      </c>
      <c r="E577" t="s">
        <v>47</v>
      </c>
      <c r="F577" t="s">
        <v>50</v>
      </c>
      <c r="G577" t="s">
        <v>27</v>
      </c>
      <c r="H577" t="s">
        <v>48</v>
      </c>
      <c r="I577" s="9">
        <v>44702</v>
      </c>
      <c r="J577" s="9">
        <v>44718</v>
      </c>
      <c r="K577" s="9">
        <v>44727</v>
      </c>
      <c r="L577" t="s">
        <v>19</v>
      </c>
      <c r="M577" s="4">
        <v>38343</v>
      </c>
      <c r="N577">
        <v>4.7</v>
      </c>
      <c r="O577" t="s">
        <v>20</v>
      </c>
      <c r="P577" s="4">
        <v>4</v>
      </c>
      <c r="Q577" t="s">
        <v>28</v>
      </c>
      <c r="R577" s="10" t="str">
        <f t="shared" si="16"/>
        <v>40-45</v>
      </c>
      <c r="S577">
        <f t="shared" si="17"/>
        <v>25</v>
      </c>
    </row>
    <row r="578" spans="1:19">
      <c r="A578" t="s">
        <v>652</v>
      </c>
      <c r="B578" t="s">
        <v>13</v>
      </c>
      <c r="C578" s="4">
        <v>36</v>
      </c>
      <c r="D578" t="s">
        <v>80</v>
      </c>
      <c r="E578" t="s">
        <v>81</v>
      </c>
      <c r="F578" t="s">
        <v>96</v>
      </c>
      <c r="G578" t="s">
        <v>17</v>
      </c>
      <c r="H578" t="s">
        <v>37</v>
      </c>
      <c r="I578" s="9">
        <v>44702</v>
      </c>
      <c r="J578" s="9">
        <v>44724</v>
      </c>
      <c r="K578" s="9">
        <v>44733</v>
      </c>
      <c r="L578" t="s">
        <v>19</v>
      </c>
      <c r="M578" s="4">
        <v>55283</v>
      </c>
      <c r="N578">
        <v>3.6</v>
      </c>
      <c r="O578" t="s">
        <v>45</v>
      </c>
      <c r="P578" s="4">
        <v>5</v>
      </c>
      <c r="Q578" t="s">
        <v>21</v>
      </c>
      <c r="R578" s="10" t="str">
        <f t="shared" si="16"/>
        <v>34-39</v>
      </c>
      <c r="S578">
        <f t="shared" si="17"/>
        <v>31</v>
      </c>
    </row>
    <row r="579" spans="1:19">
      <c r="A579" t="s">
        <v>653</v>
      </c>
      <c r="B579" t="s">
        <v>23</v>
      </c>
      <c r="C579" s="4">
        <v>30</v>
      </c>
      <c r="D579" t="s">
        <v>14</v>
      </c>
      <c r="E579" t="s">
        <v>65</v>
      </c>
      <c r="F579" t="s">
        <v>78</v>
      </c>
      <c r="G579" t="s">
        <v>17</v>
      </c>
      <c r="H579" t="s">
        <v>48</v>
      </c>
      <c r="I579" s="9">
        <v>44702</v>
      </c>
      <c r="J579" s="9">
        <v>44712</v>
      </c>
      <c r="K579" s="9">
        <v>44719</v>
      </c>
      <c r="L579" t="s">
        <v>19</v>
      </c>
      <c r="M579" s="4">
        <v>44684</v>
      </c>
      <c r="N579">
        <v>4.5999999999999996</v>
      </c>
      <c r="O579" t="s">
        <v>20</v>
      </c>
      <c r="P579" s="4">
        <v>4</v>
      </c>
      <c r="Q579" t="s">
        <v>28</v>
      </c>
      <c r="R579" s="10" t="str">
        <f t="shared" ref="R579:R642" si="18">IF(AND(C579&gt;=22,C579&lt;=27),"22-27",
 IF(AND(C579&gt;=28,C579&lt;=33),"28-33",
 IF(AND(C579&gt;=34,C579&lt;=39),"34-39",
 IF(AND(C579&gt;=40,C579&lt;=45),"40-45",
 IF(AND(C579&gt;=46,C579&lt;=51),"46-51",
 IF(AND(C579&gt;=52,C579&lt;=57),"52-57","Other"))))))</f>
        <v>28-33</v>
      </c>
      <c r="S579">
        <f t="shared" ref="S579:S642" si="19">K579-I579</f>
        <v>17</v>
      </c>
    </row>
    <row r="580" spans="1:19">
      <c r="A580" t="s">
        <v>654</v>
      </c>
      <c r="B580" t="s">
        <v>13</v>
      </c>
      <c r="C580" s="4">
        <v>26</v>
      </c>
      <c r="D580" t="s">
        <v>24</v>
      </c>
      <c r="E580" t="s">
        <v>43</v>
      </c>
      <c r="F580" t="s">
        <v>26</v>
      </c>
      <c r="G580" t="s">
        <v>69</v>
      </c>
      <c r="H580" t="s">
        <v>37</v>
      </c>
      <c r="I580" s="9">
        <v>44703</v>
      </c>
      <c r="J580" s="9">
        <v>44718</v>
      </c>
      <c r="K580" s="9">
        <v>44727</v>
      </c>
      <c r="L580" t="s">
        <v>145</v>
      </c>
      <c r="M580" s="5"/>
      <c r="P580" s="4">
        <v>4</v>
      </c>
      <c r="Q580" t="s">
        <v>63</v>
      </c>
      <c r="R580" s="10" t="str">
        <f t="shared" si="18"/>
        <v>22-27</v>
      </c>
      <c r="S580">
        <f t="shared" si="19"/>
        <v>24</v>
      </c>
    </row>
    <row r="581" spans="1:19">
      <c r="A581" t="s">
        <v>655</v>
      </c>
      <c r="B581" t="s">
        <v>13</v>
      </c>
      <c r="C581" s="4">
        <v>25</v>
      </c>
      <c r="D581" t="s">
        <v>24</v>
      </c>
      <c r="E581" t="s">
        <v>25</v>
      </c>
      <c r="F581" t="s">
        <v>78</v>
      </c>
      <c r="G581" t="s">
        <v>17</v>
      </c>
      <c r="H581" t="s">
        <v>37</v>
      </c>
      <c r="I581" s="9">
        <v>44703</v>
      </c>
      <c r="J581" s="9">
        <v>44724</v>
      </c>
      <c r="K581" s="9">
        <v>44734</v>
      </c>
      <c r="L581" t="s">
        <v>19</v>
      </c>
      <c r="M581" s="4">
        <v>44605</v>
      </c>
      <c r="N581">
        <v>4.8</v>
      </c>
      <c r="O581" t="s">
        <v>20</v>
      </c>
      <c r="P581" s="4">
        <v>5</v>
      </c>
      <c r="Q581" t="s">
        <v>28</v>
      </c>
      <c r="R581" s="10" t="str">
        <f t="shared" si="18"/>
        <v>22-27</v>
      </c>
      <c r="S581">
        <f t="shared" si="19"/>
        <v>31</v>
      </c>
    </row>
    <row r="582" spans="1:19">
      <c r="A582" t="s">
        <v>656</v>
      </c>
      <c r="B582" t="s">
        <v>13</v>
      </c>
      <c r="C582" s="4">
        <v>22</v>
      </c>
      <c r="D582" t="s">
        <v>58</v>
      </c>
      <c r="E582" t="s">
        <v>59</v>
      </c>
      <c r="F582" t="s">
        <v>93</v>
      </c>
      <c r="G582" t="s">
        <v>69</v>
      </c>
      <c r="H582" t="s">
        <v>37</v>
      </c>
      <c r="I582" s="9">
        <v>44703</v>
      </c>
      <c r="J582" s="9">
        <v>44721</v>
      </c>
      <c r="K582" s="9">
        <v>44731</v>
      </c>
      <c r="L582" t="s">
        <v>19</v>
      </c>
      <c r="M582" s="5"/>
      <c r="O582" t="s">
        <v>20</v>
      </c>
      <c r="P582" s="4">
        <v>4</v>
      </c>
      <c r="Q582" t="s">
        <v>28</v>
      </c>
      <c r="R582" s="10" t="str">
        <f t="shared" si="18"/>
        <v>22-27</v>
      </c>
      <c r="S582">
        <f t="shared" si="19"/>
        <v>28</v>
      </c>
    </row>
    <row r="583" spans="1:19">
      <c r="A583" t="s">
        <v>657</v>
      </c>
      <c r="B583" t="s">
        <v>23</v>
      </c>
      <c r="C583" s="4">
        <v>29</v>
      </c>
      <c r="D583" t="s">
        <v>14</v>
      </c>
      <c r="E583" t="s">
        <v>15</v>
      </c>
      <c r="F583" t="s">
        <v>86</v>
      </c>
      <c r="G583" t="s">
        <v>27</v>
      </c>
      <c r="H583" t="s">
        <v>37</v>
      </c>
      <c r="I583" s="9">
        <v>44703</v>
      </c>
      <c r="J583" s="9">
        <v>44718</v>
      </c>
      <c r="K583" s="9">
        <v>44722</v>
      </c>
      <c r="L583" t="s">
        <v>19</v>
      </c>
      <c r="M583" s="4">
        <v>147630</v>
      </c>
      <c r="N583">
        <v>4</v>
      </c>
      <c r="O583" t="s">
        <v>20</v>
      </c>
      <c r="P583" s="4">
        <v>3</v>
      </c>
      <c r="Q583" t="s">
        <v>21</v>
      </c>
      <c r="R583" s="10" t="str">
        <f t="shared" si="18"/>
        <v>28-33</v>
      </c>
      <c r="S583">
        <f t="shared" si="19"/>
        <v>19</v>
      </c>
    </row>
    <row r="584" spans="1:19">
      <c r="A584" t="s">
        <v>658</v>
      </c>
      <c r="B584" t="s">
        <v>13</v>
      </c>
      <c r="C584" s="4">
        <v>24</v>
      </c>
      <c r="D584" t="s">
        <v>24</v>
      </c>
      <c r="E584" t="s">
        <v>43</v>
      </c>
      <c r="F584" t="s">
        <v>16</v>
      </c>
      <c r="G584" t="s">
        <v>32</v>
      </c>
      <c r="H584" t="s">
        <v>51</v>
      </c>
      <c r="I584" s="9">
        <v>44703</v>
      </c>
      <c r="J584" s="9">
        <v>44712</v>
      </c>
      <c r="K584" s="9">
        <v>44721</v>
      </c>
      <c r="L584" t="s">
        <v>38</v>
      </c>
      <c r="M584" s="5"/>
      <c r="P584" s="5"/>
      <c r="Q584" t="s">
        <v>28</v>
      </c>
      <c r="R584" s="10" t="str">
        <f t="shared" si="18"/>
        <v>22-27</v>
      </c>
      <c r="S584">
        <f t="shared" si="19"/>
        <v>18</v>
      </c>
    </row>
    <row r="585" spans="1:19">
      <c r="A585" t="s">
        <v>659</v>
      </c>
      <c r="B585" t="s">
        <v>13</v>
      </c>
      <c r="C585" s="4">
        <v>34</v>
      </c>
      <c r="D585" t="s">
        <v>24</v>
      </c>
      <c r="E585" t="s">
        <v>43</v>
      </c>
      <c r="F585" t="s">
        <v>106</v>
      </c>
      <c r="G585" t="s">
        <v>32</v>
      </c>
      <c r="H585" t="s">
        <v>37</v>
      </c>
      <c r="I585" s="9">
        <v>44703</v>
      </c>
      <c r="J585" s="9">
        <v>44722</v>
      </c>
      <c r="K585" s="9">
        <v>44731</v>
      </c>
      <c r="L585" t="s">
        <v>75</v>
      </c>
      <c r="M585" s="5"/>
      <c r="P585" s="4">
        <v>5</v>
      </c>
      <c r="Q585" t="s">
        <v>28</v>
      </c>
      <c r="R585" s="10" t="str">
        <f t="shared" si="18"/>
        <v>34-39</v>
      </c>
      <c r="S585">
        <f t="shared" si="19"/>
        <v>28</v>
      </c>
    </row>
    <row r="586" spans="1:19">
      <c r="A586" t="s">
        <v>660</v>
      </c>
      <c r="B586" t="s">
        <v>30</v>
      </c>
      <c r="C586" s="4">
        <v>25</v>
      </c>
      <c r="D586" t="s">
        <v>14</v>
      </c>
      <c r="E586" t="s">
        <v>65</v>
      </c>
      <c r="F586" t="s">
        <v>78</v>
      </c>
      <c r="G586" t="s">
        <v>32</v>
      </c>
      <c r="H586" t="s">
        <v>18</v>
      </c>
      <c r="I586" s="9">
        <v>44704</v>
      </c>
      <c r="J586" s="9">
        <v>44720</v>
      </c>
      <c r="K586" s="9">
        <v>44725</v>
      </c>
      <c r="L586" t="s">
        <v>56</v>
      </c>
      <c r="M586" s="5"/>
      <c r="P586" s="4">
        <v>3</v>
      </c>
      <c r="Q586" t="s">
        <v>28</v>
      </c>
      <c r="R586" s="10" t="str">
        <f t="shared" si="18"/>
        <v>22-27</v>
      </c>
      <c r="S586">
        <f t="shared" si="19"/>
        <v>21</v>
      </c>
    </row>
    <row r="587" spans="1:19">
      <c r="A587" t="s">
        <v>661</v>
      </c>
      <c r="B587" t="s">
        <v>13</v>
      </c>
      <c r="C587" s="4">
        <v>35</v>
      </c>
      <c r="D587" t="s">
        <v>24</v>
      </c>
      <c r="E587" t="s">
        <v>43</v>
      </c>
      <c r="F587" t="s">
        <v>61</v>
      </c>
      <c r="G587" t="s">
        <v>27</v>
      </c>
      <c r="H587" t="s">
        <v>48</v>
      </c>
      <c r="I587" s="9">
        <v>44704</v>
      </c>
      <c r="J587" s="9">
        <v>44713</v>
      </c>
      <c r="K587" s="9">
        <v>44717</v>
      </c>
      <c r="L587" t="s">
        <v>19</v>
      </c>
      <c r="M587" s="4">
        <v>69753</v>
      </c>
      <c r="N587">
        <v>3.9</v>
      </c>
      <c r="O587" t="s">
        <v>45</v>
      </c>
      <c r="P587" s="4">
        <v>4</v>
      </c>
      <c r="Q587" t="s">
        <v>28</v>
      </c>
      <c r="R587" s="10" t="str">
        <f t="shared" si="18"/>
        <v>34-39</v>
      </c>
      <c r="S587">
        <f t="shared" si="19"/>
        <v>13</v>
      </c>
    </row>
    <row r="588" spans="1:19">
      <c r="A588" t="s">
        <v>662</v>
      </c>
      <c r="B588" t="s">
        <v>13</v>
      </c>
      <c r="C588" s="4">
        <v>27</v>
      </c>
      <c r="D588" t="s">
        <v>24</v>
      </c>
      <c r="E588" t="s">
        <v>43</v>
      </c>
      <c r="F588" t="s">
        <v>53</v>
      </c>
      <c r="G588" t="s">
        <v>32</v>
      </c>
      <c r="H588" t="s">
        <v>18</v>
      </c>
      <c r="I588" s="9">
        <v>44704</v>
      </c>
      <c r="J588" s="9">
        <v>44714</v>
      </c>
      <c r="K588" s="9">
        <v>44725</v>
      </c>
      <c r="L588" t="s">
        <v>19</v>
      </c>
      <c r="M588" s="4">
        <v>61998</v>
      </c>
      <c r="N588">
        <v>4.5</v>
      </c>
      <c r="O588" t="s">
        <v>20</v>
      </c>
      <c r="P588" s="4">
        <v>5</v>
      </c>
      <c r="Q588" t="s">
        <v>28</v>
      </c>
      <c r="R588" s="10" t="str">
        <f t="shared" si="18"/>
        <v>22-27</v>
      </c>
      <c r="S588">
        <f t="shared" si="19"/>
        <v>21</v>
      </c>
    </row>
    <row r="589" spans="1:19">
      <c r="A589" t="s">
        <v>663</v>
      </c>
      <c r="B589" t="s">
        <v>13</v>
      </c>
      <c r="C589" s="4">
        <v>32</v>
      </c>
      <c r="D589" t="s">
        <v>14</v>
      </c>
      <c r="E589" t="s">
        <v>15</v>
      </c>
      <c r="F589" t="s">
        <v>96</v>
      </c>
      <c r="G589" t="s">
        <v>17</v>
      </c>
      <c r="H589" t="s">
        <v>37</v>
      </c>
      <c r="I589" s="9">
        <v>44704</v>
      </c>
      <c r="J589" s="9">
        <v>44724</v>
      </c>
      <c r="K589" s="9">
        <v>44734</v>
      </c>
      <c r="L589" t="s">
        <v>38</v>
      </c>
      <c r="M589" s="5"/>
      <c r="P589" s="5"/>
      <c r="Q589" t="s">
        <v>28</v>
      </c>
      <c r="R589" s="10" t="str">
        <f t="shared" si="18"/>
        <v>28-33</v>
      </c>
      <c r="S589">
        <f t="shared" si="19"/>
        <v>30</v>
      </c>
    </row>
    <row r="590" spans="1:19">
      <c r="A590" t="s">
        <v>664</v>
      </c>
      <c r="B590" t="s">
        <v>13</v>
      </c>
      <c r="C590" s="4">
        <v>26</v>
      </c>
      <c r="D590" t="s">
        <v>14</v>
      </c>
      <c r="E590" t="s">
        <v>15</v>
      </c>
      <c r="F590" t="s">
        <v>53</v>
      </c>
      <c r="G590" t="s">
        <v>32</v>
      </c>
      <c r="H590" t="s">
        <v>48</v>
      </c>
      <c r="I590" s="9">
        <v>44704</v>
      </c>
      <c r="J590" s="9">
        <v>44721</v>
      </c>
      <c r="K590" s="9">
        <v>44727</v>
      </c>
      <c r="L590" t="s">
        <v>19</v>
      </c>
      <c r="M590" s="4">
        <v>53712</v>
      </c>
      <c r="N590">
        <v>4.0999999999999996</v>
      </c>
      <c r="O590" t="s">
        <v>20</v>
      </c>
      <c r="P590" s="4">
        <v>5</v>
      </c>
      <c r="Q590" t="s">
        <v>28</v>
      </c>
      <c r="R590" s="10" t="str">
        <f t="shared" si="18"/>
        <v>22-27</v>
      </c>
      <c r="S590">
        <f t="shared" si="19"/>
        <v>23</v>
      </c>
    </row>
    <row r="591" spans="1:19">
      <c r="A591" t="s">
        <v>665</v>
      </c>
      <c r="B591" t="s">
        <v>13</v>
      </c>
      <c r="C591" s="4">
        <v>36</v>
      </c>
      <c r="D591" t="s">
        <v>24</v>
      </c>
      <c r="E591" t="s">
        <v>43</v>
      </c>
      <c r="F591" t="s">
        <v>53</v>
      </c>
      <c r="G591" t="s">
        <v>17</v>
      </c>
      <c r="H591" t="s">
        <v>18</v>
      </c>
      <c r="I591" s="9">
        <v>44705</v>
      </c>
      <c r="J591" s="9">
        <v>44727</v>
      </c>
      <c r="K591" s="9">
        <v>44731</v>
      </c>
      <c r="L591" t="s">
        <v>19</v>
      </c>
      <c r="M591" s="5"/>
      <c r="O591" t="s">
        <v>20</v>
      </c>
      <c r="P591" s="4">
        <v>4</v>
      </c>
      <c r="Q591" t="s">
        <v>28</v>
      </c>
      <c r="R591" s="10" t="str">
        <f t="shared" si="18"/>
        <v>34-39</v>
      </c>
      <c r="S591">
        <f t="shared" si="19"/>
        <v>26</v>
      </c>
    </row>
    <row r="592" spans="1:19">
      <c r="A592" t="s">
        <v>666</v>
      </c>
      <c r="B592" t="s">
        <v>13</v>
      </c>
      <c r="C592" s="4">
        <v>35</v>
      </c>
      <c r="D592" t="s">
        <v>14</v>
      </c>
      <c r="E592" t="s">
        <v>15</v>
      </c>
      <c r="F592" t="s">
        <v>125</v>
      </c>
      <c r="G592" t="s">
        <v>27</v>
      </c>
      <c r="H592" t="s">
        <v>37</v>
      </c>
      <c r="I592" s="9">
        <v>44706</v>
      </c>
      <c r="J592" s="9">
        <v>44725</v>
      </c>
      <c r="K592" s="9">
        <v>44730</v>
      </c>
      <c r="L592" t="s">
        <v>19</v>
      </c>
      <c r="M592" s="4">
        <v>122249</v>
      </c>
      <c r="N592">
        <v>4.0999999999999996</v>
      </c>
      <c r="O592" t="s">
        <v>20</v>
      </c>
      <c r="P592" s="5"/>
      <c r="Q592" t="s">
        <v>21</v>
      </c>
      <c r="R592" s="10" t="str">
        <f t="shared" si="18"/>
        <v>34-39</v>
      </c>
      <c r="S592">
        <f t="shared" si="19"/>
        <v>24</v>
      </c>
    </row>
    <row r="593" spans="1:19">
      <c r="A593" t="s">
        <v>667</v>
      </c>
      <c r="B593" t="s">
        <v>30</v>
      </c>
      <c r="C593" s="4">
        <v>27</v>
      </c>
      <c r="D593" t="s">
        <v>34</v>
      </c>
      <c r="E593" t="s">
        <v>47</v>
      </c>
      <c r="F593" t="s">
        <v>96</v>
      </c>
      <c r="G593" t="s">
        <v>27</v>
      </c>
      <c r="H593" t="s">
        <v>37</v>
      </c>
      <c r="I593" s="9">
        <v>44706</v>
      </c>
      <c r="J593" s="9">
        <v>44722</v>
      </c>
      <c r="K593" s="9">
        <v>44734</v>
      </c>
      <c r="L593" t="s">
        <v>56</v>
      </c>
      <c r="M593" s="5"/>
      <c r="P593" s="4">
        <v>4</v>
      </c>
      <c r="Q593" t="s">
        <v>28</v>
      </c>
      <c r="R593" s="10" t="str">
        <f t="shared" si="18"/>
        <v>22-27</v>
      </c>
      <c r="S593">
        <f t="shared" si="19"/>
        <v>28</v>
      </c>
    </row>
    <row r="594" spans="1:19">
      <c r="A594" t="s">
        <v>668</v>
      </c>
      <c r="B594" t="s">
        <v>13</v>
      </c>
      <c r="C594" s="4">
        <v>54</v>
      </c>
      <c r="D594" t="s">
        <v>14</v>
      </c>
      <c r="E594" t="s">
        <v>15</v>
      </c>
      <c r="F594" t="s">
        <v>26</v>
      </c>
      <c r="G594" t="s">
        <v>27</v>
      </c>
      <c r="H594" t="s">
        <v>18</v>
      </c>
      <c r="I594" s="9">
        <v>44707</v>
      </c>
      <c r="J594" s="9">
        <v>44717</v>
      </c>
      <c r="K594" s="9">
        <v>44725</v>
      </c>
      <c r="L594" t="s">
        <v>38</v>
      </c>
      <c r="M594" s="5"/>
      <c r="P594" s="4">
        <v>4</v>
      </c>
      <c r="Q594" t="s">
        <v>28</v>
      </c>
      <c r="R594" s="10" t="str">
        <f t="shared" si="18"/>
        <v>52-57</v>
      </c>
      <c r="S594">
        <f t="shared" si="19"/>
        <v>18</v>
      </c>
    </row>
    <row r="595" spans="1:19">
      <c r="A595" t="s">
        <v>669</v>
      </c>
      <c r="B595" t="s">
        <v>13</v>
      </c>
      <c r="C595" s="4">
        <v>35</v>
      </c>
      <c r="D595" t="s">
        <v>58</v>
      </c>
      <c r="E595" t="s">
        <v>111</v>
      </c>
      <c r="F595" t="s">
        <v>31</v>
      </c>
      <c r="G595" t="s">
        <v>69</v>
      </c>
      <c r="H595" t="s">
        <v>18</v>
      </c>
      <c r="I595" s="9">
        <v>44707</v>
      </c>
      <c r="J595" s="9">
        <v>44721</v>
      </c>
      <c r="K595" s="9">
        <v>44728</v>
      </c>
      <c r="L595" t="s">
        <v>19</v>
      </c>
      <c r="M595" s="4">
        <v>78701</v>
      </c>
      <c r="N595">
        <v>4.7</v>
      </c>
      <c r="O595" t="s">
        <v>45</v>
      </c>
      <c r="P595" s="4">
        <v>4</v>
      </c>
      <c r="Q595" t="s">
        <v>28</v>
      </c>
      <c r="R595" s="10" t="str">
        <f t="shared" si="18"/>
        <v>34-39</v>
      </c>
      <c r="S595">
        <f t="shared" si="19"/>
        <v>21</v>
      </c>
    </row>
    <row r="596" spans="1:19">
      <c r="A596" t="s">
        <v>670</v>
      </c>
      <c r="B596" t="s">
        <v>30</v>
      </c>
      <c r="C596" s="4">
        <v>26</v>
      </c>
      <c r="D596" t="s">
        <v>14</v>
      </c>
      <c r="E596" t="s">
        <v>15</v>
      </c>
      <c r="F596" t="s">
        <v>26</v>
      </c>
      <c r="G596" t="s">
        <v>17</v>
      </c>
      <c r="H596" t="s">
        <v>18</v>
      </c>
      <c r="I596" s="9">
        <v>44707</v>
      </c>
      <c r="J596" s="9">
        <v>44721</v>
      </c>
      <c r="K596" s="9">
        <v>44730</v>
      </c>
      <c r="L596" t="s">
        <v>19</v>
      </c>
      <c r="M596" s="4">
        <v>67989</v>
      </c>
      <c r="N596">
        <v>3.7</v>
      </c>
      <c r="O596" t="s">
        <v>45</v>
      </c>
      <c r="P596" s="4">
        <v>4</v>
      </c>
      <c r="Q596" t="s">
        <v>28</v>
      </c>
      <c r="R596" s="10" t="str">
        <f t="shared" si="18"/>
        <v>22-27</v>
      </c>
      <c r="S596">
        <f t="shared" si="19"/>
        <v>23</v>
      </c>
    </row>
    <row r="597" spans="1:19">
      <c r="A597" t="s">
        <v>671</v>
      </c>
      <c r="B597" t="s">
        <v>13</v>
      </c>
      <c r="C597" s="4">
        <v>26</v>
      </c>
      <c r="D597" t="s">
        <v>40</v>
      </c>
      <c r="E597" t="s">
        <v>41</v>
      </c>
      <c r="F597" t="s">
        <v>50</v>
      </c>
      <c r="G597" t="s">
        <v>32</v>
      </c>
      <c r="H597" t="s">
        <v>37</v>
      </c>
      <c r="I597" s="9">
        <v>44707</v>
      </c>
      <c r="J597" s="9">
        <v>44720</v>
      </c>
      <c r="K597" s="9">
        <v>44731</v>
      </c>
      <c r="L597" t="s">
        <v>38</v>
      </c>
      <c r="M597" s="5"/>
      <c r="P597" s="4">
        <v>4</v>
      </c>
      <c r="Q597" t="s">
        <v>28</v>
      </c>
      <c r="R597" s="10" t="str">
        <f t="shared" si="18"/>
        <v>22-27</v>
      </c>
      <c r="S597">
        <f t="shared" si="19"/>
        <v>24</v>
      </c>
    </row>
    <row r="598" spans="1:19">
      <c r="A598" t="s">
        <v>672</v>
      </c>
      <c r="B598" t="s">
        <v>30</v>
      </c>
      <c r="C598" s="4">
        <v>23</v>
      </c>
      <c r="D598" t="s">
        <v>40</v>
      </c>
      <c r="E598" t="s">
        <v>41</v>
      </c>
      <c r="F598" t="s">
        <v>78</v>
      </c>
      <c r="G598" t="s">
        <v>17</v>
      </c>
      <c r="H598" t="s">
        <v>18</v>
      </c>
      <c r="I598" s="9">
        <v>44707</v>
      </c>
      <c r="J598" s="9">
        <v>44722</v>
      </c>
      <c r="K598" s="9">
        <v>44733</v>
      </c>
      <c r="L598" t="s">
        <v>19</v>
      </c>
      <c r="M598" s="4">
        <v>46094</v>
      </c>
      <c r="N598">
        <v>3.8</v>
      </c>
      <c r="O598" t="s">
        <v>45</v>
      </c>
      <c r="P598" s="4">
        <v>4</v>
      </c>
      <c r="Q598" t="s">
        <v>21</v>
      </c>
      <c r="R598" s="10" t="str">
        <f t="shared" si="18"/>
        <v>22-27</v>
      </c>
      <c r="S598">
        <f t="shared" si="19"/>
        <v>26</v>
      </c>
    </row>
    <row r="599" spans="1:19">
      <c r="A599" t="s">
        <v>673</v>
      </c>
      <c r="B599" t="s">
        <v>13</v>
      </c>
      <c r="C599" s="4">
        <v>31</v>
      </c>
      <c r="D599" t="s">
        <v>14</v>
      </c>
      <c r="E599" t="s">
        <v>15</v>
      </c>
      <c r="F599" t="s">
        <v>16</v>
      </c>
      <c r="G599" t="s">
        <v>66</v>
      </c>
      <c r="H599" t="s">
        <v>37</v>
      </c>
      <c r="I599" s="9">
        <v>44707</v>
      </c>
      <c r="J599" s="9">
        <v>44715</v>
      </c>
      <c r="K599" s="9">
        <v>44727</v>
      </c>
      <c r="L599" t="s">
        <v>19</v>
      </c>
      <c r="M599" s="4">
        <v>69613</v>
      </c>
      <c r="N599">
        <v>4.5</v>
      </c>
      <c r="O599" t="s">
        <v>20</v>
      </c>
      <c r="P599" s="4">
        <v>3</v>
      </c>
      <c r="Q599" t="s">
        <v>28</v>
      </c>
      <c r="R599" s="10" t="str">
        <f t="shared" si="18"/>
        <v>28-33</v>
      </c>
      <c r="S599">
        <f t="shared" si="19"/>
        <v>20</v>
      </c>
    </row>
    <row r="600" spans="1:19">
      <c r="A600" t="s">
        <v>674</v>
      </c>
      <c r="B600" t="s">
        <v>13</v>
      </c>
      <c r="C600" s="4">
        <v>22</v>
      </c>
      <c r="D600" t="s">
        <v>83</v>
      </c>
      <c r="E600" t="s">
        <v>84</v>
      </c>
      <c r="F600" t="s">
        <v>78</v>
      </c>
      <c r="G600" t="s">
        <v>27</v>
      </c>
      <c r="H600" t="s">
        <v>37</v>
      </c>
      <c r="I600" s="9">
        <v>44707</v>
      </c>
      <c r="J600" s="9">
        <v>44717</v>
      </c>
      <c r="K600" s="9">
        <v>44727</v>
      </c>
      <c r="L600" t="s">
        <v>19</v>
      </c>
      <c r="M600" s="4">
        <v>41004</v>
      </c>
      <c r="N600">
        <v>4.0999999999999996</v>
      </c>
      <c r="O600" t="s">
        <v>20</v>
      </c>
      <c r="P600" s="4">
        <v>5</v>
      </c>
      <c r="Q600" t="s">
        <v>28</v>
      </c>
      <c r="R600" s="10" t="str">
        <f t="shared" si="18"/>
        <v>22-27</v>
      </c>
      <c r="S600">
        <f t="shared" si="19"/>
        <v>20</v>
      </c>
    </row>
    <row r="601" spans="1:19">
      <c r="A601" t="s">
        <v>675</v>
      </c>
      <c r="B601" t="s">
        <v>13</v>
      </c>
      <c r="C601" s="4">
        <v>36</v>
      </c>
      <c r="D601" t="s">
        <v>24</v>
      </c>
      <c r="E601" t="s">
        <v>43</v>
      </c>
      <c r="F601" t="s">
        <v>16</v>
      </c>
      <c r="G601" t="s">
        <v>27</v>
      </c>
      <c r="H601" t="s">
        <v>51</v>
      </c>
      <c r="I601" s="9">
        <v>44708</v>
      </c>
      <c r="J601" s="9">
        <v>44723</v>
      </c>
      <c r="K601" s="9">
        <v>44730</v>
      </c>
      <c r="L601" t="s">
        <v>19</v>
      </c>
      <c r="M601" s="4">
        <v>49903</v>
      </c>
      <c r="N601">
        <v>3.8</v>
      </c>
      <c r="O601" t="s">
        <v>20</v>
      </c>
      <c r="P601" s="4">
        <v>5</v>
      </c>
      <c r="Q601" t="s">
        <v>28</v>
      </c>
      <c r="R601" s="10" t="str">
        <f t="shared" si="18"/>
        <v>34-39</v>
      </c>
      <c r="S601">
        <f t="shared" si="19"/>
        <v>22</v>
      </c>
    </row>
    <row r="602" spans="1:19">
      <c r="A602" t="s">
        <v>676</v>
      </c>
      <c r="B602" t="s">
        <v>13</v>
      </c>
      <c r="C602" s="4">
        <v>27</v>
      </c>
      <c r="D602" t="s">
        <v>58</v>
      </c>
      <c r="E602" t="s">
        <v>111</v>
      </c>
      <c r="F602" t="s">
        <v>61</v>
      </c>
      <c r="G602" t="s">
        <v>32</v>
      </c>
      <c r="H602" t="s">
        <v>37</v>
      </c>
      <c r="I602" s="9">
        <v>44708</v>
      </c>
      <c r="J602" s="9">
        <v>44725</v>
      </c>
      <c r="K602" s="9">
        <v>44729</v>
      </c>
      <c r="L602" t="s">
        <v>38</v>
      </c>
      <c r="M602" s="5"/>
      <c r="P602" s="5"/>
      <c r="Q602" t="s">
        <v>63</v>
      </c>
      <c r="R602" s="10" t="str">
        <f t="shared" si="18"/>
        <v>22-27</v>
      </c>
      <c r="S602">
        <f t="shared" si="19"/>
        <v>21</v>
      </c>
    </row>
    <row r="603" spans="1:19">
      <c r="A603" t="s">
        <v>677</v>
      </c>
      <c r="B603" t="s">
        <v>13</v>
      </c>
      <c r="C603" s="4">
        <v>37</v>
      </c>
      <c r="D603" t="s">
        <v>14</v>
      </c>
      <c r="E603" t="s">
        <v>15</v>
      </c>
      <c r="F603" t="s">
        <v>96</v>
      </c>
      <c r="G603" t="s">
        <v>32</v>
      </c>
      <c r="H603" t="s">
        <v>37</v>
      </c>
      <c r="I603" s="9">
        <v>44708</v>
      </c>
      <c r="J603" s="9">
        <v>44730</v>
      </c>
      <c r="K603" s="9">
        <v>44739</v>
      </c>
      <c r="L603" t="s">
        <v>38</v>
      </c>
      <c r="M603" s="5"/>
      <c r="P603" s="4">
        <v>3</v>
      </c>
      <c r="Q603" t="s">
        <v>21</v>
      </c>
      <c r="R603" s="10" t="str">
        <f t="shared" si="18"/>
        <v>34-39</v>
      </c>
      <c r="S603">
        <f t="shared" si="19"/>
        <v>31</v>
      </c>
    </row>
    <row r="604" spans="1:19">
      <c r="A604" t="s">
        <v>678</v>
      </c>
      <c r="B604" t="s">
        <v>13</v>
      </c>
      <c r="C604" s="4">
        <v>34</v>
      </c>
      <c r="D604" t="s">
        <v>14</v>
      </c>
      <c r="E604" t="s">
        <v>65</v>
      </c>
      <c r="F604" t="s">
        <v>125</v>
      </c>
      <c r="G604" t="s">
        <v>17</v>
      </c>
      <c r="H604" t="s">
        <v>51</v>
      </c>
      <c r="I604" s="9">
        <v>44708</v>
      </c>
      <c r="J604" s="9">
        <v>44727</v>
      </c>
      <c r="K604" s="9">
        <v>44731</v>
      </c>
      <c r="L604" t="s">
        <v>19</v>
      </c>
      <c r="M604" s="5"/>
      <c r="O604" t="s">
        <v>45</v>
      </c>
      <c r="P604" s="4">
        <v>5</v>
      </c>
      <c r="Q604" t="s">
        <v>28</v>
      </c>
      <c r="R604" s="10" t="str">
        <f t="shared" si="18"/>
        <v>34-39</v>
      </c>
      <c r="S604">
        <f t="shared" si="19"/>
        <v>23</v>
      </c>
    </row>
    <row r="605" spans="1:19">
      <c r="A605" t="s">
        <v>679</v>
      </c>
      <c r="B605" t="s">
        <v>13</v>
      </c>
      <c r="C605" s="4">
        <v>35</v>
      </c>
      <c r="D605" t="s">
        <v>24</v>
      </c>
      <c r="E605" t="s">
        <v>43</v>
      </c>
      <c r="F605" t="s">
        <v>36</v>
      </c>
      <c r="G605" t="s">
        <v>27</v>
      </c>
      <c r="H605" t="s">
        <v>37</v>
      </c>
      <c r="I605" s="9">
        <v>44709</v>
      </c>
      <c r="J605" s="9">
        <v>44731</v>
      </c>
      <c r="K605" s="9">
        <v>44740</v>
      </c>
      <c r="L605" t="s">
        <v>19</v>
      </c>
      <c r="M605" s="4">
        <v>73442</v>
      </c>
      <c r="N605">
        <v>4</v>
      </c>
      <c r="O605" t="s">
        <v>20</v>
      </c>
      <c r="P605" s="4">
        <v>4</v>
      </c>
      <c r="Q605" t="s">
        <v>28</v>
      </c>
      <c r="R605" s="10" t="str">
        <f t="shared" si="18"/>
        <v>34-39</v>
      </c>
      <c r="S605">
        <f t="shared" si="19"/>
        <v>31</v>
      </c>
    </row>
    <row r="606" spans="1:19">
      <c r="A606" t="s">
        <v>680</v>
      </c>
      <c r="B606" t="s">
        <v>13</v>
      </c>
      <c r="C606" s="4">
        <v>31</v>
      </c>
      <c r="D606" t="s">
        <v>14</v>
      </c>
      <c r="E606" t="s">
        <v>65</v>
      </c>
      <c r="F606" t="s">
        <v>86</v>
      </c>
      <c r="G606" t="s">
        <v>27</v>
      </c>
      <c r="H606" t="s">
        <v>18</v>
      </c>
      <c r="I606" s="9">
        <v>44709</v>
      </c>
      <c r="J606" s="9">
        <v>44720</v>
      </c>
      <c r="K606" s="9">
        <v>44724</v>
      </c>
      <c r="L606" t="s">
        <v>38</v>
      </c>
      <c r="M606" s="5"/>
      <c r="P606" s="5"/>
      <c r="Q606" t="s">
        <v>28</v>
      </c>
      <c r="R606" s="10" t="str">
        <f t="shared" si="18"/>
        <v>28-33</v>
      </c>
      <c r="S606">
        <f t="shared" si="19"/>
        <v>15</v>
      </c>
    </row>
    <row r="607" spans="1:19">
      <c r="A607" t="s">
        <v>681</v>
      </c>
      <c r="B607" t="s">
        <v>13</v>
      </c>
      <c r="C607" s="4">
        <v>33</v>
      </c>
      <c r="D607" t="s">
        <v>14</v>
      </c>
      <c r="E607" t="s">
        <v>65</v>
      </c>
      <c r="F607" t="s">
        <v>61</v>
      </c>
      <c r="G607" t="s">
        <v>17</v>
      </c>
      <c r="H607" t="s">
        <v>48</v>
      </c>
      <c r="I607" s="9">
        <v>44710</v>
      </c>
      <c r="J607" s="9">
        <v>44732</v>
      </c>
      <c r="K607" s="9">
        <v>44741</v>
      </c>
      <c r="L607" t="s">
        <v>19</v>
      </c>
      <c r="M607" s="5"/>
      <c r="O607" t="s">
        <v>20</v>
      </c>
      <c r="P607" s="4">
        <v>4</v>
      </c>
      <c r="Q607" t="s">
        <v>21</v>
      </c>
      <c r="R607" s="10" t="str">
        <f t="shared" si="18"/>
        <v>28-33</v>
      </c>
      <c r="S607">
        <f t="shared" si="19"/>
        <v>31</v>
      </c>
    </row>
    <row r="608" spans="1:19">
      <c r="A608" t="s">
        <v>682</v>
      </c>
      <c r="B608" t="s">
        <v>13</v>
      </c>
      <c r="C608" s="4">
        <v>25</v>
      </c>
      <c r="D608" t="s">
        <v>80</v>
      </c>
      <c r="E608" t="s">
        <v>81</v>
      </c>
      <c r="F608" t="s">
        <v>31</v>
      </c>
      <c r="G608" t="s">
        <v>17</v>
      </c>
      <c r="H608" t="s">
        <v>37</v>
      </c>
      <c r="I608" s="9">
        <v>44710</v>
      </c>
      <c r="J608" s="9">
        <v>44725</v>
      </c>
      <c r="K608" s="9">
        <v>44736</v>
      </c>
      <c r="L608" t="s">
        <v>19</v>
      </c>
      <c r="M608" s="4">
        <v>83692</v>
      </c>
      <c r="N608">
        <v>4.4000000000000004</v>
      </c>
      <c r="O608" t="s">
        <v>20</v>
      </c>
      <c r="P608" s="4">
        <v>4</v>
      </c>
      <c r="Q608" t="s">
        <v>63</v>
      </c>
      <c r="R608" s="10" t="str">
        <f t="shared" si="18"/>
        <v>22-27</v>
      </c>
      <c r="S608">
        <f t="shared" si="19"/>
        <v>26</v>
      </c>
    </row>
    <row r="609" spans="1:19">
      <c r="A609" t="s">
        <v>683</v>
      </c>
      <c r="B609" t="s">
        <v>13</v>
      </c>
      <c r="C609" s="4">
        <v>27</v>
      </c>
      <c r="D609" t="s">
        <v>14</v>
      </c>
      <c r="E609" t="s">
        <v>15</v>
      </c>
      <c r="F609" t="s">
        <v>26</v>
      </c>
      <c r="G609" t="s">
        <v>17</v>
      </c>
      <c r="H609" t="s">
        <v>48</v>
      </c>
      <c r="I609" s="9">
        <v>44710</v>
      </c>
      <c r="J609" s="9">
        <v>44719</v>
      </c>
      <c r="K609" s="9">
        <v>44726</v>
      </c>
      <c r="L609" t="s">
        <v>19</v>
      </c>
      <c r="M609" s="4">
        <v>51505</v>
      </c>
      <c r="N609">
        <v>4.9000000000000004</v>
      </c>
      <c r="O609" t="s">
        <v>20</v>
      </c>
      <c r="P609" s="4">
        <v>4</v>
      </c>
      <c r="Q609" t="s">
        <v>28</v>
      </c>
      <c r="R609" s="10" t="str">
        <f t="shared" si="18"/>
        <v>22-27</v>
      </c>
      <c r="S609">
        <f t="shared" si="19"/>
        <v>16</v>
      </c>
    </row>
    <row r="610" spans="1:19">
      <c r="A610" t="s">
        <v>684</v>
      </c>
      <c r="B610" t="s">
        <v>13</v>
      </c>
      <c r="C610" s="4">
        <v>26</v>
      </c>
      <c r="D610" t="s">
        <v>24</v>
      </c>
      <c r="E610" t="s">
        <v>25</v>
      </c>
      <c r="F610" t="s">
        <v>96</v>
      </c>
      <c r="G610" t="s">
        <v>17</v>
      </c>
      <c r="H610" t="s">
        <v>48</v>
      </c>
      <c r="I610" s="9">
        <v>44710</v>
      </c>
      <c r="J610" s="9">
        <v>44722</v>
      </c>
      <c r="K610" s="9">
        <v>44733</v>
      </c>
      <c r="L610" t="s">
        <v>19</v>
      </c>
      <c r="M610" s="4">
        <v>59792</v>
      </c>
      <c r="N610">
        <v>3.9</v>
      </c>
      <c r="O610" t="s">
        <v>20</v>
      </c>
      <c r="P610" s="5"/>
      <c r="Q610" t="s">
        <v>21</v>
      </c>
      <c r="R610" s="10" t="str">
        <f t="shared" si="18"/>
        <v>22-27</v>
      </c>
      <c r="S610">
        <f t="shared" si="19"/>
        <v>23</v>
      </c>
    </row>
    <row r="611" spans="1:19">
      <c r="A611" t="s">
        <v>685</v>
      </c>
      <c r="B611" t="s">
        <v>30</v>
      </c>
      <c r="C611" s="4">
        <v>29</v>
      </c>
      <c r="D611" t="s">
        <v>24</v>
      </c>
      <c r="E611" t="s">
        <v>43</v>
      </c>
      <c r="F611" t="s">
        <v>53</v>
      </c>
      <c r="G611" t="s">
        <v>17</v>
      </c>
      <c r="H611" t="s">
        <v>18</v>
      </c>
      <c r="I611" s="9">
        <v>44711</v>
      </c>
      <c r="J611" s="9">
        <v>44724</v>
      </c>
      <c r="K611" s="9">
        <v>44734</v>
      </c>
      <c r="L611" t="s">
        <v>19</v>
      </c>
      <c r="M611" s="4">
        <v>56063</v>
      </c>
      <c r="N611">
        <v>4.5999999999999996</v>
      </c>
      <c r="O611" t="s">
        <v>20</v>
      </c>
      <c r="P611" s="5"/>
      <c r="Q611" t="s">
        <v>21</v>
      </c>
      <c r="R611" s="10" t="str">
        <f t="shared" si="18"/>
        <v>28-33</v>
      </c>
      <c r="S611">
        <f t="shared" si="19"/>
        <v>23</v>
      </c>
    </row>
    <row r="612" spans="1:19">
      <c r="A612" t="s">
        <v>686</v>
      </c>
      <c r="B612" t="s">
        <v>13</v>
      </c>
      <c r="C612" s="4">
        <v>26</v>
      </c>
      <c r="D612" t="s">
        <v>24</v>
      </c>
      <c r="E612" t="s">
        <v>43</v>
      </c>
      <c r="F612" t="s">
        <v>53</v>
      </c>
      <c r="G612" t="s">
        <v>27</v>
      </c>
      <c r="H612" t="s">
        <v>37</v>
      </c>
      <c r="I612" s="9">
        <v>44711</v>
      </c>
      <c r="J612" s="9">
        <v>44730</v>
      </c>
      <c r="K612" s="9">
        <v>44735</v>
      </c>
      <c r="L612" t="s">
        <v>38</v>
      </c>
      <c r="M612" s="5"/>
      <c r="P612" s="4">
        <v>4</v>
      </c>
      <c r="Q612" t="s">
        <v>28</v>
      </c>
      <c r="R612" s="10" t="str">
        <f t="shared" si="18"/>
        <v>22-27</v>
      </c>
      <c r="S612">
        <f t="shared" si="19"/>
        <v>24</v>
      </c>
    </row>
    <row r="613" spans="1:19">
      <c r="A613" t="s">
        <v>687</v>
      </c>
      <c r="B613" t="s">
        <v>30</v>
      </c>
      <c r="C613" s="4">
        <v>27</v>
      </c>
      <c r="D613" t="s">
        <v>24</v>
      </c>
      <c r="E613" t="s">
        <v>43</v>
      </c>
      <c r="F613" t="s">
        <v>125</v>
      </c>
      <c r="G613" t="s">
        <v>17</v>
      </c>
      <c r="H613" t="s">
        <v>67</v>
      </c>
      <c r="I613" s="9">
        <v>44711</v>
      </c>
      <c r="J613" s="9">
        <v>44729</v>
      </c>
      <c r="K613" s="9">
        <v>44738</v>
      </c>
      <c r="L613" t="s">
        <v>38</v>
      </c>
      <c r="M613" s="5"/>
      <c r="P613" s="4">
        <v>4</v>
      </c>
      <c r="Q613" t="s">
        <v>28</v>
      </c>
      <c r="R613" s="10" t="str">
        <f t="shared" si="18"/>
        <v>22-27</v>
      </c>
      <c r="S613">
        <f t="shared" si="19"/>
        <v>27</v>
      </c>
    </row>
    <row r="614" spans="1:19">
      <c r="A614" t="s">
        <v>688</v>
      </c>
      <c r="B614" t="s">
        <v>30</v>
      </c>
      <c r="C614" s="4">
        <v>35</v>
      </c>
      <c r="D614" t="s">
        <v>14</v>
      </c>
      <c r="E614" t="s">
        <v>65</v>
      </c>
      <c r="F614" t="s">
        <v>93</v>
      </c>
      <c r="G614" t="s">
        <v>32</v>
      </c>
      <c r="H614" t="s">
        <v>18</v>
      </c>
      <c r="I614" s="9">
        <v>44711</v>
      </c>
      <c r="J614" s="9">
        <v>44733</v>
      </c>
      <c r="K614" s="9">
        <v>44743</v>
      </c>
      <c r="L614" t="s">
        <v>19</v>
      </c>
      <c r="M614" s="4">
        <v>126330</v>
      </c>
      <c r="N614">
        <v>3.5</v>
      </c>
      <c r="O614" t="s">
        <v>20</v>
      </c>
      <c r="P614" s="4">
        <v>5</v>
      </c>
      <c r="Q614" t="s">
        <v>28</v>
      </c>
      <c r="R614" s="10" t="str">
        <f t="shared" si="18"/>
        <v>34-39</v>
      </c>
      <c r="S614">
        <f t="shared" si="19"/>
        <v>32</v>
      </c>
    </row>
    <row r="615" spans="1:19">
      <c r="A615" t="s">
        <v>689</v>
      </c>
      <c r="B615" t="s">
        <v>13</v>
      </c>
      <c r="C615" s="4">
        <v>29</v>
      </c>
      <c r="D615" t="s">
        <v>14</v>
      </c>
      <c r="E615" t="s">
        <v>15</v>
      </c>
      <c r="F615" t="s">
        <v>86</v>
      </c>
      <c r="G615" t="s">
        <v>27</v>
      </c>
      <c r="H615" t="s">
        <v>18</v>
      </c>
      <c r="I615" s="9">
        <v>44711</v>
      </c>
      <c r="J615" s="9">
        <v>44730</v>
      </c>
      <c r="K615" s="9">
        <v>44741</v>
      </c>
      <c r="L615" t="s">
        <v>19</v>
      </c>
      <c r="M615" s="4">
        <v>163929</v>
      </c>
      <c r="N615">
        <v>4.8</v>
      </c>
      <c r="O615" t="s">
        <v>20</v>
      </c>
      <c r="P615" s="4">
        <v>4</v>
      </c>
      <c r="Q615" t="s">
        <v>28</v>
      </c>
      <c r="R615" s="10" t="str">
        <f t="shared" si="18"/>
        <v>28-33</v>
      </c>
      <c r="S615">
        <f t="shared" si="19"/>
        <v>30</v>
      </c>
    </row>
    <row r="616" spans="1:19">
      <c r="A616" t="s">
        <v>690</v>
      </c>
      <c r="B616" t="s">
        <v>30</v>
      </c>
      <c r="C616" s="4">
        <v>33</v>
      </c>
      <c r="D616" t="s">
        <v>14</v>
      </c>
      <c r="E616" t="s">
        <v>65</v>
      </c>
      <c r="F616" t="s">
        <v>16</v>
      </c>
      <c r="G616" t="s">
        <v>27</v>
      </c>
      <c r="H616" t="s">
        <v>51</v>
      </c>
      <c r="I616" s="9">
        <v>44711</v>
      </c>
      <c r="J616" s="9">
        <v>44731</v>
      </c>
      <c r="K616" s="9">
        <v>44736</v>
      </c>
      <c r="L616" t="s">
        <v>19</v>
      </c>
      <c r="M616" s="4">
        <v>65299</v>
      </c>
      <c r="N616">
        <v>3.9</v>
      </c>
      <c r="O616" t="s">
        <v>20</v>
      </c>
      <c r="P616" s="4">
        <v>4</v>
      </c>
      <c r="Q616" t="s">
        <v>28</v>
      </c>
      <c r="R616" s="10" t="str">
        <f t="shared" si="18"/>
        <v>28-33</v>
      </c>
      <c r="S616">
        <f t="shared" si="19"/>
        <v>25</v>
      </c>
    </row>
    <row r="617" spans="1:19">
      <c r="A617" t="s">
        <v>691</v>
      </c>
      <c r="B617" t="s">
        <v>23</v>
      </c>
      <c r="C617" s="4">
        <v>35</v>
      </c>
      <c r="D617" t="s">
        <v>14</v>
      </c>
      <c r="E617" t="s">
        <v>15</v>
      </c>
      <c r="F617" t="s">
        <v>53</v>
      </c>
      <c r="G617" t="s">
        <v>27</v>
      </c>
      <c r="H617" t="s">
        <v>18</v>
      </c>
      <c r="I617" s="9">
        <v>44711</v>
      </c>
      <c r="J617" s="9">
        <v>44721</v>
      </c>
      <c r="K617" s="9">
        <v>44731</v>
      </c>
      <c r="L617" t="s">
        <v>19</v>
      </c>
      <c r="M617" s="5"/>
      <c r="O617" t="s">
        <v>20</v>
      </c>
      <c r="P617" s="4">
        <v>3</v>
      </c>
      <c r="Q617" t="s">
        <v>28</v>
      </c>
      <c r="R617" s="10" t="str">
        <f t="shared" si="18"/>
        <v>34-39</v>
      </c>
      <c r="S617">
        <f t="shared" si="19"/>
        <v>20</v>
      </c>
    </row>
    <row r="618" spans="1:19">
      <c r="A618" t="s">
        <v>692</v>
      </c>
      <c r="B618" t="s">
        <v>13</v>
      </c>
      <c r="C618" s="4">
        <v>25</v>
      </c>
      <c r="D618" t="s">
        <v>34</v>
      </c>
      <c r="E618" t="s">
        <v>47</v>
      </c>
      <c r="F618" t="s">
        <v>86</v>
      </c>
      <c r="G618" t="s">
        <v>66</v>
      </c>
      <c r="H618" t="s">
        <v>18</v>
      </c>
      <c r="I618" s="9">
        <v>44712</v>
      </c>
      <c r="J618" s="9">
        <v>44731</v>
      </c>
      <c r="K618" s="9">
        <v>44739</v>
      </c>
      <c r="L618" t="s">
        <v>38</v>
      </c>
      <c r="M618" s="5"/>
      <c r="P618" s="4">
        <v>5</v>
      </c>
      <c r="Q618" t="s">
        <v>28</v>
      </c>
      <c r="R618" s="10" t="str">
        <f t="shared" si="18"/>
        <v>22-27</v>
      </c>
      <c r="S618">
        <f t="shared" si="19"/>
        <v>27</v>
      </c>
    </row>
    <row r="619" spans="1:19">
      <c r="A619" t="s">
        <v>693</v>
      </c>
      <c r="B619" t="s">
        <v>13</v>
      </c>
      <c r="C619" s="4">
        <v>34</v>
      </c>
      <c r="D619" t="s">
        <v>24</v>
      </c>
      <c r="E619" t="s">
        <v>43</v>
      </c>
      <c r="F619" t="s">
        <v>61</v>
      </c>
      <c r="G619" t="s">
        <v>17</v>
      </c>
      <c r="H619" t="s">
        <v>51</v>
      </c>
      <c r="I619" s="9">
        <v>44712</v>
      </c>
      <c r="J619" s="9">
        <v>44731</v>
      </c>
      <c r="K619" s="9">
        <v>44738</v>
      </c>
      <c r="L619" t="s">
        <v>19</v>
      </c>
      <c r="M619" s="4">
        <v>69402</v>
      </c>
      <c r="N619">
        <v>4.5999999999999996</v>
      </c>
      <c r="O619" t="s">
        <v>20</v>
      </c>
      <c r="P619" s="4">
        <v>4</v>
      </c>
      <c r="Q619" t="s">
        <v>28</v>
      </c>
      <c r="R619" s="10" t="str">
        <f t="shared" si="18"/>
        <v>34-39</v>
      </c>
      <c r="S619">
        <f t="shared" si="19"/>
        <v>26</v>
      </c>
    </row>
    <row r="620" spans="1:19">
      <c r="A620" t="s">
        <v>694</v>
      </c>
      <c r="B620" t="s">
        <v>30</v>
      </c>
      <c r="C620" s="4">
        <v>25</v>
      </c>
      <c r="D620" t="s">
        <v>34</v>
      </c>
      <c r="E620" t="s">
        <v>35</v>
      </c>
      <c r="F620" t="s">
        <v>93</v>
      </c>
      <c r="G620" t="s">
        <v>17</v>
      </c>
      <c r="H620" t="s">
        <v>37</v>
      </c>
      <c r="I620" s="9">
        <v>44712</v>
      </c>
      <c r="J620" s="9">
        <v>44721</v>
      </c>
      <c r="K620" s="9">
        <v>44727</v>
      </c>
      <c r="L620" t="s">
        <v>19</v>
      </c>
      <c r="M620" s="4">
        <v>128537</v>
      </c>
      <c r="N620">
        <v>4.5</v>
      </c>
      <c r="O620" t="s">
        <v>20</v>
      </c>
      <c r="P620" s="4">
        <v>4</v>
      </c>
      <c r="Q620" t="s">
        <v>28</v>
      </c>
      <c r="R620" s="10" t="str">
        <f t="shared" si="18"/>
        <v>22-27</v>
      </c>
      <c r="S620">
        <f t="shared" si="19"/>
        <v>15</v>
      </c>
    </row>
    <row r="621" spans="1:19">
      <c r="A621" t="s">
        <v>695</v>
      </c>
      <c r="B621" t="s">
        <v>30</v>
      </c>
      <c r="C621" s="4">
        <v>35</v>
      </c>
      <c r="D621" t="s">
        <v>24</v>
      </c>
      <c r="E621" t="s">
        <v>43</v>
      </c>
      <c r="F621" t="s">
        <v>44</v>
      </c>
      <c r="G621" t="s">
        <v>17</v>
      </c>
      <c r="H621" t="s">
        <v>48</v>
      </c>
      <c r="I621" s="9">
        <v>44712</v>
      </c>
      <c r="J621" s="9">
        <v>44721</v>
      </c>
      <c r="K621" s="9">
        <v>44733</v>
      </c>
      <c r="L621" t="s">
        <v>19</v>
      </c>
      <c r="M621" s="4">
        <v>87395</v>
      </c>
      <c r="N621">
        <v>3.5</v>
      </c>
      <c r="O621" t="s">
        <v>20</v>
      </c>
      <c r="P621" s="4">
        <v>4</v>
      </c>
      <c r="Q621" t="s">
        <v>28</v>
      </c>
      <c r="R621" s="10" t="str">
        <f t="shared" si="18"/>
        <v>34-39</v>
      </c>
      <c r="S621">
        <f t="shared" si="19"/>
        <v>21</v>
      </c>
    </row>
    <row r="622" spans="1:19">
      <c r="A622" t="s">
        <v>696</v>
      </c>
      <c r="B622" t="s">
        <v>13</v>
      </c>
      <c r="C622" s="4">
        <v>28</v>
      </c>
      <c r="D622" t="s">
        <v>83</v>
      </c>
      <c r="E622" t="s">
        <v>84</v>
      </c>
      <c r="F622" t="s">
        <v>106</v>
      </c>
      <c r="G622" t="s">
        <v>66</v>
      </c>
      <c r="H622" t="s">
        <v>37</v>
      </c>
      <c r="I622" s="9">
        <v>44712</v>
      </c>
      <c r="J622" s="9">
        <v>44721</v>
      </c>
      <c r="K622" s="9">
        <v>44733</v>
      </c>
      <c r="L622" t="s">
        <v>19</v>
      </c>
      <c r="M622" s="4">
        <v>201754</v>
      </c>
      <c r="N622">
        <v>4.5999999999999996</v>
      </c>
      <c r="O622" t="s">
        <v>20</v>
      </c>
      <c r="P622" s="4">
        <v>3</v>
      </c>
      <c r="Q622" t="s">
        <v>28</v>
      </c>
      <c r="R622" s="10" t="str">
        <f t="shared" si="18"/>
        <v>28-33</v>
      </c>
      <c r="S622">
        <f t="shared" si="19"/>
        <v>21</v>
      </c>
    </row>
    <row r="623" spans="1:19">
      <c r="A623" t="s">
        <v>697</v>
      </c>
      <c r="B623" t="s">
        <v>13</v>
      </c>
      <c r="C623" s="4">
        <v>22</v>
      </c>
      <c r="D623" t="s">
        <v>34</v>
      </c>
      <c r="E623" t="s">
        <v>35</v>
      </c>
      <c r="F623" t="s">
        <v>26</v>
      </c>
      <c r="G623" t="s">
        <v>17</v>
      </c>
      <c r="H623" t="s">
        <v>48</v>
      </c>
      <c r="I623" s="9">
        <v>44712</v>
      </c>
      <c r="J623" s="9">
        <v>44731</v>
      </c>
      <c r="K623" s="9">
        <v>44735</v>
      </c>
      <c r="L623" t="s">
        <v>38</v>
      </c>
      <c r="M623" s="5"/>
      <c r="P623" s="4">
        <v>4</v>
      </c>
      <c r="Q623" t="s">
        <v>28</v>
      </c>
      <c r="R623" s="10" t="str">
        <f t="shared" si="18"/>
        <v>22-27</v>
      </c>
      <c r="S623">
        <f t="shared" si="19"/>
        <v>23</v>
      </c>
    </row>
    <row r="624" spans="1:19">
      <c r="A624" t="s">
        <v>698</v>
      </c>
      <c r="B624" t="s">
        <v>13</v>
      </c>
      <c r="C624" s="4">
        <v>35</v>
      </c>
      <c r="D624" t="s">
        <v>24</v>
      </c>
      <c r="E624" t="s">
        <v>25</v>
      </c>
      <c r="F624" t="s">
        <v>96</v>
      </c>
      <c r="G624" t="s">
        <v>27</v>
      </c>
      <c r="H624" t="s">
        <v>18</v>
      </c>
      <c r="I624" s="9">
        <v>44713</v>
      </c>
      <c r="J624" s="9">
        <v>44728</v>
      </c>
      <c r="K624" s="9">
        <v>44734</v>
      </c>
      <c r="L624" t="s">
        <v>19</v>
      </c>
      <c r="M624" s="5"/>
      <c r="O624" t="s">
        <v>20</v>
      </c>
      <c r="P624" s="4">
        <v>5</v>
      </c>
      <c r="Q624" t="s">
        <v>28</v>
      </c>
      <c r="R624" s="10" t="str">
        <f t="shared" si="18"/>
        <v>34-39</v>
      </c>
      <c r="S624">
        <f t="shared" si="19"/>
        <v>21</v>
      </c>
    </row>
    <row r="625" spans="1:19">
      <c r="A625" t="s">
        <v>699</v>
      </c>
      <c r="B625" t="s">
        <v>13</v>
      </c>
      <c r="C625" s="4">
        <v>37</v>
      </c>
      <c r="D625" t="s">
        <v>24</v>
      </c>
      <c r="E625" t="s">
        <v>43</v>
      </c>
      <c r="F625" t="s">
        <v>53</v>
      </c>
      <c r="G625" t="s">
        <v>17</v>
      </c>
      <c r="H625" t="s">
        <v>37</v>
      </c>
      <c r="I625" s="9">
        <v>44713</v>
      </c>
      <c r="J625" s="9">
        <v>44731</v>
      </c>
      <c r="K625" s="9">
        <v>44742</v>
      </c>
      <c r="L625" t="s">
        <v>19</v>
      </c>
      <c r="M625" s="4">
        <v>72742</v>
      </c>
      <c r="N625">
        <v>4.3</v>
      </c>
      <c r="O625" t="s">
        <v>45</v>
      </c>
      <c r="P625" s="4">
        <v>4</v>
      </c>
      <c r="Q625" t="s">
        <v>21</v>
      </c>
      <c r="R625" s="10" t="str">
        <f t="shared" si="18"/>
        <v>34-39</v>
      </c>
      <c r="S625">
        <f t="shared" si="19"/>
        <v>29</v>
      </c>
    </row>
    <row r="626" spans="1:19">
      <c r="A626" t="s">
        <v>700</v>
      </c>
      <c r="B626" t="s">
        <v>30</v>
      </c>
      <c r="C626" s="4">
        <v>32</v>
      </c>
      <c r="D626" t="s">
        <v>14</v>
      </c>
      <c r="E626" t="s">
        <v>65</v>
      </c>
      <c r="F626" t="s">
        <v>31</v>
      </c>
      <c r="G626" t="s">
        <v>32</v>
      </c>
      <c r="H626" t="s">
        <v>37</v>
      </c>
      <c r="I626" s="9">
        <v>44713</v>
      </c>
      <c r="J626" s="9">
        <v>44726</v>
      </c>
      <c r="K626" s="9">
        <v>44731</v>
      </c>
      <c r="L626" t="s">
        <v>19</v>
      </c>
      <c r="M626" s="4">
        <v>79564</v>
      </c>
      <c r="N626">
        <v>4.4000000000000004</v>
      </c>
      <c r="O626" t="s">
        <v>45</v>
      </c>
      <c r="P626" s="5"/>
      <c r="Q626" t="s">
        <v>21</v>
      </c>
      <c r="R626" s="10" t="str">
        <f t="shared" si="18"/>
        <v>28-33</v>
      </c>
      <c r="S626">
        <f t="shared" si="19"/>
        <v>18</v>
      </c>
    </row>
    <row r="627" spans="1:19">
      <c r="A627" t="s">
        <v>701</v>
      </c>
      <c r="B627" t="s">
        <v>13</v>
      </c>
      <c r="C627" s="4">
        <v>35</v>
      </c>
      <c r="D627" t="s">
        <v>58</v>
      </c>
      <c r="E627" t="s">
        <v>111</v>
      </c>
      <c r="F627" t="s">
        <v>36</v>
      </c>
      <c r="G627" t="s">
        <v>17</v>
      </c>
      <c r="H627" t="s">
        <v>18</v>
      </c>
      <c r="I627" s="9">
        <v>44713</v>
      </c>
      <c r="J627" s="9">
        <v>44722</v>
      </c>
      <c r="K627" s="9">
        <v>44730</v>
      </c>
      <c r="L627" t="s">
        <v>38</v>
      </c>
      <c r="M627" s="5"/>
      <c r="P627" s="4">
        <v>4</v>
      </c>
      <c r="Q627" t="s">
        <v>28</v>
      </c>
      <c r="R627" s="10" t="str">
        <f t="shared" si="18"/>
        <v>34-39</v>
      </c>
      <c r="S627">
        <f t="shared" si="19"/>
        <v>17</v>
      </c>
    </row>
    <row r="628" spans="1:19">
      <c r="A628" t="s">
        <v>702</v>
      </c>
      <c r="B628" t="s">
        <v>13</v>
      </c>
      <c r="C628" s="4">
        <v>28</v>
      </c>
      <c r="D628" t="s">
        <v>83</v>
      </c>
      <c r="E628" t="s">
        <v>117</v>
      </c>
      <c r="F628" t="s">
        <v>50</v>
      </c>
      <c r="G628" t="s">
        <v>27</v>
      </c>
      <c r="H628" t="s">
        <v>48</v>
      </c>
      <c r="I628" s="9">
        <v>44713</v>
      </c>
      <c r="J628" s="9">
        <v>44729</v>
      </c>
      <c r="K628" s="9">
        <v>44741</v>
      </c>
      <c r="L628" t="s">
        <v>38</v>
      </c>
      <c r="M628" s="5"/>
      <c r="P628" s="4">
        <v>2</v>
      </c>
      <c r="Q628" t="s">
        <v>28</v>
      </c>
      <c r="R628" s="10" t="str">
        <f t="shared" si="18"/>
        <v>28-33</v>
      </c>
      <c r="S628">
        <f t="shared" si="19"/>
        <v>28</v>
      </c>
    </row>
    <row r="629" spans="1:19">
      <c r="A629" t="s">
        <v>703</v>
      </c>
      <c r="B629" t="s">
        <v>30</v>
      </c>
      <c r="C629" s="4">
        <v>30</v>
      </c>
      <c r="D629" t="s">
        <v>129</v>
      </c>
      <c r="E629" t="s">
        <v>205</v>
      </c>
      <c r="F629" t="s">
        <v>53</v>
      </c>
      <c r="G629" t="s">
        <v>66</v>
      </c>
      <c r="H629" t="s">
        <v>18</v>
      </c>
      <c r="I629" s="9">
        <v>44713</v>
      </c>
      <c r="J629" s="9">
        <v>44732</v>
      </c>
      <c r="K629" s="9">
        <v>44743</v>
      </c>
      <c r="L629" t="s">
        <v>56</v>
      </c>
      <c r="M629" s="5"/>
      <c r="P629" s="4">
        <v>5</v>
      </c>
      <c r="Q629" t="s">
        <v>28</v>
      </c>
      <c r="R629" s="10" t="str">
        <f t="shared" si="18"/>
        <v>28-33</v>
      </c>
      <c r="S629">
        <f t="shared" si="19"/>
        <v>30</v>
      </c>
    </row>
    <row r="630" spans="1:19">
      <c r="A630" t="s">
        <v>704</v>
      </c>
      <c r="B630" t="s">
        <v>13</v>
      </c>
      <c r="C630" s="4">
        <v>33</v>
      </c>
      <c r="D630" t="s">
        <v>40</v>
      </c>
      <c r="E630" t="s">
        <v>41</v>
      </c>
      <c r="F630" t="s">
        <v>44</v>
      </c>
      <c r="G630" t="s">
        <v>69</v>
      </c>
      <c r="H630" t="s">
        <v>51</v>
      </c>
      <c r="I630" s="9">
        <v>44713</v>
      </c>
      <c r="J630" s="9">
        <v>44727</v>
      </c>
      <c r="K630" s="9">
        <v>44733</v>
      </c>
      <c r="L630" t="s">
        <v>19</v>
      </c>
      <c r="M630" s="4">
        <v>63509</v>
      </c>
      <c r="N630">
        <v>3.9</v>
      </c>
      <c r="O630" t="s">
        <v>20</v>
      </c>
      <c r="P630" s="4">
        <v>4</v>
      </c>
      <c r="Q630" t="s">
        <v>28</v>
      </c>
      <c r="R630" s="10" t="str">
        <f t="shared" si="18"/>
        <v>28-33</v>
      </c>
      <c r="S630">
        <f t="shared" si="19"/>
        <v>20</v>
      </c>
    </row>
    <row r="631" spans="1:19">
      <c r="A631" t="s">
        <v>705</v>
      </c>
      <c r="B631" t="s">
        <v>13</v>
      </c>
      <c r="C631" s="4">
        <v>36</v>
      </c>
      <c r="D631" t="s">
        <v>24</v>
      </c>
      <c r="E631" t="s">
        <v>25</v>
      </c>
      <c r="F631" t="s">
        <v>50</v>
      </c>
      <c r="G631" t="s">
        <v>69</v>
      </c>
      <c r="H631" t="s">
        <v>37</v>
      </c>
      <c r="I631" s="9">
        <v>44713</v>
      </c>
      <c r="J631" s="9">
        <v>44732</v>
      </c>
      <c r="K631" s="9">
        <v>44743</v>
      </c>
      <c r="L631" t="s">
        <v>19</v>
      </c>
      <c r="M631" s="4">
        <v>50821</v>
      </c>
      <c r="N631">
        <v>4.9000000000000004</v>
      </c>
      <c r="O631" t="s">
        <v>20</v>
      </c>
      <c r="P631" s="4">
        <v>4</v>
      </c>
      <c r="Q631" t="s">
        <v>21</v>
      </c>
      <c r="R631" s="10" t="str">
        <f t="shared" si="18"/>
        <v>34-39</v>
      </c>
      <c r="S631">
        <f t="shared" si="19"/>
        <v>30</v>
      </c>
    </row>
    <row r="632" spans="1:19">
      <c r="A632" t="s">
        <v>706</v>
      </c>
      <c r="B632" t="s">
        <v>30</v>
      </c>
      <c r="C632" s="4">
        <v>49</v>
      </c>
      <c r="D632" t="s">
        <v>83</v>
      </c>
      <c r="E632" t="s">
        <v>84</v>
      </c>
      <c r="F632" t="s">
        <v>44</v>
      </c>
      <c r="G632" t="s">
        <v>27</v>
      </c>
      <c r="H632" t="s">
        <v>48</v>
      </c>
      <c r="I632" s="9">
        <v>44714</v>
      </c>
      <c r="J632" s="9">
        <v>44734</v>
      </c>
      <c r="K632" s="9">
        <v>44739</v>
      </c>
      <c r="L632" t="s">
        <v>19</v>
      </c>
      <c r="M632" s="5"/>
      <c r="O632" t="s">
        <v>20</v>
      </c>
      <c r="P632" s="4">
        <v>2</v>
      </c>
      <c r="Q632" t="s">
        <v>28</v>
      </c>
      <c r="R632" s="10" t="str">
        <f t="shared" si="18"/>
        <v>46-51</v>
      </c>
      <c r="S632">
        <f t="shared" si="19"/>
        <v>25</v>
      </c>
    </row>
    <row r="633" spans="1:19">
      <c r="A633" t="s">
        <v>707</v>
      </c>
      <c r="B633" t="s">
        <v>30</v>
      </c>
      <c r="C633" s="4">
        <v>31</v>
      </c>
      <c r="D633" t="s">
        <v>14</v>
      </c>
      <c r="E633" t="s">
        <v>15</v>
      </c>
      <c r="F633" t="s">
        <v>93</v>
      </c>
      <c r="G633" t="s">
        <v>27</v>
      </c>
      <c r="H633" t="s">
        <v>37</v>
      </c>
      <c r="I633" s="9">
        <v>44714</v>
      </c>
      <c r="J633" s="9">
        <v>44730</v>
      </c>
      <c r="K633" s="9">
        <v>44741</v>
      </c>
      <c r="L633" t="s">
        <v>19</v>
      </c>
      <c r="M633" s="4">
        <v>120285</v>
      </c>
      <c r="N633">
        <v>4.0999999999999996</v>
      </c>
      <c r="O633" t="s">
        <v>45</v>
      </c>
      <c r="P633" s="4">
        <v>4</v>
      </c>
      <c r="Q633" t="s">
        <v>28</v>
      </c>
      <c r="R633" s="10" t="str">
        <f t="shared" si="18"/>
        <v>28-33</v>
      </c>
      <c r="S633">
        <f t="shared" si="19"/>
        <v>27</v>
      </c>
    </row>
    <row r="634" spans="1:19">
      <c r="A634" t="s">
        <v>708</v>
      </c>
      <c r="B634" t="s">
        <v>13</v>
      </c>
      <c r="C634" s="4">
        <v>34</v>
      </c>
      <c r="D634" t="s">
        <v>14</v>
      </c>
      <c r="E634" t="s">
        <v>15</v>
      </c>
      <c r="F634" t="s">
        <v>53</v>
      </c>
      <c r="G634" t="s">
        <v>17</v>
      </c>
      <c r="H634" t="s">
        <v>37</v>
      </c>
      <c r="I634" s="9">
        <v>44714</v>
      </c>
      <c r="J634" s="9">
        <v>44731</v>
      </c>
      <c r="K634" s="9">
        <v>44743</v>
      </c>
      <c r="L634" t="s">
        <v>19</v>
      </c>
      <c r="M634" s="4">
        <v>51576</v>
      </c>
      <c r="N634">
        <v>4.4000000000000004</v>
      </c>
      <c r="O634" t="s">
        <v>20</v>
      </c>
      <c r="P634" s="5"/>
      <c r="Q634" t="s">
        <v>63</v>
      </c>
      <c r="R634" s="10" t="str">
        <f t="shared" si="18"/>
        <v>34-39</v>
      </c>
      <c r="S634">
        <f t="shared" si="19"/>
        <v>29</v>
      </c>
    </row>
    <row r="635" spans="1:19">
      <c r="A635" t="s">
        <v>709</v>
      </c>
      <c r="B635" t="s">
        <v>13</v>
      </c>
      <c r="C635" s="4">
        <v>31</v>
      </c>
      <c r="D635" t="s">
        <v>40</v>
      </c>
      <c r="E635" t="s">
        <v>41</v>
      </c>
      <c r="F635" t="s">
        <v>44</v>
      </c>
      <c r="G635" t="s">
        <v>32</v>
      </c>
      <c r="H635" t="s">
        <v>37</v>
      </c>
      <c r="I635" s="9">
        <v>44714</v>
      </c>
      <c r="J635" s="9">
        <v>44724</v>
      </c>
      <c r="K635" s="9">
        <v>44731</v>
      </c>
      <c r="L635" t="s">
        <v>56</v>
      </c>
      <c r="M635" s="5"/>
      <c r="P635" s="4">
        <v>5</v>
      </c>
      <c r="Q635" t="s">
        <v>28</v>
      </c>
      <c r="R635" s="10" t="str">
        <f t="shared" si="18"/>
        <v>28-33</v>
      </c>
      <c r="S635">
        <f t="shared" si="19"/>
        <v>17</v>
      </c>
    </row>
    <row r="636" spans="1:19">
      <c r="A636" t="s">
        <v>710</v>
      </c>
      <c r="B636" t="s">
        <v>13</v>
      </c>
      <c r="C636" s="4">
        <v>30</v>
      </c>
      <c r="D636" t="s">
        <v>24</v>
      </c>
      <c r="E636" t="s">
        <v>43</v>
      </c>
      <c r="F636" t="s">
        <v>16</v>
      </c>
      <c r="G636" t="s">
        <v>32</v>
      </c>
      <c r="H636" t="s">
        <v>51</v>
      </c>
      <c r="I636" s="9">
        <v>44715</v>
      </c>
      <c r="J636" s="9">
        <v>44729</v>
      </c>
      <c r="K636" s="9">
        <v>44736</v>
      </c>
      <c r="L636" t="s">
        <v>38</v>
      </c>
      <c r="M636" s="5"/>
      <c r="P636" s="4">
        <v>4</v>
      </c>
      <c r="Q636" t="s">
        <v>28</v>
      </c>
      <c r="R636" s="10" t="str">
        <f t="shared" si="18"/>
        <v>28-33</v>
      </c>
      <c r="S636">
        <f t="shared" si="19"/>
        <v>21</v>
      </c>
    </row>
    <row r="637" spans="1:19">
      <c r="A637" t="s">
        <v>711</v>
      </c>
      <c r="B637" t="s">
        <v>13</v>
      </c>
      <c r="C637" s="4">
        <v>27</v>
      </c>
      <c r="D637" t="s">
        <v>58</v>
      </c>
      <c r="E637" t="s">
        <v>59</v>
      </c>
      <c r="F637" t="s">
        <v>106</v>
      </c>
      <c r="G637" t="s">
        <v>32</v>
      </c>
      <c r="H637" t="s">
        <v>18</v>
      </c>
      <c r="I637" s="9">
        <v>44715</v>
      </c>
      <c r="J637" s="9">
        <v>44731</v>
      </c>
      <c r="K637" s="9">
        <v>44738</v>
      </c>
      <c r="L637" t="s">
        <v>75</v>
      </c>
      <c r="M637" s="5"/>
      <c r="P637" s="4">
        <v>4</v>
      </c>
      <c r="Q637" t="s">
        <v>28</v>
      </c>
      <c r="R637" s="10" t="str">
        <f t="shared" si="18"/>
        <v>22-27</v>
      </c>
      <c r="S637">
        <f t="shared" si="19"/>
        <v>23</v>
      </c>
    </row>
    <row r="638" spans="1:19">
      <c r="A638" t="s">
        <v>712</v>
      </c>
      <c r="B638" t="s">
        <v>13</v>
      </c>
      <c r="C638" s="4">
        <v>24</v>
      </c>
      <c r="D638" t="s">
        <v>34</v>
      </c>
      <c r="E638" t="s">
        <v>35</v>
      </c>
      <c r="F638" t="s">
        <v>31</v>
      </c>
      <c r="G638" t="s">
        <v>69</v>
      </c>
      <c r="H638" t="s">
        <v>37</v>
      </c>
      <c r="I638" s="9">
        <v>44715</v>
      </c>
      <c r="J638" s="9">
        <v>44729</v>
      </c>
      <c r="K638" s="9">
        <v>44735</v>
      </c>
      <c r="L638" t="s">
        <v>19</v>
      </c>
      <c r="M638" s="4">
        <v>74547</v>
      </c>
      <c r="N638">
        <v>4.0999999999999996</v>
      </c>
      <c r="O638" t="s">
        <v>20</v>
      </c>
      <c r="P638" s="5"/>
      <c r="Q638" t="s">
        <v>28</v>
      </c>
      <c r="R638" s="10" t="str">
        <f t="shared" si="18"/>
        <v>22-27</v>
      </c>
      <c r="S638">
        <f t="shared" si="19"/>
        <v>20</v>
      </c>
    </row>
    <row r="639" spans="1:19">
      <c r="A639" t="s">
        <v>713</v>
      </c>
      <c r="B639" t="s">
        <v>13</v>
      </c>
      <c r="C639" s="4">
        <v>33</v>
      </c>
      <c r="D639" t="s">
        <v>14</v>
      </c>
      <c r="E639" t="s">
        <v>15</v>
      </c>
      <c r="F639" t="s">
        <v>31</v>
      </c>
      <c r="G639" t="s">
        <v>32</v>
      </c>
      <c r="H639" t="s">
        <v>18</v>
      </c>
      <c r="I639" s="9">
        <v>44715</v>
      </c>
      <c r="J639" s="9">
        <v>44723</v>
      </c>
      <c r="K639" s="9">
        <v>44728</v>
      </c>
      <c r="L639" t="s">
        <v>19</v>
      </c>
      <c r="M639" s="4">
        <v>60474</v>
      </c>
      <c r="N639">
        <v>3.6</v>
      </c>
      <c r="O639" t="s">
        <v>20</v>
      </c>
      <c r="P639" s="5"/>
      <c r="Q639" t="s">
        <v>21</v>
      </c>
      <c r="R639" s="10" t="str">
        <f t="shared" si="18"/>
        <v>28-33</v>
      </c>
      <c r="S639">
        <f t="shared" si="19"/>
        <v>13</v>
      </c>
    </row>
    <row r="640" spans="1:19">
      <c r="A640" t="s">
        <v>714</v>
      </c>
      <c r="B640" t="s">
        <v>13</v>
      </c>
      <c r="C640" s="4">
        <v>29</v>
      </c>
      <c r="D640" t="s">
        <v>24</v>
      </c>
      <c r="E640" t="s">
        <v>43</v>
      </c>
      <c r="F640" t="s">
        <v>50</v>
      </c>
      <c r="G640" t="s">
        <v>27</v>
      </c>
      <c r="H640" t="s">
        <v>18</v>
      </c>
      <c r="I640" s="9">
        <v>44715</v>
      </c>
      <c r="J640" s="9">
        <v>44735</v>
      </c>
      <c r="K640" s="9">
        <v>44740</v>
      </c>
      <c r="L640" t="s">
        <v>19</v>
      </c>
      <c r="M640" s="4">
        <v>55885</v>
      </c>
      <c r="N640">
        <v>4.2</v>
      </c>
      <c r="O640" t="s">
        <v>20</v>
      </c>
      <c r="P640" s="4">
        <v>2</v>
      </c>
      <c r="Q640" t="s">
        <v>21</v>
      </c>
      <c r="R640" s="10" t="str">
        <f t="shared" si="18"/>
        <v>28-33</v>
      </c>
      <c r="S640">
        <f t="shared" si="19"/>
        <v>25</v>
      </c>
    </row>
    <row r="641" spans="1:19">
      <c r="A641" t="s">
        <v>715</v>
      </c>
      <c r="B641" t="s">
        <v>13</v>
      </c>
      <c r="C641" s="4">
        <v>39</v>
      </c>
      <c r="D641" t="s">
        <v>24</v>
      </c>
      <c r="E641" t="s">
        <v>43</v>
      </c>
      <c r="F641" t="s">
        <v>16</v>
      </c>
      <c r="G641" t="s">
        <v>27</v>
      </c>
      <c r="H641" t="s">
        <v>48</v>
      </c>
      <c r="I641" s="9">
        <v>44715</v>
      </c>
      <c r="J641" s="9">
        <v>44725</v>
      </c>
      <c r="K641" s="9">
        <v>44735</v>
      </c>
      <c r="L641" t="s">
        <v>38</v>
      </c>
      <c r="M641" s="5"/>
      <c r="P641" s="4">
        <v>4</v>
      </c>
      <c r="Q641" t="s">
        <v>28</v>
      </c>
      <c r="R641" s="10" t="str">
        <f t="shared" si="18"/>
        <v>34-39</v>
      </c>
      <c r="S641">
        <f t="shared" si="19"/>
        <v>20</v>
      </c>
    </row>
    <row r="642" spans="1:19">
      <c r="A642" t="s">
        <v>716</v>
      </c>
      <c r="B642" t="s">
        <v>13</v>
      </c>
      <c r="C642" s="4">
        <v>28</v>
      </c>
      <c r="D642" t="s">
        <v>14</v>
      </c>
      <c r="E642" t="s">
        <v>15</v>
      </c>
      <c r="F642" t="s">
        <v>96</v>
      </c>
      <c r="G642" t="s">
        <v>27</v>
      </c>
      <c r="H642" t="s">
        <v>18</v>
      </c>
      <c r="I642" s="9">
        <v>44715</v>
      </c>
      <c r="J642" s="9">
        <v>44737</v>
      </c>
      <c r="K642" s="9">
        <v>44741</v>
      </c>
      <c r="L642" t="s">
        <v>38</v>
      </c>
      <c r="M642" s="5"/>
      <c r="P642" s="4">
        <v>4</v>
      </c>
      <c r="Q642" t="s">
        <v>28</v>
      </c>
      <c r="R642" s="10" t="str">
        <f t="shared" si="18"/>
        <v>28-33</v>
      </c>
      <c r="S642">
        <f t="shared" si="19"/>
        <v>26</v>
      </c>
    </row>
    <row r="643" spans="1:19">
      <c r="A643" t="s">
        <v>717</v>
      </c>
      <c r="B643" t="s">
        <v>13</v>
      </c>
      <c r="C643" s="4">
        <v>25</v>
      </c>
      <c r="D643" t="s">
        <v>14</v>
      </c>
      <c r="E643" t="s">
        <v>65</v>
      </c>
      <c r="F643" t="s">
        <v>26</v>
      </c>
      <c r="G643" t="s">
        <v>27</v>
      </c>
      <c r="H643" t="s">
        <v>18</v>
      </c>
      <c r="I643" s="9">
        <v>44715</v>
      </c>
      <c r="J643" s="9">
        <v>44728</v>
      </c>
      <c r="K643" s="9">
        <v>44734</v>
      </c>
      <c r="L643" t="s">
        <v>19</v>
      </c>
      <c r="M643" s="5"/>
      <c r="O643" t="s">
        <v>20</v>
      </c>
      <c r="P643" s="4">
        <v>5</v>
      </c>
      <c r="Q643" t="s">
        <v>28</v>
      </c>
      <c r="R643" s="10" t="str">
        <f t="shared" ref="R643:R706" si="20">IF(AND(C643&gt;=22,C643&lt;=27),"22-27",
 IF(AND(C643&gt;=28,C643&lt;=33),"28-33",
 IF(AND(C643&gt;=34,C643&lt;=39),"34-39",
 IF(AND(C643&gt;=40,C643&lt;=45),"40-45",
 IF(AND(C643&gt;=46,C643&lt;=51),"46-51",
 IF(AND(C643&gt;=52,C643&lt;=57),"52-57","Other"))))))</f>
        <v>22-27</v>
      </c>
      <c r="S643">
        <f t="shared" ref="S643:S706" si="21">K643-I643</f>
        <v>19</v>
      </c>
    </row>
    <row r="644" spans="1:19">
      <c r="A644" t="s">
        <v>718</v>
      </c>
      <c r="B644" t="s">
        <v>13</v>
      </c>
      <c r="C644" s="4">
        <v>30</v>
      </c>
      <c r="D644" t="s">
        <v>34</v>
      </c>
      <c r="E644" t="s">
        <v>47</v>
      </c>
      <c r="F644" t="s">
        <v>96</v>
      </c>
      <c r="G644" t="s">
        <v>27</v>
      </c>
      <c r="H644" t="s">
        <v>67</v>
      </c>
      <c r="I644" s="9">
        <v>44716</v>
      </c>
      <c r="J644" s="9">
        <v>44733</v>
      </c>
      <c r="K644" s="9">
        <v>44742</v>
      </c>
      <c r="L644" t="s">
        <v>19</v>
      </c>
      <c r="M644" s="5"/>
      <c r="O644" t="s">
        <v>20</v>
      </c>
      <c r="P644" s="4">
        <v>4</v>
      </c>
      <c r="Q644" t="s">
        <v>28</v>
      </c>
      <c r="R644" s="10" t="str">
        <f t="shared" si="20"/>
        <v>28-33</v>
      </c>
      <c r="S644">
        <f t="shared" si="21"/>
        <v>26</v>
      </c>
    </row>
    <row r="645" spans="1:19">
      <c r="A645" t="s">
        <v>719</v>
      </c>
      <c r="B645" t="s">
        <v>13</v>
      </c>
      <c r="C645" s="4">
        <v>32</v>
      </c>
      <c r="D645" t="s">
        <v>14</v>
      </c>
      <c r="E645" t="s">
        <v>15</v>
      </c>
      <c r="F645" t="s">
        <v>16</v>
      </c>
      <c r="G645" t="s">
        <v>32</v>
      </c>
      <c r="H645" t="s">
        <v>67</v>
      </c>
      <c r="I645" s="9">
        <v>44716</v>
      </c>
      <c r="J645" s="9">
        <v>44737</v>
      </c>
      <c r="K645" s="9">
        <v>44747</v>
      </c>
      <c r="L645" t="s">
        <v>19</v>
      </c>
      <c r="M645" s="4">
        <v>63378</v>
      </c>
      <c r="N645">
        <v>4.3</v>
      </c>
      <c r="O645" t="s">
        <v>20</v>
      </c>
      <c r="P645" s="4">
        <v>4</v>
      </c>
      <c r="Q645" t="s">
        <v>28</v>
      </c>
      <c r="R645" s="10" t="str">
        <f t="shared" si="20"/>
        <v>28-33</v>
      </c>
      <c r="S645">
        <f t="shared" si="21"/>
        <v>31</v>
      </c>
    </row>
    <row r="646" spans="1:19">
      <c r="A646" t="s">
        <v>720</v>
      </c>
      <c r="B646" t="s">
        <v>13</v>
      </c>
      <c r="C646" s="4">
        <v>25</v>
      </c>
      <c r="D646" t="s">
        <v>14</v>
      </c>
      <c r="E646" t="s">
        <v>65</v>
      </c>
      <c r="F646" t="s">
        <v>125</v>
      </c>
      <c r="G646" t="s">
        <v>27</v>
      </c>
      <c r="H646" t="s">
        <v>37</v>
      </c>
      <c r="I646" s="9">
        <v>44716</v>
      </c>
      <c r="J646" s="9">
        <v>44734</v>
      </c>
      <c r="K646" s="9">
        <v>44742</v>
      </c>
      <c r="L646" t="s">
        <v>19</v>
      </c>
      <c r="M646" s="4">
        <v>90461</v>
      </c>
      <c r="N646">
        <v>4.9000000000000004</v>
      </c>
      <c r="O646" t="s">
        <v>20</v>
      </c>
      <c r="P646" s="4">
        <v>4</v>
      </c>
      <c r="Q646" t="s">
        <v>21</v>
      </c>
      <c r="R646" s="10" t="str">
        <f t="shared" si="20"/>
        <v>22-27</v>
      </c>
      <c r="S646">
        <f t="shared" si="21"/>
        <v>26</v>
      </c>
    </row>
    <row r="647" spans="1:19">
      <c r="A647" t="s">
        <v>721</v>
      </c>
      <c r="B647" t="s">
        <v>30</v>
      </c>
      <c r="C647" s="4">
        <v>22</v>
      </c>
      <c r="D647" t="s">
        <v>24</v>
      </c>
      <c r="E647" t="s">
        <v>43</v>
      </c>
      <c r="F647" t="s">
        <v>96</v>
      </c>
      <c r="G647" t="s">
        <v>32</v>
      </c>
      <c r="H647" t="s">
        <v>48</v>
      </c>
      <c r="I647" s="9">
        <v>44716</v>
      </c>
      <c r="J647" s="9">
        <v>44737</v>
      </c>
      <c r="K647" s="9">
        <v>44744</v>
      </c>
      <c r="L647" t="s">
        <v>19</v>
      </c>
      <c r="M647" s="4">
        <v>56694</v>
      </c>
      <c r="N647">
        <v>4.8</v>
      </c>
      <c r="O647" t="s">
        <v>20</v>
      </c>
      <c r="P647" s="4">
        <v>4</v>
      </c>
      <c r="Q647" t="s">
        <v>28</v>
      </c>
      <c r="R647" s="10" t="str">
        <f t="shared" si="20"/>
        <v>22-27</v>
      </c>
      <c r="S647">
        <f t="shared" si="21"/>
        <v>28</v>
      </c>
    </row>
    <row r="648" spans="1:19">
      <c r="A648" t="s">
        <v>722</v>
      </c>
      <c r="B648" t="s">
        <v>30</v>
      </c>
      <c r="C648" s="4">
        <v>42</v>
      </c>
      <c r="D648" t="s">
        <v>58</v>
      </c>
      <c r="E648" t="s">
        <v>59</v>
      </c>
      <c r="F648" t="s">
        <v>26</v>
      </c>
      <c r="G648" t="s">
        <v>32</v>
      </c>
      <c r="H648" t="s">
        <v>37</v>
      </c>
      <c r="I648" s="9">
        <v>44716</v>
      </c>
      <c r="J648" s="9">
        <v>44726</v>
      </c>
      <c r="K648" s="9">
        <v>44734</v>
      </c>
      <c r="L648" t="s">
        <v>38</v>
      </c>
      <c r="M648" s="5"/>
      <c r="P648" s="4">
        <v>5</v>
      </c>
      <c r="Q648" t="s">
        <v>21</v>
      </c>
      <c r="R648" s="10" t="str">
        <f t="shared" si="20"/>
        <v>40-45</v>
      </c>
      <c r="S648">
        <f t="shared" si="21"/>
        <v>18</v>
      </c>
    </row>
    <row r="649" spans="1:19">
      <c r="A649" t="s">
        <v>723</v>
      </c>
      <c r="B649" t="s">
        <v>30</v>
      </c>
      <c r="C649" s="4">
        <v>37</v>
      </c>
      <c r="D649" t="s">
        <v>14</v>
      </c>
      <c r="E649" t="s">
        <v>15</v>
      </c>
      <c r="F649" t="s">
        <v>44</v>
      </c>
      <c r="G649" t="s">
        <v>27</v>
      </c>
      <c r="H649" t="s">
        <v>18</v>
      </c>
      <c r="I649" s="9">
        <v>44716</v>
      </c>
      <c r="J649" s="9">
        <v>44726</v>
      </c>
      <c r="K649" s="9">
        <v>44737</v>
      </c>
      <c r="L649" t="s">
        <v>19</v>
      </c>
      <c r="M649" s="5"/>
      <c r="O649" t="s">
        <v>20</v>
      </c>
      <c r="P649" s="4">
        <v>5</v>
      </c>
      <c r="Q649" t="s">
        <v>28</v>
      </c>
      <c r="R649" s="10" t="str">
        <f t="shared" si="20"/>
        <v>34-39</v>
      </c>
      <c r="S649">
        <f t="shared" si="21"/>
        <v>21</v>
      </c>
    </row>
    <row r="650" spans="1:19">
      <c r="A650" t="s">
        <v>724</v>
      </c>
      <c r="B650" t="s">
        <v>30</v>
      </c>
      <c r="C650" s="4">
        <v>27</v>
      </c>
      <c r="D650" t="s">
        <v>83</v>
      </c>
      <c r="E650" t="s">
        <v>84</v>
      </c>
      <c r="F650" t="s">
        <v>44</v>
      </c>
      <c r="G650" t="s">
        <v>27</v>
      </c>
      <c r="H650" t="s">
        <v>18</v>
      </c>
      <c r="I650" s="9">
        <v>44717</v>
      </c>
      <c r="J650" s="9">
        <v>44738</v>
      </c>
      <c r="K650" s="9">
        <v>44743</v>
      </c>
      <c r="L650" t="s">
        <v>19</v>
      </c>
      <c r="M650" s="5"/>
      <c r="O650" t="s">
        <v>20</v>
      </c>
      <c r="P650" s="4">
        <v>4</v>
      </c>
      <c r="Q650" t="s">
        <v>21</v>
      </c>
      <c r="R650" s="10" t="str">
        <f t="shared" si="20"/>
        <v>22-27</v>
      </c>
      <c r="S650">
        <f t="shared" si="21"/>
        <v>26</v>
      </c>
    </row>
    <row r="651" spans="1:19">
      <c r="A651" t="s">
        <v>725</v>
      </c>
      <c r="B651" t="s">
        <v>13</v>
      </c>
      <c r="C651" s="4">
        <v>35</v>
      </c>
      <c r="D651" t="s">
        <v>129</v>
      </c>
      <c r="E651" t="s">
        <v>205</v>
      </c>
      <c r="F651" t="s">
        <v>53</v>
      </c>
      <c r="G651" t="s">
        <v>27</v>
      </c>
      <c r="H651" t="s">
        <v>37</v>
      </c>
      <c r="I651" s="9">
        <v>44717</v>
      </c>
      <c r="J651" s="9">
        <v>44727</v>
      </c>
      <c r="K651" s="9">
        <v>44733</v>
      </c>
      <c r="L651" t="s">
        <v>19</v>
      </c>
      <c r="M651" s="4">
        <v>80965</v>
      </c>
      <c r="N651">
        <v>3.8</v>
      </c>
      <c r="O651" t="s">
        <v>20</v>
      </c>
      <c r="P651" s="4">
        <v>4</v>
      </c>
      <c r="Q651" t="s">
        <v>28</v>
      </c>
      <c r="R651" s="10" t="str">
        <f t="shared" si="20"/>
        <v>34-39</v>
      </c>
      <c r="S651">
        <f t="shared" si="21"/>
        <v>16</v>
      </c>
    </row>
    <row r="652" spans="1:19">
      <c r="A652" t="s">
        <v>726</v>
      </c>
      <c r="B652" t="s">
        <v>13</v>
      </c>
      <c r="C652" s="4">
        <v>39</v>
      </c>
      <c r="D652" t="s">
        <v>24</v>
      </c>
      <c r="E652" t="s">
        <v>43</v>
      </c>
      <c r="F652" t="s">
        <v>31</v>
      </c>
      <c r="G652" t="s">
        <v>27</v>
      </c>
      <c r="H652" t="s">
        <v>67</v>
      </c>
      <c r="I652" s="9">
        <v>44717</v>
      </c>
      <c r="J652" s="9">
        <v>44727</v>
      </c>
      <c r="K652" s="9">
        <v>44739</v>
      </c>
      <c r="L652" t="s">
        <v>38</v>
      </c>
      <c r="M652" s="5"/>
      <c r="P652" s="4">
        <v>3</v>
      </c>
      <c r="Q652" t="s">
        <v>21</v>
      </c>
      <c r="R652" s="10" t="str">
        <f t="shared" si="20"/>
        <v>34-39</v>
      </c>
      <c r="S652">
        <f t="shared" si="21"/>
        <v>22</v>
      </c>
    </row>
    <row r="653" spans="1:19">
      <c r="A653" t="s">
        <v>727</v>
      </c>
      <c r="B653" t="s">
        <v>13</v>
      </c>
      <c r="C653" s="4">
        <v>40</v>
      </c>
      <c r="D653" t="s">
        <v>14</v>
      </c>
      <c r="E653" t="s">
        <v>15</v>
      </c>
      <c r="F653" t="s">
        <v>44</v>
      </c>
      <c r="G653" t="s">
        <v>17</v>
      </c>
      <c r="H653" t="s">
        <v>37</v>
      </c>
      <c r="I653" s="9">
        <v>44718</v>
      </c>
      <c r="J653" s="9">
        <v>44738</v>
      </c>
      <c r="K653" s="9">
        <v>44749</v>
      </c>
      <c r="L653" t="s">
        <v>75</v>
      </c>
      <c r="M653" s="5"/>
      <c r="P653" s="4">
        <v>3</v>
      </c>
      <c r="Q653" t="s">
        <v>21</v>
      </c>
      <c r="R653" s="10" t="str">
        <f t="shared" si="20"/>
        <v>40-45</v>
      </c>
      <c r="S653">
        <f t="shared" si="21"/>
        <v>31</v>
      </c>
    </row>
    <row r="654" spans="1:19">
      <c r="A654" t="s">
        <v>728</v>
      </c>
      <c r="B654" t="s">
        <v>30</v>
      </c>
      <c r="C654" s="4">
        <v>28</v>
      </c>
      <c r="D654" t="s">
        <v>40</v>
      </c>
      <c r="E654" t="s">
        <v>41</v>
      </c>
      <c r="F654" t="s">
        <v>125</v>
      </c>
      <c r="G654" t="s">
        <v>17</v>
      </c>
      <c r="H654" t="s">
        <v>18</v>
      </c>
      <c r="I654" s="9">
        <v>44718</v>
      </c>
      <c r="J654" s="9">
        <v>44737</v>
      </c>
      <c r="K654" s="9">
        <v>44742</v>
      </c>
      <c r="L654" t="s">
        <v>38</v>
      </c>
      <c r="M654" s="5"/>
      <c r="P654" s="4">
        <v>5</v>
      </c>
      <c r="Q654" t="s">
        <v>28</v>
      </c>
      <c r="R654" s="10" t="str">
        <f t="shared" si="20"/>
        <v>28-33</v>
      </c>
      <c r="S654">
        <f t="shared" si="21"/>
        <v>24</v>
      </c>
    </row>
    <row r="655" spans="1:19">
      <c r="A655" t="s">
        <v>729</v>
      </c>
      <c r="B655" t="s">
        <v>30</v>
      </c>
      <c r="C655" s="4">
        <v>33</v>
      </c>
      <c r="D655" t="s">
        <v>14</v>
      </c>
      <c r="E655" t="s">
        <v>15</v>
      </c>
      <c r="F655" t="s">
        <v>61</v>
      </c>
      <c r="G655" t="s">
        <v>17</v>
      </c>
      <c r="H655" t="s">
        <v>48</v>
      </c>
      <c r="I655" s="9">
        <v>44719</v>
      </c>
      <c r="J655" s="9">
        <v>44727</v>
      </c>
      <c r="K655" s="9">
        <v>44736</v>
      </c>
      <c r="L655" t="s">
        <v>19</v>
      </c>
      <c r="M655" s="4">
        <v>65922</v>
      </c>
      <c r="N655">
        <v>3.9</v>
      </c>
      <c r="O655" t="s">
        <v>45</v>
      </c>
      <c r="P655" s="4">
        <v>4</v>
      </c>
      <c r="Q655" t="s">
        <v>28</v>
      </c>
      <c r="R655" s="10" t="str">
        <f t="shared" si="20"/>
        <v>28-33</v>
      </c>
      <c r="S655">
        <f t="shared" si="21"/>
        <v>17</v>
      </c>
    </row>
    <row r="656" spans="1:19">
      <c r="A656" t="s">
        <v>730</v>
      </c>
      <c r="B656" t="s">
        <v>13</v>
      </c>
      <c r="C656" s="4">
        <v>24</v>
      </c>
      <c r="D656" t="s">
        <v>34</v>
      </c>
      <c r="E656" t="s">
        <v>35</v>
      </c>
      <c r="F656" t="s">
        <v>73</v>
      </c>
      <c r="G656" t="s">
        <v>27</v>
      </c>
      <c r="H656" t="s">
        <v>37</v>
      </c>
      <c r="I656" s="9">
        <v>44719</v>
      </c>
      <c r="J656" s="9">
        <v>44733</v>
      </c>
      <c r="K656" s="9">
        <v>44740</v>
      </c>
      <c r="L656" t="s">
        <v>19</v>
      </c>
      <c r="M656" s="5"/>
      <c r="O656" t="s">
        <v>20</v>
      </c>
      <c r="P656" s="4">
        <v>4</v>
      </c>
      <c r="Q656" t="s">
        <v>28</v>
      </c>
      <c r="R656" s="10" t="str">
        <f t="shared" si="20"/>
        <v>22-27</v>
      </c>
      <c r="S656">
        <f t="shared" si="21"/>
        <v>21</v>
      </c>
    </row>
    <row r="657" spans="1:19">
      <c r="A657" t="s">
        <v>731</v>
      </c>
      <c r="B657" t="s">
        <v>13</v>
      </c>
      <c r="C657" s="4">
        <v>23</v>
      </c>
      <c r="D657" t="s">
        <v>58</v>
      </c>
      <c r="E657" t="s">
        <v>111</v>
      </c>
      <c r="F657" t="s">
        <v>73</v>
      </c>
      <c r="G657" t="s">
        <v>17</v>
      </c>
      <c r="H657" t="s">
        <v>37</v>
      </c>
      <c r="I657" s="9">
        <v>44719</v>
      </c>
      <c r="J657" s="9">
        <v>44731</v>
      </c>
      <c r="K657" s="9">
        <v>44736</v>
      </c>
      <c r="L657" t="s">
        <v>38</v>
      </c>
      <c r="M657" s="5"/>
      <c r="P657" s="4">
        <v>5</v>
      </c>
      <c r="Q657" t="s">
        <v>21</v>
      </c>
      <c r="R657" s="10" t="str">
        <f t="shared" si="20"/>
        <v>22-27</v>
      </c>
      <c r="S657">
        <f t="shared" si="21"/>
        <v>17</v>
      </c>
    </row>
    <row r="658" spans="1:19">
      <c r="A658" t="s">
        <v>732</v>
      </c>
      <c r="B658" t="s">
        <v>13</v>
      </c>
      <c r="C658" s="4">
        <v>26</v>
      </c>
      <c r="D658" t="s">
        <v>14</v>
      </c>
      <c r="E658" t="s">
        <v>15</v>
      </c>
      <c r="F658" t="s">
        <v>93</v>
      </c>
      <c r="G658" t="s">
        <v>17</v>
      </c>
      <c r="H658" t="s">
        <v>37</v>
      </c>
      <c r="I658" s="9">
        <v>44719</v>
      </c>
      <c r="J658" s="9">
        <v>44731</v>
      </c>
      <c r="K658" s="9">
        <v>44740</v>
      </c>
      <c r="L658" t="s">
        <v>19</v>
      </c>
      <c r="M658" s="4">
        <v>129602</v>
      </c>
      <c r="N658">
        <v>4.9000000000000004</v>
      </c>
      <c r="O658" t="s">
        <v>20</v>
      </c>
      <c r="P658" s="4">
        <v>4</v>
      </c>
      <c r="Q658" t="s">
        <v>28</v>
      </c>
      <c r="R658" s="10" t="str">
        <f t="shared" si="20"/>
        <v>22-27</v>
      </c>
      <c r="S658">
        <f t="shared" si="21"/>
        <v>21</v>
      </c>
    </row>
    <row r="659" spans="1:19">
      <c r="A659" t="s">
        <v>733</v>
      </c>
      <c r="B659" t="s">
        <v>13</v>
      </c>
      <c r="C659" s="4">
        <v>34</v>
      </c>
      <c r="D659" t="s">
        <v>34</v>
      </c>
      <c r="E659" t="s">
        <v>35</v>
      </c>
      <c r="F659" t="s">
        <v>61</v>
      </c>
      <c r="G659" t="s">
        <v>27</v>
      </c>
      <c r="H659" t="s">
        <v>48</v>
      </c>
      <c r="I659" s="9">
        <v>44719</v>
      </c>
      <c r="J659" s="9">
        <v>44738</v>
      </c>
      <c r="K659" s="9">
        <v>44748</v>
      </c>
      <c r="L659" t="s">
        <v>145</v>
      </c>
      <c r="M659" s="5"/>
      <c r="P659" s="5"/>
      <c r="Q659" t="s">
        <v>28</v>
      </c>
      <c r="R659" s="10" t="str">
        <f t="shared" si="20"/>
        <v>34-39</v>
      </c>
      <c r="S659">
        <f t="shared" si="21"/>
        <v>29</v>
      </c>
    </row>
    <row r="660" spans="1:19">
      <c r="A660" t="s">
        <v>734</v>
      </c>
      <c r="B660" t="s">
        <v>30</v>
      </c>
      <c r="C660" s="4">
        <v>27</v>
      </c>
      <c r="D660" t="s">
        <v>80</v>
      </c>
      <c r="E660" t="s">
        <v>81</v>
      </c>
      <c r="F660" t="s">
        <v>78</v>
      </c>
      <c r="G660" t="s">
        <v>27</v>
      </c>
      <c r="H660" t="s">
        <v>48</v>
      </c>
      <c r="I660" s="9">
        <v>44719</v>
      </c>
      <c r="J660" s="9">
        <v>44739</v>
      </c>
      <c r="K660" s="9">
        <v>44749</v>
      </c>
      <c r="L660" t="s">
        <v>19</v>
      </c>
      <c r="M660" s="4">
        <v>45092</v>
      </c>
      <c r="N660">
        <v>3.9</v>
      </c>
      <c r="O660" t="s">
        <v>20</v>
      </c>
      <c r="P660" s="4">
        <v>4</v>
      </c>
      <c r="Q660" t="s">
        <v>28</v>
      </c>
      <c r="R660" s="10" t="str">
        <f t="shared" si="20"/>
        <v>22-27</v>
      </c>
      <c r="S660">
        <f t="shared" si="21"/>
        <v>30</v>
      </c>
    </row>
    <row r="661" spans="1:19">
      <c r="A661" t="s">
        <v>735</v>
      </c>
      <c r="B661" t="s">
        <v>13</v>
      </c>
      <c r="C661" s="4">
        <v>30</v>
      </c>
      <c r="D661" t="s">
        <v>40</v>
      </c>
      <c r="E661" t="s">
        <v>41</v>
      </c>
      <c r="F661" t="s">
        <v>96</v>
      </c>
      <c r="G661" t="s">
        <v>69</v>
      </c>
      <c r="H661" t="s">
        <v>37</v>
      </c>
      <c r="I661" s="9">
        <v>44720</v>
      </c>
      <c r="J661" s="9">
        <v>44735</v>
      </c>
      <c r="K661" s="9">
        <v>44747</v>
      </c>
      <c r="L661" t="s">
        <v>19</v>
      </c>
      <c r="M661" s="4">
        <v>52647</v>
      </c>
      <c r="N661">
        <v>4.0999999999999996</v>
      </c>
      <c r="O661" t="s">
        <v>20</v>
      </c>
      <c r="P661" s="4">
        <v>5</v>
      </c>
      <c r="Q661" t="s">
        <v>28</v>
      </c>
      <c r="R661" s="10" t="str">
        <f t="shared" si="20"/>
        <v>28-33</v>
      </c>
      <c r="S661">
        <f t="shared" si="21"/>
        <v>27</v>
      </c>
    </row>
    <row r="662" spans="1:19">
      <c r="A662" t="s">
        <v>736</v>
      </c>
      <c r="B662" t="s">
        <v>13</v>
      </c>
      <c r="C662" s="4">
        <v>35</v>
      </c>
      <c r="D662" t="s">
        <v>34</v>
      </c>
      <c r="E662" t="s">
        <v>35</v>
      </c>
      <c r="F662" t="s">
        <v>96</v>
      </c>
      <c r="G662" t="s">
        <v>27</v>
      </c>
      <c r="H662" t="s">
        <v>37</v>
      </c>
      <c r="I662" s="9">
        <v>44720</v>
      </c>
      <c r="J662" s="9">
        <v>44732</v>
      </c>
      <c r="K662" s="9">
        <v>44742</v>
      </c>
      <c r="L662" t="s">
        <v>19</v>
      </c>
      <c r="M662" s="4">
        <v>39407</v>
      </c>
      <c r="N662">
        <v>4.4000000000000004</v>
      </c>
      <c r="O662" t="s">
        <v>20</v>
      </c>
      <c r="P662" s="4">
        <v>4</v>
      </c>
      <c r="Q662" t="s">
        <v>28</v>
      </c>
      <c r="R662" s="10" t="str">
        <f t="shared" si="20"/>
        <v>34-39</v>
      </c>
      <c r="S662">
        <f t="shared" si="21"/>
        <v>22</v>
      </c>
    </row>
    <row r="663" spans="1:19">
      <c r="A663" t="s">
        <v>737</v>
      </c>
      <c r="B663" t="s">
        <v>23</v>
      </c>
      <c r="C663" s="4">
        <v>33</v>
      </c>
      <c r="D663" t="s">
        <v>40</v>
      </c>
      <c r="E663" t="s">
        <v>253</v>
      </c>
      <c r="F663" t="s">
        <v>78</v>
      </c>
      <c r="G663" t="s">
        <v>32</v>
      </c>
      <c r="H663" t="s">
        <v>18</v>
      </c>
      <c r="I663" s="9">
        <v>44721</v>
      </c>
      <c r="J663" s="9">
        <v>44739</v>
      </c>
      <c r="K663" s="9">
        <v>44746</v>
      </c>
      <c r="L663" t="s">
        <v>145</v>
      </c>
      <c r="M663" s="5"/>
      <c r="P663" s="4">
        <v>4</v>
      </c>
      <c r="Q663" t="s">
        <v>28</v>
      </c>
      <c r="R663" s="10" t="str">
        <f t="shared" si="20"/>
        <v>28-33</v>
      </c>
      <c r="S663">
        <f t="shared" si="21"/>
        <v>25</v>
      </c>
    </row>
    <row r="664" spans="1:19">
      <c r="A664" t="s">
        <v>738</v>
      </c>
      <c r="B664" t="s">
        <v>30</v>
      </c>
      <c r="C664" s="4">
        <v>31</v>
      </c>
      <c r="D664" t="s">
        <v>24</v>
      </c>
      <c r="E664" t="s">
        <v>25</v>
      </c>
      <c r="F664" t="s">
        <v>61</v>
      </c>
      <c r="G664" t="s">
        <v>27</v>
      </c>
      <c r="H664" t="s">
        <v>18</v>
      </c>
      <c r="I664" s="9">
        <v>44721</v>
      </c>
      <c r="J664" s="9">
        <v>44731</v>
      </c>
      <c r="K664" s="9">
        <v>44738</v>
      </c>
      <c r="L664" t="s">
        <v>38</v>
      </c>
      <c r="M664" s="5"/>
      <c r="P664" s="4">
        <v>5</v>
      </c>
      <c r="Q664" t="s">
        <v>28</v>
      </c>
      <c r="R664" s="10" t="str">
        <f t="shared" si="20"/>
        <v>28-33</v>
      </c>
      <c r="S664">
        <f t="shared" si="21"/>
        <v>17</v>
      </c>
    </row>
    <row r="665" spans="1:19">
      <c r="A665" t="s">
        <v>739</v>
      </c>
      <c r="B665" t="s">
        <v>13</v>
      </c>
      <c r="C665" s="4">
        <v>32</v>
      </c>
      <c r="D665" t="s">
        <v>14</v>
      </c>
      <c r="E665" t="s">
        <v>15</v>
      </c>
      <c r="F665" t="s">
        <v>86</v>
      </c>
      <c r="G665" t="s">
        <v>27</v>
      </c>
      <c r="H665" t="s">
        <v>18</v>
      </c>
      <c r="I665" s="9">
        <v>44721</v>
      </c>
      <c r="J665" s="9">
        <v>44730</v>
      </c>
      <c r="K665" s="9">
        <v>44738</v>
      </c>
      <c r="L665" t="s">
        <v>19</v>
      </c>
      <c r="M665" s="4">
        <v>195998</v>
      </c>
      <c r="N665">
        <v>3.6</v>
      </c>
      <c r="O665" t="s">
        <v>20</v>
      </c>
      <c r="P665" s="4">
        <v>4</v>
      </c>
      <c r="Q665" t="s">
        <v>21</v>
      </c>
      <c r="R665" s="10" t="str">
        <f t="shared" si="20"/>
        <v>28-33</v>
      </c>
      <c r="S665">
        <f t="shared" si="21"/>
        <v>17</v>
      </c>
    </row>
    <row r="666" spans="1:19">
      <c r="A666" t="s">
        <v>740</v>
      </c>
      <c r="B666" t="s">
        <v>13</v>
      </c>
      <c r="C666" s="4">
        <v>29</v>
      </c>
      <c r="D666" t="s">
        <v>129</v>
      </c>
      <c r="E666" t="s">
        <v>205</v>
      </c>
      <c r="F666" t="s">
        <v>78</v>
      </c>
      <c r="G666" t="s">
        <v>17</v>
      </c>
      <c r="H666" t="s">
        <v>18</v>
      </c>
      <c r="I666" s="9">
        <v>44721</v>
      </c>
      <c r="J666" s="9">
        <v>44743</v>
      </c>
      <c r="K666" s="9">
        <v>44748</v>
      </c>
      <c r="L666" t="s">
        <v>19</v>
      </c>
      <c r="M666" s="4">
        <v>53845</v>
      </c>
      <c r="N666">
        <v>4.2</v>
      </c>
      <c r="O666" t="s">
        <v>20</v>
      </c>
      <c r="P666" s="4">
        <v>5</v>
      </c>
      <c r="Q666" t="s">
        <v>28</v>
      </c>
      <c r="R666" s="10" t="str">
        <f t="shared" si="20"/>
        <v>28-33</v>
      </c>
      <c r="S666">
        <f t="shared" si="21"/>
        <v>27</v>
      </c>
    </row>
    <row r="667" spans="1:19">
      <c r="A667" t="s">
        <v>741</v>
      </c>
      <c r="B667" t="s">
        <v>13</v>
      </c>
      <c r="C667" s="4">
        <v>25</v>
      </c>
      <c r="D667" t="s">
        <v>58</v>
      </c>
      <c r="E667" t="s">
        <v>111</v>
      </c>
      <c r="F667" t="s">
        <v>50</v>
      </c>
      <c r="G667" t="s">
        <v>69</v>
      </c>
      <c r="H667" t="s">
        <v>37</v>
      </c>
      <c r="I667" s="9">
        <v>44721</v>
      </c>
      <c r="J667" s="9">
        <v>44731</v>
      </c>
      <c r="K667" s="9">
        <v>44739</v>
      </c>
      <c r="L667" t="s">
        <v>19</v>
      </c>
      <c r="M667" s="4">
        <v>56031</v>
      </c>
      <c r="N667">
        <v>3.7</v>
      </c>
      <c r="O667" t="s">
        <v>45</v>
      </c>
      <c r="P667" s="4">
        <v>3</v>
      </c>
      <c r="Q667" t="s">
        <v>28</v>
      </c>
      <c r="R667" s="10" t="str">
        <f t="shared" si="20"/>
        <v>22-27</v>
      </c>
      <c r="S667">
        <f t="shared" si="21"/>
        <v>18</v>
      </c>
    </row>
    <row r="668" spans="1:19">
      <c r="A668" t="s">
        <v>742</v>
      </c>
      <c r="B668" t="s">
        <v>13</v>
      </c>
      <c r="C668" s="4">
        <v>33</v>
      </c>
      <c r="D668" t="s">
        <v>14</v>
      </c>
      <c r="E668" t="s">
        <v>65</v>
      </c>
      <c r="F668" t="s">
        <v>53</v>
      </c>
      <c r="G668" t="s">
        <v>32</v>
      </c>
      <c r="H668" t="s">
        <v>18</v>
      </c>
      <c r="I668" s="9">
        <v>44721</v>
      </c>
      <c r="J668" s="9">
        <v>44732</v>
      </c>
      <c r="K668" s="9">
        <v>44737</v>
      </c>
      <c r="L668" t="s">
        <v>19</v>
      </c>
      <c r="M668" s="4">
        <v>70456</v>
      </c>
      <c r="N668">
        <v>3.5</v>
      </c>
      <c r="O668" t="s">
        <v>45</v>
      </c>
      <c r="P668" s="5"/>
      <c r="Q668" t="s">
        <v>28</v>
      </c>
      <c r="R668" s="10" t="str">
        <f t="shared" si="20"/>
        <v>28-33</v>
      </c>
      <c r="S668">
        <f t="shared" si="21"/>
        <v>16</v>
      </c>
    </row>
    <row r="669" spans="1:19">
      <c r="A669" t="s">
        <v>743</v>
      </c>
      <c r="B669" t="s">
        <v>13</v>
      </c>
      <c r="C669" s="4">
        <v>35</v>
      </c>
      <c r="D669" t="s">
        <v>14</v>
      </c>
      <c r="E669" t="s">
        <v>15</v>
      </c>
      <c r="F669" t="s">
        <v>26</v>
      </c>
      <c r="G669" t="s">
        <v>27</v>
      </c>
      <c r="H669" t="s">
        <v>37</v>
      </c>
      <c r="I669" s="9">
        <v>44721</v>
      </c>
      <c r="J669" s="9">
        <v>44729</v>
      </c>
      <c r="K669" s="9">
        <v>44734</v>
      </c>
      <c r="L669" t="s">
        <v>19</v>
      </c>
      <c r="M669" s="5"/>
      <c r="O669" t="s">
        <v>20</v>
      </c>
      <c r="P669" s="4">
        <v>5</v>
      </c>
      <c r="Q669" t="s">
        <v>28</v>
      </c>
      <c r="R669" s="10" t="str">
        <f t="shared" si="20"/>
        <v>34-39</v>
      </c>
      <c r="S669">
        <f t="shared" si="21"/>
        <v>13</v>
      </c>
    </row>
    <row r="670" spans="1:19">
      <c r="A670" t="s">
        <v>744</v>
      </c>
      <c r="B670" t="s">
        <v>13</v>
      </c>
      <c r="C670" s="4">
        <v>35</v>
      </c>
      <c r="D670" t="s">
        <v>34</v>
      </c>
      <c r="E670" t="s">
        <v>35</v>
      </c>
      <c r="F670" t="s">
        <v>53</v>
      </c>
      <c r="G670" t="s">
        <v>69</v>
      </c>
      <c r="H670" t="s">
        <v>37</v>
      </c>
      <c r="I670" s="9">
        <v>44722</v>
      </c>
      <c r="J670" s="9">
        <v>44739</v>
      </c>
      <c r="K670" s="9">
        <v>44744</v>
      </c>
      <c r="L670" t="s">
        <v>19</v>
      </c>
      <c r="M670" s="4">
        <v>65698</v>
      </c>
      <c r="N670">
        <v>3.5</v>
      </c>
      <c r="O670" t="s">
        <v>45</v>
      </c>
      <c r="P670" s="4">
        <v>4</v>
      </c>
      <c r="Q670" t="s">
        <v>28</v>
      </c>
      <c r="R670" s="10" t="str">
        <f t="shared" si="20"/>
        <v>34-39</v>
      </c>
      <c r="S670">
        <f t="shared" si="21"/>
        <v>22</v>
      </c>
    </row>
    <row r="671" spans="1:19">
      <c r="A671" t="s">
        <v>745</v>
      </c>
      <c r="B671" t="s">
        <v>13</v>
      </c>
      <c r="C671" s="4">
        <v>35</v>
      </c>
      <c r="D671" t="s">
        <v>14</v>
      </c>
      <c r="E671" t="s">
        <v>15</v>
      </c>
      <c r="F671" t="s">
        <v>125</v>
      </c>
      <c r="G671" t="s">
        <v>17</v>
      </c>
      <c r="H671" t="s">
        <v>37</v>
      </c>
      <c r="I671" s="9">
        <v>44722</v>
      </c>
      <c r="J671" s="9">
        <v>44742</v>
      </c>
      <c r="K671" s="9">
        <v>44751</v>
      </c>
      <c r="L671" t="s">
        <v>75</v>
      </c>
      <c r="M671" s="5"/>
      <c r="P671" s="5"/>
      <c r="Q671" t="s">
        <v>28</v>
      </c>
      <c r="R671" s="10" t="str">
        <f t="shared" si="20"/>
        <v>34-39</v>
      </c>
      <c r="S671">
        <f t="shared" si="21"/>
        <v>29</v>
      </c>
    </row>
    <row r="672" spans="1:19">
      <c r="A672" t="s">
        <v>746</v>
      </c>
      <c r="B672" t="s">
        <v>13</v>
      </c>
      <c r="C672" s="4">
        <v>25</v>
      </c>
      <c r="D672" t="s">
        <v>24</v>
      </c>
      <c r="E672" t="s">
        <v>43</v>
      </c>
      <c r="F672" t="s">
        <v>26</v>
      </c>
      <c r="G672" t="s">
        <v>27</v>
      </c>
      <c r="H672" t="s">
        <v>18</v>
      </c>
      <c r="I672" s="9">
        <v>44722</v>
      </c>
      <c r="J672" s="9">
        <v>44734</v>
      </c>
      <c r="K672" s="9">
        <v>44741</v>
      </c>
      <c r="L672" t="s">
        <v>38</v>
      </c>
      <c r="M672" s="5"/>
      <c r="P672" s="4">
        <v>4</v>
      </c>
      <c r="Q672" t="s">
        <v>63</v>
      </c>
      <c r="R672" s="10" t="str">
        <f t="shared" si="20"/>
        <v>22-27</v>
      </c>
      <c r="S672">
        <f t="shared" si="21"/>
        <v>19</v>
      </c>
    </row>
    <row r="673" spans="1:19">
      <c r="A673" t="s">
        <v>747</v>
      </c>
      <c r="B673" t="s">
        <v>30</v>
      </c>
      <c r="C673" s="4">
        <v>26</v>
      </c>
      <c r="D673" t="s">
        <v>24</v>
      </c>
      <c r="E673" t="s">
        <v>43</v>
      </c>
      <c r="F673" t="s">
        <v>36</v>
      </c>
      <c r="G673" t="s">
        <v>27</v>
      </c>
      <c r="H673" t="s">
        <v>37</v>
      </c>
      <c r="I673" s="9">
        <v>44722</v>
      </c>
      <c r="J673" s="9">
        <v>44730</v>
      </c>
      <c r="K673" s="9">
        <v>44735</v>
      </c>
      <c r="L673" t="s">
        <v>19</v>
      </c>
      <c r="M673" s="4">
        <v>69176</v>
      </c>
      <c r="N673">
        <v>4.5</v>
      </c>
      <c r="O673" t="s">
        <v>20</v>
      </c>
      <c r="P673" s="4">
        <v>5</v>
      </c>
      <c r="Q673" t="s">
        <v>21</v>
      </c>
      <c r="R673" s="10" t="str">
        <f t="shared" si="20"/>
        <v>22-27</v>
      </c>
      <c r="S673">
        <f t="shared" si="21"/>
        <v>13</v>
      </c>
    </row>
    <row r="674" spans="1:19">
      <c r="A674" t="s">
        <v>748</v>
      </c>
      <c r="B674" t="s">
        <v>13</v>
      </c>
      <c r="C674" s="4">
        <v>40</v>
      </c>
      <c r="D674" t="s">
        <v>24</v>
      </c>
      <c r="E674" t="s">
        <v>43</v>
      </c>
      <c r="F674" t="s">
        <v>61</v>
      </c>
      <c r="G674" t="s">
        <v>17</v>
      </c>
      <c r="H674" t="s">
        <v>18</v>
      </c>
      <c r="I674" s="9">
        <v>44723</v>
      </c>
      <c r="J674" s="9">
        <v>44738</v>
      </c>
      <c r="K674" s="9">
        <v>44747</v>
      </c>
      <c r="L674" t="s">
        <v>38</v>
      </c>
      <c r="M674" s="5"/>
      <c r="P674" s="4">
        <v>4</v>
      </c>
      <c r="Q674" t="s">
        <v>28</v>
      </c>
      <c r="R674" s="10" t="str">
        <f t="shared" si="20"/>
        <v>40-45</v>
      </c>
      <c r="S674">
        <f t="shared" si="21"/>
        <v>24</v>
      </c>
    </row>
    <row r="675" spans="1:19">
      <c r="A675" t="s">
        <v>749</v>
      </c>
      <c r="B675" t="s">
        <v>13</v>
      </c>
      <c r="C675" s="4">
        <v>33</v>
      </c>
      <c r="D675" t="s">
        <v>58</v>
      </c>
      <c r="E675" t="s">
        <v>111</v>
      </c>
      <c r="F675" t="s">
        <v>53</v>
      </c>
      <c r="G675" t="s">
        <v>17</v>
      </c>
      <c r="H675" t="s">
        <v>18</v>
      </c>
      <c r="I675" s="9">
        <v>44723</v>
      </c>
      <c r="J675" s="9">
        <v>44738</v>
      </c>
      <c r="K675" s="9">
        <v>44744</v>
      </c>
      <c r="L675" t="s">
        <v>19</v>
      </c>
      <c r="M675" s="4">
        <v>64697</v>
      </c>
      <c r="N675">
        <v>4.0999999999999996</v>
      </c>
      <c r="O675" t="s">
        <v>20</v>
      </c>
      <c r="P675" s="5"/>
      <c r="Q675" t="s">
        <v>28</v>
      </c>
      <c r="R675" s="10" t="str">
        <f t="shared" si="20"/>
        <v>28-33</v>
      </c>
      <c r="S675">
        <f t="shared" si="21"/>
        <v>21</v>
      </c>
    </row>
    <row r="676" spans="1:19">
      <c r="A676" t="s">
        <v>750</v>
      </c>
      <c r="B676" t="s">
        <v>13</v>
      </c>
      <c r="C676" s="4">
        <v>25</v>
      </c>
      <c r="D676" t="s">
        <v>24</v>
      </c>
      <c r="E676" t="s">
        <v>43</v>
      </c>
      <c r="F676" t="s">
        <v>44</v>
      </c>
      <c r="G676" t="s">
        <v>27</v>
      </c>
      <c r="H676" t="s">
        <v>48</v>
      </c>
      <c r="I676" s="9">
        <v>44723</v>
      </c>
      <c r="J676" s="9">
        <v>44744</v>
      </c>
      <c r="K676" s="9">
        <v>44753</v>
      </c>
      <c r="L676" t="s">
        <v>19</v>
      </c>
      <c r="M676" s="4">
        <v>60737</v>
      </c>
      <c r="N676">
        <v>4.3</v>
      </c>
      <c r="O676" t="s">
        <v>20</v>
      </c>
      <c r="P676" s="4">
        <v>5</v>
      </c>
      <c r="Q676" t="s">
        <v>28</v>
      </c>
      <c r="R676" s="10" t="str">
        <f t="shared" si="20"/>
        <v>22-27</v>
      </c>
      <c r="S676">
        <f t="shared" si="21"/>
        <v>30</v>
      </c>
    </row>
    <row r="677" spans="1:19">
      <c r="A677" t="s">
        <v>751</v>
      </c>
      <c r="B677" t="s">
        <v>23</v>
      </c>
      <c r="C677" s="4">
        <v>39</v>
      </c>
      <c r="D677" t="s">
        <v>24</v>
      </c>
      <c r="E677" t="s">
        <v>43</v>
      </c>
      <c r="F677" t="s">
        <v>50</v>
      </c>
      <c r="G677" t="s">
        <v>69</v>
      </c>
      <c r="H677" t="s">
        <v>18</v>
      </c>
      <c r="I677" s="9">
        <v>44723</v>
      </c>
      <c r="J677" s="9">
        <v>44738</v>
      </c>
      <c r="K677" s="9">
        <v>44748</v>
      </c>
      <c r="L677" t="s">
        <v>19</v>
      </c>
      <c r="M677" s="4">
        <v>39317</v>
      </c>
      <c r="N677">
        <v>4</v>
      </c>
      <c r="O677" t="s">
        <v>20</v>
      </c>
      <c r="P677" s="4">
        <v>4</v>
      </c>
      <c r="Q677" t="s">
        <v>63</v>
      </c>
      <c r="R677" s="10" t="str">
        <f t="shared" si="20"/>
        <v>34-39</v>
      </c>
      <c r="S677">
        <f t="shared" si="21"/>
        <v>25</v>
      </c>
    </row>
    <row r="678" spans="1:19">
      <c r="A678" t="s">
        <v>752</v>
      </c>
      <c r="B678" t="s">
        <v>13</v>
      </c>
      <c r="C678" s="4">
        <v>22</v>
      </c>
      <c r="D678" t="s">
        <v>24</v>
      </c>
      <c r="E678" t="s">
        <v>43</v>
      </c>
      <c r="F678" t="s">
        <v>26</v>
      </c>
      <c r="G678" t="s">
        <v>32</v>
      </c>
      <c r="H678" t="s">
        <v>37</v>
      </c>
      <c r="I678" s="9">
        <v>44723</v>
      </c>
      <c r="J678" s="9">
        <v>44739</v>
      </c>
      <c r="K678" s="9">
        <v>44743</v>
      </c>
      <c r="L678" t="s">
        <v>19</v>
      </c>
      <c r="M678" s="4">
        <v>67983</v>
      </c>
      <c r="N678">
        <v>4</v>
      </c>
      <c r="O678" t="s">
        <v>20</v>
      </c>
      <c r="P678" s="4">
        <v>5</v>
      </c>
      <c r="Q678" t="s">
        <v>28</v>
      </c>
      <c r="R678" s="10" t="str">
        <f t="shared" si="20"/>
        <v>22-27</v>
      </c>
      <c r="S678">
        <f t="shared" si="21"/>
        <v>20</v>
      </c>
    </row>
    <row r="679" spans="1:19">
      <c r="A679" t="s">
        <v>753</v>
      </c>
      <c r="B679" t="s">
        <v>13</v>
      </c>
      <c r="C679" s="4">
        <v>30</v>
      </c>
      <c r="D679" t="s">
        <v>34</v>
      </c>
      <c r="E679" t="s">
        <v>35</v>
      </c>
      <c r="F679" t="s">
        <v>36</v>
      </c>
      <c r="G679" t="s">
        <v>32</v>
      </c>
      <c r="H679" t="s">
        <v>67</v>
      </c>
      <c r="I679" s="9">
        <v>44723</v>
      </c>
      <c r="J679" s="9">
        <v>44743</v>
      </c>
      <c r="K679" s="9">
        <v>44751</v>
      </c>
      <c r="L679" t="s">
        <v>19</v>
      </c>
      <c r="M679" s="4">
        <v>55455</v>
      </c>
      <c r="N679">
        <v>4.3</v>
      </c>
      <c r="O679" t="s">
        <v>20</v>
      </c>
      <c r="P679" s="4">
        <v>4</v>
      </c>
      <c r="Q679" t="s">
        <v>21</v>
      </c>
      <c r="R679" s="10" t="str">
        <f t="shared" si="20"/>
        <v>28-33</v>
      </c>
      <c r="S679">
        <f t="shared" si="21"/>
        <v>28</v>
      </c>
    </row>
    <row r="680" spans="1:19">
      <c r="A680" t="s">
        <v>754</v>
      </c>
      <c r="B680" t="s">
        <v>23</v>
      </c>
      <c r="C680" s="4">
        <v>26</v>
      </c>
      <c r="D680" t="s">
        <v>58</v>
      </c>
      <c r="E680" t="s">
        <v>59</v>
      </c>
      <c r="F680" t="s">
        <v>61</v>
      </c>
      <c r="G680" t="s">
        <v>17</v>
      </c>
      <c r="H680" t="s">
        <v>37</v>
      </c>
      <c r="I680" s="9">
        <v>44723</v>
      </c>
      <c r="J680" s="9">
        <v>44731</v>
      </c>
      <c r="K680" s="9">
        <v>44735</v>
      </c>
      <c r="L680" t="s">
        <v>19</v>
      </c>
      <c r="M680" s="4">
        <v>67534</v>
      </c>
      <c r="N680">
        <v>3.9</v>
      </c>
      <c r="O680" t="s">
        <v>20</v>
      </c>
      <c r="P680" s="5"/>
      <c r="Q680" t="s">
        <v>28</v>
      </c>
      <c r="R680" s="10" t="str">
        <f t="shared" si="20"/>
        <v>22-27</v>
      </c>
      <c r="S680">
        <f t="shared" si="21"/>
        <v>12</v>
      </c>
    </row>
    <row r="681" spans="1:19">
      <c r="A681" t="s">
        <v>755</v>
      </c>
      <c r="B681" t="s">
        <v>30</v>
      </c>
      <c r="C681" s="4">
        <v>27</v>
      </c>
      <c r="D681" t="s">
        <v>40</v>
      </c>
      <c r="E681" t="s">
        <v>41</v>
      </c>
      <c r="F681" t="s">
        <v>93</v>
      </c>
      <c r="G681" t="s">
        <v>17</v>
      </c>
      <c r="H681" t="s">
        <v>37</v>
      </c>
      <c r="I681" s="9">
        <v>44723</v>
      </c>
      <c r="J681" s="9">
        <v>44740</v>
      </c>
      <c r="K681" s="9">
        <v>44752</v>
      </c>
      <c r="L681" t="s">
        <v>19</v>
      </c>
      <c r="M681" s="4">
        <v>102526</v>
      </c>
      <c r="N681">
        <v>4.0999999999999996</v>
      </c>
      <c r="O681" t="s">
        <v>20</v>
      </c>
      <c r="P681" s="4">
        <v>2</v>
      </c>
      <c r="Q681" t="s">
        <v>21</v>
      </c>
      <c r="R681" s="10" t="str">
        <f t="shared" si="20"/>
        <v>22-27</v>
      </c>
      <c r="S681">
        <f t="shared" si="21"/>
        <v>29</v>
      </c>
    </row>
    <row r="682" spans="1:19">
      <c r="A682" t="s">
        <v>756</v>
      </c>
      <c r="B682" t="s">
        <v>30</v>
      </c>
      <c r="C682" s="4">
        <v>33</v>
      </c>
      <c r="D682" t="s">
        <v>24</v>
      </c>
      <c r="E682" t="s">
        <v>43</v>
      </c>
      <c r="F682" t="s">
        <v>61</v>
      </c>
      <c r="G682" t="s">
        <v>27</v>
      </c>
      <c r="H682" t="s">
        <v>51</v>
      </c>
      <c r="I682" s="9">
        <v>44723</v>
      </c>
      <c r="J682" s="9">
        <v>44745</v>
      </c>
      <c r="K682" s="9">
        <v>44752</v>
      </c>
      <c r="L682" t="s">
        <v>38</v>
      </c>
      <c r="M682" s="5"/>
      <c r="P682" s="4">
        <v>4</v>
      </c>
      <c r="Q682" t="s">
        <v>21</v>
      </c>
      <c r="R682" s="10" t="str">
        <f t="shared" si="20"/>
        <v>28-33</v>
      </c>
      <c r="S682">
        <f t="shared" si="21"/>
        <v>29</v>
      </c>
    </row>
    <row r="683" spans="1:19">
      <c r="A683" t="s">
        <v>757</v>
      </c>
      <c r="B683" t="s">
        <v>13</v>
      </c>
      <c r="C683" s="4">
        <v>33</v>
      </c>
      <c r="D683" t="s">
        <v>40</v>
      </c>
      <c r="E683" t="s">
        <v>41</v>
      </c>
      <c r="F683" t="s">
        <v>44</v>
      </c>
      <c r="G683" t="s">
        <v>17</v>
      </c>
      <c r="H683" t="s">
        <v>18</v>
      </c>
      <c r="I683" s="9">
        <v>44723</v>
      </c>
      <c r="J683" s="9">
        <v>44738</v>
      </c>
      <c r="K683" s="9">
        <v>44748</v>
      </c>
      <c r="L683" t="s">
        <v>19</v>
      </c>
      <c r="M683" s="5"/>
      <c r="O683" t="s">
        <v>45</v>
      </c>
      <c r="P683" s="5"/>
      <c r="Q683" t="s">
        <v>28</v>
      </c>
      <c r="R683" s="10" t="str">
        <f t="shared" si="20"/>
        <v>28-33</v>
      </c>
      <c r="S683">
        <f t="shared" si="21"/>
        <v>25</v>
      </c>
    </row>
    <row r="684" spans="1:19">
      <c r="A684" t="s">
        <v>758</v>
      </c>
      <c r="B684" t="s">
        <v>13</v>
      </c>
      <c r="C684" s="4">
        <v>32</v>
      </c>
      <c r="D684" t="s">
        <v>14</v>
      </c>
      <c r="E684" t="s">
        <v>15</v>
      </c>
      <c r="F684" t="s">
        <v>31</v>
      </c>
      <c r="G684" t="s">
        <v>66</v>
      </c>
      <c r="H684" t="s">
        <v>18</v>
      </c>
      <c r="I684" s="9">
        <v>44723</v>
      </c>
      <c r="J684" s="9">
        <v>44734</v>
      </c>
      <c r="K684" s="9">
        <v>44744</v>
      </c>
      <c r="L684" t="s">
        <v>38</v>
      </c>
      <c r="M684" s="5"/>
      <c r="P684" s="4">
        <v>5</v>
      </c>
      <c r="Q684" t="s">
        <v>28</v>
      </c>
      <c r="R684" s="10" t="str">
        <f t="shared" si="20"/>
        <v>28-33</v>
      </c>
      <c r="S684">
        <f t="shared" si="21"/>
        <v>21</v>
      </c>
    </row>
    <row r="685" spans="1:19">
      <c r="A685" t="s">
        <v>759</v>
      </c>
      <c r="B685" t="s">
        <v>30</v>
      </c>
      <c r="C685" s="4">
        <v>31</v>
      </c>
      <c r="D685" t="s">
        <v>14</v>
      </c>
      <c r="E685" t="s">
        <v>15</v>
      </c>
      <c r="F685" t="s">
        <v>44</v>
      </c>
      <c r="G685" t="s">
        <v>17</v>
      </c>
      <c r="H685" t="s">
        <v>37</v>
      </c>
      <c r="I685" s="9">
        <v>44723</v>
      </c>
      <c r="J685" s="9">
        <v>44734</v>
      </c>
      <c r="K685" s="9">
        <v>44743</v>
      </c>
      <c r="L685" t="s">
        <v>19</v>
      </c>
      <c r="M685" s="4">
        <v>67956</v>
      </c>
      <c r="N685">
        <v>4.5999999999999996</v>
      </c>
      <c r="O685" t="s">
        <v>20</v>
      </c>
      <c r="P685" s="5"/>
      <c r="Q685" t="s">
        <v>63</v>
      </c>
      <c r="R685" s="10" t="str">
        <f t="shared" si="20"/>
        <v>28-33</v>
      </c>
      <c r="S685">
        <f t="shared" si="21"/>
        <v>20</v>
      </c>
    </row>
    <row r="686" spans="1:19">
      <c r="A686" t="s">
        <v>760</v>
      </c>
      <c r="B686" t="s">
        <v>23</v>
      </c>
      <c r="C686" s="4">
        <v>32</v>
      </c>
      <c r="D686" t="s">
        <v>14</v>
      </c>
      <c r="E686" t="s">
        <v>15</v>
      </c>
      <c r="F686" t="s">
        <v>16</v>
      </c>
      <c r="G686" t="s">
        <v>27</v>
      </c>
      <c r="H686" t="s">
        <v>37</v>
      </c>
      <c r="I686" s="9">
        <v>44724</v>
      </c>
      <c r="J686" s="9">
        <v>44741</v>
      </c>
      <c r="K686" s="9">
        <v>44750</v>
      </c>
      <c r="L686" t="s">
        <v>56</v>
      </c>
      <c r="M686" s="5"/>
      <c r="P686" s="4">
        <v>4</v>
      </c>
      <c r="Q686" t="s">
        <v>28</v>
      </c>
      <c r="R686" s="10" t="str">
        <f t="shared" si="20"/>
        <v>28-33</v>
      </c>
      <c r="S686">
        <f t="shared" si="21"/>
        <v>26</v>
      </c>
    </row>
    <row r="687" spans="1:19">
      <c r="A687" t="s">
        <v>761</v>
      </c>
      <c r="B687" t="s">
        <v>13</v>
      </c>
      <c r="C687" s="4">
        <v>29</v>
      </c>
      <c r="D687" t="s">
        <v>14</v>
      </c>
      <c r="E687" t="s">
        <v>15</v>
      </c>
      <c r="F687" t="s">
        <v>78</v>
      </c>
      <c r="G687" t="s">
        <v>27</v>
      </c>
      <c r="H687" t="s">
        <v>37</v>
      </c>
      <c r="I687" s="9">
        <v>44724</v>
      </c>
      <c r="J687" s="9">
        <v>44742</v>
      </c>
      <c r="K687" s="9">
        <v>44748</v>
      </c>
      <c r="L687" t="s">
        <v>56</v>
      </c>
      <c r="M687" s="5"/>
      <c r="P687" s="4">
        <v>4</v>
      </c>
      <c r="Q687" t="s">
        <v>28</v>
      </c>
      <c r="R687" s="10" t="str">
        <f t="shared" si="20"/>
        <v>28-33</v>
      </c>
      <c r="S687">
        <f t="shared" si="21"/>
        <v>24</v>
      </c>
    </row>
    <row r="688" spans="1:19">
      <c r="A688" t="s">
        <v>762</v>
      </c>
      <c r="B688" t="s">
        <v>13</v>
      </c>
      <c r="C688" s="4">
        <v>38</v>
      </c>
      <c r="D688" t="s">
        <v>24</v>
      </c>
      <c r="E688" t="s">
        <v>43</v>
      </c>
      <c r="F688" t="s">
        <v>16</v>
      </c>
      <c r="G688" t="s">
        <v>66</v>
      </c>
      <c r="H688" t="s">
        <v>18</v>
      </c>
      <c r="I688" s="9">
        <v>44724</v>
      </c>
      <c r="J688" s="9">
        <v>44739</v>
      </c>
      <c r="K688" s="9">
        <v>44751</v>
      </c>
      <c r="L688" t="s">
        <v>38</v>
      </c>
      <c r="M688" s="5"/>
      <c r="P688" s="4">
        <v>5</v>
      </c>
      <c r="Q688" t="s">
        <v>21</v>
      </c>
      <c r="R688" s="10" t="str">
        <f t="shared" si="20"/>
        <v>34-39</v>
      </c>
      <c r="S688">
        <f t="shared" si="21"/>
        <v>27</v>
      </c>
    </row>
    <row r="689" spans="1:19">
      <c r="A689" t="s">
        <v>763</v>
      </c>
      <c r="B689" t="s">
        <v>13</v>
      </c>
      <c r="C689" s="4">
        <v>23</v>
      </c>
      <c r="D689" t="s">
        <v>83</v>
      </c>
      <c r="E689" t="s">
        <v>84</v>
      </c>
      <c r="F689" t="s">
        <v>31</v>
      </c>
      <c r="G689" t="s">
        <v>27</v>
      </c>
      <c r="H689" t="s">
        <v>37</v>
      </c>
      <c r="I689" s="9">
        <v>44725</v>
      </c>
      <c r="J689" s="9">
        <v>44740</v>
      </c>
      <c r="K689" s="9">
        <v>44747</v>
      </c>
      <c r="L689" t="s">
        <v>19</v>
      </c>
      <c r="M689" s="4">
        <v>84561</v>
      </c>
      <c r="N689">
        <v>4.9000000000000004</v>
      </c>
      <c r="O689" t="s">
        <v>20</v>
      </c>
      <c r="P689" s="4">
        <v>4</v>
      </c>
      <c r="Q689" t="s">
        <v>21</v>
      </c>
      <c r="R689" s="10" t="str">
        <f t="shared" si="20"/>
        <v>22-27</v>
      </c>
      <c r="S689">
        <f t="shared" si="21"/>
        <v>22</v>
      </c>
    </row>
    <row r="690" spans="1:19">
      <c r="A690" t="s">
        <v>764</v>
      </c>
      <c r="B690" t="s">
        <v>30</v>
      </c>
      <c r="C690" s="4">
        <v>38</v>
      </c>
      <c r="D690" t="s">
        <v>14</v>
      </c>
      <c r="E690" t="s">
        <v>15</v>
      </c>
      <c r="F690" t="s">
        <v>53</v>
      </c>
      <c r="G690" t="s">
        <v>32</v>
      </c>
      <c r="H690" t="s">
        <v>37</v>
      </c>
      <c r="I690" s="9">
        <v>44725</v>
      </c>
      <c r="J690" s="9">
        <v>44739</v>
      </c>
      <c r="K690" s="9">
        <v>44744</v>
      </c>
      <c r="L690" t="s">
        <v>19</v>
      </c>
      <c r="M690" s="4">
        <v>79883</v>
      </c>
      <c r="N690">
        <v>4.8</v>
      </c>
      <c r="O690" t="s">
        <v>45</v>
      </c>
      <c r="P690" s="4">
        <v>4</v>
      </c>
      <c r="Q690" t="s">
        <v>21</v>
      </c>
      <c r="R690" s="10" t="str">
        <f t="shared" si="20"/>
        <v>34-39</v>
      </c>
      <c r="S690">
        <f t="shared" si="21"/>
        <v>19</v>
      </c>
    </row>
    <row r="691" spans="1:19">
      <c r="A691" t="s">
        <v>765</v>
      </c>
      <c r="B691" t="s">
        <v>13</v>
      </c>
      <c r="C691" s="4">
        <v>33</v>
      </c>
      <c r="D691" t="s">
        <v>14</v>
      </c>
      <c r="E691" t="s">
        <v>15</v>
      </c>
      <c r="F691" t="s">
        <v>61</v>
      </c>
      <c r="G691" t="s">
        <v>17</v>
      </c>
      <c r="H691" t="s">
        <v>37</v>
      </c>
      <c r="I691" s="9">
        <v>44725</v>
      </c>
      <c r="J691" s="9">
        <v>44740</v>
      </c>
      <c r="K691" s="9">
        <v>44750</v>
      </c>
      <c r="L691" t="s">
        <v>19</v>
      </c>
      <c r="M691" s="5"/>
      <c r="O691" t="s">
        <v>20</v>
      </c>
      <c r="P691" s="4">
        <v>5</v>
      </c>
      <c r="Q691" t="s">
        <v>63</v>
      </c>
      <c r="R691" s="10" t="str">
        <f t="shared" si="20"/>
        <v>28-33</v>
      </c>
      <c r="S691">
        <f t="shared" si="21"/>
        <v>25</v>
      </c>
    </row>
    <row r="692" spans="1:19">
      <c r="A692" t="s">
        <v>766</v>
      </c>
      <c r="B692" t="s">
        <v>13</v>
      </c>
      <c r="C692" s="4">
        <v>31</v>
      </c>
      <c r="D692" t="s">
        <v>14</v>
      </c>
      <c r="E692" t="s">
        <v>15</v>
      </c>
      <c r="F692" t="s">
        <v>16</v>
      </c>
      <c r="G692" t="s">
        <v>17</v>
      </c>
      <c r="H692" t="s">
        <v>18</v>
      </c>
      <c r="I692" s="9">
        <v>44725</v>
      </c>
      <c r="J692" s="9">
        <v>44734</v>
      </c>
      <c r="K692" s="9">
        <v>44738</v>
      </c>
      <c r="L692" t="s">
        <v>19</v>
      </c>
      <c r="M692" s="4">
        <v>65129</v>
      </c>
      <c r="N692">
        <v>4.0999999999999996</v>
      </c>
      <c r="O692" t="s">
        <v>20</v>
      </c>
      <c r="P692" s="4">
        <v>4</v>
      </c>
      <c r="Q692" t="s">
        <v>28</v>
      </c>
      <c r="R692" s="10" t="str">
        <f t="shared" si="20"/>
        <v>28-33</v>
      </c>
      <c r="S692">
        <f t="shared" si="21"/>
        <v>13</v>
      </c>
    </row>
    <row r="693" spans="1:19">
      <c r="A693" t="s">
        <v>767</v>
      </c>
      <c r="B693" t="s">
        <v>13</v>
      </c>
      <c r="C693" s="4">
        <v>51</v>
      </c>
      <c r="D693" t="s">
        <v>34</v>
      </c>
      <c r="E693" t="s">
        <v>35</v>
      </c>
      <c r="F693" t="s">
        <v>44</v>
      </c>
      <c r="G693" t="s">
        <v>32</v>
      </c>
      <c r="H693" t="s">
        <v>51</v>
      </c>
      <c r="I693" s="9">
        <v>44725</v>
      </c>
      <c r="J693" s="9">
        <v>44742</v>
      </c>
      <c r="K693" s="9">
        <v>44754</v>
      </c>
      <c r="L693" t="s">
        <v>19</v>
      </c>
      <c r="M693" s="4">
        <v>68023</v>
      </c>
      <c r="N693">
        <v>3.7</v>
      </c>
      <c r="O693" t="s">
        <v>20</v>
      </c>
      <c r="P693" s="4">
        <v>4</v>
      </c>
      <c r="Q693" t="s">
        <v>28</v>
      </c>
      <c r="R693" s="10" t="str">
        <f t="shared" si="20"/>
        <v>46-51</v>
      </c>
      <c r="S693">
        <f t="shared" si="21"/>
        <v>29</v>
      </c>
    </row>
    <row r="694" spans="1:19">
      <c r="A694" t="s">
        <v>768</v>
      </c>
      <c r="B694" t="s">
        <v>13</v>
      </c>
      <c r="C694" s="4">
        <v>24</v>
      </c>
      <c r="D694" t="s">
        <v>14</v>
      </c>
      <c r="E694" t="s">
        <v>15</v>
      </c>
      <c r="F694" t="s">
        <v>26</v>
      </c>
      <c r="G694" t="s">
        <v>27</v>
      </c>
      <c r="H694" t="s">
        <v>48</v>
      </c>
      <c r="I694" s="9">
        <v>44726</v>
      </c>
      <c r="J694" s="9">
        <v>44743</v>
      </c>
      <c r="K694" s="9">
        <v>44754</v>
      </c>
      <c r="L694" t="s">
        <v>19</v>
      </c>
      <c r="M694" s="4">
        <v>73035</v>
      </c>
      <c r="N694">
        <v>4.8</v>
      </c>
      <c r="O694" t="s">
        <v>20</v>
      </c>
      <c r="P694" s="5"/>
      <c r="Q694" t="s">
        <v>63</v>
      </c>
      <c r="R694" s="10" t="str">
        <f t="shared" si="20"/>
        <v>22-27</v>
      </c>
      <c r="S694">
        <f t="shared" si="21"/>
        <v>28</v>
      </c>
    </row>
    <row r="695" spans="1:19">
      <c r="A695" t="s">
        <v>769</v>
      </c>
      <c r="B695" t="s">
        <v>13</v>
      </c>
      <c r="C695" s="4">
        <v>33</v>
      </c>
      <c r="D695" t="s">
        <v>14</v>
      </c>
      <c r="E695" t="s">
        <v>15</v>
      </c>
      <c r="F695" t="s">
        <v>44</v>
      </c>
      <c r="G695" t="s">
        <v>17</v>
      </c>
      <c r="H695" t="s">
        <v>48</v>
      </c>
      <c r="I695" s="9">
        <v>44726</v>
      </c>
      <c r="J695" s="9">
        <v>44734</v>
      </c>
      <c r="K695" s="9">
        <v>44743</v>
      </c>
      <c r="L695" t="s">
        <v>145</v>
      </c>
      <c r="M695" s="5"/>
      <c r="P695" s="4">
        <v>5</v>
      </c>
      <c r="Q695" t="s">
        <v>21</v>
      </c>
      <c r="R695" s="10" t="str">
        <f t="shared" si="20"/>
        <v>28-33</v>
      </c>
      <c r="S695">
        <f t="shared" si="21"/>
        <v>17</v>
      </c>
    </row>
    <row r="696" spans="1:19">
      <c r="A696" t="s">
        <v>770</v>
      </c>
      <c r="B696" t="s">
        <v>13</v>
      </c>
      <c r="C696" s="4">
        <v>39</v>
      </c>
      <c r="D696" t="s">
        <v>24</v>
      </c>
      <c r="E696" t="s">
        <v>43</v>
      </c>
      <c r="F696" t="s">
        <v>125</v>
      </c>
      <c r="G696" t="s">
        <v>27</v>
      </c>
      <c r="H696" t="s">
        <v>37</v>
      </c>
      <c r="I696" s="9">
        <v>44726</v>
      </c>
      <c r="J696" s="9">
        <v>44737</v>
      </c>
      <c r="K696" s="9">
        <v>44743</v>
      </c>
      <c r="L696" t="s">
        <v>19</v>
      </c>
      <c r="M696" s="4">
        <v>94597</v>
      </c>
      <c r="N696">
        <v>4.5</v>
      </c>
      <c r="O696" t="s">
        <v>20</v>
      </c>
      <c r="P696" s="5"/>
      <c r="Q696" t="s">
        <v>63</v>
      </c>
      <c r="R696" s="10" t="str">
        <f t="shared" si="20"/>
        <v>34-39</v>
      </c>
      <c r="S696">
        <f t="shared" si="21"/>
        <v>17</v>
      </c>
    </row>
    <row r="697" spans="1:19">
      <c r="A697" t="s">
        <v>771</v>
      </c>
      <c r="B697" t="s">
        <v>30</v>
      </c>
      <c r="C697" s="4">
        <v>32</v>
      </c>
      <c r="D697" t="s">
        <v>24</v>
      </c>
      <c r="E697" t="s">
        <v>43</v>
      </c>
      <c r="F697" t="s">
        <v>36</v>
      </c>
      <c r="G697" t="s">
        <v>17</v>
      </c>
      <c r="H697" t="s">
        <v>37</v>
      </c>
      <c r="I697" s="9">
        <v>44726</v>
      </c>
      <c r="J697" s="9">
        <v>44748</v>
      </c>
      <c r="K697" s="9">
        <v>44756</v>
      </c>
      <c r="L697" t="s">
        <v>19</v>
      </c>
      <c r="M697" s="4">
        <v>64803</v>
      </c>
      <c r="N697">
        <v>4.7</v>
      </c>
      <c r="O697" t="s">
        <v>20</v>
      </c>
      <c r="P697" s="4">
        <v>3</v>
      </c>
      <c r="Q697" t="s">
        <v>28</v>
      </c>
      <c r="R697" s="10" t="str">
        <f t="shared" si="20"/>
        <v>28-33</v>
      </c>
      <c r="S697">
        <f t="shared" si="21"/>
        <v>30</v>
      </c>
    </row>
    <row r="698" spans="1:19">
      <c r="A698" t="s">
        <v>772</v>
      </c>
      <c r="B698" t="s">
        <v>13</v>
      </c>
      <c r="C698" s="4">
        <v>31</v>
      </c>
      <c r="D698" t="s">
        <v>14</v>
      </c>
      <c r="E698" t="s">
        <v>65</v>
      </c>
      <c r="F698" t="s">
        <v>26</v>
      </c>
      <c r="G698" t="s">
        <v>27</v>
      </c>
      <c r="H698" t="s">
        <v>37</v>
      </c>
      <c r="I698" s="9">
        <v>44726</v>
      </c>
      <c r="J698" s="9">
        <v>44742</v>
      </c>
      <c r="K698" s="9">
        <v>44749</v>
      </c>
      <c r="L698" t="s">
        <v>75</v>
      </c>
      <c r="M698" s="5"/>
      <c r="P698" s="4">
        <v>4</v>
      </c>
      <c r="Q698" t="s">
        <v>28</v>
      </c>
      <c r="R698" s="10" t="str">
        <f t="shared" si="20"/>
        <v>28-33</v>
      </c>
      <c r="S698">
        <f t="shared" si="21"/>
        <v>23</v>
      </c>
    </row>
    <row r="699" spans="1:19">
      <c r="A699" t="s">
        <v>773</v>
      </c>
      <c r="B699" t="s">
        <v>30</v>
      </c>
      <c r="C699" s="4">
        <v>34</v>
      </c>
      <c r="D699" t="s">
        <v>14</v>
      </c>
      <c r="E699" t="s">
        <v>65</v>
      </c>
      <c r="F699" t="s">
        <v>44</v>
      </c>
      <c r="G699" t="s">
        <v>27</v>
      </c>
      <c r="H699" t="s">
        <v>18</v>
      </c>
      <c r="I699" s="9">
        <v>44727</v>
      </c>
      <c r="J699" s="9">
        <v>44739</v>
      </c>
      <c r="K699" s="9">
        <v>44750</v>
      </c>
      <c r="L699" t="s">
        <v>19</v>
      </c>
      <c r="M699" s="4">
        <v>59093</v>
      </c>
      <c r="N699">
        <v>4.2</v>
      </c>
      <c r="O699" t="s">
        <v>45</v>
      </c>
      <c r="P699" s="5"/>
      <c r="Q699" t="s">
        <v>28</v>
      </c>
      <c r="R699" s="10" t="str">
        <f t="shared" si="20"/>
        <v>34-39</v>
      </c>
      <c r="S699">
        <f t="shared" si="21"/>
        <v>23</v>
      </c>
    </row>
    <row r="700" spans="1:19">
      <c r="A700" t="s">
        <v>774</v>
      </c>
      <c r="B700" t="s">
        <v>13</v>
      </c>
      <c r="C700" s="4">
        <v>26</v>
      </c>
      <c r="D700" t="s">
        <v>83</v>
      </c>
      <c r="E700" t="s">
        <v>84</v>
      </c>
      <c r="F700" t="s">
        <v>44</v>
      </c>
      <c r="G700" t="s">
        <v>32</v>
      </c>
      <c r="H700" t="s">
        <v>18</v>
      </c>
      <c r="I700" s="9">
        <v>44727</v>
      </c>
      <c r="J700" s="9">
        <v>44744</v>
      </c>
      <c r="K700" s="9">
        <v>44755</v>
      </c>
      <c r="L700" t="s">
        <v>19</v>
      </c>
      <c r="M700" s="5"/>
      <c r="O700" t="s">
        <v>20</v>
      </c>
      <c r="P700" s="4">
        <v>5</v>
      </c>
      <c r="Q700" t="s">
        <v>28</v>
      </c>
      <c r="R700" s="10" t="str">
        <f t="shared" si="20"/>
        <v>22-27</v>
      </c>
      <c r="S700">
        <f t="shared" si="21"/>
        <v>28</v>
      </c>
    </row>
    <row r="701" spans="1:19">
      <c r="A701" t="s">
        <v>775</v>
      </c>
      <c r="B701" t="s">
        <v>13</v>
      </c>
      <c r="C701" s="4">
        <v>22</v>
      </c>
      <c r="D701" t="s">
        <v>14</v>
      </c>
      <c r="E701" t="s">
        <v>15</v>
      </c>
      <c r="F701" t="s">
        <v>78</v>
      </c>
      <c r="G701" t="s">
        <v>17</v>
      </c>
      <c r="H701" t="s">
        <v>51</v>
      </c>
      <c r="I701" s="9">
        <v>44727</v>
      </c>
      <c r="J701" s="9">
        <v>44745</v>
      </c>
      <c r="K701" s="9">
        <v>44751</v>
      </c>
      <c r="L701" t="s">
        <v>19</v>
      </c>
      <c r="M701" s="4">
        <v>56349</v>
      </c>
      <c r="N701">
        <v>3.5</v>
      </c>
      <c r="O701" t="s">
        <v>20</v>
      </c>
      <c r="P701" s="4">
        <v>4</v>
      </c>
      <c r="Q701" t="s">
        <v>28</v>
      </c>
      <c r="R701" s="10" t="str">
        <f t="shared" si="20"/>
        <v>22-27</v>
      </c>
      <c r="S701">
        <f t="shared" si="21"/>
        <v>24</v>
      </c>
    </row>
    <row r="702" spans="1:19">
      <c r="A702" t="s">
        <v>776</v>
      </c>
      <c r="B702" t="s">
        <v>13</v>
      </c>
      <c r="C702" s="4">
        <v>35</v>
      </c>
      <c r="D702" t="s">
        <v>129</v>
      </c>
      <c r="E702" t="s">
        <v>205</v>
      </c>
      <c r="F702" t="s">
        <v>50</v>
      </c>
      <c r="G702" t="s">
        <v>27</v>
      </c>
      <c r="H702" t="s">
        <v>48</v>
      </c>
      <c r="I702" s="9">
        <v>44727</v>
      </c>
      <c r="J702" s="9">
        <v>44743</v>
      </c>
      <c r="K702" s="9">
        <v>44751</v>
      </c>
      <c r="L702" t="s">
        <v>38</v>
      </c>
      <c r="M702" s="5"/>
      <c r="P702" s="5"/>
      <c r="Q702" t="s">
        <v>28</v>
      </c>
      <c r="R702" s="10" t="str">
        <f t="shared" si="20"/>
        <v>34-39</v>
      </c>
      <c r="S702">
        <f t="shared" si="21"/>
        <v>24</v>
      </c>
    </row>
    <row r="703" spans="1:19">
      <c r="A703" t="s">
        <v>777</v>
      </c>
      <c r="B703" t="s">
        <v>13</v>
      </c>
      <c r="C703" s="4">
        <v>26</v>
      </c>
      <c r="D703" t="s">
        <v>24</v>
      </c>
      <c r="E703" t="s">
        <v>43</v>
      </c>
      <c r="F703" t="s">
        <v>78</v>
      </c>
      <c r="G703" t="s">
        <v>17</v>
      </c>
      <c r="H703" t="s">
        <v>37</v>
      </c>
      <c r="I703" s="9">
        <v>44728</v>
      </c>
      <c r="J703" s="9">
        <v>44749</v>
      </c>
      <c r="K703" s="9">
        <v>44755</v>
      </c>
      <c r="L703" t="s">
        <v>56</v>
      </c>
      <c r="M703" s="5"/>
      <c r="P703" s="5"/>
      <c r="Q703" t="s">
        <v>21</v>
      </c>
      <c r="R703" s="10" t="str">
        <f t="shared" si="20"/>
        <v>22-27</v>
      </c>
      <c r="S703">
        <f t="shared" si="21"/>
        <v>27</v>
      </c>
    </row>
    <row r="704" spans="1:19">
      <c r="A704" t="s">
        <v>778</v>
      </c>
      <c r="B704" t="s">
        <v>13</v>
      </c>
      <c r="C704" s="4">
        <v>25</v>
      </c>
      <c r="D704" t="s">
        <v>34</v>
      </c>
      <c r="E704" t="s">
        <v>47</v>
      </c>
      <c r="F704" t="s">
        <v>36</v>
      </c>
      <c r="G704" t="s">
        <v>17</v>
      </c>
      <c r="H704" t="s">
        <v>48</v>
      </c>
      <c r="I704" s="9">
        <v>44728</v>
      </c>
      <c r="J704" s="9">
        <v>44749</v>
      </c>
      <c r="K704" s="9">
        <v>44753</v>
      </c>
      <c r="L704" t="s">
        <v>19</v>
      </c>
      <c r="M704" s="4">
        <v>57508</v>
      </c>
      <c r="N704">
        <v>4</v>
      </c>
      <c r="O704" t="s">
        <v>45</v>
      </c>
      <c r="P704" s="4">
        <v>4</v>
      </c>
      <c r="Q704" t="s">
        <v>28</v>
      </c>
      <c r="R704" s="10" t="str">
        <f t="shared" si="20"/>
        <v>22-27</v>
      </c>
      <c r="S704">
        <f t="shared" si="21"/>
        <v>25</v>
      </c>
    </row>
    <row r="705" spans="1:19">
      <c r="A705" t="s">
        <v>779</v>
      </c>
      <c r="B705" t="s">
        <v>13</v>
      </c>
      <c r="C705" s="4">
        <v>25</v>
      </c>
      <c r="D705" t="s">
        <v>34</v>
      </c>
      <c r="E705" t="s">
        <v>47</v>
      </c>
      <c r="F705" t="s">
        <v>31</v>
      </c>
      <c r="G705" t="s">
        <v>17</v>
      </c>
      <c r="H705" t="s">
        <v>18</v>
      </c>
      <c r="I705" s="9">
        <v>44728</v>
      </c>
      <c r="J705" s="9">
        <v>44739</v>
      </c>
      <c r="K705" s="9">
        <v>44748</v>
      </c>
      <c r="L705" t="s">
        <v>38</v>
      </c>
      <c r="M705" s="5"/>
      <c r="P705" s="4">
        <v>4</v>
      </c>
      <c r="Q705" t="s">
        <v>28</v>
      </c>
      <c r="R705" s="10" t="str">
        <f t="shared" si="20"/>
        <v>22-27</v>
      </c>
      <c r="S705">
        <f t="shared" si="21"/>
        <v>20</v>
      </c>
    </row>
    <row r="706" spans="1:19">
      <c r="A706" t="s">
        <v>780</v>
      </c>
      <c r="B706" t="s">
        <v>13</v>
      </c>
      <c r="C706" s="4">
        <v>35</v>
      </c>
      <c r="D706" t="s">
        <v>24</v>
      </c>
      <c r="E706" t="s">
        <v>25</v>
      </c>
      <c r="F706" t="s">
        <v>53</v>
      </c>
      <c r="G706" t="s">
        <v>69</v>
      </c>
      <c r="H706" t="s">
        <v>37</v>
      </c>
      <c r="I706" s="9">
        <v>44729</v>
      </c>
      <c r="J706" s="9">
        <v>44737</v>
      </c>
      <c r="K706" s="9">
        <v>44745</v>
      </c>
      <c r="L706" t="s">
        <v>38</v>
      </c>
      <c r="M706" s="5"/>
      <c r="P706" s="4">
        <v>4</v>
      </c>
      <c r="Q706" t="s">
        <v>28</v>
      </c>
      <c r="R706" s="10" t="str">
        <f t="shared" si="20"/>
        <v>34-39</v>
      </c>
      <c r="S706">
        <f t="shared" si="21"/>
        <v>16</v>
      </c>
    </row>
    <row r="707" spans="1:19">
      <c r="A707" t="s">
        <v>781</v>
      </c>
      <c r="B707" t="s">
        <v>23</v>
      </c>
      <c r="C707" s="4">
        <v>39</v>
      </c>
      <c r="D707" t="s">
        <v>24</v>
      </c>
      <c r="E707" t="s">
        <v>43</v>
      </c>
      <c r="F707" t="s">
        <v>44</v>
      </c>
      <c r="G707" t="s">
        <v>32</v>
      </c>
      <c r="H707" t="s">
        <v>18</v>
      </c>
      <c r="I707" s="9">
        <v>44729</v>
      </c>
      <c r="J707" s="9">
        <v>44739</v>
      </c>
      <c r="K707" s="9">
        <v>44751</v>
      </c>
      <c r="L707" t="s">
        <v>19</v>
      </c>
      <c r="M707" s="4">
        <v>78907</v>
      </c>
      <c r="N707">
        <v>4.2</v>
      </c>
      <c r="O707" t="s">
        <v>20</v>
      </c>
      <c r="P707" s="4">
        <v>4</v>
      </c>
      <c r="Q707" t="s">
        <v>28</v>
      </c>
      <c r="R707" s="10" t="str">
        <f t="shared" ref="R707:R770" si="22">IF(AND(C707&gt;=22,C707&lt;=27),"22-27",
 IF(AND(C707&gt;=28,C707&lt;=33),"28-33",
 IF(AND(C707&gt;=34,C707&lt;=39),"34-39",
 IF(AND(C707&gt;=40,C707&lt;=45),"40-45",
 IF(AND(C707&gt;=46,C707&lt;=51),"46-51",
 IF(AND(C707&gt;=52,C707&lt;=57),"52-57","Other"))))))</f>
        <v>34-39</v>
      </c>
      <c r="S707">
        <f t="shared" ref="S707:S770" si="23">K707-I707</f>
        <v>22</v>
      </c>
    </row>
    <row r="708" spans="1:19">
      <c r="A708" t="s">
        <v>782</v>
      </c>
      <c r="B708" t="s">
        <v>13</v>
      </c>
      <c r="C708" s="4">
        <v>34</v>
      </c>
      <c r="D708" t="s">
        <v>14</v>
      </c>
      <c r="E708" t="s">
        <v>15</v>
      </c>
      <c r="F708" t="s">
        <v>73</v>
      </c>
      <c r="G708" t="s">
        <v>27</v>
      </c>
      <c r="H708" t="s">
        <v>18</v>
      </c>
      <c r="I708" s="9">
        <v>44729</v>
      </c>
      <c r="J708" s="9">
        <v>44739</v>
      </c>
      <c r="K708" s="9">
        <v>44744</v>
      </c>
      <c r="L708" t="s">
        <v>19</v>
      </c>
      <c r="M708" s="4">
        <v>205129</v>
      </c>
      <c r="N708">
        <v>3.8</v>
      </c>
      <c r="O708" t="s">
        <v>20</v>
      </c>
      <c r="P708" s="4">
        <v>4</v>
      </c>
      <c r="Q708" t="s">
        <v>28</v>
      </c>
      <c r="R708" s="10" t="str">
        <f t="shared" si="22"/>
        <v>34-39</v>
      </c>
      <c r="S708">
        <f t="shared" si="23"/>
        <v>15</v>
      </c>
    </row>
    <row r="709" spans="1:19">
      <c r="A709" t="s">
        <v>783</v>
      </c>
      <c r="B709" t="s">
        <v>30</v>
      </c>
      <c r="C709" s="4">
        <v>27</v>
      </c>
      <c r="D709" t="s">
        <v>14</v>
      </c>
      <c r="E709" t="s">
        <v>65</v>
      </c>
      <c r="F709" t="s">
        <v>16</v>
      </c>
      <c r="G709" t="s">
        <v>17</v>
      </c>
      <c r="H709" t="s">
        <v>48</v>
      </c>
      <c r="I709" s="9">
        <v>44729</v>
      </c>
      <c r="J709" s="9">
        <v>44737</v>
      </c>
      <c r="K709" s="9">
        <v>44745</v>
      </c>
      <c r="L709" t="s">
        <v>38</v>
      </c>
      <c r="M709" s="5"/>
      <c r="P709" s="4">
        <v>5</v>
      </c>
      <c r="Q709" t="s">
        <v>28</v>
      </c>
      <c r="R709" s="10" t="str">
        <f t="shared" si="22"/>
        <v>22-27</v>
      </c>
      <c r="S709">
        <f t="shared" si="23"/>
        <v>16</v>
      </c>
    </row>
    <row r="710" spans="1:19">
      <c r="A710" t="s">
        <v>784</v>
      </c>
      <c r="B710" t="s">
        <v>13</v>
      </c>
      <c r="C710" s="4">
        <v>29</v>
      </c>
      <c r="D710" t="s">
        <v>34</v>
      </c>
      <c r="E710" t="s">
        <v>35</v>
      </c>
      <c r="F710" t="s">
        <v>78</v>
      </c>
      <c r="G710" t="s">
        <v>27</v>
      </c>
      <c r="H710" t="s">
        <v>37</v>
      </c>
      <c r="I710" s="9">
        <v>44729</v>
      </c>
      <c r="J710" s="9">
        <v>44747</v>
      </c>
      <c r="K710" s="9">
        <v>44758</v>
      </c>
      <c r="L710" t="s">
        <v>19</v>
      </c>
      <c r="M710" s="4">
        <v>61942</v>
      </c>
      <c r="N710">
        <v>4.5999999999999996</v>
      </c>
      <c r="O710" t="s">
        <v>45</v>
      </c>
      <c r="P710" s="4">
        <v>2</v>
      </c>
      <c r="Q710" t="s">
        <v>21</v>
      </c>
      <c r="R710" s="10" t="str">
        <f t="shared" si="22"/>
        <v>28-33</v>
      </c>
      <c r="S710">
        <f t="shared" si="23"/>
        <v>29</v>
      </c>
    </row>
    <row r="711" spans="1:19">
      <c r="A711" t="s">
        <v>785</v>
      </c>
      <c r="B711" t="s">
        <v>30</v>
      </c>
      <c r="C711" s="4">
        <v>26</v>
      </c>
      <c r="D711" t="s">
        <v>24</v>
      </c>
      <c r="E711" t="s">
        <v>25</v>
      </c>
      <c r="F711" t="s">
        <v>31</v>
      </c>
      <c r="G711" t="s">
        <v>27</v>
      </c>
      <c r="H711" t="s">
        <v>37</v>
      </c>
      <c r="I711" s="9">
        <v>44729</v>
      </c>
      <c r="J711" s="9">
        <v>44742</v>
      </c>
      <c r="K711" s="9">
        <v>44749</v>
      </c>
      <c r="L711" t="s">
        <v>38</v>
      </c>
      <c r="M711" s="5"/>
      <c r="P711" s="4">
        <v>4</v>
      </c>
      <c r="Q711" t="s">
        <v>28</v>
      </c>
      <c r="R711" s="10" t="str">
        <f t="shared" si="22"/>
        <v>22-27</v>
      </c>
      <c r="S711">
        <f t="shared" si="23"/>
        <v>20</v>
      </c>
    </row>
    <row r="712" spans="1:19">
      <c r="A712" t="s">
        <v>786</v>
      </c>
      <c r="B712" t="s">
        <v>30</v>
      </c>
      <c r="C712" s="4">
        <v>33</v>
      </c>
      <c r="D712" t="s">
        <v>24</v>
      </c>
      <c r="E712" t="s">
        <v>43</v>
      </c>
      <c r="F712" t="s">
        <v>61</v>
      </c>
      <c r="G712" t="s">
        <v>69</v>
      </c>
      <c r="H712" t="s">
        <v>37</v>
      </c>
      <c r="I712" s="9">
        <v>44729</v>
      </c>
      <c r="J712" s="9">
        <v>44737</v>
      </c>
      <c r="K712" s="9">
        <v>44748</v>
      </c>
      <c r="L712" t="s">
        <v>75</v>
      </c>
      <c r="M712" s="5"/>
      <c r="P712" s="4">
        <v>5</v>
      </c>
      <c r="Q712" t="s">
        <v>28</v>
      </c>
      <c r="R712" s="10" t="str">
        <f t="shared" si="22"/>
        <v>28-33</v>
      </c>
      <c r="S712">
        <f t="shared" si="23"/>
        <v>19</v>
      </c>
    </row>
    <row r="713" spans="1:19">
      <c r="A713" t="s">
        <v>787</v>
      </c>
      <c r="B713" t="s">
        <v>30</v>
      </c>
      <c r="C713" s="4">
        <v>30</v>
      </c>
      <c r="D713" t="s">
        <v>14</v>
      </c>
      <c r="E713" t="s">
        <v>15</v>
      </c>
      <c r="F713" t="s">
        <v>36</v>
      </c>
      <c r="G713" t="s">
        <v>17</v>
      </c>
      <c r="H713" t="s">
        <v>37</v>
      </c>
      <c r="I713" s="9">
        <v>44730</v>
      </c>
      <c r="J713" s="9">
        <v>44740</v>
      </c>
      <c r="K713" s="9">
        <v>44748</v>
      </c>
      <c r="L713" t="s">
        <v>19</v>
      </c>
      <c r="M713" s="4">
        <v>72561</v>
      </c>
      <c r="N713">
        <v>4.4000000000000004</v>
      </c>
      <c r="O713" t="s">
        <v>20</v>
      </c>
      <c r="P713" s="5"/>
      <c r="Q713" t="s">
        <v>63</v>
      </c>
      <c r="R713" s="10" t="str">
        <f t="shared" si="22"/>
        <v>28-33</v>
      </c>
      <c r="S713">
        <f t="shared" si="23"/>
        <v>18</v>
      </c>
    </row>
    <row r="714" spans="1:19">
      <c r="A714" t="s">
        <v>788</v>
      </c>
      <c r="B714" t="s">
        <v>13</v>
      </c>
      <c r="C714" s="4">
        <v>34</v>
      </c>
      <c r="D714" t="s">
        <v>24</v>
      </c>
      <c r="E714" t="s">
        <v>43</v>
      </c>
      <c r="F714" t="s">
        <v>31</v>
      </c>
      <c r="G714" t="s">
        <v>69</v>
      </c>
      <c r="H714" t="s">
        <v>67</v>
      </c>
      <c r="I714" s="9">
        <v>44730</v>
      </c>
      <c r="J714" s="9">
        <v>44751</v>
      </c>
      <c r="K714" s="9">
        <v>44761</v>
      </c>
      <c r="L714" t="s">
        <v>75</v>
      </c>
      <c r="M714" s="5"/>
      <c r="P714" s="4">
        <v>4</v>
      </c>
      <c r="Q714" t="s">
        <v>28</v>
      </c>
      <c r="R714" s="10" t="str">
        <f t="shared" si="22"/>
        <v>34-39</v>
      </c>
      <c r="S714">
        <f t="shared" si="23"/>
        <v>31</v>
      </c>
    </row>
    <row r="715" spans="1:19">
      <c r="A715" t="s">
        <v>789</v>
      </c>
      <c r="B715" t="s">
        <v>13</v>
      </c>
      <c r="C715" s="4">
        <v>24</v>
      </c>
      <c r="D715" t="s">
        <v>24</v>
      </c>
      <c r="E715" t="s">
        <v>43</v>
      </c>
      <c r="F715" t="s">
        <v>50</v>
      </c>
      <c r="G715" t="s">
        <v>27</v>
      </c>
      <c r="H715" t="s">
        <v>67</v>
      </c>
      <c r="I715" s="9">
        <v>44730</v>
      </c>
      <c r="J715" s="9">
        <v>44738</v>
      </c>
      <c r="K715" s="9">
        <v>44742</v>
      </c>
      <c r="L715" t="s">
        <v>38</v>
      </c>
      <c r="M715" s="5"/>
      <c r="P715" s="4">
        <v>5</v>
      </c>
      <c r="Q715" t="s">
        <v>21</v>
      </c>
      <c r="R715" s="10" t="str">
        <f t="shared" si="22"/>
        <v>22-27</v>
      </c>
      <c r="S715">
        <f t="shared" si="23"/>
        <v>12</v>
      </c>
    </row>
    <row r="716" spans="1:19">
      <c r="A716" t="s">
        <v>790</v>
      </c>
      <c r="B716" t="s">
        <v>13</v>
      </c>
      <c r="C716" s="4">
        <v>31</v>
      </c>
      <c r="D716" t="s">
        <v>40</v>
      </c>
      <c r="E716" t="s">
        <v>41</v>
      </c>
      <c r="F716" t="s">
        <v>16</v>
      </c>
      <c r="G716" t="s">
        <v>27</v>
      </c>
      <c r="H716" t="s">
        <v>67</v>
      </c>
      <c r="I716" s="9">
        <v>44730</v>
      </c>
      <c r="J716" s="9">
        <v>44748</v>
      </c>
      <c r="K716" s="9">
        <v>44757</v>
      </c>
      <c r="L716" t="s">
        <v>19</v>
      </c>
      <c r="M716" s="4">
        <v>43644</v>
      </c>
      <c r="N716">
        <v>4.2</v>
      </c>
      <c r="O716" t="s">
        <v>20</v>
      </c>
      <c r="P716" s="4">
        <v>4</v>
      </c>
      <c r="Q716" t="s">
        <v>21</v>
      </c>
      <c r="R716" s="10" t="str">
        <f t="shared" si="22"/>
        <v>28-33</v>
      </c>
      <c r="S716">
        <f t="shared" si="23"/>
        <v>27</v>
      </c>
    </row>
    <row r="717" spans="1:19">
      <c r="A717" t="s">
        <v>791</v>
      </c>
      <c r="B717" t="s">
        <v>23</v>
      </c>
      <c r="C717" s="4">
        <v>30</v>
      </c>
      <c r="D717" t="s">
        <v>14</v>
      </c>
      <c r="E717" t="s">
        <v>15</v>
      </c>
      <c r="F717" t="s">
        <v>61</v>
      </c>
      <c r="G717" t="s">
        <v>27</v>
      </c>
      <c r="H717" t="s">
        <v>37</v>
      </c>
      <c r="I717" s="9">
        <v>44731</v>
      </c>
      <c r="J717" s="9">
        <v>44748</v>
      </c>
      <c r="K717" s="9">
        <v>44754</v>
      </c>
      <c r="L717" t="s">
        <v>38</v>
      </c>
      <c r="M717" s="5"/>
      <c r="P717" s="4">
        <v>5</v>
      </c>
      <c r="Q717" t="s">
        <v>63</v>
      </c>
      <c r="R717" s="10" t="str">
        <f t="shared" si="22"/>
        <v>28-33</v>
      </c>
      <c r="S717">
        <f t="shared" si="23"/>
        <v>23</v>
      </c>
    </row>
    <row r="718" spans="1:19">
      <c r="A718" t="s">
        <v>792</v>
      </c>
      <c r="B718" t="s">
        <v>30</v>
      </c>
      <c r="C718" s="4">
        <v>23</v>
      </c>
      <c r="D718" t="s">
        <v>24</v>
      </c>
      <c r="E718" t="s">
        <v>43</v>
      </c>
      <c r="F718" t="s">
        <v>26</v>
      </c>
      <c r="G718" t="s">
        <v>27</v>
      </c>
      <c r="H718" t="s">
        <v>37</v>
      </c>
      <c r="I718" s="9">
        <v>44731</v>
      </c>
      <c r="J718" s="9">
        <v>44752</v>
      </c>
      <c r="K718" s="9">
        <v>44759</v>
      </c>
      <c r="L718" t="s">
        <v>19</v>
      </c>
      <c r="M718" s="4">
        <v>52449</v>
      </c>
      <c r="N718">
        <v>3.7</v>
      </c>
      <c r="O718" t="s">
        <v>20</v>
      </c>
      <c r="P718" s="4">
        <v>4</v>
      </c>
      <c r="Q718" t="s">
        <v>28</v>
      </c>
      <c r="R718" s="10" t="str">
        <f t="shared" si="22"/>
        <v>22-27</v>
      </c>
      <c r="S718">
        <f t="shared" si="23"/>
        <v>28</v>
      </c>
    </row>
    <row r="719" spans="1:19">
      <c r="A719" t="s">
        <v>793</v>
      </c>
      <c r="B719" t="s">
        <v>23</v>
      </c>
      <c r="C719" s="4">
        <v>29</v>
      </c>
      <c r="D719" t="s">
        <v>129</v>
      </c>
      <c r="E719" t="s">
        <v>205</v>
      </c>
      <c r="F719" t="s">
        <v>44</v>
      </c>
      <c r="G719" t="s">
        <v>32</v>
      </c>
      <c r="H719" t="s">
        <v>67</v>
      </c>
      <c r="I719" s="9">
        <v>44731</v>
      </c>
      <c r="J719" s="9">
        <v>44748</v>
      </c>
      <c r="K719" s="9">
        <v>44755</v>
      </c>
      <c r="L719" t="s">
        <v>145</v>
      </c>
      <c r="M719" s="5"/>
      <c r="P719" s="5"/>
      <c r="Q719" t="s">
        <v>28</v>
      </c>
      <c r="R719" s="10" t="str">
        <f t="shared" si="22"/>
        <v>28-33</v>
      </c>
      <c r="S719">
        <f t="shared" si="23"/>
        <v>24</v>
      </c>
    </row>
    <row r="720" spans="1:19">
      <c r="A720" t="s">
        <v>794</v>
      </c>
      <c r="B720" t="s">
        <v>13</v>
      </c>
      <c r="C720" s="4">
        <v>35</v>
      </c>
      <c r="D720" t="s">
        <v>24</v>
      </c>
      <c r="E720" t="s">
        <v>43</v>
      </c>
      <c r="F720" t="s">
        <v>53</v>
      </c>
      <c r="G720" t="s">
        <v>17</v>
      </c>
      <c r="H720" t="s">
        <v>67</v>
      </c>
      <c r="I720" s="9">
        <v>44732</v>
      </c>
      <c r="J720" s="9">
        <v>44744</v>
      </c>
      <c r="K720" s="9">
        <v>44748</v>
      </c>
      <c r="L720" t="s">
        <v>19</v>
      </c>
      <c r="M720" s="4">
        <v>76082</v>
      </c>
      <c r="N720">
        <v>3.9</v>
      </c>
      <c r="O720" t="s">
        <v>20</v>
      </c>
      <c r="P720" s="4">
        <v>4</v>
      </c>
      <c r="Q720" t="s">
        <v>28</v>
      </c>
      <c r="R720" s="10" t="str">
        <f t="shared" si="22"/>
        <v>34-39</v>
      </c>
      <c r="S720">
        <f t="shared" si="23"/>
        <v>16</v>
      </c>
    </row>
    <row r="721" spans="1:19">
      <c r="A721" t="s">
        <v>795</v>
      </c>
      <c r="B721" t="s">
        <v>30</v>
      </c>
      <c r="C721" s="4">
        <v>42</v>
      </c>
      <c r="D721" t="s">
        <v>14</v>
      </c>
      <c r="E721" t="s">
        <v>15</v>
      </c>
      <c r="F721" t="s">
        <v>50</v>
      </c>
      <c r="G721" t="s">
        <v>17</v>
      </c>
      <c r="H721" t="s">
        <v>37</v>
      </c>
      <c r="I721" s="9">
        <v>44733</v>
      </c>
      <c r="J721" s="9">
        <v>44746</v>
      </c>
      <c r="K721" s="9">
        <v>44752</v>
      </c>
      <c r="L721" t="s">
        <v>38</v>
      </c>
      <c r="M721" s="5"/>
      <c r="P721" s="4">
        <v>2</v>
      </c>
      <c r="Q721" t="s">
        <v>28</v>
      </c>
      <c r="R721" s="10" t="str">
        <f t="shared" si="22"/>
        <v>40-45</v>
      </c>
      <c r="S721">
        <f t="shared" si="23"/>
        <v>19</v>
      </c>
    </row>
    <row r="722" spans="1:19">
      <c r="A722" t="s">
        <v>796</v>
      </c>
      <c r="B722" t="s">
        <v>23</v>
      </c>
      <c r="C722" s="4">
        <v>34</v>
      </c>
      <c r="D722" t="s">
        <v>83</v>
      </c>
      <c r="E722" t="s">
        <v>117</v>
      </c>
      <c r="F722" t="s">
        <v>16</v>
      </c>
      <c r="G722" t="s">
        <v>17</v>
      </c>
      <c r="H722" t="s">
        <v>48</v>
      </c>
      <c r="I722" s="9">
        <v>44733</v>
      </c>
      <c r="J722" s="9">
        <v>44755</v>
      </c>
      <c r="K722" s="9">
        <v>44766</v>
      </c>
      <c r="L722" t="s">
        <v>38</v>
      </c>
      <c r="M722" s="5"/>
      <c r="P722" s="4">
        <v>4</v>
      </c>
      <c r="Q722" t="s">
        <v>28</v>
      </c>
      <c r="R722" s="10" t="str">
        <f t="shared" si="22"/>
        <v>34-39</v>
      </c>
      <c r="S722">
        <f t="shared" si="23"/>
        <v>33</v>
      </c>
    </row>
    <row r="723" spans="1:19">
      <c r="A723" t="s">
        <v>797</v>
      </c>
      <c r="B723" t="s">
        <v>13</v>
      </c>
      <c r="C723" s="4">
        <v>26</v>
      </c>
      <c r="D723" t="s">
        <v>24</v>
      </c>
      <c r="E723" t="s">
        <v>43</v>
      </c>
      <c r="F723" t="s">
        <v>61</v>
      </c>
      <c r="G723" t="s">
        <v>32</v>
      </c>
      <c r="H723" t="s">
        <v>37</v>
      </c>
      <c r="I723" s="9">
        <v>44733</v>
      </c>
      <c r="J723" s="9">
        <v>44742</v>
      </c>
      <c r="K723" s="9">
        <v>44752</v>
      </c>
      <c r="L723" t="s">
        <v>75</v>
      </c>
      <c r="M723" s="5"/>
      <c r="P723" s="4">
        <v>4</v>
      </c>
      <c r="Q723" t="s">
        <v>28</v>
      </c>
      <c r="R723" s="10" t="str">
        <f t="shared" si="22"/>
        <v>22-27</v>
      </c>
      <c r="S723">
        <f t="shared" si="23"/>
        <v>19</v>
      </c>
    </row>
    <row r="724" spans="1:19">
      <c r="A724" t="s">
        <v>798</v>
      </c>
      <c r="B724" t="s">
        <v>13</v>
      </c>
      <c r="C724" s="4">
        <v>28</v>
      </c>
      <c r="D724" t="s">
        <v>14</v>
      </c>
      <c r="E724" t="s">
        <v>15</v>
      </c>
      <c r="F724" t="s">
        <v>26</v>
      </c>
      <c r="G724" t="s">
        <v>69</v>
      </c>
      <c r="H724" t="s">
        <v>51</v>
      </c>
      <c r="I724" s="9">
        <v>44733</v>
      </c>
      <c r="J724" s="9">
        <v>44741</v>
      </c>
      <c r="K724" s="9">
        <v>44749</v>
      </c>
      <c r="L724" t="s">
        <v>19</v>
      </c>
      <c r="M724" s="4">
        <v>59452</v>
      </c>
      <c r="N724">
        <v>4.5</v>
      </c>
      <c r="O724" t="s">
        <v>20</v>
      </c>
      <c r="P724" s="4">
        <v>4</v>
      </c>
      <c r="Q724" t="s">
        <v>21</v>
      </c>
      <c r="R724" s="10" t="str">
        <f t="shared" si="22"/>
        <v>28-33</v>
      </c>
      <c r="S724">
        <f t="shared" si="23"/>
        <v>16</v>
      </c>
    </row>
    <row r="725" spans="1:19">
      <c r="A725" t="s">
        <v>799</v>
      </c>
      <c r="B725" t="s">
        <v>30</v>
      </c>
      <c r="C725" s="4">
        <v>28</v>
      </c>
      <c r="D725" t="s">
        <v>129</v>
      </c>
      <c r="E725" t="s">
        <v>130</v>
      </c>
      <c r="F725" t="s">
        <v>36</v>
      </c>
      <c r="G725" t="s">
        <v>17</v>
      </c>
      <c r="H725" t="s">
        <v>37</v>
      </c>
      <c r="I725" s="9">
        <v>44734</v>
      </c>
      <c r="J725" s="9">
        <v>44743</v>
      </c>
      <c r="K725" s="9">
        <v>44749</v>
      </c>
      <c r="L725" t="s">
        <v>19</v>
      </c>
      <c r="M725" s="4">
        <v>76674</v>
      </c>
      <c r="N725">
        <v>4.3</v>
      </c>
      <c r="O725" t="s">
        <v>20</v>
      </c>
      <c r="P725" s="4">
        <v>5</v>
      </c>
      <c r="Q725" t="s">
        <v>28</v>
      </c>
      <c r="R725" s="10" t="str">
        <f t="shared" si="22"/>
        <v>28-33</v>
      </c>
      <c r="S725">
        <f t="shared" si="23"/>
        <v>15</v>
      </c>
    </row>
    <row r="726" spans="1:19">
      <c r="A726" t="s">
        <v>800</v>
      </c>
      <c r="B726" t="s">
        <v>13</v>
      </c>
      <c r="C726" s="4">
        <v>33</v>
      </c>
      <c r="D726" t="s">
        <v>24</v>
      </c>
      <c r="E726" t="s">
        <v>25</v>
      </c>
      <c r="F726" t="s">
        <v>44</v>
      </c>
      <c r="G726" t="s">
        <v>32</v>
      </c>
      <c r="H726" t="s">
        <v>51</v>
      </c>
      <c r="I726" s="9">
        <v>44734</v>
      </c>
      <c r="J726" s="9">
        <v>44748</v>
      </c>
      <c r="K726" s="9">
        <v>44752</v>
      </c>
      <c r="L726" t="s">
        <v>19</v>
      </c>
      <c r="M726" s="4">
        <v>64904</v>
      </c>
      <c r="N726">
        <v>4.0999999999999996</v>
      </c>
      <c r="O726" t="s">
        <v>20</v>
      </c>
      <c r="P726" s="4">
        <v>4</v>
      </c>
      <c r="Q726" t="s">
        <v>28</v>
      </c>
      <c r="R726" s="10" t="str">
        <f t="shared" si="22"/>
        <v>28-33</v>
      </c>
      <c r="S726">
        <f t="shared" si="23"/>
        <v>18</v>
      </c>
    </row>
    <row r="727" spans="1:19">
      <c r="A727" t="s">
        <v>801</v>
      </c>
      <c r="B727" t="s">
        <v>30</v>
      </c>
      <c r="C727" s="4">
        <v>25</v>
      </c>
      <c r="D727" t="s">
        <v>24</v>
      </c>
      <c r="E727" t="s">
        <v>43</v>
      </c>
      <c r="F727" t="s">
        <v>78</v>
      </c>
      <c r="G727" t="s">
        <v>17</v>
      </c>
      <c r="H727" t="s">
        <v>37</v>
      </c>
      <c r="I727" s="9">
        <v>44734</v>
      </c>
      <c r="J727" s="9">
        <v>44744</v>
      </c>
      <c r="K727" s="9">
        <v>44756</v>
      </c>
      <c r="L727" t="s">
        <v>75</v>
      </c>
      <c r="M727" s="5"/>
      <c r="P727" s="4">
        <v>4</v>
      </c>
      <c r="Q727" t="s">
        <v>28</v>
      </c>
      <c r="R727" s="10" t="str">
        <f t="shared" si="22"/>
        <v>22-27</v>
      </c>
      <c r="S727">
        <f t="shared" si="23"/>
        <v>22</v>
      </c>
    </row>
    <row r="728" spans="1:19">
      <c r="A728" t="s">
        <v>802</v>
      </c>
      <c r="B728" t="s">
        <v>13</v>
      </c>
      <c r="C728" s="4">
        <v>30</v>
      </c>
      <c r="D728" t="s">
        <v>83</v>
      </c>
      <c r="E728" t="s">
        <v>117</v>
      </c>
      <c r="F728" t="s">
        <v>31</v>
      </c>
      <c r="G728" t="s">
        <v>32</v>
      </c>
      <c r="H728" t="s">
        <v>18</v>
      </c>
      <c r="I728" s="9">
        <v>44734</v>
      </c>
      <c r="J728" s="9">
        <v>44744</v>
      </c>
      <c r="K728" s="9">
        <v>44754</v>
      </c>
      <c r="L728" t="s">
        <v>38</v>
      </c>
      <c r="M728" s="5"/>
      <c r="P728" s="4">
        <v>5</v>
      </c>
      <c r="Q728" t="s">
        <v>28</v>
      </c>
      <c r="R728" s="10" t="str">
        <f t="shared" si="22"/>
        <v>28-33</v>
      </c>
      <c r="S728">
        <f t="shared" si="23"/>
        <v>20</v>
      </c>
    </row>
    <row r="729" spans="1:19">
      <c r="A729" t="s">
        <v>803</v>
      </c>
      <c r="B729" t="s">
        <v>30</v>
      </c>
      <c r="C729" s="4">
        <v>33</v>
      </c>
      <c r="D729" t="s">
        <v>24</v>
      </c>
      <c r="E729" t="s">
        <v>43</v>
      </c>
      <c r="F729" t="s">
        <v>31</v>
      </c>
      <c r="G729" t="s">
        <v>69</v>
      </c>
      <c r="H729" t="s">
        <v>37</v>
      </c>
      <c r="I729" s="9">
        <v>44735</v>
      </c>
      <c r="J729" s="9">
        <v>44753</v>
      </c>
      <c r="K729" s="9">
        <v>44762</v>
      </c>
      <c r="L729" t="s">
        <v>19</v>
      </c>
      <c r="M729" s="4">
        <v>65378</v>
      </c>
      <c r="N729">
        <v>4.7</v>
      </c>
      <c r="O729" t="s">
        <v>20</v>
      </c>
      <c r="P729" s="4">
        <v>5</v>
      </c>
      <c r="Q729" t="s">
        <v>21</v>
      </c>
      <c r="R729" s="10" t="str">
        <f t="shared" si="22"/>
        <v>28-33</v>
      </c>
      <c r="S729">
        <f t="shared" si="23"/>
        <v>27</v>
      </c>
    </row>
    <row r="730" spans="1:19">
      <c r="A730" t="s">
        <v>804</v>
      </c>
      <c r="B730" t="s">
        <v>13</v>
      </c>
      <c r="C730" s="4">
        <v>30</v>
      </c>
      <c r="D730" t="s">
        <v>24</v>
      </c>
      <c r="E730" t="s">
        <v>43</v>
      </c>
      <c r="F730" t="s">
        <v>31</v>
      </c>
      <c r="G730" t="s">
        <v>27</v>
      </c>
      <c r="H730" t="s">
        <v>18</v>
      </c>
      <c r="I730" s="9">
        <v>44735</v>
      </c>
      <c r="J730" s="9">
        <v>44747</v>
      </c>
      <c r="K730" s="9">
        <v>44757</v>
      </c>
      <c r="L730" t="s">
        <v>19</v>
      </c>
      <c r="M730" s="4">
        <v>67731</v>
      </c>
      <c r="N730">
        <v>4.0999999999999996</v>
      </c>
      <c r="O730" t="s">
        <v>20</v>
      </c>
      <c r="P730" s="4">
        <v>4</v>
      </c>
      <c r="Q730" t="s">
        <v>28</v>
      </c>
      <c r="R730" s="10" t="str">
        <f t="shared" si="22"/>
        <v>28-33</v>
      </c>
      <c r="S730">
        <f t="shared" si="23"/>
        <v>22</v>
      </c>
    </row>
    <row r="731" spans="1:19">
      <c r="A731" t="s">
        <v>805</v>
      </c>
      <c r="B731" t="s">
        <v>13</v>
      </c>
      <c r="C731" s="4">
        <v>32</v>
      </c>
      <c r="D731" t="s">
        <v>129</v>
      </c>
      <c r="E731" t="s">
        <v>205</v>
      </c>
      <c r="F731" t="s">
        <v>26</v>
      </c>
      <c r="G731" t="s">
        <v>17</v>
      </c>
      <c r="H731" t="s">
        <v>18</v>
      </c>
      <c r="I731" s="9">
        <v>44735</v>
      </c>
      <c r="J731" s="9">
        <v>44752</v>
      </c>
      <c r="K731" s="9">
        <v>44763</v>
      </c>
      <c r="L731" t="s">
        <v>19</v>
      </c>
      <c r="M731" s="5"/>
      <c r="O731" t="s">
        <v>20</v>
      </c>
      <c r="P731" s="5"/>
      <c r="Q731" t="s">
        <v>28</v>
      </c>
      <c r="R731" s="10" t="str">
        <f t="shared" si="22"/>
        <v>28-33</v>
      </c>
      <c r="S731">
        <f t="shared" si="23"/>
        <v>28</v>
      </c>
    </row>
    <row r="732" spans="1:19">
      <c r="A732" t="s">
        <v>806</v>
      </c>
      <c r="B732" t="s">
        <v>13</v>
      </c>
      <c r="C732" s="4">
        <v>33</v>
      </c>
      <c r="D732" t="s">
        <v>34</v>
      </c>
      <c r="E732" t="s">
        <v>35</v>
      </c>
      <c r="F732" t="s">
        <v>31</v>
      </c>
      <c r="G732" t="s">
        <v>66</v>
      </c>
      <c r="H732" t="s">
        <v>18</v>
      </c>
      <c r="I732" s="9">
        <v>44735</v>
      </c>
      <c r="J732" s="9">
        <v>44753</v>
      </c>
      <c r="K732" s="9">
        <v>44762</v>
      </c>
      <c r="L732" t="s">
        <v>19</v>
      </c>
      <c r="M732" s="4">
        <v>84329</v>
      </c>
      <c r="N732">
        <v>4.0999999999999996</v>
      </c>
      <c r="O732" t="s">
        <v>20</v>
      </c>
      <c r="P732" s="4">
        <v>4</v>
      </c>
      <c r="Q732" t="s">
        <v>28</v>
      </c>
      <c r="R732" s="10" t="str">
        <f t="shared" si="22"/>
        <v>28-33</v>
      </c>
      <c r="S732">
        <f t="shared" si="23"/>
        <v>27</v>
      </c>
    </row>
    <row r="733" spans="1:19">
      <c r="A733" t="s">
        <v>807</v>
      </c>
      <c r="B733" t="s">
        <v>30</v>
      </c>
      <c r="C733" s="4">
        <v>25</v>
      </c>
      <c r="D733" t="s">
        <v>14</v>
      </c>
      <c r="E733" t="s">
        <v>65</v>
      </c>
      <c r="F733" t="s">
        <v>53</v>
      </c>
      <c r="G733" t="s">
        <v>17</v>
      </c>
      <c r="H733" t="s">
        <v>37</v>
      </c>
      <c r="I733" s="9">
        <v>44735</v>
      </c>
      <c r="J733" s="9">
        <v>44754</v>
      </c>
      <c r="K733" s="9">
        <v>44764</v>
      </c>
      <c r="L733" t="s">
        <v>19</v>
      </c>
      <c r="M733" s="4">
        <v>82140</v>
      </c>
      <c r="N733">
        <v>3.8</v>
      </c>
      <c r="O733" t="s">
        <v>45</v>
      </c>
      <c r="P733" s="4">
        <v>5</v>
      </c>
      <c r="Q733" t="s">
        <v>28</v>
      </c>
      <c r="R733" s="10" t="str">
        <f t="shared" si="22"/>
        <v>22-27</v>
      </c>
      <c r="S733">
        <f t="shared" si="23"/>
        <v>29</v>
      </c>
    </row>
    <row r="734" spans="1:19">
      <c r="A734" t="s">
        <v>808</v>
      </c>
      <c r="B734" t="s">
        <v>30</v>
      </c>
      <c r="C734" s="4">
        <v>49</v>
      </c>
      <c r="D734" t="s">
        <v>24</v>
      </c>
      <c r="E734" t="s">
        <v>25</v>
      </c>
      <c r="F734" t="s">
        <v>106</v>
      </c>
      <c r="G734" t="s">
        <v>69</v>
      </c>
      <c r="H734" t="s">
        <v>18</v>
      </c>
      <c r="I734" s="9">
        <v>44735</v>
      </c>
      <c r="J734" s="9">
        <v>44754</v>
      </c>
      <c r="K734" s="9">
        <v>44764</v>
      </c>
      <c r="L734" t="s">
        <v>19</v>
      </c>
      <c r="M734" s="4">
        <v>206137</v>
      </c>
      <c r="N734">
        <v>4.9000000000000004</v>
      </c>
      <c r="O734" t="s">
        <v>20</v>
      </c>
      <c r="P734" s="4">
        <v>4</v>
      </c>
      <c r="Q734" t="s">
        <v>28</v>
      </c>
      <c r="R734" s="10" t="str">
        <f t="shared" si="22"/>
        <v>46-51</v>
      </c>
      <c r="S734">
        <f t="shared" si="23"/>
        <v>29</v>
      </c>
    </row>
    <row r="735" spans="1:19">
      <c r="A735" t="s">
        <v>809</v>
      </c>
      <c r="B735" t="s">
        <v>13</v>
      </c>
      <c r="C735" s="4">
        <v>30</v>
      </c>
      <c r="D735" t="s">
        <v>34</v>
      </c>
      <c r="E735" t="s">
        <v>47</v>
      </c>
      <c r="F735" t="s">
        <v>86</v>
      </c>
      <c r="G735" t="s">
        <v>27</v>
      </c>
      <c r="H735" t="s">
        <v>37</v>
      </c>
      <c r="I735" s="9">
        <v>44736</v>
      </c>
      <c r="J735" s="9">
        <v>44753</v>
      </c>
      <c r="K735" s="9">
        <v>44758</v>
      </c>
      <c r="L735" t="s">
        <v>38</v>
      </c>
      <c r="M735" s="5"/>
      <c r="P735" s="4">
        <v>3</v>
      </c>
      <c r="Q735" t="s">
        <v>28</v>
      </c>
      <c r="R735" s="10" t="str">
        <f t="shared" si="22"/>
        <v>28-33</v>
      </c>
      <c r="S735">
        <f t="shared" si="23"/>
        <v>22</v>
      </c>
    </row>
    <row r="736" spans="1:19">
      <c r="A736" t="s">
        <v>810</v>
      </c>
      <c r="B736" t="s">
        <v>13</v>
      </c>
      <c r="C736" s="4">
        <v>25</v>
      </c>
      <c r="D736" t="s">
        <v>14</v>
      </c>
      <c r="E736" t="s">
        <v>65</v>
      </c>
      <c r="F736" t="s">
        <v>36</v>
      </c>
      <c r="G736" t="s">
        <v>17</v>
      </c>
      <c r="H736" t="s">
        <v>37</v>
      </c>
      <c r="I736" s="9">
        <v>44736</v>
      </c>
      <c r="J736" s="9">
        <v>44753</v>
      </c>
      <c r="K736" s="9">
        <v>44765</v>
      </c>
      <c r="L736" t="s">
        <v>19</v>
      </c>
      <c r="M736" s="4">
        <v>78331</v>
      </c>
      <c r="N736">
        <v>3.8</v>
      </c>
      <c r="O736" t="s">
        <v>20</v>
      </c>
      <c r="P736" s="4">
        <v>4</v>
      </c>
      <c r="Q736" t="s">
        <v>28</v>
      </c>
      <c r="R736" s="10" t="str">
        <f t="shared" si="22"/>
        <v>22-27</v>
      </c>
      <c r="S736">
        <f t="shared" si="23"/>
        <v>29</v>
      </c>
    </row>
    <row r="737" spans="1:19">
      <c r="A737" t="s">
        <v>811</v>
      </c>
      <c r="B737" t="s">
        <v>30</v>
      </c>
      <c r="C737" s="4">
        <v>34</v>
      </c>
      <c r="D737" t="s">
        <v>14</v>
      </c>
      <c r="E737" t="s">
        <v>15</v>
      </c>
      <c r="F737" t="s">
        <v>16</v>
      </c>
      <c r="G737" t="s">
        <v>69</v>
      </c>
      <c r="H737" t="s">
        <v>18</v>
      </c>
      <c r="I737" s="9">
        <v>44736</v>
      </c>
      <c r="J737" s="9">
        <v>44756</v>
      </c>
      <c r="K737" s="9">
        <v>44764</v>
      </c>
      <c r="L737" t="s">
        <v>19</v>
      </c>
      <c r="M737" s="4">
        <v>69869</v>
      </c>
      <c r="N737">
        <v>4.4000000000000004</v>
      </c>
      <c r="O737" t="s">
        <v>20</v>
      </c>
      <c r="P737" s="4">
        <v>4</v>
      </c>
      <c r="Q737" t="s">
        <v>28</v>
      </c>
      <c r="R737" s="10" t="str">
        <f t="shared" si="22"/>
        <v>34-39</v>
      </c>
      <c r="S737">
        <f t="shared" si="23"/>
        <v>28</v>
      </c>
    </row>
    <row r="738" spans="1:19">
      <c r="A738" t="s">
        <v>812</v>
      </c>
      <c r="B738" t="s">
        <v>13</v>
      </c>
      <c r="C738" s="4">
        <v>34</v>
      </c>
      <c r="D738" t="s">
        <v>14</v>
      </c>
      <c r="E738" t="s">
        <v>15</v>
      </c>
      <c r="F738" t="s">
        <v>61</v>
      </c>
      <c r="G738" t="s">
        <v>17</v>
      </c>
      <c r="H738" t="s">
        <v>37</v>
      </c>
      <c r="I738" s="9">
        <v>44736</v>
      </c>
      <c r="J738" s="9">
        <v>44752</v>
      </c>
      <c r="K738" s="9">
        <v>44760</v>
      </c>
      <c r="L738" t="s">
        <v>19</v>
      </c>
      <c r="M738" s="4">
        <v>56237</v>
      </c>
      <c r="N738">
        <v>4.0999999999999996</v>
      </c>
      <c r="O738" t="s">
        <v>20</v>
      </c>
      <c r="P738" s="4">
        <v>4</v>
      </c>
      <c r="Q738" t="s">
        <v>28</v>
      </c>
      <c r="R738" s="10" t="str">
        <f t="shared" si="22"/>
        <v>34-39</v>
      </c>
      <c r="S738">
        <f t="shared" si="23"/>
        <v>24</v>
      </c>
    </row>
    <row r="739" spans="1:19">
      <c r="A739" t="s">
        <v>813</v>
      </c>
      <c r="B739" t="s">
        <v>30</v>
      </c>
      <c r="C739" s="4">
        <v>28</v>
      </c>
      <c r="D739" t="s">
        <v>83</v>
      </c>
      <c r="E739" t="s">
        <v>117</v>
      </c>
      <c r="F739" t="s">
        <v>31</v>
      </c>
      <c r="G739" t="s">
        <v>17</v>
      </c>
      <c r="H739" t="s">
        <v>67</v>
      </c>
      <c r="I739" s="9">
        <v>44737</v>
      </c>
      <c r="J739" s="9">
        <v>44747</v>
      </c>
      <c r="K739" s="9">
        <v>44754</v>
      </c>
      <c r="L739" t="s">
        <v>19</v>
      </c>
      <c r="M739" s="5"/>
      <c r="O739" t="s">
        <v>45</v>
      </c>
      <c r="P739" s="4">
        <v>5</v>
      </c>
      <c r="Q739" t="s">
        <v>21</v>
      </c>
      <c r="R739" s="10" t="str">
        <f t="shared" si="22"/>
        <v>28-33</v>
      </c>
      <c r="S739">
        <f t="shared" si="23"/>
        <v>17</v>
      </c>
    </row>
    <row r="740" spans="1:19">
      <c r="A740" t="s">
        <v>814</v>
      </c>
      <c r="B740" t="s">
        <v>13</v>
      </c>
      <c r="C740" s="4">
        <v>30</v>
      </c>
      <c r="D740" t="s">
        <v>24</v>
      </c>
      <c r="E740" t="s">
        <v>25</v>
      </c>
      <c r="F740" t="s">
        <v>106</v>
      </c>
      <c r="G740" t="s">
        <v>27</v>
      </c>
      <c r="H740" t="s">
        <v>48</v>
      </c>
      <c r="I740" s="9">
        <v>44737</v>
      </c>
      <c r="J740" s="9">
        <v>44752</v>
      </c>
      <c r="K740" s="9">
        <v>44764</v>
      </c>
      <c r="L740" t="s">
        <v>75</v>
      </c>
      <c r="M740" s="5"/>
      <c r="P740" s="5"/>
      <c r="Q740" t="s">
        <v>28</v>
      </c>
      <c r="R740" s="10" t="str">
        <f t="shared" si="22"/>
        <v>28-33</v>
      </c>
      <c r="S740">
        <f t="shared" si="23"/>
        <v>27</v>
      </c>
    </row>
    <row r="741" spans="1:19">
      <c r="A741" t="s">
        <v>815</v>
      </c>
      <c r="B741" t="s">
        <v>13</v>
      </c>
      <c r="C741" s="4">
        <v>37</v>
      </c>
      <c r="D741" t="s">
        <v>14</v>
      </c>
      <c r="E741" t="s">
        <v>65</v>
      </c>
      <c r="F741" t="s">
        <v>96</v>
      </c>
      <c r="G741" t="s">
        <v>27</v>
      </c>
      <c r="H741" t="s">
        <v>48</v>
      </c>
      <c r="I741" s="9">
        <v>44737</v>
      </c>
      <c r="J741" s="9">
        <v>44756</v>
      </c>
      <c r="K741" s="9">
        <v>44766</v>
      </c>
      <c r="L741" t="s">
        <v>38</v>
      </c>
      <c r="M741" s="5"/>
      <c r="P741" s="4">
        <v>4</v>
      </c>
      <c r="Q741" t="s">
        <v>63</v>
      </c>
      <c r="R741" s="10" t="str">
        <f t="shared" si="22"/>
        <v>34-39</v>
      </c>
      <c r="S741">
        <f t="shared" si="23"/>
        <v>29</v>
      </c>
    </row>
    <row r="742" spans="1:19">
      <c r="A742" t="s">
        <v>816</v>
      </c>
      <c r="B742" t="s">
        <v>13</v>
      </c>
      <c r="C742" s="4">
        <v>25</v>
      </c>
      <c r="D742" t="s">
        <v>14</v>
      </c>
      <c r="E742" t="s">
        <v>65</v>
      </c>
      <c r="F742" t="s">
        <v>16</v>
      </c>
      <c r="G742" t="s">
        <v>17</v>
      </c>
      <c r="H742" t="s">
        <v>37</v>
      </c>
      <c r="I742" s="9">
        <v>44737</v>
      </c>
      <c r="J742" s="9">
        <v>44754</v>
      </c>
      <c r="K742" s="9">
        <v>44759</v>
      </c>
      <c r="L742" t="s">
        <v>19</v>
      </c>
      <c r="M742" s="4">
        <v>46892</v>
      </c>
      <c r="N742">
        <v>3.8</v>
      </c>
      <c r="O742" t="s">
        <v>20</v>
      </c>
      <c r="P742" s="4">
        <v>4</v>
      </c>
      <c r="Q742" t="s">
        <v>21</v>
      </c>
      <c r="R742" s="10" t="str">
        <f t="shared" si="22"/>
        <v>22-27</v>
      </c>
      <c r="S742">
        <f t="shared" si="23"/>
        <v>22</v>
      </c>
    </row>
    <row r="743" spans="1:19">
      <c r="A743" t="s">
        <v>817</v>
      </c>
      <c r="B743" t="s">
        <v>13</v>
      </c>
      <c r="C743" s="4">
        <v>50</v>
      </c>
      <c r="D743" t="s">
        <v>24</v>
      </c>
      <c r="E743" t="s">
        <v>43</v>
      </c>
      <c r="F743" t="s">
        <v>26</v>
      </c>
      <c r="G743" t="s">
        <v>32</v>
      </c>
      <c r="H743" t="s">
        <v>37</v>
      </c>
      <c r="I743" s="9">
        <v>44737</v>
      </c>
      <c r="J743" s="9">
        <v>44750</v>
      </c>
      <c r="K743" s="9">
        <v>44756</v>
      </c>
      <c r="L743" t="s">
        <v>19</v>
      </c>
      <c r="M743" s="4">
        <v>71110</v>
      </c>
      <c r="N743">
        <v>4.3</v>
      </c>
      <c r="O743" t="s">
        <v>20</v>
      </c>
      <c r="P743" s="5"/>
      <c r="Q743" t="s">
        <v>28</v>
      </c>
      <c r="R743" s="10" t="str">
        <f t="shared" si="22"/>
        <v>46-51</v>
      </c>
      <c r="S743">
        <f t="shared" si="23"/>
        <v>19</v>
      </c>
    </row>
    <row r="744" spans="1:19">
      <c r="A744" t="s">
        <v>818</v>
      </c>
      <c r="B744" t="s">
        <v>30</v>
      </c>
      <c r="C744" s="4">
        <v>34</v>
      </c>
      <c r="D744" t="s">
        <v>14</v>
      </c>
      <c r="E744" t="s">
        <v>65</v>
      </c>
      <c r="F744" t="s">
        <v>78</v>
      </c>
      <c r="G744" t="s">
        <v>69</v>
      </c>
      <c r="H744" t="s">
        <v>67</v>
      </c>
      <c r="I744" s="9">
        <v>44737</v>
      </c>
      <c r="J744" s="9">
        <v>44759</v>
      </c>
      <c r="K744" s="9">
        <v>44768</v>
      </c>
      <c r="L744" t="s">
        <v>19</v>
      </c>
      <c r="M744" s="4">
        <v>61284</v>
      </c>
      <c r="N744">
        <v>3.9</v>
      </c>
      <c r="O744" t="s">
        <v>20</v>
      </c>
      <c r="P744" s="4">
        <v>3</v>
      </c>
      <c r="Q744" t="s">
        <v>28</v>
      </c>
      <c r="R744" s="10" t="str">
        <f t="shared" si="22"/>
        <v>34-39</v>
      </c>
      <c r="S744">
        <f t="shared" si="23"/>
        <v>31</v>
      </c>
    </row>
    <row r="745" spans="1:19">
      <c r="A745" t="s">
        <v>819</v>
      </c>
      <c r="B745" t="s">
        <v>13</v>
      </c>
      <c r="C745" s="4">
        <v>26</v>
      </c>
      <c r="D745" t="s">
        <v>24</v>
      </c>
      <c r="E745" t="s">
        <v>25</v>
      </c>
      <c r="F745" t="s">
        <v>31</v>
      </c>
      <c r="G745" t="s">
        <v>17</v>
      </c>
      <c r="H745" t="s">
        <v>37</v>
      </c>
      <c r="I745" s="9">
        <v>44737</v>
      </c>
      <c r="J745" s="9">
        <v>44745</v>
      </c>
      <c r="K745" s="9">
        <v>44749</v>
      </c>
      <c r="L745" t="s">
        <v>19</v>
      </c>
      <c r="M745" s="4">
        <v>64823</v>
      </c>
      <c r="N745">
        <v>4.3</v>
      </c>
      <c r="O745" t="s">
        <v>20</v>
      </c>
      <c r="P745" s="4">
        <v>3</v>
      </c>
      <c r="Q745" t="s">
        <v>28</v>
      </c>
      <c r="R745" s="10" t="str">
        <f t="shared" si="22"/>
        <v>22-27</v>
      </c>
      <c r="S745">
        <f t="shared" si="23"/>
        <v>12</v>
      </c>
    </row>
    <row r="746" spans="1:19">
      <c r="A746" t="s">
        <v>820</v>
      </c>
      <c r="B746" t="s">
        <v>13</v>
      </c>
      <c r="C746" s="4">
        <v>26</v>
      </c>
      <c r="D746" t="s">
        <v>80</v>
      </c>
      <c r="E746" t="s">
        <v>81</v>
      </c>
      <c r="F746" t="s">
        <v>50</v>
      </c>
      <c r="G746" t="s">
        <v>32</v>
      </c>
      <c r="H746" t="s">
        <v>48</v>
      </c>
      <c r="I746" s="9">
        <v>44738</v>
      </c>
      <c r="J746" s="9">
        <v>44747</v>
      </c>
      <c r="K746" s="9">
        <v>44755</v>
      </c>
      <c r="L746" t="s">
        <v>19</v>
      </c>
      <c r="M746" s="4">
        <v>32873</v>
      </c>
      <c r="N746">
        <v>4.2</v>
      </c>
      <c r="O746" t="s">
        <v>45</v>
      </c>
      <c r="P746" s="5"/>
      <c r="Q746" t="s">
        <v>28</v>
      </c>
      <c r="R746" s="10" t="str">
        <f t="shared" si="22"/>
        <v>22-27</v>
      </c>
      <c r="S746">
        <f t="shared" si="23"/>
        <v>17</v>
      </c>
    </row>
    <row r="747" spans="1:19">
      <c r="A747" t="s">
        <v>821</v>
      </c>
      <c r="B747" t="s">
        <v>30</v>
      </c>
      <c r="C747" s="4">
        <v>29</v>
      </c>
      <c r="D747" t="s">
        <v>14</v>
      </c>
      <c r="E747" t="s">
        <v>65</v>
      </c>
      <c r="F747" t="s">
        <v>93</v>
      </c>
      <c r="G747" t="s">
        <v>32</v>
      </c>
      <c r="H747" t="s">
        <v>37</v>
      </c>
      <c r="I747" s="9">
        <v>44738</v>
      </c>
      <c r="J747" s="9">
        <v>44758</v>
      </c>
      <c r="K747" s="9">
        <v>44769</v>
      </c>
      <c r="L747" t="s">
        <v>75</v>
      </c>
      <c r="M747" s="5"/>
      <c r="P747" s="4">
        <v>2</v>
      </c>
      <c r="Q747" t="s">
        <v>28</v>
      </c>
      <c r="R747" s="10" t="str">
        <f t="shared" si="22"/>
        <v>28-33</v>
      </c>
      <c r="S747">
        <f t="shared" si="23"/>
        <v>31</v>
      </c>
    </row>
    <row r="748" spans="1:19">
      <c r="A748" t="s">
        <v>822</v>
      </c>
      <c r="B748" t="s">
        <v>13</v>
      </c>
      <c r="C748" s="4">
        <v>22</v>
      </c>
      <c r="D748" t="s">
        <v>14</v>
      </c>
      <c r="E748" t="s">
        <v>15</v>
      </c>
      <c r="F748" t="s">
        <v>16</v>
      </c>
      <c r="G748" t="s">
        <v>32</v>
      </c>
      <c r="H748" t="s">
        <v>37</v>
      </c>
      <c r="I748" s="9">
        <v>44738</v>
      </c>
      <c r="J748" s="9">
        <v>44750</v>
      </c>
      <c r="K748" s="9">
        <v>44756</v>
      </c>
      <c r="L748" t="s">
        <v>19</v>
      </c>
      <c r="M748" s="4">
        <v>69710</v>
      </c>
      <c r="N748">
        <v>4</v>
      </c>
      <c r="O748" t="s">
        <v>20</v>
      </c>
      <c r="P748" s="4">
        <v>4</v>
      </c>
      <c r="Q748" t="s">
        <v>28</v>
      </c>
      <c r="R748" s="10" t="str">
        <f t="shared" si="22"/>
        <v>22-27</v>
      </c>
      <c r="S748">
        <f t="shared" si="23"/>
        <v>18</v>
      </c>
    </row>
    <row r="749" spans="1:19">
      <c r="A749" t="s">
        <v>823</v>
      </c>
      <c r="B749" t="s">
        <v>13</v>
      </c>
      <c r="C749" s="4">
        <v>33</v>
      </c>
      <c r="D749" t="s">
        <v>40</v>
      </c>
      <c r="E749" t="s">
        <v>41</v>
      </c>
      <c r="F749" t="s">
        <v>78</v>
      </c>
      <c r="G749" t="s">
        <v>32</v>
      </c>
      <c r="H749" t="s">
        <v>18</v>
      </c>
      <c r="I749" s="9">
        <v>44739</v>
      </c>
      <c r="J749" s="9">
        <v>44752</v>
      </c>
      <c r="K749" s="9">
        <v>44758</v>
      </c>
      <c r="L749" t="s">
        <v>19</v>
      </c>
      <c r="M749" s="4">
        <v>41270</v>
      </c>
      <c r="N749">
        <v>3.5</v>
      </c>
      <c r="O749" t="s">
        <v>45</v>
      </c>
      <c r="P749" s="4">
        <v>4</v>
      </c>
      <c r="Q749" t="s">
        <v>21</v>
      </c>
      <c r="R749" s="10" t="str">
        <f t="shared" si="22"/>
        <v>28-33</v>
      </c>
      <c r="S749">
        <f t="shared" si="23"/>
        <v>19</v>
      </c>
    </row>
    <row r="750" spans="1:19">
      <c r="A750" t="s">
        <v>824</v>
      </c>
      <c r="B750" t="s">
        <v>23</v>
      </c>
      <c r="C750" s="4">
        <v>25</v>
      </c>
      <c r="D750" t="s">
        <v>14</v>
      </c>
      <c r="E750" t="s">
        <v>15</v>
      </c>
      <c r="F750" t="s">
        <v>26</v>
      </c>
      <c r="G750" t="s">
        <v>17</v>
      </c>
      <c r="H750" t="s">
        <v>51</v>
      </c>
      <c r="I750" s="9">
        <v>44739</v>
      </c>
      <c r="J750" s="9">
        <v>44752</v>
      </c>
      <c r="K750" s="9">
        <v>44763</v>
      </c>
      <c r="L750" t="s">
        <v>38</v>
      </c>
      <c r="M750" s="5"/>
      <c r="P750" s="4">
        <v>4</v>
      </c>
      <c r="Q750" t="s">
        <v>21</v>
      </c>
      <c r="R750" s="10" t="str">
        <f t="shared" si="22"/>
        <v>22-27</v>
      </c>
      <c r="S750">
        <f t="shared" si="23"/>
        <v>24</v>
      </c>
    </row>
    <row r="751" spans="1:19">
      <c r="A751" t="s">
        <v>825</v>
      </c>
      <c r="B751" t="s">
        <v>30</v>
      </c>
      <c r="C751" s="4">
        <v>40</v>
      </c>
      <c r="D751" t="s">
        <v>24</v>
      </c>
      <c r="E751" t="s">
        <v>43</v>
      </c>
      <c r="F751" t="s">
        <v>61</v>
      </c>
      <c r="G751" t="s">
        <v>17</v>
      </c>
      <c r="H751" t="s">
        <v>37</v>
      </c>
      <c r="I751" s="9">
        <v>44739</v>
      </c>
      <c r="J751" s="9">
        <v>44761</v>
      </c>
      <c r="K751" s="9">
        <v>44772</v>
      </c>
      <c r="L751" t="s">
        <v>19</v>
      </c>
      <c r="M751" s="4">
        <v>63335</v>
      </c>
      <c r="N751">
        <v>4.5</v>
      </c>
      <c r="O751" t="s">
        <v>20</v>
      </c>
      <c r="P751" s="4">
        <v>3</v>
      </c>
      <c r="Q751" t="s">
        <v>21</v>
      </c>
      <c r="R751" s="10" t="str">
        <f t="shared" si="22"/>
        <v>40-45</v>
      </c>
      <c r="S751">
        <f t="shared" si="23"/>
        <v>33</v>
      </c>
    </row>
    <row r="752" spans="1:19">
      <c r="A752" t="s">
        <v>826</v>
      </c>
      <c r="B752" t="s">
        <v>13</v>
      </c>
      <c r="C752" s="4">
        <v>25</v>
      </c>
      <c r="D752" t="s">
        <v>58</v>
      </c>
      <c r="E752" t="s">
        <v>111</v>
      </c>
      <c r="F752" t="s">
        <v>61</v>
      </c>
      <c r="G752" t="s">
        <v>27</v>
      </c>
      <c r="H752" t="s">
        <v>37</v>
      </c>
      <c r="I752" s="9">
        <v>44739</v>
      </c>
      <c r="J752" s="9">
        <v>44753</v>
      </c>
      <c r="K752" s="9">
        <v>44761</v>
      </c>
      <c r="L752" t="s">
        <v>19</v>
      </c>
      <c r="M752" s="4">
        <v>64633</v>
      </c>
      <c r="N752">
        <v>3.8</v>
      </c>
      <c r="O752" t="s">
        <v>20</v>
      </c>
      <c r="P752" s="4">
        <v>4</v>
      </c>
      <c r="Q752" t="s">
        <v>28</v>
      </c>
      <c r="R752" s="10" t="str">
        <f t="shared" si="22"/>
        <v>22-27</v>
      </c>
      <c r="S752">
        <f t="shared" si="23"/>
        <v>22</v>
      </c>
    </row>
    <row r="753" spans="1:19">
      <c r="A753" t="s">
        <v>827</v>
      </c>
      <c r="B753" t="s">
        <v>23</v>
      </c>
      <c r="C753" s="4">
        <v>29</v>
      </c>
      <c r="D753" t="s">
        <v>34</v>
      </c>
      <c r="E753" t="s">
        <v>35</v>
      </c>
      <c r="F753" t="s">
        <v>53</v>
      </c>
      <c r="G753" t="s">
        <v>32</v>
      </c>
      <c r="H753" t="s">
        <v>48</v>
      </c>
      <c r="I753" s="9">
        <v>44739</v>
      </c>
      <c r="J753" s="9">
        <v>44760</v>
      </c>
      <c r="K753" s="9">
        <v>44766</v>
      </c>
      <c r="L753" t="s">
        <v>38</v>
      </c>
      <c r="M753" s="5"/>
      <c r="P753" s="4">
        <v>5</v>
      </c>
      <c r="Q753" t="s">
        <v>28</v>
      </c>
      <c r="R753" s="10" t="str">
        <f t="shared" si="22"/>
        <v>28-33</v>
      </c>
      <c r="S753">
        <f t="shared" si="23"/>
        <v>27</v>
      </c>
    </row>
    <row r="754" spans="1:19">
      <c r="A754" t="s">
        <v>828</v>
      </c>
      <c r="B754" t="s">
        <v>30</v>
      </c>
      <c r="C754" s="4">
        <v>28</v>
      </c>
      <c r="D754" t="s">
        <v>24</v>
      </c>
      <c r="E754" t="s">
        <v>43</v>
      </c>
      <c r="F754" t="s">
        <v>73</v>
      </c>
      <c r="G754" t="s">
        <v>27</v>
      </c>
      <c r="H754" t="s">
        <v>37</v>
      </c>
      <c r="I754" s="9">
        <v>44740</v>
      </c>
      <c r="J754" s="9">
        <v>44749</v>
      </c>
      <c r="K754" s="9">
        <v>44756</v>
      </c>
      <c r="L754" t="s">
        <v>19</v>
      </c>
      <c r="M754" s="4">
        <v>159836</v>
      </c>
      <c r="N754">
        <v>3.9</v>
      </c>
      <c r="O754" t="s">
        <v>20</v>
      </c>
      <c r="P754" s="4">
        <v>4</v>
      </c>
      <c r="Q754" t="s">
        <v>28</v>
      </c>
      <c r="R754" s="10" t="str">
        <f t="shared" si="22"/>
        <v>28-33</v>
      </c>
      <c r="S754">
        <f t="shared" si="23"/>
        <v>16</v>
      </c>
    </row>
    <row r="755" spans="1:19">
      <c r="A755" t="s">
        <v>829</v>
      </c>
      <c r="B755" t="s">
        <v>13</v>
      </c>
      <c r="C755" s="4">
        <v>25</v>
      </c>
      <c r="D755" t="s">
        <v>14</v>
      </c>
      <c r="E755" t="s">
        <v>15</v>
      </c>
      <c r="F755" t="s">
        <v>16</v>
      </c>
      <c r="G755" t="s">
        <v>27</v>
      </c>
      <c r="H755" t="s">
        <v>37</v>
      </c>
      <c r="I755" s="9">
        <v>44740</v>
      </c>
      <c r="J755" s="9">
        <v>44760</v>
      </c>
      <c r="K755" s="9">
        <v>44767</v>
      </c>
      <c r="L755" t="s">
        <v>19</v>
      </c>
      <c r="M755" s="4">
        <v>40235</v>
      </c>
      <c r="N755">
        <v>4.8</v>
      </c>
      <c r="O755" t="s">
        <v>20</v>
      </c>
      <c r="P755" s="4">
        <v>5</v>
      </c>
      <c r="Q755" t="s">
        <v>28</v>
      </c>
      <c r="R755" s="10" t="str">
        <f t="shared" si="22"/>
        <v>22-27</v>
      </c>
      <c r="S755">
        <f t="shared" si="23"/>
        <v>27</v>
      </c>
    </row>
    <row r="756" spans="1:19">
      <c r="A756" t="s">
        <v>830</v>
      </c>
      <c r="B756" t="s">
        <v>13</v>
      </c>
      <c r="C756" s="4">
        <v>24</v>
      </c>
      <c r="D756" t="s">
        <v>24</v>
      </c>
      <c r="E756" t="s">
        <v>43</v>
      </c>
      <c r="F756" t="s">
        <v>86</v>
      </c>
      <c r="G756" t="s">
        <v>17</v>
      </c>
      <c r="H756" t="s">
        <v>37</v>
      </c>
      <c r="I756" s="9">
        <v>44740</v>
      </c>
      <c r="J756" s="9">
        <v>44754</v>
      </c>
      <c r="K756" s="9">
        <v>44761</v>
      </c>
      <c r="L756" t="s">
        <v>19</v>
      </c>
      <c r="M756" s="5"/>
      <c r="O756" t="s">
        <v>20</v>
      </c>
      <c r="P756" s="4">
        <v>5</v>
      </c>
      <c r="Q756" t="s">
        <v>63</v>
      </c>
      <c r="R756" s="10" t="str">
        <f t="shared" si="22"/>
        <v>22-27</v>
      </c>
      <c r="S756">
        <f t="shared" si="23"/>
        <v>21</v>
      </c>
    </row>
    <row r="757" spans="1:19">
      <c r="A757" t="s">
        <v>831</v>
      </c>
      <c r="B757" t="s">
        <v>30</v>
      </c>
      <c r="C757" s="4">
        <v>25</v>
      </c>
      <c r="D757" t="s">
        <v>24</v>
      </c>
      <c r="E757" t="s">
        <v>43</v>
      </c>
      <c r="F757" t="s">
        <v>86</v>
      </c>
      <c r="G757" t="s">
        <v>66</v>
      </c>
      <c r="H757" t="s">
        <v>18</v>
      </c>
      <c r="I757" s="9">
        <v>44740</v>
      </c>
      <c r="J757" s="9">
        <v>44761</v>
      </c>
      <c r="K757" s="9">
        <v>44765</v>
      </c>
      <c r="L757" t="s">
        <v>38</v>
      </c>
      <c r="M757" s="5"/>
      <c r="P757" s="4">
        <v>2</v>
      </c>
      <c r="Q757" t="s">
        <v>28</v>
      </c>
      <c r="R757" s="10" t="str">
        <f t="shared" si="22"/>
        <v>22-27</v>
      </c>
      <c r="S757">
        <f t="shared" si="23"/>
        <v>25</v>
      </c>
    </row>
    <row r="758" spans="1:19">
      <c r="A758" t="s">
        <v>832</v>
      </c>
      <c r="B758" t="s">
        <v>30</v>
      </c>
      <c r="C758" s="4">
        <v>34</v>
      </c>
      <c r="D758" t="s">
        <v>14</v>
      </c>
      <c r="E758" t="s">
        <v>15</v>
      </c>
      <c r="F758" t="s">
        <v>86</v>
      </c>
      <c r="G758" t="s">
        <v>32</v>
      </c>
      <c r="H758" t="s">
        <v>48</v>
      </c>
      <c r="I758" s="9">
        <v>44741</v>
      </c>
      <c r="J758" s="9">
        <v>44757</v>
      </c>
      <c r="K758" s="9">
        <v>44766</v>
      </c>
      <c r="L758" t="s">
        <v>19</v>
      </c>
      <c r="M758" s="4">
        <v>150103</v>
      </c>
      <c r="N758">
        <v>4</v>
      </c>
      <c r="O758" t="s">
        <v>20</v>
      </c>
      <c r="P758" s="4">
        <v>4</v>
      </c>
      <c r="Q758" t="s">
        <v>28</v>
      </c>
      <c r="R758" s="10" t="str">
        <f t="shared" si="22"/>
        <v>34-39</v>
      </c>
      <c r="S758">
        <f t="shared" si="23"/>
        <v>25</v>
      </c>
    </row>
    <row r="759" spans="1:19">
      <c r="A759" t="s">
        <v>833</v>
      </c>
      <c r="B759" t="s">
        <v>13</v>
      </c>
      <c r="C759" s="4">
        <v>30</v>
      </c>
      <c r="D759" t="s">
        <v>14</v>
      </c>
      <c r="E759" t="s">
        <v>15</v>
      </c>
      <c r="F759" t="s">
        <v>61</v>
      </c>
      <c r="G759" t="s">
        <v>27</v>
      </c>
      <c r="H759" t="s">
        <v>67</v>
      </c>
      <c r="I759" s="9">
        <v>44741</v>
      </c>
      <c r="J759" s="9">
        <v>44750</v>
      </c>
      <c r="K759" s="9">
        <v>44755</v>
      </c>
      <c r="L759" t="s">
        <v>19</v>
      </c>
      <c r="M759" s="4">
        <v>49847</v>
      </c>
      <c r="N759">
        <v>4.7</v>
      </c>
      <c r="O759" t="s">
        <v>20</v>
      </c>
      <c r="P759" s="4">
        <v>4</v>
      </c>
      <c r="Q759" t="s">
        <v>28</v>
      </c>
      <c r="R759" s="10" t="str">
        <f t="shared" si="22"/>
        <v>28-33</v>
      </c>
      <c r="S759">
        <f t="shared" si="23"/>
        <v>14</v>
      </c>
    </row>
    <row r="760" spans="1:19">
      <c r="A760" t="s">
        <v>834</v>
      </c>
      <c r="B760" t="s">
        <v>30</v>
      </c>
      <c r="C760" s="4">
        <v>22</v>
      </c>
      <c r="D760" t="s">
        <v>34</v>
      </c>
      <c r="E760" t="s">
        <v>35</v>
      </c>
      <c r="F760" t="s">
        <v>125</v>
      </c>
      <c r="G760" t="s">
        <v>32</v>
      </c>
      <c r="H760" t="s">
        <v>37</v>
      </c>
      <c r="I760" s="9">
        <v>44741</v>
      </c>
      <c r="J760" s="9">
        <v>44753</v>
      </c>
      <c r="K760" s="9">
        <v>44759</v>
      </c>
      <c r="L760" t="s">
        <v>19</v>
      </c>
      <c r="M760" s="4">
        <v>137666</v>
      </c>
      <c r="N760">
        <v>4.5999999999999996</v>
      </c>
      <c r="O760" t="s">
        <v>45</v>
      </c>
      <c r="P760" s="4">
        <v>5</v>
      </c>
      <c r="Q760" t="s">
        <v>28</v>
      </c>
      <c r="R760" s="10" t="str">
        <f t="shared" si="22"/>
        <v>22-27</v>
      </c>
      <c r="S760">
        <f t="shared" si="23"/>
        <v>18</v>
      </c>
    </row>
    <row r="761" spans="1:19">
      <c r="A761" t="s">
        <v>835</v>
      </c>
      <c r="B761" t="s">
        <v>30</v>
      </c>
      <c r="C761" s="4">
        <v>32</v>
      </c>
      <c r="D761" t="s">
        <v>24</v>
      </c>
      <c r="E761" t="s">
        <v>43</v>
      </c>
      <c r="F761" t="s">
        <v>44</v>
      </c>
      <c r="G761" t="s">
        <v>69</v>
      </c>
      <c r="H761" t="s">
        <v>37</v>
      </c>
      <c r="I761" s="9">
        <v>44741</v>
      </c>
      <c r="J761" s="9">
        <v>44756</v>
      </c>
      <c r="K761" s="9">
        <v>44766</v>
      </c>
      <c r="L761" t="s">
        <v>19</v>
      </c>
      <c r="M761" s="5"/>
      <c r="O761" t="s">
        <v>20</v>
      </c>
      <c r="P761" s="4">
        <v>5</v>
      </c>
      <c r="Q761" t="s">
        <v>28</v>
      </c>
      <c r="R761" s="10" t="str">
        <f t="shared" si="22"/>
        <v>28-33</v>
      </c>
      <c r="S761">
        <f t="shared" si="23"/>
        <v>25</v>
      </c>
    </row>
    <row r="762" spans="1:19">
      <c r="A762" t="s">
        <v>836</v>
      </c>
      <c r="B762" t="s">
        <v>13</v>
      </c>
      <c r="C762" s="4">
        <v>31</v>
      </c>
      <c r="D762" t="s">
        <v>24</v>
      </c>
      <c r="E762" t="s">
        <v>43</v>
      </c>
      <c r="F762" t="s">
        <v>36</v>
      </c>
      <c r="G762" t="s">
        <v>17</v>
      </c>
      <c r="H762" t="s">
        <v>18</v>
      </c>
      <c r="I762" s="9">
        <v>44742</v>
      </c>
      <c r="J762" s="9">
        <v>44752</v>
      </c>
      <c r="K762" s="9">
        <v>44762</v>
      </c>
      <c r="L762" t="s">
        <v>38</v>
      </c>
      <c r="M762" s="5"/>
      <c r="P762" s="5"/>
      <c r="Q762" t="s">
        <v>21</v>
      </c>
      <c r="R762" s="10" t="str">
        <f t="shared" si="22"/>
        <v>28-33</v>
      </c>
      <c r="S762">
        <f t="shared" si="23"/>
        <v>20</v>
      </c>
    </row>
    <row r="763" spans="1:19">
      <c r="A763" t="s">
        <v>837</v>
      </c>
      <c r="B763" t="s">
        <v>13</v>
      </c>
      <c r="C763" s="4">
        <v>23</v>
      </c>
      <c r="D763" t="s">
        <v>14</v>
      </c>
      <c r="E763" t="s">
        <v>15</v>
      </c>
      <c r="F763" t="s">
        <v>16</v>
      </c>
      <c r="G763" t="s">
        <v>17</v>
      </c>
      <c r="H763" t="s">
        <v>37</v>
      </c>
      <c r="I763" s="9">
        <v>44742</v>
      </c>
      <c r="J763" s="9">
        <v>44751</v>
      </c>
      <c r="K763" s="9">
        <v>44757</v>
      </c>
      <c r="L763" t="s">
        <v>38</v>
      </c>
      <c r="M763" s="5"/>
      <c r="P763" s="4">
        <v>4</v>
      </c>
      <c r="Q763" t="s">
        <v>21</v>
      </c>
      <c r="R763" s="10" t="str">
        <f t="shared" si="22"/>
        <v>22-27</v>
      </c>
      <c r="S763">
        <f t="shared" si="23"/>
        <v>15</v>
      </c>
    </row>
    <row r="764" spans="1:19">
      <c r="A764" t="s">
        <v>838</v>
      </c>
      <c r="B764" t="s">
        <v>13</v>
      </c>
      <c r="C764" s="4">
        <v>22</v>
      </c>
      <c r="D764" t="s">
        <v>24</v>
      </c>
      <c r="E764" t="s">
        <v>25</v>
      </c>
      <c r="F764" t="s">
        <v>78</v>
      </c>
      <c r="G764" t="s">
        <v>17</v>
      </c>
      <c r="H764" t="s">
        <v>37</v>
      </c>
      <c r="I764" s="9">
        <v>44742</v>
      </c>
      <c r="J764" s="9">
        <v>44761</v>
      </c>
      <c r="K764" s="9">
        <v>44765</v>
      </c>
      <c r="L764" t="s">
        <v>19</v>
      </c>
      <c r="M764" s="4">
        <v>62042</v>
      </c>
      <c r="N764">
        <v>4.8</v>
      </c>
      <c r="O764" t="s">
        <v>45</v>
      </c>
      <c r="P764" s="4">
        <v>4</v>
      </c>
      <c r="Q764" t="s">
        <v>28</v>
      </c>
      <c r="R764" s="10" t="str">
        <f t="shared" si="22"/>
        <v>22-27</v>
      </c>
      <c r="S764">
        <f t="shared" si="23"/>
        <v>23</v>
      </c>
    </row>
    <row r="765" spans="1:19">
      <c r="A765" t="s">
        <v>839</v>
      </c>
      <c r="B765" t="s">
        <v>30</v>
      </c>
      <c r="C765" s="4">
        <v>38</v>
      </c>
      <c r="D765" t="s">
        <v>14</v>
      </c>
      <c r="E765" t="s">
        <v>15</v>
      </c>
      <c r="F765" t="s">
        <v>93</v>
      </c>
      <c r="G765" t="s">
        <v>27</v>
      </c>
      <c r="H765" t="s">
        <v>18</v>
      </c>
      <c r="I765" s="9">
        <v>44742</v>
      </c>
      <c r="J765" s="9">
        <v>44763</v>
      </c>
      <c r="K765" s="9">
        <v>44768</v>
      </c>
      <c r="L765" t="s">
        <v>19</v>
      </c>
      <c r="M765" s="4">
        <v>165236</v>
      </c>
      <c r="N765">
        <v>3.8</v>
      </c>
      <c r="O765" t="s">
        <v>20</v>
      </c>
      <c r="P765" s="4">
        <v>5</v>
      </c>
      <c r="Q765" t="s">
        <v>28</v>
      </c>
      <c r="R765" s="10" t="str">
        <f t="shared" si="22"/>
        <v>34-39</v>
      </c>
      <c r="S765">
        <f t="shared" si="23"/>
        <v>26</v>
      </c>
    </row>
    <row r="766" spans="1:19">
      <c r="A766" t="s">
        <v>840</v>
      </c>
      <c r="B766" t="s">
        <v>13</v>
      </c>
      <c r="C766" s="4">
        <v>30</v>
      </c>
      <c r="D766" t="s">
        <v>24</v>
      </c>
      <c r="E766" t="s">
        <v>43</v>
      </c>
      <c r="F766" t="s">
        <v>31</v>
      </c>
      <c r="G766" t="s">
        <v>69</v>
      </c>
      <c r="H766" t="s">
        <v>37</v>
      </c>
      <c r="I766" s="9">
        <v>44742</v>
      </c>
      <c r="J766" s="9">
        <v>44754</v>
      </c>
      <c r="K766" s="9">
        <v>44763</v>
      </c>
      <c r="L766" t="s">
        <v>56</v>
      </c>
      <c r="M766" s="5"/>
      <c r="P766" s="4">
        <v>4</v>
      </c>
      <c r="Q766" t="s">
        <v>63</v>
      </c>
      <c r="R766" s="10" t="str">
        <f t="shared" si="22"/>
        <v>28-33</v>
      </c>
      <c r="S766">
        <f t="shared" si="23"/>
        <v>21</v>
      </c>
    </row>
    <row r="767" spans="1:19">
      <c r="A767" t="s">
        <v>841</v>
      </c>
      <c r="B767" t="s">
        <v>13</v>
      </c>
      <c r="C767" s="4">
        <v>22</v>
      </c>
      <c r="D767" t="s">
        <v>24</v>
      </c>
      <c r="E767" t="s">
        <v>25</v>
      </c>
      <c r="F767" t="s">
        <v>78</v>
      </c>
      <c r="G767" t="s">
        <v>32</v>
      </c>
      <c r="H767" t="s">
        <v>18</v>
      </c>
      <c r="I767" s="9">
        <v>44743</v>
      </c>
      <c r="J767" s="9">
        <v>44756</v>
      </c>
      <c r="K767" s="9">
        <v>44767</v>
      </c>
      <c r="L767" t="s">
        <v>19</v>
      </c>
      <c r="M767" s="5"/>
      <c r="O767" t="s">
        <v>45</v>
      </c>
      <c r="P767" s="4">
        <v>4</v>
      </c>
      <c r="Q767" t="s">
        <v>28</v>
      </c>
      <c r="R767" s="10" t="str">
        <f t="shared" si="22"/>
        <v>22-27</v>
      </c>
      <c r="S767">
        <f t="shared" si="23"/>
        <v>24</v>
      </c>
    </row>
    <row r="768" spans="1:19">
      <c r="A768" t="s">
        <v>842</v>
      </c>
      <c r="B768" t="s">
        <v>30</v>
      </c>
      <c r="C768" s="4">
        <v>31</v>
      </c>
      <c r="D768" t="s">
        <v>40</v>
      </c>
      <c r="E768" t="s">
        <v>41</v>
      </c>
      <c r="F768" t="s">
        <v>78</v>
      </c>
      <c r="G768" t="s">
        <v>32</v>
      </c>
      <c r="H768" t="s">
        <v>67</v>
      </c>
      <c r="I768" s="9">
        <v>44744</v>
      </c>
      <c r="J768" s="9">
        <v>44760</v>
      </c>
      <c r="K768" s="9">
        <v>44766</v>
      </c>
      <c r="L768" t="s">
        <v>38</v>
      </c>
      <c r="M768" s="5"/>
      <c r="P768" s="4">
        <v>5</v>
      </c>
      <c r="Q768" t="s">
        <v>28</v>
      </c>
      <c r="R768" s="10" t="str">
        <f t="shared" si="22"/>
        <v>28-33</v>
      </c>
      <c r="S768">
        <f t="shared" si="23"/>
        <v>22</v>
      </c>
    </row>
    <row r="769" spans="1:19">
      <c r="A769" t="s">
        <v>843</v>
      </c>
      <c r="B769" t="s">
        <v>30</v>
      </c>
      <c r="C769" s="4">
        <v>25</v>
      </c>
      <c r="D769" t="s">
        <v>34</v>
      </c>
      <c r="E769" t="s">
        <v>47</v>
      </c>
      <c r="F769" t="s">
        <v>26</v>
      </c>
      <c r="G769" t="s">
        <v>17</v>
      </c>
      <c r="H769" t="s">
        <v>51</v>
      </c>
      <c r="I769" s="9">
        <v>44744</v>
      </c>
      <c r="J769" s="9">
        <v>44758</v>
      </c>
      <c r="K769" s="9">
        <v>44762</v>
      </c>
      <c r="L769" t="s">
        <v>19</v>
      </c>
      <c r="M769" s="4">
        <v>67001</v>
      </c>
      <c r="N769">
        <v>3.9</v>
      </c>
      <c r="O769" t="s">
        <v>45</v>
      </c>
      <c r="P769" s="4">
        <v>5</v>
      </c>
      <c r="Q769" t="s">
        <v>28</v>
      </c>
      <c r="R769" s="10" t="str">
        <f t="shared" si="22"/>
        <v>22-27</v>
      </c>
      <c r="S769">
        <f t="shared" si="23"/>
        <v>18</v>
      </c>
    </row>
    <row r="770" spans="1:19">
      <c r="A770" t="s">
        <v>844</v>
      </c>
      <c r="B770" t="s">
        <v>13</v>
      </c>
      <c r="C770" s="4">
        <v>23</v>
      </c>
      <c r="D770" t="s">
        <v>129</v>
      </c>
      <c r="E770" t="s">
        <v>130</v>
      </c>
      <c r="F770" t="s">
        <v>50</v>
      </c>
      <c r="G770" t="s">
        <v>66</v>
      </c>
      <c r="H770" t="s">
        <v>37</v>
      </c>
      <c r="I770" s="9">
        <v>44744</v>
      </c>
      <c r="J770" s="9">
        <v>44760</v>
      </c>
      <c r="K770" s="9">
        <v>44765</v>
      </c>
      <c r="L770" t="s">
        <v>19</v>
      </c>
      <c r="M770" s="5"/>
      <c r="O770" t="s">
        <v>45</v>
      </c>
      <c r="P770" s="4">
        <v>3</v>
      </c>
      <c r="Q770" t="s">
        <v>28</v>
      </c>
      <c r="R770" s="10" t="str">
        <f t="shared" si="22"/>
        <v>22-27</v>
      </c>
      <c r="S770">
        <f t="shared" si="23"/>
        <v>21</v>
      </c>
    </row>
    <row r="771" spans="1:19">
      <c r="A771" t="s">
        <v>845</v>
      </c>
      <c r="B771" t="s">
        <v>30</v>
      </c>
      <c r="C771" s="4">
        <v>24</v>
      </c>
      <c r="D771" t="s">
        <v>34</v>
      </c>
      <c r="E771" t="s">
        <v>35</v>
      </c>
      <c r="F771" t="s">
        <v>106</v>
      </c>
      <c r="G771" t="s">
        <v>27</v>
      </c>
      <c r="H771" t="s">
        <v>18</v>
      </c>
      <c r="I771" s="9">
        <v>44744</v>
      </c>
      <c r="J771" s="9">
        <v>44755</v>
      </c>
      <c r="K771" s="9">
        <v>44767</v>
      </c>
      <c r="L771" t="s">
        <v>19</v>
      </c>
      <c r="M771" s="4">
        <v>144537</v>
      </c>
      <c r="N771">
        <v>4.8</v>
      </c>
      <c r="O771" t="s">
        <v>20</v>
      </c>
      <c r="P771" s="4">
        <v>5</v>
      </c>
      <c r="Q771" t="s">
        <v>28</v>
      </c>
      <c r="R771" s="10" t="str">
        <f t="shared" ref="R771:R834" si="24">IF(AND(C771&gt;=22,C771&lt;=27),"22-27",
 IF(AND(C771&gt;=28,C771&lt;=33),"28-33",
 IF(AND(C771&gt;=34,C771&lt;=39),"34-39",
 IF(AND(C771&gt;=40,C771&lt;=45),"40-45",
 IF(AND(C771&gt;=46,C771&lt;=51),"46-51",
 IF(AND(C771&gt;=52,C771&lt;=57),"52-57","Other"))))))</f>
        <v>22-27</v>
      </c>
      <c r="S771">
        <f t="shared" ref="S771:S834" si="25">K771-I771</f>
        <v>23</v>
      </c>
    </row>
    <row r="772" spans="1:19">
      <c r="A772" t="s">
        <v>846</v>
      </c>
      <c r="B772" t="s">
        <v>13</v>
      </c>
      <c r="C772" s="4">
        <v>26</v>
      </c>
      <c r="D772" t="s">
        <v>58</v>
      </c>
      <c r="E772" t="s">
        <v>111</v>
      </c>
      <c r="F772" t="s">
        <v>93</v>
      </c>
      <c r="G772" t="s">
        <v>27</v>
      </c>
      <c r="H772" t="s">
        <v>18</v>
      </c>
      <c r="I772" s="9">
        <v>44745</v>
      </c>
      <c r="J772" s="9">
        <v>44764</v>
      </c>
      <c r="K772" s="9">
        <v>44773</v>
      </c>
      <c r="L772" t="s">
        <v>19</v>
      </c>
      <c r="M772" s="4">
        <v>111881</v>
      </c>
      <c r="N772">
        <v>5</v>
      </c>
      <c r="O772" t="s">
        <v>20</v>
      </c>
      <c r="P772" s="4">
        <v>3</v>
      </c>
      <c r="Q772" t="s">
        <v>28</v>
      </c>
      <c r="R772" s="10" t="str">
        <f t="shared" si="24"/>
        <v>22-27</v>
      </c>
      <c r="S772">
        <f t="shared" si="25"/>
        <v>28</v>
      </c>
    </row>
    <row r="773" spans="1:19">
      <c r="A773" t="s">
        <v>847</v>
      </c>
      <c r="B773" t="s">
        <v>30</v>
      </c>
      <c r="C773" s="4">
        <v>31</v>
      </c>
      <c r="D773" t="s">
        <v>83</v>
      </c>
      <c r="E773" t="s">
        <v>84</v>
      </c>
      <c r="F773" t="s">
        <v>36</v>
      </c>
      <c r="G773" t="s">
        <v>27</v>
      </c>
      <c r="H773" t="s">
        <v>51</v>
      </c>
      <c r="I773" s="9">
        <v>44745</v>
      </c>
      <c r="J773" s="9">
        <v>44756</v>
      </c>
      <c r="K773" s="9">
        <v>44766</v>
      </c>
      <c r="L773" t="s">
        <v>19</v>
      </c>
      <c r="M773" s="4">
        <v>75476</v>
      </c>
      <c r="N773">
        <v>4.3</v>
      </c>
      <c r="O773" t="s">
        <v>20</v>
      </c>
      <c r="P773" s="4">
        <v>4</v>
      </c>
      <c r="Q773" t="s">
        <v>28</v>
      </c>
      <c r="R773" s="10" t="str">
        <f t="shared" si="24"/>
        <v>28-33</v>
      </c>
      <c r="S773">
        <f t="shared" si="25"/>
        <v>21</v>
      </c>
    </row>
    <row r="774" spans="1:19">
      <c r="A774" t="s">
        <v>848</v>
      </c>
      <c r="B774" t="s">
        <v>13</v>
      </c>
      <c r="C774" s="4">
        <v>32</v>
      </c>
      <c r="D774" t="s">
        <v>24</v>
      </c>
      <c r="E774" t="s">
        <v>43</v>
      </c>
      <c r="F774" t="s">
        <v>86</v>
      </c>
      <c r="G774" t="s">
        <v>32</v>
      </c>
      <c r="H774" t="s">
        <v>67</v>
      </c>
      <c r="I774" s="9">
        <v>44745</v>
      </c>
      <c r="J774" s="9">
        <v>44762</v>
      </c>
      <c r="K774" s="9">
        <v>44768</v>
      </c>
      <c r="L774" t="s">
        <v>38</v>
      </c>
      <c r="M774" s="5"/>
      <c r="P774" s="4">
        <v>5</v>
      </c>
      <c r="Q774" t="s">
        <v>28</v>
      </c>
      <c r="R774" s="10" t="str">
        <f t="shared" si="24"/>
        <v>28-33</v>
      </c>
      <c r="S774">
        <f t="shared" si="25"/>
        <v>23</v>
      </c>
    </row>
    <row r="775" spans="1:19">
      <c r="A775" t="s">
        <v>849</v>
      </c>
      <c r="B775" t="s">
        <v>13</v>
      </c>
      <c r="C775" s="4">
        <v>32</v>
      </c>
      <c r="D775" t="s">
        <v>24</v>
      </c>
      <c r="E775" t="s">
        <v>43</v>
      </c>
      <c r="F775" t="s">
        <v>44</v>
      </c>
      <c r="G775" t="s">
        <v>32</v>
      </c>
      <c r="H775" t="s">
        <v>48</v>
      </c>
      <c r="I775" s="9">
        <v>44745</v>
      </c>
      <c r="J775" s="9">
        <v>44753</v>
      </c>
      <c r="K775" s="9">
        <v>44763</v>
      </c>
      <c r="L775" t="s">
        <v>19</v>
      </c>
      <c r="M775" s="5"/>
      <c r="O775" t="s">
        <v>20</v>
      </c>
      <c r="P775" s="4">
        <v>5</v>
      </c>
      <c r="Q775" t="s">
        <v>28</v>
      </c>
      <c r="R775" s="10" t="str">
        <f t="shared" si="24"/>
        <v>28-33</v>
      </c>
      <c r="S775">
        <f t="shared" si="25"/>
        <v>18</v>
      </c>
    </row>
    <row r="776" spans="1:19">
      <c r="A776" t="s">
        <v>850</v>
      </c>
      <c r="B776" t="s">
        <v>30</v>
      </c>
      <c r="C776" s="4">
        <v>35</v>
      </c>
      <c r="D776" t="s">
        <v>24</v>
      </c>
      <c r="E776" t="s">
        <v>43</v>
      </c>
      <c r="F776" t="s">
        <v>26</v>
      </c>
      <c r="G776" t="s">
        <v>17</v>
      </c>
      <c r="H776" t="s">
        <v>18</v>
      </c>
      <c r="I776" s="9">
        <v>44746</v>
      </c>
      <c r="J776" s="9">
        <v>44755</v>
      </c>
      <c r="K776" s="9">
        <v>44762</v>
      </c>
      <c r="L776" t="s">
        <v>19</v>
      </c>
      <c r="M776" s="4">
        <v>54050</v>
      </c>
      <c r="N776">
        <v>4.5999999999999996</v>
      </c>
      <c r="O776" t="s">
        <v>45</v>
      </c>
      <c r="P776" s="4">
        <v>4</v>
      </c>
      <c r="Q776" t="s">
        <v>63</v>
      </c>
      <c r="R776" s="10" t="str">
        <f t="shared" si="24"/>
        <v>34-39</v>
      </c>
      <c r="S776">
        <f t="shared" si="25"/>
        <v>16</v>
      </c>
    </row>
    <row r="777" spans="1:19">
      <c r="A777" t="s">
        <v>851</v>
      </c>
      <c r="B777" t="s">
        <v>13</v>
      </c>
      <c r="C777" s="4">
        <v>28</v>
      </c>
      <c r="D777" t="s">
        <v>14</v>
      </c>
      <c r="E777" t="s">
        <v>65</v>
      </c>
      <c r="F777" t="s">
        <v>78</v>
      </c>
      <c r="G777" t="s">
        <v>17</v>
      </c>
      <c r="H777" t="s">
        <v>37</v>
      </c>
      <c r="I777" s="9">
        <v>44746</v>
      </c>
      <c r="J777" s="9">
        <v>44763</v>
      </c>
      <c r="K777" s="9">
        <v>44767</v>
      </c>
      <c r="L777" t="s">
        <v>19</v>
      </c>
      <c r="M777" s="4">
        <v>40192</v>
      </c>
      <c r="N777">
        <v>3.7</v>
      </c>
      <c r="O777" t="s">
        <v>45</v>
      </c>
      <c r="P777" s="4">
        <v>4</v>
      </c>
      <c r="Q777" t="s">
        <v>21</v>
      </c>
      <c r="R777" s="10" t="str">
        <f t="shared" si="24"/>
        <v>28-33</v>
      </c>
      <c r="S777">
        <f t="shared" si="25"/>
        <v>21</v>
      </c>
    </row>
    <row r="778" spans="1:19">
      <c r="A778" t="s">
        <v>852</v>
      </c>
      <c r="B778" t="s">
        <v>13</v>
      </c>
      <c r="C778" s="4">
        <v>31</v>
      </c>
      <c r="D778" t="s">
        <v>14</v>
      </c>
      <c r="E778" t="s">
        <v>15</v>
      </c>
      <c r="F778" t="s">
        <v>125</v>
      </c>
      <c r="G778" t="s">
        <v>27</v>
      </c>
      <c r="H778" t="s">
        <v>67</v>
      </c>
      <c r="I778" s="9">
        <v>44746</v>
      </c>
      <c r="J778" s="9">
        <v>44765</v>
      </c>
      <c r="K778" s="9">
        <v>44770</v>
      </c>
      <c r="L778" t="s">
        <v>19</v>
      </c>
      <c r="M778" s="4">
        <v>123354</v>
      </c>
      <c r="N778">
        <v>4.7</v>
      </c>
      <c r="O778" t="s">
        <v>45</v>
      </c>
      <c r="P778" s="4">
        <v>5</v>
      </c>
      <c r="Q778" t="s">
        <v>21</v>
      </c>
      <c r="R778" s="10" t="str">
        <f t="shared" si="24"/>
        <v>28-33</v>
      </c>
      <c r="S778">
        <f t="shared" si="25"/>
        <v>24</v>
      </c>
    </row>
    <row r="779" spans="1:19">
      <c r="A779" t="s">
        <v>853</v>
      </c>
      <c r="B779" t="s">
        <v>30</v>
      </c>
      <c r="C779" s="4">
        <v>25</v>
      </c>
      <c r="D779" t="s">
        <v>14</v>
      </c>
      <c r="E779" t="s">
        <v>15</v>
      </c>
      <c r="F779" t="s">
        <v>96</v>
      </c>
      <c r="G779" t="s">
        <v>27</v>
      </c>
      <c r="H779" t="s">
        <v>51</v>
      </c>
      <c r="I779" s="9">
        <v>44746</v>
      </c>
      <c r="J779" s="9">
        <v>44764</v>
      </c>
      <c r="K779" s="9">
        <v>44771</v>
      </c>
      <c r="L779" t="s">
        <v>19</v>
      </c>
      <c r="M779" s="4">
        <v>52563</v>
      </c>
      <c r="N779">
        <v>4.8</v>
      </c>
      <c r="O779" t="s">
        <v>20</v>
      </c>
      <c r="P779" s="5"/>
      <c r="Q779" t="s">
        <v>28</v>
      </c>
      <c r="R779" s="10" t="str">
        <f t="shared" si="24"/>
        <v>22-27</v>
      </c>
      <c r="S779">
        <f t="shared" si="25"/>
        <v>25</v>
      </c>
    </row>
    <row r="780" spans="1:19">
      <c r="A780" t="s">
        <v>854</v>
      </c>
      <c r="B780" t="s">
        <v>30</v>
      </c>
      <c r="C780" s="4">
        <v>41</v>
      </c>
      <c r="D780" t="s">
        <v>14</v>
      </c>
      <c r="E780" t="s">
        <v>15</v>
      </c>
      <c r="F780" t="s">
        <v>86</v>
      </c>
      <c r="G780" t="s">
        <v>27</v>
      </c>
      <c r="H780" t="s">
        <v>48</v>
      </c>
      <c r="I780" s="9">
        <v>44746</v>
      </c>
      <c r="J780" s="9">
        <v>44762</v>
      </c>
      <c r="K780" s="9">
        <v>44772</v>
      </c>
      <c r="L780" t="s">
        <v>56</v>
      </c>
      <c r="M780" s="5"/>
      <c r="P780" s="4">
        <v>5</v>
      </c>
      <c r="Q780" t="s">
        <v>63</v>
      </c>
      <c r="R780" s="10" t="str">
        <f t="shared" si="24"/>
        <v>40-45</v>
      </c>
      <c r="S780">
        <f t="shared" si="25"/>
        <v>26</v>
      </c>
    </row>
    <row r="781" spans="1:19">
      <c r="A781" t="s">
        <v>855</v>
      </c>
      <c r="B781" t="s">
        <v>30</v>
      </c>
      <c r="C781" s="4">
        <v>22</v>
      </c>
      <c r="D781" t="s">
        <v>24</v>
      </c>
      <c r="E781" t="s">
        <v>43</v>
      </c>
      <c r="F781" t="s">
        <v>31</v>
      </c>
      <c r="G781" t="s">
        <v>17</v>
      </c>
      <c r="H781" t="s">
        <v>37</v>
      </c>
      <c r="I781" s="9">
        <v>44746</v>
      </c>
      <c r="J781" s="9">
        <v>44755</v>
      </c>
      <c r="K781" s="9">
        <v>44766</v>
      </c>
      <c r="L781" t="s">
        <v>19</v>
      </c>
      <c r="M781" s="4">
        <v>70061</v>
      </c>
      <c r="N781">
        <v>3.7</v>
      </c>
      <c r="O781" t="s">
        <v>20</v>
      </c>
      <c r="P781" s="4">
        <v>5</v>
      </c>
      <c r="Q781" t="s">
        <v>28</v>
      </c>
      <c r="R781" s="10" t="str">
        <f t="shared" si="24"/>
        <v>22-27</v>
      </c>
      <c r="S781">
        <f t="shared" si="25"/>
        <v>20</v>
      </c>
    </row>
    <row r="782" spans="1:19">
      <c r="A782" t="s">
        <v>856</v>
      </c>
      <c r="B782" t="s">
        <v>30</v>
      </c>
      <c r="C782" s="4">
        <v>29</v>
      </c>
      <c r="D782" t="s">
        <v>24</v>
      </c>
      <c r="E782" t="s">
        <v>43</v>
      </c>
      <c r="F782" t="s">
        <v>16</v>
      </c>
      <c r="G782" t="s">
        <v>32</v>
      </c>
      <c r="H782" t="s">
        <v>18</v>
      </c>
      <c r="I782" s="9">
        <v>44746</v>
      </c>
      <c r="J782" s="9">
        <v>44761</v>
      </c>
      <c r="K782" s="9">
        <v>44769</v>
      </c>
      <c r="L782" t="s">
        <v>38</v>
      </c>
      <c r="M782" s="5"/>
      <c r="P782" s="4">
        <v>4</v>
      </c>
      <c r="Q782" t="s">
        <v>28</v>
      </c>
      <c r="R782" s="10" t="str">
        <f t="shared" si="24"/>
        <v>28-33</v>
      </c>
      <c r="S782">
        <f t="shared" si="25"/>
        <v>23</v>
      </c>
    </row>
    <row r="783" spans="1:19">
      <c r="A783" t="s">
        <v>857</v>
      </c>
      <c r="B783" t="s">
        <v>13</v>
      </c>
      <c r="C783" s="4">
        <v>30</v>
      </c>
      <c r="D783" t="s">
        <v>24</v>
      </c>
      <c r="E783" t="s">
        <v>43</v>
      </c>
      <c r="F783" t="s">
        <v>78</v>
      </c>
      <c r="G783" t="s">
        <v>32</v>
      </c>
      <c r="H783" t="s">
        <v>37</v>
      </c>
      <c r="I783" s="9">
        <v>44746</v>
      </c>
      <c r="J783" s="9">
        <v>44765</v>
      </c>
      <c r="K783" s="9">
        <v>44771</v>
      </c>
      <c r="L783" t="s">
        <v>19</v>
      </c>
      <c r="M783" s="4">
        <v>48828</v>
      </c>
      <c r="N783">
        <v>4</v>
      </c>
      <c r="O783" t="s">
        <v>20</v>
      </c>
      <c r="P783" s="4">
        <v>4</v>
      </c>
      <c r="Q783" t="s">
        <v>28</v>
      </c>
      <c r="R783" s="10" t="str">
        <f t="shared" si="24"/>
        <v>28-33</v>
      </c>
      <c r="S783">
        <f t="shared" si="25"/>
        <v>25</v>
      </c>
    </row>
    <row r="784" spans="1:19">
      <c r="A784" t="s">
        <v>858</v>
      </c>
      <c r="B784" t="s">
        <v>13</v>
      </c>
      <c r="C784" s="4">
        <v>34</v>
      </c>
      <c r="D784" t="s">
        <v>24</v>
      </c>
      <c r="E784" t="s">
        <v>43</v>
      </c>
      <c r="F784" t="s">
        <v>16</v>
      </c>
      <c r="G784" t="s">
        <v>27</v>
      </c>
      <c r="H784" t="s">
        <v>51</v>
      </c>
      <c r="I784" s="9">
        <v>44747</v>
      </c>
      <c r="J784" s="9">
        <v>44766</v>
      </c>
      <c r="K784" s="9">
        <v>44776</v>
      </c>
      <c r="L784" t="s">
        <v>19</v>
      </c>
      <c r="M784" s="4">
        <v>48204</v>
      </c>
      <c r="N784">
        <v>4.0999999999999996</v>
      </c>
      <c r="O784" t="s">
        <v>20</v>
      </c>
      <c r="P784" s="4">
        <v>4</v>
      </c>
      <c r="Q784" t="s">
        <v>28</v>
      </c>
      <c r="R784" s="10" t="str">
        <f t="shared" si="24"/>
        <v>34-39</v>
      </c>
      <c r="S784">
        <f t="shared" si="25"/>
        <v>29</v>
      </c>
    </row>
    <row r="785" spans="1:19">
      <c r="A785" t="s">
        <v>859</v>
      </c>
      <c r="B785" t="s">
        <v>13</v>
      </c>
      <c r="C785" s="4">
        <v>25</v>
      </c>
      <c r="D785" t="s">
        <v>24</v>
      </c>
      <c r="E785" t="s">
        <v>25</v>
      </c>
      <c r="F785" t="s">
        <v>86</v>
      </c>
      <c r="G785" t="s">
        <v>27</v>
      </c>
      <c r="H785" t="s">
        <v>51</v>
      </c>
      <c r="I785" s="9">
        <v>44747</v>
      </c>
      <c r="J785" s="9">
        <v>44764</v>
      </c>
      <c r="K785" s="9">
        <v>44769</v>
      </c>
      <c r="L785" t="s">
        <v>19</v>
      </c>
      <c r="M785" s="4">
        <v>139853</v>
      </c>
      <c r="N785">
        <v>4.5999999999999996</v>
      </c>
      <c r="O785" t="s">
        <v>20</v>
      </c>
      <c r="P785" s="5"/>
      <c r="Q785" t="s">
        <v>28</v>
      </c>
      <c r="R785" s="10" t="str">
        <f t="shared" si="24"/>
        <v>22-27</v>
      </c>
      <c r="S785">
        <f t="shared" si="25"/>
        <v>22</v>
      </c>
    </row>
    <row r="786" spans="1:19">
      <c r="A786" t="s">
        <v>860</v>
      </c>
      <c r="B786" t="s">
        <v>13</v>
      </c>
      <c r="C786" s="4">
        <v>26</v>
      </c>
      <c r="D786" t="s">
        <v>83</v>
      </c>
      <c r="E786" t="s">
        <v>84</v>
      </c>
      <c r="F786" t="s">
        <v>61</v>
      </c>
      <c r="G786" t="s">
        <v>69</v>
      </c>
      <c r="H786" t="s">
        <v>37</v>
      </c>
      <c r="I786" s="9">
        <v>44747</v>
      </c>
      <c r="J786" s="9">
        <v>44769</v>
      </c>
      <c r="K786" s="9">
        <v>44780</v>
      </c>
      <c r="L786" t="s">
        <v>38</v>
      </c>
      <c r="M786" s="5"/>
      <c r="P786" s="4">
        <v>5</v>
      </c>
      <c r="Q786" t="s">
        <v>28</v>
      </c>
      <c r="R786" s="10" t="str">
        <f t="shared" si="24"/>
        <v>22-27</v>
      </c>
      <c r="S786">
        <f t="shared" si="25"/>
        <v>33</v>
      </c>
    </row>
    <row r="787" spans="1:19">
      <c r="A787" t="s">
        <v>861</v>
      </c>
      <c r="B787" t="s">
        <v>23</v>
      </c>
      <c r="C787" s="4">
        <v>35</v>
      </c>
      <c r="D787" t="s">
        <v>14</v>
      </c>
      <c r="E787" t="s">
        <v>15</v>
      </c>
      <c r="F787" t="s">
        <v>44</v>
      </c>
      <c r="G787" t="s">
        <v>27</v>
      </c>
      <c r="H787" t="s">
        <v>18</v>
      </c>
      <c r="I787" s="9">
        <v>44747</v>
      </c>
      <c r="J787" s="9">
        <v>44767</v>
      </c>
      <c r="K787" s="9">
        <v>44777</v>
      </c>
      <c r="L787" t="s">
        <v>19</v>
      </c>
      <c r="M787" s="4">
        <v>71263</v>
      </c>
      <c r="N787">
        <v>4.5999999999999996</v>
      </c>
      <c r="O787" t="s">
        <v>20</v>
      </c>
      <c r="P787" s="4">
        <v>2</v>
      </c>
      <c r="Q787" t="s">
        <v>28</v>
      </c>
      <c r="R787" s="10" t="str">
        <f t="shared" si="24"/>
        <v>34-39</v>
      </c>
      <c r="S787">
        <f t="shared" si="25"/>
        <v>30</v>
      </c>
    </row>
    <row r="788" spans="1:19">
      <c r="A788" t="s">
        <v>862</v>
      </c>
      <c r="B788" t="s">
        <v>30</v>
      </c>
      <c r="C788" s="4">
        <v>40</v>
      </c>
      <c r="D788" t="s">
        <v>40</v>
      </c>
      <c r="E788" t="s">
        <v>41</v>
      </c>
      <c r="F788" t="s">
        <v>50</v>
      </c>
      <c r="G788" t="s">
        <v>27</v>
      </c>
      <c r="H788" t="s">
        <v>37</v>
      </c>
      <c r="I788" s="9">
        <v>44748</v>
      </c>
      <c r="J788" s="9">
        <v>44767</v>
      </c>
      <c r="K788" s="9">
        <v>44775</v>
      </c>
      <c r="L788" t="s">
        <v>56</v>
      </c>
      <c r="M788" s="5"/>
      <c r="P788" s="4">
        <v>4</v>
      </c>
      <c r="Q788" t="s">
        <v>21</v>
      </c>
      <c r="R788" s="10" t="str">
        <f t="shared" si="24"/>
        <v>40-45</v>
      </c>
      <c r="S788">
        <f t="shared" si="25"/>
        <v>27</v>
      </c>
    </row>
    <row r="789" spans="1:19">
      <c r="A789" t="s">
        <v>863</v>
      </c>
      <c r="B789" t="s">
        <v>13</v>
      </c>
      <c r="C789" s="4">
        <v>34</v>
      </c>
      <c r="D789" t="s">
        <v>24</v>
      </c>
      <c r="E789" t="s">
        <v>43</v>
      </c>
      <c r="F789" t="s">
        <v>96</v>
      </c>
      <c r="G789" t="s">
        <v>27</v>
      </c>
      <c r="H789" t="s">
        <v>37</v>
      </c>
      <c r="I789" s="9">
        <v>44748</v>
      </c>
      <c r="J789" s="9">
        <v>44760</v>
      </c>
      <c r="K789" s="9">
        <v>44771</v>
      </c>
      <c r="L789" t="s">
        <v>19</v>
      </c>
      <c r="M789" s="5"/>
      <c r="O789" t="s">
        <v>20</v>
      </c>
      <c r="P789" s="4">
        <v>4</v>
      </c>
      <c r="Q789" t="s">
        <v>28</v>
      </c>
      <c r="R789" s="10" t="str">
        <f t="shared" si="24"/>
        <v>34-39</v>
      </c>
      <c r="S789">
        <f t="shared" si="25"/>
        <v>23</v>
      </c>
    </row>
    <row r="790" spans="1:19">
      <c r="A790" t="s">
        <v>864</v>
      </c>
      <c r="B790" t="s">
        <v>13</v>
      </c>
      <c r="C790" s="4">
        <v>24</v>
      </c>
      <c r="D790" t="s">
        <v>14</v>
      </c>
      <c r="E790" t="s">
        <v>15</v>
      </c>
      <c r="F790" t="s">
        <v>31</v>
      </c>
      <c r="G790" t="s">
        <v>17</v>
      </c>
      <c r="H790" t="s">
        <v>37</v>
      </c>
      <c r="I790" s="9">
        <v>44748</v>
      </c>
      <c r="J790" s="9">
        <v>44762</v>
      </c>
      <c r="K790" s="9">
        <v>44771</v>
      </c>
      <c r="L790" t="s">
        <v>38</v>
      </c>
      <c r="M790" s="5"/>
      <c r="P790" s="4">
        <v>4</v>
      </c>
      <c r="Q790" t="s">
        <v>28</v>
      </c>
      <c r="R790" s="10" t="str">
        <f t="shared" si="24"/>
        <v>22-27</v>
      </c>
      <c r="S790">
        <f t="shared" si="25"/>
        <v>23</v>
      </c>
    </row>
    <row r="791" spans="1:19">
      <c r="A791" t="s">
        <v>865</v>
      </c>
      <c r="B791" t="s">
        <v>23</v>
      </c>
      <c r="C791" s="4">
        <v>23</v>
      </c>
      <c r="D791" t="s">
        <v>14</v>
      </c>
      <c r="E791" t="s">
        <v>65</v>
      </c>
      <c r="F791" t="s">
        <v>36</v>
      </c>
      <c r="G791" t="s">
        <v>27</v>
      </c>
      <c r="H791" t="s">
        <v>37</v>
      </c>
      <c r="I791" s="9">
        <v>44748</v>
      </c>
      <c r="J791" s="9">
        <v>44765</v>
      </c>
      <c r="K791" s="9">
        <v>44769</v>
      </c>
      <c r="L791" t="s">
        <v>19</v>
      </c>
      <c r="M791" s="4">
        <v>63739</v>
      </c>
      <c r="N791">
        <v>4.0999999999999996</v>
      </c>
      <c r="O791" t="s">
        <v>20</v>
      </c>
      <c r="P791" s="4">
        <v>4</v>
      </c>
      <c r="Q791" t="s">
        <v>28</v>
      </c>
      <c r="R791" s="10" t="str">
        <f t="shared" si="24"/>
        <v>22-27</v>
      </c>
      <c r="S791">
        <f t="shared" si="25"/>
        <v>21</v>
      </c>
    </row>
    <row r="792" spans="1:19">
      <c r="A792" t="s">
        <v>866</v>
      </c>
      <c r="B792" t="s">
        <v>13</v>
      </c>
      <c r="C792" s="4">
        <v>45</v>
      </c>
      <c r="D792" t="s">
        <v>14</v>
      </c>
      <c r="E792" t="s">
        <v>65</v>
      </c>
      <c r="F792" t="s">
        <v>16</v>
      </c>
      <c r="G792" t="s">
        <v>27</v>
      </c>
      <c r="H792" t="s">
        <v>37</v>
      </c>
      <c r="I792" s="9">
        <v>44748</v>
      </c>
      <c r="J792" s="9">
        <v>44769</v>
      </c>
      <c r="K792" s="9">
        <v>44774</v>
      </c>
      <c r="L792" t="s">
        <v>19</v>
      </c>
      <c r="M792" s="4">
        <v>59599</v>
      </c>
      <c r="N792">
        <v>3.9</v>
      </c>
      <c r="O792" t="s">
        <v>45</v>
      </c>
      <c r="P792" s="4">
        <v>4</v>
      </c>
      <c r="Q792" t="s">
        <v>28</v>
      </c>
      <c r="R792" s="10" t="str">
        <f t="shared" si="24"/>
        <v>40-45</v>
      </c>
      <c r="S792">
        <f t="shared" si="25"/>
        <v>26</v>
      </c>
    </row>
    <row r="793" spans="1:19">
      <c r="A793" t="s">
        <v>867</v>
      </c>
      <c r="B793" t="s">
        <v>30</v>
      </c>
      <c r="C793" s="4">
        <v>52</v>
      </c>
      <c r="D793" t="s">
        <v>24</v>
      </c>
      <c r="E793" t="s">
        <v>43</v>
      </c>
      <c r="F793" t="s">
        <v>61</v>
      </c>
      <c r="G793" t="s">
        <v>17</v>
      </c>
      <c r="H793" t="s">
        <v>37</v>
      </c>
      <c r="I793" s="9">
        <v>44748</v>
      </c>
      <c r="J793" s="9">
        <v>44761</v>
      </c>
      <c r="K793" s="9">
        <v>44766</v>
      </c>
      <c r="L793" t="s">
        <v>19</v>
      </c>
      <c r="M793" s="4">
        <v>69840</v>
      </c>
      <c r="N793">
        <v>3.8</v>
      </c>
      <c r="O793" t="s">
        <v>20</v>
      </c>
      <c r="P793" s="4">
        <v>5</v>
      </c>
      <c r="Q793" t="s">
        <v>21</v>
      </c>
      <c r="R793" s="10" t="str">
        <f t="shared" si="24"/>
        <v>52-57</v>
      </c>
      <c r="S793">
        <f t="shared" si="25"/>
        <v>18</v>
      </c>
    </row>
    <row r="794" spans="1:19">
      <c r="A794" t="s">
        <v>868</v>
      </c>
      <c r="B794" t="s">
        <v>13</v>
      </c>
      <c r="C794" s="4">
        <v>23</v>
      </c>
      <c r="D794" t="s">
        <v>24</v>
      </c>
      <c r="E794" t="s">
        <v>43</v>
      </c>
      <c r="F794" t="s">
        <v>61</v>
      </c>
      <c r="G794" t="s">
        <v>27</v>
      </c>
      <c r="H794" t="s">
        <v>48</v>
      </c>
      <c r="I794" s="9">
        <v>44748</v>
      </c>
      <c r="J794" s="9">
        <v>44760</v>
      </c>
      <c r="K794" s="9">
        <v>44765</v>
      </c>
      <c r="L794" t="s">
        <v>19</v>
      </c>
      <c r="M794" s="4">
        <v>54833</v>
      </c>
      <c r="N794">
        <v>4.5</v>
      </c>
      <c r="O794" t="s">
        <v>20</v>
      </c>
      <c r="P794" s="4">
        <v>5</v>
      </c>
      <c r="Q794" t="s">
        <v>28</v>
      </c>
      <c r="R794" s="10" t="str">
        <f t="shared" si="24"/>
        <v>22-27</v>
      </c>
      <c r="S794">
        <f t="shared" si="25"/>
        <v>17</v>
      </c>
    </row>
    <row r="795" spans="1:19">
      <c r="A795" t="s">
        <v>869</v>
      </c>
      <c r="B795" t="s">
        <v>30</v>
      </c>
      <c r="C795" s="4">
        <v>24</v>
      </c>
      <c r="D795" t="s">
        <v>34</v>
      </c>
      <c r="E795" t="s">
        <v>35</v>
      </c>
      <c r="F795" t="s">
        <v>16</v>
      </c>
      <c r="G795" t="s">
        <v>27</v>
      </c>
      <c r="H795" t="s">
        <v>37</v>
      </c>
      <c r="I795" s="9">
        <v>44748</v>
      </c>
      <c r="J795" s="9">
        <v>44764</v>
      </c>
      <c r="K795" s="9">
        <v>44769</v>
      </c>
      <c r="L795" t="s">
        <v>19</v>
      </c>
      <c r="M795" s="4">
        <v>43018</v>
      </c>
      <c r="N795">
        <v>3.9</v>
      </c>
      <c r="O795" t="s">
        <v>20</v>
      </c>
      <c r="P795" s="5"/>
      <c r="Q795" t="s">
        <v>28</v>
      </c>
      <c r="R795" s="10" t="str">
        <f t="shared" si="24"/>
        <v>22-27</v>
      </c>
      <c r="S795">
        <f t="shared" si="25"/>
        <v>21</v>
      </c>
    </row>
    <row r="796" spans="1:19">
      <c r="A796" t="s">
        <v>870</v>
      </c>
      <c r="B796" t="s">
        <v>13</v>
      </c>
      <c r="C796" s="4">
        <v>28</v>
      </c>
      <c r="D796" t="s">
        <v>24</v>
      </c>
      <c r="E796" t="s">
        <v>43</v>
      </c>
      <c r="F796" t="s">
        <v>16</v>
      </c>
      <c r="G796" t="s">
        <v>32</v>
      </c>
      <c r="H796" t="s">
        <v>48</v>
      </c>
      <c r="I796" s="9">
        <v>44748</v>
      </c>
      <c r="J796" s="9">
        <v>44765</v>
      </c>
      <c r="K796" s="9">
        <v>44776</v>
      </c>
      <c r="L796" t="s">
        <v>19</v>
      </c>
      <c r="M796" s="4">
        <v>66456</v>
      </c>
      <c r="N796">
        <v>4.2</v>
      </c>
      <c r="O796" t="s">
        <v>20</v>
      </c>
      <c r="P796" s="5"/>
      <c r="Q796" t="s">
        <v>28</v>
      </c>
      <c r="R796" s="10" t="str">
        <f t="shared" si="24"/>
        <v>28-33</v>
      </c>
      <c r="S796">
        <f t="shared" si="25"/>
        <v>28</v>
      </c>
    </row>
    <row r="797" spans="1:19">
      <c r="A797" t="s">
        <v>871</v>
      </c>
      <c r="B797" t="s">
        <v>30</v>
      </c>
      <c r="C797" s="4">
        <v>35</v>
      </c>
      <c r="D797" t="s">
        <v>14</v>
      </c>
      <c r="E797" t="s">
        <v>15</v>
      </c>
      <c r="F797" t="s">
        <v>26</v>
      </c>
      <c r="G797" t="s">
        <v>32</v>
      </c>
      <c r="H797" t="s">
        <v>18</v>
      </c>
      <c r="I797" s="9">
        <v>44749</v>
      </c>
      <c r="J797" s="9">
        <v>44766</v>
      </c>
      <c r="K797" s="9">
        <v>44778</v>
      </c>
      <c r="L797" t="s">
        <v>19</v>
      </c>
      <c r="M797" s="4">
        <v>66250</v>
      </c>
      <c r="N797">
        <v>4.9000000000000004</v>
      </c>
      <c r="O797" t="s">
        <v>45</v>
      </c>
      <c r="P797" s="5"/>
      <c r="Q797" t="s">
        <v>28</v>
      </c>
      <c r="R797" s="10" t="str">
        <f t="shared" si="24"/>
        <v>34-39</v>
      </c>
      <c r="S797">
        <f t="shared" si="25"/>
        <v>29</v>
      </c>
    </row>
    <row r="798" spans="1:19">
      <c r="A798" t="s">
        <v>872</v>
      </c>
      <c r="B798" t="s">
        <v>23</v>
      </c>
      <c r="C798" s="4">
        <v>26</v>
      </c>
      <c r="D798" t="s">
        <v>34</v>
      </c>
      <c r="E798" t="s">
        <v>35</v>
      </c>
      <c r="F798" t="s">
        <v>16</v>
      </c>
      <c r="G798" t="s">
        <v>27</v>
      </c>
      <c r="H798" t="s">
        <v>48</v>
      </c>
      <c r="I798" s="9">
        <v>44749</v>
      </c>
      <c r="J798" s="9">
        <v>44762</v>
      </c>
      <c r="K798" s="9">
        <v>44769</v>
      </c>
      <c r="L798" t="s">
        <v>19</v>
      </c>
      <c r="M798" s="4">
        <v>56422</v>
      </c>
      <c r="N798">
        <v>4.0999999999999996</v>
      </c>
      <c r="O798" t="s">
        <v>20</v>
      </c>
      <c r="P798" s="4">
        <v>4</v>
      </c>
      <c r="Q798" t="s">
        <v>21</v>
      </c>
      <c r="R798" s="10" t="str">
        <f t="shared" si="24"/>
        <v>22-27</v>
      </c>
      <c r="S798">
        <f t="shared" si="25"/>
        <v>20</v>
      </c>
    </row>
    <row r="799" spans="1:19">
      <c r="A799" t="s">
        <v>873</v>
      </c>
      <c r="B799" t="s">
        <v>13</v>
      </c>
      <c r="C799" s="4">
        <v>29</v>
      </c>
      <c r="D799" t="s">
        <v>24</v>
      </c>
      <c r="E799" t="s">
        <v>43</v>
      </c>
      <c r="F799" t="s">
        <v>96</v>
      </c>
      <c r="G799" t="s">
        <v>27</v>
      </c>
      <c r="H799" t="s">
        <v>51</v>
      </c>
      <c r="I799" s="9">
        <v>44749</v>
      </c>
      <c r="J799" s="9">
        <v>44771</v>
      </c>
      <c r="K799" s="9">
        <v>44775</v>
      </c>
      <c r="L799" t="s">
        <v>19</v>
      </c>
      <c r="M799" s="4">
        <v>45864</v>
      </c>
      <c r="N799">
        <v>4.3</v>
      </c>
      <c r="O799" t="s">
        <v>20</v>
      </c>
      <c r="P799" s="4">
        <v>5</v>
      </c>
      <c r="Q799" t="s">
        <v>21</v>
      </c>
      <c r="R799" s="10" t="str">
        <f t="shared" si="24"/>
        <v>28-33</v>
      </c>
      <c r="S799">
        <f t="shared" si="25"/>
        <v>26</v>
      </c>
    </row>
    <row r="800" spans="1:19">
      <c r="A800" t="s">
        <v>874</v>
      </c>
      <c r="B800" t="s">
        <v>30</v>
      </c>
      <c r="C800" s="4">
        <v>24</v>
      </c>
      <c r="D800" t="s">
        <v>14</v>
      </c>
      <c r="E800" t="s">
        <v>15</v>
      </c>
      <c r="F800" t="s">
        <v>61</v>
      </c>
      <c r="G800" t="s">
        <v>27</v>
      </c>
      <c r="H800" t="s">
        <v>37</v>
      </c>
      <c r="I800" s="9">
        <v>44749</v>
      </c>
      <c r="J800" s="9">
        <v>44759</v>
      </c>
      <c r="K800" s="9">
        <v>44770</v>
      </c>
      <c r="L800" t="s">
        <v>38</v>
      </c>
      <c r="M800" s="5"/>
      <c r="P800" s="4">
        <v>5</v>
      </c>
      <c r="Q800" t="s">
        <v>28</v>
      </c>
      <c r="R800" s="10" t="str">
        <f t="shared" si="24"/>
        <v>22-27</v>
      </c>
      <c r="S800">
        <f t="shared" si="25"/>
        <v>21</v>
      </c>
    </row>
    <row r="801" spans="1:19">
      <c r="A801" t="s">
        <v>875</v>
      </c>
      <c r="B801" t="s">
        <v>23</v>
      </c>
      <c r="C801" s="4">
        <v>25</v>
      </c>
      <c r="D801" t="s">
        <v>14</v>
      </c>
      <c r="E801" t="s">
        <v>65</v>
      </c>
      <c r="F801" t="s">
        <v>78</v>
      </c>
      <c r="G801" t="s">
        <v>17</v>
      </c>
      <c r="H801" t="s">
        <v>37</v>
      </c>
      <c r="I801" s="9">
        <v>44749</v>
      </c>
      <c r="J801" s="9">
        <v>44766</v>
      </c>
      <c r="K801" s="9">
        <v>44774</v>
      </c>
      <c r="L801" t="s">
        <v>19</v>
      </c>
      <c r="M801" s="4">
        <v>48615</v>
      </c>
      <c r="N801">
        <v>3.8</v>
      </c>
      <c r="O801" t="s">
        <v>20</v>
      </c>
      <c r="P801" s="5"/>
      <c r="Q801" t="s">
        <v>28</v>
      </c>
      <c r="R801" s="10" t="str">
        <f t="shared" si="24"/>
        <v>22-27</v>
      </c>
      <c r="S801">
        <f t="shared" si="25"/>
        <v>25</v>
      </c>
    </row>
    <row r="802" spans="1:19">
      <c r="A802" t="s">
        <v>876</v>
      </c>
      <c r="B802" t="s">
        <v>30</v>
      </c>
      <c r="C802" s="4">
        <v>30</v>
      </c>
      <c r="D802" t="s">
        <v>58</v>
      </c>
      <c r="E802" t="s">
        <v>59</v>
      </c>
      <c r="F802" t="s">
        <v>61</v>
      </c>
      <c r="G802" t="s">
        <v>32</v>
      </c>
      <c r="H802" t="s">
        <v>37</v>
      </c>
      <c r="I802" s="9">
        <v>44749</v>
      </c>
      <c r="J802" s="9">
        <v>44766</v>
      </c>
      <c r="K802" s="9">
        <v>44771</v>
      </c>
      <c r="L802" t="s">
        <v>56</v>
      </c>
      <c r="M802" s="5"/>
      <c r="P802" s="4">
        <v>5</v>
      </c>
      <c r="Q802" t="s">
        <v>28</v>
      </c>
      <c r="R802" s="10" t="str">
        <f t="shared" si="24"/>
        <v>28-33</v>
      </c>
      <c r="S802">
        <f t="shared" si="25"/>
        <v>22</v>
      </c>
    </row>
    <row r="803" spans="1:19">
      <c r="A803" t="s">
        <v>877</v>
      </c>
      <c r="B803" t="s">
        <v>13</v>
      </c>
      <c r="C803" s="4">
        <v>34</v>
      </c>
      <c r="D803" t="s">
        <v>14</v>
      </c>
      <c r="E803" t="s">
        <v>15</v>
      </c>
      <c r="F803" t="s">
        <v>53</v>
      </c>
      <c r="G803" t="s">
        <v>27</v>
      </c>
      <c r="H803" t="s">
        <v>18</v>
      </c>
      <c r="I803" s="9">
        <v>44750</v>
      </c>
      <c r="J803" s="9">
        <v>44765</v>
      </c>
      <c r="K803" s="9">
        <v>44771</v>
      </c>
      <c r="L803" t="s">
        <v>38</v>
      </c>
      <c r="M803" s="5"/>
      <c r="P803" s="4">
        <v>4</v>
      </c>
      <c r="Q803" t="s">
        <v>21</v>
      </c>
      <c r="R803" s="10" t="str">
        <f t="shared" si="24"/>
        <v>34-39</v>
      </c>
      <c r="S803">
        <f t="shared" si="25"/>
        <v>21</v>
      </c>
    </row>
    <row r="804" spans="1:19">
      <c r="A804" t="s">
        <v>878</v>
      </c>
      <c r="B804" t="s">
        <v>13</v>
      </c>
      <c r="C804" s="4">
        <v>35</v>
      </c>
      <c r="D804" t="s">
        <v>24</v>
      </c>
      <c r="E804" t="s">
        <v>43</v>
      </c>
      <c r="F804" t="s">
        <v>44</v>
      </c>
      <c r="G804" t="s">
        <v>17</v>
      </c>
      <c r="H804" t="s">
        <v>37</v>
      </c>
      <c r="I804" s="9">
        <v>44750</v>
      </c>
      <c r="J804" s="9">
        <v>44766</v>
      </c>
      <c r="K804" s="9">
        <v>44776</v>
      </c>
      <c r="L804" t="s">
        <v>75</v>
      </c>
      <c r="M804" s="5"/>
      <c r="P804" s="5"/>
      <c r="Q804" t="s">
        <v>21</v>
      </c>
      <c r="R804" s="10" t="str">
        <f t="shared" si="24"/>
        <v>34-39</v>
      </c>
      <c r="S804">
        <f t="shared" si="25"/>
        <v>26</v>
      </c>
    </row>
    <row r="805" spans="1:19">
      <c r="A805" t="s">
        <v>879</v>
      </c>
      <c r="B805" t="s">
        <v>30</v>
      </c>
      <c r="C805" s="4">
        <v>24</v>
      </c>
      <c r="D805" t="s">
        <v>24</v>
      </c>
      <c r="E805" t="s">
        <v>25</v>
      </c>
      <c r="F805" t="s">
        <v>78</v>
      </c>
      <c r="G805" t="s">
        <v>27</v>
      </c>
      <c r="H805" t="s">
        <v>18</v>
      </c>
      <c r="I805" s="9">
        <v>44751</v>
      </c>
      <c r="J805" s="9">
        <v>44770</v>
      </c>
      <c r="K805" s="9">
        <v>44781</v>
      </c>
      <c r="L805" t="s">
        <v>19</v>
      </c>
      <c r="M805" s="4">
        <v>45088</v>
      </c>
      <c r="N805">
        <v>4</v>
      </c>
      <c r="O805" t="s">
        <v>45</v>
      </c>
      <c r="P805" s="4">
        <v>2</v>
      </c>
      <c r="Q805" t="s">
        <v>28</v>
      </c>
      <c r="R805" s="10" t="str">
        <f t="shared" si="24"/>
        <v>22-27</v>
      </c>
      <c r="S805">
        <f t="shared" si="25"/>
        <v>30</v>
      </c>
    </row>
    <row r="806" spans="1:19">
      <c r="A806" t="s">
        <v>880</v>
      </c>
      <c r="B806" t="s">
        <v>13</v>
      </c>
      <c r="C806" s="4">
        <v>26</v>
      </c>
      <c r="D806" t="s">
        <v>129</v>
      </c>
      <c r="E806" t="s">
        <v>205</v>
      </c>
      <c r="F806" t="s">
        <v>93</v>
      </c>
      <c r="G806" t="s">
        <v>17</v>
      </c>
      <c r="H806" t="s">
        <v>48</v>
      </c>
      <c r="I806" s="9">
        <v>44751</v>
      </c>
      <c r="J806" s="9">
        <v>44769</v>
      </c>
      <c r="K806" s="9">
        <v>44779</v>
      </c>
      <c r="L806" t="s">
        <v>19</v>
      </c>
      <c r="M806" s="4">
        <v>128199</v>
      </c>
      <c r="N806">
        <v>4.3</v>
      </c>
      <c r="O806" t="s">
        <v>45</v>
      </c>
      <c r="P806" s="4">
        <v>4</v>
      </c>
      <c r="Q806" t="s">
        <v>63</v>
      </c>
      <c r="R806" s="10" t="str">
        <f t="shared" si="24"/>
        <v>22-27</v>
      </c>
      <c r="S806">
        <f t="shared" si="25"/>
        <v>28</v>
      </c>
    </row>
    <row r="807" spans="1:19">
      <c r="A807" t="s">
        <v>881</v>
      </c>
      <c r="B807" t="s">
        <v>30</v>
      </c>
      <c r="C807" s="4">
        <v>22</v>
      </c>
      <c r="D807" t="s">
        <v>14</v>
      </c>
      <c r="E807" t="s">
        <v>65</v>
      </c>
      <c r="F807" t="s">
        <v>44</v>
      </c>
      <c r="G807" t="s">
        <v>27</v>
      </c>
      <c r="H807" t="s">
        <v>18</v>
      </c>
      <c r="I807" s="9">
        <v>44751</v>
      </c>
      <c r="J807" s="9">
        <v>44766</v>
      </c>
      <c r="K807" s="9">
        <v>44774</v>
      </c>
      <c r="L807" t="s">
        <v>19</v>
      </c>
      <c r="M807" s="4">
        <v>63558</v>
      </c>
      <c r="N807">
        <v>4.9000000000000004</v>
      </c>
      <c r="O807" t="s">
        <v>20</v>
      </c>
      <c r="P807" s="4">
        <v>4</v>
      </c>
      <c r="Q807" t="s">
        <v>28</v>
      </c>
      <c r="R807" s="10" t="str">
        <f t="shared" si="24"/>
        <v>22-27</v>
      </c>
      <c r="S807">
        <f t="shared" si="25"/>
        <v>23</v>
      </c>
    </row>
    <row r="808" spans="1:19">
      <c r="A808" t="s">
        <v>882</v>
      </c>
      <c r="B808" t="s">
        <v>23</v>
      </c>
      <c r="C808" s="4">
        <v>29</v>
      </c>
      <c r="D808" t="s">
        <v>40</v>
      </c>
      <c r="E808" t="s">
        <v>41</v>
      </c>
      <c r="F808" t="s">
        <v>61</v>
      </c>
      <c r="G808" t="s">
        <v>69</v>
      </c>
      <c r="H808" t="s">
        <v>37</v>
      </c>
      <c r="I808" s="9">
        <v>44752</v>
      </c>
      <c r="J808" s="9">
        <v>44767</v>
      </c>
      <c r="K808" s="9">
        <v>44773</v>
      </c>
      <c r="L808" t="s">
        <v>19</v>
      </c>
      <c r="M808" s="4">
        <v>61609</v>
      </c>
      <c r="N808">
        <v>4.4000000000000004</v>
      </c>
      <c r="O808" t="s">
        <v>45</v>
      </c>
      <c r="P808" s="4">
        <v>4</v>
      </c>
      <c r="Q808" t="s">
        <v>28</v>
      </c>
      <c r="R808" s="10" t="str">
        <f t="shared" si="24"/>
        <v>28-33</v>
      </c>
      <c r="S808">
        <f t="shared" si="25"/>
        <v>21</v>
      </c>
    </row>
    <row r="809" spans="1:19">
      <c r="A809" t="s">
        <v>883</v>
      </c>
      <c r="B809" t="s">
        <v>23</v>
      </c>
      <c r="C809" s="4">
        <v>29</v>
      </c>
      <c r="D809" t="s">
        <v>34</v>
      </c>
      <c r="E809" t="s">
        <v>35</v>
      </c>
      <c r="F809" t="s">
        <v>31</v>
      </c>
      <c r="G809" t="s">
        <v>17</v>
      </c>
      <c r="H809" t="s">
        <v>37</v>
      </c>
      <c r="I809" s="9">
        <v>44752</v>
      </c>
      <c r="J809" s="9">
        <v>44772</v>
      </c>
      <c r="K809" s="9">
        <v>44777</v>
      </c>
      <c r="L809" t="s">
        <v>38</v>
      </c>
      <c r="M809" s="5"/>
      <c r="P809" s="4">
        <v>4</v>
      </c>
      <c r="Q809" t="s">
        <v>63</v>
      </c>
      <c r="R809" s="10" t="str">
        <f t="shared" si="24"/>
        <v>28-33</v>
      </c>
      <c r="S809">
        <f t="shared" si="25"/>
        <v>25</v>
      </c>
    </row>
    <row r="810" spans="1:19">
      <c r="A810" t="s">
        <v>884</v>
      </c>
      <c r="B810" t="s">
        <v>13</v>
      </c>
      <c r="C810" s="4">
        <v>31</v>
      </c>
      <c r="D810" t="s">
        <v>83</v>
      </c>
      <c r="E810" t="s">
        <v>84</v>
      </c>
      <c r="F810" t="s">
        <v>26</v>
      </c>
      <c r="G810" t="s">
        <v>27</v>
      </c>
      <c r="H810" t="s">
        <v>37</v>
      </c>
      <c r="I810" s="9">
        <v>44752</v>
      </c>
      <c r="J810" s="9">
        <v>44762</v>
      </c>
      <c r="K810" s="9">
        <v>44771</v>
      </c>
      <c r="L810" t="s">
        <v>38</v>
      </c>
      <c r="M810" s="5"/>
      <c r="P810" s="5"/>
      <c r="Q810" t="s">
        <v>21</v>
      </c>
      <c r="R810" s="10" t="str">
        <f t="shared" si="24"/>
        <v>28-33</v>
      </c>
      <c r="S810">
        <f t="shared" si="25"/>
        <v>19</v>
      </c>
    </row>
    <row r="811" spans="1:19">
      <c r="A811" t="s">
        <v>885</v>
      </c>
      <c r="B811" t="s">
        <v>13</v>
      </c>
      <c r="C811" s="4">
        <v>39</v>
      </c>
      <c r="D811" t="s">
        <v>24</v>
      </c>
      <c r="E811" t="s">
        <v>25</v>
      </c>
      <c r="F811" t="s">
        <v>73</v>
      </c>
      <c r="G811" t="s">
        <v>69</v>
      </c>
      <c r="H811" t="s">
        <v>18</v>
      </c>
      <c r="I811" s="9">
        <v>44752</v>
      </c>
      <c r="J811" s="9">
        <v>44774</v>
      </c>
      <c r="K811" s="9">
        <v>44779</v>
      </c>
      <c r="L811" t="s">
        <v>56</v>
      </c>
      <c r="M811" s="5"/>
      <c r="P811" s="5"/>
      <c r="Q811" t="s">
        <v>28</v>
      </c>
      <c r="R811" s="10" t="str">
        <f t="shared" si="24"/>
        <v>34-39</v>
      </c>
      <c r="S811">
        <f t="shared" si="25"/>
        <v>27</v>
      </c>
    </row>
    <row r="812" spans="1:19">
      <c r="A812" t="s">
        <v>886</v>
      </c>
      <c r="B812" t="s">
        <v>23</v>
      </c>
      <c r="C812" s="4">
        <v>27</v>
      </c>
      <c r="D812" t="s">
        <v>83</v>
      </c>
      <c r="E812" t="s">
        <v>84</v>
      </c>
      <c r="F812" t="s">
        <v>44</v>
      </c>
      <c r="G812" t="s">
        <v>27</v>
      </c>
      <c r="H812" t="s">
        <v>37</v>
      </c>
      <c r="I812" s="9">
        <v>44752</v>
      </c>
      <c r="J812" s="9">
        <v>44769</v>
      </c>
      <c r="K812" s="9">
        <v>44781</v>
      </c>
      <c r="L812" t="s">
        <v>19</v>
      </c>
      <c r="M812" s="5"/>
      <c r="O812" t="s">
        <v>20</v>
      </c>
      <c r="P812" s="4">
        <v>3</v>
      </c>
      <c r="Q812" t="s">
        <v>28</v>
      </c>
      <c r="R812" s="10" t="str">
        <f t="shared" si="24"/>
        <v>22-27</v>
      </c>
      <c r="S812">
        <f t="shared" si="25"/>
        <v>29</v>
      </c>
    </row>
    <row r="813" spans="1:19">
      <c r="A813" t="s">
        <v>887</v>
      </c>
      <c r="B813" t="s">
        <v>30</v>
      </c>
      <c r="C813" s="4">
        <v>37</v>
      </c>
      <c r="D813" t="s">
        <v>34</v>
      </c>
      <c r="E813" t="s">
        <v>35</v>
      </c>
      <c r="F813" t="s">
        <v>53</v>
      </c>
      <c r="G813" t="s">
        <v>27</v>
      </c>
      <c r="H813" t="s">
        <v>51</v>
      </c>
      <c r="I813" s="9">
        <v>44752</v>
      </c>
      <c r="J813" s="9">
        <v>44763</v>
      </c>
      <c r="K813" s="9">
        <v>44769</v>
      </c>
      <c r="L813" t="s">
        <v>56</v>
      </c>
      <c r="M813" s="5"/>
      <c r="P813" s="4">
        <v>4</v>
      </c>
      <c r="Q813" t="s">
        <v>21</v>
      </c>
      <c r="R813" s="10" t="str">
        <f t="shared" si="24"/>
        <v>34-39</v>
      </c>
      <c r="S813">
        <f t="shared" si="25"/>
        <v>17</v>
      </c>
    </row>
    <row r="814" spans="1:19">
      <c r="A814" t="s">
        <v>888</v>
      </c>
      <c r="B814" t="s">
        <v>13</v>
      </c>
      <c r="C814" s="4">
        <v>39</v>
      </c>
      <c r="D814" t="s">
        <v>24</v>
      </c>
      <c r="E814" t="s">
        <v>43</v>
      </c>
      <c r="F814" t="s">
        <v>61</v>
      </c>
      <c r="G814" t="s">
        <v>69</v>
      </c>
      <c r="H814" t="s">
        <v>18</v>
      </c>
      <c r="I814" s="9">
        <v>44752</v>
      </c>
      <c r="J814" s="9">
        <v>44771</v>
      </c>
      <c r="K814" s="9">
        <v>44781</v>
      </c>
      <c r="L814" t="s">
        <v>19</v>
      </c>
      <c r="M814" s="4">
        <v>64758</v>
      </c>
      <c r="N814">
        <v>4.4000000000000004</v>
      </c>
      <c r="O814" t="s">
        <v>20</v>
      </c>
      <c r="P814" s="4">
        <v>4</v>
      </c>
      <c r="Q814" t="s">
        <v>28</v>
      </c>
      <c r="R814" s="10" t="str">
        <f t="shared" si="24"/>
        <v>34-39</v>
      </c>
      <c r="S814">
        <f t="shared" si="25"/>
        <v>29</v>
      </c>
    </row>
    <row r="815" spans="1:19">
      <c r="A815" t="s">
        <v>889</v>
      </c>
      <c r="B815" t="s">
        <v>23</v>
      </c>
      <c r="C815" s="4">
        <v>37</v>
      </c>
      <c r="D815" t="s">
        <v>14</v>
      </c>
      <c r="E815" t="s">
        <v>65</v>
      </c>
      <c r="F815" t="s">
        <v>125</v>
      </c>
      <c r="G815" t="s">
        <v>27</v>
      </c>
      <c r="H815" t="s">
        <v>37</v>
      </c>
      <c r="I815" s="9">
        <v>44752</v>
      </c>
      <c r="J815" s="9">
        <v>44764</v>
      </c>
      <c r="K815" s="9">
        <v>44768</v>
      </c>
      <c r="L815" t="s">
        <v>38</v>
      </c>
      <c r="M815" s="5"/>
      <c r="P815" s="4">
        <v>3</v>
      </c>
      <c r="Q815" t="s">
        <v>28</v>
      </c>
      <c r="R815" s="10" t="str">
        <f t="shared" si="24"/>
        <v>34-39</v>
      </c>
      <c r="S815">
        <f t="shared" si="25"/>
        <v>16</v>
      </c>
    </row>
    <row r="816" spans="1:19">
      <c r="A816" t="s">
        <v>890</v>
      </c>
      <c r="B816" t="s">
        <v>30</v>
      </c>
      <c r="C816" s="4">
        <v>35</v>
      </c>
      <c r="D816" t="s">
        <v>14</v>
      </c>
      <c r="E816" t="s">
        <v>65</v>
      </c>
      <c r="F816" t="s">
        <v>78</v>
      </c>
      <c r="G816" t="s">
        <v>69</v>
      </c>
      <c r="H816" t="s">
        <v>37</v>
      </c>
      <c r="I816" s="9">
        <v>44752</v>
      </c>
      <c r="J816" s="9">
        <v>44763</v>
      </c>
      <c r="K816" s="9">
        <v>44773</v>
      </c>
      <c r="L816" t="s">
        <v>19</v>
      </c>
      <c r="M816" s="4">
        <v>52261</v>
      </c>
      <c r="N816">
        <v>3.7</v>
      </c>
      <c r="O816" t="s">
        <v>20</v>
      </c>
      <c r="P816" s="4">
        <v>4</v>
      </c>
      <c r="Q816" t="s">
        <v>28</v>
      </c>
      <c r="R816" s="10" t="str">
        <f t="shared" si="24"/>
        <v>34-39</v>
      </c>
      <c r="S816">
        <f t="shared" si="25"/>
        <v>21</v>
      </c>
    </row>
    <row r="817" spans="1:19">
      <c r="A817" t="s">
        <v>891</v>
      </c>
      <c r="B817" t="s">
        <v>13</v>
      </c>
      <c r="C817" s="4">
        <v>25</v>
      </c>
      <c r="D817" t="s">
        <v>58</v>
      </c>
      <c r="E817" t="s">
        <v>59</v>
      </c>
      <c r="F817" t="s">
        <v>53</v>
      </c>
      <c r="G817" t="s">
        <v>17</v>
      </c>
      <c r="H817" t="s">
        <v>18</v>
      </c>
      <c r="I817" s="9">
        <v>44752</v>
      </c>
      <c r="J817" s="9">
        <v>44760</v>
      </c>
      <c r="K817" s="9">
        <v>44772</v>
      </c>
      <c r="L817" t="s">
        <v>19</v>
      </c>
      <c r="M817" s="5"/>
      <c r="O817" t="s">
        <v>20</v>
      </c>
      <c r="P817" s="5"/>
      <c r="Q817" t="s">
        <v>28</v>
      </c>
      <c r="R817" s="10" t="str">
        <f t="shared" si="24"/>
        <v>22-27</v>
      </c>
      <c r="S817">
        <f t="shared" si="25"/>
        <v>20</v>
      </c>
    </row>
    <row r="818" spans="1:19">
      <c r="A818" t="s">
        <v>892</v>
      </c>
      <c r="B818" t="s">
        <v>30</v>
      </c>
      <c r="C818" s="4">
        <v>40</v>
      </c>
      <c r="D818" t="s">
        <v>24</v>
      </c>
      <c r="E818" t="s">
        <v>25</v>
      </c>
      <c r="F818" t="s">
        <v>96</v>
      </c>
      <c r="G818" t="s">
        <v>66</v>
      </c>
      <c r="H818" t="s">
        <v>51</v>
      </c>
      <c r="I818" s="9">
        <v>44752</v>
      </c>
      <c r="J818" s="9">
        <v>44761</v>
      </c>
      <c r="K818" s="9">
        <v>44773</v>
      </c>
      <c r="L818" t="s">
        <v>19</v>
      </c>
      <c r="M818" s="4">
        <v>37245</v>
      </c>
      <c r="N818">
        <v>4.8</v>
      </c>
      <c r="O818" t="s">
        <v>45</v>
      </c>
      <c r="P818" s="4">
        <v>5</v>
      </c>
      <c r="Q818" t="s">
        <v>28</v>
      </c>
      <c r="R818" s="10" t="str">
        <f t="shared" si="24"/>
        <v>40-45</v>
      </c>
      <c r="S818">
        <f t="shared" si="25"/>
        <v>21</v>
      </c>
    </row>
    <row r="819" spans="1:19">
      <c r="A819" t="s">
        <v>893</v>
      </c>
      <c r="B819" t="s">
        <v>13</v>
      </c>
      <c r="C819" s="4">
        <v>39</v>
      </c>
      <c r="D819" t="s">
        <v>24</v>
      </c>
      <c r="E819" t="s">
        <v>43</v>
      </c>
      <c r="F819" t="s">
        <v>26</v>
      </c>
      <c r="G819" t="s">
        <v>32</v>
      </c>
      <c r="H819" t="s">
        <v>67</v>
      </c>
      <c r="I819" s="9">
        <v>44753</v>
      </c>
      <c r="J819" s="9">
        <v>44761</v>
      </c>
      <c r="K819" s="9">
        <v>44773</v>
      </c>
      <c r="L819" t="s">
        <v>19</v>
      </c>
      <c r="M819" s="5"/>
      <c r="O819" t="s">
        <v>20</v>
      </c>
      <c r="P819" s="5"/>
      <c r="Q819" t="s">
        <v>28</v>
      </c>
      <c r="R819" s="10" t="str">
        <f t="shared" si="24"/>
        <v>34-39</v>
      </c>
      <c r="S819">
        <f t="shared" si="25"/>
        <v>20</v>
      </c>
    </row>
    <row r="820" spans="1:19">
      <c r="A820" t="s">
        <v>894</v>
      </c>
      <c r="B820" t="s">
        <v>13</v>
      </c>
      <c r="C820" s="4">
        <v>31</v>
      </c>
      <c r="D820" t="s">
        <v>24</v>
      </c>
      <c r="E820" t="s">
        <v>43</v>
      </c>
      <c r="F820" t="s">
        <v>61</v>
      </c>
      <c r="G820" t="s">
        <v>27</v>
      </c>
      <c r="H820" t="s">
        <v>37</v>
      </c>
      <c r="I820" s="9">
        <v>44753</v>
      </c>
      <c r="J820" s="9">
        <v>44768</v>
      </c>
      <c r="K820" s="9">
        <v>44779</v>
      </c>
      <c r="L820" t="s">
        <v>19</v>
      </c>
      <c r="M820" s="4">
        <v>48070</v>
      </c>
      <c r="N820">
        <v>3.9</v>
      </c>
      <c r="O820" t="s">
        <v>45</v>
      </c>
      <c r="P820" s="4">
        <v>5</v>
      </c>
      <c r="Q820" t="s">
        <v>28</v>
      </c>
      <c r="R820" s="10" t="str">
        <f t="shared" si="24"/>
        <v>28-33</v>
      </c>
      <c r="S820">
        <f t="shared" si="25"/>
        <v>26</v>
      </c>
    </row>
    <row r="821" spans="1:19">
      <c r="A821" t="s">
        <v>895</v>
      </c>
      <c r="B821" t="s">
        <v>13</v>
      </c>
      <c r="C821" s="4">
        <v>24</v>
      </c>
      <c r="D821" t="s">
        <v>14</v>
      </c>
      <c r="E821" t="s">
        <v>15</v>
      </c>
      <c r="F821" t="s">
        <v>78</v>
      </c>
      <c r="G821" t="s">
        <v>69</v>
      </c>
      <c r="H821" t="s">
        <v>48</v>
      </c>
      <c r="I821" s="9">
        <v>44753</v>
      </c>
      <c r="J821" s="9">
        <v>44771</v>
      </c>
      <c r="K821" s="9">
        <v>44776</v>
      </c>
      <c r="L821" t="s">
        <v>56</v>
      </c>
      <c r="M821" s="5"/>
      <c r="P821" s="4">
        <v>4</v>
      </c>
      <c r="Q821" t="s">
        <v>28</v>
      </c>
      <c r="R821" s="10" t="str">
        <f t="shared" si="24"/>
        <v>22-27</v>
      </c>
      <c r="S821">
        <f t="shared" si="25"/>
        <v>23</v>
      </c>
    </row>
    <row r="822" spans="1:19">
      <c r="A822" t="s">
        <v>896</v>
      </c>
      <c r="B822" t="s">
        <v>30</v>
      </c>
      <c r="C822" s="4">
        <v>32</v>
      </c>
      <c r="D822" t="s">
        <v>40</v>
      </c>
      <c r="E822" t="s">
        <v>41</v>
      </c>
      <c r="F822" t="s">
        <v>44</v>
      </c>
      <c r="G822" t="s">
        <v>27</v>
      </c>
      <c r="H822" t="s">
        <v>37</v>
      </c>
      <c r="I822" s="9">
        <v>44753</v>
      </c>
      <c r="J822" s="9">
        <v>44773</v>
      </c>
      <c r="K822" s="9">
        <v>44785</v>
      </c>
      <c r="L822" t="s">
        <v>19</v>
      </c>
      <c r="M822" s="4">
        <v>74146</v>
      </c>
      <c r="N822">
        <v>3.7</v>
      </c>
      <c r="O822" t="s">
        <v>20</v>
      </c>
      <c r="P822" s="5"/>
      <c r="Q822" t="s">
        <v>28</v>
      </c>
      <c r="R822" s="10" t="str">
        <f t="shared" si="24"/>
        <v>28-33</v>
      </c>
      <c r="S822">
        <f t="shared" si="25"/>
        <v>32</v>
      </c>
    </row>
    <row r="823" spans="1:19">
      <c r="A823" t="s">
        <v>897</v>
      </c>
      <c r="B823" t="s">
        <v>13</v>
      </c>
      <c r="C823" s="4">
        <v>27</v>
      </c>
      <c r="D823" t="s">
        <v>129</v>
      </c>
      <c r="E823" t="s">
        <v>130</v>
      </c>
      <c r="F823" t="s">
        <v>86</v>
      </c>
      <c r="G823" t="s">
        <v>17</v>
      </c>
      <c r="H823" t="s">
        <v>37</v>
      </c>
      <c r="I823" s="9">
        <v>44753</v>
      </c>
      <c r="J823" s="9">
        <v>44762</v>
      </c>
      <c r="K823" s="9">
        <v>44774</v>
      </c>
      <c r="L823" t="s">
        <v>19</v>
      </c>
      <c r="M823" s="4">
        <v>151460</v>
      </c>
      <c r="N823">
        <v>4.8</v>
      </c>
      <c r="O823" t="s">
        <v>20</v>
      </c>
      <c r="P823" s="4">
        <v>2</v>
      </c>
      <c r="Q823" t="s">
        <v>28</v>
      </c>
      <c r="R823" s="10" t="str">
        <f t="shared" si="24"/>
        <v>22-27</v>
      </c>
      <c r="S823">
        <f t="shared" si="25"/>
        <v>21</v>
      </c>
    </row>
    <row r="824" spans="1:19">
      <c r="A824" t="s">
        <v>898</v>
      </c>
      <c r="B824" t="s">
        <v>13</v>
      </c>
      <c r="C824" s="4">
        <v>29</v>
      </c>
      <c r="D824" t="s">
        <v>129</v>
      </c>
      <c r="E824" t="s">
        <v>130</v>
      </c>
      <c r="F824" t="s">
        <v>36</v>
      </c>
      <c r="G824" t="s">
        <v>17</v>
      </c>
      <c r="H824" t="s">
        <v>18</v>
      </c>
      <c r="I824" s="9">
        <v>44753</v>
      </c>
      <c r="J824" s="9">
        <v>44772</v>
      </c>
      <c r="K824" s="9">
        <v>44777</v>
      </c>
      <c r="L824" t="s">
        <v>19</v>
      </c>
      <c r="M824" s="5"/>
      <c r="O824" t="s">
        <v>20</v>
      </c>
      <c r="P824" s="4">
        <v>4</v>
      </c>
      <c r="Q824" t="s">
        <v>28</v>
      </c>
      <c r="R824" s="10" t="str">
        <f t="shared" si="24"/>
        <v>28-33</v>
      </c>
      <c r="S824">
        <f t="shared" si="25"/>
        <v>24</v>
      </c>
    </row>
    <row r="825" spans="1:19">
      <c r="A825" t="s">
        <v>899</v>
      </c>
      <c r="B825" t="s">
        <v>13</v>
      </c>
      <c r="C825" s="4">
        <v>35</v>
      </c>
      <c r="D825" t="s">
        <v>14</v>
      </c>
      <c r="E825" t="s">
        <v>15</v>
      </c>
      <c r="F825" t="s">
        <v>96</v>
      </c>
      <c r="G825" t="s">
        <v>32</v>
      </c>
      <c r="H825" t="s">
        <v>67</v>
      </c>
      <c r="I825" s="9">
        <v>44753</v>
      </c>
      <c r="J825" s="9">
        <v>44774</v>
      </c>
      <c r="K825" s="9">
        <v>44781</v>
      </c>
      <c r="L825" t="s">
        <v>19</v>
      </c>
      <c r="M825" s="4">
        <v>54423</v>
      </c>
      <c r="N825">
        <v>4.7</v>
      </c>
      <c r="O825" t="s">
        <v>20</v>
      </c>
      <c r="P825" s="4">
        <v>4</v>
      </c>
      <c r="Q825" t="s">
        <v>28</v>
      </c>
      <c r="R825" s="10" t="str">
        <f t="shared" si="24"/>
        <v>34-39</v>
      </c>
      <c r="S825">
        <f t="shared" si="25"/>
        <v>28</v>
      </c>
    </row>
    <row r="826" spans="1:19">
      <c r="A826" t="s">
        <v>900</v>
      </c>
      <c r="B826" t="s">
        <v>13</v>
      </c>
      <c r="C826" s="4">
        <v>43</v>
      </c>
      <c r="D826" t="s">
        <v>129</v>
      </c>
      <c r="E826" t="s">
        <v>205</v>
      </c>
      <c r="F826" t="s">
        <v>125</v>
      </c>
      <c r="G826" t="s">
        <v>32</v>
      </c>
      <c r="H826" t="s">
        <v>37</v>
      </c>
      <c r="I826" s="9">
        <v>44754</v>
      </c>
      <c r="J826" s="9">
        <v>44765</v>
      </c>
      <c r="K826" s="9">
        <v>44770</v>
      </c>
      <c r="L826" t="s">
        <v>19</v>
      </c>
      <c r="M826" s="4">
        <v>119139</v>
      </c>
      <c r="N826">
        <v>4.0999999999999996</v>
      </c>
      <c r="O826" t="s">
        <v>45</v>
      </c>
      <c r="P826" s="5"/>
      <c r="Q826" t="s">
        <v>28</v>
      </c>
      <c r="R826" s="10" t="str">
        <f t="shared" si="24"/>
        <v>40-45</v>
      </c>
      <c r="S826">
        <f t="shared" si="25"/>
        <v>16</v>
      </c>
    </row>
    <row r="827" spans="1:19">
      <c r="A827" t="s">
        <v>901</v>
      </c>
      <c r="B827" t="s">
        <v>23</v>
      </c>
      <c r="C827" s="4">
        <v>29</v>
      </c>
      <c r="D827" t="s">
        <v>14</v>
      </c>
      <c r="E827" t="s">
        <v>65</v>
      </c>
      <c r="F827" t="s">
        <v>78</v>
      </c>
      <c r="G827" t="s">
        <v>32</v>
      </c>
      <c r="H827" t="s">
        <v>37</v>
      </c>
      <c r="I827" s="9">
        <v>44755</v>
      </c>
      <c r="J827" s="9">
        <v>44775</v>
      </c>
      <c r="K827" s="9">
        <v>44781</v>
      </c>
      <c r="L827" t="s">
        <v>56</v>
      </c>
      <c r="M827" s="5"/>
      <c r="P827" s="4">
        <v>4</v>
      </c>
      <c r="Q827" t="s">
        <v>28</v>
      </c>
      <c r="R827" s="10" t="str">
        <f t="shared" si="24"/>
        <v>28-33</v>
      </c>
      <c r="S827">
        <f t="shared" si="25"/>
        <v>26</v>
      </c>
    </row>
    <row r="828" spans="1:19">
      <c r="A828" t="s">
        <v>902</v>
      </c>
      <c r="B828" t="s">
        <v>13</v>
      </c>
      <c r="C828" s="4">
        <v>22</v>
      </c>
      <c r="D828" t="s">
        <v>24</v>
      </c>
      <c r="E828" t="s">
        <v>43</v>
      </c>
      <c r="F828" t="s">
        <v>44</v>
      </c>
      <c r="G828" t="s">
        <v>32</v>
      </c>
      <c r="H828" t="s">
        <v>18</v>
      </c>
      <c r="I828" s="9">
        <v>44755</v>
      </c>
      <c r="J828" s="9">
        <v>44772</v>
      </c>
      <c r="K828" s="9">
        <v>44778</v>
      </c>
      <c r="L828" t="s">
        <v>19</v>
      </c>
      <c r="M828" s="4">
        <v>66466</v>
      </c>
      <c r="N828">
        <v>4.3</v>
      </c>
      <c r="O828" t="s">
        <v>20</v>
      </c>
      <c r="P828" s="4">
        <v>5</v>
      </c>
      <c r="Q828" t="s">
        <v>21</v>
      </c>
      <c r="R828" s="10" t="str">
        <f t="shared" si="24"/>
        <v>22-27</v>
      </c>
      <c r="S828">
        <f t="shared" si="25"/>
        <v>23</v>
      </c>
    </row>
    <row r="829" spans="1:19">
      <c r="A829" t="s">
        <v>903</v>
      </c>
      <c r="B829" t="s">
        <v>13</v>
      </c>
      <c r="C829" s="4">
        <v>33</v>
      </c>
      <c r="D829" t="s">
        <v>14</v>
      </c>
      <c r="E829" t="s">
        <v>15</v>
      </c>
      <c r="F829" t="s">
        <v>36</v>
      </c>
      <c r="G829" t="s">
        <v>32</v>
      </c>
      <c r="H829" t="s">
        <v>51</v>
      </c>
      <c r="I829" s="9">
        <v>44755</v>
      </c>
      <c r="J829" s="9">
        <v>44769</v>
      </c>
      <c r="K829" s="9">
        <v>44773</v>
      </c>
      <c r="L829" t="s">
        <v>38</v>
      </c>
      <c r="M829" s="5"/>
      <c r="P829" s="4">
        <v>5</v>
      </c>
      <c r="Q829" t="s">
        <v>28</v>
      </c>
      <c r="R829" s="10" t="str">
        <f t="shared" si="24"/>
        <v>28-33</v>
      </c>
      <c r="S829">
        <f t="shared" si="25"/>
        <v>18</v>
      </c>
    </row>
    <row r="830" spans="1:19">
      <c r="A830" t="s">
        <v>904</v>
      </c>
      <c r="B830" t="s">
        <v>30</v>
      </c>
      <c r="C830" s="4">
        <v>25</v>
      </c>
      <c r="D830" t="s">
        <v>14</v>
      </c>
      <c r="E830" t="s">
        <v>15</v>
      </c>
      <c r="F830" t="s">
        <v>36</v>
      </c>
      <c r="G830" t="s">
        <v>17</v>
      </c>
      <c r="H830" t="s">
        <v>18</v>
      </c>
      <c r="I830" s="9">
        <v>44756</v>
      </c>
      <c r="J830" s="9">
        <v>44770</v>
      </c>
      <c r="K830" s="9">
        <v>44782</v>
      </c>
      <c r="L830" t="s">
        <v>19</v>
      </c>
      <c r="M830" s="4">
        <v>65166</v>
      </c>
      <c r="N830">
        <v>3.8</v>
      </c>
      <c r="O830" t="s">
        <v>20</v>
      </c>
      <c r="P830" s="4">
        <v>5</v>
      </c>
      <c r="Q830" t="s">
        <v>28</v>
      </c>
      <c r="R830" s="10" t="str">
        <f t="shared" si="24"/>
        <v>22-27</v>
      </c>
      <c r="S830">
        <f t="shared" si="25"/>
        <v>26</v>
      </c>
    </row>
    <row r="831" spans="1:19">
      <c r="A831" t="s">
        <v>905</v>
      </c>
      <c r="B831" t="s">
        <v>13</v>
      </c>
      <c r="C831" s="4">
        <v>43</v>
      </c>
      <c r="D831" t="s">
        <v>14</v>
      </c>
      <c r="E831" t="s">
        <v>15</v>
      </c>
      <c r="F831" t="s">
        <v>44</v>
      </c>
      <c r="G831" t="s">
        <v>69</v>
      </c>
      <c r="H831" t="s">
        <v>37</v>
      </c>
      <c r="I831" s="9">
        <v>44756</v>
      </c>
      <c r="J831" s="9">
        <v>44764</v>
      </c>
      <c r="K831" s="9">
        <v>44775</v>
      </c>
      <c r="L831" t="s">
        <v>38</v>
      </c>
      <c r="M831" s="5"/>
      <c r="P831" s="4">
        <v>5</v>
      </c>
      <c r="Q831" t="s">
        <v>28</v>
      </c>
      <c r="R831" s="10" t="str">
        <f t="shared" si="24"/>
        <v>40-45</v>
      </c>
      <c r="S831">
        <f t="shared" si="25"/>
        <v>19</v>
      </c>
    </row>
    <row r="832" spans="1:19">
      <c r="A832" t="s">
        <v>906</v>
      </c>
      <c r="B832" t="s">
        <v>13</v>
      </c>
      <c r="C832" s="4">
        <v>23</v>
      </c>
      <c r="D832" t="s">
        <v>14</v>
      </c>
      <c r="E832" t="s">
        <v>15</v>
      </c>
      <c r="F832" t="s">
        <v>53</v>
      </c>
      <c r="G832" t="s">
        <v>32</v>
      </c>
      <c r="H832" t="s">
        <v>67</v>
      </c>
      <c r="I832" s="9">
        <v>44756</v>
      </c>
      <c r="J832" s="9">
        <v>44769</v>
      </c>
      <c r="K832" s="9">
        <v>44778</v>
      </c>
      <c r="L832" t="s">
        <v>19</v>
      </c>
      <c r="M832" s="5"/>
      <c r="O832" t="s">
        <v>20</v>
      </c>
      <c r="P832" s="5"/>
      <c r="Q832" t="s">
        <v>28</v>
      </c>
      <c r="R832" s="10" t="str">
        <f t="shared" si="24"/>
        <v>22-27</v>
      </c>
      <c r="S832">
        <f t="shared" si="25"/>
        <v>22</v>
      </c>
    </row>
    <row r="833" spans="1:19">
      <c r="A833" t="s">
        <v>907</v>
      </c>
      <c r="B833" t="s">
        <v>13</v>
      </c>
      <c r="C833" s="4">
        <v>34</v>
      </c>
      <c r="D833" t="s">
        <v>24</v>
      </c>
      <c r="E833" t="s">
        <v>43</v>
      </c>
      <c r="F833" t="s">
        <v>36</v>
      </c>
      <c r="G833" t="s">
        <v>32</v>
      </c>
      <c r="H833" t="s">
        <v>67</v>
      </c>
      <c r="I833" s="9">
        <v>44757</v>
      </c>
      <c r="J833" s="9">
        <v>44770</v>
      </c>
      <c r="K833" s="9">
        <v>44775</v>
      </c>
      <c r="L833" t="s">
        <v>38</v>
      </c>
      <c r="M833" s="5"/>
      <c r="P833" s="4">
        <v>4</v>
      </c>
      <c r="Q833" t="s">
        <v>21</v>
      </c>
      <c r="R833" s="10" t="str">
        <f t="shared" si="24"/>
        <v>34-39</v>
      </c>
      <c r="S833">
        <f t="shared" si="25"/>
        <v>18</v>
      </c>
    </row>
    <row r="834" spans="1:19">
      <c r="A834" t="s">
        <v>908</v>
      </c>
      <c r="B834" t="s">
        <v>13</v>
      </c>
      <c r="C834" s="4">
        <v>27</v>
      </c>
      <c r="D834" t="s">
        <v>14</v>
      </c>
      <c r="E834" t="s">
        <v>15</v>
      </c>
      <c r="F834" t="s">
        <v>93</v>
      </c>
      <c r="G834" t="s">
        <v>66</v>
      </c>
      <c r="H834" t="s">
        <v>48</v>
      </c>
      <c r="I834" s="9">
        <v>44757</v>
      </c>
      <c r="J834" s="9">
        <v>44773</v>
      </c>
      <c r="K834" s="9">
        <v>44777</v>
      </c>
      <c r="L834" t="s">
        <v>19</v>
      </c>
      <c r="M834" s="4">
        <v>119992</v>
      </c>
      <c r="N834">
        <v>4.4000000000000004</v>
      </c>
      <c r="O834" t="s">
        <v>20</v>
      </c>
      <c r="P834" s="4">
        <v>1</v>
      </c>
      <c r="Q834" t="s">
        <v>28</v>
      </c>
      <c r="R834" s="10" t="str">
        <f t="shared" si="24"/>
        <v>22-27</v>
      </c>
      <c r="S834">
        <f t="shared" si="25"/>
        <v>20</v>
      </c>
    </row>
    <row r="835" spans="1:19">
      <c r="A835" t="s">
        <v>909</v>
      </c>
      <c r="B835" t="s">
        <v>13</v>
      </c>
      <c r="C835" s="4">
        <v>23</v>
      </c>
      <c r="D835" t="s">
        <v>14</v>
      </c>
      <c r="E835" t="s">
        <v>65</v>
      </c>
      <c r="F835" t="s">
        <v>96</v>
      </c>
      <c r="G835" t="s">
        <v>27</v>
      </c>
      <c r="H835" t="s">
        <v>48</v>
      </c>
      <c r="I835" s="9">
        <v>44757</v>
      </c>
      <c r="J835" s="9">
        <v>44777</v>
      </c>
      <c r="K835" s="9">
        <v>44783</v>
      </c>
      <c r="L835" t="s">
        <v>19</v>
      </c>
      <c r="M835" s="4">
        <v>44857</v>
      </c>
      <c r="N835">
        <v>4.4000000000000004</v>
      </c>
      <c r="O835" t="s">
        <v>45</v>
      </c>
      <c r="P835" s="5"/>
      <c r="Q835" t="s">
        <v>21</v>
      </c>
      <c r="R835" s="10" t="str">
        <f t="shared" ref="R835:R898" si="26">IF(AND(C835&gt;=22,C835&lt;=27),"22-27",
 IF(AND(C835&gt;=28,C835&lt;=33),"28-33",
 IF(AND(C835&gt;=34,C835&lt;=39),"34-39",
 IF(AND(C835&gt;=40,C835&lt;=45),"40-45",
 IF(AND(C835&gt;=46,C835&lt;=51),"46-51",
 IF(AND(C835&gt;=52,C835&lt;=57),"52-57","Other"))))))</f>
        <v>22-27</v>
      </c>
      <c r="S835">
        <f t="shared" ref="S835:S898" si="27">K835-I835</f>
        <v>26</v>
      </c>
    </row>
    <row r="836" spans="1:19">
      <c r="A836" t="s">
        <v>910</v>
      </c>
      <c r="B836" t="s">
        <v>13</v>
      </c>
      <c r="C836" s="4">
        <v>28</v>
      </c>
      <c r="D836" t="s">
        <v>24</v>
      </c>
      <c r="E836" t="s">
        <v>43</v>
      </c>
      <c r="F836" t="s">
        <v>36</v>
      </c>
      <c r="G836" t="s">
        <v>27</v>
      </c>
      <c r="H836" t="s">
        <v>48</v>
      </c>
      <c r="I836" s="9">
        <v>44757</v>
      </c>
      <c r="J836" s="9">
        <v>44775</v>
      </c>
      <c r="K836" s="9">
        <v>44782</v>
      </c>
      <c r="L836" t="s">
        <v>19</v>
      </c>
      <c r="M836" s="5"/>
      <c r="O836" t="s">
        <v>20</v>
      </c>
      <c r="P836" s="4">
        <v>4</v>
      </c>
      <c r="Q836" t="s">
        <v>28</v>
      </c>
      <c r="R836" s="10" t="str">
        <f t="shared" si="26"/>
        <v>28-33</v>
      </c>
      <c r="S836">
        <f t="shared" si="27"/>
        <v>25</v>
      </c>
    </row>
    <row r="837" spans="1:19">
      <c r="A837" t="s">
        <v>911</v>
      </c>
      <c r="B837" t="s">
        <v>13</v>
      </c>
      <c r="C837" s="4">
        <v>29</v>
      </c>
      <c r="D837" t="s">
        <v>24</v>
      </c>
      <c r="E837" t="s">
        <v>43</v>
      </c>
      <c r="F837" t="s">
        <v>26</v>
      </c>
      <c r="G837" t="s">
        <v>32</v>
      </c>
      <c r="H837" t="s">
        <v>37</v>
      </c>
      <c r="I837" s="9">
        <v>44757</v>
      </c>
      <c r="J837" s="9">
        <v>44768</v>
      </c>
      <c r="K837" s="9">
        <v>44774</v>
      </c>
      <c r="L837" t="s">
        <v>19</v>
      </c>
      <c r="M837" s="4">
        <v>61409</v>
      </c>
      <c r="N837">
        <v>3.8</v>
      </c>
      <c r="O837" t="s">
        <v>20</v>
      </c>
      <c r="P837" s="4">
        <v>5</v>
      </c>
      <c r="Q837" t="s">
        <v>21</v>
      </c>
      <c r="R837" s="10" t="str">
        <f t="shared" si="26"/>
        <v>28-33</v>
      </c>
      <c r="S837">
        <f t="shared" si="27"/>
        <v>17</v>
      </c>
    </row>
    <row r="838" spans="1:19">
      <c r="A838" t="s">
        <v>912</v>
      </c>
      <c r="B838" t="s">
        <v>23</v>
      </c>
      <c r="C838" s="4">
        <v>25</v>
      </c>
      <c r="D838" t="s">
        <v>34</v>
      </c>
      <c r="E838" t="s">
        <v>47</v>
      </c>
      <c r="F838" t="s">
        <v>26</v>
      </c>
      <c r="G838" t="s">
        <v>27</v>
      </c>
      <c r="H838" t="s">
        <v>37</v>
      </c>
      <c r="I838" s="9">
        <v>44757</v>
      </c>
      <c r="J838" s="9">
        <v>44765</v>
      </c>
      <c r="K838" s="9">
        <v>44770</v>
      </c>
      <c r="L838" t="s">
        <v>38</v>
      </c>
      <c r="M838" s="5"/>
      <c r="P838" s="4">
        <v>4</v>
      </c>
      <c r="Q838" t="s">
        <v>21</v>
      </c>
      <c r="R838" s="10" t="str">
        <f t="shared" si="26"/>
        <v>22-27</v>
      </c>
      <c r="S838">
        <f t="shared" si="27"/>
        <v>13</v>
      </c>
    </row>
    <row r="839" spans="1:19">
      <c r="A839" t="s">
        <v>913</v>
      </c>
      <c r="B839" t="s">
        <v>13</v>
      </c>
      <c r="C839" s="4">
        <v>34</v>
      </c>
      <c r="D839" t="s">
        <v>58</v>
      </c>
      <c r="E839" t="s">
        <v>111</v>
      </c>
      <c r="F839" t="s">
        <v>16</v>
      </c>
      <c r="G839" t="s">
        <v>17</v>
      </c>
      <c r="H839" t="s">
        <v>18</v>
      </c>
      <c r="I839" s="9">
        <v>44758</v>
      </c>
      <c r="J839" s="9">
        <v>44776</v>
      </c>
      <c r="K839" s="9">
        <v>44788</v>
      </c>
      <c r="L839" t="s">
        <v>19</v>
      </c>
      <c r="M839" s="4">
        <v>50552</v>
      </c>
      <c r="N839">
        <v>4.7</v>
      </c>
      <c r="O839" t="s">
        <v>20</v>
      </c>
      <c r="P839" s="4">
        <v>4</v>
      </c>
      <c r="Q839" t="s">
        <v>21</v>
      </c>
      <c r="R839" s="10" t="str">
        <f t="shared" si="26"/>
        <v>34-39</v>
      </c>
      <c r="S839">
        <f t="shared" si="27"/>
        <v>30</v>
      </c>
    </row>
    <row r="840" spans="1:19">
      <c r="A840" t="s">
        <v>914</v>
      </c>
      <c r="B840" t="s">
        <v>30</v>
      </c>
      <c r="C840" s="4">
        <v>36</v>
      </c>
      <c r="D840" t="s">
        <v>24</v>
      </c>
      <c r="E840" t="s">
        <v>43</v>
      </c>
      <c r="F840" t="s">
        <v>26</v>
      </c>
      <c r="G840" t="s">
        <v>69</v>
      </c>
      <c r="H840" t="s">
        <v>67</v>
      </c>
      <c r="I840" s="9">
        <v>44758</v>
      </c>
      <c r="J840" s="9">
        <v>44769</v>
      </c>
      <c r="K840" s="9">
        <v>44777</v>
      </c>
      <c r="L840" t="s">
        <v>19</v>
      </c>
      <c r="M840" s="4">
        <v>69887</v>
      </c>
      <c r="N840">
        <v>4.9000000000000004</v>
      </c>
      <c r="O840" t="s">
        <v>20</v>
      </c>
      <c r="P840" s="4">
        <v>4</v>
      </c>
      <c r="Q840" t="s">
        <v>28</v>
      </c>
      <c r="R840" s="10" t="str">
        <f t="shared" si="26"/>
        <v>34-39</v>
      </c>
      <c r="S840">
        <f t="shared" si="27"/>
        <v>19</v>
      </c>
    </row>
    <row r="841" spans="1:19">
      <c r="A841" t="s">
        <v>915</v>
      </c>
      <c r="B841" t="s">
        <v>30</v>
      </c>
      <c r="C841" s="4">
        <v>29</v>
      </c>
      <c r="D841" t="s">
        <v>14</v>
      </c>
      <c r="E841" t="s">
        <v>65</v>
      </c>
      <c r="F841" t="s">
        <v>61</v>
      </c>
      <c r="G841" t="s">
        <v>27</v>
      </c>
      <c r="H841" t="s">
        <v>51</v>
      </c>
      <c r="I841" s="9">
        <v>44759</v>
      </c>
      <c r="J841" s="9">
        <v>44778</v>
      </c>
      <c r="K841" s="9">
        <v>44782</v>
      </c>
      <c r="L841" t="s">
        <v>19</v>
      </c>
      <c r="M841" s="4">
        <v>67507</v>
      </c>
      <c r="N841">
        <v>4.4000000000000004</v>
      </c>
      <c r="O841" t="s">
        <v>20</v>
      </c>
      <c r="P841" s="4">
        <v>4</v>
      </c>
      <c r="Q841" t="s">
        <v>28</v>
      </c>
      <c r="R841" s="10" t="str">
        <f t="shared" si="26"/>
        <v>28-33</v>
      </c>
      <c r="S841">
        <f t="shared" si="27"/>
        <v>23</v>
      </c>
    </row>
    <row r="842" spans="1:19">
      <c r="A842" t="s">
        <v>916</v>
      </c>
      <c r="B842" t="s">
        <v>13</v>
      </c>
      <c r="C842" s="4">
        <v>27</v>
      </c>
      <c r="D842" t="s">
        <v>24</v>
      </c>
      <c r="E842" t="s">
        <v>43</v>
      </c>
      <c r="F842" t="s">
        <v>53</v>
      </c>
      <c r="G842" t="s">
        <v>69</v>
      </c>
      <c r="H842" t="s">
        <v>37</v>
      </c>
      <c r="I842" s="9">
        <v>44759</v>
      </c>
      <c r="J842" s="9">
        <v>44771</v>
      </c>
      <c r="K842" s="9">
        <v>44776</v>
      </c>
      <c r="L842" t="s">
        <v>38</v>
      </c>
      <c r="M842" s="5"/>
      <c r="P842" s="4">
        <v>4</v>
      </c>
      <c r="Q842" t="s">
        <v>28</v>
      </c>
      <c r="R842" s="10" t="str">
        <f t="shared" si="26"/>
        <v>22-27</v>
      </c>
      <c r="S842">
        <f t="shared" si="27"/>
        <v>17</v>
      </c>
    </row>
    <row r="843" spans="1:19">
      <c r="A843" t="s">
        <v>917</v>
      </c>
      <c r="B843" t="s">
        <v>30</v>
      </c>
      <c r="C843" s="4">
        <v>33</v>
      </c>
      <c r="D843" t="s">
        <v>14</v>
      </c>
      <c r="E843" t="s">
        <v>65</v>
      </c>
      <c r="F843" t="s">
        <v>86</v>
      </c>
      <c r="G843" t="s">
        <v>66</v>
      </c>
      <c r="H843" t="s">
        <v>37</v>
      </c>
      <c r="I843" s="9">
        <v>44759</v>
      </c>
      <c r="J843" s="9">
        <v>44771</v>
      </c>
      <c r="K843" s="9">
        <v>44776</v>
      </c>
      <c r="L843" t="s">
        <v>19</v>
      </c>
      <c r="M843" s="4">
        <v>146653</v>
      </c>
      <c r="N843">
        <v>3.5</v>
      </c>
      <c r="O843" t="s">
        <v>45</v>
      </c>
      <c r="P843" s="4">
        <v>4</v>
      </c>
      <c r="Q843" t="s">
        <v>21</v>
      </c>
      <c r="R843" s="10" t="str">
        <f t="shared" si="26"/>
        <v>28-33</v>
      </c>
      <c r="S843">
        <f t="shared" si="27"/>
        <v>17</v>
      </c>
    </row>
    <row r="844" spans="1:19">
      <c r="A844" t="s">
        <v>918</v>
      </c>
      <c r="B844" t="s">
        <v>13</v>
      </c>
      <c r="C844" s="4">
        <v>22</v>
      </c>
      <c r="D844" t="s">
        <v>24</v>
      </c>
      <c r="E844" t="s">
        <v>43</v>
      </c>
      <c r="F844" t="s">
        <v>44</v>
      </c>
      <c r="G844" t="s">
        <v>27</v>
      </c>
      <c r="H844" t="s">
        <v>51</v>
      </c>
      <c r="I844" s="9">
        <v>44759</v>
      </c>
      <c r="J844" s="9">
        <v>44779</v>
      </c>
      <c r="K844" s="9">
        <v>44791</v>
      </c>
      <c r="L844" t="s">
        <v>19</v>
      </c>
      <c r="M844" s="4">
        <v>61972</v>
      </c>
      <c r="N844">
        <v>4.5</v>
      </c>
      <c r="O844" t="s">
        <v>20</v>
      </c>
      <c r="P844" s="4">
        <v>4</v>
      </c>
      <c r="Q844" t="s">
        <v>28</v>
      </c>
      <c r="R844" s="10" t="str">
        <f t="shared" si="26"/>
        <v>22-27</v>
      </c>
      <c r="S844">
        <f t="shared" si="27"/>
        <v>32</v>
      </c>
    </row>
    <row r="845" spans="1:19">
      <c r="A845" t="s">
        <v>919</v>
      </c>
      <c r="B845" t="s">
        <v>23</v>
      </c>
      <c r="C845" s="4">
        <v>26</v>
      </c>
      <c r="D845" t="s">
        <v>24</v>
      </c>
      <c r="E845" t="s">
        <v>43</v>
      </c>
      <c r="F845" t="s">
        <v>31</v>
      </c>
      <c r="G845" t="s">
        <v>32</v>
      </c>
      <c r="H845" t="s">
        <v>18</v>
      </c>
      <c r="I845" s="9">
        <v>44759</v>
      </c>
      <c r="J845" s="9">
        <v>44768</v>
      </c>
      <c r="K845" s="9">
        <v>44776</v>
      </c>
      <c r="L845" t="s">
        <v>19</v>
      </c>
      <c r="M845" s="4">
        <v>61834</v>
      </c>
      <c r="N845">
        <v>4.8</v>
      </c>
      <c r="O845" t="s">
        <v>20</v>
      </c>
      <c r="P845" s="4">
        <v>1</v>
      </c>
      <c r="Q845" t="s">
        <v>28</v>
      </c>
      <c r="R845" s="10" t="str">
        <f t="shared" si="26"/>
        <v>22-27</v>
      </c>
      <c r="S845">
        <f t="shared" si="27"/>
        <v>17</v>
      </c>
    </row>
    <row r="846" spans="1:19">
      <c r="A846" t="s">
        <v>920</v>
      </c>
      <c r="B846" t="s">
        <v>13</v>
      </c>
      <c r="C846" s="4">
        <v>26</v>
      </c>
      <c r="D846" t="s">
        <v>58</v>
      </c>
      <c r="E846" t="s">
        <v>111</v>
      </c>
      <c r="F846" t="s">
        <v>26</v>
      </c>
      <c r="G846" t="s">
        <v>27</v>
      </c>
      <c r="H846" t="s">
        <v>37</v>
      </c>
      <c r="I846" s="9">
        <v>44760</v>
      </c>
      <c r="J846" s="9">
        <v>44772</v>
      </c>
      <c r="K846" s="9">
        <v>44781</v>
      </c>
      <c r="L846" t="s">
        <v>38</v>
      </c>
      <c r="M846" s="5"/>
      <c r="P846" s="4">
        <v>4</v>
      </c>
      <c r="Q846" t="s">
        <v>28</v>
      </c>
      <c r="R846" s="10" t="str">
        <f t="shared" si="26"/>
        <v>22-27</v>
      </c>
      <c r="S846">
        <f t="shared" si="27"/>
        <v>21</v>
      </c>
    </row>
    <row r="847" spans="1:19">
      <c r="A847" t="s">
        <v>921</v>
      </c>
      <c r="B847" t="s">
        <v>13</v>
      </c>
      <c r="C847" s="4">
        <v>39</v>
      </c>
      <c r="D847" t="s">
        <v>83</v>
      </c>
      <c r="E847" t="s">
        <v>84</v>
      </c>
      <c r="F847" t="s">
        <v>31</v>
      </c>
      <c r="G847" t="s">
        <v>32</v>
      </c>
      <c r="H847" t="s">
        <v>18</v>
      </c>
      <c r="I847" s="9">
        <v>44760</v>
      </c>
      <c r="J847" s="9">
        <v>44772</v>
      </c>
      <c r="K847" s="9">
        <v>44784</v>
      </c>
      <c r="L847" t="s">
        <v>19</v>
      </c>
      <c r="M847" s="4">
        <v>84988</v>
      </c>
      <c r="N847">
        <v>3.8</v>
      </c>
      <c r="O847" t="s">
        <v>20</v>
      </c>
      <c r="P847" s="4">
        <v>4</v>
      </c>
      <c r="Q847" t="s">
        <v>28</v>
      </c>
      <c r="R847" s="10" t="str">
        <f t="shared" si="26"/>
        <v>34-39</v>
      </c>
      <c r="S847">
        <f t="shared" si="27"/>
        <v>24</v>
      </c>
    </row>
    <row r="848" spans="1:19">
      <c r="A848" t="s">
        <v>922</v>
      </c>
      <c r="B848" t="s">
        <v>13</v>
      </c>
      <c r="C848" s="4">
        <v>33</v>
      </c>
      <c r="D848" t="s">
        <v>24</v>
      </c>
      <c r="E848" t="s">
        <v>25</v>
      </c>
      <c r="F848" t="s">
        <v>44</v>
      </c>
      <c r="G848" t="s">
        <v>17</v>
      </c>
      <c r="H848" t="s">
        <v>37</v>
      </c>
      <c r="I848" s="9">
        <v>44760</v>
      </c>
      <c r="J848" s="9">
        <v>44776</v>
      </c>
      <c r="K848" s="9">
        <v>44782</v>
      </c>
      <c r="L848" t="s">
        <v>75</v>
      </c>
      <c r="M848" s="5"/>
      <c r="P848" s="5"/>
      <c r="Q848" t="s">
        <v>28</v>
      </c>
      <c r="R848" s="10" t="str">
        <f t="shared" si="26"/>
        <v>28-33</v>
      </c>
      <c r="S848">
        <f t="shared" si="27"/>
        <v>22</v>
      </c>
    </row>
    <row r="849" spans="1:19">
      <c r="A849" t="s">
        <v>923</v>
      </c>
      <c r="B849" t="s">
        <v>23</v>
      </c>
      <c r="C849" s="4">
        <v>39</v>
      </c>
      <c r="D849" t="s">
        <v>24</v>
      </c>
      <c r="E849" t="s">
        <v>43</v>
      </c>
      <c r="F849" t="s">
        <v>125</v>
      </c>
      <c r="G849" t="s">
        <v>69</v>
      </c>
      <c r="H849" t="s">
        <v>51</v>
      </c>
      <c r="I849" s="9">
        <v>44760</v>
      </c>
      <c r="J849" s="9">
        <v>44776</v>
      </c>
      <c r="K849" s="9">
        <v>44786</v>
      </c>
      <c r="L849" t="s">
        <v>38</v>
      </c>
      <c r="M849" s="5"/>
      <c r="P849" s="4">
        <v>4</v>
      </c>
      <c r="Q849" t="s">
        <v>21</v>
      </c>
      <c r="R849" s="10" t="str">
        <f t="shared" si="26"/>
        <v>34-39</v>
      </c>
      <c r="S849">
        <f t="shared" si="27"/>
        <v>26</v>
      </c>
    </row>
    <row r="850" spans="1:19">
      <c r="A850" t="s">
        <v>924</v>
      </c>
      <c r="B850" t="s">
        <v>13</v>
      </c>
      <c r="C850" s="4">
        <v>26</v>
      </c>
      <c r="D850" t="s">
        <v>24</v>
      </c>
      <c r="E850" t="s">
        <v>25</v>
      </c>
      <c r="F850" t="s">
        <v>73</v>
      </c>
      <c r="G850" t="s">
        <v>27</v>
      </c>
      <c r="H850" t="s">
        <v>48</v>
      </c>
      <c r="I850" s="9">
        <v>44760</v>
      </c>
      <c r="J850" s="9">
        <v>44773</v>
      </c>
      <c r="K850" s="9">
        <v>44777</v>
      </c>
      <c r="L850" t="s">
        <v>19</v>
      </c>
      <c r="M850" s="4">
        <v>223446</v>
      </c>
      <c r="N850">
        <v>4.5999999999999996</v>
      </c>
      <c r="O850" t="s">
        <v>20</v>
      </c>
      <c r="P850" s="4">
        <v>4</v>
      </c>
      <c r="Q850" t="s">
        <v>28</v>
      </c>
      <c r="R850" s="10" t="str">
        <f t="shared" si="26"/>
        <v>22-27</v>
      </c>
      <c r="S850">
        <f t="shared" si="27"/>
        <v>17</v>
      </c>
    </row>
    <row r="851" spans="1:19">
      <c r="A851" t="s">
        <v>925</v>
      </c>
      <c r="B851" t="s">
        <v>30</v>
      </c>
      <c r="C851" s="4">
        <v>37</v>
      </c>
      <c r="D851" t="s">
        <v>14</v>
      </c>
      <c r="E851" t="s">
        <v>65</v>
      </c>
      <c r="F851" t="s">
        <v>26</v>
      </c>
      <c r="G851" t="s">
        <v>17</v>
      </c>
      <c r="H851" t="s">
        <v>67</v>
      </c>
      <c r="I851" s="9">
        <v>44760</v>
      </c>
      <c r="J851" s="9">
        <v>44780</v>
      </c>
      <c r="K851" s="9">
        <v>44787</v>
      </c>
      <c r="L851" t="s">
        <v>19</v>
      </c>
      <c r="M851" s="4">
        <v>59615</v>
      </c>
      <c r="N851">
        <v>3.8</v>
      </c>
      <c r="O851" t="s">
        <v>20</v>
      </c>
      <c r="P851" s="4">
        <v>3</v>
      </c>
      <c r="Q851" t="s">
        <v>21</v>
      </c>
      <c r="R851" s="10" t="str">
        <f t="shared" si="26"/>
        <v>34-39</v>
      </c>
      <c r="S851">
        <f t="shared" si="27"/>
        <v>27</v>
      </c>
    </row>
    <row r="852" spans="1:19">
      <c r="A852" t="s">
        <v>926</v>
      </c>
      <c r="B852" t="s">
        <v>13</v>
      </c>
      <c r="C852" s="4">
        <v>40</v>
      </c>
      <c r="D852" t="s">
        <v>14</v>
      </c>
      <c r="E852" t="s">
        <v>15</v>
      </c>
      <c r="F852" t="s">
        <v>78</v>
      </c>
      <c r="G852" t="s">
        <v>32</v>
      </c>
      <c r="H852" t="s">
        <v>37</v>
      </c>
      <c r="I852" s="9">
        <v>44760</v>
      </c>
      <c r="J852" s="9">
        <v>44768</v>
      </c>
      <c r="K852" s="9">
        <v>44776</v>
      </c>
      <c r="L852" t="s">
        <v>38</v>
      </c>
      <c r="M852" s="5"/>
      <c r="P852" s="5"/>
      <c r="Q852" t="s">
        <v>28</v>
      </c>
      <c r="R852" s="10" t="str">
        <f t="shared" si="26"/>
        <v>40-45</v>
      </c>
      <c r="S852">
        <f t="shared" si="27"/>
        <v>16</v>
      </c>
    </row>
    <row r="853" spans="1:19">
      <c r="A853" t="s">
        <v>927</v>
      </c>
      <c r="B853" t="s">
        <v>30</v>
      </c>
      <c r="C853" s="4">
        <v>25</v>
      </c>
      <c r="D853" t="s">
        <v>58</v>
      </c>
      <c r="E853" t="s">
        <v>59</v>
      </c>
      <c r="F853" t="s">
        <v>61</v>
      </c>
      <c r="G853" t="s">
        <v>27</v>
      </c>
      <c r="H853" t="s">
        <v>48</v>
      </c>
      <c r="I853" s="9">
        <v>44760</v>
      </c>
      <c r="J853" s="9">
        <v>44769</v>
      </c>
      <c r="K853" s="9">
        <v>44773</v>
      </c>
      <c r="L853" t="s">
        <v>19</v>
      </c>
      <c r="M853" s="4">
        <v>47170</v>
      </c>
      <c r="N853">
        <v>3.7</v>
      </c>
      <c r="O853" t="s">
        <v>20</v>
      </c>
      <c r="P853" s="4">
        <v>5</v>
      </c>
      <c r="Q853" t="s">
        <v>28</v>
      </c>
      <c r="R853" s="10" t="str">
        <f t="shared" si="26"/>
        <v>22-27</v>
      </c>
      <c r="S853">
        <f t="shared" si="27"/>
        <v>13</v>
      </c>
    </row>
    <row r="854" spans="1:19">
      <c r="A854" t="s">
        <v>928</v>
      </c>
      <c r="B854" t="s">
        <v>13</v>
      </c>
      <c r="C854" s="4">
        <v>54</v>
      </c>
      <c r="D854" t="s">
        <v>14</v>
      </c>
      <c r="E854" t="s">
        <v>15</v>
      </c>
      <c r="F854" t="s">
        <v>53</v>
      </c>
      <c r="G854" t="s">
        <v>32</v>
      </c>
      <c r="H854" t="s">
        <v>18</v>
      </c>
      <c r="I854" s="9">
        <v>44761</v>
      </c>
      <c r="J854" s="9">
        <v>44779</v>
      </c>
      <c r="K854" s="9">
        <v>44791</v>
      </c>
      <c r="L854" t="s">
        <v>75</v>
      </c>
      <c r="M854" s="5"/>
      <c r="P854" s="4">
        <v>4</v>
      </c>
      <c r="Q854" t="s">
        <v>28</v>
      </c>
      <c r="R854" s="10" t="str">
        <f t="shared" si="26"/>
        <v>52-57</v>
      </c>
      <c r="S854">
        <f t="shared" si="27"/>
        <v>30</v>
      </c>
    </row>
    <row r="855" spans="1:19">
      <c r="A855" t="s">
        <v>929</v>
      </c>
      <c r="B855" t="s">
        <v>30</v>
      </c>
      <c r="C855" s="4">
        <v>26</v>
      </c>
      <c r="D855" t="s">
        <v>14</v>
      </c>
      <c r="E855" t="s">
        <v>15</v>
      </c>
      <c r="F855" t="s">
        <v>44</v>
      </c>
      <c r="G855" t="s">
        <v>66</v>
      </c>
      <c r="H855" t="s">
        <v>37</v>
      </c>
      <c r="I855" s="9">
        <v>44761</v>
      </c>
      <c r="J855" s="9">
        <v>44774</v>
      </c>
      <c r="K855" s="9">
        <v>44782</v>
      </c>
      <c r="L855" t="s">
        <v>19</v>
      </c>
      <c r="M855" s="4">
        <v>85672</v>
      </c>
      <c r="N855">
        <v>3.7</v>
      </c>
      <c r="O855" t="s">
        <v>20</v>
      </c>
      <c r="P855" s="4">
        <v>4</v>
      </c>
      <c r="Q855" t="s">
        <v>28</v>
      </c>
      <c r="R855" s="10" t="str">
        <f t="shared" si="26"/>
        <v>22-27</v>
      </c>
      <c r="S855">
        <f t="shared" si="27"/>
        <v>21</v>
      </c>
    </row>
    <row r="856" spans="1:19">
      <c r="A856" t="s">
        <v>930</v>
      </c>
      <c r="B856" t="s">
        <v>13</v>
      </c>
      <c r="C856" s="4">
        <v>49</v>
      </c>
      <c r="D856" t="s">
        <v>24</v>
      </c>
      <c r="E856" t="s">
        <v>25</v>
      </c>
      <c r="F856" t="s">
        <v>73</v>
      </c>
      <c r="G856" t="s">
        <v>17</v>
      </c>
      <c r="H856" t="s">
        <v>18</v>
      </c>
      <c r="I856" s="9">
        <v>44761</v>
      </c>
      <c r="J856" s="9">
        <v>44774</v>
      </c>
      <c r="K856" s="9">
        <v>44786</v>
      </c>
      <c r="L856" t="s">
        <v>19</v>
      </c>
      <c r="M856" s="5"/>
      <c r="O856" t="s">
        <v>45</v>
      </c>
      <c r="P856" s="4">
        <v>4</v>
      </c>
      <c r="Q856" t="s">
        <v>28</v>
      </c>
      <c r="R856" s="10" t="str">
        <f t="shared" si="26"/>
        <v>46-51</v>
      </c>
      <c r="S856">
        <f t="shared" si="27"/>
        <v>25</v>
      </c>
    </row>
    <row r="857" spans="1:19">
      <c r="A857" t="s">
        <v>931</v>
      </c>
      <c r="B857" t="s">
        <v>13</v>
      </c>
      <c r="C857" s="4">
        <v>34</v>
      </c>
      <c r="D857" t="s">
        <v>40</v>
      </c>
      <c r="E857" t="s">
        <v>41</v>
      </c>
      <c r="F857" t="s">
        <v>106</v>
      </c>
      <c r="G857" t="s">
        <v>32</v>
      </c>
      <c r="H857" t="s">
        <v>51</v>
      </c>
      <c r="I857" s="9">
        <v>44761</v>
      </c>
      <c r="J857" s="9">
        <v>44775</v>
      </c>
      <c r="K857" s="9">
        <v>44786</v>
      </c>
      <c r="L857" t="s">
        <v>19</v>
      </c>
      <c r="M857" s="4">
        <v>210778</v>
      </c>
      <c r="N857">
        <v>3.9</v>
      </c>
      <c r="O857" t="s">
        <v>20</v>
      </c>
      <c r="P857" s="4">
        <v>5</v>
      </c>
      <c r="Q857" t="s">
        <v>28</v>
      </c>
      <c r="R857" s="10" t="str">
        <f t="shared" si="26"/>
        <v>34-39</v>
      </c>
      <c r="S857">
        <f t="shared" si="27"/>
        <v>25</v>
      </c>
    </row>
    <row r="858" spans="1:19">
      <c r="A858" t="s">
        <v>932</v>
      </c>
      <c r="B858" t="s">
        <v>13</v>
      </c>
      <c r="C858" s="4">
        <v>35</v>
      </c>
      <c r="D858" t="s">
        <v>14</v>
      </c>
      <c r="E858" t="s">
        <v>15</v>
      </c>
      <c r="F858" t="s">
        <v>16</v>
      </c>
      <c r="G858" t="s">
        <v>17</v>
      </c>
      <c r="H858" t="s">
        <v>18</v>
      </c>
      <c r="I858" s="9">
        <v>44762</v>
      </c>
      <c r="J858" s="9">
        <v>44781</v>
      </c>
      <c r="K858" s="9">
        <v>44787</v>
      </c>
      <c r="L858" t="s">
        <v>19</v>
      </c>
      <c r="M858" s="4">
        <v>60020</v>
      </c>
      <c r="N858">
        <v>4.9000000000000004</v>
      </c>
      <c r="O858" t="s">
        <v>20</v>
      </c>
      <c r="P858" s="4">
        <v>4</v>
      </c>
      <c r="Q858" t="s">
        <v>28</v>
      </c>
      <c r="R858" s="10" t="str">
        <f t="shared" si="26"/>
        <v>34-39</v>
      </c>
      <c r="S858">
        <f t="shared" si="27"/>
        <v>25</v>
      </c>
    </row>
    <row r="859" spans="1:19">
      <c r="A859" t="s">
        <v>933</v>
      </c>
      <c r="B859" t="s">
        <v>13</v>
      </c>
      <c r="C859" s="4">
        <v>39</v>
      </c>
      <c r="D859" t="s">
        <v>24</v>
      </c>
      <c r="E859" t="s">
        <v>43</v>
      </c>
      <c r="F859" t="s">
        <v>50</v>
      </c>
      <c r="G859" t="s">
        <v>17</v>
      </c>
      <c r="H859" t="s">
        <v>37</v>
      </c>
      <c r="I859" s="9">
        <v>44762</v>
      </c>
      <c r="J859" s="9">
        <v>44779</v>
      </c>
      <c r="K859" s="9">
        <v>44790</v>
      </c>
      <c r="L859" t="s">
        <v>19</v>
      </c>
      <c r="M859" s="4">
        <v>45099</v>
      </c>
      <c r="N859">
        <v>4.5999999999999996</v>
      </c>
      <c r="O859" t="s">
        <v>20</v>
      </c>
      <c r="P859" s="4">
        <v>2</v>
      </c>
      <c r="Q859" t="s">
        <v>28</v>
      </c>
      <c r="R859" s="10" t="str">
        <f t="shared" si="26"/>
        <v>34-39</v>
      </c>
      <c r="S859">
        <f t="shared" si="27"/>
        <v>28</v>
      </c>
    </row>
    <row r="860" spans="1:19">
      <c r="A860" t="s">
        <v>934</v>
      </c>
      <c r="B860" t="s">
        <v>13</v>
      </c>
      <c r="C860" s="4">
        <v>28</v>
      </c>
      <c r="D860" t="s">
        <v>24</v>
      </c>
      <c r="E860" t="s">
        <v>43</v>
      </c>
      <c r="F860" t="s">
        <v>96</v>
      </c>
      <c r="G860" t="s">
        <v>27</v>
      </c>
      <c r="H860" t="s">
        <v>67</v>
      </c>
      <c r="I860" s="9">
        <v>44762</v>
      </c>
      <c r="J860" s="9">
        <v>44779</v>
      </c>
      <c r="K860" s="9">
        <v>44788</v>
      </c>
      <c r="L860" t="s">
        <v>19</v>
      </c>
      <c r="M860" s="4">
        <v>37864</v>
      </c>
      <c r="N860">
        <v>4.5</v>
      </c>
      <c r="O860" t="s">
        <v>20</v>
      </c>
      <c r="P860" s="4">
        <v>4</v>
      </c>
      <c r="Q860" t="s">
        <v>28</v>
      </c>
      <c r="R860" s="10" t="str">
        <f t="shared" si="26"/>
        <v>28-33</v>
      </c>
      <c r="S860">
        <f t="shared" si="27"/>
        <v>26</v>
      </c>
    </row>
    <row r="861" spans="1:19">
      <c r="A861" t="s">
        <v>935</v>
      </c>
      <c r="B861" t="s">
        <v>13</v>
      </c>
      <c r="C861" s="4">
        <v>32</v>
      </c>
      <c r="D861" t="s">
        <v>24</v>
      </c>
      <c r="E861" t="s">
        <v>43</v>
      </c>
      <c r="F861" t="s">
        <v>96</v>
      </c>
      <c r="G861" t="s">
        <v>17</v>
      </c>
      <c r="H861" t="s">
        <v>37</v>
      </c>
      <c r="I861" s="9">
        <v>44763</v>
      </c>
      <c r="J861" s="9">
        <v>44771</v>
      </c>
      <c r="K861" s="9">
        <v>44783</v>
      </c>
      <c r="L861" t="s">
        <v>19</v>
      </c>
      <c r="M861" s="4">
        <v>57602</v>
      </c>
      <c r="N861">
        <v>4.2</v>
      </c>
      <c r="O861" t="s">
        <v>20</v>
      </c>
      <c r="P861" s="4">
        <v>4</v>
      </c>
      <c r="Q861" t="s">
        <v>63</v>
      </c>
      <c r="R861" s="10" t="str">
        <f t="shared" si="26"/>
        <v>28-33</v>
      </c>
      <c r="S861">
        <f t="shared" si="27"/>
        <v>20</v>
      </c>
    </row>
    <row r="862" spans="1:19">
      <c r="A862" t="s">
        <v>936</v>
      </c>
      <c r="B862" t="s">
        <v>30</v>
      </c>
      <c r="C862" s="4">
        <v>30</v>
      </c>
      <c r="D862" t="s">
        <v>24</v>
      </c>
      <c r="E862" t="s">
        <v>43</v>
      </c>
      <c r="F862" t="s">
        <v>26</v>
      </c>
      <c r="G862" t="s">
        <v>17</v>
      </c>
      <c r="H862" t="s">
        <v>48</v>
      </c>
      <c r="I862" s="9">
        <v>44763</v>
      </c>
      <c r="J862" s="9">
        <v>44784</v>
      </c>
      <c r="K862" s="9">
        <v>44793</v>
      </c>
      <c r="L862" t="s">
        <v>38</v>
      </c>
      <c r="M862" s="5"/>
      <c r="P862" s="4">
        <v>4</v>
      </c>
      <c r="Q862" t="s">
        <v>28</v>
      </c>
      <c r="R862" s="10" t="str">
        <f t="shared" si="26"/>
        <v>28-33</v>
      </c>
      <c r="S862">
        <f t="shared" si="27"/>
        <v>30</v>
      </c>
    </row>
    <row r="863" spans="1:19">
      <c r="A863" t="s">
        <v>937</v>
      </c>
      <c r="B863" t="s">
        <v>13</v>
      </c>
      <c r="C863" s="4">
        <v>23</v>
      </c>
      <c r="D863" t="s">
        <v>14</v>
      </c>
      <c r="E863" t="s">
        <v>15</v>
      </c>
      <c r="F863" t="s">
        <v>26</v>
      </c>
      <c r="G863" t="s">
        <v>17</v>
      </c>
      <c r="H863" t="s">
        <v>48</v>
      </c>
      <c r="I863" s="9">
        <v>44763</v>
      </c>
      <c r="J863" s="9">
        <v>44773</v>
      </c>
      <c r="K863" s="9">
        <v>44785</v>
      </c>
      <c r="L863" t="s">
        <v>19</v>
      </c>
      <c r="M863" s="4">
        <v>64012</v>
      </c>
      <c r="N863">
        <v>4</v>
      </c>
      <c r="O863" t="s">
        <v>20</v>
      </c>
      <c r="P863" s="4">
        <v>4</v>
      </c>
      <c r="Q863" t="s">
        <v>21</v>
      </c>
      <c r="R863" s="10" t="str">
        <f t="shared" si="26"/>
        <v>22-27</v>
      </c>
      <c r="S863">
        <f t="shared" si="27"/>
        <v>22</v>
      </c>
    </row>
    <row r="864" spans="1:19">
      <c r="A864" t="s">
        <v>938</v>
      </c>
      <c r="B864" t="s">
        <v>13</v>
      </c>
      <c r="C864" s="4">
        <v>40</v>
      </c>
      <c r="D864" t="s">
        <v>58</v>
      </c>
      <c r="E864" t="s">
        <v>111</v>
      </c>
      <c r="F864" t="s">
        <v>96</v>
      </c>
      <c r="G864" t="s">
        <v>27</v>
      </c>
      <c r="H864" t="s">
        <v>48</v>
      </c>
      <c r="I864" s="9">
        <v>44763</v>
      </c>
      <c r="J864" s="9">
        <v>44774</v>
      </c>
      <c r="K864" s="9">
        <v>44786</v>
      </c>
      <c r="L864" t="s">
        <v>19</v>
      </c>
      <c r="M864" s="4">
        <v>55766</v>
      </c>
      <c r="N864">
        <v>3.9</v>
      </c>
      <c r="O864" t="s">
        <v>20</v>
      </c>
      <c r="P864" s="4">
        <v>4</v>
      </c>
      <c r="Q864" t="s">
        <v>28</v>
      </c>
      <c r="R864" s="10" t="str">
        <f t="shared" si="26"/>
        <v>40-45</v>
      </c>
      <c r="S864">
        <f t="shared" si="27"/>
        <v>23</v>
      </c>
    </row>
    <row r="865" spans="1:19">
      <c r="A865" t="s">
        <v>939</v>
      </c>
      <c r="B865" t="s">
        <v>13</v>
      </c>
      <c r="C865" s="4">
        <v>33</v>
      </c>
      <c r="D865" t="s">
        <v>14</v>
      </c>
      <c r="E865" t="s">
        <v>15</v>
      </c>
      <c r="F865" t="s">
        <v>50</v>
      </c>
      <c r="G865" t="s">
        <v>27</v>
      </c>
      <c r="H865" t="s">
        <v>18</v>
      </c>
      <c r="I865" s="9">
        <v>44763</v>
      </c>
      <c r="J865" s="9">
        <v>44776</v>
      </c>
      <c r="K865" s="9">
        <v>44783</v>
      </c>
      <c r="L865" t="s">
        <v>19</v>
      </c>
      <c r="M865" s="4">
        <v>48973</v>
      </c>
      <c r="N865">
        <v>4</v>
      </c>
      <c r="O865" t="s">
        <v>20</v>
      </c>
      <c r="P865" s="4">
        <v>4</v>
      </c>
      <c r="Q865" t="s">
        <v>21</v>
      </c>
      <c r="R865" s="10" t="str">
        <f t="shared" si="26"/>
        <v>28-33</v>
      </c>
      <c r="S865">
        <f t="shared" si="27"/>
        <v>20</v>
      </c>
    </row>
    <row r="866" spans="1:19">
      <c r="A866" t="s">
        <v>940</v>
      </c>
      <c r="B866" t="s">
        <v>13</v>
      </c>
      <c r="C866" s="4">
        <v>29</v>
      </c>
      <c r="D866" t="s">
        <v>14</v>
      </c>
      <c r="E866" t="s">
        <v>15</v>
      </c>
      <c r="F866" t="s">
        <v>36</v>
      </c>
      <c r="G866" t="s">
        <v>32</v>
      </c>
      <c r="H866" t="s">
        <v>37</v>
      </c>
      <c r="I866" s="9">
        <v>44763</v>
      </c>
      <c r="J866" s="9">
        <v>44784</v>
      </c>
      <c r="K866" s="9">
        <v>44789</v>
      </c>
      <c r="L866" t="s">
        <v>19</v>
      </c>
      <c r="M866" s="5"/>
      <c r="O866" t="s">
        <v>20</v>
      </c>
      <c r="P866" s="5"/>
      <c r="Q866" t="s">
        <v>28</v>
      </c>
      <c r="R866" s="10" t="str">
        <f t="shared" si="26"/>
        <v>28-33</v>
      </c>
      <c r="S866">
        <f t="shared" si="27"/>
        <v>26</v>
      </c>
    </row>
    <row r="867" spans="1:19">
      <c r="A867" t="s">
        <v>941</v>
      </c>
      <c r="B867" t="s">
        <v>13</v>
      </c>
      <c r="C867" s="4">
        <v>49</v>
      </c>
      <c r="D867" t="s">
        <v>14</v>
      </c>
      <c r="E867" t="s">
        <v>15</v>
      </c>
      <c r="F867" t="s">
        <v>96</v>
      </c>
      <c r="G867" t="s">
        <v>27</v>
      </c>
      <c r="H867" t="s">
        <v>67</v>
      </c>
      <c r="I867" s="9">
        <v>44764</v>
      </c>
      <c r="J867" s="9">
        <v>44777</v>
      </c>
      <c r="K867" s="9">
        <v>44781</v>
      </c>
      <c r="L867" t="s">
        <v>38</v>
      </c>
      <c r="M867" s="5"/>
      <c r="P867" s="4">
        <v>4</v>
      </c>
      <c r="Q867" t="s">
        <v>21</v>
      </c>
      <c r="R867" s="10" t="str">
        <f t="shared" si="26"/>
        <v>46-51</v>
      </c>
      <c r="S867">
        <f t="shared" si="27"/>
        <v>17</v>
      </c>
    </row>
    <row r="868" spans="1:19">
      <c r="A868" t="s">
        <v>942</v>
      </c>
      <c r="B868" t="s">
        <v>13</v>
      </c>
      <c r="C868" s="4">
        <v>28</v>
      </c>
      <c r="D868" t="s">
        <v>14</v>
      </c>
      <c r="E868" t="s">
        <v>65</v>
      </c>
      <c r="F868" t="s">
        <v>106</v>
      </c>
      <c r="G868" t="s">
        <v>17</v>
      </c>
      <c r="H868" t="s">
        <v>37</v>
      </c>
      <c r="I868" s="9">
        <v>44764</v>
      </c>
      <c r="J868" s="9">
        <v>44786</v>
      </c>
      <c r="K868" s="9">
        <v>44793</v>
      </c>
      <c r="L868" t="s">
        <v>19</v>
      </c>
      <c r="M868" s="4">
        <v>164506</v>
      </c>
      <c r="N868">
        <v>4.5999999999999996</v>
      </c>
      <c r="O868" t="s">
        <v>20</v>
      </c>
      <c r="P868" s="4">
        <v>4</v>
      </c>
      <c r="Q868" t="s">
        <v>28</v>
      </c>
      <c r="R868" s="10" t="str">
        <f t="shared" si="26"/>
        <v>28-33</v>
      </c>
      <c r="S868">
        <f t="shared" si="27"/>
        <v>29</v>
      </c>
    </row>
    <row r="869" spans="1:19">
      <c r="A869" t="s">
        <v>943</v>
      </c>
      <c r="B869" t="s">
        <v>13</v>
      </c>
      <c r="C869" s="4">
        <v>25</v>
      </c>
      <c r="D869" t="s">
        <v>34</v>
      </c>
      <c r="E869" t="s">
        <v>35</v>
      </c>
      <c r="F869" t="s">
        <v>26</v>
      </c>
      <c r="G869" t="s">
        <v>27</v>
      </c>
      <c r="H869" t="s">
        <v>18</v>
      </c>
      <c r="I869" s="9">
        <v>44764</v>
      </c>
      <c r="J869" s="9">
        <v>44782</v>
      </c>
      <c r="K869" s="9">
        <v>44786</v>
      </c>
      <c r="L869" t="s">
        <v>19</v>
      </c>
      <c r="M869" s="4">
        <v>68448</v>
      </c>
      <c r="N869">
        <v>4.5999999999999996</v>
      </c>
      <c r="O869" t="s">
        <v>20</v>
      </c>
      <c r="P869" s="4">
        <v>4</v>
      </c>
      <c r="Q869" t="s">
        <v>28</v>
      </c>
      <c r="R869" s="10" t="str">
        <f t="shared" si="26"/>
        <v>22-27</v>
      </c>
      <c r="S869">
        <f t="shared" si="27"/>
        <v>22</v>
      </c>
    </row>
    <row r="870" spans="1:19">
      <c r="A870" t="s">
        <v>944</v>
      </c>
      <c r="B870" t="s">
        <v>30</v>
      </c>
      <c r="C870" s="4">
        <v>22</v>
      </c>
      <c r="D870" t="s">
        <v>24</v>
      </c>
      <c r="E870" t="s">
        <v>43</v>
      </c>
      <c r="F870" t="s">
        <v>53</v>
      </c>
      <c r="G870" t="s">
        <v>17</v>
      </c>
      <c r="H870" t="s">
        <v>37</v>
      </c>
      <c r="I870" s="9">
        <v>44764</v>
      </c>
      <c r="J870" s="9">
        <v>44779</v>
      </c>
      <c r="K870" s="9">
        <v>44786</v>
      </c>
      <c r="L870" t="s">
        <v>19</v>
      </c>
      <c r="M870" s="4">
        <v>77331</v>
      </c>
      <c r="N870">
        <v>3.5</v>
      </c>
      <c r="O870" t="s">
        <v>20</v>
      </c>
      <c r="P870" s="4">
        <v>4</v>
      </c>
      <c r="Q870" t="s">
        <v>63</v>
      </c>
      <c r="R870" s="10" t="str">
        <f t="shared" si="26"/>
        <v>22-27</v>
      </c>
      <c r="S870">
        <f t="shared" si="27"/>
        <v>22</v>
      </c>
    </row>
    <row r="871" spans="1:19">
      <c r="A871" t="s">
        <v>945</v>
      </c>
      <c r="B871" t="s">
        <v>23</v>
      </c>
      <c r="C871" s="4">
        <v>32</v>
      </c>
      <c r="D871" t="s">
        <v>14</v>
      </c>
      <c r="E871" t="s">
        <v>15</v>
      </c>
      <c r="F871" t="s">
        <v>93</v>
      </c>
      <c r="G871" t="s">
        <v>66</v>
      </c>
      <c r="H871" t="s">
        <v>37</v>
      </c>
      <c r="I871" s="9">
        <v>44765</v>
      </c>
      <c r="J871" s="9">
        <v>44787</v>
      </c>
      <c r="K871" s="9">
        <v>44793</v>
      </c>
      <c r="L871" t="s">
        <v>38</v>
      </c>
      <c r="M871" s="5"/>
      <c r="P871" s="5"/>
      <c r="Q871" t="s">
        <v>28</v>
      </c>
      <c r="R871" s="10" t="str">
        <f t="shared" si="26"/>
        <v>28-33</v>
      </c>
      <c r="S871">
        <f t="shared" si="27"/>
        <v>28</v>
      </c>
    </row>
    <row r="872" spans="1:19">
      <c r="A872" t="s">
        <v>946</v>
      </c>
      <c r="B872" t="s">
        <v>13</v>
      </c>
      <c r="C872" s="4">
        <v>24</v>
      </c>
      <c r="D872" t="s">
        <v>34</v>
      </c>
      <c r="E872" t="s">
        <v>35</v>
      </c>
      <c r="F872" t="s">
        <v>16</v>
      </c>
      <c r="G872" t="s">
        <v>69</v>
      </c>
      <c r="H872" t="s">
        <v>18</v>
      </c>
      <c r="I872" s="9">
        <v>44765</v>
      </c>
      <c r="J872" s="9">
        <v>44780</v>
      </c>
      <c r="K872" s="9">
        <v>44788</v>
      </c>
      <c r="L872" t="s">
        <v>19</v>
      </c>
      <c r="M872" s="4">
        <v>63720</v>
      </c>
      <c r="N872">
        <v>3.8</v>
      </c>
      <c r="O872" t="s">
        <v>20</v>
      </c>
      <c r="P872" s="5"/>
      <c r="Q872" t="s">
        <v>28</v>
      </c>
      <c r="R872" s="10" t="str">
        <f t="shared" si="26"/>
        <v>22-27</v>
      </c>
      <c r="S872">
        <f t="shared" si="27"/>
        <v>23</v>
      </c>
    </row>
    <row r="873" spans="1:19">
      <c r="A873" t="s">
        <v>947</v>
      </c>
      <c r="B873" t="s">
        <v>13</v>
      </c>
      <c r="C873" s="4">
        <v>30</v>
      </c>
      <c r="D873" t="s">
        <v>34</v>
      </c>
      <c r="E873" t="s">
        <v>35</v>
      </c>
      <c r="F873" t="s">
        <v>73</v>
      </c>
      <c r="G873" t="s">
        <v>27</v>
      </c>
      <c r="H873" t="s">
        <v>48</v>
      </c>
      <c r="I873" s="9">
        <v>44765</v>
      </c>
      <c r="J873" s="9">
        <v>44785</v>
      </c>
      <c r="K873" s="9">
        <v>44792</v>
      </c>
      <c r="L873" t="s">
        <v>19</v>
      </c>
      <c r="M873" s="4">
        <v>152600</v>
      </c>
      <c r="N873">
        <v>3.7</v>
      </c>
      <c r="O873" t="s">
        <v>20</v>
      </c>
      <c r="P873" s="4">
        <v>2</v>
      </c>
      <c r="Q873" t="s">
        <v>28</v>
      </c>
      <c r="R873" s="10" t="str">
        <f t="shared" si="26"/>
        <v>28-33</v>
      </c>
      <c r="S873">
        <f t="shared" si="27"/>
        <v>27</v>
      </c>
    </row>
    <row r="874" spans="1:19">
      <c r="A874" t="s">
        <v>948</v>
      </c>
      <c r="B874" t="s">
        <v>30</v>
      </c>
      <c r="C874" s="4">
        <v>45</v>
      </c>
      <c r="D874" t="s">
        <v>14</v>
      </c>
      <c r="E874" t="s">
        <v>65</v>
      </c>
      <c r="F874" t="s">
        <v>53</v>
      </c>
      <c r="G874" t="s">
        <v>27</v>
      </c>
      <c r="H874" t="s">
        <v>37</v>
      </c>
      <c r="I874" s="9">
        <v>44765</v>
      </c>
      <c r="J874" s="9">
        <v>44773</v>
      </c>
      <c r="K874" s="9">
        <v>44779</v>
      </c>
      <c r="L874" t="s">
        <v>38</v>
      </c>
      <c r="M874" s="5"/>
      <c r="P874" s="4">
        <v>4</v>
      </c>
      <c r="Q874" t="s">
        <v>28</v>
      </c>
      <c r="R874" s="10" t="str">
        <f t="shared" si="26"/>
        <v>40-45</v>
      </c>
      <c r="S874">
        <f t="shared" si="27"/>
        <v>14</v>
      </c>
    </row>
    <row r="875" spans="1:19">
      <c r="A875" t="s">
        <v>949</v>
      </c>
      <c r="B875" t="s">
        <v>13</v>
      </c>
      <c r="C875" s="4">
        <v>23</v>
      </c>
      <c r="D875" t="s">
        <v>14</v>
      </c>
      <c r="E875" t="s">
        <v>65</v>
      </c>
      <c r="F875" t="s">
        <v>36</v>
      </c>
      <c r="G875" t="s">
        <v>69</v>
      </c>
      <c r="H875" t="s">
        <v>37</v>
      </c>
      <c r="I875" s="9">
        <v>44766</v>
      </c>
      <c r="J875" s="9">
        <v>44784</v>
      </c>
      <c r="K875" s="9">
        <v>44796</v>
      </c>
      <c r="L875" t="s">
        <v>19</v>
      </c>
      <c r="M875" s="4">
        <v>60575</v>
      </c>
      <c r="N875">
        <v>4.5</v>
      </c>
      <c r="O875" t="s">
        <v>20</v>
      </c>
      <c r="P875" s="4">
        <v>1</v>
      </c>
      <c r="Q875" t="s">
        <v>28</v>
      </c>
      <c r="R875" s="10" t="str">
        <f t="shared" si="26"/>
        <v>22-27</v>
      </c>
      <c r="S875">
        <f t="shared" si="27"/>
        <v>30</v>
      </c>
    </row>
    <row r="876" spans="1:19">
      <c r="A876" t="s">
        <v>950</v>
      </c>
      <c r="B876" t="s">
        <v>13</v>
      </c>
      <c r="C876" s="4">
        <v>38</v>
      </c>
      <c r="D876" t="s">
        <v>24</v>
      </c>
      <c r="E876" t="s">
        <v>25</v>
      </c>
      <c r="F876" t="s">
        <v>26</v>
      </c>
      <c r="G876" t="s">
        <v>69</v>
      </c>
      <c r="H876" t="s">
        <v>18</v>
      </c>
      <c r="I876" s="9">
        <v>44766</v>
      </c>
      <c r="J876" s="9">
        <v>44776</v>
      </c>
      <c r="K876" s="9">
        <v>44783</v>
      </c>
      <c r="L876" t="s">
        <v>19</v>
      </c>
      <c r="M876" s="4">
        <v>69225</v>
      </c>
      <c r="N876">
        <v>4.9000000000000004</v>
      </c>
      <c r="O876" t="s">
        <v>20</v>
      </c>
      <c r="P876" s="4">
        <v>5</v>
      </c>
      <c r="Q876" t="s">
        <v>21</v>
      </c>
      <c r="R876" s="10" t="str">
        <f t="shared" si="26"/>
        <v>34-39</v>
      </c>
      <c r="S876">
        <f t="shared" si="27"/>
        <v>17</v>
      </c>
    </row>
    <row r="877" spans="1:19">
      <c r="A877" t="s">
        <v>951</v>
      </c>
      <c r="B877" t="s">
        <v>13</v>
      </c>
      <c r="C877" s="4">
        <v>31</v>
      </c>
      <c r="D877" t="s">
        <v>14</v>
      </c>
      <c r="E877" t="s">
        <v>65</v>
      </c>
      <c r="F877" t="s">
        <v>44</v>
      </c>
      <c r="G877" t="s">
        <v>27</v>
      </c>
      <c r="H877" t="s">
        <v>48</v>
      </c>
      <c r="I877" s="9">
        <v>44766</v>
      </c>
      <c r="J877" s="9">
        <v>44781</v>
      </c>
      <c r="K877" s="9">
        <v>44790</v>
      </c>
      <c r="L877" t="s">
        <v>19</v>
      </c>
      <c r="M877" s="4">
        <v>87270</v>
      </c>
      <c r="N877">
        <v>4.0999999999999996</v>
      </c>
      <c r="O877" t="s">
        <v>20</v>
      </c>
      <c r="P877" s="5"/>
      <c r="Q877" t="s">
        <v>28</v>
      </c>
      <c r="R877" s="10" t="str">
        <f t="shared" si="26"/>
        <v>28-33</v>
      </c>
      <c r="S877">
        <f t="shared" si="27"/>
        <v>24</v>
      </c>
    </row>
    <row r="878" spans="1:19">
      <c r="A878" t="s">
        <v>952</v>
      </c>
      <c r="B878" t="s">
        <v>30</v>
      </c>
      <c r="C878" s="4">
        <v>31</v>
      </c>
      <c r="D878" t="s">
        <v>14</v>
      </c>
      <c r="E878" t="s">
        <v>15</v>
      </c>
      <c r="F878" t="s">
        <v>44</v>
      </c>
      <c r="G878" t="s">
        <v>32</v>
      </c>
      <c r="H878" t="s">
        <v>37</v>
      </c>
      <c r="I878" s="9">
        <v>44766</v>
      </c>
      <c r="J878" s="9">
        <v>44776</v>
      </c>
      <c r="K878" s="9">
        <v>44784</v>
      </c>
      <c r="L878" t="s">
        <v>56</v>
      </c>
      <c r="M878" s="5"/>
      <c r="P878" s="4">
        <v>4</v>
      </c>
      <c r="Q878" t="s">
        <v>28</v>
      </c>
      <c r="R878" s="10" t="str">
        <f t="shared" si="26"/>
        <v>28-33</v>
      </c>
      <c r="S878">
        <f t="shared" si="27"/>
        <v>18</v>
      </c>
    </row>
    <row r="879" spans="1:19">
      <c r="A879" t="s">
        <v>953</v>
      </c>
      <c r="B879" t="s">
        <v>30</v>
      </c>
      <c r="C879" s="4">
        <v>22</v>
      </c>
      <c r="D879" t="s">
        <v>24</v>
      </c>
      <c r="E879" t="s">
        <v>43</v>
      </c>
      <c r="F879" t="s">
        <v>73</v>
      </c>
      <c r="G879" t="s">
        <v>27</v>
      </c>
      <c r="H879" t="s">
        <v>18</v>
      </c>
      <c r="I879" s="9">
        <v>44766</v>
      </c>
      <c r="J879" s="9">
        <v>44784</v>
      </c>
      <c r="K879" s="9">
        <v>44790</v>
      </c>
      <c r="L879" t="s">
        <v>75</v>
      </c>
      <c r="M879" s="5"/>
      <c r="P879" s="4">
        <v>5</v>
      </c>
      <c r="Q879" t="s">
        <v>28</v>
      </c>
      <c r="R879" s="10" t="str">
        <f t="shared" si="26"/>
        <v>22-27</v>
      </c>
      <c r="S879">
        <f t="shared" si="27"/>
        <v>24</v>
      </c>
    </row>
    <row r="880" spans="1:19">
      <c r="A880" t="s">
        <v>954</v>
      </c>
      <c r="B880" t="s">
        <v>13</v>
      </c>
      <c r="C880" s="4">
        <v>25</v>
      </c>
      <c r="D880" t="s">
        <v>34</v>
      </c>
      <c r="E880" t="s">
        <v>47</v>
      </c>
      <c r="F880" t="s">
        <v>106</v>
      </c>
      <c r="G880" t="s">
        <v>17</v>
      </c>
      <c r="H880" t="s">
        <v>37</v>
      </c>
      <c r="I880" s="9">
        <v>44767</v>
      </c>
      <c r="J880" s="9">
        <v>44782</v>
      </c>
      <c r="K880" s="9">
        <v>44792</v>
      </c>
      <c r="L880" t="s">
        <v>19</v>
      </c>
      <c r="M880" s="4">
        <v>151549</v>
      </c>
      <c r="N880">
        <v>4.8</v>
      </c>
      <c r="O880" t="s">
        <v>20</v>
      </c>
      <c r="P880" s="4">
        <v>5</v>
      </c>
      <c r="Q880" t="s">
        <v>28</v>
      </c>
      <c r="R880" s="10" t="str">
        <f t="shared" si="26"/>
        <v>22-27</v>
      </c>
      <c r="S880">
        <f t="shared" si="27"/>
        <v>25</v>
      </c>
    </row>
    <row r="881" spans="1:19">
      <c r="A881" t="s">
        <v>955</v>
      </c>
      <c r="B881" t="s">
        <v>13</v>
      </c>
      <c r="C881" s="4">
        <v>22</v>
      </c>
      <c r="D881" t="s">
        <v>40</v>
      </c>
      <c r="E881" t="s">
        <v>41</v>
      </c>
      <c r="F881" t="s">
        <v>26</v>
      </c>
      <c r="G881" t="s">
        <v>27</v>
      </c>
      <c r="H881" t="s">
        <v>37</v>
      </c>
      <c r="I881" s="9">
        <v>44767</v>
      </c>
      <c r="J881" s="9">
        <v>44789</v>
      </c>
      <c r="K881" s="9">
        <v>44794</v>
      </c>
      <c r="L881" t="s">
        <v>38</v>
      </c>
      <c r="M881" s="5"/>
      <c r="P881" s="5"/>
      <c r="Q881" t="s">
        <v>21</v>
      </c>
      <c r="R881" s="10" t="str">
        <f t="shared" si="26"/>
        <v>22-27</v>
      </c>
      <c r="S881">
        <f t="shared" si="27"/>
        <v>27</v>
      </c>
    </row>
    <row r="882" spans="1:19">
      <c r="A882" t="s">
        <v>956</v>
      </c>
      <c r="B882" t="s">
        <v>13</v>
      </c>
      <c r="C882" s="4">
        <v>26</v>
      </c>
      <c r="D882" t="s">
        <v>24</v>
      </c>
      <c r="E882" t="s">
        <v>25</v>
      </c>
      <c r="F882" t="s">
        <v>31</v>
      </c>
      <c r="G882" t="s">
        <v>66</v>
      </c>
      <c r="H882" t="s">
        <v>18</v>
      </c>
      <c r="I882" s="9">
        <v>44767</v>
      </c>
      <c r="J882" s="9">
        <v>44788</v>
      </c>
      <c r="K882" s="9">
        <v>44800</v>
      </c>
      <c r="L882" t="s">
        <v>19</v>
      </c>
      <c r="M882" s="4">
        <v>63063</v>
      </c>
      <c r="N882">
        <v>4.0999999999999996</v>
      </c>
      <c r="O882" t="s">
        <v>45</v>
      </c>
      <c r="P882" s="4">
        <v>4</v>
      </c>
      <c r="Q882" t="s">
        <v>28</v>
      </c>
      <c r="R882" s="10" t="str">
        <f t="shared" si="26"/>
        <v>22-27</v>
      </c>
      <c r="S882">
        <f t="shared" si="27"/>
        <v>33</v>
      </c>
    </row>
    <row r="883" spans="1:19">
      <c r="A883" t="s">
        <v>957</v>
      </c>
      <c r="B883" t="s">
        <v>30</v>
      </c>
      <c r="C883" s="4">
        <v>34</v>
      </c>
      <c r="D883" t="s">
        <v>24</v>
      </c>
      <c r="E883" t="s">
        <v>25</v>
      </c>
      <c r="F883" t="s">
        <v>96</v>
      </c>
      <c r="G883" t="s">
        <v>32</v>
      </c>
      <c r="H883" t="s">
        <v>48</v>
      </c>
      <c r="I883" s="9">
        <v>44767</v>
      </c>
      <c r="J883" s="9">
        <v>44783</v>
      </c>
      <c r="K883" s="9">
        <v>44791</v>
      </c>
      <c r="L883" t="s">
        <v>19</v>
      </c>
      <c r="M883" s="4">
        <v>57561</v>
      </c>
      <c r="N883">
        <v>4.4000000000000004</v>
      </c>
      <c r="O883" t="s">
        <v>45</v>
      </c>
      <c r="P883" s="4">
        <v>5</v>
      </c>
      <c r="Q883" t="s">
        <v>21</v>
      </c>
      <c r="R883" s="10" t="str">
        <f t="shared" si="26"/>
        <v>34-39</v>
      </c>
      <c r="S883">
        <f t="shared" si="27"/>
        <v>24</v>
      </c>
    </row>
    <row r="884" spans="1:19">
      <c r="A884" t="s">
        <v>958</v>
      </c>
      <c r="B884" t="s">
        <v>13</v>
      </c>
      <c r="C884" s="4">
        <v>24</v>
      </c>
      <c r="D884" t="s">
        <v>83</v>
      </c>
      <c r="E884" t="s">
        <v>117</v>
      </c>
      <c r="F884" t="s">
        <v>53</v>
      </c>
      <c r="G884" t="s">
        <v>27</v>
      </c>
      <c r="H884" t="s">
        <v>37</v>
      </c>
      <c r="I884" s="9">
        <v>44767</v>
      </c>
      <c r="J884" s="9">
        <v>44789</v>
      </c>
      <c r="K884" s="9">
        <v>44797</v>
      </c>
      <c r="L884" t="s">
        <v>38</v>
      </c>
      <c r="M884" s="5"/>
      <c r="P884" s="4">
        <v>4</v>
      </c>
      <c r="Q884" t="s">
        <v>28</v>
      </c>
      <c r="R884" s="10" t="str">
        <f t="shared" si="26"/>
        <v>22-27</v>
      </c>
      <c r="S884">
        <f t="shared" si="27"/>
        <v>30</v>
      </c>
    </row>
    <row r="885" spans="1:19">
      <c r="A885" t="s">
        <v>959</v>
      </c>
      <c r="B885" t="s">
        <v>13</v>
      </c>
      <c r="C885" s="4">
        <v>32</v>
      </c>
      <c r="D885" t="s">
        <v>14</v>
      </c>
      <c r="E885" t="s">
        <v>15</v>
      </c>
      <c r="F885" t="s">
        <v>16</v>
      </c>
      <c r="G885" t="s">
        <v>17</v>
      </c>
      <c r="H885" t="s">
        <v>18</v>
      </c>
      <c r="I885" s="9">
        <v>44767</v>
      </c>
      <c r="J885" s="9">
        <v>44780</v>
      </c>
      <c r="K885" s="9">
        <v>44790</v>
      </c>
      <c r="L885" t="s">
        <v>19</v>
      </c>
      <c r="M885" s="4">
        <v>42076</v>
      </c>
      <c r="N885">
        <v>4.2</v>
      </c>
      <c r="O885" t="s">
        <v>20</v>
      </c>
      <c r="P885" s="4">
        <v>3</v>
      </c>
      <c r="Q885" t="s">
        <v>28</v>
      </c>
      <c r="R885" s="10" t="str">
        <f t="shared" si="26"/>
        <v>28-33</v>
      </c>
      <c r="S885">
        <f t="shared" si="27"/>
        <v>23</v>
      </c>
    </row>
    <row r="886" spans="1:19">
      <c r="A886" t="s">
        <v>960</v>
      </c>
      <c r="B886" t="s">
        <v>30</v>
      </c>
      <c r="C886" s="4">
        <v>33</v>
      </c>
      <c r="D886" t="s">
        <v>24</v>
      </c>
      <c r="E886" t="s">
        <v>25</v>
      </c>
      <c r="F886" t="s">
        <v>26</v>
      </c>
      <c r="G886" t="s">
        <v>27</v>
      </c>
      <c r="H886" t="s">
        <v>18</v>
      </c>
      <c r="I886" s="9">
        <v>44767</v>
      </c>
      <c r="J886" s="9">
        <v>44782</v>
      </c>
      <c r="K886" s="9">
        <v>44788</v>
      </c>
      <c r="L886" t="s">
        <v>38</v>
      </c>
      <c r="M886" s="5"/>
      <c r="P886" s="4">
        <v>4</v>
      </c>
      <c r="Q886" t="s">
        <v>21</v>
      </c>
      <c r="R886" s="10" t="str">
        <f t="shared" si="26"/>
        <v>28-33</v>
      </c>
      <c r="S886">
        <f t="shared" si="27"/>
        <v>21</v>
      </c>
    </row>
    <row r="887" spans="1:19">
      <c r="A887" t="s">
        <v>961</v>
      </c>
      <c r="B887" t="s">
        <v>13</v>
      </c>
      <c r="C887" s="4">
        <v>34</v>
      </c>
      <c r="D887" t="s">
        <v>24</v>
      </c>
      <c r="E887" t="s">
        <v>43</v>
      </c>
      <c r="F887" t="s">
        <v>78</v>
      </c>
      <c r="G887" t="s">
        <v>27</v>
      </c>
      <c r="H887" t="s">
        <v>18</v>
      </c>
      <c r="I887" s="9">
        <v>44767</v>
      </c>
      <c r="J887" s="9">
        <v>44787</v>
      </c>
      <c r="K887" s="9">
        <v>44797</v>
      </c>
      <c r="L887" t="s">
        <v>38</v>
      </c>
      <c r="M887" s="5"/>
      <c r="P887" s="4">
        <v>5</v>
      </c>
      <c r="Q887" t="s">
        <v>63</v>
      </c>
      <c r="R887" s="10" t="str">
        <f t="shared" si="26"/>
        <v>34-39</v>
      </c>
      <c r="S887">
        <f t="shared" si="27"/>
        <v>30</v>
      </c>
    </row>
    <row r="888" spans="1:19">
      <c r="A888" t="s">
        <v>962</v>
      </c>
      <c r="B888" t="s">
        <v>30</v>
      </c>
      <c r="C888" s="4">
        <v>31</v>
      </c>
      <c r="D888" t="s">
        <v>24</v>
      </c>
      <c r="E888" t="s">
        <v>43</v>
      </c>
      <c r="F888" t="s">
        <v>44</v>
      </c>
      <c r="G888" t="s">
        <v>17</v>
      </c>
      <c r="H888" t="s">
        <v>18</v>
      </c>
      <c r="I888" s="9">
        <v>44767</v>
      </c>
      <c r="J888" s="9">
        <v>44788</v>
      </c>
      <c r="K888" s="9">
        <v>44799</v>
      </c>
      <c r="L888" t="s">
        <v>38</v>
      </c>
      <c r="M888" s="5"/>
      <c r="P888" s="4">
        <v>5</v>
      </c>
      <c r="Q888" t="s">
        <v>28</v>
      </c>
      <c r="R888" s="10" t="str">
        <f t="shared" si="26"/>
        <v>28-33</v>
      </c>
      <c r="S888">
        <f t="shared" si="27"/>
        <v>32</v>
      </c>
    </row>
    <row r="889" spans="1:19">
      <c r="A889" t="s">
        <v>963</v>
      </c>
      <c r="B889" t="s">
        <v>13</v>
      </c>
      <c r="C889" s="4">
        <v>22</v>
      </c>
      <c r="D889" t="s">
        <v>231</v>
      </c>
      <c r="E889" t="s">
        <v>551</v>
      </c>
      <c r="F889" t="s">
        <v>50</v>
      </c>
      <c r="G889" t="s">
        <v>17</v>
      </c>
      <c r="H889" t="s">
        <v>37</v>
      </c>
      <c r="I889" s="9">
        <v>44768</v>
      </c>
      <c r="J889" s="9">
        <v>44782</v>
      </c>
      <c r="K889" s="9">
        <v>44787</v>
      </c>
      <c r="L889" t="s">
        <v>19</v>
      </c>
      <c r="M889" s="4">
        <v>48772</v>
      </c>
      <c r="N889">
        <v>4.7</v>
      </c>
      <c r="O889" t="s">
        <v>45</v>
      </c>
      <c r="P889" s="4">
        <v>1</v>
      </c>
      <c r="Q889" t="s">
        <v>28</v>
      </c>
      <c r="R889" s="10" t="str">
        <f t="shared" si="26"/>
        <v>22-27</v>
      </c>
      <c r="S889">
        <f t="shared" si="27"/>
        <v>19</v>
      </c>
    </row>
    <row r="890" spans="1:19">
      <c r="A890" t="s">
        <v>964</v>
      </c>
      <c r="B890" t="s">
        <v>13</v>
      </c>
      <c r="C890" s="4">
        <v>38</v>
      </c>
      <c r="D890" t="s">
        <v>24</v>
      </c>
      <c r="E890" t="s">
        <v>25</v>
      </c>
      <c r="F890" t="s">
        <v>93</v>
      </c>
      <c r="G890" t="s">
        <v>27</v>
      </c>
      <c r="H890" t="s">
        <v>18</v>
      </c>
      <c r="I890" s="9">
        <v>44768</v>
      </c>
      <c r="J890" s="9">
        <v>44790</v>
      </c>
      <c r="K890" s="9">
        <v>44798</v>
      </c>
      <c r="L890" t="s">
        <v>19</v>
      </c>
      <c r="M890" s="4">
        <v>119666</v>
      </c>
      <c r="N890">
        <v>4.8</v>
      </c>
      <c r="O890" t="s">
        <v>20</v>
      </c>
      <c r="P890" s="4">
        <v>5</v>
      </c>
      <c r="Q890" t="s">
        <v>28</v>
      </c>
      <c r="R890" s="10" t="str">
        <f t="shared" si="26"/>
        <v>34-39</v>
      </c>
      <c r="S890">
        <f t="shared" si="27"/>
        <v>30</v>
      </c>
    </row>
    <row r="891" spans="1:19">
      <c r="A891" t="s">
        <v>965</v>
      </c>
      <c r="B891" t="s">
        <v>13</v>
      </c>
      <c r="C891" s="4">
        <v>23</v>
      </c>
      <c r="D891" t="s">
        <v>14</v>
      </c>
      <c r="E891" t="s">
        <v>65</v>
      </c>
      <c r="F891" t="s">
        <v>106</v>
      </c>
      <c r="G891" t="s">
        <v>17</v>
      </c>
      <c r="H891" t="s">
        <v>48</v>
      </c>
      <c r="I891" s="9">
        <v>44768</v>
      </c>
      <c r="J891" s="9">
        <v>44787</v>
      </c>
      <c r="K891" s="9">
        <v>44797</v>
      </c>
      <c r="L891" t="s">
        <v>19</v>
      </c>
      <c r="M891" s="4">
        <v>185100</v>
      </c>
      <c r="N891">
        <v>4.9000000000000004</v>
      </c>
      <c r="O891" t="s">
        <v>45</v>
      </c>
      <c r="P891" s="4">
        <v>5</v>
      </c>
      <c r="Q891" t="s">
        <v>28</v>
      </c>
      <c r="R891" s="10" t="str">
        <f t="shared" si="26"/>
        <v>22-27</v>
      </c>
      <c r="S891">
        <f t="shared" si="27"/>
        <v>29</v>
      </c>
    </row>
    <row r="892" spans="1:19">
      <c r="A892" t="s">
        <v>966</v>
      </c>
      <c r="B892" t="s">
        <v>30</v>
      </c>
      <c r="C892" s="4">
        <v>23</v>
      </c>
      <c r="D892" t="s">
        <v>40</v>
      </c>
      <c r="E892" t="s">
        <v>41</v>
      </c>
      <c r="F892" t="s">
        <v>31</v>
      </c>
      <c r="G892" t="s">
        <v>17</v>
      </c>
      <c r="H892" t="s">
        <v>37</v>
      </c>
      <c r="I892" s="9">
        <v>44768</v>
      </c>
      <c r="J892" s="9">
        <v>44776</v>
      </c>
      <c r="K892" s="9">
        <v>44782</v>
      </c>
      <c r="L892" t="s">
        <v>19</v>
      </c>
      <c r="M892" s="4">
        <v>79408</v>
      </c>
      <c r="N892">
        <v>3.7</v>
      </c>
      <c r="O892" t="s">
        <v>45</v>
      </c>
      <c r="P892" s="4">
        <v>5</v>
      </c>
      <c r="Q892" t="s">
        <v>28</v>
      </c>
      <c r="R892" s="10" t="str">
        <f t="shared" si="26"/>
        <v>22-27</v>
      </c>
      <c r="S892">
        <f t="shared" si="27"/>
        <v>14</v>
      </c>
    </row>
    <row r="893" spans="1:19">
      <c r="A893" t="s">
        <v>967</v>
      </c>
      <c r="B893" t="s">
        <v>30</v>
      </c>
      <c r="C893" s="4">
        <v>28</v>
      </c>
      <c r="D893" t="s">
        <v>24</v>
      </c>
      <c r="E893" t="s">
        <v>43</v>
      </c>
      <c r="F893" t="s">
        <v>26</v>
      </c>
      <c r="G893" t="s">
        <v>17</v>
      </c>
      <c r="H893" t="s">
        <v>37</v>
      </c>
      <c r="I893" s="9">
        <v>44768</v>
      </c>
      <c r="J893" s="9">
        <v>44789</v>
      </c>
      <c r="K893" s="9">
        <v>44801</v>
      </c>
      <c r="L893" t="s">
        <v>75</v>
      </c>
      <c r="M893" s="5"/>
      <c r="P893" s="4">
        <v>5</v>
      </c>
      <c r="Q893" t="s">
        <v>28</v>
      </c>
      <c r="R893" s="10" t="str">
        <f t="shared" si="26"/>
        <v>28-33</v>
      </c>
      <c r="S893">
        <f t="shared" si="27"/>
        <v>33</v>
      </c>
    </row>
    <row r="894" spans="1:19">
      <c r="A894" t="s">
        <v>968</v>
      </c>
      <c r="B894" t="s">
        <v>30</v>
      </c>
      <c r="C894" s="4">
        <v>27</v>
      </c>
      <c r="D894" t="s">
        <v>80</v>
      </c>
      <c r="E894" t="s">
        <v>81</v>
      </c>
      <c r="F894" t="s">
        <v>106</v>
      </c>
      <c r="G894" t="s">
        <v>27</v>
      </c>
      <c r="H894" t="s">
        <v>18</v>
      </c>
      <c r="I894" s="9">
        <v>44768</v>
      </c>
      <c r="J894" s="9">
        <v>44784</v>
      </c>
      <c r="K894" s="9">
        <v>44791</v>
      </c>
      <c r="L894" t="s">
        <v>19</v>
      </c>
      <c r="M894" s="4">
        <v>163460</v>
      </c>
      <c r="N894">
        <v>4.4000000000000004</v>
      </c>
      <c r="O894" t="s">
        <v>45</v>
      </c>
      <c r="P894" s="4">
        <v>4</v>
      </c>
      <c r="Q894" t="s">
        <v>21</v>
      </c>
      <c r="R894" s="10" t="str">
        <f t="shared" si="26"/>
        <v>22-27</v>
      </c>
      <c r="S894">
        <f t="shared" si="27"/>
        <v>23</v>
      </c>
    </row>
    <row r="895" spans="1:19">
      <c r="A895" t="s">
        <v>969</v>
      </c>
      <c r="B895" t="s">
        <v>13</v>
      </c>
      <c r="C895" s="4">
        <v>28</v>
      </c>
      <c r="D895" t="s">
        <v>40</v>
      </c>
      <c r="E895" t="s">
        <v>41</v>
      </c>
      <c r="F895" t="s">
        <v>44</v>
      </c>
      <c r="G895" t="s">
        <v>27</v>
      </c>
      <c r="H895" t="s">
        <v>48</v>
      </c>
      <c r="I895" s="9">
        <v>44769</v>
      </c>
      <c r="J895" s="9">
        <v>44781</v>
      </c>
      <c r="K895" s="9">
        <v>44786</v>
      </c>
      <c r="L895" t="s">
        <v>19</v>
      </c>
      <c r="M895" s="4">
        <v>68867</v>
      </c>
      <c r="N895">
        <v>4.4000000000000004</v>
      </c>
      <c r="O895" t="s">
        <v>20</v>
      </c>
      <c r="P895" s="4">
        <v>4</v>
      </c>
      <c r="Q895" t="s">
        <v>28</v>
      </c>
      <c r="R895" s="10" t="str">
        <f t="shared" si="26"/>
        <v>28-33</v>
      </c>
      <c r="S895">
        <f t="shared" si="27"/>
        <v>17</v>
      </c>
    </row>
    <row r="896" spans="1:19">
      <c r="A896" t="s">
        <v>970</v>
      </c>
      <c r="B896" t="s">
        <v>30</v>
      </c>
      <c r="C896" s="4">
        <v>27</v>
      </c>
      <c r="D896" t="s">
        <v>14</v>
      </c>
      <c r="E896" t="s">
        <v>65</v>
      </c>
      <c r="F896" t="s">
        <v>36</v>
      </c>
      <c r="G896" t="s">
        <v>27</v>
      </c>
      <c r="H896" t="s">
        <v>48</v>
      </c>
      <c r="I896" s="9">
        <v>44769</v>
      </c>
      <c r="J896" s="9">
        <v>44786</v>
      </c>
      <c r="K896" s="9">
        <v>44794</v>
      </c>
      <c r="L896" t="s">
        <v>19</v>
      </c>
      <c r="M896" s="4">
        <v>56551</v>
      </c>
      <c r="N896">
        <v>4.0999999999999996</v>
      </c>
      <c r="O896" t="s">
        <v>20</v>
      </c>
      <c r="P896" s="4">
        <v>4</v>
      </c>
      <c r="Q896" t="s">
        <v>28</v>
      </c>
      <c r="R896" s="10" t="str">
        <f t="shared" si="26"/>
        <v>22-27</v>
      </c>
      <c r="S896">
        <f t="shared" si="27"/>
        <v>25</v>
      </c>
    </row>
    <row r="897" spans="1:19">
      <c r="A897" t="s">
        <v>971</v>
      </c>
      <c r="B897" t="s">
        <v>13</v>
      </c>
      <c r="C897" s="4">
        <v>25</v>
      </c>
      <c r="D897" t="s">
        <v>24</v>
      </c>
      <c r="E897" t="s">
        <v>43</v>
      </c>
      <c r="F897" t="s">
        <v>50</v>
      </c>
      <c r="G897" t="s">
        <v>27</v>
      </c>
      <c r="H897" t="s">
        <v>18</v>
      </c>
      <c r="I897" s="9">
        <v>44769</v>
      </c>
      <c r="J897" s="9">
        <v>44788</v>
      </c>
      <c r="K897" s="9">
        <v>44795</v>
      </c>
      <c r="L897" t="s">
        <v>19</v>
      </c>
      <c r="M897" s="4">
        <v>44178</v>
      </c>
      <c r="N897">
        <v>4</v>
      </c>
      <c r="O897" t="s">
        <v>20</v>
      </c>
      <c r="P897" s="4">
        <v>3</v>
      </c>
      <c r="Q897" t="s">
        <v>21</v>
      </c>
      <c r="R897" s="10" t="str">
        <f t="shared" si="26"/>
        <v>22-27</v>
      </c>
      <c r="S897">
        <f t="shared" si="27"/>
        <v>26</v>
      </c>
    </row>
    <row r="898" spans="1:19">
      <c r="A898" t="s">
        <v>972</v>
      </c>
      <c r="B898" t="s">
        <v>13</v>
      </c>
      <c r="C898" s="4">
        <v>38</v>
      </c>
      <c r="D898" t="s">
        <v>14</v>
      </c>
      <c r="E898" t="s">
        <v>15</v>
      </c>
      <c r="F898" t="s">
        <v>50</v>
      </c>
      <c r="G898" t="s">
        <v>17</v>
      </c>
      <c r="H898" t="s">
        <v>18</v>
      </c>
      <c r="I898" s="9">
        <v>44769</v>
      </c>
      <c r="J898" s="9">
        <v>44787</v>
      </c>
      <c r="K898" s="9">
        <v>44796</v>
      </c>
      <c r="L898" t="s">
        <v>38</v>
      </c>
      <c r="M898" s="5"/>
      <c r="P898" s="4">
        <v>4</v>
      </c>
      <c r="Q898" t="s">
        <v>28</v>
      </c>
      <c r="R898" s="10" t="str">
        <f t="shared" si="26"/>
        <v>34-39</v>
      </c>
      <c r="S898">
        <f t="shared" si="27"/>
        <v>27</v>
      </c>
    </row>
    <row r="899" spans="1:19">
      <c r="A899" t="s">
        <v>973</v>
      </c>
      <c r="B899" t="s">
        <v>30</v>
      </c>
      <c r="C899" s="4">
        <v>26</v>
      </c>
      <c r="D899" t="s">
        <v>14</v>
      </c>
      <c r="E899" t="s">
        <v>15</v>
      </c>
      <c r="F899" t="s">
        <v>44</v>
      </c>
      <c r="G899" t="s">
        <v>69</v>
      </c>
      <c r="H899" t="s">
        <v>18</v>
      </c>
      <c r="I899" s="9">
        <v>44769</v>
      </c>
      <c r="J899" s="9">
        <v>44782</v>
      </c>
      <c r="K899" s="9">
        <v>44794</v>
      </c>
      <c r="L899" t="s">
        <v>38</v>
      </c>
      <c r="M899" s="5"/>
      <c r="P899" s="4">
        <v>4</v>
      </c>
      <c r="Q899" t="s">
        <v>28</v>
      </c>
      <c r="R899" s="10" t="str">
        <f t="shared" ref="R899:R962" si="28">IF(AND(C899&gt;=22,C899&lt;=27),"22-27",
 IF(AND(C899&gt;=28,C899&lt;=33),"28-33",
 IF(AND(C899&gt;=34,C899&lt;=39),"34-39",
 IF(AND(C899&gt;=40,C899&lt;=45),"40-45",
 IF(AND(C899&gt;=46,C899&lt;=51),"46-51",
 IF(AND(C899&gt;=52,C899&lt;=57),"52-57","Other"))))))</f>
        <v>22-27</v>
      </c>
      <c r="S899">
        <f t="shared" ref="S899:S962" si="29">K899-I899</f>
        <v>25</v>
      </c>
    </row>
    <row r="900" spans="1:19">
      <c r="A900" t="s">
        <v>974</v>
      </c>
      <c r="B900" t="s">
        <v>13</v>
      </c>
      <c r="C900" s="4">
        <v>28</v>
      </c>
      <c r="D900" t="s">
        <v>80</v>
      </c>
      <c r="E900" t="s">
        <v>81</v>
      </c>
      <c r="F900" t="s">
        <v>50</v>
      </c>
      <c r="G900" t="s">
        <v>27</v>
      </c>
      <c r="H900" t="s">
        <v>37</v>
      </c>
      <c r="I900" s="9">
        <v>44770</v>
      </c>
      <c r="J900" s="9">
        <v>44786</v>
      </c>
      <c r="K900" s="9">
        <v>44792</v>
      </c>
      <c r="L900" t="s">
        <v>19</v>
      </c>
      <c r="M900" s="4">
        <v>35294</v>
      </c>
      <c r="N900">
        <v>4.9000000000000004</v>
      </c>
      <c r="O900" t="s">
        <v>20</v>
      </c>
      <c r="P900" s="5"/>
      <c r="Q900" t="s">
        <v>28</v>
      </c>
      <c r="R900" s="10" t="str">
        <f t="shared" si="28"/>
        <v>28-33</v>
      </c>
      <c r="S900">
        <f t="shared" si="29"/>
        <v>22</v>
      </c>
    </row>
    <row r="901" spans="1:19">
      <c r="A901" t="s">
        <v>975</v>
      </c>
      <c r="B901" t="s">
        <v>13</v>
      </c>
      <c r="C901" s="4">
        <v>24</v>
      </c>
      <c r="D901" t="s">
        <v>24</v>
      </c>
      <c r="E901" t="s">
        <v>43</v>
      </c>
      <c r="F901" t="s">
        <v>106</v>
      </c>
      <c r="G901" t="s">
        <v>17</v>
      </c>
      <c r="H901" t="s">
        <v>37</v>
      </c>
      <c r="I901" s="9">
        <v>44770</v>
      </c>
      <c r="J901" s="9">
        <v>44786</v>
      </c>
      <c r="K901" s="9">
        <v>44796</v>
      </c>
      <c r="L901" t="s">
        <v>19</v>
      </c>
      <c r="M901" s="4">
        <v>202750</v>
      </c>
      <c r="N901">
        <v>4.3</v>
      </c>
      <c r="O901" t="s">
        <v>45</v>
      </c>
      <c r="P901" s="4">
        <v>1</v>
      </c>
      <c r="Q901" t="s">
        <v>28</v>
      </c>
      <c r="R901" s="10" t="str">
        <f t="shared" si="28"/>
        <v>22-27</v>
      </c>
      <c r="S901">
        <f t="shared" si="29"/>
        <v>26</v>
      </c>
    </row>
    <row r="902" spans="1:19">
      <c r="A902" t="s">
        <v>976</v>
      </c>
      <c r="B902" t="s">
        <v>13</v>
      </c>
      <c r="C902" s="4">
        <v>35</v>
      </c>
      <c r="D902" t="s">
        <v>14</v>
      </c>
      <c r="E902" t="s">
        <v>15</v>
      </c>
      <c r="F902" t="s">
        <v>36</v>
      </c>
      <c r="G902" t="s">
        <v>27</v>
      </c>
      <c r="H902" t="s">
        <v>51</v>
      </c>
      <c r="I902" s="9">
        <v>44770</v>
      </c>
      <c r="J902" s="9">
        <v>44778</v>
      </c>
      <c r="K902" s="9">
        <v>44784</v>
      </c>
      <c r="L902" t="s">
        <v>19</v>
      </c>
      <c r="M902" s="5"/>
      <c r="O902" t="s">
        <v>45</v>
      </c>
      <c r="P902" s="4">
        <v>4</v>
      </c>
      <c r="Q902" t="s">
        <v>28</v>
      </c>
      <c r="R902" s="10" t="str">
        <f t="shared" si="28"/>
        <v>34-39</v>
      </c>
      <c r="S902">
        <f t="shared" si="29"/>
        <v>14</v>
      </c>
    </row>
    <row r="903" spans="1:19">
      <c r="A903" t="s">
        <v>977</v>
      </c>
      <c r="B903" t="s">
        <v>13</v>
      </c>
      <c r="C903" s="4">
        <v>38</v>
      </c>
      <c r="D903" t="s">
        <v>24</v>
      </c>
      <c r="E903" t="s">
        <v>43</v>
      </c>
      <c r="F903" t="s">
        <v>26</v>
      </c>
      <c r="G903" t="s">
        <v>27</v>
      </c>
      <c r="H903" t="s">
        <v>51</v>
      </c>
      <c r="I903" s="9">
        <v>44771</v>
      </c>
      <c r="J903" s="9">
        <v>44782</v>
      </c>
      <c r="K903" s="9">
        <v>44791</v>
      </c>
      <c r="L903" t="s">
        <v>19</v>
      </c>
      <c r="M903" s="4">
        <v>68269</v>
      </c>
      <c r="N903">
        <v>5</v>
      </c>
      <c r="O903" t="s">
        <v>45</v>
      </c>
      <c r="P903" s="5"/>
      <c r="Q903" t="s">
        <v>21</v>
      </c>
      <c r="R903" s="10" t="str">
        <f t="shared" si="28"/>
        <v>34-39</v>
      </c>
      <c r="S903">
        <f t="shared" si="29"/>
        <v>20</v>
      </c>
    </row>
    <row r="904" spans="1:19">
      <c r="A904" t="s">
        <v>978</v>
      </c>
      <c r="B904" t="s">
        <v>13</v>
      </c>
      <c r="C904" s="4">
        <v>38</v>
      </c>
      <c r="D904" t="s">
        <v>24</v>
      </c>
      <c r="E904" t="s">
        <v>25</v>
      </c>
      <c r="F904" t="s">
        <v>86</v>
      </c>
      <c r="G904" t="s">
        <v>17</v>
      </c>
      <c r="H904" t="s">
        <v>48</v>
      </c>
      <c r="I904" s="9">
        <v>44771</v>
      </c>
      <c r="J904" s="9">
        <v>44788</v>
      </c>
      <c r="K904" s="9">
        <v>44798</v>
      </c>
      <c r="L904" t="s">
        <v>19</v>
      </c>
      <c r="M904" s="4">
        <v>141109</v>
      </c>
      <c r="N904">
        <v>3.7</v>
      </c>
      <c r="O904" t="s">
        <v>20</v>
      </c>
      <c r="P904" s="4">
        <v>4</v>
      </c>
      <c r="Q904" t="s">
        <v>28</v>
      </c>
      <c r="R904" s="10" t="str">
        <f t="shared" si="28"/>
        <v>34-39</v>
      </c>
      <c r="S904">
        <f t="shared" si="29"/>
        <v>27</v>
      </c>
    </row>
    <row r="905" spans="1:19">
      <c r="A905" t="s">
        <v>979</v>
      </c>
      <c r="B905" t="s">
        <v>30</v>
      </c>
      <c r="C905" s="4">
        <v>34</v>
      </c>
      <c r="D905" t="s">
        <v>129</v>
      </c>
      <c r="E905" t="s">
        <v>130</v>
      </c>
      <c r="F905" t="s">
        <v>16</v>
      </c>
      <c r="G905" t="s">
        <v>32</v>
      </c>
      <c r="H905" t="s">
        <v>37</v>
      </c>
      <c r="I905" s="9">
        <v>44771</v>
      </c>
      <c r="J905" s="9">
        <v>44789</v>
      </c>
      <c r="K905" s="9">
        <v>44799</v>
      </c>
      <c r="L905" t="s">
        <v>19</v>
      </c>
      <c r="M905" s="4">
        <v>67687</v>
      </c>
      <c r="N905">
        <v>4.2</v>
      </c>
      <c r="O905" t="s">
        <v>20</v>
      </c>
      <c r="P905" s="4">
        <v>4</v>
      </c>
      <c r="Q905" t="s">
        <v>28</v>
      </c>
      <c r="R905" s="10" t="str">
        <f t="shared" si="28"/>
        <v>34-39</v>
      </c>
      <c r="S905">
        <f t="shared" si="29"/>
        <v>28</v>
      </c>
    </row>
    <row r="906" spans="1:19">
      <c r="A906" t="s">
        <v>980</v>
      </c>
      <c r="B906" t="s">
        <v>13</v>
      </c>
      <c r="C906" s="4">
        <v>33</v>
      </c>
      <c r="D906" t="s">
        <v>14</v>
      </c>
      <c r="E906" t="s">
        <v>15</v>
      </c>
      <c r="F906" t="s">
        <v>50</v>
      </c>
      <c r="G906" t="s">
        <v>69</v>
      </c>
      <c r="H906" t="s">
        <v>18</v>
      </c>
      <c r="I906" s="9">
        <v>44771</v>
      </c>
      <c r="J906" s="9">
        <v>44784</v>
      </c>
      <c r="K906" s="9">
        <v>44788</v>
      </c>
      <c r="L906" t="s">
        <v>38</v>
      </c>
      <c r="M906" s="5"/>
      <c r="P906" s="4">
        <v>4</v>
      </c>
      <c r="Q906" t="s">
        <v>28</v>
      </c>
      <c r="R906" s="10" t="str">
        <f t="shared" si="28"/>
        <v>28-33</v>
      </c>
      <c r="S906">
        <f t="shared" si="29"/>
        <v>17</v>
      </c>
    </row>
    <row r="907" spans="1:19">
      <c r="A907" t="s">
        <v>981</v>
      </c>
      <c r="B907" t="s">
        <v>30</v>
      </c>
      <c r="C907" s="4">
        <v>31</v>
      </c>
      <c r="D907" t="s">
        <v>58</v>
      </c>
      <c r="E907" t="s">
        <v>59</v>
      </c>
      <c r="F907" t="s">
        <v>16</v>
      </c>
      <c r="G907" t="s">
        <v>32</v>
      </c>
      <c r="H907" t="s">
        <v>18</v>
      </c>
      <c r="I907" s="9">
        <v>44771</v>
      </c>
      <c r="J907" s="9">
        <v>44791</v>
      </c>
      <c r="K907" s="9">
        <v>44798</v>
      </c>
      <c r="L907" t="s">
        <v>19</v>
      </c>
      <c r="M907" s="4">
        <v>50649</v>
      </c>
      <c r="N907">
        <v>4.3</v>
      </c>
      <c r="O907" t="s">
        <v>20</v>
      </c>
      <c r="P907" s="5"/>
      <c r="Q907" t="s">
        <v>28</v>
      </c>
      <c r="R907" s="10" t="str">
        <f t="shared" si="28"/>
        <v>28-33</v>
      </c>
      <c r="S907">
        <f t="shared" si="29"/>
        <v>27</v>
      </c>
    </row>
    <row r="908" spans="1:19">
      <c r="A908" t="s">
        <v>982</v>
      </c>
      <c r="B908" t="s">
        <v>30</v>
      </c>
      <c r="C908" s="4">
        <v>33</v>
      </c>
      <c r="D908" t="s">
        <v>14</v>
      </c>
      <c r="E908" t="s">
        <v>15</v>
      </c>
      <c r="F908" t="s">
        <v>93</v>
      </c>
      <c r="G908" t="s">
        <v>27</v>
      </c>
      <c r="H908" t="s">
        <v>18</v>
      </c>
      <c r="I908" s="9">
        <v>44771</v>
      </c>
      <c r="J908" s="9">
        <v>44793</v>
      </c>
      <c r="K908" s="9">
        <v>44798</v>
      </c>
      <c r="L908" t="s">
        <v>56</v>
      </c>
      <c r="M908" s="5"/>
      <c r="P908" s="4">
        <v>2</v>
      </c>
      <c r="Q908" t="s">
        <v>28</v>
      </c>
      <c r="R908" s="10" t="str">
        <f t="shared" si="28"/>
        <v>28-33</v>
      </c>
      <c r="S908">
        <f t="shared" si="29"/>
        <v>27</v>
      </c>
    </row>
    <row r="909" spans="1:19">
      <c r="A909" t="s">
        <v>983</v>
      </c>
      <c r="B909" t="s">
        <v>13</v>
      </c>
      <c r="C909" s="4">
        <v>23</v>
      </c>
      <c r="D909" t="s">
        <v>231</v>
      </c>
      <c r="E909" t="s">
        <v>551</v>
      </c>
      <c r="F909" t="s">
        <v>26</v>
      </c>
      <c r="G909" t="s">
        <v>17</v>
      </c>
      <c r="H909" t="s">
        <v>48</v>
      </c>
      <c r="I909" s="9">
        <v>44771</v>
      </c>
      <c r="J909" s="9">
        <v>44793</v>
      </c>
      <c r="K909" s="9">
        <v>44801</v>
      </c>
      <c r="L909" t="s">
        <v>19</v>
      </c>
      <c r="M909" s="4">
        <v>60485</v>
      </c>
      <c r="N909">
        <v>4.5999999999999996</v>
      </c>
      <c r="O909" t="s">
        <v>20</v>
      </c>
      <c r="P909" s="4">
        <v>5</v>
      </c>
      <c r="Q909" t="s">
        <v>28</v>
      </c>
      <c r="R909" s="10" t="str">
        <f t="shared" si="28"/>
        <v>22-27</v>
      </c>
      <c r="S909">
        <f t="shared" si="29"/>
        <v>30</v>
      </c>
    </row>
    <row r="910" spans="1:19">
      <c r="A910" t="s">
        <v>984</v>
      </c>
      <c r="B910" t="s">
        <v>13</v>
      </c>
      <c r="C910" s="4">
        <v>32</v>
      </c>
      <c r="D910" t="s">
        <v>129</v>
      </c>
      <c r="E910" t="s">
        <v>205</v>
      </c>
      <c r="F910" t="s">
        <v>61</v>
      </c>
      <c r="G910" t="s">
        <v>32</v>
      </c>
      <c r="H910" t="s">
        <v>37</v>
      </c>
      <c r="I910" s="9">
        <v>44771</v>
      </c>
      <c r="J910" s="9">
        <v>44791</v>
      </c>
      <c r="K910" s="9">
        <v>44796</v>
      </c>
      <c r="L910" t="s">
        <v>19</v>
      </c>
      <c r="M910" s="5"/>
      <c r="O910" t="s">
        <v>20</v>
      </c>
      <c r="P910" s="4">
        <v>5</v>
      </c>
      <c r="Q910" t="s">
        <v>28</v>
      </c>
      <c r="R910" s="10" t="str">
        <f t="shared" si="28"/>
        <v>28-33</v>
      </c>
      <c r="S910">
        <f t="shared" si="29"/>
        <v>25</v>
      </c>
    </row>
    <row r="911" spans="1:19">
      <c r="A911" t="s">
        <v>985</v>
      </c>
      <c r="B911" t="s">
        <v>13</v>
      </c>
      <c r="C911" s="4">
        <v>32</v>
      </c>
      <c r="D911" t="s">
        <v>14</v>
      </c>
      <c r="E911" t="s">
        <v>15</v>
      </c>
      <c r="F911" t="s">
        <v>50</v>
      </c>
      <c r="G911" t="s">
        <v>17</v>
      </c>
      <c r="H911" t="s">
        <v>37</v>
      </c>
      <c r="I911" s="9">
        <v>44772</v>
      </c>
      <c r="J911" s="9">
        <v>44785</v>
      </c>
      <c r="K911" s="9">
        <v>44797</v>
      </c>
      <c r="L911" t="s">
        <v>19</v>
      </c>
      <c r="M911" s="4">
        <v>57521</v>
      </c>
      <c r="N911">
        <v>4.4000000000000004</v>
      </c>
      <c r="O911" t="s">
        <v>20</v>
      </c>
      <c r="P911" s="4">
        <v>3</v>
      </c>
      <c r="Q911" t="s">
        <v>28</v>
      </c>
      <c r="R911" s="10" t="str">
        <f t="shared" si="28"/>
        <v>28-33</v>
      </c>
      <c r="S911">
        <f t="shared" si="29"/>
        <v>25</v>
      </c>
    </row>
    <row r="912" spans="1:19">
      <c r="A912" t="s">
        <v>986</v>
      </c>
      <c r="B912" t="s">
        <v>30</v>
      </c>
      <c r="C912" s="4">
        <v>33</v>
      </c>
      <c r="D912" t="s">
        <v>24</v>
      </c>
      <c r="E912" t="s">
        <v>25</v>
      </c>
      <c r="F912" t="s">
        <v>61</v>
      </c>
      <c r="G912" t="s">
        <v>66</v>
      </c>
      <c r="H912" t="s">
        <v>48</v>
      </c>
      <c r="I912" s="9">
        <v>44772</v>
      </c>
      <c r="J912" s="9">
        <v>44781</v>
      </c>
      <c r="K912" s="9">
        <v>44786</v>
      </c>
      <c r="L912" t="s">
        <v>19</v>
      </c>
      <c r="M912" s="5"/>
      <c r="O912" t="s">
        <v>20</v>
      </c>
      <c r="P912" s="4">
        <v>5</v>
      </c>
      <c r="Q912" t="s">
        <v>21</v>
      </c>
      <c r="R912" s="10" t="str">
        <f t="shared" si="28"/>
        <v>28-33</v>
      </c>
      <c r="S912">
        <f t="shared" si="29"/>
        <v>14</v>
      </c>
    </row>
    <row r="913" spans="1:19">
      <c r="A913" t="s">
        <v>987</v>
      </c>
      <c r="B913" t="s">
        <v>13</v>
      </c>
      <c r="C913" s="4">
        <v>22</v>
      </c>
      <c r="D913" t="s">
        <v>129</v>
      </c>
      <c r="E913" t="s">
        <v>205</v>
      </c>
      <c r="F913" t="s">
        <v>53</v>
      </c>
      <c r="G913" t="s">
        <v>27</v>
      </c>
      <c r="H913" t="s">
        <v>51</v>
      </c>
      <c r="I913" s="9">
        <v>44772</v>
      </c>
      <c r="J913" s="9">
        <v>44782</v>
      </c>
      <c r="K913" s="9">
        <v>44794</v>
      </c>
      <c r="L913" t="s">
        <v>19</v>
      </c>
      <c r="M913" s="4">
        <v>83672</v>
      </c>
      <c r="N913">
        <v>4.9000000000000004</v>
      </c>
      <c r="O913" t="s">
        <v>20</v>
      </c>
      <c r="P913" s="4">
        <v>5</v>
      </c>
      <c r="Q913" t="s">
        <v>28</v>
      </c>
      <c r="R913" s="10" t="str">
        <f t="shared" si="28"/>
        <v>22-27</v>
      </c>
      <c r="S913">
        <f t="shared" si="29"/>
        <v>22</v>
      </c>
    </row>
    <row r="914" spans="1:19">
      <c r="A914" t="s">
        <v>988</v>
      </c>
      <c r="B914" t="s">
        <v>30</v>
      </c>
      <c r="C914" s="4">
        <v>27</v>
      </c>
      <c r="D914" t="s">
        <v>14</v>
      </c>
      <c r="E914" t="s">
        <v>15</v>
      </c>
      <c r="F914" t="s">
        <v>16</v>
      </c>
      <c r="G914" t="s">
        <v>32</v>
      </c>
      <c r="H914" t="s">
        <v>51</v>
      </c>
      <c r="I914" s="9">
        <v>44772</v>
      </c>
      <c r="J914" s="9">
        <v>44784</v>
      </c>
      <c r="K914" s="9">
        <v>44794</v>
      </c>
      <c r="L914" t="s">
        <v>38</v>
      </c>
      <c r="M914" s="5"/>
      <c r="P914" s="4">
        <v>4</v>
      </c>
      <c r="Q914" t="s">
        <v>28</v>
      </c>
      <c r="R914" s="10" t="str">
        <f t="shared" si="28"/>
        <v>22-27</v>
      </c>
      <c r="S914">
        <f t="shared" si="29"/>
        <v>22</v>
      </c>
    </row>
    <row r="915" spans="1:19">
      <c r="A915" t="s">
        <v>989</v>
      </c>
      <c r="B915" t="s">
        <v>13</v>
      </c>
      <c r="C915" s="4">
        <v>27</v>
      </c>
      <c r="D915" t="s">
        <v>40</v>
      </c>
      <c r="E915" t="s">
        <v>253</v>
      </c>
      <c r="F915" t="s">
        <v>36</v>
      </c>
      <c r="G915" t="s">
        <v>27</v>
      </c>
      <c r="H915" t="s">
        <v>48</v>
      </c>
      <c r="I915" s="9">
        <v>44772</v>
      </c>
      <c r="J915" s="9">
        <v>44793</v>
      </c>
      <c r="K915" s="9">
        <v>44798</v>
      </c>
      <c r="L915" t="s">
        <v>19</v>
      </c>
      <c r="M915" s="4">
        <v>56378</v>
      </c>
      <c r="N915">
        <v>3.7</v>
      </c>
      <c r="O915" t="s">
        <v>20</v>
      </c>
      <c r="P915" s="4">
        <v>5</v>
      </c>
      <c r="Q915" t="s">
        <v>28</v>
      </c>
      <c r="R915" s="10" t="str">
        <f t="shared" si="28"/>
        <v>22-27</v>
      </c>
      <c r="S915">
        <f t="shared" si="29"/>
        <v>26</v>
      </c>
    </row>
    <row r="916" spans="1:19">
      <c r="A916" t="s">
        <v>990</v>
      </c>
      <c r="B916" t="s">
        <v>13</v>
      </c>
      <c r="C916" s="4">
        <v>36</v>
      </c>
      <c r="D916" t="s">
        <v>14</v>
      </c>
      <c r="E916" t="s">
        <v>15</v>
      </c>
      <c r="F916" t="s">
        <v>53</v>
      </c>
      <c r="G916" t="s">
        <v>17</v>
      </c>
      <c r="H916" t="s">
        <v>37</v>
      </c>
      <c r="I916" s="9">
        <v>44772</v>
      </c>
      <c r="J916" s="9">
        <v>44780</v>
      </c>
      <c r="K916" s="9">
        <v>44789</v>
      </c>
      <c r="L916" t="s">
        <v>19</v>
      </c>
      <c r="M916" s="5"/>
      <c r="O916" t="s">
        <v>20</v>
      </c>
      <c r="P916" s="4">
        <v>2</v>
      </c>
      <c r="Q916" t="s">
        <v>21</v>
      </c>
      <c r="R916" s="10" t="str">
        <f t="shared" si="28"/>
        <v>34-39</v>
      </c>
      <c r="S916">
        <f t="shared" si="29"/>
        <v>17</v>
      </c>
    </row>
    <row r="917" spans="1:19">
      <c r="A917" t="s">
        <v>991</v>
      </c>
      <c r="B917" t="s">
        <v>13</v>
      </c>
      <c r="C917" s="4">
        <v>35</v>
      </c>
      <c r="D917" t="s">
        <v>14</v>
      </c>
      <c r="E917" t="s">
        <v>65</v>
      </c>
      <c r="F917" t="s">
        <v>36</v>
      </c>
      <c r="G917" t="s">
        <v>17</v>
      </c>
      <c r="H917" t="s">
        <v>37</v>
      </c>
      <c r="I917" s="9">
        <v>44772</v>
      </c>
      <c r="J917" s="9">
        <v>44785</v>
      </c>
      <c r="K917" s="9">
        <v>44790</v>
      </c>
      <c r="L917" t="s">
        <v>19</v>
      </c>
      <c r="M917" s="4">
        <v>74951</v>
      </c>
      <c r="N917">
        <v>4.5999999999999996</v>
      </c>
      <c r="O917" t="s">
        <v>20</v>
      </c>
      <c r="P917" s="4">
        <v>4</v>
      </c>
      <c r="Q917" t="s">
        <v>28</v>
      </c>
      <c r="R917" s="10" t="str">
        <f t="shared" si="28"/>
        <v>34-39</v>
      </c>
      <c r="S917">
        <f t="shared" si="29"/>
        <v>18</v>
      </c>
    </row>
    <row r="918" spans="1:19">
      <c r="A918" t="s">
        <v>992</v>
      </c>
      <c r="B918" t="s">
        <v>13</v>
      </c>
      <c r="C918" s="4">
        <v>29</v>
      </c>
      <c r="D918" t="s">
        <v>34</v>
      </c>
      <c r="E918" t="s">
        <v>47</v>
      </c>
      <c r="F918" t="s">
        <v>26</v>
      </c>
      <c r="G918" t="s">
        <v>27</v>
      </c>
      <c r="H918" t="s">
        <v>37</v>
      </c>
      <c r="I918" s="9">
        <v>44772</v>
      </c>
      <c r="J918" s="9">
        <v>44786</v>
      </c>
      <c r="K918" s="9">
        <v>44795</v>
      </c>
      <c r="L918" t="s">
        <v>19</v>
      </c>
      <c r="M918" s="4">
        <v>63649</v>
      </c>
      <c r="N918">
        <v>3.9</v>
      </c>
      <c r="O918" t="s">
        <v>20</v>
      </c>
      <c r="P918" s="4">
        <v>4</v>
      </c>
      <c r="Q918" t="s">
        <v>28</v>
      </c>
      <c r="R918" s="10" t="str">
        <f t="shared" si="28"/>
        <v>28-33</v>
      </c>
      <c r="S918">
        <f t="shared" si="29"/>
        <v>23</v>
      </c>
    </row>
    <row r="919" spans="1:19">
      <c r="A919" t="s">
        <v>993</v>
      </c>
      <c r="B919" t="s">
        <v>23</v>
      </c>
      <c r="C919" s="4">
        <v>38</v>
      </c>
      <c r="D919" t="s">
        <v>24</v>
      </c>
      <c r="E919" t="s">
        <v>43</v>
      </c>
      <c r="F919" t="s">
        <v>78</v>
      </c>
      <c r="G919" t="s">
        <v>66</v>
      </c>
      <c r="H919" t="s">
        <v>18</v>
      </c>
      <c r="I919" s="9">
        <v>44772</v>
      </c>
      <c r="J919" s="9">
        <v>44790</v>
      </c>
      <c r="K919" s="9">
        <v>44799</v>
      </c>
      <c r="L919" t="s">
        <v>38</v>
      </c>
      <c r="M919" s="5"/>
      <c r="P919" s="4">
        <v>5</v>
      </c>
      <c r="Q919" t="s">
        <v>28</v>
      </c>
      <c r="R919" s="10" t="str">
        <f t="shared" si="28"/>
        <v>34-39</v>
      </c>
      <c r="S919">
        <f t="shared" si="29"/>
        <v>27</v>
      </c>
    </row>
    <row r="920" spans="1:19">
      <c r="A920" t="s">
        <v>994</v>
      </c>
      <c r="B920" t="s">
        <v>30</v>
      </c>
      <c r="C920" s="4">
        <v>31</v>
      </c>
      <c r="D920" t="s">
        <v>83</v>
      </c>
      <c r="E920" t="s">
        <v>117</v>
      </c>
      <c r="F920" t="s">
        <v>44</v>
      </c>
      <c r="G920" t="s">
        <v>27</v>
      </c>
      <c r="H920" t="s">
        <v>18</v>
      </c>
      <c r="I920" s="9">
        <v>44773</v>
      </c>
      <c r="J920" s="9">
        <v>44789</v>
      </c>
      <c r="K920" s="9">
        <v>44797</v>
      </c>
      <c r="L920" t="s">
        <v>19</v>
      </c>
      <c r="M920" s="4">
        <v>78900</v>
      </c>
      <c r="N920">
        <v>4.7</v>
      </c>
      <c r="O920" t="s">
        <v>20</v>
      </c>
      <c r="P920" s="4">
        <v>3</v>
      </c>
      <c r="Q920" t="s">
        <v>21</v>
      </c>
      <c r="R920" s="10" t="str">
        <f t="shared" si="28"/>
        <v>28-33</v>
      </c>
      <c r="S920">
        <f t="shared" si="29"/>
        <v>24</v>
      </c>
    </row>
    <row r="921" spans="1:19">
      <c r="A921" t="s">
        <v>995</v>
      </c>
      <c r="B921" t="s">
        <v>13</v>
      </c>
      <c r="C921" s="4">
        <v>31</v>
      </c>
      <c r="D921" t="s">
        <v>34</v>
      </c>
      <c r="E921" t="s">
        <v>35</v>
      </c>
      <c r="F921" t="s">
        <v>50</v>
      </c>
      <c r="G921" t="s">
        <v>27</v>
      </c>
      <c r="H921" t="s">
        <v>18</v>
      </c>
      <c r="I921" s="9">
        <v>44773</v>
      </c>
      <c r="J921" s="9">
        <v>44794</v>
      </c>
      <c r="K921" s="9">
        <v>44800</v>
      </c>
      <c r="L921" t="s">
        <v>19</v>
      </c>
      <c r="M921" s="4">
        <v>40488</v>
      </c>
      <c r="N921">
        <v>3.8</v>
      </c>
      <c r="O921" t="s">
        <v>20</v>
      </c>
      <c r="P921" s="4">
        <v>5</v>
      </c>
      <c r="Q921" t="s">
        <v>21</v>
      </c>
      <c r="R921" s="10" t="str">
        <f t="shared" si="28"/>
        <v>28-33</v>
      </c>
      <c r="S921">
        <f t="shared" si="29"/>
        <v>27</v>
      </c>
    </row>
    <row r="922" spans="1:19">
      <c r="A922" t="s">
        <v>996</v>
      </c>
      <c r="B922" t="s">
        <v>30</v>
      </c>
      <c r="C922" s="4">
        <v>28</v>
      </c>
      <c r="D922" t="s">
        <v>24</v>
      </c>
      <c r="E922" t="s">
        <v>43</v>
      </c>
      <c r="F922" t="s">
        <v>61</v>
      </c>
      <c r="G922" t="s">
        <v>69</v>
      </c>
      <c r="H922" t="s">
        <v>67</v>
      </c>
      <c r="I922" s="9">
        <v>44773</v>
      </c>
      <c r="J922" s="9">
        <v>44783</v>
      </c>
      <c r="K922" s="9">
        <v>44790</v>
      </c>
      <c r="L922" t="s">
        <v>19</v>
      </c>
      <c r="M922" s="4">
        <v>58726</v>
      </c>
      <c r="N922">
        <v>3.9</v>
      </c>
      <c r="O922" t="s">
        <v>45</v>
      </c>
      <c r="P922" s="5"/>
      <c r="Q922" t="s">
        <v>28</v>
      </c>
      <c r="R922" s="10" t="str">
        <f t="shared" si="28"/>
        <v>28-33</v>
      </c>
      <c r="S922">
        <f t="shared" si="29"/>
        <v>17</v>
      </c>
    </row>
    <row r="923" spans="1:19">
      <c r="A923" t="s">
        <v>997</v>
      </c>
      <c r="B923" t="s">
        <v>13</v>
      </c>
      <c r="C923" s="4">
        <v>25</v>
      </c>
      <c r="D923" t="s">
        <v>83</v>
      </c>
      <c r="E923" t="s">
        <v>84</v>
      </c>
      <c r="F923" t="s">
        <v>96</v>
      </c>
      <c r="G923" t="s">
        <v>27</v>
      </c>
      <c r="H923" t="s">
        <v>18</v>
      </c>
      <c r="I923" s="9">
        <v>44773</v>
      </c>
      <c r="J923" s="9">
        <v>44790</v>
      </c>
      <c r="K923" s="9">
        <v>44798</v>
      </c>
      <c r="L923" t="s">
        <v>19</v>
      </c>
      <c r="M923" s="5"/>
      <c r="O923" t="s">
        <v>20</v>
      </c>
      <c r="P923" s="4">
        <v>1</v>
      </c>
      <c r="Q923" t="s">
        <v>28</v>
      </c>
      <c r="R923" s="10" t="str">
        <f t="shared" si="28"/>
        <v>22-27</v>
      </c>
      <c r="S923">
        <f t="shared" si="29"/>
        <v>25</v>
      </c>
    </row>
    <row r="924" spans="1:19">
      <c r="A924" t="s">
        <v>998</v>
      </c>
      <c r="B924" t="s">
        <v>30</v>
      </c>
      <c r="C924" s="4">
        <v>25</v>
      </c>
      <c r="D924" t="s">
        <v>34</v>
      </c>
      <c r="E924" t="s">
        <v>35</v>
      </c>
      <c r="F924" t="s">
        <v>36</v>
      </c>
      <c r="G924" t="s">
        <v>27</v>
      </c>
      <c r="H924" t="s">
        <v>37</v>
      </c>
      <c r="I924" s="9">
        <v>44774</v>
      </c>
      <c r="J924" s="9">
        <v>44791</v>
      </c>
      <c r="K924" s="9">
        <v>44795</v>
      </c>
      <c r="L924" t="s">
        <v>19</v>
      </c>
      <c r="M924" s="5"/>
      <c r="O924" t="s">
        <v>20</v>
      </c>
      <c r="P924" s="4">
        <v>4</v>
      </c>
      <c r="Q924" t="s">
        <v>28</v>
      </c>
      <c r="R924" s="10" t="str">
        <f t="shared" si="28"/>
        <v>22-27</v>
      </c>
      <c r="S924">
        <f t="shared" si="29"/>
        <v>21</v>
      </c>
    </row>
    <row r="925" spans="1:19">
      <c r="A925" t="s">
        <v>999</v>
      </c>
      <c r="B925" t="s">
        <v>30</v>
      </c>
      <c r="C925" s="4">
        <v>22</v>
      </c>
      <c r="D925" t="s">
        <v>24</v>
      </c>
      <c r="E925" t="s">
        <v>25</v>
      </c>
      <c r="F925" t="s">
        <v>96</v>
      </c>
      <c r="G925" t="s">
        <v>32</v>
      </c>
      <c r="H925" t="s">
        <v>37</v>
      </c>
      <c r="I925" s="9">
        <v>44774</v>
      </c>
      <c r="J925" s="9">
        <v>44788</v>
      </c>
      <c r="K925" s="9">
        <v>44793</v>
      </c>
      <c r="L925" t="s">
        <v>38</v>
      </c>
      <c r="M925" s="5"/>
      <c r="P925" s="5"/>
      <c r="Q925" t="s">
        <v>28</v>
      </c>
      <c r="R925" s="10" t="str">
        <f t="shared" si="28"/>
        <v>22-27</v>
      </c>
      <c r="S925">
        <f t="shared" si="29"/>
        <v>19</v>
      </c>
    </row>
    <row r="926" spans="1:19">
      <c r="A926" t="s">
        <v>1000</v>
      </c>
      <c r="B926" t="s">
        <v>13</v>
      </c>
      <c r="C926" s="4">
        <v>31</v>
      </c>
      <c r="D926" t="s">
        <v>83</v>
      </c>
      <c r="E926" t="s">
        <v>84</v>
      </c>
      <c r="F926" t="s">
        <v>78</v>
      </c>
      <c r="G926" t="s">
        <v>32</v>
      </c>
      <c r="H926" t="s">
        <v>37</v>
      </c>
      <c r="I926" s="9">
        <v>44774</v>
      </c>
      <c r="J926" s="9">
        <v>44784</v>
      </c>
      <c r="K926" s="9">
        <v>44794</v>
      </c>
      <c r="L926" t="s">
        <v>19</v>
      </c>
      <c r="M926" s="5"/>
      <c r="O926" t="s">
        <v>45</v>
      </c>
      <c r="P926" s="4">
        <v>5</v>
      </c>
      <c r="Q926" t="s">
        <v>28</v>
      </c>
      <c r="R926" s="10" t="str">
        <f t="shared" si="28"/>
        <v>28-33</v>
      </c>
      <c r="S926">
        <f t="shared" si="29"/>
        <v>20</v>
      </c>
    </row>
    <row r="927" spans="1:19">
      <c r="A927" t="s">
        <v>1001</v>
      </c>
      <c r="B927" t="s">
        <v>13</v>
      </c>
      <c r="C927" s="4">
        <v>30</v>
      </c>
      <c r="D927" t="s">
        <v>14</v>
      </c>
      <c r="E927" t="s">
        <v>15</v>
      </c>
      <c r="F927" t="s">
        <v>36</v>
      </c>
      <c r="G927" t="s">
        <v>66</v>
      </c>
      <c r="H927" t="s">
        <v>18</v>
      </c>
      <c r="I927" s="9">
        <v>44774</v>
      </c>
      <c r="J927" s="9">
        <v>44791</v>
      </c>
      <c r="K927" s="9">
        <v>44798</v>
      </c>
      <c r="L927" t="s">
        <v>56</v>
      </c>
      <c r="M927" s="5"/>
      <c r="P927" s="4">
        <v>4</v>
      </c>
      <c r="Q927" t="s">
        <v>21</v>
      </c>
      <c r="R927" s="10" t="str">
        <f t="shared" si="28"/>
        <v>28-33</v>
      </c>
      <c r="S927">
        <f t="shared" si="29"/>
        <v>24</v>
      </c>
    </row>
    <row r="928" spans="1:19">
      <c r="A928" t="s">
        <v>1002</v>
      </c>
      <c r="B928" t="s">
        <v>13</v>
      </c>
      <c r="C928" s="4">
        <v>29</v>
      </c>
      <c r="D928" t="s">
        <v>40</v>
      </c>
      <c r="E928" t="s">
        <v>253</v>
      </c>
      <c r="F928" t="s">
        <v>61</v>
      </c>
      <c r="G928" t="s">
        <v>32</v>
      </c>
      <c r="H928" t="s">
        <v>48</v>
      </c>
      <c r="I928" s="9">
        <v>44774</v>
      </c>
      <c r="J928" s="9">
        <v>44783</v>
      </c>
      <c r="K928" s="9">
        <v>44793</v>
      </c>
      <c r="L928" t="s">
        <v>19</v>
      </c>
      <c r="M928" s="4">
        <v>54849</v>
      </c>
      <c r="N928">
        <v>4.5</v>
      </c>
      <c r="O928" t="s">
        <v>20</v>
      </c>
      <c r="P928" s="4">
        <v>4</v>
      </c>
      <c r="Q928" t="s">
        <v>21</v>
      </c>
      <c r="R928" s="10" t="str">
        <f t="shared" si="28"/>
        <v>28-33</v>
      </c>
      <c r="S928">
        <f t="shared" si="29"/>
        <v>19</v>
      </c>
    </row>
    <row r="929" spans="1:19">
      <c r="A929" t="s">
        <v>1003</v>
      </c>
      <c r="B929" t="s">
        <v>13</v>
      </c>
      <c r="C929" s="4">
        <v>29</v>
      </c>
      <c r="D929" t="s">
        <v>14</v>
      </c>
      <c r="E929" t="s">
        <v>15</v>
      </c>
      <c r="F929" t="s">
        <v>44</v>
      </c>
      <c r="G929" t="s">
        <v>32</v>
      </c>
      <c r="H929" t="s">
        <v>18</v>
      </c>
      <c r="I929" s="9">
        <v>44774</v>
      </c>
      <c r="J929" s="9">
        <v>44795</v>
      </c>
      <c r="K929" s="9">
        <v>44800</v>
      </c>
      <c r="L929" t="s">
        <v>19</v>
      </c>
      <c r="M929" s="4">
        <v>76903</v>
      </c>
      <c r="N929">
        <v>4.2</v>
      </c>
      <c r="O929" t="s">
        <v>20</v>
      </c>
      <c r="P929" s="4">
        <v>4</v>
      </c>
      <c r="Q929" t="s">
        <v>28</v>
      </c>
      <c r="R929" s="10" t="str">
        <f t="shared" si="28"/>
        <v>28-33</v>
      </c>
      <c r="S929">
        <f t="shared" si="29"/>
        <v>26</v>
      </c>
    </row>
    <row r="930" spans="1:19">
      <c r="A930" t="s">
        <v>1004</v>
      </c>
      <c r="B930" t="s">
        <v>30</v>
      </c>
      <c r="C930" s="4">
        <v>25</v>
      </c>
      <c r="D930" t="s">
        <v>129</v>
      </c>
      <c r="E930" t="s">
        <v>205</v>
      </c>
      <c r="F930" t="s">
        <v>44</v>
      </c>
      <c r="G930" t="s">
        <v>69</v>
      </c>
      <c r="H930" t="s">
        <v>51</v>
      </c>
      <c r="I930" s="9">
        <v>44774</v>
      </c>
      <c r="J930" s="9">
        <v>44794</v>
      </c>
      <c r="K930" s="9">
        <v>44799</v>
      </c>
      <c r="L930" t="s">
        <v>19</v>
      </c>
      <c r="M930" s="4">
        <v>60709</v>
      </c>
      <c r="N930">
        <v>4.4000000000000004</v>
      </c>
      <c r="O930" t="s">
        <v>20</v>
      </c>
      <c r="P930" s="4">
        <v>4</v>
      </c>
      <c r="Q930" t="s">
        <v>28</v>
      </c>
      <c r="R930" s="10" t="str">
        <f t="shared" si="28"/>
        <v>22-27</v>
      </c>
      <c r="S930">
        <f t="shared" si="29"/>
        <v>25</v>
      </c>
    </row>
    <row r="931" spans="1:19">
      <c r="A931" t="s">
        <v>1005</v>
      </c>
      <c r="B931" t="s">
        <v>13</v>
      </c>
      <c r="C931" s="4">
        <v>32</v>
      </c>
      <c r="D931" t="s">
        <v>40</v>
      </c>
      <c r="E931" t="s">
        <v>41</v>
      </c>
      <c r="F931" t="s">
        <v>50</v>
      </c>
      <c r="G931" t="s">
        <v>17</v>
      </c>
      <c r="H931" t="s">
        <v>37</v>
      </c>
      <c r="I931" s="9">
        <v>44774</v>
      </c>
      <c r="J931" s="9">
        <v>44794</v>
      </c>
      <c r="K931" s="9">
        <v>44800</v>
      </c>
      <c r="L931" t="s">
        <v>19</v>
      </c>
      <c r="M931" s="4">
        <v>47055</v>
      </c>
      <c r="N931">
        <v>3.7</v>
      </c>
      <c r="O931" t="s">
        <v>20</v>
      </c>
      <c r="P931" s="4">
        <v>4</v>
      </c>
      <c r="Q931" t="s">
        <v>21</v>
      </c>
      <c r="R931" s="10" t="str">
        <f t="shared" si="28"/>
        <v>28-33</v>
      </c>
      <c r="S931">
        <f t="shared" si="29"/>
        <v>26</v>
      </c>
    </row>
    <row r="932" spans="1:19">
      <c r="A932" t="s">
        <v>1006</v>
      </c>
      <c r="B932" t="s">
        <v>13</v>
      </c>
      <c r="C932" s="4">
        <v>35</v>
      </c>
      <c r="D932" t="s">
        <v>14</v>
      </c>
      <c r="E932" t="s">
        <v>65</v>
      </c>
      <c r="F932" t="s">
        <v>31</v>
      </c>
      <c r="G932" t="s">
        <v>27</v>
      </c>
      <c r="H932" t="s">
        <v>18</v>
      </c>
      <c r="I932" s="9">
        <v>44775</v>
      </c>
      <c r="J932" s="9">
        <v>44787</v>
      </c>
      <c r="K932" s="9">
        <v>44799</v>
      </c>
      <c r="L932" t="s">
        <v>145</v>
      </c>
      <c r="M932" s="5"/>
      <c r="P932" s="4">
        <v>5</v>
      </c>
      <c r="Q932" t="s">
        <v>21</v>
      </c>
      <c r="R932" s="10" t="str">
        <f t="shared" si="28"/>
        <v>34-39</v>
      </c>
      <c r="S932">
        <f t="shared" si="29"/>
        <v>24</v>
      </c>
    </row>
    <row r="933" spans="1:19">
      <c r="A933" t="s">
        <v>1007</v>
      </c>
      <c r="B933" t="s">
        <v>30</v>
      </c>
      <c r="C933" s="4">
        <v>39</v>
      </c>
      <c r="D933" t="s">
        <v>24</v>
      </c>
      <c r="E933" t="s">
        <v>43</v>
      </c>
      <c r="F933" t="s">
        <v>26</v>
      </c>
      <c r="G933" t="s">
        <v>32</v>
      </c>
      <c r="H933" t="s">
        <v>18</v>
      </c>
      <c r="I933" s="9">
        <v>44775</v>
      </c>
      <c r="J933" s="9">
        <v>44794</v>
      </c>
      <c r="K933" s="9">
        <v>44802</v>
      </c>
      <c r="L933" t="s">
        <v>75</v>
      </c>
      <c r="M933" s="5"/>
      <c r="P933" s="4">
        <v>5</v>
      </c>
      <c r="Q933" t="s">
        <v>28</v>
      </c>
      <c r="R933" s="10" t="str">
        <f t="shared" si="28"/>
        <v>34-39</v>
      </c>
      <c r="S933">
        <f t="shared" si="29"/>
        <v>27</v>
      </c>
    </row>
    <row r="934" spans="1:19">
      <c r="A934" t="s">
        <v>1008</v>
      </c>
      <c r="B934" t="s">
        <v>23</v>
      </c>
      <c r="C934" s="4">
        <v>29</v>
      </c>
      <c r="D934" t="s">
        <v>24</v>
      </c>
      <c r="E934" t="s">
        <v>43</v>
      </c>
      <c r="F934" t="s">
        <v>53</v>
      </c>
      <c r="G934" t="s">
        <v>27</v>
      </c>
      <c r="H934" t="s">
        <v>37</v>
      </c>
      <c r="I934" s="9">
        <v>44776</v>
      </c>
      <c r="J934" s="9">
        <v>44797</v>
      </c>
      <c r="K934" s="9">
        <v>44808</v>
      </c>
      <c r="L934" t="s">
        <v>19</v>
      </c>
      <c r="M934" s="4">
        <v>66990</v>
      </c>
      <c r="N934">
        <v>4.3</v>
      </c>
      <c r="O934" t="s">
        <v>20</v>
      </c>
      <c r="P934" s="4">
        <v>3</v>
      </c>
      <c r="Q934" t="s">
        <v>28</v>
      </c>
      <c r="R934" s="10" t="str">
        <f t="shared" si="28"/>
        <v>28-33</v>
      </c>
      <c r="S934">
        <f t="shared" si="29"/>
        <v>32</v>
      </c>
    </row>
    <row r="935" spans="1:19">
      <c r="A935" t="s">
        <v>1009</v>
      </c>
      <c r="B935" t="s">
        <v>13</v>
      </c>
      <c r="C935" s="4">
        <v>24</v>
      </c>
      <c r="D935" t="s">
        <v>14</v>
      </c>
      <c r="E935" t="s">
        <v>15</v>
      </c>
      <c r="F935" t="s">
        <v>26</v>
      </c>
      <c r="G935" t="s">
        <v>27</v>
      </c>
      <c r="H935" t="s">
        <v>37</v>
      </c>
      <c r="I935" s="9">
        <v>44776</v>
      </c>
      <c r="J935" s="9">
        <v>44789</v>
      </c>
      <c r="K935" s="9">
        <v>44794</v>
      </c>
      <c r="L935" t="s">
        <v>75</v>
      </c>
      <c r="M935" s="5"/>
      <c r="P935" s="4">
        <v>4</v>
      </c>
      <c r="Q935" t="s">
        <v>28</v>
      </c>
      <c r="R935" s="10" t="str">
        <f t="shared" si="28"/>
        <v>22-27</v>
      </c>
      <c r="S935">
        <f t="shared" si="29"/>
        <v>18</v>
      </c>
    </row>
    <row r="936" spans="1:19">
      <c r="A936" t="s">
        <v>1010</v>
      </c>
      <c r="B936" t="s">
        <v>13</v>
      </c>
      <c r="C936" s="4">
        <v>46</v>
      </c>
      <c r="D936" t="s">
        <v>14</v>
      </c>
      <c r="E936" t="s">
        <v>15</v>
      </c>
      <c r="F936" t="s">
        <v>96</v>
      </c>
      <c r="G936" t="s">
        <v>32</v>
      </c>
      <c r="H936" t="s">
        <v>18</v>
      </c>
      <c r="I936" s="9">
        <v>44776</v>
      </c>
      <c r="J936" s="9">
        <v>44795</v>
      </c>
      <c r="K936" s="9">
        <v>44807</v>
      </c>
      <c r="L936" t="s">
        <v>38</v>
      </c>
      <c r="M936" s="5"/>
      <c r="P936" s="4">
        <v>4</v>
      </c>
      <c r="Q936" t="s">
        <v>28</v>
      </c>
      <c r="R936" s="10" t="str">
        <f t="shared" si="28"/>
        <v>46-51</v>
      </c>
      <c r="S936">
        <f t="shared" si="29"/>
        <v>31</v>
      </c>
    </row>
    <row r="937" spans="1:19">
      <c r="A937" t="s">
        <v>1011</v>
      </c>
      <c r="B937" t="s">
        <v>13</v>
      </c>
      <c r="C937" s="4">
        <v>29</v>
      </c>
      <c r="D937" t="s">
        <v>14</v>
      </c>
      <c r="E937" t="s">
        <v>65</v>
      </c>
      <c r="F937" t="s">
        <v>78</v>
      </c>
      <c r="G937" t="s">
        <v>66</v>
      </c>
      <c r="H937" t="s">
        <v>37</v>
      </c>
      <c r="I937" s="9">
        <v>44776</v>
      </c>
      <c r="J937" s="9">
        <v>44784</v>
      </c>
      <c r="K937" s="9">
        <v>44793</v>
      </c>
      <c r="L937" t="s">
        <v>19</v>
      </c>
      <c r="M937" s="4">
        <v>64893</v>
      </c>
      <c r="N937">
        <v>3.9</v>
      </c>
      <c r="O937" t="s">
        <v>45</v>
      </c>
      <c r="P937" s="4">
        <v>4</v>
      </c>
      <c r="Q937" t="s">
        <v>28</v>
      </c>
      <c r="R937" s="10" t="str">
        <f t="shared" si="28"/>
        <v>28-33</v>
      </c>
      <c r="S937">
        <f t="shared" si="29"/>
        <v>17</v>
      </c>
    </row>
    <row r="938" spans="1:19">
      <c r="A938" t="s">
        <v>1012</v>
      </c>
      <c r="B938" t="s">
        <v>13</v>
      </c>
      <c r="C938" s="4">
        <v>46</v>
      </c>
      <c r="D938" t="s">
        <v>14</v>
      </c>
      <c r="E938" t="s">
        <v>15</v>
      </c>
      <c r="F938" t="s">
        <v>50</v>
      </c>
      <c r="G938" t="s">
        <v>17</v>
      </c>
      <c r="H938" t="s">
        <v>51</v>
      </c>
      <c r="I938" s="9">
        <v>44778</v>
      </c>
      <c r="J938" s="9">
        <v>44790</v>
      </c>
      <c r="K938" s="9">
        <v>44798</v>
      </c>
      <c r="L938" t="s">
        <v>19</v>
      </c>
      <c r="M938" s="4">
        <v>40767</v>
      </c>
      <c r="N938">
        <v>4</v>
      </c>
      <c r="O938" t="s">
        <v>20</v>
      </c>
      <c r="P938" s="5"/>
      <c r="Q938" t="s">
        <v>28</v>
      </c>
      <c r="R938" s="10" t="str">
        <f t="shared" si="28"/>
        <v>46-51</v>
      </c>
      <c r="S938">
        <f t="shared" si="29"/>
        <v>20</v>
      </c>
    </row>
    <row r="939" spans="1:19">
      <c r="A939" t="s">
        <v>1013</v>
      </c>
      <c r="B939" t="s">
        <v>23</v>
      </c>
      <c r="C939" s="4">
        <v>32</v>
      </c>
      <c r="D939" t="s">
        <v>14</v>
      </c>
      <c r="E939" t="s">
        <v>15</v>
      </c>
      <c r="F939" t="s">
        <v>44</v>
      </c>
      <c r="G939" t="s">
        <v>27</v>
      </c>
      <c r="H939" t="s">
        <v>37</v>
      </c>
      <c r="I939" s="9">
        <v>44778</v>
      </c>
      <c r="J939" s="9">
        <v>44792</v>
      </c>
      <c r="K939" s="9">
        <v>44804</v>
      </c>
      <c r="L939" t="s">
        <v>19</v>
      </c>
      <c r="M939" s="4">
        <v>86415</v>
      </c>
      <c r="N939">
        <v>4.5999999999999996</v>
      </c>
      <c r="O939" t="s">
        <v>20</v>
      </c>
      <c r="P939" s="4">
        <v>4</v>
      </c>
      <c r="Q939" t="s">
        <v>21</v>
      </c>
      <c r="R939" s="10" t="str">
        <f t="shared" si="28"/>
        <v>28-33</v>
      </c>
      <c r="S939">
        <f t="shared" si="29"/>
        <v>26</v>
      </c>
    </row>
    <row r="940" spans="1:19">
      <c r="A940" t="s">
        <v>1014</v>
      </c>
      <c r="B940" t="s">
        <v>13</v>
      </c>
      <c r="C940" s="4">
        <v>29</v>
      </c>
      <c r="D940" t="s">
        <v>80</v>
      </c>
      <c r="E940" t="s">
        <v>81</v>
      </c>
      <c r="F940" t="s">
        <v>31</v>
      </c>
      <c r="G940" t="s">
        <v>17</v>
      </c>
      <c r="H940" t="s">
        <v>37</v>
      </c>
      <c r="I940" s="9">
        <v>44778</v>
      </c>
      <c r="J940" s="9">
        <v>44787</v>
      </c>
      <c r="K940" s="9">
        <v>44795</v>
      </c>
      <c r="L940" t="s">
        <v>19</v>
      </c>
      <c r="M940" s="4">
        <v>66903</v>
      </c>
      <c r="N940">
        <v>3.7</v>
      </c>
      <c r="O940" t="s">
        <v>20</v>
      </c>
      <c r="P940" s="5"/>
      <c r="Q940" t="s">
        <v>21</v>
      </c>
      <c r="R940" s="10" t="str">
        <f t="shared" si="28"/>
        <v>28-33</v>
      </c>
      <c r="S940">
        <f t="shared" si="29"/>
        <v>17</v>
      </c>
    </row>
    <row r="941" spans="1:19">
      <c r="A941" t="s">
        <v>1015</v>
      </c>
      <c r="B941" t="s">
        <v>13</v>
      </c>
      <c r="C941" s="4">
        <v>30</v>
      </c>
      <c r="D941" t="s">
        <v>14</v>
      </c>
      <c r="E941" t="s">
        <v>15</v>
      </c>
      <c r="F941" t="s">
        <v>53</v>
      </c>
      <c r="G941" t="s">
        <v>27</v>
      </c>
      <c r="H941" t="s">
        <v>37</v>
      </c>
      <c r="I941" s="9">
        <v>44778</v>
      </c>
      <c r="J941" s="9">
        <v>44793</v>
      </c>
      <c r="K941" s="9">
        <v>44798</v>
      </c>
      <c r="L941" t="s">
        <v>19</v>
      </c>
      <c r="M941" s="5"/>
      <c r="O941" t="s">
        <v>20</v>
      </c>
      <c r="P941" s="4">
        <v>4</v>
      </c>
      <c r="Q941" t="s">
        <v>21</v>
      </c>
      <c r="R941" s="10" t="str">
        <f t="shared" si="28"/>
        <v>28-33</v>
      </c>
      <c r="S941">
        <f t="shared" si="29"/>
        <v>20</v>
      </c>
    </row>
    <row r="942" spans="1:19">
      <c r="A942" t="s">
        <v>1016</v>
      </c>
      <c r="B942" t="s">
        <v>13</v>
      </c>
      <c r="C942" s="4">
        <v>40</v>
      </c>
      <c r="D942" t="s">
        <v>24</v>
      </c>
      <c r="E942" t="s">
        <v>25</v>
      </c>
      <c r="F942" t="s">
        <v>106</v>
      </c>
      <c r="G942" t="s">
        <v>27</v>
      </c>
      <c r="H942" t="s">
        <v>18</v>
      </c>
      <c r="I942" s="9">
        <v>44778</v>
      </c>
      <c r="J942" s="9">
        <v>44800</v>
      </c>
      <c r="K942" s="9">
        <v>44804</v>
      </c>
      <c r="L942" t="s">
        <v>19</v>
      </c>
      <c r="M942" s="4">
        <v>208644</v>
      </c>
      <c r="N942">
        <v>3.9</v>
      </c>
      <c r="O942" t="s">
        <v>20</v>
      </c>
      <c r="P942" s="5"/>
      <c r="Q942" t="s">
        <v>21</v>
      </c>
      <c r="R942" s="10" t="str">
        <f t="shared" si="28"/>
        <v>40-45</v>
      </c>
      <c r="S942">
        <f t="shared" si="29"/>
        <v>26</v>
      </c>
    </row>
    <row r="943" spans="1:19">
      <c r="A943" t="s">
        <v>1017</v>
      </c>
      <c r="B943" t="s">
        <v>13</v>
      </c>
      <c r="C943" s="4">
        <v>24</v>
      </c>
      <c r="D943" t="s">
        <v>14</v>
      </c>
      <c r="E943" t="s">
        <v>65</v>
      </c>
      <c r="F943" t="s">
        <v>125</v>
      </c>
      <c r="G943" t="s">
        <v>17</v>
      </c>
      <c r="H943" t="s">
        <v>37</v>
      </c>
      <c r="I943" s="9">
        <v>44778</v>
      </c>
      <c r="J943" s="9">
        <v>44789</v>
      </c>
      <c r="K943" s="9">
        <v>44795</v>
      </c>
      <c r="L943" t="s">
        <v>19</v>
      </c>
      <c r="M943" s="4">
        <v>144314</v>
      </c>
      <c r="N943">
        <v>4.7</v>
      </c>
      <c r="O943" t="s">
        <v>20</v>
      </c>
      <c r="P943" s="4">
        <v>4</v>
      </c>
      <c r="Q943" t="s">
        <v>21</v>
      </c>
      <c r="R943" s="10" t="str">
        <f t="shared" si="28"/>
        <v>22-27</v>
      </c>
      <c r="S943">
        <f t="shared" si="29"/>
        <v>17</v>
      </c>
    </row>
    <row r="944" spans="1:19">
      <c r="A944" t="s">
        <v>1018</v>
      </c>
      <c r="B944" t="s">
        <v>30</v>
      </c>
      <c r="C944" s="4">
        <v>35</v>
      </c>
      <c r="D944" t="s">
        <v>24</v>
      </c>
      <c r="E944" t="s">
        <v>43</v>
      </c>
      <c r="F944" t="s">
        <v>53</v>
      </c>
      <c r="G944" t="s">
        <v>27</v>
      </c>
      <c r="H944" t="s">
        <v>18</v>
      </c>
      <c r="I944" s="9">
        <v>44779</v>
      </c>
      <c r="J944" s="9">
        <v>44792</v>
      </c>
      <c r="K944" s="9">
        <v>44801</v>
      </c>
      <c r="L944" t="s">
        <v>19</v>
      </c>
      <c r="M944" s="4">
        <v>78836</v>
      </c>
      <c r="N944">
        <v>3.5</v>
      </c>
      <c r="O944" t="s">
        <v>45</v>
      </c>
      <c r="P944" s="4">
        <v>5</v>
      </c>
      <c r="Q944" t="s">
        <v>28</v>
      </c>
      <c r="R944" s="10" t="str">
        <f t="shared" si="28"/>
        <v>34-39</v>
      </c>
      <c r="S944">
        <f t="shared" si="29"/>
        <v>22</v>
      </c>
    </row>
    <row r="945" spans="1:19">
      <c r="A945" t="s">
        <v>1019</v>
      </c>
      <c r="B945" t="s">
        <v>30</v>
      </c>
      <c r="C945" s="4">
        <v>34</v>
      </c>
      <c r="D945" t="s">
        <v>14</v>
      </c>
      <c r="E945" t="s">
        <v>15</v>
      </c>
      <c r="F945" t="s">
        <v>73</v>
      </c>
      <c r="G945" t="s">
        <v>27</v>
      </c>
      <c r="H945" t="s">
        <v>37</v>
      </c>
      <c r="I945" s="9">
        <v>44779</v>
      </c>
      <c r="J945" s="9">
        <v>44794</v>
      </c>
      <c r="K945" s="9">
        <v>44804</v>
      </c>
      <c r="L945" t="s">
        <v>38</v>
      </c>
      <c r="M945" s="5"/>
      <c r="P945" s="4">
        <v>5</v>
      </c>
      <c r="Q945" t="s">
        <v>28</v>
      </c>
      <c r="R945" s="10" t="str">
        <f t="shared" si="28"/>
        <v>34-39</v>
      </c>
      <c r="S945">
        <f t="shared" si="29"/>
        <v>25</v>
      </c>
    </row>
    <row r="946" spans="1:19">
      <c r="A946" t="s">
        <v>1020</v>
      </c>
      <c r="B946" t="s">
        <v>13</v>
      </c>
      <c r="C946" s="4">
        <v>23</v>
      </c>
      <c r="D946" t="s">
        <v>40</v>
      </c>
      <c r="E946" t="s">
        <v>41</v>
      </c>
      <c r="F946" t="s">
        <v>26</v>
      </c>
      <c r="G946" t="s">
        <v>69</v>
      </c>
      <c r="H946" t="s">
        <v>37</v>
      </c>
      <c r="I946" s="9">
        <v>44779</v>
      </c>
      <c r="J946" s="9">
        <v>44800</v>
      </c>
      <c r="K946" s="9">
        <v>44806</v>
      </c>
      <c r="L946" t="s">
        <v>38</v>
      </c>
      <c r="M946" s="5"/>
      <c r="P946" s="5"/>
      <c r="Q946" t="s">
        <v>28</v>
      </c>
      <c r="R946" s="10" t="str">
        <f t="shared" si="28"/>
        <v>22-27</v>
      </c>
      <c r="S946">
        <f t="shared" si="29"/>
        <v>27</v>
      </c>
    </row>
    <row r="947" spans="1:19">
      <c r="A947" t="s">
        <v>1021</v>
      </c>
      <c r="B947" t="s">
        <v>13</v>
      </c>
      <c r="C947" s="4">
        <v>38</v>
      </c>
      <c r="D947" t="s">
        <v>14</v>
      </c>
      <c r="E947" t="s">
        <v>15</v>
      </c>
      <c r="F947" t="s">
        <v>78</v>
      </c>
      <c r="G947" t="s">
        <v>32</v>
      </c>
      <c r="H947" t="s">
        <v>37</v>
      </c>
      <c r="I947" s="9">
        <v>44779</v>
      </c>
      <c r="J947" s="9">
        <v>44791</v>
      </c>
      <c r="K947" s="9">
        <v>44800</v>
      </c>
      <c r="L947" t="s">
        <v>19</v>
      </c>
      <c r="M947" s="4">
        <v>54458</v>
      </c>
      <c r="N947">
        <v>3.8</v>
      </c>
      <c r="O947" t="s">
        <v>20</v>
      </c>
      <c r="P947" s="4">
        <v>5</v>
      </c>
      <c r="Q947" t="s">
        <v>28</v>
      </c>
      <c r="R947" s="10" t="str">
        <f t="shared" si="28"/>
        <v>34-39</v>
      </c>
      <c r="S947">
        <f t="shared" si="29"/>
        <v>21</v>
      </c>
    </row>
    <row r="948" spans="1:19">
      <c r="A948" t="s">
        <v>1022</v>
      </c>
      <c r="B948" t="s">
        <v>13</v>
      </c>
      <c r="C948" s="4">
        <v>30</v>
      </c>
      <c r="D948" t="s">
        <v>14</v>
      </c>
      <c r="E948" t="s">
        <v>15</v>
      </c>
      <c r="F948" t="s">
        <v>44</v>
      </c>
      <c r="G948" t="s">
        <v>27</v>
      </c>
      <c r="H948" t="s">
        <v>37</v>
      </c>
      <c r="I948" s="9">
        <v>44779</v>
      </c>
      <c r="J948" s="9">
        <v>44790</v>
      </c>
      <c r="K948" s="9">
        <v>44802</v>
      </c>
      <c r="L948" t="s">
        <v>19</v>
      </c>
      <c r="M948" s="4">
        <v>76722</v>
      </c>
      <c r="N948">
        <v>3.8</v>
      </c>
      <c r="O948" t="s">
        <v>20</v>
      </c>
      <c r="P948" s="4">
        <v>4</v>
      </c>
      <c r="Q948" t="s">
        <v>28</v>
      </c>
      <c r="R948" s="10" t="str">
        <f t="shared" si="28"/>
        <v>28-33</v>
      </c>
      <c r="S948">
        <f t="shared" si="29"/>
        <v>23</v>
      </c>
    </row>
    <row r="949" spans="1:19">
      <c r="A949" t="s">
        <v>1023</v>
      </c>
      <c r="B949" t="s">
        <v>23</v>
      </c>
      <c r="C949" s="4">
        <v>34</v>
      </c>
      <c r="D949" t="s">
        <v>58</v>
      </c>
      <c r="E949" t="s">
        <v>111</v>
      </c>
      <c r="F949" t="s">
        <v>106</v>
      </c>
      <c r="G949" t="s">
        <v>17</v>
      </c>
      <c r="H949" t="s">
        <v>48</v>
      </c>
      <c r="I949" s="9">
        <v>44780</v>
      </c>
      <c r="J949" s="9">
        <v>44796</v>
      </c>
      <c r="K949" s="9">
        <v>44808</v>
      </c>
      <c r="L949" t="s">
        <v>19</v>
      </c>
      <c r="M949" s="4">
        <v>156630</v>
      </c>
      <c r="N949">
        <v>4.5</v>
      </c>
      <c r="O949" t="s">
        <v>20</v>
      </c>
      <c r="P949" s="4">
        <v>4</v>
      </c>
      <c r="Q949" t="s">
        <v>21</v>
      </c>
      <c r="R949" s="10" t="str">
        <f t="shared" si="28"/>
        <v>34-39</v>
      </c>
      <c r="S949">
        <f t="shared" si="29"/>
        <v>28</v>
      </c>
    </row>
    <row r="950" spans="1:19">
      <c r="A950" t="s">
        <v>1024</v>
      </c>
      <c r="B950" t="s">
        <v>30</v>
      </c>
      <c r="C950" s="4">
        <v>25</v>
      </c>
      <c r="D950" t="s">
        <v>24</v>
      </c>
      <c r="E950" t="s">
        <v>43</v>
      </c>
      <c r="F950" t="s">
        <v>96</v>
      </c>
      <c r="G950" t="s">
        <v>27</v>
      </c>
      <c r="H950" t="s">
        <v>18</v>
      </c>
      <c r="I950" s="9">
        <v>44780</v>
      </c>
      <c r="J950" s="9">
        <v>44792</v>
      </c>
      <c r="K950" s="9">
        <v>44802</v>
      </c>
      <c r="L950" t="s">
        <v>19</v>
      </c>
      <c r="M950" s="5"/>
      <c r="O950" t="s">
        <v>20</v>
      </c>
      <c r="P950" s="4">
        <v>5</v>
      </c>
      <c r="Q950" t="s">
        <v>28</v>
      </c>
      <c r="R950" s="10" t="str">
        <f t="shared" si="28"/>
        <v>22-27</v>
      </c>
      <c r="S950">
        <f t="shared" si="29"/>
        <v>22</v>
      </c>
    </row>
    <row r="951" spans="1:19">
      <c r="A951" t="s">
        <v>1025</v>
      </c>
      <c r="B951" t="s">
        <v>30</v>
      </c>
      <c r="C951" s="4">
        <v>39</v>
      </c>
      <c r="D951" t="s">
        <v>24</v>
      </c>
      <c r="E951" t="s">
        <v>25</v>
      </c>
      <c r="F951" t="s">
        <v>16</v>
      </c>
      <c r="G951" t="s">
        <v>66</v>
      </c>
      <c r="H951" t="s">
        <v>37</v>
      </c>
      <c r="I951" s="9">
        <v>44780</v>
      </c>
      <c r="J951" s="9">
        <v>44790</v>
      </c>
      <c r="K951" s="9">
        <v>44801</v>
      </c>
      <c r="L951" t="s">
        <v>19</v>
      </c>
      <c r="M951" s="4">
        <v>47351</v>
      </c>
      <c r="N951">
        <v>4.7</v>
      </c>
      <c r="O951" t="s">
        <v>20</v>
      </c>
      <c r="P951" s="4">
        <v>4</v>
      </c>
      <c r="Q951" t="s">
        <v>28</v>
      </c>
      <c r="R951" s="10" t="str">
        <f t="shared" si="28"/>
        <v>34-39</v>
      </c>
      <c r="S951">
        <f t="shared" si="29"/>
        <v>21</v>
      </c>
    </row>
    <row r="952" spans="1:19">
      <c r="A952" t="s">
        <v>1026</v>
      </c>
      <c r="B952" t="s">
        <v>30</v>
      </c>
      <c r="C952" s="4">
        <v>33</v>
      </c>
      <c r="D952" t="s">
        <v>14</v>
      </c>
      <c r="E952" t="s">
        <v>15</v>
      </c>
      <c r="F952" t="s">
        <v>106</v>
      </c>
      <c r="G952" t="s">
        <v>27</v>
      </c>
      <c r="H952" t="s">
        <v>37</v>
      </c>
      <c r="I952" s="9">
        <v>44780</v>
      </c>
      <c r="J952" s="9">
        <v>44789</v>
      </c>
      <c r="K952" s="9">
        <v>44795</v>
      </c>
      <c r="L952" t="s">
        <v>19</v>
      </c>
      <c r="M952" s="4">
        <v>161110</v>
      </c>
      <c r="N952">
        <v>3.7</v>
      </c>
      <c r="O952" t="s">
        <v>20</v>
      </c>
      <c r="P952" s="4">
        <v>3</v>
      </c>
      <c r="Q952" t="s">
        <v>28</v>
      </c>
      <c r="R952" s="10" t="str">
        <f t="shared" si="28"/>
        <v>28-33</v>
      </c>
      <c r="S952">
        <f t="shared" si="29"/>
        <v>15</v>
      </c>
    </row>
    <row r="953" spans="1:19">
      <c r="A953" t="s">
        <v>1027</v>
      </c>
      <c r="B953" t="s">
        <v>30</v>
      </c>
      <c r="C953" s="4">
        <v>34</v>
      </c>
      <c r="D953" t="s">
        <v>14</v>
      </c>
      <c r="E953" t="s">
        <v>65</v>
      </c>
      <c r="F953" t="s">
        <v>61</v>
      </c>
      <c r="G953" t="s">
        <v>69</v>
      </c>
      <c r="H953" t="s">
        <v>67</v>
      </c>
      <c r="I953" s="9">
        <v>44780</v>
      </c>
      <c r="J953" s="9">
        <v>44793</v>
      </c>
      <c r="K953" s="9">
        <v>44801</v>
      </c>
      <c r="L953" t="s">
        <v>75</v>
      </c>
      <c r="M953" s="5"/>
      <c r="P953" s="4">
        <v>4</v>
      </c>
      <c r="Q953" t="s">
        <v>21</v>
      </c>
      <c r="R953" s="10" t="str">
        <f t="shared" si="28"/>
        <v>34-39</v>
      </c>
      <c r="S953">
        <f t="shared" si="29"/>
        <v>21</v>
      </c>
    </row>
    <row r="954" spans="1:19">
      <c r="A954" t="s">
        <v>1028</v>
      </c>
      <c r="B954" t="s">
        <v>13</v>
      </c>
      <c r="C954" s="4">
        <v>24</v>
      </c>
      <c r="D954" t="s">
        <v>14</v>
      </c>
      <c r="E954" t="s">
        <v>15</v>
      </c>
      <c r="F954" t="s">
        <v>50</v>
      </c>
      <c r="G954" t="s">
        <v>32</v>
      </c>
      <c r="H954" t="s">
        <v>48</v>
      </c>
      <c r="I954" s="9">
        <v>44780</v>
      </c>
      <c r="J954" s="9">
        <v>44800</v>
      </c>
      <c r="K954" s="9">
        <v>44804</v>
      </c>
      <c r="L954" t="s">
        <v>19</v>
      </c>
      <c r="M954" s="4">
        <v>56022</v>
      </c>
      <c r="N954">
        <v>4.5</v>
      </c>
      <c r="O954" t="s">
        <v>20</v>
      </c>
      <c r="P954" s="4">
        <v>5</v>
      </c>
      <c r="Q954" t="s">
        <v>21</v>
      </c>
      <c r="R954" s="10" t="str">
        <f t="shared" si="28"/>
        <v>22-27</v>
      </c>
      <c r="S954">
        <f t="shared" si="29"/>
        <v>24</v>
      </c>
    </row>
    <row r="955" spans="1:19">
      <c r="A955" t="s">
        <v>1029</v>
      </c>
      <c r="B955" t="s">
        <v>23</v>
      </c>
      <c r="C955" s="4">
        <v>24</v>
      </c>
      <c r="D955" t="s">
        <v>24</v>
      </c>
      <c r="E955" t="s">
        <v>25</v>
      </c>
      <c r="F955" t="s">
        <v>26</v>
      </c>
      <c r="G955" t="s">
        <v>17</v>
      </c>
      <c r="H955" t="s">
        <v>48</v>
      </c>
      <c r="I955" s="9">
        <v>44780</v>
      </c>
      <c r="J955" s="9">
        <v>44788</v>
      </c>
      <c r="K955" s="9">
        <v>44800</v>
      </c>
      <c r="L955" t="s">
        <v>19</v>
      </c>
      <c r="M955" s="4">
        <v>67111</v>
      </c>
      <c r="N955">
        <v>4</v>
      </c>
      <c r="O955" t="s">
        <v>20</v>
      </c>
      <c r="P955" s="4">
        <v>4</v>
      </c>
      <c r="Q955" t="s">
        <v>28</v>
      </c>
      <c r="R955" s="10" t="str">
        <f t="shared" si="28"/>
        <v>22-27</v>
      </c>
      <c r="S955">
        <f t="shared" si="29"/>
        <v>20</v>
      </c>
    </row>
    <row r="956" spans="1:19">
      <c r="A956" t="s">
        <v>1030</v>
      </c>
      <c r="B956" t="s">
        <v>13</v>
      </c>
      <c r="C956" s="4">
        <v>23</v>
      </c>
      <c r="D956" t="s">
        <v>83</v>
      </c>
      <c r="E956" t="s">
        <v>84</v>
      </c>
      <c r="F956" t="s">
        <v>86</v>
      </c>
      <c r="G956" t="s">
        <v>27</v>
      </c>
      <c r="H956" t="s">
        <v>37</v>
      </c>
      <c r="I956" s="9">
        <v>44781</v>
      </c>
      <c r="J956" s="9">
        <v>44801</v>
      </c>
      <c r="K956" s="9">
        <v>44807</v>
      </c>
      <c r="L956" t="s">
        <v>38</v>
      </c>
      <c r="M956" s="5"/>
      <c r="P956" s="4">
        <v>4</v>
      </c>
      <c r="Q956" t="s">
        <v>28</v>
      </c>
      <c r="R956" s="10" t="str">
        <f t="shared" si="28"/>
        <v>22-27</v>
      </c>
      <c r="S956">
        <f t="shared" si="29"/>
        <v>26</v>
      </c>
    </row>
    <row r="957" spans="1:19">
      <c r="A957" t="s">
        <v>1031</v>
      </c>
      <c r="B957" t="s">
        <v>13</v>
      </c>
      <c r="C957" s="4">
        <v>22</v>
      </c>
      <c r="D957" t="s">
        <v>14</v>
      </c>
      <c r="E957" t="s">
        <v>15</v>
      </c>
      <c r="F957" t="s">
        <v>16</v>
      </c>
      <c r="G957" t="s">
        <v>69</v>
      </c>
      <c r="H957" t="s">
        <v>37</v>
      </c>
      <c r="I957" s="9">
        <v>44781</v>
      </c>
      <c r="J957" s="9">
        <v>44792</v>
      </c>
      <c r="K957" s="9">
        <v>44798</v>
      </c>
      <c r="L957" t="s">
        <v>19</v>
      </c>
      <c r="M957" s="4">
        <v>49684</v>
      </c>
      <c r="N957">
        <v>4.8</v>
      </c>
      <c r="O957" t="s">
        <v>45</v>
      </c>
      <c r="P957" s="4">
        <v>4</v>
      </c>
      <c r="Q957" t="s">
        <v>28</v>
      </c>
      <c r="R957" s="10" t="str">
        <f t="shared" si="28"/>
        <v>22-27</v>
      </c>
      <c r="S957">
        <f t="shared" si="29"/>
        <v>17</v>
      </c>
    </row>
    <row r="958" spans="1:19">
      <c r="A958" t="s">
        <v>1032</v>
      </c>
      <c r="B958" t="s">
        <v>13</v>
      </c>
      <c r="C958" s="4">
        <v>51</v>
      </c>
      <c r="D958" t="s">
        <v>58</v>
      </c>
      <c r="E958" t="s">
        <v>59</v>
      </c>
      <c r="F958" t="s">
        <v>44</v>
      </c>
      <c r="G958" t="s">
        <v>27</v>
      </c>
      <c r="H958" t="s">
        <v>48</v>
      </c>
      <c r="I958" s="9">
        <v>44781</v>
      </c>
      <c r="J958" s="9">
        <v>44803</v>
      </c>
      <c r="K958" s="9">
        <v>44809</v>
      </c>
      <c r="L958" t="s">
        <v>19</v>
      </c>
      <c r="M958" s="4">
        <v>62579</v>
      </c>
      <c r="N958">
        <v>3.7</v>
      </c>
      <c r="O958" t="s">
        <v>20</v>
      </c>
      <c r="P958" s="4">
        <v>3</v>
      </c>
      <c r="Q958" t="s">
        <v>28</v>
      </c>
      <c r="R958" s="10" t="str">
        <f t="shared" si="28"/>
        <v>46-51</v>
      </c>
      <c r="S958">
        <f t="shared" si="29"/>
        <v>28</v>
      </c>
    </row>
    <row r="959" spans="1:19">
      <c r="A959" t="s">
        <v>1033</v>
      </c>
      <c r="B959" t="s">
        <v>13</v>
      </c>
      <c r="C959" s="4">
        <v>23</v>
      </c>
      <c r="D959" t="s">
        <v>14</v>
      </c>
      <c r="E959" t="s">
        <v>15</v>
      </c>
      <c r="F959" t="s">
        <v>96</v>
      </c>
      <c r="G959" t="s">
        <v>27</v>
      </c>
      <c r="H959" t="s">
        <v>37</v>
      </c>
      <c r="I959" s="9">
        <v>44781</v>
      </c>
      <c r="J959" s="9">
        <v>44790</v>
      </c>
      <c r="K959" s="9">
        <v>44800</v>
      </c>
      <c r="L959" t="s">
        <v>19</v>
      </c>
      <c r="M959" s="4">
        <v>42632</v>
      </c>
      <c r="N959">
        <v>4.5</v>
      </c>
      <c r="O959" t="s">
        <v>20</v>
      </c>
      <c r="P959" s="5"/>
      <c r="Q959" t="s">
        <v>28</v>
      </c>
      <c r="R959" s="10" t="str">
        <f t="shared" si="28"/>
        <v>22-27</v>
      </c>
      <c r="S959">
        <f t="shared" si="29"/>
        <v>19</v>
      </c>
    </row>
    <row r="960" spans="1:19">
      <c r="A960" t="s">
        <v>1034</v>
      </c>
      <c r="B960" t="s">
        <v>13</v>
      </c>
      <c r="C960" s="4">
        <v>27</v>
      </c>
      <c r="D960" t="s">
        <v>14</v>
      </c>
      <c r="E960" t="s">
        <v>15</v>
      </c>
      <c r="F960" t="s">
        <v>26</v>
      </c>
      <c r="G960" t="s">
        <v>27</v>
      </c>
      <c r="H960" t="s">
        <v>18</v>
      </c>
      <c r="I960" s="9">
        <v>44781</v>
      </c>
      <c r="J960" s="9">
        <v>44796</v>
      </c>
      <c r="K960" s="9">
        <v>44804</v>
      </c>
      <c r="L960" t="s">
        <v>19</v>
      </c>
      <c r="M960" s="4">
        <v>57560</v>
      </c>
      <c r="N960">
        <v>3.9</v>
      </c>
      <c r="O960" t="s">
        <v>20</v>
      </c>
      <c r="P960" s="4">
        <v>4</v>
      </c>
      <c r="Q960" t="s">
        <v>28</v>
      </c>
      <c r="R960" s="10" t="str">
        <f t="shared" si="28"/>
        <v>22-27</v>
      </c>
      <c r="S960">
        <f t="shared" si="29"/>
        <v>23</v>
      </c>
    </row>
    <row r="961" spans="1:19">
      <c r="A961" t="s">
        <v>1035</v>
      </c>
      <c r="B961" t="s">
        <v>30</v>
      </c>
      <c r="C961" s="4">
        <v>24</v>
      </c>
      <c r="D961" t="s">
        <v>14</v>
      </c>
      <c r="E961" t="s">
        <v>15</v>
      </c>
      <c r="F961" t="s">
        <v>96</v>
      </c>
      <c r="G961" t="s">
        <v>17</v>
      </c>
      <c r="H961" t="s">
        <v>37</v>
      </c>
      <c r="I961" s="9">
        <v>44781</v>
      </c>
      <c r="J961" s="9">
        <v>44797</v>
      </c>
      <c r="K961" s="9">
        <v>44801</v>
      </c>
      <c r="L961" t="s">
        <v>38</v>
      </c>
      <c r="M961" s="5"/>
      <c r="P961" s="4">
        <v>4</v>
      </c>
      <c r="Q961" t="s">
        <v>28</v>
      </c>
      <c r="R961" s="10" t="str">
        <f t="shared" si="28"/>
        <v>22-27</v>
      </c>
      <c r="S961">
        <f t="shared" si="29"/>
        <v>20</v>
      </c>
    </row>
    <row r="962" spans="1:19">
      <c r="A962" t="s">
        <v>1036</v>
      </c>
      <c r="B962" t="s">
        <v>13</v>
      </c>
      <c r="C962" s="4">
        <v>25</v>
      </c>
      <c r="D962" t="s">
        <v>129</v>
      </c>
      <c r="E962" t="s">
        <v>130</v>
      </c>
      <c r="F962" t="s">
        <v>53</v>
      </c>
      <c r="G962" t="s">
        <v>27</v>
      </c>
      <c r="H962" t="s">
        <v>37</v>
      </c>
      <c r="I962" s="9">
        <v>44781</v>
      </c>
      <c r="J962" s="9">
        <v>44789</v>
      </c>
      <c r="K962" s="9">
        <v>44798</v>
      </c>
      <c r="L962" t="s">
        <v>19</v>
      </c>
      <c r="M962" s="4">
        <v>62584</v>
      </c>
      <c r="N962">
        <v>3.9</v>
      </c>
      <c r="O962" t="s">
        <v>20</v>
      </c>
      <c r="P962" s="4">
        <v>5</v>
      </c>
      <c r="Q962" t="s">
        <v>28</v>
      </c>
      <c r="R962" s="10" t="str">
        <f t="shared" si="28"/>
        <v>22-27</v>
      </c>
      <c r="S962">
        <f t="shared" si="29"/>
        <v>17</v>
      </c>
    </row>
    <row r="963" spans="1:19">
      <c r="A963" t="s">
        <v>1037</v>
      </c>
      <c r="B963" t="s">
        <v>30</v>
      </c>
      <c r="C963" s="4">
        <v>25</v>
      </c>
      <c r="D963" t="s">
        <v>14</v>
      </c>
      <c r="E963" t="s">
        <v>15</v>
      </c>
      <c r="F963" t="s">
        <v>125</v>
      </c>
      <c r="G963" t="s">
        <v>66</v>
      </c>
      <c r="H963" t="s">
        <v>37</v>
      </c>
      <c r="I963" s="9">
        <v>44782</v>
      </c>
      <c r="J963" s="9">
        <v>44802</v>
      </c>
      <c r="K963" s="9">
        <v>44809</v>
      </c>
      <c r="L963" t="s">
        <v>19</v>
      </c>
      <c r="M963" s="4">
        <v>111076</v>
      </c>
      <c r="N963">
        <v>4.5999999999999996</v>
      </c>
      <c r="O963" t="s">
        <v>20</v>
      </c>
      <c r="P963" s="4">
        <v>4</v>
      </c>
      <c r="Q963" t="s">
        <v>21</v>
      </c>
      <c r="R963" s="10" t="str">
        <f t="shared" ref="R963:R1026" si="30">IF(AND(C963&gt;=22,C963&lt;=27),"22-27",
 IF(AND(C963&gt;=28,C963&lt;=33),"28-33",
 IF(AND(C963&gt;=34,C963&lt;=39),"34-39",
 IF(AND(C963&gt;=40,C963&lt;=45),"40-45",
 IF(AND(C963&gt;=46,C963&lt;=51),"46-51",
 IF(AND(C963&gt;=52,C963&lt;=57),"52-57","Other"))))))</f>
        <v>22-27</v>
      </c>
      <c r="S963">
        <f t="shared" ref="S963:S1026" si="31">K963-I963</f>
        <v>27</v>
      </c>
    </row>
    <row r="964" spans="1:19">
      <c r="A964" t="s">
        <v>1038</v>
      </c>
      <c r="B964" t="s">
        <v>13</v>
      </c>
      <c r="C964" s="4">
        <v>25</v>
      </c>
      <c r="D964" t="s">
        <v>24</v>
      </c>
      <c r="E964" t="s">
        <v>25</v>
      </c>
      <c r="F964" t="s">
        <v>31</v>
      </c>
      <c r="G964" t="s">
        <v>27</v>
      </c>
      <c r="H964" t="s">
        <v>18</v>
      </c>
      <c r="I964" s="9">
        <v>44782</v>
      </c>
      <c r="J964" s="9">
        <v>44797</v>
      </c>
      <c r="K964" s="9">
        <v>44807</v>
      </c>
      <c r="L964" t="s">
        <v>38</v>
      </c>
      <c r="M964" s="5"/>
      <c r="P964" s="4">
        <v>4</v>
      </c>
      <c r="Q964" t="s">
        <v>28</v>
      </c>
      <c r="R964" s="10" t="str">
        <f t="shared" si="30"/>
        <v>22-27</v>
      </c>
      <c r="S964">
        <f t="shared" si="31"/>
        <v>25</v>
      </c>
    </row>
    <row r="965" spans="1:19">
      <c r="A965" t="s">
        <v>1039</v>
      </c>
      <c r="B965" t="s">
        <v>13</v>
      </c>
      <c r="C965" s="4">
        <v>39</v>
      </c>
      <c r="D965" t="s">
        <v>231</v>
      </c>
      <c r="E965" t="s">
        <v>551</v>
      </c>
      <c r="F965" t="s">
        <v>78</v>
      </c>
      <c r="G965" t="s">
        <v>32</v>
      </c>
      <c r="H965" t="s">
        <v>48</v>
      </c>
      <c r="I965" s="9">
        <v>44783</v>
      </c>
      <c r="J965" s="9">
        <v>44805</v>
      </c>
      <c r="K965" s="9">
        <v>44816</v>
      </c>
      <c r="L965" t="s">
        <v>38</v>
      </c>
      <c r="M965" s="5"/>
      <c r="P965" s="4">
        <v>5</v>
      </c>
      <c r="Q965" t="s">
        <v>28</v>
      </c>
      <c r="R965" s="10" t="str">
        <f t="shared" si="30"/>
        <v>34-39</v>
      </c>
      <c r="S965">
        <f t="shared" si="31"/>
        <v>33</v>
      </c>
    </row>
    <row r="966" spans="1:19">
      <c r="A966" t="s">
        <v>1040</v>
      </c>
      <c r="B966" t="s">
        <v>13</v>
      </c>
      <c r="C966" s="4">
        <v>35</v>
      </c>
      <c r="D966" t="s">
        <v>24</v>
      </c>
      <c r="E966" t="s">
        <v>43</v>
      </c>
      <c r="F966" t="s">
        <v>44</v>
      </c>
      <c r="G966" t="s">
        <v>27</v>
      </c>
      <c r="H966" t="s">
        <v>37</v>
      </c>
      <c r="I966" s="9">
        <v>44783</v>
      </c>
      <c r="J966" s="9">
        <v>44799</v>
      </c>
      <c r="K966" s="9">
        <v>44805</v>
      </c>
      <c r="L966" t="s">
        <v>19</v>
      </c>
      <c r="M966" s="4">
        <v>58571</v>
      </c>
      <c r="N966">
        <v>4.9000000000000004</v>
      </c>
      <c r="O966" t="s">
        <v>20</v>
      </c>
      <c r="P966" s="4">
        <v>3</v>
      </c>
      <c r="Q966" t="s">
        <v>28</v>
      </c>
      <c r="R966" s="10" t="str">
        <f t="shared" si="30"/>
        <v>34-39</v>
      </c>
      <c r="S966">
        <f t="shared" si="31"/>
        <v>22</v>
      </c>
    </row>
    <row r="967" spans="1:19">
      <c r="A967" t="s">
        <v>1041</v>
      </c>
      <c r="B967" t="s">
        <v>13</v>
      </c>
      <c r="C967" s="4">
        <v>25</v>
      </c>
      <c r="D967" t="s">
        <v>34</v>
      </c>
      <c r="E967" t="s">
        <v>35</v>
      </c>
      <c r="F967" t="s">
        <v>36</v>
      </c>
      <c r="G967" t="s">
        <v>27</v>
      </c>
      <c r="H967" t="s">
        <v>37</v>
      </c>
      <c r="I967" s="9">
        <v>44783</v>
      </c>
      <c r="J967" s="9">
        <v>44793</v>
      </c>
      <c r="K967" s="9">
        <v>44804</v>
      </c>
      <c r="L967" t="s">
        <v>19</v>
      </c>
      <c r="M967" s="4">
        <v>60734</v>
      </c>
      <c r="N967">
        <v>5</v>
      </c>
      <c r="O967" t="s">
        <v>20</v>
      </c>
      <c r="P967" s="4">
        <v>4</v>
      </c>
      <c r="Q967" t="s">
        <v>28</v>
      </c>
      <c r="R967" s="10" t="str">
        <f t="shared" si="30"/>
        <v>22-27</v>
      </c>
      <c r="S967">
        <f t="shared" si="31"/>
        <v>21</v>
      </c>
    </row>
    <row r="968" spans="1:19">
      <c r="A968" t="s">
        <v>1042</v>
      </c>
      <c r="B968" t="s">
        <v>30</v>
      </c>
      <c r="C968" s="4">
        <v>22</v>
      </c>
      <c r="D968" t="s">
        <v>14</v>
      </c>
      <c r="E968" t="s">
        <v>15</v>
      </c>
      <c r="F968" t="s">
        <v>93</v>
      </c>
      <c r="G968" t="s">
        <v>27</v>
      </c>
      <c r="H968" t="s">
        <v>18</v>
      </c>
      <c r="I968" s="9">
        <v>44783</v>
      </c>
      <c r="J968" s="9">
        <v>44794</v>
      </c>
      <c r="K968" s="9">
        <v>44803</v>
      </c>
      <c r="L968" t="s">
        <v>19</v>
      </c>
      <c r="M968" s="4">
        <v>109686</v>
      </c>
      <c r="N968">
        <v>4.5</v>
      </c>
      <c r="O968" t="s">
        <v>20</v>
      </c>
      <c r="P968" s="5"/>
      <c r="Q968" t="s">
        <v>28</v>
      </c>
      <c r="R968" s="10" t="str">
        <f t="shared" si="30"/>
        <v>22-27</v>
      </c>
      <c r="S968">
        <f t="shared" si="31"/>
        <v>20</v>
      </c>
    </row>
    <row r="969" spans="1:19">
      <c r="A969" t="s">
        <v>1043</v>
      </c>
      <c r="B969" t="s">
        <v>13</v>
      </c>
      <c r="C969" s="4">
        <v>22</v>
      </c>
      <c r="D969" t="s">
        <v>24</v>
      </c>
      <c r="E969" t="s">
        <v>43</v>
      </c>
      <c r="F969" t="s">
        <v>26</v>
      </c>
      <c r="G969" t="s">
        <v>66</v>
      </c>
      <c r="H969" t="s">
        <v>37</v>
      </c>
      <c r="I969" s="9">
        <v>44783</v>
      </c>
      <c r="J969" s="9">
        <v>44796</v>
      </c>
      <c r="K969" s="9">
        <v>44807</v>
      </c>
      <c r="L969" t="s">
        <v>19</v>
      </c>
      <c r="M969" s="4">
        <v>51953</v>
      </c>
      <c r="N969">
        <v>4.3</v>
      </c>
      <c r="O969" t="s">
        <v>45</v>
      </c>
      <c r="P969" s="4">
        <v>1</v>
      </c>
      <c r="Q969" t="s">
        <v>28</v>
      </c>
      <c r="R969" s="10" t="str">
        <f t="shared" si="30"/>
        <v>22-27</v>
      </c>
      <c r="S969">
        <f t="shared" si="31"/>
        <v>24</v>
      </c>
    </row>
    <row r="970" spans="1:19">
      <c r="A970" t="s">
        <v>1044</v>
      </c>
      <c r="B970" t="s">
        <v>13</v>
      </c>
      <c r="C970" s="4">
        <v>25</v>
      </c>
      <c r="D970" t="s">
        <v>14</v>
      </c>
      <c r="E970" t="s">
        <v>15</v>
      </c>
      <c r="F970" t="s">
        <v>44</v>
      </c>
      <c r="G970" t="s">
        <v>27</v>
      </c>
      <c r="H970" t="s">
        <v>48</v>
      </c>
      <c r="I970" s="9">
        <v>44783</v>
      </c>
      <c r="J970" s="9">
        <v>44805</v>
      </c>
      <c r="K970" s="9">
        <v>44817</v>
      </c>
      <c r="L970" t="s">
        <v>75</v>
      </c>
      <c r="M970" s="5"/>
      <c r="P970" s="4">
        <v>4</v>
      </c>
      <c r="Q970" t="s">
        <v>28</v>
      </c>
      <c r="R970" s="10" t="str">
        <f t="shared" si="30"/>
        <v>22-27</v>
      </c>
      <c r="S970">
        <f t="shared" si="31"/>
        <v>34</v>
      </c>
    </row>
    <row r="971" spans="1:19">
      <c r="A971" t="s">
        <v>1045</v>
      </c>
      <c r="B971" t="s">
        <v>13</v>
      </c>
      <c r="C971" s="4">
        <v>48</v>
      </c>
      <c r="D971" t="s">
        <v>14</v>
      </c>
      <c r="E971" t="s">
        <v>15</v>
      </c>
      <c r="F971" t="s">
        <v>93</v>
      </c>
      <c r="G971" t="s">
        <v>32</v>
      </c>
      <c r="H971" t="s">
        <v>48</v>
      </c>
      <c r="I971" s="9">
        <v>44783</v>
      </c>
      <c r="J971" s="9">
        <v>44798</v>
      </c>
      <c r="K971" s="9">
        <v>44806</v>
      </c>
      <c r="L971" t="s">
        <v>19</v>
      </c>
      <c r="M971" s="4">
        <v>162956</v>
      </c>
      <c r="N971">
        <v>3.5</v>
      </c>
      <c r="O971" t="s">
        <v>45</v>
      </c>
      <c r="P971" s="4">
        <v>4</v>
      </c>
      <c r="Q971" t="s">
        <v>21</v>
      </c>
      <c r="R971" s="10" t="str">
        <f t="shared" si="30"/>
        <v>46-51</v>
      </c>
      <c r="S971">
        <f t="shared" si="31"/>
        <v>23</v>
      </c>
    </row>
    <row r="972" spans="1:19">
      <c r="A972" t="s">
        <v>1046</v>
      </c>
      <c r="B972" t="s">
        <v>30</v>
      </c>
      <c r="C972" s="4">
        <v>23</v>
      </c>
      <c r="D972" t="s">
        <v>14</v>
      </c>
      <c r="E972" t="s">
        <v>15</v>
      </c>
      <c r="F972" t="s">
        <v>50</v>
      </c>
      <c r="G972" t="s">
        <v>27</v>
      </c>
      <c r="H972" t="s">
        <v>37</v>
      </c>
      <c r="I972" s="9">
        <v>44783</v>
      </c>
      <c r="J972" s="9">
        <v>44802</v>
      </c>
      <c r="K972" s="9">
        <v>44810</v>
      </c>
      <c r="L972" t="s">
        <v>19</v>
      </c>
      <c r="M972" s="4">
        <v>56017</v>
      </c>
      <c r="N972">
        <v>4</v>
      </c>
      <c r="O972" t="s">
        <v>20</v>
      </c>
      <c r="P972" s="4">
        <v>4</v>
      </c>
      <c r="Q972" t="s">
        <v>21</v>
      </c>
      <c r="R972" s="10" t="str">
        <f t="shared" si="30"/>
        <v>22-27</v>
      </c>
      <c r="S972">
        <f t="shared" si="31"/>
        <v>27</v>
      </c>
    </row>
    <row r="973" spans="1:19">
      <c r="A973" t="s">
        <v>1047</v>
      </c>
      <c r="B973" t="s">
        <v>23</v>
      </c>
      <c r="C973" s="4">
        <v>26</v>
      </c>
      <c r="D973" t="s">
        <v>231</v>
      </c>
      <c r="E973" t="s">
        <v>551</v>
      </c>
      <c r="F973" t="s">
        <v>16</v>
      </c>
      <c r="G973" t="s">
        <v>32</v>
      </c>
      <c r="H973" t="s">
        <v>37</v>
      </c>
      <c r="I973" s="9">
        <v>44784</v>
      </c>
      <c r="J973" s="9">
        <v>44805</v>
      </c>
      <c r="K973" s="9">
        <v>44815</v>
      </c>
      <c r="L973" t="s">
        <v>19</v>
      </c>
      <c r="M973" s="4">
        <v>55617</v>
      </c>
      <c r="N973">
        <v>4.4000000000000004</v>
      </c>
      <c r="O973" t="s">
        <v>20</v>
      </c>
      <c r="P973" s="4">
        <v>5</v>
      </c>
      <c r="Q973" t="s">
        <v>28</v>
      </c>
      <c r="R973" s="10" t="str">
        <f t="shared" si="30"/>
        <v>22-27</v>
      </c>
      <c r="S973">
        <f t="shared" si="31"/>
        <v>31</v>
      </c>
    </row>
    <row r="974" spans="1:19">
      <c r="A974" t="s">
        <v>1048</v>
      </c>
      <c r="B974" t="s">
        <v>30</v>
      </c>
      <c r="C974" s="4">
        <v>28</v>
      </c>
      <c r="D974" t="s">
        <v>24</v>
      </c>
      <c r="E974" t="s">
        <v>25</v>
      </c>
      <c r="F974" t="s">
        <v>31</v>
      </c>
      <c r="G974" t="s">
        <v>27</v>
      </c>
      <c r="H974" t="s">
        <v>48</v>
      </c>
      <c r="I974" s="9">
        <v>44784</v>
      </c>
      <c r="J974" s="9">
        <v>44800</v>
      </c>
      <c r="K974" s="9">
        <v>44812</v>
      </c>
      <c r="L974" t="s">
        <v>75</v>
      </c>
      <c r="M974" s="5"/>
      <c r="P974" s="4">
        <v>4</v>
      </c>
      <c r="Q974" t="s">
        <v>28</v>
      </c>
      <c r="R974" s="10" t="str">
        <f t="shared" si="30"/>
        <v>28-33</v>
      </c>
      <c r="S974">
        <f t="shared" si="31"/>
        <v>28</v>
      </c>
    </row>
    <row r="975" spans="1:19">
      <c r="A975" t="s">
        <v>1049</v>
      </c>
      <c r="B975" t="s">
        <v>13</v>
      </c>
      <c r="C975" s="4">
        <v>39</v>
      </c>
      <c r="D975" t="s">
        <v>14</v>
      </c>
      <c r="E975" t="s">
        <v>65</v>
      </c>
      <c r="F975" t="s">
        <v>16</v>
      </c>
      <c r="G975" t="s">
        <v>27</v>
      </c>
      <c r="H975" t="s">
        <v>37</v>
      </c>
      <c r="I975" s="9">
        <v>44784</v>
      </c>
      <c r="J975" s="9">
        <v>44796</v>
      </c>
      <c r="K975" s="9">
        <v>44803</v>
      </c>
      <c r="L975" t="s">
        <v>38</v>
      </c>
      <c r="M975" s="5"/>
      <c r="P975" s="5"/>
      <c r="Q975" t="s">
        <v>28</v>
      </c>
      <c r="R975" s="10" t="str">
        <f t="shared" si="30"/>
        <v>34-39</v>
      </c>
      <c r="S975">
        <f t="shared" si="31"/>
        <v>19</v>
      </c>
    </row>
    <row r="976" spans="1:19">
      <c r="A976" t="s">
        <v>1050</v>
      </c>
      <c r="B976" t="s">
        <v>13</v>
      </c>
      <c r="C976" s="4">
        <v>32</v>
      </c>
      <c r="D976" t="s">
        <v>24</v>
      </c>
      <c r="E976" t="s">
        <v>25</v>
      </c>
      <c r="F976" t="s">
        <v>26</v>
      </c>
      <c r="G976" t="s">
        <v>17</v>
      </c>
      <c r="H976" t="s">
        <v>37</v>
      </c>
      <c r="I976" s="9">
        <v>44785</v>
      </c>
      <c r="J976" s="9">
        <v>44805</v>
      </c>
      <c r="K976" s="9">
        <v>44813</v>
      </c>
      <c r="L976" t="s">
        <v>19</v>
      </c>
      <c r="M976" s="5"/>
      <c r="O976" t="s">
        <v>45</v>
      </c>
      <c r="P976" s="5"/>
      <c r="Q976" t="s">
        <v>28</v>
      </c>
      <c r="R976" s="10" t="str">
        <f t="shared" si="30"/>
        <v>28-33</v>
      </c>
      <c r="S976">
        <f t="shared" si="31"/>
        <v>28</v>
      </c>
    </row>
    <row r="977" spans="1:19">
      <c r="A977" t="s">
        <v>1051</v>
      </c>
      <c r="B977" t="s">
        <v>13</v>
      </c>
      <c r="C977" s="4">
        <v>38</v>
      </c>
      <c r="D977" t="s">
        <v>129</v>
      </c>
      <c r="E977" t="s">
        <v>205</v>
      </c>
      <c r="F977" t="s">
        <v>26</v>
      </c>
      <c r="G977" t="s">
        <v>27</v>
      </c>
      <c r="H977" t="s">
        <v>37</v>
      </c>
      <c r="I977" s="9">
        <v>44785</v>
      </c>
      <c r="J977" s="9">
        <v>44798</v>
      </c>
      <c r="K977" s="9">
        <v>44803</v>
      </c>
      <c r="L977" t="s">
        <v>19</v>
      </c>
      <c r="M977" s="4">
        <v>57821</v>
      </c>
      <c r="N977">
        <v>3.6</v>
      </c>
      <c r="O977" t="s">
        <v>20</v>
      </c>
      <c r="P977" s="4">
        <v>5</v>
      </c>
      <c r="Q977" t="s">
        <v>21</v>
      </c>
      <c r="R977" s="10" t="str">
        <f t="shared" si="30"/>
        <v>34-39</v>
      </c>
      <c r="S977">
        <f t="shared" si="31"/>
        <v>18</v>
      </c>
    </row>
    <row r="978" spans="1:19">
      <c r="A978" t="s">
        <v>1052</v>
      </c>
      <c r="B978" t="s">
        <v>30</v>
      </c>
      <c r="C978" s="4">
        <v>25</v>
      </c>
      <c r="D978" t="s">
        <v>14</v>
      </c>
      <c r="E978" t="s">
        <v>65</v>
      </c>
      <c r="F978" t="s">
        <v>44</v>
      </c>
      <c r="G978" t="s">
        <v>17</v>
      </c>
      <c r="H978" t="s">
        <v>51</v>
      </c>
      <c r="I978" s="9">
        <v>44785</v>
      </c>
      <c r="J978" s="9">
        <v>44795</v>
      </c>
      <c r="K978" s="9">
        <v>44803</v>
      </c>
      <c r="L978" t="s">
        <v>19</v>
      </c>
      <c r="M978" s="4">
        <v>69059</v>
      </c>
      <c r="N978">
        <v>3.8</v>
      </c>
      <c r="O978" t="s">
        <v>20</v>
      </c>
      <c r="P978" s="4">
        <v>4</v>
      </c>
      <c r="Q978" t="s">
        <v>28</v>
      </c>
      <c r="R978" s="10" t="str">
        <f t="shared" si="30"/>
        <v>22-27</v>
      </c>
      <c r="S978">
        <f t="shared" si="31"/>
        <v>18</v>
      </c>
    </row>
    <row r="979" spans="1:19">
      <c r="A979" t="s">
        <v>1053</v>
      </c>
      <c r="B979" t="s">
        <v>13</v>
      </c>
      <c r="C979" s="4">
        <v>25</v>
      </c>
      <c r="D979" t="s">
        <v>24</v>
      </c>
      <c r="E979" t="s">
        <v>43</v>
      </c>
      <c r="F979" t="s">
        <v>26</v>
      </c>
      <c r="G979" t="s">
        <v>27</v>
      </c>
      <c r="H979" t="s">
        <v>67</v>
      </c>
      <c r="I979" s="9">
        <v>44785</v>
      </c>
      <c r="J979" s="9">
        <v>44805</v>
      </c>
      <c r="K979" s="9">
        <v>44815</v>
      </c>
      <c r="L979" t="s">
        <v>56</v>
      </c>
      <c r="M979" s="5"/>
      <c r="P979" s="5"/>
      <c r="Q979" t="s">
        <v>28</v>
      </c>
      <c r="R979" s="10" t="str">
        <f t="shared" si="30"/>
        <v>22-27</v>
      </c>
      <c r="S979">
        <f t="shared" si="31"/>
        <v>30</v>
      </c>
    </row>
    <row r="980" spans="1:19">
      <c r="A980" t="s">
        <v>1054</v>
      </c>
      <c r="B980" t="s">
        <v>13</v>
      </c>
      <c r="C980" s="4">
        <v>33</v>
      </c>
      <c r="D980" t="s">
        <v>14</v>
      </c>
      <c r="E980" t="s">
        <v>15</v>
      </c>
      <c r="F980" t="s">
        <v>16</v>
      </c>
      <c r="G980" t="s">
        <v>32</v>
      </c>
      <c r="H980" t="s">
        <v>18</v>
      </c>
      <c r="I980" s="9">
        <v>44785</v>
      </c>
      <c r="J980" s="9">
        <v>44806</v>
      </c>
      <c r="K980" s="9">
        <v>44815</v>
      </c>
      <c r="L980" t="s">
        <v>19</v>
      </c>
      <c r="M980" s="4">
        <v>57783</v>
      </c>
      <c r="N980">
        <v>4.3</v>
      </c>
      <c r="O980" t="s">
        <v>45</v>
      </c>
      <c r="P980" s="4">
        <v>4</v>
      </c>
      <c r="Q980" t="s">
        <v>63</v>
      </c>
      <c r="R980" s="10" t="str">
        <f t="shared" si="30"/>
        <v>28-33</v>
      </c>
      <c r="S980">
        <f t="shared" si="31"/>
        <v>30</v>
      </c>
    </row>
    <row r="981" spans="1:19">
      <c r="A981" t="s">
        <v>1055</v>
      </c>
      <c r="B981" t="s">
        <v>30</v>
      </c>
      <c r="C981" s="4">
        <v>26</v>
      </c>
      <c r="D981" t="s">
        <v>83</v>
      </c>
      <c r="E981" t="s">
        <v>117</v>
      </c>
      <c r="F981" t="s">
        <v>36</v>
      </c>
      <c r="G981" t="s">
        <v>17</v>
      </c>
      <c r="H981" t="s">
        <v>37</v>
      </c>
      <c r="I981" s="9">
        <v>44785</v>
      </c>
      <c r="J981" s="9">
        <v>44794</v>
      </c>
      <c r="K981" s="9">
        <v>44799</v>
      </c>
      <c r="L981" t="s">
        <v>19</v>
      </c>
      <c r="M981" s="4">
        <v>59567</v>
      </c>
      <c r="N981">
        <v>4.9000000000000004</v>
      </c>
      <c r="O981" t="s">
        <v>20</v>
      </c>
      <c r="P981" s="4">
        <v>5</v>
      </c>
      <c r="Q981" t="s">
        <v>28</v>
      </c>
      <c r="R981" s="10" t="str">
        <f t="shared" si="30"/>
        <v>22-27</v>
      </c>
      <c r="S981">
        <f t="shared" si="31"/>
        <v>14</v>
      </c>
    </row>
    <row r="982" spans="1:19">
      <c r="A982" t="s">
        <v>1056</v>
      </c>
      <c r="B982" t="s">
        <v>13</v>
      </c>
      <c r="C982" s="4">
        <v>22</v>
      </c>
      <c r="D982" t="s">
        <v>14</v>
      </c>
      <c r="E982" t="s">
        <v>65</v>
      </c>
      <c r="F982" t="s">
        <v>93</v>
      </c>
      <c r="G982" t="s">
        <v>27</v>
      </c>
      <c r="H982" t="s">
        <v>18</v>
      </c>
      <c r="I982" s="9">
        <v>44786</v>
      </c>
      <c r="J982" s="9">
        <v>44807</v>
      </c>
      <c r="K982" s="9">
        <v>44812</v>
      </c>
      <c r="L982" t="s">
        <v>56</v>
      </c>
      <c r="M982" s="5"/>
      <c r="P982" s="4">
        <v>4</v>
      </c>
      <c r="Q982" t="s">
        <v>28</v>
      </c>
      <c r="R982" s="10" t="str">
        <f t="shared" si="30"/>
        <v>22-27</v>
      </c>
      <c r="S982">
        <f t="shared" si="31"/>
        <v>26</v>
      </c>
    </row>
    <row r="983" spans="1:19">
      <c r="A983" t="s">
        <v>1057</v>
      </c>
      <c r="B983" t="s">
        <v>30</v>
      </c>
      <c r="C983" s="4">
        <v>35</v>
      </c>
      <c r="D983" t="s">
        <v>80</v>
      </c>
      <c r="E983" t="s">
        <v>81</v>
      </c>
      <c r="F983" t="s">
        <v>96</v>
      </c>
      <c r="G983" t="s">
        <v>32</v>
      </c>
      <c r="H983" t="s">
        <v>37</v>
      </c>
      <c r="I983" s="9">
        <v>44786</v>
      </c>
      <c r="J983" s="9">
        <v>44802</v>
      </c>
      <c r="K983" s="9">
        <v>44807</v>
      </c>
      <c r="L983" t="s">
        <v>19</v>
      </c>
      <c r="M983" s="4">
        <v>45834</v>
      </c>
      <c r="N983">
        <v>4.3</v>
      </c>
      <c r="O983" t="s">
        <v>20</v>
      </c>
      <c r="P983" s="4">
        <v>4</v>
      </c>
      <c r="Q983" t="s">
        <v>21</v>
      </c>
      <c r="R983" s="10" t="str">
        <f t="shared" si="30"/>
        <v>34-39</v>
      </c>
      <c r="S983">
        <f t="shared" si="31"/>
        <v>21</v>
      </c>
    </row>
    <row r="984" spans="1:19">
      <c r="A984" t="s">
        <v>1058</v>
      </c>
      <c r="B984" t="s">
        <v>13</v>
      </c>
      <c r="C984" s="4">
        <v>35</v>
      </c>
      <c r="D984" t="s">
        <v>34</v>
      </c>
      <c r="E984" t="s">
        <v>35</v>
      </c>
      <c r="F984" t="s">
        <v>16</v>
      </c>
      <c r="G984" t="s">
        <v>27</v>
      </c>
      <c r="H984" t="s">
        <v>37</v>
      </c>
      <c r="I984" s="9">
        <v>44787</v>
      </c>
      <c r="J984" s="9">
        <v>44805</v>
      </c>
      <c r="K984" s="9">
        <v>44812</v>
      </c>
      <c r="L984" t="s">
        <v>38</v>
      </c>
      <c r="M984" s="5"/>
      <c r="P984" s="4">
        <v>5</v>
      </c>
      <c r="Q984" t="s">
        <v>28</v>
      </c>
      <c r="R984" s="10" t="str">
        <f t="shared" si="30"/>
        <v>34-39</v>
      </c>
      <c r="S984">
        <f t="shared" si="31"/>
        <v>25</v>
      </c>
    </row>
    <row r="985" spans="1:19">
      <c r="A985" t="s">
        <v>1059</v>
      </c>
      <c r="B985" t="s">
        <v>13</v>
      </c>
      <c r="C985" s="4">
        <v>25</v>
      </c>
      <c r="D985" t="s">
        <v>14</v>
      </c>
      <c r="E985" t="s">
        <v>15</v>
      </c>
      <c r="F985" t="s">
        <v>26</v>
      </c>
      <c r="G985" t="s">
        <v>17</v>
      </c>
      <c r="H985" t="s">
        <v>18</v>
      </c>
      <c r="I985" s="9">
        <v>44787</v>
      </c>
      <c r="J985" s="9">
        <v>44797</v>
      </c>
      <c r="K985" s="9">
        <v>44802</v>
      </c>
      <c r="L985" t="s">
        <v>19</v>
      </c>
      <c r="M985" s="4">
        <v>50769</v>
      </c>
      <c r="N985">
        <v>3.7</v>
      </c>
      <c r="O985" t="s">
        <v>20</v>
      </c>
      <c r="P985" s="4">
        <v>3</v>
      </c>
      <c r="Q985" t="s">
        <v>21</v>
      </c>
      <c r="R985" s="10" t="str">
        <f t="shared" si="30"/>
        <v>22-27</v>
      </c>
      <c r="S985">
        <f t="shared" si="31"/>
        <v>15</v>
      </c>
    </row>
    <row r="986" spans="1:19">
      <c r="A986" t="s">
        <v>1060</v>
      </c>
      <c r="B986" t="s">
        <v>30</v>
      </c>
      <c r="C986" s="4">
        <v>51</v>
      </c>
      <c r="D986" t="s">
        <v>14</v>
      </c>
      <c r="E986" t="s">
        <v>15</v>
      </c>
      <c r="F986" t="s">
        <v>16</v>
      </c>
      <c r="G986" t="s">
        <v>17</v>
      </c>
      <c r="H986" t="s">
        <v>48</v>
      </c>
      <c r="I986" s="9">
        <v>44788</v>
      </c>
      <c r="J986" s="9">
        <v>44799</v>
      </c>
      <c r="K986" s="9">
        <v>44805</v>
      </c>
      <c r="L986" t="s">
        <v>19</v>
      </c>
      <c r="M986" s="5"/>
      <c r="O986" t="s">
        <v>20</v>
      </c>
      <c r="P986" s="4">
        <v>4</v>
      </c>
      <c r="Q986" t="s">
        <v>28</v>
      </c>
      <c r="R986" s="10" t="str">
        <f t="shared" si="30"/>
        <v>46-51</v>
      </c>
      <c r="S986">
        <f t="shared" si="31"/>
        <v>17</v>
      </c>
    </row>
    <row r="987" spans="1:19">
      <c r="A987" t="s">
        <v>1061</v>
      </c>
      <c r="B987" t="s">
        <v>13</v>
      </c>
      <c r="C987" s="4">
        <v>25</v>
      </c>
      <c r="D987" t="s">
        <v>58</v>
      </c>
      <c r="E987" t="s">
        <v>111</v>
      </c>
      <c r="F987" t="s">
        <v>61</v>
      </c>
      <c r="G987" t="s">
        <v>69</v>
      </c>
      <c r="H987" t="s">
        <v>37</v>
      </c>
      <c r="I987" s="9">
        <v>44788</v>
      </c>
      <c r="J987" s="9">
        <v>44807</v>
      </c>
      <c r="K987" s="9">
        <v>44811</v>
      </c>
      <c r="L987" t="s">
        <v>19</v>
      </c>
      <c r="M987" s="4">
        <v>50699</v>
      </c>
      <c r="N987">
        <v>3.7</v>
      </c>
      <c r="O987" t="s">
        <v>20</v>
      </c>
      <c r="P987" s="4">
        <v>1</v>
      </c>
      <c r="Q987" t="s">
        <v>28</v>
      </c>
      <c r="R987" s="10" t="str">
        <f t="shared" si="30"/>
        <v>22-27</v>
      </c>
      <c r="S987">
        <f t="shared" si="31"/>
        <v>23</v>
      </c>
    </row>
    <row r="988" spans="1:19">
      <c r="A988" t="s">
        <v>1062</v>
      </c>
      <c r="B988" t="s">
        <v>30</v>
      </c>
      <c r="C988" s="4">
        <v>39</v>
      </c>
      <c r="D988" t="s">
        <v>34</v>
      </c>
      <c r="E988" t="s">
        <v>47</v>
      </c>
      <c r="F988" t="s">
        <v>93</v>
      </c>
      <c r="G988" t="s">
        <v>27</v>
      </c>
      <c r="H988" t="s">
        <v>51</v>
      </c>
      <c r="I988" s="9">
        <v>44788</v>
      </c>
      <c r="J988" s="9">
        <v>44796</v>
      </c>
      <c r="K988" s="9">
        <v>44801</v>
      </c>
      <c r="L988" t="s">
        <v>38</v>
      </c>
      <c r="M988" s="5"/>
      <c r="P988" s="4">
        <v>4</v>
      </c>
      <c r="Q988" t="s">
        <v>28</v>
      </c>
      <c r="R988" s="10" t="str">
        <f t="shared" si="30"/>
        <v>34-39</v>
      </c>
      <c r="S988">
        <f t="shared" si="31"/>
        <v>13</v>
      </c>
    </row>
    <row r="989" spans="1:19">
      <c r="A989" t="s">
        <v>1063</v>
      </c>
      <c r="B989" t="s">
        <v>13</v>
      </c>
      <c r="C989" s="4">
        <v>32</v>
      </c>
      <c r="D989" t="s">
        <v>14</v>
      </c>
      <c r="E989" t="s">
        <v>15</v>
      </c>
      <c r="F989" t="s">
        <v>125</v>
      </c>
      <c r="G989" t="s">
        <v>17</v>
      </c>
      <c r="H989" t="s">
        <v>37</v>
      </c>
      <c r="I989" s="9">
        <v>44789</v>
      </c>
      <c r="J989" s="9">
        <v>44804</v>
      </c>
      <c r="K989" s="9">
        <v>44812</v>
      </c>
      <c r="L989" t="s">
        <v>19</v>
      </c>
      <c r="M989" s="4">
        <v>110329</v>
      </c>
      <c r="N989">
        <v>4.7</v>
      </c>
      <c r="O989" t="s">
        <v>20</v>
      </c>
      <c r="P989" s="4">
        <v>4</v>
      </c>
      <c r="Q989" t="s">
        <v>28</v>
      </c>
      <c r="R989" s="10" t="str">
        <f t="shared" si="30"/>
        <v>28-33</v>
      </c>
      <c r="S989">
        <f t="shared" si="31"/>
        <v>23</v>
      </c>
    </row>
    <row r="990" spans="1:19">
      <c r="A990" t="s">
        <v>1064</v>
      </c>
      <c r="B990" t="s">
        <v>13</v>
      </c>
      <c r="C990" s="4">
        <v>37</v>
      </c>
      <c r="D990" t="s">
        <v>24</v>
      </c>
      <c r="E990" t="s">
        <v>25</v>
      </c>
      <c r="F990" t="s">
        <v>44</v>
      </c>
      <c r="G990" t="s">
        <v>27</v>
      </c>
      <c r="H990" t="s">
        <v>18</v>
      </c>
      <c r="I990" s="9">
        <v>44789</v>
      </c>
      <c r="J990" s="9">
        <v>44803</v>
      </c>
      <c r="K990" s="9">
        <v>44815</v>
      </c>
      <c r="L990" t="s">
        <v>19</v>
      </c>
      <c r="M990" s="4">
        <v>60418</v>
      </c>
      <c r="N990">
        <v>5</v>
      </c>
      <c r="O990" t="s">
        <v>20</v>
      </c>
      <c r="P990" s="4">
        <v>3</v>
      </c>
      <c r="Q990" t="s">
        <v>28</v>
      </c>
      <c r="R990" s="10" t="str">
        <f t="shared" si="30"/>
        <v>34-39</v>
      </c>
      <c r="S990">
        <f t="shared" si="31"/>
        <v>26</v>
      </c>
    </row>
    <row r="991" spans="1:19">
      <c r="A991" t="s">
        <v>1065</v>
      </c>
      <c r="B991" t="s">
        <v>30</v>
      </c>
      <c r="C991" s="4">
        <v>29</v>
      </c>
      <c r="D991" t="s">
        <v>24</v>
      </c>
      <c r="E991" t="s">
        <v>43</v>
      </c>
      <c r="F991" t="s">
        <v>44</v>
      </c>
      <c r="G991" t="s">
        <v>17</v>
      </c>
      <c r="H991" t="s">
        <v>48</v>
      </c>
      <c r="I991" s="9">
        <v>44789</v>
      </c>
      <c r="J991" s="9">
        <v>44808</v>
      </c>
      <c r="K991" s="9">
        <v>44819</v>
      </c>
      <c r="L991" t="s">
        <v>56</v>
      </c>
      <c r="M991" s="5"/>
      <c r="P991" s="4">
        <v>3</v>
      </c>
      <c r="Q991" t="s">
        <v>28</v>
      </c>
      <c r="R991" s="10" t="str">
        <f t="shared" si="30"/>
        <v>28-33</v>
      </c>
      <c r="S991">
        <f t="shared" si="31"/>
        <v>30</v>
      </c>
    </row>
    <row r="992" spans="1:19">
      <c r="A992" t="s">
        <v>1066</v>
      </c>
      <c r="B992" t="s">
        <v>30</v>
      </c>
      <c r="C992" s="4">
        <v>34</v>
      </c>
      <c r="D992" t="s">
        <v>14</v>
      </c>
      <c r="E992" t="s">
        <v>65</v>
      </c>
      <c r="F992" t="s">
        <v>16</v>
      </c>
      <c r="G992" t="s">
        <v>17</v>
      </c>
      <c r="H992" t="s">
        <v>37</v>
      </c>
      <c r="I992" s="9">
        <v>44789</v>
      </c>
      <c r="J992" s="9">
        <v>44810</v>
      </c>
      <c r="K992" s="9">
        <v>44814</v>
      </c>
      <c r="L992" t="s">
        <v>19</v>
      </c>
      <c r="M992" s="4">
        <v>55511</v>
      </c>
      <c r="N992">
        <v>4.9000000000000004</v>
      </c>
      <c r="O992" t="s">
        <v>20</v>
      </c>
      <c r="P992" s="4">
        <v>4</v>
      </c>
      <c r="Q992" t="s">
        <v>28</v>
      </c>
      <c r="R992" s="10" t="str">
        <f t="shared" si="30"/>
        <v>34-39</v>
      </c>
      <c r="S992">
        <f t="shared" si="31"/>
        <v>25</v>
      </c>
    </row>
    <row r="993" spans="1:19">
      <c r="A993" t="s">
        <v>1067</v>
      </c>
      <c r="B993" t="s">
        <v>30</v>
      </c>
      <c r="C993" s="4">
        <v>26</v>
      </c>
      <c r="D993" t="s">
        <v>83</v>
      </c>
      <c r="E993" t="s">
        <v>117</v>
      </c>
      <c r="F993" t="s">
        <v>44</v>
      </c>
      <c r="G993" t="s">
        <v>27</v>
      </c>
      <c r="H993" t="s">
        <v>37</v>
      </c>
      <c r="I993" s="9">
        <v>44790</v>
      </c>
      <c r="J993" s="9">
        <v>44806</v>
      </c>
      <c r="K993" s="9">
        <v>44816</v>
      </c>
      <c r="L993" t="s">
        <v>19</v>
      </c>
      <c r="M993" s="4">
        <v>58492</v>
      </c>
      <c r="N993">
        <v>4.5999999999999996</v>
      </c>
      <c r="O993" t="s">
        <v>20</v>
      </c>
      <c r="P993" s="4">
        <v>4</v>
      </c>
      <c r="Q993" t="s">
        <v>28</v>
      </c>
      <c r="R993" s="10" t="str">
        <f t="shared" si="30"/>
        <v>22-27</v>
      </c>
      <c r="S993">
        <f t="shared" si="31"/>
        <v>26</v>
      </c>
    </row>
    <row r="994" spans="1:19">
      <c r="A994" t="s">
        <v>1068</v>
      </c>
      <c r="B994" t="s">
        <v>13</v>
      </c>
      <c r="C994" s="4">
        <v>54</v>
      </c>
      <c r="D994" t="s">
        <v>40</v>
      </c>
      <c r="E994" t="s">
        <v>41</v>
      </c>
      <c r="F994" t="s">
        <v>31</v>
      </c>
      <c r="G994" t="s">
        <v>17</v>
      </c>
      <c r="H994" t="s">
        <v>37</v>
      </c>
      <c r="I994" s="9">
        <v>44790</v>
      </c>
      <c r="J994" s="9">
        <v>44799</v>
      </c>
      <c r="K994" s="9">
        <v>44811</v>
      </c>
      <c r="L994" t="s">
        <v>19</v>
      </c>
      <c r="M994" s="4">
        <v>89290</v>
      </c>
      <c r="N994">
        <v>4.5</v>
      </c>
      <c r="O994" t="s">
        <v>20</v>
      </c>
      <c r="P994" s="5"/>
      <c r="Q994" t="s">
        <v>28</v>
      </c>
      <c r="R994" s="10" t="str">
        <f t="shared" si="30"/>
        <v>52-57</v>
      </c>
      <c r="S994">
        <f t="shared" si="31"/>
        <v>21</v>
      </c>
    </row>
    <row r="995" spans="1:19">
      <c r="A995" t="s">
        <v>1069</v>
      </c>
      <c r="B995" t="s">
        <v>30</v>
      </c>
      <c r="C995" s="4">
        <v>25</v>
      </c>
      <c r="D995" t="s">
        <v>14</v>
      </c>
      <c r="E995" t="s">
        <v>15</v>
      </c>
      <c r="F995" t="s">
        <v>53</v>
      </c>
      <c r="G995" t="s">
        <v>17</v>
      </c>
      <c r="H995" t="s">
        <v>51</v>
      </c>
      <c r="I995" s="9">
        <v>44791</v>
      </c>
      <c r="J995" s="9">
        <v>44799</v>
      </c>
      <c r="K995" s="9">
        <v>44805</v>
      </c>
      <c r="L995" t="s">
        <v>19</v>
      </c>
      <c r="M995" s="4">
        <v>83296</v>
      </c>
      <c r="N995">
        <v>4</v>
      </c>
      <c r="O995" t="s">
        <v>20</v>
      </c>
      <c r="P995" s="4">
        <v>4</v>
      </c>
      <c r="Q995" t="s">
        <v>28</v>
      </c>
      <c r="R995" s="10" t="str">
        <f t="shared" si="30"/>
        <v>22-27</v>
      </c>
      <c r="S995">
        <f t="shared" si="31"/>
        <v>14</v>
      </c>
    </row>
    <row r="996" spans="1:19">
      <c r="A996" t="s">
        <v>1070</v>
      </c>
      <c r="B996" t="s">
        <v>13</v>
      </c>
      <c r="C996" s="4">
        <v>24</v>
      </c>
      <c r="D996" t="s">
        <v>14</v>
      </c>
      <c r="E996" t="s">
        <v>65</v>
      </c>
      <c r="F996" t="s">
        <v>50</v>
      </c>
      <c r="G996" t="s">
        <v>17</v>
      </c>
      <c r="H996" t="s">
        <v>18</v>
      </c>
      <c r="I996" s="9">
        <v>44791</v>
      </c>
      <c r="J996" s="9">
        <v>44803</v>
      </c>
      <c r="K996" s="9">
        <v>44814</v>
      </c>
      <c r="L996" t="s">
        <v>38</v>
      </c>
      <c r="M996" s="5"/>
      <c r="P996" s="4">
        <v>4</v>
      </c>
      <c r="Q996" t="s">
        <v>21</v>
      </c>
      <c r="R996" s="10" t="str">
        <f t="shared" si="30"/>
        <v>22-27</v>
      </c>
      <c r="S996">
        <f t="shared" si="31"/>
        <v>23</v>
      </c>
    </row>
    <row r="997" spans="1:19">
      <c r="A997" t="s">
        <v>1071</v>
      </c>
      <c r="B997" t="s">
        <v>13</v>
      </c>
      <c r="C997" s="4">
        <v>26</v>
      </c>
      <c r="D997" t="s">
        <v>34</v>
      </c>
      <c r="E997" t="s">
        <v>35</v>
      </c>
      <c r="F997" t="s">
        <v>78</v>
      </c>
      <c r="G997" t="s">
        <v>27</v>
      </c>
      <c r="H997" t="s">
        <v>37</v>
      </c>
      <c r="I997" s="9">
        <v>44791</v>
      </c>
      <c r="J997" s="9">
        <v>44813</v>
      </c>
      <c r="K997" s="9">
        <v>44824</v>
      </c>
      <c r="L997" t="s">
        <v>38</v>
      </c>
      <c r="M997" s="5"/>
      <c r="P997" s="4">
        <v>5</v>
      </c>
      <c r="Q997" t="s">
        <v>21</v>
      </c>
      <c r="R997" s="10" t="str">
        <f t="shared" si="30"/>
        <v>22-27</v>
      </c>
      <c r="S997">
        <f t="shared" si="31"/>
        <v>33</v>
      </c>
    </row>
    <row r="998" spans="1:19">
      <c r="A998" t="s">
        <v>1072</v>
      </c>
      <c r="B998" t="s">
        <v>23</v>
      </c>
      <c r="C998" s="4">
        <v>29</v>
      </c>
      <c r="D998" t="s">
        <v>129</v>
      </c>
      <c r="E998" t="s">
        <v>205</v>
      </c>
      <c r="F998" t="s">
        <v>61</v>
      </c>
      <c r="G998" t="s">
        <v>27</v>
      </c>
      <c r="H998" t="s">
        <v>48</v>
      </c>
      <c r="I998" s="9">
        <v>44792</v>
      </c>
      <c r="J998" s="9">
        <v>44800</v>
      </c>
      <c r="K998" s="9">
        <v>44812</v>
      </c>
      <c r="L998" t="s">
        <v>19</v>
      </c>
      <c r="M998" s="4">
        <v>51608</v>
      </c>
      <c r="N998">
        <v>4.2</v>
      </c>
      <c r="O998" t="s">
        <v>20</v>
      </c>
      <c r="P998" s="4">
        <v>4</v>
      </c>
      <c r="Q998" t="s">
        <v>28</v>
      </c>
      <c r="R998" s="10" t="str">
        <f t="shared" si="30"/>
        <v>28-33</v>
      </c>
      <c r="S998">
        <f t="shared" si="31"/>
        <v>20</v>
      </c>
    </row>
    <row r="999" spans="1:19">
      <c r="A999" t="s">
        <v>1073</v>
      </c>
      <c r="B999" t="s">
        <v>13</v>
      </c>
      <c r="C999" s="4">
        <v>33</v>
      </c>
      <c r="D999" t="s">
        <v>24</v>
      </c>
      <c r="E999" t="s">
        <v>43</v>
      </c>
      <c r="F999" t="s">
        <v>50</v>
      </c>
      <c r="G999" t="s">
        <v>27</v>
      </c>
      <c r="H999" t="s">
        <v>18</v>
      </c>
      <c r="I999" s="9">
        <v>44792</v>
      </c>
      <c r="J999" s="9">
        <v>44810</v>
      </c>
      <c r="K999" s="9">
        <v>44822</v>
      </c>
      <c r="L999" t="s">
        <v>19</v>
      </c>
      <c r="M999" s="4">
        <v>36983</v>
      </c>
      <c r="N999">
        <v>4.0999999999999996</v>
      </c>
      <c r="O999" t="s">
        <v>20</v>
      </c>
      <c r="P999" s="4">
        <v>5</v>
      </c>
      <c r="Q999" t="s">
        <v>28</v>
      </c>
      <c r="R999" s="10" t="str">
        <f t="shared" si="30"/>
        <v>28-33</v>
      </c>
      <c r="S999">
        <f t="shared" si="31"/>
        <v>30</v>
      </c>
    </row>
    <row r="1000" spans="1:19">
      <c r="A1000" t="s">
        <v>1074</v>
      </c>
      <c r="B1000" t="s">
        <v>23</v>
      </c>
      <c r="C1000" s="4">
        <v>28</v>
      </c>
      <c r="D1000" t="s">
        <v>14</v>
      </c>
      <c r="E1000" t="s">
        <v>15</v>
      </c>
      <c r="F1000" t="s">
        <v>78</v>
      </c>
      <c r="G1000" t="s">
        <v>27</v>
      </c>
      <c r="H1000" t="s">
        <v>37</v>
      </c>
      <c r="I1000" s="9">
        <v>44792</v>
      </c>
      <c r="J1000" s="9">
        <v>44813</v>
      </c>
      <c r="K1000" s="9">
        <v>44818</v>
      </c>
      <c r="L1000" t="s">
        <v>38</v>
      </c>
      <c r="M1000" s="5"/>
      <c r="P1000" s="4">
        <v>5</v>
      </c>
      <c r="Q1000" t="s">
        <v>28</v>
      </c>
      <c r="R1000" s="10" t="str">
        <f t="shared" si="30"/>
        <v>28-33</v>
      </c>
      <c r="S1000">
        <f t="shared" si="31"/>
        <v>26</v>
      </c>
    </row>
    <row r="1001" spans="1:19">
      <c r="A1001" t="s">
        <v>1075</v>
      </c>
      <c r="B1001" t="s">
        <v>13</v>
      </c>
      <c r="C1001" s="4">
        <v>29</v>
      </c>
      <c r="D1001" t="s">
        <v>24</v>
      </c>
      <c r="E1001" t="s">
        <v>25</v>
      </c>
      <c r="F1001" t="s">
        <v>36</v>
      </c>
      <c r="G1001" t="s">
        <v>27</v>
      </c>
      <c r="H1001" t="s">
        <v>18</v>
      </c>
      <c r="I1001" s="9">
        <v>44793</v>
      </c>
      <c r="J1001" s="9">
        <v>44810</v>
      </c>
      <c r="K1001" s="9">
        <v>44820</v>
      </c>
      <c r="L1001" t="s">
        <v>19</v>
      </c>
      <c r="M1001" s="5"/>
      <c r="O1001" t="s">
        <v>20</v>
      </c>
      <c r="P1001" s="4">
        <v>4</v>
      </c>
      <c r="Q1001" t="s">
        <v>21</v>
      </c>
      <c r="R1001" s="10" t="str">
        <f t="shared" si="30"/>
        <v>28-33</v>
      </c>
      <c r="S1001">
        <f t="shared" si="31"/>
        <v>27</v>
      </c>
    </row>
    <row r="1002" spans="1:19">
      <c r="A1002" t="s">
        <v>1076</v>
      </c>
      <c r="B1002" t="s">
        <v>13</v>
      </c>
      <c r="C1002" s="4">
        <v>38</v>
      </c>
      <c r="D1002" t="s">
        <v>24</v>
      </c>
      <c r="E1002" t="s">
        <v>43</v>
      </c>
      <c r="F1002" t="s">
        <v>26</v>
      </c>
      <c r="G1002" t="s">
        <v>17</v>
      </c>
      <c r="H1002" t="s">
        <v>18</v>
      </c>
      <c r="I1002" s="9">
        <v>44793</v>
      </c>
      <c r="J1002" s="9">
        <v>44814</v>
      </c>
      <c r="K1002" s="9">
        <v>44818</v>
      </c>
      <c r="L1002" t="s">
        <v>75</v>
      </c>
      <c r="M1002" s="5"/>
      <c r="P1002" s="4">
        <v>4</v>
      </c>
      <c r="Q1002" t="s">
        <v>28</v>
      </c>
      <c r="R1002" s="10" t="str">
        <f t="shared" si="30"/>
        <v>34-39</v>
      </c>
      <c r="S1002">
        <f t="shared" si="31"/>
        <v>25</v>
      </c>
    </row>
    <row r="1003" spans="1:19">
      <c r="A1003" t="s">
        <v>1077</v>
      </c>
      <c r="B1003" t="s">
        <v>13</v>
      </c>
      <c r="C1003" s="4">
        <v>35</v>
      </c>
      <c r="D1003" t="s">
        <v>83</v>
      </c>
      <c r="E1003" t="s">
        <v>117</v>
      </c>
      <c r="F1003" t="s">
        <v>36</v>
      </c>
      <c r="G1003" t="s">
        <v>17</v>
      </c>
      <c r="H1003" t="s">
        <v>37</v>
      </c>
      <c r="I1003" s="9">
        <v>44793</v>
      </c>
      <c r="J1003" s="9">
        <v>44802</v>
      </c>
      <c r="K1003" s="9">
        <v>44809</v>
      </c>
      <c r="L1003" t="s">
        <v>19</v>
      </c>
      <c r="M1003" s="4">
        <v>63646</v>
      </c>
      <c r="N1003">
        <v>4.0999999999999996</v>
      </c>
      <c r="O1003" t="s">
        <v>20</v>
      </c>
      <c r="P1003" s="5"/>
      <c r="Q1003" t="s">
        <v>28</v>
      </c>
      <c r="R1003" s="10" t="str">
        <f t="shared" si="30"/>
        <v>34-39</v>
      </c>
      <c r="S1003">
        <f t="shared" si="31"/>
        <v>16</v>
      </c>
    </row>
    <row r="1004" spans="1:19">
      <c r="A1004" t="s">
        <v>1078</v>
      </c>
      <c r="B1004" t="s">
        <v>30</v>
      </c>
      <c r="C1004" s="4">
        <v>30</v>
      </c>
      <c r="D1004" t="s">
        <v>24</v>
      </c>
      <c r="E1004" t="s">
        <v>43</v>
      </c>
      <c r="F1004" t="s">
        <v>125</v>
      </c>
      <c r="G1004" t="s">
        <v>27</v>
      </c>
      <c r="H1004" t="s">
        <v>18</v>
      </c>
      <c r="I1004" s="9">
        <v>44793</v>
      </c>
      <c r="J1004" s="9">
        <v>44806</v>
      </c>
      <c r="K1004" s="9">
        <v>44810</v>
      </c>
      <c r="L1004" t="s">
        <v>38</v>
      </c>
      <c r="M1004" s="5"/>
      <c r="P1004" s="4">
        <v>4</v>
      </c>
      <c r="Q1004" t="s">
        <v>63</v>
      </c>
      <c r="R1004" s="10" t="str">
        <f t="shared" si="30"/>
        <v>28-33</v>
      </c>
      <c r="S1004">
        <f t="shared" si="31"/>
        <v>17</v>
      </c>
    </row>
    <row r="1005" spans="1:19">
      <c r="A1005" t="s">
        <v>1079</v>
      </c>
      <c r="B1005" t="s">
        <v>30</v>
      </c>
      <c r="C1005" s="4">
        <v>28</v>
      </c>
      <c r="D1005" t="s">
        <v>24</v>
      </c>
      <c r="E1005" t="s">
        <v>25</v>
      </c>
      <c r="F1005" t="s">
        <v>86</v>
      </c>
      <c r="G1005" t="s">
        <v>32</v>
      </c>
      <c r="H1005" t="s">
        <v>37</v>
      </c>
      <c r="I1005" s="9">
        <v>44793</v>
      </c>
      <c r="J1005" s="9">
        <v>44808</v>
      </c>
      <c r="K1005" s="9">
        <v>44818</v>
      </c>
      <c r="L1005" t="s">
        <v>19</v>
      </c>
      <c r="M1005" s="4">
        <v>169878</v>
      </c>
      <c r="N1005">
        <v>4.5999999999999996</v>
      </c>
      <c r="O1005" t="s">
        <v>20</v>
      </c>
      <c r="P1005" s="4">
        <v>5</v>
      </c>
      <c r="Q1005" t="s">
        <v>28</v>
      </c>
      <c r="R1005" s="10" t="str">
        <f t="shared" si="30"/>
        <v>28-33</v>
      </c>
      <c r="S1005">
        <f t="shared" si="31"/>
        <v>25</v>
      </c>
    </row>
    <row r="1006" spans="1:19">
      <c r="A1006" t="s">
        <v>1080</v>
      </c>
      <c r="B1006" t="s">
        <v>30</v>
      </c>
      <c r="C1006" s="4">
        <v>32</v>
      </c>
      <c r="D1006" t="s">
        <v>14</v>
      </c>
      <c r="E1006" t="s">
        <v>15</v>
      </c>
      <c r="F1006" t="s">
        <v>26</v>
      </c>
      <c r="G1006" t="s">
        <v>66</v>
      </c>
      <c r="H1006" t="s">
        <v>18</v>
      </c>
      <c r="I1006" s="9">
        <v>44794</v>
      </c>
      <c r="J1006" s="9">
        <v>44816</v>
      </c>
      <c r="K1006" s="9">
        <v>44828</v>
      </c>
      <c r="L1006" t="s">
        <v>38</v>
      </c>
      <c r="M1006" s="5"/>
      <c r="P1006" s="4">
        <v>4</v>
      </c>
      <c r="Q1006" t="s">
        <v>28</v>
      </c>
      <c r="R1006" s="10" t="str">
        <f t="shared" si="30"/>
        <v>28-33</v>
      </c>
      <c r="S1006">
        <f t="shared" si="31"/>
        <v>34</v>
      </c>
    </row>
    <row r="1007" spans="1:19">
      <c r="A1007" t="s">
        <v>1081</v>
      </c>
      <c r="B1007" t="s">
        <v>30</v>
      </c>
      <c r="C1007" s="4">
        <v>30</v>
      </c>
      <c r="D1007" t="s">
        <v>34</v>
      </c>
      <c r="E1007" t="s">
        <v>35</v>
      </c>
      <c r="F1007" t="s">
        <v>31</v>
      </c>
      <c r="G1007" t="s">
        <v>27</v>
      </c>
      <c r="H1007" t="s">
        <v>37</v>
      </c>
      <c r="I1007" s="9">
        <v>44794</v>
      </c>
      <c r="J1007" s="9">
        <v>44802</v>
      </c>
      <c r="K1007" s="9">
        <v>44811</v>
      </c>
      <c r="L1007" t="s">
        <v>19</v>
      </c>
      <c r="M1007" s="4">
        <v>70210</v>
      </c>
      <c r="N1007">
        <v>3.8</v>
      </c>
      <c r="O1007" t="s">
        <v>20</v>
      </c>
      <c r="P1007" s="4">
        <v>4</v>
      </c>
      <c r="Q1007" t="s">
        <v>28</v>
      </c>
      <c r="R1007" s="10" t="str">
        <f t="shared" si="30"/>
        <v>28-33</v>
      </c>
      <c r="S1007">
        <f t="shared" si="31"/>
        <v>17</v>
      </c>
    </row>
    <row r="1008" spans="1:19">
      <c r="A1008" t="s">
        <v>1082</v>
      </c>
      <c r="B1008" t="s">
        <v>30</v>
      </c>
      <c r="C1008" s="4">
        <v>45</v>
      </c>
      <c r="D1008" t="s">
        <v>34</v>
      </c>
      <c r="E1008" t="s">
        <v>35</v>
      </c>
      <c r="F1008" t="s">
        <v>53</v>
      </c>
      <c r="G1008" t="s">
        <v>27</v>
      </c>
      <c r="H1008" t="s">
        <v>37</v>
      </c>
      <c r="I1008" s="9">
        <v>44794</v>
      </c>
      <c r="J1008" s="9">
        <v>44803</v>
      </c>
      <c r="K1008" s="9">
        <v>44810</v>
      </c>
      <c r="L1008" t="s">
        <v>19</v>
      </c>
      <c r="M1008" s="5"/>
      <c r="O1008" t="s">
        <v>20</v>
      </c>
      <c r="P1008" s="4">
        <v>4</v>
      </c>
      <c r="Q1008" t="s">
        <v>28</v>
      </c>
      <c r="R1008" s="10" t="str">
        <f t="shared" si="30"/>
        <v>40-45</v>
      </c>
      <c r="S1008">
        <f t="shared" si="31"/>
        <v>16</v>
      </c>
    </row>
    <row r="1009" spans="1:19">
      <c r="A1009" t="s">
        <v>1083</v>
      </c>
      <c r="B1009" t="s">
        <v>30</v>
      </c>
      <c r="C1009" s="4">
        <v>40</v>
      </c>
      <c r="D1009" t="s">
        <v>24</v>
      </c>
      <c r="E1009" t="s">
        <v>25</v>
      </c>
      <c r="F1009" t="s">
        <v>50</v>
      </c>
      <c r="G1009" t="s">
        <v>17</v>
      </c>
      <c r="H1009" t="s">
        <v>51</v>
      </c>
      <c r="I1009" s="9">
        <v>44794</v>
      </c>
      <c r="J1009" s="9">
        <v>44810</v>
      </c>
      <c r="K1009" s="9">
        <v>44822</v>
      </c>
      <c r="L1009" t="s">
        <v>19</v>
      </c>
      <c r="M1009" s="4">
        <v>42696</v>
      </c>
      <c r="N1009">
        <v>4</v>
      </c>
      <c r="O1009" t="s">
        <v>45</v>
      </c>
      <c r="P1009" s="5"/>
      <c r="Q1009" t="s">
        <v>28</v>
      </c>
      <c r="R1009" s="10" t="str">
        <f t="shared" si="30"/>
        <v>40-45</v>
      </c>
      <c r="S1009">
        <f t="shared" si="31"/>
        <v>28</v>
      </c>
    </row>
    <row r="1010" spans="1:19">
      <c r="A1010" t="s">
        <v>1084</v>
      </c>
      <c r="B1010" t="s">
        <v>13</v>
      </c>
      <c r="C1010" s="4">
        <v>27</v>
      </c>
      <c r="D1010" t="s">
        <v>14</v>
      </c>
      <c r="E1010" t="s">
        <v>15</v>
      </c>
      <c r="F1010" t="s">
        <v>53</v>
      </c>
      <c r="G1010" t="s">
        <v>27</v>
      </c>
      <c r="H1010" t="s">
        <v>18</v>
      </c>
      <c r="I1010" s="9">
        <v>44794</v>
      </c>
      <c r="J1010" s="9">
        <v>44814</v>
      </c>
      <c r="K1010" s="9">
        <v>44818</v>
      </c>
      <c r="L1010" t="s">
        <v>19</v>
      </c>
      <c r="M1010" s="4">
        <v>68326</v>
      </c>
      <c r="N1010">
        <v>4.8</v>
      </c>
      <c r="O1010" t="s">
        <v>20</v>
      </c>
      <c r="P1010" s="4">
        <v>3</v>
      </c>
      <c r="Q1010" t="s">
        <v>28</v>
      </c>
      <c r="R1010" s="10" t="str">
        <f t="shared" si="30"/>
        <v>22-27</v>
      </c>
      <c r="S1010">
        <f t="shared" si="31"/>
        <v>24</v>
      </c>
    </row>
    <row r="1011" spans="1:19">
      <c r="A1011" t="s">
        <v>1085</v>
      </c>
      <c r="B1011" t="s">
        <v>13</v>
      </c>
      <c r="C1011" s="4">
        <v>27</v>
      </c>
      <c r="D1011" t="s">
        <v>14</v>
      </c>
      <c r="E1011" t="s">
        <v>65</v>
      </c>
      <c r="F1011" t="s">
        <v>61</v>
      </c>
      <c r="G1011" t="s">
        <v>32</v>
      </c>
      <c r="H1011" t="s">
        <v>37</v>
      </c>
      <c r="I1011" s="9">
        <v>44795</v>
      </c>
      <c r="J1011" s="9">
        <v>44813</v>
      </c>
      <c r="K1011" s="9">
        <v>44824</v>
      </c>
      <c r="L1011" t="s">
        <v>38</v>
      </c>
      <c r="M1011" s="5"/>
      <c r="P1011" s="4">
        <v>5</v>
      </c>
      <c r="Q1011" t="s">
        <v>21</v>
      </c>
      <c r="R1011" s="10" t="str">
        <f t="shared" si="30"/>
        <v>22-27</v>
      </c>
      <c r="S1011">
        <f t="shared" si="31"/>
        <v>29</v>
      </c>
    </row>
    <row r="1012" spans="1:19">
      <c r="A1012" t="s">
        <v>1086</v>
      </c>
      <c r="B1012" t="s">
        <v>13</v>
      </c>
      <c r="C1012" s="4">
        <v>34</v>
      </c>
      <c r="D1012" t="s">
        <v>129</v>
      </c>
      <c r="E1012" t="s">
        <v>205</v>
      </c>
      <c r="F1012" t="s">
        <v>26</v>
      </c>
      <c r="G1012" t="s">
        <v>27</v>
      </c>
      <c r="H1012" t="s">
        <v>48</v>
      </c>
      <c r="I1012" s="9">
        <v>44795</v>
      </c>
      <c r="J1012" s="9">
        <v>44814</v>
      </c>
      <c r="K1012" s="9">
        <v>44820</v>
      </c>
      <c r="L1012" t="s">
        <v>19</v>
      </c>
      <c r="M1012" s="4">
        <v>73372</v>
      </c>
      <c r="N1012">
        <v>3.8</v>
      </c>
      <c r="O1012" t="s">
        <v>45</v>
      </c>
      <c r="P1012" s="4">
        <v>4</v>
      </c>
      <c r="Q1012" t="s">
        <v>28</v>
      </c>
      <c r="R1012" s="10" t="str">
        <f t="shared" si="30"/>
        <v>34-39</v>
      </c>
      <c r="S1012">
        <f t="shared" si="31"/>
        <v>25</v>
      </c>
    </row>
    <row r="1013" spans="1:19">
      <c r="A1013" t="s">
        <v>1087</v>
      </c>
      <c r="B1013" t="s">
        <v>23</v>
      </c>
      <c r="C1013" s="4">
        <v>29</v>
      </c>
      <c r="D1013" t="s">
        <v>14</v>
      </c>
      <c r="E1013" t="s">
        <v>15</v>
      </c>
      <c r="F1013" t="s">
        <v>36</v>
      </c>
      <c r="G1013" t="s">
        <v>27</v>
      </c>
      <c r="H1013" t="s">
        <v>51</v>
      </c>
      <c r="I1013" s="9">
        <v>44795</v>
      </c>
      <c r="J1013" s="9">
        <v>44807</v>
      </c>
      <c r="K1013" s="9">
        <v>44819</v>
      </c>
      <c r="L1013" t="s">
        <v>19</v>
      </c>
      <c r="M1013" s="4">
        <v>64975</v>
      </c>
      <c r="N1013">
        <v>4.7</v>
      </c>
      <c r="O1013" t="s">
        <v>20</v>
      </c>
      <c r="P1013" s="4">
        <v>5</v>
      </c>
      <c r="Q1013" t="s">
        <v>21</v>
      </c>
      <c r="R1013" s="10" t="str">
        <f t="shared" si="30"/>
        <v>28-33</v>
      </c>
      <c r="S1013">
        <f t="shared" si="31"/>
        <v>24</v>
      </c>
    </row>
    <row r="1014" spans="1:19">
      <c r="A1014" t="s">
        <v>1088</v>
      </c>
      <c r="B1014" t="s">
        <v>23</v>
      </c>
      <c r="C1014" s="4">
        <v>26</v>
      </c>
      <c r="D1014" t="s">
        <v>24</v>
      </c>
      <c r="E1014" t="s">
        <v>25</v>
      </c>
      <c r="F1014" t="s">
        <v>78</v>
      </c>
      <c r="G1014" t="s">
        <v>27</v>
      </c>
      <c r="H1014" t="s">
        <v>37</v>
      </c>
      <c r="I1014" s="9">
        <v>44795</v>
      </c>
      <c r="J1014" s="9">
        <v>44803</v>
      </c>
      <c r="K1014" s="9">
        <v>44810</v>
      </c>
      <c r="L1014" t="s">
        <v>19</v>
      </c>
      <c r="M1014" s="5"/>
      <c r="O1014" t="s">
        <v>20</v>
      </c>
      <c r="P1014" s="4">
        <v>4</v>
      </c>
      <c r="Q1014" t="s">
        <v>21</v>
      </c>
      <c r="R1014" s="10" t="str">
        <f t="shared" si="30"/>
        <v>22-27</v>
      </c>
      <c r="S1014">
        <f t="shared" si="31"/>
        <v>15</v>
      </c>
    </row>
    <row r="1015" spans="1:19">
      <c r="A1015" t="s">
        <v>1089</v>
      </c>
      <c r="B1015" t="s">
        <v>13</v>
      </c>
      <c r="C1015" s="4">
        <v>34</v>
      </c>
      <c r="D1015" t="s">
        <v>40</v>
      </c>
      <c r="E1015" t="s">
        <v>41</v>
      </c>
      <c r="F1015" t="s">
        <v>26</v>
      </c>
      <c r="G1015" t="s">
        <v>27</v>
      </c>
      <c r="H1015" t="s">
        <v>48</v>
      </c>
      <c r="I1015" s="9">
        <v>44795</v>
      </c>
      <c r="J1015" s="9">
        <v>44812</v>
      </c>
      <c r="K1015" s="9">
        <v>44818</v>
      </c>
      <c r="L1015" t="s">
        <v>56</v>
      </c>
      <c r="M1015" s="5"/>
      <c r="P1015" s="4">
        <v>4</v>
      </c>
      <c r="Q1015" t="s">
        <v>28</v>
      </c>
      <c r="R1015" s="10" t="str">
        <f t="shared" si="30"/>
        <v>34-39</v>
      </c>
      <c r="S1015">
        <f t="shared" si="31"/>
        <v>23</v>
      </c>
    </row>
    <row r="1016" spans="1:19">
      <c r="A1016" t="s">
        <v>1090</v>
      </c>
      <c r="B1016" t="s">
        <v>30</v>
      </c>
      <c r="C1016" s="4">
        <v>35</v>
      </c>
      <c r="D1016" t="s">
        <v>34</v>
      </c>
      <c r="E1016" t="s">
        <v>35</v>
      </c>
      <c r="F1016" t="s">
        <v>26</v>
      </c>
      <c r="G1016" t="s">
        <v>27</v>
      </c>
      <c r="H1016" t="s">
        <v>18</v>
      </c>
      <c r="I1016" s="9">
        <v>44795</v>
      </c>
      <c r="J1016" s="9">
        <v>44815</v>
      </c>
      <c r="K1016" s="9">
        <v>44820</v>
      </c>
      <c r="L1016" t="s">
        <v>38</v>
      </c>
      <c r="M1016" s="5"/>
      <c r="P1016" s="4">
        <v>5</v>
      </c>
      <c r="Q1016" t="s">
        <v>28</v>
      </c>
      <c r="R1016" s="10" t="str">
        <f t="shared" si="30"/>
        <v>34-39</v>
      </c>
      <c r="S1016">
        <f t="shared" si="31"/>
        <v>25</v>
      </c>
    </row>
    <row r="1017" spans="1:19">
      <c r="A1017" t="s">
        <v>1091</v>
      </c>
      <c r="B1017" t="s">
        <v>23</v>
      </c>
      <c r="C1017" s="4">
        <v>25</v>
      </c>
      <c r="D1017" t="s">
        <v>14</v>
      </c>
      <c r="E1017" t="s">
        <v>15</v>
      </c>
      <c r="F1017" t="s">
        <v>44</v>
      </c>
      <c r="G1017" t="s">
        <v>27</v>
      </c>
      <c r="H1017" t="s">
        <v>48</v>
      </c>
      <c r="I1017" s="9">
        <v>44795</v>
      </c>
      <c r="J1017" s="9">
        <v>44807</v>
      </c>
      <c r="K1017" s="9">
        <v>44816</v>
      </c>
      <c r="L1017" t="s">
        <v>19</v>
      </c>
      <c r="M1017" s="4">
        <v>87964</v>
      </c>
      <c r="N1017">
        <v>3.5</v>
      </c>
      <c r="O1017" t="s">
        <v>20</v>
      </c>
      <c r="P1017" s="5"/>
      <c r="Q1017" t="s">
        <v>28</v>
      </c>
      <c r="R1017" s="10" t="str">
        <f t="shared" si="30"/>
        <v>22-27</v>
      </c>
      <c r="S1017">
        <f t="shared" si="31"/>
        <v>21</v>
      </c>
    </row>
    <row r="1018" spans="1:19">
      <c r="A1018" t="s">
        <v>1092</v>
      </c>
      <c r="B1018" t="s">
        <v>13</v>
      </c>
      <c r="C1018" s="4">
        <v>34</v>
      </c>
      <c r="D1018" t="s">
        <v>14</v>
      </c>
      <c r="E1018" t="s">
        <v>15</v>
      </c>
      <c r="F1018" t="s">
        <v>36</v>
      </c>
      <c r="G1018" t="s">
        <v>27</v>
      </c>
      <c r="H1018" t="s">
        <v>48</v>
      </c>
      <c r="I1018" s="9">
        <v>44795</v>
      </c>
      <c r="J1018" s="9">
        <v>44813</v>
      </c>
      <c r="K1018" s="9">
        <v>44819</v>
      </c>
      <c r="L1018" t="s">
        <v>19</v>
      </c>
      <c r="M1018" s="4">
        <v>73753</v>
      </c>
      <c r="N1018">
        <v>4.2</v>
      </c>
      <c r="O1018" t="s">
        <v>20</v>
      </c>
      <c r="P1018" s="4">
        <v>4</v>
      </c>
      <c r="Q1018" t="s">
        <v>28</v>
      </c>
      <c r="R1018" s="10" t="str">
        <f t="shared" si="30"/>
        <v>34-39</v>
      </c>
      <c r="S1018">
        <f t="shared" si="31"/>
        <v>24</v>
      </c>
    </row>
    <row r="1019" spans="1:19">
      <c r="A1019" t="s">
        <v>1093</v>
      </c>
      <c r="B1019" t="s">
        <v>13</v>
      </c>
      <c r="C1019" s="4">
        <v>25</v>
      </c>
      <c r="D1019" t="s">
        <v>14</v>
      </c>
      <c r="E1019" t="s">
        <v>15</v>
      </c>
      <c r="F1019" t="s">
        <v>61</v>
      </c>
      <c r="G1019" t="s">
        <v>17</v>
      </c>
      <c r="H1019" t="s">
        <v>18</v>
      </c>
      <c r="I1019" s="9">
        <v>44795</v>
      </c>
      <c r="J1019" s="9">
        <v>44817</v>
      </c>
      <c r="K1019" s="9">
        <v>44829</v>
      </c>
      <c r="L1019" t="s">
        <v>19</v>
      </c>
      <c r="M1019" s="4">
        <v>49955</v>
      </c>
      <c r="N1019">
        <v>4.5999999999999996</v>
      </c>
      <c r="O1019" t="s">
        <v>20</v>
      </c>
      <c r="P1019" s="5"/>
      <c r="Q1019" t="s">
        <v>63</v>
      </c>
      <c r="R1019" s="10" t="str">
        <f t="shared" si="30"/>
        <v>22-27</v>
      </c>
      <c r="S1019">
        <f t="shared" si="31"/>
        <v>34</v>
      </c>
    </row>
    <row r="1020" spans="1:19">
      <c r="A1020" t="s">
        <v>1094</v>
      </c>
      <c r="B1020" t="s">
        <v>23</v>
      </c>
      <c r="C1020" s="4">
        <v>29</v>
      </c>
      <c r="D1020" t="s">
        <v>24</v>
      </c>
      <c r="E1020" t="s">
        <v>43</v>
      </c>
      <c r="F1020" t="s">
        <v>125</v>
      </c>
      <c r="G1020" t="s">
        <v>27</v>
      </c>
      <c r="H1020" t="s">
        <v>67</v>
      </c>
      <c r="I1020" s="9">
        <v>44795</v>
      </c>
      <c r="J1020" s="9">
        <v>44806</v>
      </c>
      <c r="K1020" s="9">
        <v>44815</v>
      </c>
      <c r="L1020" t="s">
        <v>38</v>
      </c>
      <c r="M1020" s="5"/>
      <c r="P1020" s="5"/>
      <c r="Q1020" t="s">
        <v>28</v>
      </c>
      <c r="R1020" s="10" t="str">
        <f t="shared" si="30"/>
        <v>28-33</v>
      </c>
      <c r="S1020">
        <f t="shared" si="31"/>
        <v>20</v>
      </c>
    </row>
    <row r="1021" spans="1:19">
      <c r="A1021" t="s">
        <v>1095</v>
      </c>
      <c r="B1021" t="s">
        <v>13</v>
      </c>
      <c r="C1021" s="4">
        <v>31</v>
      </c>
      <c r="D1021" t="s">
        <v>24</v>
      </c>
      <c r="E1021" t="s">
        <v>43</v>
      </c>
      <c r="F1021" t="s">
        <v>96</v>
      </c>
      <c r="G1021" t="s">
        <v>32</v>
      </c>
      <c r="H1021" t="s">
        <v>51</v>
      </c>
      <c r="I1021" s="9">
        <v>44796</v>
      </c>
      <c r="J1021" s="9">
        <v>44809</v>
      </c>
      <c r="K1021" s="9">
        <v>44813</v>
      </c>
      <c r="L1021" t="s">
        <v>19</v>
      </c>
      <c r="M1021" s="4">
        <v>45072</v>
      </c>
      <c r="N1021">
        <v>3.8</v>
      </c>
      <c r="O1021" t="s">
        <v>20</v>
      </c>
      <c r="P1021" s="4">
        <v>4</v>
      </c>
      <c r="Q1021" t="s">
        <v>28</v>
      </c>
      <c r="R1021" s="10" t="str">
        <f t="shared" si="30"/>
        <v>28-33</v>
      </c>
      <c r="S1021">
        <f t="shared" si="31"/>
        <v>17</v>
      </c>
    </row>
    <row r="1022" spans="1:19">
      <c r="A1022" t="s">
        <v>1096</v>
      </c>
      <c r="B1022" t="s">
        <v>30</v>
      </c>
      <c r="C1022" s="4">
        <v>31</v>
      </c>
      <c r="D1022" t="s">
        <v>14</v>
      </c>
      <c r="E1022" t="s">
        <v>65</v>
      </c>
      <c r="F1022" t="s">
        <v>36</v>
      </c>
      <c r="G1022" t="s">
        <v>27</v>
      </c>
      <c r="H1022" t="s">
        <v>37</v>
      </c>
      <c r="I1022" s="9">
        <v>44796</v>
      </c>
      <c r="J1022" s="9">
        <v>44807</v>
      </c>
      <c r="K1022" s="9">
        <v>44817</v>
      </c>
      <c r="L1022" t="s">
        <v>19</v>
      </c>
      <c r="M1022" s="4">
        <v>66336</v>
      </c>
      <c r="N1022">
        <v>4.2</v>
      </c>
      <c r="O1022" t="s">
        <v>45</v>
      </c>
      <c r="P1022" s="4">
        <v>4</v>
      </c>
      <c r="Q1022" t="s">
        <v>28</v>
      </c>
      <c r="R1022" s="10" t="str">
        <f t="shared" si="30"/>
        <v>28-33</v>
      </c>
      <c r="S1022">
        <f t="shared" si="31"/>
        <v>21</v>
      </c>
    </row>
    <row r="1023" spans="1:19">
      <c r="A1023" t="s">
        <v>1097</v>
      </c>
      <c r="B1023" t="s">
        <v>13</v>
      </c>
      <c r="C1023" s="4">
        <v>30</v>
      </c>
      <c r="D1023" t="s">
        <v>34</v>
      </c>
      <c r="E1023" t="s">
        <v>47</v>
      </c>
      <c r="F1023" t="s">
        <v>26</v>
      </c>
      <c r="G1023" t="s">
        <v>27</v>
      </c>
      <c r="H1023" t="s">
        <v>51</v>
      </c>
      <c r="I1023" s="9">
        <v>44796</v>
      </c>
      <c r="J1023" s="9">
        <v>44807</v>
      </c>
      <c r="K1023" s="9">
        <v>44818</v>
      </c>
      <c r="L1023" t="s">
        <v>19</v>
      </c>
      <c r="M1023" s="5"/>
      <c r="O1023" t="s">
        <v>20</v>
      </c>
      <c r="P1023" s="4">
        <v>3</v>
      </c>
      <c r="Q1023" t="s">
        <v>28</v>
      </c>
      <c r="R1023" s="10" t="str">
        <f t="shared" si="30"/>
        <v>28-33</v>
      </c>
      <c r="S1023">
        <f t="shared" si="31"/>
        <v>22</v>
      </c>
    </row>
    <row r="1024" spans="1:19">
      <c r="A1024" t="s">
        <v>1098</v>
      </c>
      <c r="B1024" t="s">
        <v>23</v>
      </c>
      <c r="C1024" s="4">
        <v>32</v>
      </c>
      <c r="D1024" t="s">
        <v>14</v>
      </c>
      <c r="E1024" t="s">
        <v>15</v>
      </c>
      <c r="F1024" t="s">
        <v>106</v>
      </c>
      <c r="G1024" t="s">
        <v>27</v>
      </c>
      <c r="H1024" t="s">
        <v>37</v>
      </c>
      <c r="I1024" s="9">
        <v>44796</v>
      </c>
      <c r="J1024" s="9">
        <v>44808</v>
      </c>
      <c r="K1024" s="9">
        <v>44818</v>
      </c>
      <c r="L1024" t="s">
        <v>19</v>
      </c>
      <c r="M1024" s="4">
        <v>181336</v>
      </c>
      <c r="N1024">
        <v>3.7</v>
      </c>
      <c r="O1024" t="s">
        <v>45</v>
      </c>
      <c r="P1024" s="4">
        <v>5</v>
      </c>
      <c r="Q1024" t="s">
        <v>28</v>
      </c>
      <c r="R1024" s="10" t="str">
        <f t="shared" si="30"/>
        <v>28-33</v>
      </c>
      <c r="S1024">
        <f t="shared" si="31"/>
        <v>22</v>
      </c>
    </row>
    <row r="1025" spans="1:19">
      <c r="A1025" t="s">
        <v>1099</v>
      </c>
      <c r="B1025" t="s">
        <v>23</v>
      </c>
      <c r="C1025" s="4">
        <v>29</v>
      </c>
      <c r="D1025" t="s">
        <v>14</v>
      </c>
      <c r="E1025" t="s">
        <v>15</v>
      </c>
      <c r="F1025" t="s">
        <v>61</v>
      </c>
      <c r="G1025" t="s">
        <v>32</v>
      </c>
      <c r="H1025" t="s">
        <v>48</v>
      </c>
      <c r="I1025" s="9">
        <v>44796</v>
      </c>
      <c r="J1025" s="9">
        <v>44808</v>
      </c>
      <c r="K1025" s="9">
        <v>44814</v>
      </c>
      <c r="L1025" t="s">
        <v>19</v>
      </c>
      <c r="M1025" s="4">
        <v>59831</v>
      </c>
      <c r="N1025">
        <v>4.5</v>
      </c>
      <c r="O1025" t="s">
        <v>20</v>
      </c>
      <c r="P1025" s="4">
        <v>3</v>
      </c>
      <c r="Q1025" t="s">
        <v>28</v>
      </c>
      <c r="R1025" s="10" t="str">
        <f t="shared" si="30"/>
        <v>28-33</v>
      </c>
      <c r="S1025">
        <f t="shared" si="31"/>
        <v>18</v>
      </c>
    </row>
    <row r="1026" spans="1:19">
      <c r="A1026" t="s">
        <v>1100</v>
      </c>
      <c r="B1026" t="s">
        <v>23</v>
      </c>
      <c r="C1026" s="4">
        <v>40</v>
      </c>
      <c r="D1026" t="s">
        <v>14</v>
      </c>
      <c r="E1026" t="s">
        <v>15</v>
      </c>
      <c r="F1026" t="s">
        <v>86</v>
      </c>
      <c r="G1026" t="s">
        <v>17</v>
      </c>
      <c r="H1026" t="s">
        <v>48</v>
      </c>
      <c r="I1026" s="9">
        <v>44796</v>
      </c>
      <c r="J1026" s="9">
        <v>44812</v>
      </c>
      <c r="K1026" s="9">
        <v>44821</v>
      </c>
      <c r="L1026" t="s">
        <v>19</v>
      </c>
      <c r="M1026" s="4">
        <v>157532</v>
      </c>
      <c r="N1026">
        <v>4</v>
      </c>
      <c r="O1026" t="s">
        <v>45</v>
      </c>
      <c r="P1026" s="4">
        <v>2</v>
      </c>
      <c r="Q1026" t="s">
        <v>28</v>
      </c>
      <c r="R1026" s="10" t="str">
        <f t="shared" si="30"/>
        <v>40-45</v>
      </c>
      <c r="S1026">
        <f t="shared" si="31"/>
        <v>25</v>
      </c>
    </row>
    <row r="1027" spans="1:19">
      <c r="A1027" t="s">
        <v>1101</v>
      </c>
      <c r="B1027" t="s">
        <v>13</v>
      </c>
      <c r="C1027" s="4">
        <v>22</v>
      </c>
      <c r="D1027" t="s">
        <v>24</v>
      </c>
      <c r="E1027" t="s">
        <v>25</v>
      </c>
      <c r="F1027" t="s">
        <v>26</v>
      </c>
      <c r="G1027" t="s">
        <v>27</v>
      </c>
      <c r="H1027" t="s">
        <v>18</v>
      </c>
      <c r="I1027" s="9">
        <v>44797</v>
      </c>
      <c r="J1027" s="9">
        <v>44810</v>
      </c>
      <c r="K1027" s="9">
        <v>44815</v>
      </c>
      <c r="L1027" t="s">
        <v>19</v>
      </c>
      <c r="M1027" s="4">
        <v>71330</v>
      </c>
      <c r="N1027">
        <v>4.0999999999999996</v>
      </c>
      <c r="O1027" t="s">
        <v>45</v>
      </c>
      <c r="P1027" s="5"/>
      <c r="Q1027" t="s">
        <v>28</v>
      </c>
      <c r="R1027" s="10" t="str">
        <f t="shared" ref="R1027:R1090" si="32">IF(AND(C1027&gt;=22,C1027&lt;=27),"22-27",
 IF(AND(C1027&gt;=28,C1027&lt;=33),"28-33",
 IF(AND(C1027&gt;=34,C1027&lt;=39),"34-39",
 IF(AND(C1027&gt;=40,C1027&lt;=45),"40-45",
 IF(AND(C1027&gt;=46,C1027&lt;=51),"46-51",
 IF(AND(C1027&gt;=52,C1027&lt;=57),"52-57","Other"))))))</f>
        <v>22-27</v>
      </c>
      <c r="S1027">
        <f t="shared" ref="S1027:S1090" si="33">K1027-I1027</f>
        <v>18</v>
      </c>
    </row>
    <row r="1028" spans="1:19">
      <c r="A1028" t="s">
        <v>1102</v>
      </c>
      <c r="B1028" t="s">
        <v>30</v>
      </c>
      <c r="C1028" s="4">
        <v>26</v>
      </c>
      <c r="D1028" t="s">
        <v>14</v>
      </c>
      <c r="E1028" t="s">
        <v>15</v>
      </c>
      <c r="F1028" t="s">
        <v>44</v>
      </c>
      <c r="G1028" t="s">
        <v>27</v>
      </c>
      <c r="H1028" t="s">
        <v>37</v>
      </c>
      <c r="I1028" s="9">
        <v>44797</v>
      </c>
      <c r="J1028" s="9">
        <v>44817</v>
      </c>
      <c r="K1028" s="9">
        <v>44826</v>
      </c>
      <c r="L1028" t="s">
        <v>19</v>
      </c>
      <c r="M1028" s="4">
        <v>82572</v>
      </c>
      <c r="N1028">
        <v>4.3</v>
      </c>
      <c r="O1028" t="s">
        <v>20</v>
      </c>
      <c r="P1028" s="5"/>
      <c r="Q1028" t="s">
        <v>28</v>
      </c>
      <c r="R1028" s="10" t="str">
        <f t="shared" si="32"/>
        <v>22-27</v>
      </c>
      <c r="S1028">
        <f t="shared" si="33"/>
        <v>29</v>
      </c>
    </row>
    <row r="1029" spans="1:19">
      <c r="A1029" t="s">
        <v>1103</v>
      </c>
      <c r="B1029" t="s">
        <v>30</v>
      </c>
      <c r="C1029" s="4">
        <v>37</v>
      </c>
      <c r="D1029" t="s">
        <v>14</v>
      </c>
      <c r="E1029" t="s">
        <v>15</v>
      </c>
      <c r="F1029" t="s">
        <v>61</v>
      </c>
      <c r="G1029" t="s">
        <v>66</v>
      </c>
      <c r="H1029" t="s">
        <v>51</v>
      </c>
      <c r="I1029" s="9">
        <v>44797</v>
      </c>
      <c r="J1029" s="9">
        <v>44812</v>
      </c>
      <c r="K1029" s="9">
        <v>44819</v>
      </c>
      <c r="L1029" t="s">
        <v>19</v>
      </c>
      <c r="M1029" s="5"/>
      <c r="O1029" t="s">
        <v>20</v>
      </c>
      <c r="P1029" s="4">
        <v>5</v>
      </c>
      <c r="Q1029" t="s">
        <v>63</v>
      </c>
      <c r="R1029" s="10" t="str">
        <f t="shared" si="32"/>
        <v>34-39</v>
      </c>
      <c r="S1029">
        <f t="shared" si="33"/>
        <v>22</v>
      </c>
    </row>
    <row r="1030" spans="1:19">
      <c r="A1030" t="s">
        <v>1104</v>
      </c>
      <c r="B1030" t="s">
        <v>13</v>
      </c>
      <c r="C1030" s="4">
        <v>48</v>
      </c>
      <c r="D1030" t="s">
        <v>14</v>
      </c>
      <c r="E1030" t="s">
        <v>65</v>
      </c>
      <c r="F1030" t="s">
        <v>44</v>
      </c>
      <c r="G1030" t="s">
        <v>32</v>
      </c>
      <c r="H1030" t="s">
        <v>37</v>
      </c>
      <c r="I1030" s="9">
        <v>44797</v>
      </c>
      <c r="J1030" s="9">
        <v>44815</v>
      </c>
      <c r="K1030" s="9">
        <v>44827</v>
      </c>
      <c r="L1030" t="s">
        <v>19</v>
      </c>
      <c r="M1030" s="4">
        <v>74339</v>
      </c>
      <c r="N1030">
        <v>3.7</v>
      </c>
      <c r="O1030" t="s">
        <v>20</v>
      </c>
      <c r="P1030" s="5"/>
      <c r="Q1030" t="s">
        <v>28</v>
      </c>
      <c r="R1030" s="10" t="str">
        <f t="shared" si="32"/>
        <v>46-51</v>
      </c>
      <c r="S1030">
        <f t="shared" si="33"/>
        <v>30</v>
      </c>
    </row>
    <row r="1031" spans="1:19">
      <c r="A1031" t="s">
        <v>1105</v>
      </c>
      <c r="B1031" t="s">
        <v>30</v>
      </c>
      <c r="C1031" s="4">
        <v>36</v>
      </c>
      <c r="D1031" t="s">
        <v>34</v>
      </c>
      <c r="E1031" t="s">
        <v>35</v>
      </c>
      <c r="F1031" t="s">
        <v>26</v>
      </c>
      <c r="G1031" t="s">
        <v>27</v>
      </c>
      <c r="H1031" t="s">
        <v>37</v>
      </c>
      <c r="I1031" s="9">
        <v>44797</v>
      </c>
      <c r="J1031" s="9">
        <v>44806</v>
      </c>
      <c r="K1031" s="9">
        <v>44811</v>
      </c>
      <c r="L1031" t="s">
        <v>19</v>
      </c>
      <c r="M1031" s="4">
        <v>73704</v>
      </c>
      <c r="N1031">
        <v>4.9000000000000004</v>
      </c>
      <c r="O1031" t="s">
        <v>20</v>
      </c>
      <c r="P1031" s="4">
        <v>4</v>
      </c>
      <c r="Q1031" t="s">
        <v>28</v>
      </c>
      <c r="R1031" s="10" t="str">
        <f t="shared" si="32"/>
        <v>34-39</v>
      </c>
      <c r="S1031">
        <f t="shared" si="33"/>
        <v>14</v>
      </c>
    </row>
    <row r="1032" spans="1:19">
      <c r="A1032" t="s">
        <v>1106</v>
      </c>
      <c r="B1032" t="s">
        <v>13</v>
      </c>
      <c r="C1032" s="4">
        <v>24</v>
      </c>
      <c r="D1032" t="s">
        <v>34</v>
      </c>
      <c r="E1032" t="s">
        <v>47</v>
      </c>
      <c r="F1032" t="s">
        <v>78</v>
      </c>
      <c r="G1032" t="s">
        <v>17</v>
      </c>
      <c r="H1032" t="s">
        <v>18</v>
      </c>
      <c r="I1032" s="9">
        <v>44798</v>
      </c>
      <c r="J1032" s="9">
        <v>44810</v>
      </c>
      <c r="K1032" s="9">
        <v>44818</v>
      </c>
      <c r="L1032" t="s">
        <v>19</v>
      </c>
      <c r="M1032" s="4">
        <v>47622</v>
      </c>
      <c r="N1032">
        <v>3.5</v>
      </c>
      <c r="O1032" t="s">
        <v>20</v>
      </c>
      <c r="P1032" s="4">
        <v>5</v>
      </c>
      <c r="Q1032" t="s">
        <v>28</v>
      </c>
      <c r="R1032" s="10" t="str">
        <f t="shared" si="32"/>
        <v>22-27</v>
      </c>
      <c r="S1032">
        <f t="shared" si="33"/>
        <v>20</v>
      </c>
    </row>
    <row r="1033" spans="1:19">
      <c r="A1033" t="s">
        <v>1107</v>
      </c>
      <c r="B1033" t="s">
        <v>30</v>
      </c>
      <c r="C1033" s="4">
        <v>35</v>
      </c>
      <c r="D1033" t="s">
        <v>24</v>
      </c>
      <c r="E1033" t="s">
        <v>43</v>
      </c>
      <c r="F1033" t="s">
        <v>61</v>
      </c>
      <c r="G1033" t="s">
        <v>17</v>
      </c>
      <c r="H1033" t="s">
        <v>37</v>
      </c>
      <c r="I1033" s="9">
        <v>44798</v>
      </c>
      <c r="J1033" s="9">
        <v>44808</v>
      </c>
      <c r="K1033" s="9">
        <v>44816</v>
      </c>
      <c r="L1033" t="s">
        <v>19</v>
      </c>
      <c r="M1033" s="4">
        <v>51417</v>
      </c>
      <c r="N1033">
        <v>4.9000000000000004</v>
      </c>
      <c r="O1033" t="s">
        <v>20</v>
      </c>
      <c r="P1033" s="4">
        <v>3</v>
      </c>
      <c r="Q1033" t="s">
        <v>21</v>
      </c>
      <c r="R1033" s="10" t="str">
        <f t="shared" si="32"/>
        <v>34-39</v>
      </c>
      <c r="S1033">
        <f t="shared" si="33"/>
        <v>18</v>
      </c>
    </row>
    <row r="1034" spans="1:19">
      <c r="A1034" t="s">
        <v>1108</v>
      </c>
      <c r="B1034" t="s">
        <v>13</v>
      </c>
      <c r="C1034" s="4">
        <v>22</v>
      </c>
      <c r="D1034" t="s">
        <v>24</v>
      </c>
      <c r="E1034" t="s">
        <v>43</v>
      </c>
      <c r="F1034" t="s">
        <v>78</v>
      </c>
      <c r="G1034" t="s">
        <v>27</v>
      </c>
      <c r="H1034" t="s">
        <v>48</v>
      </c>
      <c r="I1034" s="9">
        <v>44798</v>
      </c>
      <c r="J1034" s="9">
        <v>44808</v>
      </c>
      <c r="K1034" s="9">
        <v>44819</v>
      </c>
      <c r="L1034" t="s">
        <v>19</v>
      </c>
      <c r="M1034" s="4">
        <v>47555</v>
      </c>
      <c r="N1034">
        <v>5</v>
      </c>
      <c r="O1034" t="s">
        <v>20</v>
      </c>
      <c r="P1034" s="4">
        <v>3</v>
      </c>
      <c r="Q1034" t="s">
        <v>28</v>
      </c>
      <c r="R1034" s="10" t="str">
        <f t="shared" si="32"/>
        <v>22-27</v>
      </c>
      <c r="S1034">
        <f t="shared" si="33"/>
        <v>21</v>
      </c>
    </row>
    <row r="1035" spans="1:19">
      <c r="A1035" t="s">
        <v>1109</v>
      </c>
      <c r="B1035" t="s">
        <v>13</v>
      </c>
      <c r="C1035" s="4">
        <v>38</v>
      </c>
      <c r="D1035" t="s">
        <v>14</v>
      </c>
      <c r="E1035" t="s">
        <v>65</v>
      </c>
      <c r="F1035" t="s">
        <v>125</v>
      </c>
      <c r="G1035" t="s">
        <v>32</v>
      </c>
      <c r="H1035" t="s">
        <v>37</v>
      </c>
      <c r="I1035" s="9">
        <v>44798</v>
      </c>
      <c r="J1035" s="9">
        <v>44810</v>
      </c>
      <c r="K1035" s="9">
        <v>44818</v>
      </c>
      <c r="L1035" t="s">
        <v>19</v>
      </c>
      <c r="M1035" s="5"/>
      <c r="O1035" t="s">
        <v>20</v>
      </c>
      <c r="P1035" s="4">
        <v>2</v>
      </c>
      <c r="Q1035" t="s">
        <v>63</v>
      </c>
      <c r="R1035" s="10" t="str">
        <f t="shared" si="32"/>
        <v>34-39</v>
      </c>
      <c r="S1035">
        <f t="shared" si="33"/>
        <v>20</v>
      </c>
    </row>
    <row r="1036" spans="1:19">
      <c r="A1036" t="s">
        <v>1110</v>
      </c>
      <c r="B1036" t="s">
        <v>13</v>
      </c>
      <c r="C1036" s="4">
        <v>39</v>
      </c>
      <c r="D1036" t="s">
        <v>14</v>
      </c>
      <c r="E1036" t="s">
        <v>15</v>
      </c>
      <c r="F1036" t="s">
        <v>53</v>
      </c>
      <c r="G1036" t="s">
        <v>32</v>
      </c>
      <c r="H1036" t="s">
        <v>67</v>
      </c>
      <c r="I1036" s="9">
        <v>44798</v>
      </c>
      <c r="J1036" s="9">
        <v>44807</v>
      </c>
      <c r="K1036" s="9">
        <v>44815</v>
      </c>
      <c r="L1036" t="s">
        <v>38</v>
      </c>
      <c r="M1036" s="5"/>
      <c r="P1036" s="4">
        <v>5</v>
      </c>
      <c r="Q1036" t="s">
        <v>21</v>
      </c>
      <c r="R1036" s="10" t="str">
        <f t="shared" si="32"/>
        <v>34-39</v>
      </c>
      <c r="S1036">
        <f t="shared" si="33"/>
        <v>17</v>
      </c>
    </row>
    <row r="1037" spans="1:19">
      <c r="A1037" t="s">
        <v>1111</v>
      </c>
      <c r="B1037" t="s">
        <v>30</v>
      </c>
      <c r="C1037" s="4">
        <v>30</v>
      </c>
      <c r="D1037" t="s">
        <v>129</v>
      </c>
      <c r="E1037" t="s">
        <v>130</v>
      </c>
      <c r="F1037" t="s">
        <v>96</v>
      </c>
      <c r="G1037" t="s">
        <v>17</v>
      </c>
      <c r="H1037" t="s">
        <v>51</v>
      </c>
      <c r="I1037" s="9">
        <v>44798</v>
      </c>
      <c r="J1037" s="9">
        <v>44806</v>
      </c>
      <c r="K1037" s="9">
        <v>44813</v>
      </c>
      <c r="L1037" t="s">
        <v>19</v>
      </c>
      <c r="M1037" s="4">
        <v>35526</v>
      </c>
      <c r="N1037">
        <v>5</v>
      </c>
      <c r="O1037" t="s">
        <v>20</v>
      </c>
      <c r="P1037" s="4">
        <v>4</v>
      </c>
      <c r="Q1037" t="s">
        <v>63</v>
      </c>
      <c r="R1037" s="10" t="str">
        <f t="shared" si="32"/>
        <v>28-33</v>
      </c>
      <c r="S1037">
        <f t="shared" si="33"/>
        <v>15</v>
      </c>
    </row>
    <row r="1038" spans="1:19">
      <c r="A1038" t="s">
        <v>1112</v>
      </c>
      <c r="B1038" t="s">
        <v>13</v>
      </c>
      <c r="C1038" s="4">
        <v>25</v>
      </c>
      <c r="D1038" t="s">
        <v>14</v>
      </c>
      <c r="E1038" t="s">
        <v>15</v>
      </c>
      <c r="F1038" t="s">
        <v>73</v>
      </c>
      <c r="G1038" t="s">
        <v>32</v>
      </c>
      <c r="H1038" t="s">
        <v>18</v>
      </c>
      <c r="I1038" s="9">
        <v>44799</v>
      </c>
      <c r="J1038" s="9">
        <v>44816</v>
      </c>
      <c r="K1038" s="9">
        <v>44820</v>
      </c>
      <c r="L1038" t="s">
        <v>19</v>
      </c>
      <c r="M1038" s="4">
        <v>178441</v>
      </c>
      <c r="N1038">
        <v>4.3</v>
      </c>
      <c r="O1038" t="s">
        <v>20</v>
      </c>
      <c r="P1038" s="4">
        <v>5</v>
      </c>
      <c r="Q1038" t="s">
        <v>28</v>
      </c>
      <c r="R1038" s="10" t="str">
        <f t="shared" si="32"/>
        <v>22-27</v>
      </c>
      <c r="S1038">
        <f t="shared" si="33"/>
        <v>21</v>
      </c>
    </row>
    <row r="1039" spans="1:19">
      <c r="A1039" t="s">
        <v>1113</v>
      </c>
      <c r="B1039" t="s">
        <v>30</v>
      </c>
      <c r="C1039" s="4">
        <v>25</v>
      </c>
      <c r="D1039" t="s">
        <v>34</v>
      </c>
      <c r="E1039" t="s">
        <v>47</v>
      </c>
      <c r="F1039" t="s">
        <v>86</v>
      </c>
      <c r="G1039" t="s">
        <v>17</v>
      </c>
      <c r="H1039" t="s">
        <v>18</v>
      </c>
      <c r="I1039" s="9">
        <v>44799</v>
      </c>
      <c r="J1039" s="9">
        <v>44815</v>
      </c>
      <c r="K1039" s="9">
        <v>44825</v>
      </c>
      <c r="L1039" t="s">
        <v>19</v>
      </c>
      <c r="M1039" s="4">
        <v>125779</v>
      </c>
      <c r="N1039">
        <v>4.7</v>
      </c>
      <c r="O1039" t="s">
        <v>20</v>
      </c>
      <c r="P1039" s="4">
        <v>5</v>
      </c>
      <c r="Q1039" t="s">
        <v>28</v>
      </c>
      <c r="R1039" s="10" t="str">
        <f t="shared" si="32"/>
        <v>22-27</v>
      </c>
      <c r="S1039">
        <f t="shared" si="33"/>
        <v>26</v>
      </c>
    </row>
    <row r="1040" spans="1:19">
      <c r="A1040" t="s">
        <v>1114</v>
      </c>
      <c r="B1040" t="s">
        <v>13</v>
      </c>
      <c r="C1040" s="4">
        <v>25</v>
      </c>
      <c r="D1040" t="s">
        <v>24</v>
      </c>
      <c r="E1040" t="s">
        <v>43</v>
      </c>
      <c r="F1040" t="s">
        <v>50</v>
      </c>
      <c r="G1040" t="s">
        <v>27</v>
      </c>
      <c r="H1040" t="s">
        <v>18</v>
      </c>
      <c r="I1040" s="9">
        <v>44799</v>
      </c>
      <c r="J1040" s="9">
        <v>44815</v>
      </c>
      <c r="K1040" s="9">
        <v>44822</v>
      </c>
      <c r="L1040" t="s">
        <v>19</v>
      </c>
      <c r="M1040" s="4">
        <v>53335</v>
      </c>
      <c r="N1040">
        <v>5</v>
      </c>
      <c r="O1040" t="s">
        <v>20</v>
      </c>
      <c r="P1040" s="4">
        <v>5</v>
      </c>
      <c r="Q1040" t="s">
        <v>21</v>
      </c>
      <c r="R1040" s="10" t="str">
        <f t="shared" si="32"/>
        <v>22-27</v>
      </c>
      <c r="S1040">
        <f t="shared" si="33"/>
        <v>23</v>
      </c>
    </row>
    <row r="1041" spans="1:19">
      <c r="A1041" t="s">
        <v>1115</v>
      </c>
      <c r="B1041" t="s">
        <v>13</v>
      </c>
      <c r="C1041" s="4">
        <v>32</v>
      </c>
      <c r="D1041" t="s">
        <v>34</v>
      </c>
      <c r="E1041" t="s">
        <v>35</v>
      </c>
      <c r="F1041" t="s">
        <v>53</v>
      </c>
      <c r="G1041" t="s">
        <v>27</v>
      </c>
      <c r="H1041" t="s">
        <v>37</v>
      </c>
      <c r="I1041" s="9">
        <v>44799</v>
      </c>
      <c r="J1041" s="9">
        <v>44808</v>
      </c>
      <c r="K1041" s="9">
        <v>44816</v>
      </c>
      <c r="L1041" t="s">
        <v>19</v>
      </c>
      <c r="M1041" s="4">
        <v>72211</v>
      </c>
      <c r="N1041">
        <v>4.9000000000000004</v>
      </c>
      <c r="O1041" t="s">
        <v>20</v>
      </c>
      <c r="P1041" s="4">
        <v>4</v>
      </c>
      <c r="Q1041" t="s">
        <v>28</v>
      </c>
      <c r="R1041" s="10" t="str">
        <f t="shared" si="32"/>
        <v>28-33</v>
      </c>
      <c r="S1041">
        <f t="shared" si="33"/>
        <v>17</v>
      </c>
    </row>
    <row r="1042" spans="1:19">
      <c r="A1042" t="s">
        <v>1116</v>
      </c>
      <c r="B1042" t="s">
        <v>13</v>
      </c>
      <c r="C1042" s="4">
        <v>35</v>
      </c>
      <c r="D1042" t="s">
        <v>24</v>
      </c>
      <c r="E1042" t="s">
        <v>43</v>
      </c>
      <c r="F1042" t="s">
        <v>78</v>
      </c>
      <c r="G1042" t="s">
        <v>17</v>
      </c>
      <c r="H1042" t="s">
        <v>37</v>
      </c>
      <c r="I1042" s="9">
        <v>44799</v>
      </c>
      <c r="J1042" s="9">
        <v>44810</v>
      </c>
      <c r="K1042" s="9">
        <v>44822</v>
      </c>
      <c r="L1042" t="s">
        <v>38</v>
      </c>
      <c r="M1042" s="5"/>
      <c r="P1042" s="4">
        <v>4</v>
      </c>
      <c r="Q1042" t="s">
        <v>28</v>
      </c>
      <c r="R1042" s="10" t="str">
        <f t="shared" si="32"/>
        <v>34-39</v>
      </c>
      <c r="S1042">
        <f t="shared" si="33"/>
        <v>23</v>
      </c>
    </row>
    <row r="1043" spans="1:19">
      <c r="A1043" t="s">
        <v>1117</v>
      </c>
      <c r="B1043" t="s">
        <v>30</v>
      </c>
      <c r="C1043" s="4">
        <v>34</v>
      </c>
      <c r="D1043" t="s">
        <v>14</v>
      </c>
      <c r="E1043" t="s">
        <v>15</v>
      </c>
      <c r="F1043" t="s">
        <v>61</v>
      </c>
      <c r="G1043" t="s">
        <v>27</v>
      </c>
      <c r="H1043" t="s">
        <v>51</v>
      </c>
      <c r="I1043" s="9">
        <v>44799</v>
      </c>
      <c r="J1043" s="9">
        <v>44815</v>
      </c>
      <c r="K1043" s="9">
        <v>44819</v>
      </c>
      <c r="L1043" t="s">
        <v>19</v>
      </c>
      <c r="M1043" s="4">
        <v>47665</v>
      </c>
      <c r="N1043">
        <v>4.4000000000000004</v>
      </c>
      <c r="O1043" t="s">
        <v>20</v>
      </c>
      <c r="P1043" s="5"/>
      <c r="Q1043" t="s">
        <v>28</v>
      </c>
      <c r="R1043" s="10" t="str">
        <f t="shared" si="32"/>
        <v>34-39</v>
      </c>
      <c r="S1043">
        <f t="shared" si="33"/>
        <v>20</v>
      </c>
    </row>
    <row r="1044" spans="1:19">
      <c r="A1044" t="s">
        <v>1118</v>
      </c>
      <c r="B1044" t="s">
        <v>13</v>
      </c>
      <c r="C1044" s="4">
        <v>52</v>
      </c>
      <c r="D1044" t="s">
        <v>34</v>
      </c>
      <c r="E1044" t="s">
        <v>35</v>
      </c>
      <c r="F1044" t="s">
        <v>36</v>
      </c>
      <c r="G1044" t="s">
        <v>17</v>
      </c>
      <c r="H1044" t="s">
        <v>18</v>
      </c>
      <c r="I1044" s="9">
        <v>44800</v>
      </c>
      <c r="J1044" s="9">
        <v>44813</v>
      </c>
      <c r="K1044" s="9">
        <v>44824</v>
      </c>
      <c r="L1044" t="s">
        <v>19</v>
      </c>
      <c r="M1044" s="4">
        <v>71412</v>
      </c>
      <c r="N1044">
        <v>4.2</v>
      </c>
      <c r="O1044" t="s">
        <v>20</v>
      </c>
      <c r="P1044" s="4">
        <v>5</v>
      </c>
      <c r="Q1044" t="s">
        <v>28</v>
      </c>
      <c r="R1044" s="10" t="str">
        <f t="shared" si="32"/>
        <v>52-57</v>
      </c>
      <c r="S1044">
        <f t="shared" si="33"/>
        <v>24</v>
      </c>
    </row>
    <row r="1045" spans="1:19">
      <c r="A1045" t="s">
        <v>1119</v>
      </c>
      <c r="B1045" t="s">
        <v>30</v>
      </c>
      <c r="C1045" s="4">
        <v>32</v>
      </c>
      <c r="D1045" t="s">
        <v>14</v>
      </c>
      <c r="E1045" t="s">
        <v>15</v>
      </c>
      <c r="F1045" t="s">
        <v>44</v>
      </c>
      <c r="G1045" t="s">
        <v>27</v>
      </c>
      <c r="H1045" t="s">
        <v>48</v>
      </c>
      <c r="I1045" s="9">
        <v>44800</v>
      </c>
      <c r="J1045" s="9">
        <v>44816</v>
      </c>
      <c r="K1045" s="9">
        <v>44827</v>
      </c>
      <c r="L1045" t="s">
        <v>19</v>
      </c>
      <c r="M1045" s="4">
        <v>62752</v>
      </c>
      <c r="N1045">
        <v>5</v>
      </c>
      <c r="O1045" t="s">
        <v>20</v>
      </c>
      <c r="P1045" s="4">
        <v>4</v>
      </c>
      <c r="Q1045" t="s">
        <v>21</v>
      </c>
      <c r="R1045" s="10" t="str">
        <f t="shared" si="32"/>
        <v>28-33</v>
      </c>
      <c r="S1045">
        <f t="shared" si="33"/>
        <v>27</v>
      </c>
    </row>
    <row r="1046" spans="1:19">
      <c r="A1046" t="s">
        <v>1120</v>
      </c>
      <c r="B1046" t="s">
        <v>30</v>
      </c>
      <c r="C1046" s="4">
        <v>27</v>
      </c>
      <c r="D1046" t="s">
        <v>58</v>
      </c>
      <c r="E1046" t="s">
        <v>111</v>
      </c>
      <c r="F1046" t="s">
        <v>44</v>
      </c>
      <c r="G1046" t="s">
        <v>27</v>
      </c>
      <c r="H1046" t="s">
        <v>18</v>
      </c>
      <c r="I1046" s="9">
        <v>44800</v>
      </c>
      <c r="J1046" s="9">
        <v>44813</v>
      </c>
      <c r="K1046" s="9">
        <v>44817</v>
      </c>
      <c r="L1046" t="s">
        <v>19</v>
      </c>
      <c r="M1046" s="4">
        <v>78614</v>
      </c>
      <c r="N1046">
        <v>4.5</v>
      </c>
      <c r="O1046" t="s">
        <v>20</v>
      </c>
      <c r="P1046" s="4">
        <v>5</v>
      </c>
      <c r="Q1046" t="s">
        <v>28</v>
      </c>
      <c r="R1046" s="10" t="str">
        <f t="shared" si="32"/>
        <v>22-27</v>
      </c>
      <c r="S1046">
        <f t="shared" si="33"/>
        <v>17</v>
      </c>
    </row>
    <row r="1047" spans="1:19">
      <c r="A1047" t="s">
        <v>1121</v>
      </c>
      <c r="B1047" t="s">
        <v>30</v>
      </c>
      <c r="C1047" s="4">
        <v>24</v>
      </c>
      <c r="D1047" t="s">
        <v>40</v>
      </c>
      <c r="E1047" t="s">
        <v>41</v>
      </c>
      <c r="F1047" t="s">
        <v>125</v>
      </c>
      <c r="G1047" t="s">
        <v>69</v>
      </c>
      <c r="H1047" t="s">
        <v>37</v>
      </c>
      <c r="I1047" s="9">
        <v>44801</v>
      </c>
      <c r="J1047" s="9">
        <v>44813</v>
      </c>
      <c r="K1047" s="9">
        <v>44822</v>
      </c>
      <c r="L1047" t="s">
        <v>38</v>
      </c>
      <c r="M1047" s="5"/>
      <c r="P1047" s="4">
        <v>4</v>
      </c>
      <c r="Q1047" t="s">
        <v>28</v>
      </c>
      <c r="R1047" s="10" t="str">
        <f t="shared" si="32"/>
        <v>22-27</v>
      </c>
      <c r="S1047">
        <f t="shared" si="33"/>
        <v>21</v>
      </c>
    </row>
    <row r="1048" spans="1:19">
      <c r="A1048" t="s">
        <v>1122</v>
      </c>
      <c r="B1048" t="s">
        <v>13</v>
      </c>
      <c r="C1048" s="4">
        <v>28</v>
      </c>
      <c r="D1048" t="s">
        <v>24</v>
      </c>
      <c r="E1048" t="s">
        <v>43</v>
      </c>
      <c r="F1048" t="s">
        <v>86</v>
      </c>
      <c r="G1048" t="s">
        <v>66</v>
      </c>
      <c r="H1048" t="s">
        <v>37</v>
      </c>
      <c r="I1048" s="9">
        <v>44801</v>
      </c>
      <c r="J1048" s="9">
        <v>44811</v>
      </c>
      <c r="K1048" s="9">
        <v>44815</v>
      </c>
      <c r="L1048" t="s">
        <v>38</v>
      </c>
      <c r="M1048" s="5"/>
      <c r="P1048" s="4">
        <v>5</v>
      </c>
      <c r="Q1048" t="s">
        <v>28</v>
      </c>
      <c r="R1048" s="10" t="str">
        <f t="shared" si="32"/>
        <v>28-33</v>
      </c>
      <c r="S1048">
        <f t="shared" si="33"/>
        <v>14</v>
      </c>
    </row>
    <row r="1049" spans="1:19">
      <c r="A1049" t="s">
        <v>1123</v>
      </c>
      <c r="B1049" t="s">
        <v>13</v>
      </c>
      <c r="C1049" s="4">
        <v>22</v>
      </c>
      <c r="D1049" t="s">
        <v>24</v>
      </c>
      <c r="E1049" t="s">
        <v>43</v>
      </c>
      <c r="F1049" t="s">
        <v>31</v>
      </c>
      <c r="G1049" t="s">
        <v>17</v>
      </c>
      <c r="H1049" t="s">
        <v>37</v>
      </c>
      <c r="I1049" s="9">
        <v>44802</v>
      </c>
      <c r="J1049" s="9">
        <v>44821</v>
      </c>
      <c r="K1049" s="9">
        <v>44832</v>
      </c>
      <c r="L1049" t="s">
        <v>38</v>
      </c>
      <c r="M1049" s="5"/>
      <c r="P1049" s="4">
        <v>3</v>
      </c>
      <c r="Q1049" t="s">
        <v>28</v>
      </c>
      <c r="R1049" s="10" t="str">
        <f t="shared" si="32"/>
        <v>22-27</v>
      </c>
      <c r="S1049">
        <f t="shared" si="33"/>
        <v>30</v>
      </c>
    </row>
    <row r="1050" spans="1:19">
      <c r="A1050" t="s">
        <v>1124</v>
      </c>
      <c r="B1050" t="s">
        <v>30</v>
      </c>
      <c r="C1050" s="4">
        <v>34</v>
      </c>
      <c r="D1050" t="s">
        <v>34</v>
      </c>
      <c r="E1050" t="s">
        <v>35</v>
      </c>
      <c r="F1050" t="s">
        <v>53</v>
      </c>
      <c r="G1050" t="s">
        <v>17</v>
      </c>
      <c r="H1050" t="s">
        <v>51</v>
      </c>
      <c r="I1050" s="9">
        <v>44802</v>
      </c>
      <c r="J1050" s="9">
        <v>44822</v>
      </c>
      <c r="K1050" s="9">
        <v>44831</v>
      </c>
      <c r="L1050" t="s">
        <v>19</v>
      </c>
      <c r="M1050" s="4">
        <v>65479</v>
      </c>
      <c r="N1050">
        <v>3.6</v>
      </c>
      <c r="O1050" t="s">
        <v>20</v>
      </c>
      <c r="P1050" s="4">
        <v>4</v>
      </c>
      <c r="Q1050" t="s">
        <v>28</v>
      </c>
      <c r="R1050" s="10" t="str">
        <f t="shared" si="32"/>
        <v>34-39</v>
      </c>
      <c r="S1050">
        <f t="shared" si="33"/>
        <v>29</v>
      </c>
    </row>
    <row r="1051" spans="1:19">
      <c r="A1051" t="s">
        <v>1125</v>
      </c>
      <c r="B1051" t="s">
        <v>13</v>
      </c>
      <c r="C1051" s="4">
        <v>39</v>
      </c>
      <c r="D1051" t="s">
        <v>129</v>
      </c>
      <c r="E1051" t="s">
        <v>130</v>
      </c>
      <c r="F1051" t="s">
        <v>26</v>
      </c>
      <c r="G1051" t="s">
        <v>32</v>
      </c>
      <c r="H1051" t="s">
        <v>48</v>
      </c>
      <c r="I1051" s="9">
        <v>44802</v>
      </c>
      <c r="J1051" s="9">
        <v>44814</v>
      </c>
      <c r="K1051" s="9">
        <v>44822</v>
      </c>
      <c r="L1051" t="s">
        <v>19</v>
      </c>
      <c r="M1051" s="4">
        <v>61245</v>
      </c>
      <c r="N1051">
        <v>4.7</v>
      </c>
      <c r="O1051" t="s">
        <v>20</v>
      </c>
      <c r="P1051" s="4">
        <v>2</v>
      </c>
      <c r="Q1051" t="s">
        <v>28</v>
      </c>
      <c r="R1051" s="10" t="str">
        <f t="shared" si="32"/>
        <v>34-39</v>
      </c>
      <c r="S1051">
        <f t="shared" si="33"/>
        <v>20</v>
      </c>
    </row>
    <row r="1052" spans="1:19">
      <c r="A1052" t="s">
        <v>1126</v>
      </c>
      <c r="B1052" t="s">
        <v>30</v>
      </c>
      <c r="C1052" s="4">
        <v>31</v>
      </c>
      <c r="D1052" t="s">
        <v>24</v>
      </c>
      <c r="E1052" t="s">
        <v>43</v>
      </c>
      <c r="F1052" t="s">
        <v>16</v>
      </c>
      <c r="G1052" t="s">
        <v>17</v>
      </c>
      <c r="H1052" t="s">
        <v>48</v>
      </c>
      <c r="I1052" s="9">
        <v>44802</v>
      </c>
      <c r="J1052" s="9">
        <v>44819</v>
      </c>
      <c r="K1052" s="9">
        <v>44828</v>
      </c>
      <c r="L1052" t="s">
        <v>19</v>
      </c>
      <c r="M1052" s="4">
        <v>40105</v>
      </c>
      <c r="N1052">
        <v>5</v>
      </c>
      <c r="O1052" t="s">
        <v>20</v>
      </c>
      <c r="P1052" s="4">
        <v>3</v>
      </c>
      <c r="Q1052" t="s">
        <v>28</v>
      </c>
      <c r="R1052" s="10" t="str">
        <f t="shared" si="32"/>
        <v>28-33</v>
      </c>
      <c r="S1052">
        <f t="shared" si="33"/>
        <v>26</v>
      </c>
    </row>
    <row r="1053" spans="1:19">
      <c r="A1053" t="s">
        <v>1127</v>
      </c>
      <c r="B1053" t="s">
        <v>13</v>
      </c>
      <c r="C1053" s="4">
        <v>25</v>
      </c>
      <c r="D1053" t="s">
        <v>14</v>
      </c>
      <c r="E1053" t="s">
        <v>15</v>
      </c>
      <c r="F1053" t="s">
        <v>96</v>
      </c>
      <c r="G1053" t="s">
        <v>27</v>
      </c>
      <c r="H1053" t="s">
        <v>48</v>
      </c>
      <c r="I1053" s="9">
        <v>44802</v>
      </c>
      <c r="J1053" s="9">
        <v>44813</v>
      </c>
      <c r="K1053" s="9">
        <v>44818</v>
      </c>
      <c r="L1053" t="s">
        <v>56</v>
      </c>
      <c r="M1053" s="5"/>
      <c r="P1053" s="4">
        <v>3</v>
      </c>
      <c r="Q1053" t="s">
        <v>28</v>
      </c>
      <c r="R1053" s="10" t="str">
        <f t="shared" si="32"/>
        <v>22-27</v>
      </c>
      <c r="S1053">
        <f t="shared" si="33"/>
        <v>16</v>
      </c>
    </row>
    <row r="1054" spans="1:19">
      <c r="A1054" t="s">
        <v>1128</v>
      </c>
      <c r="B1054" t="s">
        <v>23</v>
      </c>
      <c r="C1054" s="4">
        <v>30</v>
      </c>
      <c r="D1054" t="s">
        <v>14</v>
      </c>
      <c r="E1054" t="s">
        <v>15</v>
      </c>
      <c r="F1054" t="s">
        <v>50</v>
      </c>
      <c r="G1054" t="s">
        <v>17</v>
      </c>
      <c r="H1054" t="s">
        <v>37</v>
      </c>
      <c r="I1054" s="9">
        <v>44803</v>
      </c>
      <c r="J1054" s="9">
        <v>44813</v>
      </c>
      <c r="K1054" s="9">
        <v>44817</v>
      </c>
      <c r="L1054" t="s">
        <v>19</v>
      </c>
      <c r="M1054" s="5"/>
      <c r="O1054" t="s">
        <v>20</v>
      </c>
      <c r="P1054" s="4">
        <v>2</v>
      </c>
      <c r="Q1054" t="s">
        <v>28</v>
      </c>
      <c r="R1054" s="10" t="str">
        <f t="shared" si="32"/>
        <v>28-33</v>
      </c>
      <c r="S1054">
        <f t="shared" si="33"/>
        <v>14</v>
      </c>
    </row>
    <row r="1055" spans="1:19">
      <c r="A1055" t="s">
        <v>1129</v>
      </c>
      <c r="B1055" t="s">
        <v>30</v>
      </c>
      <c r="C1055" s="4">
        <v>38</v>
      </c>
      <c r="D1055" t="s">
        <v>14</v>
      </c>
      <c r="E1055" t="s">
        <v>65</v>
      </c>
      <c r="F1055" t="s">
        <v>44</v>
      </c>
      <c r="G1055" t="s">
        <v>17</v>
      </c>
      <c r="H1055" t="s">
        <v>37</v>
      </c>
      <c r="I1055" s="9">
        <v>44803</v>
      </c>
      <c r="J1055" s="9">
        <v>44812</v>
      </c>
      <c r="K1055" s="9">
        <v>44821</v>
      </c>
      <c r="L1055" t="s">
        <v>56</v>
      </c>
      <c r="M1055" s="5"/>
      <c r="P1055" s="4">
        <v>4</v>
      </c>
      <c r="Q1055" t="s">
        <v>28</v>
      </c>
      <c r="R1055" s="10" t="str">
        <f t="shared" si="32"/>
        <v>34-39</v>
      </c>
      <c r="S1055">
        <f t="shared" si="33"/>
        <v>18</v>
      </c>
    </row>
    <row r="1056" spans="1:19">
      <c r="A1056" t="s">
        <v>1130</v>
      </c>
      <c r="B1056" t="s">
        <v>23</v>
      </c>
      <c r="C1056" s="4">
        <v>30</v>
      </c>
      <c r="D1056" t="s">
        <v>14</v>
      </c>
      <c r="E1056" t="s">
        <v>15</v>
      </c>
      <c r="F1056" t="s">
        <v>44</v>
      </c>
      <c r="G1056" t="s">
        <v>27</v>
      </c>
      <c r="H1056" t="s">
        <v>37</v>
      </c>
      <c r="I1056" s="9">
        <v>44803</v>
      </c>
      <c r="J1056" s="9">
        <v>44815</v>
      </c>
      <c r="K1056" s="9">
        <v>44821</v>
      </c>
      <c r="L1056" t="s">
        <v>38</v>
      </c>
      <c r="M1056" s="5"/>
      <c r="P1056" s="4">
        <v>2</v>
      </c>
      <c r="Q1056" t="s">
        <v>28</v>
      </c>
      <c r="R1056" s="10" t="str">
        <f t="shared" si="32"/>
        <v>28-33</v>
      </c>
      <c r="S1056">
        <f t="shared" si="33"/>
        <v>18</v>
      </c>
    </row>
    <row r="1057" spans="1:19">
      <c r="A1057" t="s">
        <v>1131</v>
      </c>
      <c r="B1057" t="s">
        <v>13</v>
      </c>
      <c r="C1057" s="4">
        <v>28</v>
      </c>
      <c r="D1057" t="s">
        <v>34</v>
      </c>
      <c r="E1057" t="s">
        <v>35</v>
      </c>
      <c r="F1057" t="s">
        <v>36</v>
      </c>
      <c r="G1057" t="s">
        <v>27</v>
      </c>
      <c r="H1057" t="s">
        <v>37</v>
      </c>
      <c r="I1057" s="9">
        <v>44803</v>
      </c>
      <c r="J1057" s="9">
        <v>44820</v>
      </c>
      <c r="K1057" s="9">
        <v>44830</v>
      </c>
      <c r="L1057" t="s">
        <v>19</v>
      </c>
      <c r="M1057" s="4">
        <v>72543</v>
      </c>
      <c r="N1057">
        <v>4.5</v>
      </c>
      <c r="O1057" t="s">
        <v>20</v>
      </c>
      <c r="P1057" s="4">
        <v>4</v>
      </c>
      <c r="Q1057" t="s">
        <v>28</v>
      </c>
      <c r="R1057" s="10" t="str">
        <f t="shared" si="32"/>
        <v>28-33</v>
      </c>
      <c r="S1057">
        <f t="shared" si="33"/>
        <v>27</v>
      </c>
    </row>
    <row r="1058" spans="1:19">
      <c r="A1058" t="s">
        <v>1132</v>
      </c>
      <c r="B1058" t="s">
        <v>30</v>
      </c>
      <c r="C1058" s="4">
        <v>25</v>
      </c>
      <c r="D1058" t="s">
        <v>58</v>
      </c>
      <c r="E1058" t="s">
        <v>111</v>
      </c>
      <c r="F1058" t="s">
        <v>50</v>
      </c>
      <c r="G1058" t="s">
        <v>32</v>
      </c>
      <c r="H1058" t="s">
        <v>37</v>
      </c>
      <c r="I1058" s="9">
        <v>44803</v>
      </c>
      <c r="J1058" s="9">
        <v>44825</v>
      </c>
      <c r="K1058" s="9">
        <v>44834</v>
      </c>
      <c r="L1058" t="s">
        <v>19</v>
      </c>
      <c r="M1058" s="4">
        <v>53243</v>
      </c>
      <c r="N1058">
        <v>4.0999999999999996</v>
      </c>
      <c r="O1058" t="s">
        <v>20</v>
      </c>
      <c r="P1058" s="4">
        <v>5</v>
      </c>
      <c r="Q1058" t="s">
        <v>21</v>
      </c>
      <c r="R1058" s="10" t="str">
        <f t="shared" si="32"/>
        <v>22-27</v>
      </c>
      <c r="S1058">
        <f t="shared" si="33"/>
        <v>31</v>
      </c>
    </row>
    <row r="1059" spans="1:19">
      <c r="A1059" t="s">
        <v>1133</v>
      </c>
      <c r="B1059" t="s">
        <v>13</v>
      </c>
      <c r="C1059" s="4">
        <v>50</v>
      </c>
      <c r="D1059" t="s">
        <v>231</v>
      </c>
      <c r="E1059" t="s">
        <v>551</v>
      </c>
      <c r="F1059" t="s">
        <v>78</v>
      </c>
      <c r="G1059" t="s">
        <v>27</v>
      </c>
      <c r="H1059" t="s">
        <v>37</v>
      </c>
      <c r="I1059" s="9">
        <v>44803</v>
      </c>
      <c r="J1059" s="9">
        <v>44816</v>
      </c>
      <c r="K1059" s="9">
        <v>44820</v>
      </c>
      <c r="L1059" t="s">
        <v>38</v>
      </c>
      <c r="M1059" s="5"/>
      <c r="P1059" s="4">
        <v>4</v>
      </c>
      <c r="Q1059" t="s">
        <v>28</v>
      </c>
      <c r="R1059" s="10" t="str">
        <f t="shared" si="32"/>
        <v>46-51</v>
      </c>
      <c r="S1059">
        <f t="shared" si="33"/>
        <v>17</v>
      </c>
    </row>
    <row r="1060" spans="1:19">
      <c r="A1060" t="s">
        <v>1134</v>
      </c>
      <c r="B1060" t="s">
        <v>13</v>
      </c>
      <c r="C1060" s="4">
        <v>22</v>
      </c>
      <c r="D1060" t="s">
        <v>14</v>
      </c>
      <c r="E1060" t="s">
        <v>65</v>
      </c>
      <c r="F1060" t="s">
        <v>31</v>
      </c>
      <c r="G1060" t="s">
        <v>27</v>
      </c>
      <c r="H1060" t="s">
        <v>51</v>
      </c>
      <c r="I1060" s="9">
        <v>44804</v>
      </c>
      <c r="J1060" s="9">
        <v>44820</v>
      </c>
      <c r="K1060" s="9">
        <v>44825</v>
      </c>
      <c r="L1060" t="s">
        <v>38</v>
      </c>
      <c r="M1060" s="5"/>
      <c r="P1060" s="4">
        <v>4</v>
      </c>
      <c r="Q1060" t="s">
        <v>28</v>
      </c>
      <c r="R1060" s="10" t="str">
        <f t="shared" si="32"/>
        <v>22-27</v>
      </c>
      <c r="S1060">
        <f t="shared" si="33"/>
        <v>21</v>
      </c>
    </row>
    <row r="1061" spans="1:19">
      <c r="A1061" t="s">
        <v>1135</v>
      </c>
      <c r="B1061" t="s">
        <v>30</v>
      </c>
      <c r="C1061" s="4">
        <v>24</v>
      </c>
      <c r="D1061" t="s">
        <v>14</v>
      </c>
      <c r="E1061" t="s">
        <v>15</v>
      </c>
      <c r="F1061" t="s">
        <v>86</v>
      </c>
      <c r="G1061" t="s">
        <v>27</v>
      </c>
      <c r="H1061" t="s">
        <v>18</v>
      </c>
      <c r="I1061" s="9">
        <v>44804</v>
      </c>
      <c r="J1061" s="9">
        <v>44819</v>
      </c>
      <c r="K1061" s="9">
        <v>44829</v>
      </c>
      <c r="L1061" t="s">
        <v>19</v>
      </c>
      <c r="M1061" s="4">
        <v>198189</v>
      </c>
      <c r="N1061">
        <v>3.8</v>
      </c>
      <c r="O1061" t="s">
        <v>20</v>
      </c>
      <c r="P1061" s="4">
        <v>4</v>
      </c>
      <c r="Q1061" t="s">
        <v>21</v>
      </c>
      <c r="R1061" s="10" t="str">
        <f t="shared" si="32"/>
        <v>22-27</v>
      </c>
      <c r="S1061">
        <f t="shared" si="33"/>
        <v>25</v>
      </c>
    </row>
    <row r="1062" spans="1:19">
      <c r="A1062" t="s">
        <v>1136</v>
      </c>
      <c r="B1062" t="s">
        <v>30</v>
      </c>
      <c r="C1062" s="4">
        <v>26</v>
      </c>
      <c r="D1062" t="s">
        <v>14</v>
      </c>
      <c r="E1062" t="s">
        <v>15</v>
      </c>
      <c r="F1062" t="s">
        <v>53</v>
      </c>
      <c r="G1062" t="s">
        <v>27</v>
      </c>
      <c r="H1062" t="s">
        <v>37</v>
      </c>
      <c r="I1062" s="9">
        <v>44804</v>
      </c>
      <c r="J1062" s="9">
        <v>44812</v>
      </c>
      <c r="K1062" s="9">
        <v>44823</v>
      </c>
      <c r="L1062" t="s">
        <v>19</v>
      </c>
      <c r="M1062" s="4">
        <v>68087</v>
      </c>
      <c r="N1062">
        <v>3.9</v>
      </c>
      <c r="O1062" t="s">
        <v>20</v>
      </c>
      <c r="P1062" s="4">
        <v>4</v>
      </c>
      <c r="Q1062" t="s">
        <v>28</v>
      </c>
      <c r="R1062" s="10" t="str">
        <f t="shared" si="32"/>
        <v>22-27</v>
      </c>
      <c r="S1062">
        <f t="shared" si="33"/>
        <v>19</v>
      </c>
    </row>
    <row r="1063" spans="1:19">
      <c r="A1063" t="s">
        <v>1137</v>
      </c>
      <c r="B1063" t="s">
        <v>23</v>
      </c>
      <c r="C1063" s="4">
        <v>24</v>
      </c>
      <c r="D1063" t="s">
        <v>24</v>
      </c>
      <c r="E1063" t="s">
        <v>25</v>
      </c>
      <c r="F1063" t="s">
        <v>96</v>
      </c>
      <c r="G1063" t="s">
        <v>32</v>
      </c>
      <c r="H1063" t="s">
        <v>18</v>
      </c>
      <c r="I1063" s="9">
        <v>44804</v>
      </c>
      <c r="J1063" s="9">
        <v>44814</v>
      </c>
      <c r="K1063" s="9">
        <v>44821</v>
      </c>
      <c r="L1063" t="s">
        <v>19</v>
      </c>
      <c r="M1063" s="5"/>
      <c r="O1063" t="s">
        <v>20</v>
      </c>
      <c r="P1063" s="5"/>
      <c r="Q1063" t="s">
        <v>28</v>
      </c>
      <c r="R1063" s="10" t="str">
        <f t="shared" si="32"/>
        <v>22-27</v>
      </c>
      <c r="S1063">
        <f t="shared" si="33"/>
        <v>17</v>
      </c>
    </row>
    <row r="1064" spans="1:19">
      <c r="A1064" t="s">
        <v>1138</v>
      </c>
      <c r="B1064" t="s">
        <v>30</v>
      </c>
      <c r="C1064" s="4">
        <v>32</v>
      </c>
      <c r="D1064" t="s">
        <v>24</v>
      </c>
      <c r="E1064" t="s">
        <v>43</v>
      </c>
      <c r="F1064" t="s">
        <v>50</v>
      </c>
      <c r="G1064" t="s">
        <v>17</v>
      </c>
      <c r="H1064" t="s">
        <v>37</v>
      </c>
      <c r="I1064" s="9">
        <v>44804</v>
      </c>
      <c r="J1064" s="9">
        <v>44812</v>
      </c>
      <c r="K1064" s="9">
        <v>44817</v>
      </c>
      <c r="L1064" t="s">
        <v>19</v>
      </c>
      <c r="M1064" s="4">
        <v>33564</v>
      </c>
      <c r="N1064">
        <v>3.7</v>
      </c>
      <c r="O1064" t="s">
        <v>20</v>
      </c>
      <c r="P1064" s="4">
        <v>4</v>
      </c>
      <c r="Q1064" t="s">
        <v>28</v>
      </c>
      <c r="R1064" s="10" t="str">
        <f t="shared" si="32"/>
        <v>28-33</v>
      </c>
      <c r="S1064">
        <f t="shared" si="33"/>
        <v>13</v>
      </c>
    </row>
    <row r="1065" spans="1:19">
      <c r="A1065" t="s">
        <v>1139</v>
      </c>
      <c r="B1065" t="s">
        <v>13</v>
      </c>
      <c r="C1065" s="4">
        <v>27</v>
      </c>
      <c r="D1065" t="s">
        <v>34</v>
      </c>
      <c r="E1065" t="s">
        <v>47</v>
      </c>
      <c r="F1065" t="s">
        <v>96</v>
      </c>
      <c r="G1065" t="s">
        <v>32</v>
      </c>
      <c r="H1065" t="s">
        <v>18</v>
      </c>
      <c r="I1065" s="9">
        <v>44805</v>
      </c>
      <c r="J1065" s="9">
        <v>44820</v>
      </c>
      <c r="K1065" s="9">
        <v>44832</v>
      </c>
      <c r="L1065" t="s">
        <v>38</v>
      </c>
      <c r="M1065" s="5"/>
      <c r="P1065" s="4">
        <v>4</v>
      </c>
      <c r="Q1065" t="s">
        <v>28</v>
      </c>
      <c r="R1065" s="10" t="str">
        <f t="shared" si="32"/>
        <v>22-27</v>
      </c>
      <c r="S1065">
        <f t="shared" si="33"/>
        <v>27</v>
      </c>
    </row>
    <row r="1066" spans="1:19">
      <c r="A1066" t="s">
        <v>1140</v>
      </c>
      <c r="B1066" t="s">
        <v>13</v>
      </c>
      <c r="C1066" s="4">
        <v>31</v>
      </c>
      <c r="D1066" t="s">
        <v>24</v>
      </c>
      <c r="E1066" t="s">
        <v>43</v>
      </c>
      <c r="F1066" t="s">
        <v>44</v>
      </c>
      <c r="G1066" t="s">
        <v>17</v>
      </c>
      <c r="H1066" t="s">
        <v>37</v>
      </c>
      <c r="I1066" s="9">
        <v>44805</v>
      </c>
      <c r="J1066" s="9">
        <v>44827</v>
      </c>
      <c r="K1066" s="9">
        <v>44839</v>
      </c>
      <c r="L1066" t="s">
        <v>56</v>
      </c>
      <c r="M1066" s="5"/>
      <c r="P1066" s="4">
        <v>4</v>
      </c>
      <c r="Q1066" t="s">
        <v>28</v>
      </c>
      <c r="R1066" s="10" t="str">
        <f t="shared" si="32"/>
        <v>28-33</v>
      </c>
      <c r="S1066">
        <f t="shared" si="33"/>
        <v>34</v>
      </c>
    </row>
    <row r="1067" spans="1:19">
      <c r="A1067" t="s">
        <v>1141</v>
      </c>
      <c r="B1067" t="s">
        <v>30</v>
      </c>
      <c r="C1067" s="4">
        <v>25</v>
      </c>
      <c r="D1067" t="s">
        <v>24</v>
      </c>
      <c r="E1067" t="s">
        <v>25</v>
      </c>
      <c r="F1067" t="s">
        <v>50</v>
      </c>
      <c r="G1067" t="s">
        <v>17</v>
      </c>
      <c r="H1067" t="s">
        <v>51</v>
      </c>
      <c r="I1067" s="9">
        <v>44805</v>
      </c>
      <c r="J1067" s="9">
        <v>44823</v>
      </c>
      <c r="K1067" s="9">
        <v>44829</v>
      </c>
      <c r="L1067" t="s">
        <v>19</v>
      </c>
      <c r="M1067" s="4">
        <v>56850</v>
      </c>
      <c r="N1067">
        <v>3.5</v>
      </c>
      <c r="O1067" t="s">
        <v>20</v>
      </c>
      <c r="P1067" s="4">
        <v>4</v>
      </c>
      <c r="Q1067" t="s">
        <v>28</v>
      </c>
      <c r="R1067" s="10" t="str">
        <f t="shared" si="32"/>
        <v>22-27</v>
      </c>
      <c r="S1067">
        <f t="shared" si="33"/>
        <v>24</v>
      </c>
    </row>
    <row r="1068" spans="1:19">
      <c r="A1068" t="s">
        <v>1142</v>
      </c>
      <c r="B1068" t="s">
        <v>13</v>
      </c>
      <c r="C1068" s="4">
        <v>24</v>
      </c>
      <c r="D1068" t="s">
        <v>58</v>
      </c>
      <c r="E1068" t="s">
        <v>59</v>
      </c>
      <c r="F1068" t="s">
        <v>78</v>
      </c>
      <c r="G1068" t="s">
        <v>17</v>
      </c>
      <c r="H1068" t="s">
        <v>37</v>
      </c>
      <c r="I1068" s="9">
        <v>44806</v>
      </c>
      <c r="J1068" s="9">
        <v>44814</v>
      </c>
      <c r="K1068" s="9">
        <v>44824</v>
      </c>
      <c r="L1068" t="s">
        <v>38</v>
      </c>
      <c r="M1068" s="5"/>
      <c r="P1068" s="4">
        <v>4</v>
      </c>
      <c r="Q1068" t="s">
        <v>28</v>
      </c>
      <c r="R1068" s="10" t="str">
        <f t="shared" si="32"/>
        <v>22-27</v>
      </c>
      <c r="S1068">
        <f t="shared" si="33"/>
        <v>18</v>
      </c>
    </row>
    <row r="1069" spans="1:19">
      <c r="A1069" t="s">
        <v>1143</v>
      </c>
      <c r="B1069" t="s">
        <v>13</v>
      </c>
      <c r="C1069" s="4">
        <v>27</v>
      </c>
      <c r="D1069" t="s">
        <v>14</v>
      </c>
      <c r="E1069" t="s">
        <v>15</v>
      </c>
      <c r="F1069" t="s">
        <v>36</v>
      </c>
      <c r="G1069" t="s">
        <v>27</v>
      </c>
      <c r="H1069" t="s">
        <v>48</v>
      </c>
      <c r="I1069" s="9">
        <v>44806</v>
      </c>
      <c r="J1069" s="9">
        <v>44815</v>
      </c>
      <c r="K1069" s="9">
        <v>44820</v>
      </c>
      <c r="L1069" t="s">
        <v>19</v>
      </c>
      <c r="M1069" s="4">
        <v>69523</v>
      </c>
      <c r="N1069">
        <v>4</v>
      </c>
      <c r="O1069" t="s">
        <v>20</v>
      </c>
      <c r="P1069" s="5"/>
      <c r="Q1069" t="s">
        <v>28</v>
      </c>
      <c r="R1069" s="10" t="str">
        <f t="shared" si="32"/>
        <v>22-27</v>
      </c>
      <c r="S1069">
        <f t="shared" si="33"/>
        <v>14</v>
      </c>
    </row>
    <row r="1070" spans="1:19">
      <c r="A1070" t="s">
        <v>1144</v>
      </c>
      <c r="B1070" t="s">
        <v>13</v>
      </c>
      <c r="C1070" s="4">
        <v>37</v>
      </c>
      <c r="D1070" t="s">
        <v>14</v>
      </c>
      <c r="E1070" t="s">
        <v>65</v>
      </c>
      <c r="F1070" t="s">
        <v>73</v>
      </c>
      <c r="G1070" t="s">
        <v>17</v>
      </c>
      <c r="H1070" t="s">
        <v>18</v>
      </c>
      <c r="I1070" s="9">
        <v>44806</v>
      </c>
      <c r="J1070" s="9">
        <v>44820</v>
      </c>
      <c r="K1070" s="9">
        <v>44831</v>
      </c>
      <c r="L1070" t="s">
        <v>19</v>
      </c>
      <c r="M1070" s="4">
        <v>175667</v>
      </c>
      <c r="N1070">
        <v>4.3</v>
      </c>
      <c r="O1070" t="s">
        <v>20</v>
      </c>
      <c r="P1070" s="5"/>
      <c r="Q1070" t="s">
        <v>28</v>
      </c>
      <c r="R1070" s="10" t="str">
        <f t="shared" si="32"/>
        <v>34-39</v>
      </c>
      <c r="S1070">
        <f t="shared" si="33"/>
        <v>25</v>
      </c>
    </row>
    <row r="1071" spans="1:19">
      <c r="A1071" t="s">
        <v>1145</v>
      </c>
      <c r="B1071" t="s">
        <v>13</v>
      </c>
      <c r="C1071" s="4">
        <v>37</v>
      </c>
      <c r="D1071" t="s">
        <v>14</v>
      </c>
      <c r="E1071" t="s">
        <v>15</v>
      </c>
      <c r="F1071" t="s">
        <v>53</v>
      </c>
      <c r="G1071" t="s">
        <v>17</v>
      </c>
      <c r="H1071" t="s">
        <v>18</v>
      </c>
      <c r="I1071" s="9">
        <v>44806</v>
      </c>
      <c r="J1071" s="9">
        <v>44814</v>
      </c>
      <c r="K1071" s="9">
        <v>44818</v>
      </c>
      <c r="L1071" t="s">
        <v>19</v>
      </c>
      <c r="M1071" s="4">
        <v>65611</v>
      </c>
      <c r="N1071">
        <v>3.8</v>
      </c>
      <c r="O1071" t="s">
        <v>20</v>
      </c>
      <c r="P1071" s="5"/>
      <c r="Q1071" t="s">
        <v>28</v>
      </c>
      <c r="R1071" s="10" t="str">
        <f t="shared" si="32"/>
        <v>34-39</v>
      </c>
      <c r="S1071">
        <f t="shared" si="33"/>
        <v>12</v>
      </c>
    </row>
    <row r="1072" spans="1:19">
      <c r="A1072" t="s">
        <v>1146</v>
      </c>
      <c r="B1072" t="s">
        <v>13</v>
      </c>
      <c r="C1072" s="4">
        <v>29</v>
      </c>
      <c r="D1072" t="s">
        <v>40</v>
      </c>
      <c r="E1072" t="s">
        <v>41</v>
      </c>
      <c r="F1072" t="s">
        <v>50</v>
      </c>
      <c r="G1072" t="s">
        <v>66</v>
      </c>
      <c r="H1072" t="s">
        <v>51</v>
      </c>
      <c r="I1072" s="9">
        <v>44807</v>
      </c>
      <c r="J1072" s="9">
        <v>44816</v>
      </c>
      <c r="K1072" s="9">
        <v>44822</v>
      </c>
      <c r="L1072" t="s">
        <v>38</v>
      </c>
      <c r="M1072" s="5"/>
      <c r="P1072" s="4">
        <v>5</v>
      </c>
      <c r="Q1072" t="s">
        <v>21</v>
      </c>
      <c r="R1072" s="10" t="str">
        <f t="shared" si="32"/>
        <v>28-33</v>
      </c>
      <c r="S1072">
        <f t="shared" si="33"/>
        <v>15</v>
      </c>
    </row>
    <row r="1073" spans="1:19">
      <c r="A1073" t="s">
        <v>1147</v>
      </c>
      <c r="B1073" t="s">
        <v>13</v>
      </c>
      <c r="C1073" s="4">
        <v>30</v>
      </c>
      <c r="D1073" t="s">
        <v>34</v>
      </c>
      <c r="E1073" t="s">
        <v>35</v>
      </c>
      <c r="F1073" t="s">
        <v>78</v>
      </c>
      <c r="G1073" t="s">
        <v>69</v>
      </c>
      <c r="H1073" t="s">
        <v>37</v>
      </c>
      <c r="I1073" s="9">
        <v>44807</v>
      </c>
      <c r="J1073" s="9">
        <v>44821</v>
      </c>
      <c r="K1073" s="9">
        <v>44829</v>
      </c>
      <c r="L1073" t="s">
        <v>19</v>
      </c>
      <c r="M1073" s="4">
        <v>42202</v>
      </c>
      <c r="N1073">
        <v>4.7</v>
      </c>
      <c r="O1073" t="s">
        <v>20</v>
      </c>
      <c r="P1073" s="4">
        <v>4</v>
      </c>
      <c r="Q1073" t="s">
        <v>28</v>
      </c>
      <c r="R1073" s="10" t="str">
        <f t="shared" si="32"/>
        <v>28-33</v>
      </c>
      <c r="S1073">
        <f t="shared" si="33"/>
        <v>22</v>
      </c>
    </row>
    <row r="1074" spans="1:19">
      <c r="A1074" t="s">
        <v>1148</v>
      </c>
      <c r="B1074" t="s">
        <v>13</v>
      </c>
      <c r="C1074" s="4">
        <v>34</v>
      </c>
      <c r="D1074" t="s">
        <v>34</v>
      </c>
      <c r="E1074" t="s">
        <v>35</v>
      </c>
      <c r="F1074" t="s">
        <v>96</v>
      </c>
      <c r="G1074" t="s">
        <v>27</v>
      </c>
      <c r="H1074" t="s">
        <v>37</v>
      </c>
      <c r="I1074" s="9">
        <v>44807</v>
      </c>
      <c r="J1074" s="9">
        <v>44821</v>
      </c>
      <c r="K1074" s="9">
        <v>44828</v>
      </c>
      <c r="L1074" t="s">
        <v>19</v>
      </c>
      <c r="M1074" s="4">
        <v>40772</v>
      </c>
      <c r="N1074">
        <v>4</v>
      </c>
      <c r="O1074" t="s">
        <v>45</v>
      </c>
      <c r="P1074" s="4">
        <v>4</v>
      </c>
      <c r="Q1074" t="s">
        <v>28</v>
      </c>
      <c r="R1074" s="10" t="str">
        <f t="shared" si="32"/>
        <v>34-39</v>
      </c>
      <c r="S1074">
        <f t="shared" si="33"/>
        <v>21</v>
      </c>
    </row>
    <row r="1075" spans="1:19">
      <c r="A1075" t="s">
        <v>1149</v>
      </c>
      <c r="B1075" t="s">
        <v>13</v>
      </c>
      <c r="C1075" s="4">
        <v>25</v>
      </c>
      <c r="D1075" t="s">
        <v>14</v>
      </c>
      <c r="E1075" t="s">
        <v>65</v>
      </c>
      <c r="F1075" t="s">
        <v>50</v>
      </c>
      <c r="G1075" t="s">
        <v>27</v>
      </c>
      <c r="H1075" t="s">
        <v>37</v>
      </c>
      <c r="I1075" s="9">
        <v>44807</v>
      </c>
      <c r="J1075" s="9">
        <v>44817</v>
      </c>
      <c r="K1075" s="9">
        <v>44828</v>
      </c>
      <c r="L1075" t="s">
        <v>56</v>
      </c>
      <c r="M1075" s="5"/>
      <c r="P1075" s="5"/>
      <c r="Q1075" t="s">
        <v>28</v>
      </c>
      <c r="R1075" s="10" t="str">
        <f t="shared" si="32"/>
        <v>22-27</v>
      </c>
      <c r="S1075">
        <f t="shared" si="33"/>
        <v>21</v>
      </c>
    </row>
    <row r="1076" spans="1:19">
      <c r="A1076" t="s">
        <v>1150</v>
      </c>
      <c r="B1076" t="s">
        <v>23</v>
      </c>
      <c r="C1076" s="4">
        <v>38</v>
      </c>
      <c r="D1076" t="s">
        <v>24</v>
      </c>
      <c r="E1076" t="s">
        <v>43</v>
      </c>
      <c r="F1076" t="s">
        <v>16</v>
      </c>
      <c r="G1076" t="s">
        <v>17</v>
      </c>
      <c r="H1076" t="s">
        <v>48</v>
      </c>
      <c r="I1076" s="9">
        <v>44807</v>
      </c>
      <c r="J1076" s="9">
        <v>44826</v>
      </c>
      <c r="K1076" s="9">
        <v>44836</v>
      </c>
      <c r="L1076" t="s">
        <v>38</v>
      </c>
      <c r="M1076" s="5"/>
      <c r="P1076" s="4">
        <v>2</v>
      </c>
      <c r="Q1076" t="s">
        <v>28</v>
      </c>
      <c r="R1076" s="10" t="str">
        <f t="shared" si="32"/>
        <v>34-39</v>
      </c>
      <c r="S1076">
        <f t="shared" si="33"/>
        <v>29</v>
      </c>
    </row>
    <row r="1077" spans="1:19">
      <c r="A1077" t="s">
        <v>1151</v>
      </c>
      <c r="B1077" t="s">
        <v>13</v>
      </c>
      <c r="C1077" s="4">
        <v>25</v>
      </c>
      <c r="D1077" t="s">
        <v>24</v>
      </c>
      <c r="E1077" t="s">
        <v>25</v>
      </c>
      <c r="F1077" t="s">
        <v>16</v>
      </c>
      <c r="G1077" t="s">
        <v>27</v>
      </c>
      <c r="H1077" t="s">
        <v>37</v>
      </c>
      <c r="I1077" s="9">
        <v>44807</v>
      </c>
      <c r="J1077" s="9">
        <v>44824</v>
      </c>
      <c r="K1077" s="9">
        <v>44833</v>
      </c>
      <c r="L1077" t="s">
        <v>19</v>
      </c>
      <c r="M1077" s="4">
        <v>60149</v>
      </c>
      <c r="N1077">
        <v>3.6</v>
      </c>
      <c r="O1077" t="s">
        <v>20</v>
      </c>
      <c r="P1077" s="4">
        <v>4</v>
      </c>
      <c r="Q1077" t="s">
        <v>28</v>
      </c>
      <c r="R1077" s="10" t="str">
        <f t="shared" si="32"/>
        <v>22-27</v>
      </c>
      <c r="S1077">
        <f t="shared" si="33"/>
        <v>26</v>
      </c>
    </row>
    <row r="1078" spans="1:19">
      <c r="A1078" t="s">
        <v>1152</v>
      </c>
      <c r="B1078" t="s">
        <v>13</v>
      </c>
      <c r="C1078" s="4">
        <v>25</v>
      </c>
      <c r="D1078" t="s">
        <v>24</v>
      </c>
      <c r="E1078" t="s">
        <v>43</v>
      </c>
      <c r="F1078" t="s">
        <v>44</v>
      </c>
      <c r="G1078" t="s">
        <v>27</v>
      </c>
      <c r="H1078" t="s">
        <v>37</v>
      </c>
      <c r="I1078" s="9">
        <v>44808</v>
      </c>
      <c r="J1078" s="9">
        <v>44830</v>
      </c>
      <c r="K1078" s="9">
        <v>44838</v>
      </c>
      <c r="L1078" t="s">
        <v>19</v>
      </c>
      <c r="M1078" s="4">
        <v>68414</v>
      </c>
      <c r="N1078">
        <v>4.9000000000000004</v>
      </c>
      <c r="O1078" t="s">
        <v>20</v>
      </c>
      <c r="P1078" s="4">
        <v>4</v>
      </c>
      <c r="Q1078" t="s">
        <v>28</v>
      </c>
      <c r="R1078" s="10" t="str">
        <f t="shared" si="32"/>
        <v>22-27</v>
      </c>
      <c r="S1078">
        <f t="shared" si="33"/>
        <v>30</v>
      </c>
    </row>
    <row r="1079" spans="1:19">
      <c r="A1079" t="s">
        <v>1153</v>
      </c>
      <c r="B1079" t="s">
        <v>30</v>
      </c>
      <c r="C1079" s="4">
        <v>33</v>
      </c>
      <c r="D1079" t="s">
        <v>24</v>
      </c>
      <c r="E1079" t="s">
        <v>43</v>
      </c>
      <c r="F1079" t="s">
        <v>31</v>
      </c>
      <c r="G1079" t="s">
        <v>27</v>
      </c>
      <c r="H1079" t="s">
        <v>18</v>
      </c>
      <c r="I1079" s="9">
        <v>44808</v>
      </c>
      <c r="J1079" s="9">
        <v>44825</v>
      </c>
      <c r="K1079" s="9">
        <v>44834</v>
      </c>
      <c r="L1079" t="s">
        <v>56</v>
      </c>
      <c r="M1079" s="5"/>
      <c r="P1079" s="4">
        <v>4</v>
      </c>
      <c r="Q1079" t="s">
        <v>28</v>
      </c>
      <c r="R1079" s="10" t="str">
        <f t="shared" si="32"/>
        <v>28-33</v>
      </c>
      <c r="S1079">
        <f t="shared" si="33"/>
        <v>26</v>
      </c>
    </row>
    <row r="1080" spans="1:19">
      <c r="A1080" t="s">
        <v>1154</v>
      </c>
      <c r="B1080" t="s">
        <v>13</v>
      </c>
      <c r="C1080" s="4">
        <v>24</v>
      </c>
      <c r="D1080" t="s">
        <v>83</v>
      </c>
      <c r="E1080" t="s">
        <v>84</v>
      </c>
      <c r="F1080" t="s">
        <v>44</v>
      </c>
      <c r="G1080" t="s">
        <v>27</v>
      </c>
      <c r="H1080" t="s">
        <v>48</v>
      </c>
      <c r="I1080" s="9">
        <v>44808</v>
      </c>
      <c r="J1080" s="9">
        <v>44826</v>
      </c>
      <c r="K1080" s="9">
        <v>44836</v>
      </c>
      <c r="L1080" t="s">
        <v>38</v>
      </c>
      <c r="M1080" s="5"/>
      <c r="P1080" s="4">
        <v>4</v>
      </c>
      <c r="Q1080" t="s">
        <v>21</v>
      </c>
      <c r="R1080" s="10" t="str">
        <f t="shared" si="32"/>
        <v>22-27</v>
      </c>
      <c r="S1080">
        <f t="shared" si="33"/>
        <v>28</v>
      </c>
    </row>
    <row r="1081" spans="1:19">
      <c r="A1081" t="s">
        <v>1155</v>
      </c>
      <c r="B1081" t="s">
        <v>23</v>
      </c>
      <c r="C1081" s="4">
        <v>32</v>
      </c>
      <c r="D1081" t="s">
        <v>58</v>
      </c>
      <c r="E1081" t="s">
        <v>111</v>
      </c>
      <c r="F1081" t="s">
        <v>44</v>
      </c>
      <c r="G1081" t="s">
        <v>17</v>
      </c>
      <c r="H1081" t="s">
        <v>37</v>
      </c>
      <c r="I1081" s="9">
        <v>44809</v>
      </c>
      <c r="J1081" s="9">
        <v>44830</v>
      </c>
      <c r="K1081" s="9">
        <v>44836</v>
      </c>
      <c r="L1081" t="s">
        <v>38</v>
      </c>
      <c r="M1081" s="5"/>
      <c r="P1081" s="5"/>
      <c r="Q1081" t="s">
        <v>28</v>
      </c>
      <c r="R1081" s="10" t="str">
        <f t="shared" si="32"/>
        <v>28-33</v>
      </c>
      <c r="S1081">
        <f t="shared" si="33"/>
        <v>27</v>
      </c>
    </row>
    <row r="1082" spans="1:19">
      <c r="A1082" t="s">
        <v>1156</v>
      </c>
      <c r="B1082" t="s">
        <v>30</v>
      </c>
      <c r="C1082" s="4">
        <v>26</v>
      </c>
      <c r="D1082" t="s">
        <v>83</v>
      </c>
      <c r="E1082" t="s">
        <v>117</v>
      </c>
      <c r="F1082" t="s">
        <v>31</v>
      </c>
      <c r="G1082" t="s">
        <v>17</v>
      </c>
      <c r="H1082" t="s">
        <v>18</v>
      </c>
      <c r="I1082" s="9">
        <v>44809</v>
      </c>
      <c r="J1082" s="9">
        <v>44828</v>
      </c>
      <c r="K1082" s="9">
        <v>44840</v>
      </c>
      <c r="L1082" t="s">
        <v>75</v>
      </c>
      <c r="M1082" s="5"/>
      <c r="P1082" s="5"/>
      <c r="Q1082" t="s">
        <v>21</v>
      </c>
      <c r="R1082" s="10" t="str">
        <f t="shared" si="32"/>
        <v>22-27</v>
      </c>
      <c r="S1082">
        <f t="shared" si="33"/>
        <v>31</v>
      </c>
    </row>
    <row r="1083" spans="1:19">
      <c r="A1083" t="s">
        <v>1157</v>
      </c>
      <c r="B1083" t="s">
        <v>13</v>
      </c>
      <c r="C1083" s="4">
        <v>29</v>
      </c>
      <c r="D1083" t="s">
        <v>14</v>
      </c>
      <c r="E1083" t="s">
        <v>65</v>
      </c>
      <c r="F1083" t="s">
        <v>26</v>
      </c>
      <c r="G1083" t="s">
        <v>66</v>
      </c>
      <c r="H1083" t="s">
        <v>37</v>
      </c>
      <c r="I1083" s="9">
        <v>44809</v>
      </c>
      <c r="J1083" s="9">
        <v>44828</v>
      </c>
      <c r="K1083" s="9">
        <v>44836</v>
      </c>
      <c r="L1083" t="s">
        <v>19</v>
      </c>
      <c r="M1083" s="4">
        <v>61562</v>
      </c>
      <c r="N1083">
        <v>5</v>
      </c>
      <c r="O1083" t="s">
        <v>45</v>
      </c>
      <c r="P1083" s="4">
        <v>3</v>
      </c>
      <c r="Q1083" t="s">
        <v>28</v>
      </c>
      <c r="R1083" s="10" t="str">
        <f t="shared" si="32"/>
        <v>28-33</v>
      </c>
      <c r="S1083">
        <f t="shared" si="33"/>
        <v>27</v>
      </c>
    </row>
    <row r="1084" spans="1:19">
      <c r="A1084" t="s">
        <v>1158</v>
      </c>
      <c r="B1084" t="s">
        <v>13</v>
      </c>
      <c r="C1084" s="4">
        <v>28</v>
      </c>
      <c r="D1084" t="s">
        <v>24</v>
      </c>
      <c r="E1084" t="s">
        <v>25</v>
      </c>
      <c r="F1084" t="s">
        <v>31</v>
      </c>
      <c r="G1084" t="s">
        <v>27</v>
      </c>
      <c r="H1084" t="s">
        <v>37</v>
      </c>
      <c r="I1084" s="9">
        <v>44809</v>
      </c>
      <c r="J1084" s="9">
        <v>44824</v>
      </c>
      <c r="K1084" s="9">
        <v>44829</v>
      </c>
      <c r="L1084" t="s">
        <v>19</v>
      </c>
      <c r="M1084" s="4">
        <v>71018</v>
      </c>
      <c r="N1084">
        <v>4.4000000000000004</v>
      </c>
      <c r="O1084" t="s">
        <v>20</v>
      </c>
      <c r="P1084" s="4">
        <v>4</v>
      </c>
      <c r="Q1084" t="s">
        <v>28</v>
      </c>
      <c r="R1084" s="10" t="str">
        <f t="shared" si="32"/>
        <v>28-33</v>
      </c>
      <c r="S1084">
        <f t="shared" si="33"/>
        <v>20</v>
      </c>
    </row>
    <row r="1085" spans="1:19">
      <c r="A1085" t="s">
        <v>1159</v>
      </c>
      <c r="B1085" t="s">
        <v>30</v>
      </c>
      <c r="C1085" s="4">
        <v>38</v>
      </c>
      <c r="D1085" t="s">
        <v>24</v>
      </c>
      <c r="E1085" t="s">
        <v>25</v>
      </c>
      <c r="F1085" t="s">
        <v>73</v>
      </c>
      <c r="G1085" t="s">
        <v>27</v>
      </c>
      <c r="H1085" t="s">
        <v>48</v>
      </c>
      <c r="I1085" s="9">
        <v>44809</v>
      </c>
      <c r="J1085" s="9">
        <v>44826</v>
      </c>
      <c r="K1085" s="9">
        <v>44837</v>
      </c>
      <c r="L1085" t="s">
        <v>19</v>
      </c>
      <c r="M1085" s="4">
        <v>202819</v>
      </c>
      <c r="N1085">
        <v>4.7</v>
      </c>
      <c r="O1085" t="s">
        <v>45</v>
      </c>
      <c r="P1085" s="5"/>
      <c r="Q1085" t="s">
        <v>28</v>
      </c>
      <c r="R1085" s="10" t="str">
        <f t="shared" si="32"/>
        <v>34-39</v>
      </c>
      <c r="S1085">
        <f t="shared" si="33"/>
        <v>28</v>
      </c>
    </row>
    <row r="1086" spans="1:19">
      <c r="A1086" t="s">
        <v>1160</v>
      </c>
      <c r="B1086" t="s">
        <v>23</v>
      </c>
      <c r="C1086" s="4">
        <v>34</v>
      </c>
      <c r="D1086" t="s">
        <v>24</v>
      </c>
      <c r="E1086" t="s">
        <v>43</v>
      </c>
      <c r="F1086" t="s">
        <v>36</v>
      </c>
      <c r="G1086" t="s">
        <v>17</v>
      </c>
      <c r="H1086" t="s">
        <v>18</v>
      </c>
      <c r="I1086" s="9">
        <v>44810</v>
      </c>
      <c r="J1086" s="9">
        <v>44823</v>
      </c>
      <c r="K1086" s="9">
        <v>44834</v>
      </c>
      <c r="L1086" t="s">
        <v>38</v>
      </c>
      <c r="M1086" s="5"/>
      <c r="P1086" s="4">
        <v>2</v>
      </c>
      <c r="Q1086" t="s">
        <v>28</v>
      </c>
      <c r="R1086" s="10" t="str">
        <f t="shared" si="32"/>
        <v>34-39</v>
      </c>
      <c r="S1086">
        <f t="shared" si="33"/>
        <v>24</v>
      </c>
    </row>
    <row r="1087" spans="1:19">
      <c r="A1087" t="s">
        <v>1161</v>
      </c>
      <c r="B1087" t="s">
        <v>13</v>
      </c>
      <c r="C1087" s="4">
        <v>26</v>
      </c>
      <c r="D1087" t="s">
        <v>24</v>
      </c>
      <c r="E1087" t="s">
        <v>43</v>
      </c>
      <c r="F1087" t="s">
        <v>53</v>
      </c>
      <c r="G1087" t="s">
        <v>27</v>
      </c>
      <c r="H1087" t="s">
        <v>48</v>
      </c>
      <c r="I1087" s="9">
        <v>44810</v>
      </c>
      <c r="J1087" s="9">
        <v>44822</v>
      </c>
      <c r="K1087" s="9">
        <v>44828</v>
      </c>
      <c r="L1087" t="s">
        <v>75</v>
      </c>
      <c r="M1087" s="5"/>
      <c r="P1087" s="4">
        <v>4</v>
      </c>
      <c r="Q1087" t="s">
        <v>28</v>
      </c>
      <c r="R1087" s="10" t="str">
        <f t="shared" si="32"/>
        <v>22-27</v>
      </c>
      <c r="S1087">
        <f t="shared" si="33"/>
        <v>18</v>
      </c>
    </row>
    <row r="1088" spans="1:19">
      <c r="A1088" t="s">
        <v>1162</v>
      </c>
      <c r="B1088" t="s">
        <v>30</v>
      </c>
      <c r="C1088" s="4">
        <v>25</v>
      </c>
      <c r="D1088" t="s">
        <v>14</v>
      </c>
      <c r="E1088" t="s">
        <v>15</v>
      </c>
      <c r="F1088" t="s">
        <v>36</v>
      </c>
      <c r="G1088" t="s">
        <v>69</v>
      </c>
      <c r="H1088" t="s">
        <v>18</v>
      </c>
      <c r="I1088" s="9">
        <v>44810</v>
      </c>
      <c r="J1088" s="9">
        <v>44823</v>
      </c>
      <c r="K1088" s="9">
        <v>44829</v>
      </c>
      <c r="L1088" t="s">
        <v>19</v>
      </c>
      <c r="M1088" s="4">
        <v>76550</v>
      </c>
      <c r="N1088">
        <v>5</v>
      </c>
      <c r="O1088" t="s">
        <v>45</v>
      </c>
      <c r="P1088" s="4">
        <v>4</v>
      </c>
      <c r="Q1088" t="s">
        <v>21</v>
      </c>
      <c r="R1088" s="10" t="str">
        <f t="shared" si="32"/>
        <v>22-27</v>
      </c>
      <c r="S1088">
        <f t="shared" si="33"/>
        <v>19</v>
      </c>
    </row>
    <row r="1089" spans="1:19">
      <c r="A1089" t="s">
        <v>1163</v>
      </c>
      <c r="B1089" t="s">
        <v>13</v>
      </c>
      <c r="C1089" s="4">
        <v>34</v>
      </c>
      <c r="D1089" t="s">
        <v>14</v>
      </c>
      <c r="E1089" t="s">
        <v>15</v>
      </c>
      <c r="F1089" t="s">
        <v>53</v>
      </c>
      <c r="G1089" t="s">
        <v>27</v>
      </c>
      <c r="H1089" t="s">
        <v>37</v>
      </c>
      <c r="I1089" s="9">
        <v>44810</v>
      </c>
      <c r="J1089" s="9">
        <v>44831</v>
      </c>
      <c r="K1089" s="9">
        <v>44840</v>
      </c>
      <c r="L1089" t="s">
        <v>19</v>
      </c>
      <c r="M1089" s="4">
        <v>53885</v>
      </c>
      <c r="N1089">
        <v>4.7</v>
      </c>
      <c r="O1089" t="s">
        <v>20</v>
      </c>
      <c r="P1089" s="4">
        <v>4</v>
      </c>
      <c r="Q1089" t="s">
        <v>63</v>
      </c>
      <c r="R1089" s="10" t="str">
        <f t="shared" si="32"/>
        <v>34-39</v>
      </c>
      <c r="S1089">
        <f t="shared" si="33"/>
        <v>30</v>
      </c>
    </row>
    <row r="1090" spans="1:19">
      <c r="A1090" t="s">
        <v>1164</v>
      </c>
      <c r="B1090" t="s">
        <v>23</v>
      </c>
      <c r="C1090" s="4">
        <v>25</v>
      </c>
      <c r="D1090" t="s">
        <v>14</v>
      </c>
      <c r="E1090" t="s">
        <v>15</v>
      </c>
      <c r="F1090" t="s">
        <v>31</v>
      </c>
      <c r="G1090" t="s">
        <v>66</v>
      </c>
      <c r="H1090" t="s">
        <v>18</v>
      </c>
      <c r="I1090" s="9">
        <v>44810</v>
      </c>
      <c r="J1090" s="9">
        <v>44821</v>
      </c>
      <c r="K1090" s="9">
        <v>44831</v>
      </c>
      <c r="L1090" t="s">
        <v>19</v>
      </c>
      <c r="M1090" s="5"/>
      <c r="O1090" t="s">
        <v>20</v>
      </c>
      <c r="P1090" s="4">
        <v>4</v>
      </c>
      <c r="Q1090" t="s">
        <v>28</v>
      </c>
      <c r="R1090" s="10" t="str">
        <f t="shared" si="32"/>
        <v>22-27</v>
      </c>
      <c r="S1090">
        <f t="shared" si="33"/>
        <v>21</v>
      </c>
    </row>
    <row r="1091" spans="1:19">
      <c r="A1091" t="s">
        <v>1165</v>
      </c>
      <c r="B1091" t="s">
        <v>13</v>
      </c>
      <c r="C1091" s="4">
        <v>38</v>
      </c>
      <c r="D1091" t="s">
        <v>24</v>
      </c>
      <c r="E1091" t="s">
        <v>43</v>
      </c>
      <c r="F1091" t="s">
        <v>53</v>
      </c>
      <c r="G1091" t="s">
        <v>17</v>
      </c>
      <c r="H1091" t="s">
        <v>67</v>
      </c>
      <c r="I1091" s="9">
        <v>44811</v>
      </c>
      <c r="J1091" s="9">
        <v>44830</v>
      </c>
      <c r="K1091" s="9">
        <v>44834</v>
      </c>
      <c r="L1091" t="s">
        <v>19</v>
      </c>
      <c r="M1091" s="5"/>
      <c r="O1091" t="s">
        <v>45</v>
      </c>
      <c r="P1091" s="4">
        <v>5</v>
      </c>
      <c r="Q1091" t="s">
        <v>28</v>
      </c>
      <c r="R1091" s="10" t="str">
        <f t="shared" ref="R1091:R1154" si="34">IF(AND(C1091&gt;=22,C1091&lt;=27),"22-27",
 IF(AND(C1091&gt;=28,C1091&lt;=33),"28-33",
 IF(AND(C1091&gt;=34,C1091&lt;=39),"34-39",
 IF(AND(C1091&gt;=40,C1091&lt;=45),"40-45",
 IF(AND(C1091&gt;=46,C1091&lt;=51),"46-51",
 IF(AND(C1091&gt;=52,C1091&lt;=57),"52-57","Other"))))))</f>
        <v>34-39</v>
      </c>
      <c r="S1091">
        <f t="shared" ref="S1091:S1154" si="35">K1091-I1091</f>
        <v>23</v>
      </c>
    </row>
    <row r="1092" spans="1:19">
      <c r="A1092" t="s">
        <v>1166</v>
      </c>
      <c r="B1092" t="s">
        <v>23</v>
      </c>
      <c r="C1092" s="4">
        <v>27</v>
      </c>
      <c r="D1092" t="s">
        <v>14</v>
      </c>
      <c r="E1092" t="s">
        <v>15</v>
      </c>
      <c r="F1092" t="s">
        <v>36</v>
      </c>
      <c r="G1092" t="s">
        <v>32</v>
      </c>
      <c r="H1092" t="s">
        <v>37</v>
      </c>
      <c r="I1092" s="9">
        <v>44811</v>
      </c>
      <c r="J1092" s="9">
        <v>44831</v>
      </c>
      <c r="K1092" s="9">
        <v>44840</v>
      </c>
      <c r="L1092" t="s">
        <v>19</v>
      </c>
      <c r="M1092" s="5"/>
      <c r="O1092" t="s">
        <v>20</v>
      </c>
      <c r="P1092" s="4">
        <v>4</v>
      </c>
      <c r="Q1092" t="s">
        <v>28</v>
      </c>
      <c r="R1092" s="10" t="str">
        <f t="shared" si="34"/>
        <v>22-27</v>
      </c>
      <c r="S1092">
        <f t="shared" si="35"/>
        <v>29</v>
      </c>
    </row>
    <row r="1093" spans="1:19">
      <c r="A1093" t="s">
        <v>1167</v>
      </c>
      <c r="B1093" t="s">
        <v>30</v>
      </c>
      <c r="C1093" s="4">
        <v>40</v>
      </c>
      <c r="D1093" t="s">
        <v>14</v>
      </c>
      <c r="E1093" t="s">
        <v>15</v>
      </c>
      <c r="F1093" t="s">
        <v>16</v>
      </c>
      <c r="G1093" t="s">
        <v>17</v>
      </c>
      <c r="H1093" t="s">
        <v>18</v>
      </c>
      <c r="I1093" s="9">
        <v>44811</v>
      </c>
      <c r="J1093" s="9">
        <v>44829</v>
      </c>
      <c r="K1093" s="9">
        <v>44836</v>
      </c>
      <c r="L1093" t="s">
        <v>19</v>
      </c>
      <c r="M1093" s="4">
        <v>40319</v>
      </c>
      <c r="N1093">
        <v>4</v>
      </c>
      <c r="O1093" t="s">
        <v>20</v>
      </c>
      <c r="P1093" s="4">
        <v>4</v>
      </c>
      <c r="Q1093" t="s">
        <v>28</v>
      </c>
      <c r="R1093" s="10" t="str">
        <f t="shared" si="34"/>
        <v>40-45</v>
      </c>
      <c r="S1093">
        <f t="shared" si="35"/>
        <v>25</v>
      </c>
    </row>
    <row r="1094" spans="1:19">
      <c r="A1094" t="s">
        <v>1168</v>
      </c>
      <c r="B1094" t="s">
        <v>30</v>
      </c>
      <c r="C1094" s="4">
        <v>32</v>
      </c>
      <c r="D1094" t="s">
        <v>58</v>
      </c>
      <c r="E1094" t="s">
        <v>59</v>
      </c>
      <c r="F1094" t="s">
        <v>50</v>
      </c>
      <c r="G1094" t="s">
        <v>69</v>
      </c>
      <c r="H1094" t="s">
        <v>18</v>
      </c>
      <c r="I1094" s="9">
        <v>44812</v>
      </c>
      <c r="J1094" s="9">
        <v>44832</v>
      </c>
      <c r="K1094" s="9">
        <v>44837</v>
      </c>
      <c r="L1094" t="s">
        <v>19</v>
      </c>
      <c r="M1094" s="4">
        <v>52421</v>
      </c>
      <c r="N1094">
        <v>4.8</v>
      </c>
      <c r="O1094" t="s">
        <v>45</v>
      </c>
      <c r="P1094" s="4">
        <v>4</v>
      </c>
      <c r="Q1094" t="s">
        <v>21</v>
      </c>
      <c r="R1094" s="10" t="str">
        <f t="shared" si="34"/>
        <v>28-33</v>
      </c>
      <c r="S1094">
        <f t="shared" si="35"/>
        <v>25</v>
      </c>
    </row>
    <row r="1095" spans="1:19">
      <c r="A1095" t="s">
        <v>1169</v>
      </c>
      <c r="B1095" t="s">
        <v>13</v>
      </c>
      <c r="C1095" s="4">
        <v>26</v>
      </c>
      <c r="D1095" t="s">
        <v>14</v>
      </c>
      <c r="E1095" t="s">
        <v>15</v>
      </c>
      <c r="F1095" t="s">
        <v>53</v>
      </c>
      <c r="G1095" t="s">
        <v>17</v>
      </c>
      <c r="H1095" t="s">
        <v>37</v>
      </c>
      <c r="I1095" s="9">
        <v>44812</v>
      </c>
      <c r="J1095" s="9">
        <v>44828</v>
      </c>
      <c r="K1095" s="9">
        <v>44835</v>
      </c>
      <c r="L1095" t="s">
        <v>38</v>
      </c>
      <c r="M1095" s="5"/>
      <c r="P1095" s="4">
        <v>5</v>
      </c>
      <c r="Q1095" t="s">
        <v>28</v>
      </c>
      <c r="R1095" s="10" t="str">
        <f t="shared" si="34"/>
        <v>22-27</v>
      </c>
      <c r="S1095">
        <f t="shared" si="35"/>
        <v>23</v>
      </c>
    </row>
    <row r="1096" spans="1:19">
      <c r="A1096" t="s">
        <v>1170</v>
      </c>
      <c r="B1096" t="s">
        <v>13</v>
      </c>
      <c r="C1096" s="4">
        <v>27</v>
      </c>
      <c r="D1096" t="s">
        <v>83</v>
      </c>
      <c r="E1096" t="s">
        <v>84</v>
      </c>
      <c r="F1096" t="s">
        <v>26</v>
      </c>
      <c r="G1096" t="s">
        <v>17</v>
      </c>
      <c r="H1096" t="s">
        <v>48</v>
      </c>
      <c r="I1096" s="9">
        <v>44812</v>
      </c>
      <c r="J1096" s="9">
        <v>44821</v>
      </c>
      <c r="K1096" s="9">
        <v>44829</v>
      </c>
      <c r="L1096" t="s">
        <v>19</v>
      </c>
      <c r="M1096" s="4">
        <v>50591</v>
      </c>
      <c r="N1096">
        <v>4.4000000000000004</v>
      </c>
      <c r="O1096" t="s">
        <v>20</v>
      </c>
      <c r="P1096" s="5"/>
      <c r="Q1096" t="s">
        <v>21</v>
      </c>
      <c r="R1096" s="10" t="str">
        <f t="shared" si="34"/>
        <v>22-27</v>
      </c>
      <c r="S1096">
        <f t="shared" si="35"/>
        <v>17</v>
      </c>
    </row>
    <row r="1097" spans="1:19">
      <c r="A1097" t="s">
        <v>1171</v>
      </c>
      <c r="B1097" t="s">
        <v>13</v>
      </c>
      <c r="C1097" s="4">
        <v>22</v>
      </c>
      <c r="D1097" t="s">
        <v>14</v>
      </c>
      <c r="E1097" t="s">
        <v>15</v>
      </c>
      <c r="F1097" t="s">
        <v>93</v>
      </c>
      <c r="G1097" t="s">
        <v>17</v>
      </c>
      <c r="H1097" t="s">
        <v>18</v>
      </c>
      <c r="I1097" s="9">
        <v>44812</v>
      </c>
      <c r="J1097" s="9">
        <v>44834</v>
      </c>
      <c r="K1097" s="9">
        <v>44838</v>
      </c>
      <c r="L1097" t="s">
        <v>19</v>
      </c>
      <c r="M1097" s="4">
        <v>149048</v>
      </c>
      <c r="N1097">
        <v>4.4000000000000004</v>
      </c>
      <c r="O1097" t="s">
        <v>20</v>
      </c>
      <c r="P1097" s="4">
        <v>4</v>
      </c>
      <c r="Q1097" t="s">
        <v>28</v>
      </c>
      <c r="R1097" s="10" t="str">
        <f t="shared" si="34"/>
        <v>22-27</v>
      </c>
      <c r="S1097">
        <f t="shared" si="35"/>
        <v>26</v>
      </c>
    </row>
    <row r="1098" spans="1:19">
      <c r="A1098" t="s">
        <v>1172</v>
      </c>
      <c r="B1098" t="s">
        <v>13</v>
      </c>
      <c r="C1098" s="4">
        <v>25</v>
      </c>
      <c r="D1098" t="s">
        <v>14</v>
      </c>
      <c r="E1098" t="s">
        <v>65</v>
      </c>
      <c r="F1098" t="s">
        <v>16</v>
      </c>
      <c r="G1098" t="s">
        <v>32</v>
      </c>
      <c r="H1098" t="s">
        <v>37</v>
      </c>
      <c r="I1098" s="9">
        <v>44812</v>
      </c>
      <c r="J1098" s="9">
        <v>44832</v>
      </c>
      <c r="K1098" s="9">
        <v>44838</v>
      </c>
      <c r="L1098" t="s">
        <v>19</v>
      </c>
      <c r="M1098" s="5"/>
      <c r="O1098" t="s">
        <v>20</v>
      </c>
      <c r="P1098" s="4">
        <v>3</v>
      </c>
      <c r="Q1098" t="s">
        <v>28</v>
      </c>
      <c r="R1098" s="10" t="str">
        <f t="shared" si="34"/>
        <v>22-27</v>
      </c>
      <c r="S1098">
        <f t="shared" si="35"/>
        <v>26</v>
      </c>
    </row>
    <row r="1099" spans="1:19">
      <c r="A1099" t="s">
        <v>1173</v>
      </c>
      <c r="B1099" t="s">
        <v>13</v>
      </c>
      <c r="C1099" s="4">
        <v>27</v>
      </c>
      <c r="D1099" t="s">
        <v>24</v>
      </c>
      <c r="E1099" t="s">
        <v>25</v>
      </c>
      <c r="F1099" t="s">
        <v>31</v>
      </c>
      <c r="G1099" t="s">
        <v>69</v>
      </c>
      <c r="H1099" t="s">
        <v>37</v>
      </c>
      <c r="I1099" s="9">
        <v>44813</v>
      </c>
      <c r="J1099" s="9">
        <v>44833</v>
      </c>
      <c r="K1099" s="9">
        <v>44843</v>
      </c>
      <c r="L1099" t="s">
        <v>38</v>
      </c>
      <c r="M1099" s="5"/>
      <c r="P1099" s="4">
        <v>4</v>
      </c>
      <c r="Q1099" t="s">
        <v>28</v>
      </c>
      <c r="R1099" s="10" t="str">
        <f t="shared" si="34"/>
        <v>22-27</v>
      </c>
      <c r="S1099">
        <f t="shared" si="35"/>
        <v>30</v>
      </c>
    </row>
    <row r="1100" spans="1:19">
      <c r="A1100" t="s">
        <v>1174</v>
      </c>
      <c r="B1100" t="s">
        <v>30</v>
      </c>
      <c r="C1100" s="4">
        <v>25</v>
      </c>
      <c r="D1100" t="s">
        <v>14</v>
      </c>
      <c r="E1100" t="s">
        <v>15</v>
      </c>
      <c r="F1100" t="s">
        <v>53</v>
      </c>
      <c r="G1100" t="s">
        <v>27</v>
      </c>
      <c r="H1100" t="s">
        <v>51</v>
      </c>
      <c r="I1100" s="9">
        <v>44814</v>
      </c>
      <c r="J1100" s="9">
        <v>44829</v>
      </c>
      <c r="K1100" s="9">
        <v>44839</v>
      </c>
      <c r="L1100" t="s">
        <v>19</v>
      </c>
      <c r="M1100" s="4">
        <v>69471</v>
      </c>
      <c r="N1100">
        <v>4.2</v>
      </c>
      <c r="O1100" t="s">
        <v>20</v>
      </c>
      <c r="P1100" s="5"/>
      <c r="Q1100" t="s">
        <v>28</v>
      </c>
      <c r="R1100" s="10" t="str">
        <f t="shared" si="34"/>
        <v>22-27</v>
      </c>
      <c r="S1100">
        <f t="shared" si="35"/>
        <v>25</v>
      </c>
    </row>
    <row r="1101" spans="1:19">
      <c r="A1101" t="s">
        <v>1175</v>
      </c>
      <c r="B1101" t="s">
        <v>13</v>
      </c>
      <c r="C1101" s="4">
        <v>31</v>
      </c>
      <c r="D1101" t="s">
        <v>24</v>
      </c>
      <c r="E1101" t="s">
        <v>43</v>
      </c>
      <c r="F1101" t="s">
        <v>96</v>
      </c>
      <c r="G1101" t="s">
        <v>27</v>
      </c>
      <c r="H1101" t="s">
        <v>37</v>
      </c>
      <c r="I1101" s="9">
        <v>44814</v>
      </c>
      <c r="J1101" s="9">
        <v>44831</v>
      </c>
      <c r="K1101" s="9">
        <v>44840</v>
      </c>
      <c r="L1101" t="s">
        <v>19</v>
      </c>
      <c r="M1101" s="4">
        <v>59754</v>
      </c>
      <c r="N1101">
        <v>3.5</v>
      </c>
      <c r="O1101" t="s">
        <v>45</v>
      </c>
      <c r="P1101" s="4">
        <v>3</v>
      </c>
      <c r="Q1101" t="s">
        <v>63</v>
      </c>
      <c r="R1101" s="10" t="str">
        <f t="shared" si="34"/>
        <v>28-33</v>
      </c>
      <c r="S1101">
        <f t="shared" si="35"/>
        <v>26</v>
      </c>
    </row>
    <row r="1102" spans="1:19">
      <c r="A1102" t="s">
        <v>1176</v>
      </c>
      <c r="B1102" t="s">
        <v>13</v>
      </c>
      <c r="C1102" s="4">
        <v>30</v>
      </c>
      <c r="D1102" t="s">
        <v>34</v>
      </c>
      <c r="E1102" t="s">
        <v>47</v>
      </c>
      <c r="F1102" t="s">
        <v>96</v>
      </c>
      <c r="G1102" t="s">
        <v>27</v>
      </c>
      <c r="H1102" t="s">
        <v>18</v>
      </c>
      <c r="I1102" s="9">
        <v>44814</v>
      </c>
      <c r="J1102" s="9">
        <v>44824</v>
      </c>
      <c r="K1102" s="9">
        <v>44828</v>
      </c>
      <c r="L1102" t="s">
        <v>19</v>
      </c>
      <c r="M1102" s="4">
        <v>51250</v>
      </c>
      <c r="N1102">
        <v>4</v>
      </c>
      <c r="O1102" t="s">
        <v>20</v>
      </c>
      <c r="P1102" s="4">
        <v>3</v>
      </c>
      <c r="Q1102" t="s">
        <v>21</v>
      </c>
      <c r="R1102" s="10" t="str">
        <f t="shared" si="34"/>
        <v>28-33</v>
      </c>
      <c r="S1102">
        <f t="shared" si="35"/>
        <v>14</v>
      </c>
    </row>
    <row r="1103" spans="1:19">
      <c r="A1103" t="s">
        <v>1177</v>
      </c>
      <c r="B1103" t="s">
        <v>23</v>
      </c>
      <c r="C1103" s="4">
        <v>33</v>
      </c>
      <c r="D1103" t="s">
        <v>80</v>
      </c>
      <c r="E1103" t="s">
        <v>81</v>
      </c>
      <c r="F1103" t="s">
        <v>61</v>
      </c>
      <c r="G1103" t="s">
        <v>27</v>
      </c>
      <c r="H1103" t="s">
        <v>48</v>
      </c>
      <c r="I1103" s="9">
        <v>44814</v>
      </c>
      <c r="J1103" s="9">
        <v>44823</v>
      </c>
      <c r="K1103" s="9">
        <v>44829</v>
      </c>
      <c r="L1103" t="s">
        <v>19</v>
      </c>
      <c r="M1103" s="4">
        <v>67091</v>
      </c>
      <c r="N1103">
        <v>4.4000000000000004</v>
      </c>
      <c r="O1103" t="s">
        <v>45</v>
      </c>
      <c r="P1103" s="4">
        <v>5</v>
      </c>
      <c r="Q1103" t="s">
        <v>21</v>
      </c>
      <c r="R1103" s="10" t="str">
        <f t="shared" si="34"/>
        <v>28-33</v>
      </c>
      <c r="S1103">
        <f t="shared" si="35"/>
        <v>15</v>
      </c>
    </row>
    <row r="1104" spans="1:19">
      <c r="A1104" t="s">
        <v>1178</v>
      </c>
      <c r="B1104" t="s">
        <v>30</v>
      </c>
      <c r="C1104" s="4">
        <v>49</v>
      </c>
      <c r="D1104" t="s">
        <v>40</v>
      </c>
      <c r="E1104" t="s">
        <v>41</v>
      </c>
      <c r="F1104" t="s">
        <v>53</v>
      </c>
      <c r="G1104" t="s">
        <v>32</v>
      </c>
      <c r="H1104" t="s">
        <v>37</v>
      </c>
      <c r="I1104" s="9">
        <v>44815</v>
      </c>
      <c r="J1104" s="9">
        <v>44836</v>
      </c>
      <c r="K1104" s="9">
        <v>44843</v>
      </c>
      <c r="L1104" t="s">
        <v>38</v>
      </c>
      <c r="M1104" s="5"/>
      <c r="P1104" s="4">
        <v>5</v>
      </c>
      <c r="Q1104" t="s">
        <v>28</v>
      </c>
      <c r="R1104" s="10" t="str">
        <f t="shared" si="34"/>
        <v>46-51</v>
      </c>
      <c r="S1104">
        <f t="shared" si="35"/>
        <v>28</v>
      </c>
    </row>
    <row r="1105" spans="1:19">
      <c r="A1105" t="s">
        <v>1179</v>
      </c>
      <c r="B1105" t="s">
        <v>23</v>
      </c>
      <c r="C1105" s="4">
        <v>55</v>
      </c>
      <c r="D1105" t="s">
        <v>34</v>
      </c>
      <c r="E1105" t="s">
        <v>47</v>
      </c>
      <c r="F1105" t="s">
        <v>44</v>
      </c>
      <c r="G1105" t="s">
        <v>27</v>
      </c>
      <c r="H1105" t="s">
        <v>51</v>
      </c>
      <c r="I1105" s="9">
        <v>44815</v>
      </c>
      <c r="J1105" s="9">
        <v>44835</v>
      </c>
      <c r="K1105" s="9">
        <v>44846</v>
      </c>
      <c r="L1105" t="s">
        <v>19</v>
      </c>
      <c r="M1105" s="4">
        <v>84485</v>
      </c>
      <c r="N1105">
        <v>4.3</v>
      </c>
      <c r="O1105" t="s">
        <v>20</v>
      </c>
      <c r="P1105" s="4">
        <v>4</v>
      </c>
      <c r="Q1105" t="s">
        <v>28</v>
      </c>
      <c r="R1105" s="10" t="str">
        <f t="shared" si="34"/>
        <v>52-57</v>
      </c>
      <c r="S1105">
        <f t="shared" si="35"/>
        <v>31</v>
      </c>
    </row>
    <row r="1106" spans="1:19">
      <c r="A1106" t="s">
        <v>1180</v>
      </c>
      <c r="B1106" t="s">
        <v>23</v>
      </c>
      <c r="C1106" s="4">
        <v>29</v>
      </c>
      <c r="D1106" t="s">
        <v>58</v>
      </c>
      <c r="E1106" t="s">
        <v>59</v>
      </c>
      <c r="F1106" t="s">
        <v>44</v>
      </c>
      <c r="G1106" t="s">
        <v>17</v>
      </c>
      <c r="H1106" t="s">
        <v>18</v>
      </c>
      <c r="I1106" s="9">
        <v>44815</v>
      </c>
      <c r="J1106" s="9">
        <v>44837</v>
      </c>
      <c r="K1106" s="9">
        <v>44845</v>
      </c>
      <c r="L1106" t="s">
        <v>38</v>
      </c>
      <c r="M1106" s="5"/>
      <c r="P1106" s="4">
        <v>5</v>
      </c>
      <c r="Q1106" t="s">
        <v>28</v>
      </c>
      <c r="R1106" s="10" t="str">
        <f t="shared" si="34"/>
        <v>28-33</v>
      </c>
      <c r="S1106">
        <f t="shared" si="35"/>
        <v>30</v>
      </c>
    </row>
    <row r="1107" spans="1:19">
      <c r="A1107" t="s">
        <v>1181</v>
      </c>
      <c r="B1107" t="s">
        <v>13</v>
      </c>
      <c r="C1107" s="4">
        <v>26</v>
      </c>
      <c r="D1107" t="s">
        <v>24</v>
      </c>
      <c r="E1107" t="s">
        <v>43</v>
      </c>
      <c r="F1107" t="s">
        <v>53</v>
      </c>
      <c r="G1107" t="s">
        <v>17</v>
      </c>
      <c r="H1107" t="s">
        <v>18</v>
      </c>
      <c r="I1107" s="9">
        <v>44816</v>
      </c>
      <c r="J1107" s="9">
        <v>44835</v>
      </c>
      <c r="K1107" s="9">
        <v>44840</v>
      </c>
      <c r="L1107" t="s">
        <v>19</v>
      </c>
      <c r="M1107" s="4">
        <v>54280</v>
      </c>
      <c r="N1107">
        <v>4</v>
      </c>
      <c r="O1107" t="s">
        <v>20</v>
      </c>
      <c r="P1107" s="4">
        <v>4</v>
      </c>
      <c r="Q1107" t="s">
        <v>28</v>
      </c>
      <c r="R1107" s="10" t="str">
        <f t="shared" si="34"/>
        <v>22-27</v>
      </c>
      <c r="S1107">
        <f t="shared" si="35"/>
        <v>24</v>
      </c>
    </row>
    <row r="1108" spans="1:19">
      <c r="A1108" t="s">
        <v>1182</v>
      </c>
      <c r="B1108" t="s">
        <v>13</v>
      </c>
      <c r="C1108" s="4">
        <v>35</v>
      </c>
      <c r="D1108" t="s">
        <v>58</v>
      </c>
      <c r="E1108" t="s">
        <v>111</v>
      </c>
      <c r="F1108" t="s">
        <v>125</v>
      </c>
      <c r="G1108" t="s">
        <v>32</v>
      </c>
      <c r="H1108" t="s">
        <v>18</v>
      </c>
      <c r="I1108" s="9">
        <v>44816</v>
      </c>
      <c r="J1108" s="9">
        <v>44831</v>
      </c>
      <c r="K1108" s="9">
        <v>44841</v>
      </c>
      <c r="L1108" t="s">
        <v>19</v>
      </c>
      <c r="M1108" s="4">
        <v>103916</v>
      </c>
      <c r="N1108">
        <v>4.7</v>
      </c>
      <c r="O1108" t="s">
        <v>20</v>
      </c>
      <c r="P1108" s="4">
        <v>5</v>
      </c>
      <c r="Q1108" t="s">
        <v>28</v>
      </c>
      <c r="R1108" s="10" t="str">
        <f t="shared" si="34"/>
        <v>34-39</v>
      </c>
      <c r="S1108">
        <f t="shared" si="35"/>
        <v>25</v>
      </c>
    </row>
    <row r="1109" spans="1:19">
      <c r="A1109" t="s">
        <v>1183</v>
      </c>
      <c r="B1109" t="s">
        <v>30</v>
      </c>
      <c r="C1109" s="4">
        <v>40</v>
      </c>
      <c r="D1109" t="s">
        <v>14</v>
      </c>
      <c r="E1109" t="s">
        <v>15</v>
      </c>
      <c r="F1109" t="s">
        <v>86</v>
      </c>
      <c r="G1109" t="s">
        <v>17</v>
      </c>
      <c r="H1109" t="s">
        <v>51</v>
      </c>
      <c r="I1109" s="9">
        <v>44816</v>
      </c>
      <c r="J1109" s="9">
        <v>44825</v>
      </c>
      <c r="K1109" s="9">
        <v>44836</v>
      </c>
      <c r="L1109" t="s">
        <v>38</v>
      </c>
      <c r="M1109" s="5"/>
      <c r="P1109" s="4">
        <v>4</v>
      </c>
      <c r="Q1109" t="s">
        <v>21</v>
      </c>
      <c r="R1109" s="10" t="str">
        <f t="shared" si="34"/>
        <v>40-45</v>
      </c>
      <c r="S1109">
        <f t="shared" si="35"/>
        <v>20</v>
      </c>
    </row>
    <row r="1110" spans="1:19">
      <c r="A1110" t="s">
        <v>1184</v>
      </c>
      <c r="B1110" t="s">
        <v>30</v>
      </c>
      <c r="C1110" s="4">
        <v>41</v>
      </c>
      <c r="D1110" t="s">
        <v>40</v>
      </c>
      <c r="E1110" t="s">
        <v>41</v>
      </c>
      <c r="F1110" t="s">
        <v>53</v>
      </c>
      <c r="G1110" t="s">
        <v>27</v>
      </c>
      <c r="H1110" t="s">
        <v>51</v>
      </c>
      <c r="I1110" s="9">
        <v>44816</v>
      </c>
      <c r="J1110" s="9">
        <v>44831</v>
      </c>
      <c r="K1110" s="9">
        <v>44843</v>
      </c>
      <c r="L1110" t="s">
        <v>19</v>
      </c>
      <c r="M1110" s="4">
        <v>68349</v>
      </c>
      <c r="N1110">
        <v>4.9000000000000004</v>
      </c>
      <c r="O1110" t="s">
        <v>20</v>
      </c>
      <c r="P1110" s="4">
        <v>4</v>
      </c>
      <c r="Q1110" t="s">
        <v>28</v>
      </c>
      <c r="R1110" s="10" t="str">
        <f t="shared" si="34"/>
        <v>40-45</v>
      </c>
      <c r="S1110">
        <f t="shared" si="35"/>
        <v>27</v>
      </c>
    </row>
    <row r="1111" spans="1:19">
      <c r="A1111" t="s">
        <v>1185</v>
      </c>
      <c r="B1111" t="s">
        <v>13</v>
      </c>
      <c r="C1111" s="4">
        <v>28</v>
      </c>
      <c r="D1111" t="s">
        <v>14</v>
      </c>
      <c r="E1111" t="s">
        <v>65</v>
      </c>
      <c r="F1111" t="s">
        <v>44</v>
      </c>
      <c r="G1111" t="s">
        <v>66</v>
      </c>
      <c r="H1111" t="s">
        <v>37</v>
      </c>
      <c r="I1111" s="9">
        <v>44817</v>
      </c>
      <c r="J1111" s="9">
        <v>44829</v>
      </c>
      <c r="K1111" s="9">
        <v>44840</v>
      </c>
      <c r="L1111" t="s">
        <v>19</v>
      </c>
      <c r="M1111" s="4">
        <v>80965</v>
      </c>
      <c r="N1111">
        <v>4.8</v>
      </c>
      <c r="O1111" t="s">
        <v>20</v>
      </c>
      <c r="P1111" s="4">
        <v>4</v>
      </c>
      <c r="Q1111" t="s">
        <v>21</v>
      </c>
      <c r="R1111" s="10" t="str">
        <f t="shared" si="34"/>
        <v>28-33</v>
      </c>
      <c r="S1111">
        <f t="shared" si="35"/>
        <v>23</v>
      </c>
    </row>
    <row r="1112" spans="1:19">
      <c r="A1112" t="s">
        <v>1186</v>
      </c>
      <c r="B1112" t="s">
        <v>30</v>
      </c>
      <c r="C1112" s="4">
        <v>27</v>
      </c>
      <c r="D1112" t="s">
        <v>24</v>
      </c>
      <c r="E1112" t="s">
        <v>25</v>
      </c>
      <c r="F1112" t="s">
        <v>31</v>
      </c>
      <c r="G1112" t="s">
        <v>27</v>
      </c>
      <c r="H1112" t="s">
        <v>18</v>
      </c>
      <c r="I1112" s="9">
        <v>44817</v>
      </c>
      <c r="J1112" s="9">
        <v>44835</v>
      </c>
      <c r="K1112" s="9">
        <v>44841</v>
      </c>
      <c r="L1112" t="s">
        <v>19</v>
      </c>
      <c r="M1112" s="4">
        <v>70659</v>
      </c>
      <c r="N1112">
        <v>3.7</v>
      </c>
      <c r="O1112" t="s">
        <v>20</v>
      </c>
      <c r="P1112" s="4">
        <v>5</v>
      </c>
      <c r="Q1112" t="s">
        <v>28</v>
      </c>
      <c r="R1112" s="10" t="str">
        <f t="shared" si="34"/>
        <v>22-27</v>
      </c>
      <c r="S1112">
        <f t="shared" si="35"/>
        <v>24</v>
      </c>
    </row>
    <row r="1113" spans="1:19">
      <c r="A1113" t="s">
        <v>1187</v>
      </c>
      <c r="B1113" t="s">
        <v>13</v>
      </c>
      <c r="C1113" s="4">
        <v>33</v>
      </c>
      <c r="D1113" t="s">
        <v>14</v>
      </c>
      <c r="E1113" t="s">
        <v>65</v>
      </c>
      <c r="F1113" t="s">
        <v>78</v>
      </c>
      <c r="G1113" t="s">
        <v>32</v>
      </c>
      <c r="H1113" t="s">
        <v>37</v>
      </c>
      <c r="I1113" s="9">
        <v>44817</v>
      </c>
      <c r="J1113" s="9">
        <v>44835</v>
      </c>
      <c r="K1113" s="9">
        <v>44844</v>
      </c>
      <c r="L1113" t="s">
        <v>75</v>
      </c>
      <c r="M1113" s="5"/>
      <c r="P1113" s="4">
        <v>4</v>
      </c>
      <c r="Q1113" t="s">
        <v>21</v>
      </c>
      <c r="R1113" s="10" t="str">
        <f t="shared" si="34"/>
        <v>28-33</v>
      </c>
      <c r="S1113">
        <f t="shared" si="35"/>
        <v>27</v>
      </c>
    </row>
    <row r="1114" spans="1:19">
      <c r="A1114" t="s">
        <v>1188</v>
      </c>
      <c r="B1114" t="s">
        <v>13</v>
      </c>
      <c r="C1114" s="4">
        <v>30</v>
      </c>
      <c r="D1114" t="s">
        <v>24</v>
      </c>
      <c r="E1114" t="s">
        <v>43</v>
      </c>
      <c r="F1114" t="s">
        <v>31</v>
      </c>
      <c r="G1114" t="s">
        <v>27</v>
      </c>
      <c r="H1114" t="s">
        <v>37</v>
      </c>
      <c r="I1114" s="9">
        <v>44818</v>
      </c>
      <c r="J1114" s="9">
        <v>44837</v>
      </c>
      <c r="K1114" s="9">
        <v>44847</v>
      </c>
      <c r="L1114" t="s">
        <v>19</v>
      </c>
      <c r="M1114" s="4">
        <v>77896</v>
      </c>
      <c r="N1114">
        <v>4.8</v>
      </c>
      <c r="O1114" t="s">
        <v>20</v>
      </c>
      <c r="P1114" s="4">
        <v>4</v>
      </c>
      <c r="Q1114" t="s">
        <v>21</v>
      </c>
      <c r="R1114" s="10" t="str">
        <f t="shared" si="34"/>
        <v>28-33</v>
      </c>
      <c r="S1114">
        <f t="shared" si="35"/>
        <v>29</v>
      </c>
    </row>
    <row r="1115" spans="1:19">
      <c r="A1115" t="s">
        <v>1189</v>
      </c>
      <c r="B1115" t="s">
        <v>13</v>
      </c>
      <c r="C1115" s="4">
        <v>32</v>
      </c>
      <c r="D1115" t="s">
        <v>14</v>
      </c>
      <c r="E1115" t="s">
        <v>15</v>
      </c>
      <c r="F1115" t="s">
        <v>53</v>
      </c>
      <c r="G1115" t="s">
        <v>27</v>
      </c>
      <c r="H1115" t="s">
        <v>37</v>
      </c>
      <c r="I1115" s="9">
        <v>44818</v>
      </c>
      <c r="J1115" s="9">
        <v>44838</v>
      </c>
      <c r="K1115" s="9">
        <v>44850</v>
      </c>
      <c r="L1115" t="s">
        <v>19</v>
      </c>
      <c r="M1115" s="4">
        <v>62377</v>
      </c>
      <c r="N1115">
        <v>4</v>
      </c>
      <c r="O1115" t="s">
        <v>45</v>
      </c>
      <c r="P1115" s="4">
        <v>3</v>
      </c>
      <c r="Q1115" t="s">
        <v>28</v>
      </c>
      <c r="R1115" s="10" t="str">
        <f t="shared" si="34"/>
        <v>28-33</v>
      </c>
      <c r="S1115">
        <f t="shared" si="35"/>
        <v>32</v>
      </c>
    </row>
    <row r="1116" spans="1:19">
      <c r="A1116" t="s">
        <v>1190</v>
      </c>
      <c r="B1116" t="s">
        <v>30</v>
      </c>
      <c r="C1116" s="4">
        <v>27</v>
      </c>
      <c r="D1116" t="s">
        <v>14</v>
      </c>
      <c r="E1116" t="s">
        <v>15</v>
      </c>
      <c r="F1116" t="s">
        <v>50</v>
      </c>
      <c r="G1116" t="s">
        <v>69</v>
      </c>
      <c r="H1116" t="s">
        <v>48</v>
      </c>
      <c r="I1116" s="9">
        <v>44818</v>
      </c>
      <c r="J1116" s="9">
        <v>44833</v>
      </c>
      <c r="K1116" s="9">
        <v>44843</v>
      </c>
      <c r="L1116" t="s">
        <v>19</v>
      </c>
      <c r="M1116" s="4">
        <v>53889</v>
      </c>
      <c r="N1116">
        <v>4.5999999999999996</v>
      </c>
      <c r="O1116" t="s">
        <v>20</v>
      </c>
      <c r="P1116" s="4">
        <v>4</v>
      </c>
      <c r="Q1116" t="s">
        <v>28</v>
      </c>
      <c r="R1116" s="10" t="str">
        <f t="shared" si="34"/>
        <v>22-27</v>
      </c>
      <c r="S1116">
        <f t="shared" si="35"/>
        <v>25</v>
      </c>
    </row>
    <row r="1117" spans="1:19">
      <c r="A1117" t="s">
        <v>1191</v>
      </c>
      <c r="B1117" t="s">
        <v>30</v>
      </c>
      <c r="C1117" s="4">
        <v>34</v>
      </c>
      <c r="D1117" t="s">
        <v>14</v>
      </c>
      <c r="E1117" t="s">
        <v>15</v>
      </c>
      <c r="F1117" t="s">
        <v>36</v>
      </c>
      <c r="G1117" t="s">
        <v>32</v>
      </c>
      <c r="H1117" t="s">
        <v>67</v>
      </c>
      <c r="I1117" s="9">
        <v>44818</v>
      </c>
      <c r="J1117" s="9">
        <v>44833</v>
      </c>
      <c r="K1117" s="9">
        <v>44839</v>
      </c>
      <c r="L1117" t="s">
        <v>19</v>
      </c>
      <c r="M1117" s="4">
        <v>67114</v>
      </c>
      <c r="N1117">
        <v>4.3</v>
      </c>
      <c r="O1117" t="s">
        <v>20</v>
      </c>
      <c r="P1117" s="4">
        <v>5</v>
      </c>
      <c r="Q1117" t="s">
        <v>28</v>
      </c>
      <c r="R1117" s="10" t="str">
        <f t="shared" si="34"/>
        <v>34-39</v>
      </c>
      <c r="S1117">
        <f t="shared" si="35"/>
        <v>21</v>
      </c>
    </row>
    <row r="1118" spans="1:19">
      <c r="A1118" t="s">
        <v>1192</v>
      </c>
      <c r="B1118" t="s">
        <v>13</v>
      </c>
      <c r="C1118" s="4">
        <v>32</v>
      </c>
      <c r="D1118" t="s">
        <v>24</v>
      </c>
      <c r="E1118" t="s">
        <v>43</v>
      </c>
      <c r="F1118" t="s">
        <v>53</v>
      </c>
      <c r="G1118" t="s">
        <v>27</v>
      </c>
      <c r="H1118" t="s">
        <v>48</v>
      </c>
      <c r="I1118" s="9">
        <v>44819</v>
      </c>
      <c r="J1118" s="9">
        <v>44830</v>
      </c>
      <c r="K1118" s="9">
        <v>44835</v>
      </c>
      <c r="L1118" t="s">
        <v>38</v>
      </c>
      <c r="M1118" s="5"/>
      <c r="P1118" s="4">
        <v>5</v>
      </c>
      <c r="Q1118" t="s">
        <v>28</v>
      </c>
      <c r="R1118" s="10" t="str">
        <f t="shared" si="34"/>
        <v>28-33</v>
      </c>
      <c r="S1118">
        <f t="shared" si="35"/>
        <v>16</v>
      </c>
    </row>
    <row r="1119" spans="1:19">
      <c r="A1119" t="s">
        <v>1193</v>
      </c>
      <c r="B1119" t="s">
        <v>30</v>
      </c>
      <c r="C1119" s="4">
        <v>33</v>
      </c>
      <c r="D1119" t="s">
        <v>24</v>
      </c>
      <c r="E1119" t="s">
        <v>43</v>
      </c>
      <c r="F1119" t="s">
        <v>44</v>
      </c>
      <c r="G1119" t="s">
        <v>17</v>
      </c>
      <c r="H1119" t="s">
        <v>18</v>
      </c>
      <c r="I1119" s="9">
        <v>44819</v>
      </c>
      <c r="J1119" s="9">
        <v>44830</v>
      </c>
      <c r="K1119" s="9">
        <v>44835</v>
      </c>
      <c r="L1119" t="s">
        <v>19</v>
      </c>
      <c r="M1119" s="4">
        <v>71712</v>
      </c>
      <c r="N1119">
        <v>4.9000000000000004</v>
      </c>
      <c r="O1119" t="s">
        <v>45</v>
      </c>
      <c r="P1119" s="4">
        <v>4</v>
      </c>
      <c r="Q1119" t="s">
        <v>21</v>
      </c>
      <c r="R1119" s="10" t="str">
        <f t="shared" si="34"/>
        <v>28-33</v>
      </c>
      <c r="S1119">
        <f t="shared" si="35"/>
        <v>16</v>
      </c>
    </row>
    <row r="1120" spans="1:19">
      <c r="A1120" t="s">
        <v>1194</v>
      </c>
      <c r="B1120" t="s">
        <v>13</v>
      </c>
      <c r="C1120" s="4">
        <v>34</v>
      </c>
      <c r="D1120" t="s">
        <v>34</v>
      </c>
      <c r="E1120" t="s">
        <v>35</v>
      </c>
      <c r="F1120" t="s">
        <v>44</v>
      </c>
      <c r="G1120" t="s">
        <v>17</v>
      </c>
      <c r="H1120" t="s">
        <v>48</v>
      </c>
      <c r="I1120" s="9">
        <v>44819</v>
      </c>
      <c r="J1120" s="9">
        <v>44829</v>
      </c>
      <c r="K1120" s="9">
        <v>44833</v>
      </c>
      <c r="L1120" t="s">
        <v>19</v>
      </c>
      <c r="M1120" s="4">
        <v>83492</v>
      </c>
      <c r="N1120">
        <v>4.9000000000000004</v>
      </c>
      <c r="O1120" t="s">
        <v>45</v>
      </c>
      <c r="P1120" s="4">
        <v>4</v>
      </c>
      <c r="Q1120" t="s">
        <v>28</v>
      </c>
      <c r="R1120" s="10" t="str">
        <f t="shared" si="34"/>
        <v>34-39</v>
      </c>
      <c r="S1120">
        <f t="shared" si="35"/>
        <v>14</v>
      </c>
    </row>
    <row r="1121" spans="1:19">
      <c r="A1121" t="s">
        <v>1195</v>
      </c>
      <c r="B1121" t="s">
        <v>13</v>
      </c>
      <c r="C1121" s="4">
        <v>34</v>
      </c>
      <c r="D1121" t="s">
        <v>14</v>
      </c>
      <c r="E1121" t="s">
        <v>65</v>
      </c>
      <c r="F1121" t="s">
        <v>50</v>
      </c>
      <c r="G1121" t="s">
        <v>27</v>
      </c>
      <c r="H1121" t="s">
        <v>51</v>
      </c>
      <c r="I1121" s="9">
        <v>44820</v>
      </c>
      <c r="J1121" s="9">
        <v>44841</v>
      </c>
      <c r="K1121" s="9">
        <v>44847</v>
      </c>
      <c r="L1121" t="s">
        <v>75</v>
      </c>
      <c r="M1121" s="5"/>
      <c r="P1121" s="4">
        <v>4</v>
      </c>
      <c r="Q1121" t="s">
        <v>28</v>
      </c>
      <c r="R1121" s="10" t="str">
        <f t="shared" si="34"/>
        <v>34-39</v>
      </c>
      <c r="S1121">
        <f t="shared" si="35"/>
        <v>27</v>
      </c>
    </row>
    <row r="1122" spans="1:19">
      <c r="A1122" t="s">
        <v>1196</v>
      </c>
      <c r="B1122" t="s">
        <v>30</v>
      </c>
      <c r="C1122" s="4">
        <v>27</v>
      </c>
      <c r="D1122" t="s">
        <v>58</v>
      </c>
      <c r="E1122" t="s">
        <v>111</v>
      </c>
      <c r="F1122" t="s">
        <v>78</v>
      </c>
      <c r="G1122" t="s">
        <v>32</v>
      </c>
      <c r="H1122" t="s">
        <v>18</v>
      </c>
      <c r="I1122" s="9">
        <v>44820</v>
      </c>
      <c r="J1122" s="9">
        <v>44842</v>
      </c>
      <c r="K1122" s="9">
        <v>44848</v>
      </c>
      <c r="L1122" t="s">
        <v>19</v>
      </c>
      <c r="M1122" s="4">
        <v>60624</v>
      </c>
      <c r="N1122">
        <v>4.8</v>
      </c>
      <c r="O1122" t="s">
        <v>45</v>
      </c>
      <c r="P1122" s="5"/>
      <c r="Q1122" t="s">
        <v>28</v>
      </c>
      <c r="R1122" s="10" t="str">
        <f t="shared" si="34"/>
        <v>22-27</v>
      </c>
      <c r="S1122">
        <f t="shared" si="35"/>
        <v>28</v>
      </c>
    </row>
    <row r="1123" spans="1:19">
      <c r="A1123" t="s">
        <v>1197</v>
      </c>
      <c r="B1123" t="s">
        <v>23</v>
      </c>
      <c r="C1123" s="4">
        <v>23</v>
      </c>
      <c r="D1123" t="s">
        <v>24</v>
      </c>
      <c r="E1123" t="s">
        <v>25</v>
      </c>
      <c r="F1123" t="s">
        <v>96</v>
      </c>
      <c r="G1123" t="s">
        <v>32</v>
      </c>
      <c r="H1123" t="s">
        <v>51</v>
      </c>
      <c r="I1123" s="9">
        <v>44820</v>
      </c>
      <c r="J1123" s="9">
        <v>44837</v>
      </c>
      <c r="K1123" s="9">
        <v>44846</v>
      </c>
      <c r="L1123" t="s">
        <v>19</v>
      </c>
      <c r="M1123" s="4">
        <v>40480</v>
      </c>
      <c r="N1123">
        <v>4.8</v>
      </c>
      <c r="O1123" t="s">
        <v>20</v>
      </c>
      <c r="P1123" s="4">
        <v>4</v>
      </c>
      <c r="Q1123" t="s">
        <v>28</v>
      </c>
      <c r="R1123" s="10" t="str">
        <f t="shared" si="34"/>
        <v>22-27</v>
      </c>
      <c r="S1123">
        <f t="shared" si="35"/>
        <v>26</v>
      </c>
    </row>
    <row r="1124" spans="1:19">
      <c r="A1124" t="s">
        <v>1198</v>
      </c>
      <c r="B1124" t="s">
        <v>30</v>
      </c>
      <c r="C1124" s="4">
        <v>31</v>
      </c>
      <c r="D1124" t="s">
        <v>58</v>
      </c>
      <c r="E1124" t="s">
        <v>111</v>
      </c>
      <c r="F1124" t="s">
        <v>50</v>
      </c>
      <c r="G1124" t="s">
        <v>69</v>
      </c>
      <c r="H1124" t="s">
        <v>37</v>
      </c>
      <c r="I1124" s="9">
        <v>44820</v>
      </c>
      <c r="J1124" s="9">
        <v>44832</v>
      </c>
      <c r="K1124" s="9">
        <v>44844</v>
      </c>
      <c r="L1124" t="s">
        <v>19</v>
      </c>
      <c r="M1124" s="4">
        <v>32960</v>
      </c>
      <c r="N1124">
        <v>4.4000000000000004</v>
      </c>
      <c r="O1124" t="s">
        <v>20</v>
      </c>
      <c r="P1124" s="5"/>
      <c r="Q1124" t="s">
        <v>28</v>
      </c>
      <c r="R1124" s="10" t="str">
        <f t="shared" si="34"/>
        <v>28-33</v>
      </c>
      <c r="S1124">
        <f t="shared" si="35"/>
        <v>24</v>
      </c>
    </row>
    <row r="1125" spans="1:19">
      <c r="A1125" t="s">
        <v>1199</v>
      </c>
      <c r="B1125" t="s">
        <v>30</v>
      </c>
      <c r="C1125" s="4">
        <v>29</v>
      </c>
      <c r="D1125" t="s">
        <v>14</v>
      </c>
      <c r="E1125" t="s">
        <v>15</v>
      </c>
      <c r="F1125" t="s">
        <v>26</v>
      </c>
      <c r="G1125" t="s">
        <v>17</v>
      </c>
      <c r="H1125" t="s">
        <v>37</v>
      </c>
      <c r="I1125" s="9">
        <v>44820</v>
      </c>
      <c r="J1125" s="9">
        <v>44842</v>
      </c>
      <c r="K1125" s="9">
        <v>44846</v>
      </c>
      <c r="L1125" t="s">
        <v>38</v>
      </c>
      <c r="M1125" s="5"/>
      <c r="P1125" s="4">
        <v>3</v>
      </c>
      <c r="Q1125" t="s">
        <v>21</v>
      </c>
      <c r="R1125" s="10" t="str">
        <f t="shared" si="34"/>
        <v>28-33</v>
      </c>
      <c r="S1125">
        <f t="shared" si="35"/>
        <v>26</v>
      </c>
    </row>
    <row r="1126" spans="1:19">
      <c r="A1126" t="s">
        <v>1200</v>
      </c>
      <c r="B1126" t="s">
        <v>30</v>
      </c>
      <c r="C1126" s="4">
        <v>34</v>
      </c>
      <c r="D1126" t="s">
        <v>24</v>
      </c>
      <c r="E1126" t="s">
        <v>25</v>
      </c>
      <c r="F1126" t="s">
        <v>78</v>
      </c>
      <c r="G1126" t="s">
        <v>17</v>
      </c>
      <c r="H1126" t="s">
        <v>37</v>
      </c>
      <c r="I1126" s="9">
        <v>44820</v>
      </c>
      <c r="J1126" s="9">
        <v>44833</v>
      </c>
      <c r="K1126" s="9">
        <v>44840</v>
      </c>
      <c r="L1126" t="s">
        <v>19</v>
      </c>
      <c r="M1126" s="5"/>
      <c r="O1126" t="s">
        <v>20</v>
      </c>
      <c r="P1126" s="4">
        <v>3</v>
      </c>
      <c r="Q1126" t="s">
        <v>63</v>
      </c>
      <c r="R1126" s="10" t="str">
        <f t="shared" si="34"/>
        <v>34-39</v>
      </c>
      <c r="S1126">
        <f t="shared" si="35"/>
        <v>20</v>
      </c>
    </row>
    <row r="1127" spans="1:19">
      <c r="A1127" t="s">
        <v>1201</v>
      </c>
      <c r="B1127" t="s">
        <v>13</v>
      </c>
      <c r="C1127" s="4">
        <v>31</v>
      </c>
      <c r="D1127" t="s">
        <v>14</v>
      </c>
      <c r="E1127" t="s">
        <v>65</v>
      </c>
      <c r="F1127" t="s">
        <v>44</v>
      </c>
      <c r="G1127" t="s">
        <v>17</v>
      </c>
      <c r="H1127" t="s">
        <v>37</v>
      </c>
      <c r="I1127" s="9">
        <v>44820</v>
      </c>
      <c r="J1127" s="9">
        <v>44834</v>
      </c>
      <c r="K1127" s="9">
        <v>44838</v>
      </c>
      <c r="L1127" t="s">
        <v>19</v>
      </c>
      <c r="M1127" s="4">
        <v>72390</v>
      </c>
      <c r="N1127">
        <v>3.8</v>
      </c>
      <c r="O1127" t="s">
        <v>20</v>
      </c>
      <c r="P1127" s="4">
        <v>3</v>
      </c>
      <c r="Q1127" t="s">
        <v>21</v>
      </c>
      <c r="R1127" s="10" t="str">
        <f t="shared" si="34"/>
        <v>28-33</v>
      </c>
      <c r="S1127">
        <f t="shared" si="35"/>
        <v>18</v>
      </c>
    </row>
    <row r="1128" spans="1:19">
      <c r="A1128" t="s">
        <v>1202</v>
      </c>
      <c r="B1128" t="s">
        <v>13</v>
      </c>
      <c r="C1128" s="4">
        <v>36</v>
      </c>
      <c r="D1128" t="s">
        <v>14</v>
      </c>
      <c r="E1128" t="s">
        <v>15</v>
      </c>
      <c r="F1128" t="s">
        <v>93</v>
      </c>
      <c r="G1128" t="s">
        <v>27</v>
      </c>
      <c r="H1128" t="s">
        <v>18</v>
      </c>
      <c r="I1128" s="9">
        <v>44821</v>
      </c>
      <c r="J1128" s="9">
        <v>44831</v>
      </c>
      <c r="K1128" s="9">
        <v>44840</v>
      </c>
      <c r="L1128" t="s">
        <v>19</v>
      </c>
      <c r="M1128" s="4">
        <v>105325</v>
      </c>
      <c r="N1128">
        <v>4.3</v>
      </c>
      <c r="O1128" t="s">
        <v>20</v>
      </c>
      <c r="P1128" s="4">
        <v>3</v>
      </c>
      <c r="Q1128" t="s">
        <v>28</v>
      </c>
      <c r="R1128" s="10" t="str">
        <f t="shared" si="34"/>
        <v>34-39</v>
      </c>
      <c r="S1128">
        <f t="shared" si="35"/>
        <v>19</v>
      </c>
    </row>
    <row r="1129" spans="1:19">
      <c r="A1129" t="s">
        <v>1203</v>
      </c>
      <c r="B1129" t="s">
        <v>13</v>
      </c>
      <c r="C1129" s="4">
        <v>30</v>
      </c>
      <c r="D1129" t="s">
        <v>40</v>
      </c>
      <c r="E1129" t="s">
        <v>41</v>
      </c>
      <c r="F1129" t="s">
        <v>125</v>
      </c>
      <c r="G1129" t="s">
        <v>17</v>
      </c>
      <c r="H1129" t="s">
        <v>51</v>
      </c>
      <c r="I1129" s="9">
        <v>44821</v>
      </c>
      <c r="J1129" s="9">
        <v>44840</v>
      </c>
      <c r="K1129" s="9">
        <v>44850</v>
      </c>
      <c r="L1129" t="s">
        <v>38</v>
      </c>
      <c r="M1129" s="5"/>
      <c r="P1129" s="4">
        <v>4</v>
      </c>
      <c r="Q1129" t="s">
        <v>28</v>
      </c>
      <c r="R1129" s="10" t="str">
        <f t="shared" si="34"/>
        <v>28-33</v>
      </c>
      <c r="S1129">
        <f t="shared" si="35"/>
        <v>29</v>
      </c>
    </row>
    <row r="1130" spans="1:19">
      <c r="A1130" t="s">
        <v>1204</v>
      </c>
      <c r="B1130" t="s">
        <v>13</v>
      </c>
      <c r="C1130" s="4">
        <v>51</v>
      </c>
      <c r="D1130" t="s">
        <v>129</v>
      </c>
      <c r="E1130" t="s">
        <v>205</v>
      </c>
      <c r="F1130" t="s">
        <v>44</v>
      </c>
      <c r="G1130" t="s">
        <v>69</v>
      </c>
      <c r="H1130" t="s">
        <v>18</v>
      </c>
      <c r="I1130" s="9">
        <v>44821</v>
      </c>
      <c r="J1130" s="9">
        <v>44843</v>
      </c>
      <c r="K1130" s="9">
        <v>44847</v>
      </c>
      <c r="L1130" t="s">
        <v>19</v>
      </c>
      <c r="M1130" s="5"/>
      <c r="O1130" t="s">
        <v>20</v>
      </c>
      <c r="P1130" s="4">
        <v>4</v>
      </c>
      <c r="Q1130" t="s">
        <v>28</v>
      </c>
      <c r="R1130" s="10" t="str">
        <f t="shared" si="34"/>
        <v>46-51</v>
      </c>
      <c r="S1130">
        <f t="shared" si="35"/>
        <v>26</v>
      </c>
    </row>
    <row r="1131" spans="1:19">
      <c r="A1131" t="s">
        <v>1205</v>
      </c>
      <c r="B1131" t="s">
        <v>13</v>
      </c>
      <c r="C1131" s="4">
        <v>32</v>
      </c>
      <c r="D1131" t="s">
        <v>24</v>
      </c>
      <c r="E1131" t="s">
        <v>43</v>
      </c>
      <c r="F1131" t="s">
        <v>31</v>
      </c>
      <c r="G1131" t="s">
        <v>27</v>
      </c>
      <c r="H1131" t="s">
        <v>18</v>
      </c>
      <c r="I1131" s="9">
        <v>44821</v>
      </c>
      <c r="J1131" s="9">
        <v>44839</v>
      </c>
      <c r="K1131" s="9">
        <v>44849</v>
      </c>
      <c r="L1131" t="s">
        <v>145</v>
      </c>
      <c r="M1131" s="5"/>
      <c r="P1131" s="5"/>
      <c r="Q1131" t="s">
        <v>28</v>
      </c>
      <c r="R1131" s="10" t="str">
        <f t="shared" si="34"/>
        <v>28-33</v>
      </c>
      <c r="S1131">
        <f t="shared" si="35"/>
        <v>28</v>
      </c>
    </row>
    <row r="1132" spans="1:19">
      <c r="A1132" t="s">
        <v>1206</v>
      </c>
      <c r="B1132" t="s">
        <v>30</v>
      </c>
      <c r="C1132" s="4">
        <v>32</v>
      </c>
      <c r="D1132" t="s">
        <v>24</v>
      </c>
      <c r="E1132" t="s">
        <v>25</v>
      </c>
      <c r="F1132" t="s">
        <v>125</v>
      </c>
      <c r="G1132" t="s">
        <v>27</v>
      </c>
      <c r="H1132" t="s">
        <v>37</v>
      </c>
      <c r="I1132" s="9">
        <v>44822</v>
      </c>
      <c r="J1132" s="9">
        <v>44835</v>
      </c>
      <c r="K1132" s="9">
        <v>44846</v>
      </c>
      <c r="L1132" t="s">
        <v>19</v>
      </c>
      <c r="M1132" s="4">
        <v>149282</v>
      </c>
      <c r="N1132">
        <v>4.5</v>
      </c>
      <c r="O1132" t="s">
        <v>20</v>
      </c>
      <c r="P1132" s="4">
        <v>4</v>
      </c>
      <c r="Q1132" t="s">
        <v>21</v>
      </c>
      <c r="R1132" s="10" t="str">
        <f t="shared" si="34"/>
        <v>28-33</v>
      </c>
      <c r="S1132">
        <f t="shared" si="35"/>
        <v>24</v>
      </c>
    </row>
    <row r="1133" spans="1:19">
      <c r="A1133" t="s">
        <v>1207</v>
      </c>
      <c r="B1133" t="s">
        <v>13</v>
      </c>
      <c r="C1133" s="4">
        <v>24</v>
      </c>
      <c r="D1133" t="s">
        <v>24</v>
      </c>
      <c r="E1133" t="s">
        <v>43</v>
      </c>
      <c r="F1133" t="s">
        <v>53</v>
      </c>
      <c r="G1133" t="s">
        <v>17</v>
      </c>
      <c r="H1133" t="s">
        <v>18</v>
      </c>
      <c r="I1133" s="9">
        <v>44822</v>
      </c>
      <c r="J1133" s="9">
        <v>44842</v>
      </c>
      <c r="K1133" s="9">
        <v>44850</v>
      </c>
      <c r="L1133" t="s">
        <v>19</v>
      </c>
      <c r="M1133" s="4">
        <v>83190</v>
      </c>
      <c r="N1133">
        <v>4.5</v>
      </c>
      <c r="O1133" t="s">
        <v>45</v>
      </c>
      <c r="P1133" s="5"/>
      <c r="Q1133" t="s">
        <v>21</v>
      </c>
      <c r="R1133" s="10" t="str">
        <f t="shared" si="34"/>
        <v>22-27</v>
      </c>
      <c r="S1133">
        <f t="shared" si="35"/>
        <v>28</v>
      </c>
    </row>
    <row r="1134" spans="1:19">
      <c r="A1134" t="s">
        <v>1208</v>
      </c>
      <c r="B1134" t="s">
        <v>13</v>
      </c>
      <c r="C1134" s="4">
        <v>25</v>
      </c>
      <c r="D1134" t="s">
        <v>24</v>
      </c>
      <c r="E1134" t="s">
        <v>43</v>
      </c>
      <c r="F1134" t="s">
        <v>36</v>
      </c>
      <c r="G1134" t="s">
        <v>27</v>
      </c>
      <c r="H1134" t="s">
        <v>37</v>
      </c>
      <c r="I1134" s="9">
        <v>44822</v>
      </c>
      <c r="J1134" s="9">
        <v>44843</v>
      </c>
      <c r="K1134" s="9">
        <v>44851</v>
      </c>
      <c r="L1134" t="s">
        <v>19</v>
      </c>
      <c r="M1134" s="4">
        <v>62399</v>
      </c>
      <c r="N1134">
        <v>4.0999999999999996</v>
      </c>
      <c r="O1134" t="s">
        <v>20</v>
      </c>
      <c r="P1134" s="4">
        <v>5</v>
      </c>
      <c r="Q1134" t="s">
        <v>28</v>
      </c>
      <c r="R1134" s="10" t="str">
        <f t="shared" si="34"/>
        <v>22-27</v>
      </c>
      <c r="S1134">
        <f t="shared" si="35"/>
        <v>29</v>
      </c>
    </row>
    <row r="1135" spans="1:19">
      <c r="A1135" t="s">
        <v>1209</v>
      </c>
      <c r="B1135" t="s">
        <v>13</v>
      </c>
      <c r="C1135" s="4">
        <v>25</v>
      </c>
      <c r="D1135" t="s">
        <v>14</v>
      </c>
      <c r="E1135" t="s">
        <v>65</v>
      </c>
      <c r="F1135" t="s">
        <v>36</v>
      </c>
      <c r="G1135" t="s">
        <v>69</v>
      </c>
      <c r="H1135" t="s">
        <v>18</v>
      </c>
      <c r="I1135" s="9">
        <v>44823</v>
      </c>
      <c r="J1135" s="9">
        <v>44845</v>
      </c>
      <c r="K1135" s="9">
        <v>44856</v>
      </c>
      <c r="L1135" t="s">
        <v>38</v>
      </c>
      <c r="M1135" s="5"/>
      <c r="P1135" s="4">
        <v>5</v>
      </c>
      <c r="Q1135" t="s">
        <v>63</v>
      </c>
      <c r="R1135" s="10" t="str">
        <f t="shared" si="34"/>
        <v>22-27</v>
      </c>
      <c r="S1135">
        <f t="shared" si="35"/>
        <v>33</v>
      </c>
    </row>
    <row r="1136" spans="1:19">
      <c r="A1136" t="s">
        <v>1210</v>
      </c>
      <c r="B1136" t="s">
        <v>30</v>
      </c>
      <c r="C1136" s="4">
        <v>22</v>
      </c>
      <c r="D1136" t="s">
        <v>58</v>
      </c>
      <c r="E1136" t="s">
        <v>111</v>
      </c>
      <c r="F1136" t="s">
        <v>93</v>
      </c>
      <c r="G1136" t="s">
        <v>27</v>
      </c>
      <c r="H1136" t="s">
        <v>48</v>
      </c>
      <c r="I1136" s="9">
        <v>44823</v>
      </c>
      <c r="J1136" s="9">
        <v>44836</v>
      </c>
      <c r="K1136" s="9">
        <v>44841</v>
      </c>
      <c r="L1136" t="s">
        <v>38</v>
      </c>
      <c r="M1136" s="5"/>
      <c r="P1136" s="4">
        <v>4</v>
      </c>
      <c r="Q1136" t="s">
        <v>28</v>
      </c>
      <c r="R1136" s="10" t="str">
        <f t="shared" si="34"/>
        <v>22-27</v>
      </c>
      <c r="S1136">
        <f t="shared" si="35"/>
        <v>18</v>
      </c>
    </row>
    <row r="1137" spans="1:19">
      <c r="A1137" t="s">
        <v>1211</v>
      </c>
      <c r="B1137" t="s">
        <v>13</v>
      </c>
      <c r="C1137" s="4">
        <v>22</v>
      </c>
      <c r="D1137" t="s">
        <v>14</v>
      </c>
      <c r="E1137" t="s">
        <v>15</v>
      </c>
      <c r="F1137" t="s">
        <v>53</v>
      </c>
      <c r="G1137" t="s">
        <v>32</v>
      </c>
      <c r="H1137" t="s">
        <v>18</v>
      </c>
      <c r="I1137" s="9">
        <v>44823</v>
      </c>
      <c r="J1137" s="9">
        <v>44838</v>
      </c>
      <c r="K1137" s="9">
        <v>44848</v>
      </c>
      <c r="L1137" t="s">
        <v>19</v>
      </c>
      <c r="M1137" s="4">
        <v>50363</v>
      </c>
      <c r="N1137">
        <v>3.9</v>
      </c>
      <c r="O1137" t="s">
        <v>20</v>
      </c>
      <c r="P1137" s="4">
        <v>2</v>
      </c>
      <c r="Q1137" t="s">
        <v>28</v>
      </c>
      <c r="R1137" s="10" t="str">
        <f t="shared" si="34"/>
        <v>22-27</v>
      </c>
      <c r="S1137">
        <f t="shared" si="35"/>
        <v>25</v>
      </c>
    </row>
    <row r="1138" spans="1:19">
      <c r="A1138" t="s">
        <v>1212</v>
      </c>
      <c r="B1138" t="s">
        <v>30</v>
      </c>
      <c r="C1138" s="4">
        <v>24</v>
      </c>
      <c r="D1138" t="s">
        <v>34</v>
      </c>
      <c r="E1138" t="s">
        <v>35</v>
      </c>
      <c r="F1138" t="s">
        <v>44</v>
      </c>
      <c r="G1138" t="s">
        <v>27</v>
      </c>
      <c r="H1138" t="s">
        <v>18</v>
      </c>
      <c r="I1138" s="9">
        <v>44823</v>
      </c>
      <c r="J1138" s="9">
        <v>44838</v>
      </c>
      <c r="K1138" s="9">
        <v>44845</v>
      </c>
      <c r="L1138" t="s">
        <v>75</v>
      </c>
      <c r="M1138" s="5"/>
      <c r="P1138" s="4">
        <v>1</v>
      </c>
      <c r="Q1138" t="s">
        <v>28</v>
      </c>
      <c r="R1138" s="10" t="str">
        <f t="shared" si="34"/>
        <v>22-27</v>
      </c>
      <c r="S1138">
        <f t="shared" si="35"/>
        <v>22</v>
      </c>
    </row>
    <row r="1139" spans="1:19">
      <c r="A1139" t="s">
        <v>1213</v>
      </c>
      <c r="B1139" t="s">
        <v>13</v>
      </c>
      <c r="C1139" s="4">
        <v>23</v>
      </c>
      <c r="D1139" t="s">
        <v>14</v>
      </c>
      <c r="E1139" t="s">
        <v>15</v>
      </c>
      <c r="F1139" t="s">
        <v>16</v>
      </c>
      <c r="G1139" t="s">
        <v>27</v>
      </c>
      <c r="H1139" t="s">
        <v>48</v>
      </c>
      <c r="I1139" s="9">
        <v>44824</v>
      </c>
      <c r="J1139" s="9">
        <v>44832</v>
      </c>
      <c r="K1139" s="9">
        <v>44838</v>
      </c>
      <c r="L1139" t="s">
        <v>19</v>
      </c>
      <c r="M1139" s="5"/>
      <c r="O1139" t="s">
        <v>45</v>
      </c>
      <c r="P1139" s="4">
        <v>4</v>
      </c>
      <c r="Q1139" t="s">
        <v>28</v>
      </c>
      <c r="R1139" s="10" t="str">
        <f t="shared" si="34"/>
        <v>22-27</v>
      </c>
      <c r="S1139">
        <f t="shared" si="35"/>
        <v>14</v>
      </c>
    </row>
    <row r="1140" spans="1:19">
      <c r="A1140" t="s">
        <v>1214</v>
      </c>
      <c r="B1140" t="s">
        <v>13</v>
      </c>
      <c r="C1140" s="4">
        <v>28</v>
      </c>
      <c r="D1140" t="s">
        <v>14</v>
      </c>
      <c r="E1140" t="s">
        <v>15</v>
      </c>
      <c r="F1140" t="s">
        <v>50</v>
      </c>
      <c r="G1140" t="s">
        <v>32</v>
      </c>
      <c r="H1140" t="s">
        <v>37</v>
      </c>
      <c r="I1140" s="9">
        <v>44824</v>
      </c>
      <c r="J1140" s="9">
        <v>44833</v>
      </c>
      <c r="K1140" s="9">
        <v>44845</v>
      </c>
      <c r="L1140" t="s">
        <v>19</v>
      </c>
      <c r="M1140" s="4">
        <v>46075</v>
      </c>
      <c r="N1140">
        <v>4.5</v>
      </c>
      <c r="O1140" t="s">
        <v>20</v>
      </c>
      <c r="P1140" s="4">
        <v>2</v>
      </c>
      <c r="Q1140" t="s">
        <v>28</v>
      </c>
      <c r="R1140" s="10" t="str">
        <f t="shared" si="34"/>
        <v>28-33</v>
      </c>
      <c r="S1140">
        <f t="shared" si="35"/>
        <v>21</v>
      </c>
    </row>
    <row r="1141" spans="1:19">
      <c r="A1141" t="s">
        <v>1215</v>
      </c>
      <c r="B1141" t="s">
        <v>30</v>
      </c>
      <c r="C1141" s="4">
        <v>23</v>
      </c>
      <c r="D1141" t="s">
        <v>14</v>
      </c>
      <c r="E1141" t="s">
        <v>15</v>
      </c>
      <c r="F1141" t="s">
        <v>31</v>
      </c>
      <c r="G1141" t="s">
        <v>17</v>
      </c>
      <c r="H1141" t="s">
        <v>18</v>
      </c>
      <c r="I1141" s="9">
        <v>44824</v>
      </c>
      <c r="J1141" s="9">
        <v>44839</v>
      </c>
      <c r="K1141" s="9">
        <v>44845</v>
      </c>
      <c r="L1141" t="s">
        <v>19</v>
      </c>
      <c r="M1141" s="4">
        <v>85828</v>
      </c>
      <c r="N1141">
        <v>4.5</v>
      </c>
      <c r="O1141" t="s">
        <v>20</v>
      </c>
      <c r="P1141" s="4">
        <v>4</v>
      </c>
      <c r="Q1141" t="s">
        <v>28</v>
      </c>
      <c r="R1141" s="10" t="str">
        <f t="shared" si="34"/>
        <v>22-27</v>
      </c>
      <c r="S1141">
        <f t="shared" si="35"/>
        <v>21</v>
      </c>
    </row>
    <row r="1142" spans="1:19">
      <c r="A1142" t="s">
        <v>1216</v>
      </c>
      <c r="B1142" t="s">
        <v>30</v>
      </c>
      <c r="C1142" s="4">
        <v>35</v>
      </c>
      <c r="D1142" t="s">
        <v>14</v>
      </c>
      <c r="E1142" t="s">
        <v>15</v>
      </c>
      <c r="F1142" t="s">
        <v>86</v>
      </c>
      <c r="G1142" t="s">
        <v>27</v>
      </c>
      <c r="H1142" t="s">
        <v>67</v>
      </c>
      <c r="I1142" s="9">
        <v>44824</v>
      </c>
      <c r="J1142" s="9">
        <v>44833</v>
      </c>
      <c r="K1142" s="9">
        <v>44840</v>
      </c>
      <c r="L1142" t="s">
        <v>19</v>
      </c>
      <c r="M1142" s="4">
        <v>129891</v>
      </c>
      <c r="N1142">
        <v>4.5</v>
      </c>
      <c r="O1142" t="s">
        <v>20</v>
      </c>
      <c r="P1142" s="4">
        <v>5</v>
      </c>
      <c r="Q1142" t="s">
        <v>28</v>
      </c>
      <c r="R1142" s="10" t="str">
        <f t="shared" si="34"/>
        <v>34-39</v>
      </c>
      <c r="S1142">
        <f t="shared" si="35"/>
        <v>16</v>
      </c>
    </row>
    <row r="1143" spans="1:19">
      <c r="A1143" t="s">
        <v>1217</v>
      </c>
      <c r="B1143" t="s">
        <v>13</v>
      </c>
      <c r="C1143" s="4">
        <v>23</v>
      </c>
      <c r="D1143" t="s">
        <v>14</v>
      </c>
      <c r="E1143" t="s">
        <v>65</v>
      </c>
      <c r="F1143" t="s">
        <v>78</v>
      </c>
      <c r="G1143" t="s">
        <v>27</v>
      </c>
      <c r="H1143" t="s">
        <v>67</v>
      </c>
      <c r="I1143" s="9">
        <v>44824</v>
      </c>
      <c r="J1143" s="9">
        <v>44837</v>
      </c>
      <c r="K1143" s="9">
        <v>44845</v>
      </c>
      <c r="L1143" t="s">
        <v>38</v>
      </c>
      <c r="M1143" s="5"/>
      <c r="P1143" s="4">
        <v>4</v>
      </c>
      <c r="Q1143" t="s">
        <v>28</v>
      </c>
      <c r="R1143" s="10" t="str">
        <f t="shared" si="34"/>
        <v>22-27</v>
      </c>
      <c r="S1143">
        <f t="shared" si="35"/>
        <v>21</v>
      </c>
    </row>
    <row r="1144" spans="1:19">
      <c r="A1144" t="s">
        <v>1218</v>
      </c>
      <c r="B1144" t="s">
        <v>30</v>
      </c>
      <c r="C1144" s="4">
        <v>23</v>
      </c>
      <c r="D1144" t="s">
        <v>40</v>
      </c>
      <c r="E1144" t="s">
        <v>253</v>
      </c>
      <c r="F1144" t="s">
        <v>78</v>
      </c>
      <c r="G1144" t="s">
        <v>27</v>
      </c>
      <c r="H1144" t="s">
        <v>37</v>
      </c>
      <c r="I1144" s="9">
        <v>44824</v>
      </c>
      <c r="J1144" s="9">
        <v>44839</v>
      </c>
      <c r="K1144" s="9">
        <v>44844</v>
      </c>
      <c r="L1144" t="s">
        <v>19</v>
      </c>
      <c r="M1144" s="4">
        <v>61365</v>
      </c>
      <c r="N1144">
        <v>4.2</v>
      </c>
      <c r="O1144" t="s">
        <v>20</v>
      </c>
      <c r="P1144" s="5"/>
      <c r="Q1144" t="s">
        <v>21</v>
      </c>
      <c r="R1144" s="10" t="str">
        <f t="shared" si="34"/>
        <v>22-27</v>
      </c>
      <c r="S1144">
        <f t="shared" si="35"/>
        <v>20</v>
      </c>
    </row>
    <row r="1145" spans="1:19">
      <c r="A1145" t="s">
        <v>1219</v>
      </c>
      <c r="B1145" t="s">
        <v>13</v>
      </c>
      <c r="C1145" s="4">
        <v>38</v>
      </c>
      <c r="D1145" t="s">
        <v>24</v>
      </c>
      <c r="E1145" t="s">
        <v>43</v>
      </c>
      <c r="F1145" t="s">
        <v>125</v>
      </c>
      <c r="G1145" t="s">
        <v>27</v>
      </c>
      <c r="H1145" t="s">
        <v>18</v>
      </c>
      <c r="I1145" s="9">
        <v>44825</v>
      </c>
      <c r="J1145" s="9">
        <v>44840</v>
      </c>
      <c r="K1145" s="9">
        <v>44848</v>
      </c>
      <c r="L1145" t="s">
        <v>19</v>
      </c>
      <c r="M1145" s="4">
        <v>117601</v>
      </c>
      <c r="N1145">
        <v>4.8</v>
      </c>
      <c r="O1145" t="s">
        <v>20</v>
      </c>
      <c r="P1145" s="4">
        <v>5</v>
      </c>
      <c r="Q1145" t="s">
        <v>28</v>
      </c>
      <c r="R1145" s="10" t="str">
        <f t="shared" si="34"/>
        <v>34-39</v>
      </c>
      <c r="S1145">
        <f t="shared" si="35"/>
        <v>23</v>
      </c>
    </row>
    <row r="1146" spans="1:19">
      <c r="A1146" t="s">
        <v>1220</v>
      </c>
      <c r="B1146" t="s">
        <v>13</v>
      </c>
      <c r="C1146" s="4">
        <v>26</v>
      </c>
      <c r="D1146" t="s">
        <v>83</v>
      </c>
      <c r="E1146" t="s">
        <v>84</v>
      </c>
      <c r="F1146" t="s">
        <v>36</v>
      </c>
      <c r="G1146" t="s">
        <v>17</v>
      </c>
      <c r="H1146" t="s">
        <v>37</v>
      </c>
      <c r="I1146" s="9">
        <v>44825</v>
      </c>
      <c r="J1146" s="9">
        <v>44846</v>
      </c>
      <c r="K1146" s="9">
        <v>44853</v>
      </c>
      <c r="L1146" t="s">
        <v>19</v>
      </c>
      <c r="M1146" s="4">
        <v>75684</v>
      </c>
      <c r="N1146">
        <v>4.0999999999999996</v>
      </c>
      <c r="O1146" t="s">
        <v>20</v>
      </c>
      <c r="P1146" s="4">
        <v>4</v>
      </c>
      <c r="Q1146" t="s">
        <v>21</v>
      </c>
      <c r="R1146" s="10" t="str">
        <f t="shared" si="34"/>
        <v>22-27</v>
      </c>
      <c r="S1146">
        <f t="shared" si="35"/>
        <v>28</v>
      </c>
    </row>
    <row r="1147" spans="1:19">
      <c r="A1147" t="s">
        <v>1221</v>
      </c>
      <c r="B1147" t="s">
        <v>30</v>
      </c>
      <c r="C1147" s="4">
        <v>28</v>
      </c>
      <c r="D1147" t="s">
        <v>34</v>
      </c>
      <c r="E1147" t="s">
        <v>35</v>
      </c>
      <c r="F1147" t="s">
        <v>78</v>
      </c>
      <c r="G1147" t="s">
        <v>17</v>
      </c>
      <c r="H1147" t="s">
        <v>37</v>
      </c>
      <c r="I1147" s="9">
        <v>44826</v>
      </c>
      <c r="J1147" s="9">
        <v>44836</v>
      </c>
      <c r="K1147" s="9">
        <v>44846</v>
      </c>
      <c r="L1147" t="s">
        <v>38</v>
      </c>
      <c r="M1147" s="5"/>
      <c r="P1147" s="5"/>
      <c r="Q1147" t="s">
        <v>63</v>
      </c>
      <c r="R1147" s="10" t="str">
        <f t="shared" si="34"/>
        <v>28-33</v>
      </c>
      <c r="S1147">
        <f t="shared" si="35"/>
        <v>20</v>
      </c>
    </row>
    <row r="1148" spans="1:19">
      <c r="A1148" t="s">
        <v>1222</v>
      </c>
      <c r="B1148" t="s">
        <v>30</v>
      </c>
      <c r="C1148" s="4">
        <v>32</v>
      </c>
      <c r="D1148" t="s">
        <v>34</v>
      </c>
      <c r="E1148" t="s">
        <v>35</v>
      </c>
      <c r="F1148" t="s">
        <v>26</v>
      </c>
      <c r="G1148" t="s">
        <v>27</v>
      </c>
      <c r="H1148" t="s">
        <v>18</v>
      </c>
      <c r="I1148" s="9">
        <v>44826</v>
      </c>
      <c r="J1148" s="9">
        <v>44838</v>
      </c>
      <c r="K1148" s="9">
        <v>44845</v>
      </c>
      <c r="L1148" t="s">
        <v>19</v>
      </c>
      <c r="M1148" s="4">
        <v>53276</v>
      </c>
      <c r="N1148">
        <v>3.8</v>
      </c>
      <c r="O1148" t="s">
        <v>45</v>
      </c>
      <c r="P1148" s="4">
        <v>4</v>
      </c>
      <c r="Q1148" t="s">
        <v>28</v>
      </c>
      <c r="R1148" s="10" t="str">
        <f t="shared" si="34"/>
        <v>28-33</v>
      </c>
      <c r="S1148">
        <f t="shared" si="35"/>
        <v>19</v>
      </c>
    </row>
    <row r="1149" spans="1:19">
      <c r="A1149" t="s">
        <v>1223</v>
      </c>
      <c r="B1149" t="s">
        <v>30</v>
      </c>
      <c r="C1149" s="4">
        <v>34</v>
      </c>
      <c r="D1149" t="s">
        <v>24</v>
      </c>
      <c r="E1149" t="s">
        <v>25</v>
      </c>
      <c r="F1149" t="s">
        <v>50</v>
      </c>
      <c r="G1149" t="s">
        <v>27</v>
      </c>
      <c r="H1149" t="s">
        <v>18</v>
      </c>
      <c r="I1149" s="9">
        <v>44826</v>
      </c>
      <c r="J1149" s="9">
        <v>44846</v>
      </c>
      <c r="K1149" s="9">
        <v>44857</v>
      </c>
      <c r="L1149" t="s">
        <v>19</v>
      </c>
      <c r="M1149" s="4">
        <v>55616</v>
      </c>
      <c r="N1149">
        <v>3.8</v>
      </c>
      <c r="O1149" t="s">
        <v>20</v>
      </c>
      <c r="P1149" s="4">
        <v>5</v>
      </c>
      <c r="Q1149" t="s">
        <v>28</v>
      </c>
      <c r="R1149" s="10" t="str">
        <f t="shared" si="34"/>
        <v>34-39</v>
      </c>
      <c r="S1149">
        <f t="shared" si="35"/>
        <v>31</v>
      </c>
    </row>
    <row r="1150" spans="1:19">
      <c r="A1150" t="s">
        <v>1224</v>
      </c>
      <c r="B1150" t="s">
        <v>30</v>
      </c>
      <c r="C1150" s="4">
        <v>22</v>
      </c>
      <c r="D1150" t="s">
        <v>24</v>
      </c>
      <c r="E1150" t="s">
        <v>43</v>
      </c>
      <c r="F1150" t="s">
        <v>73</v>
      </c>
      <c r="G1150" t="s">
        <v>17</v>
      </c>
      <c r="H1150" t="s">
        <v>48</v>
      </c>
      <c r="I1150" s="9">
        <v>44826</v>
      </c>
      <c r="J1150" s="9">
        <v>44839</v>
      </c>
      <c r="K1150" s="9">
        <v>44844</v>
      </c>
      <c r="L1150" t="s">
        <v>19</v>
      </c>
      <c r="M1150" s="4">
        <v>154086</v>
      </c>
      <c r="N1150">
        <v>3.5</v>
      </c>
      <c r="O1150" t="s">
        <v>45</v>
      </c>
      <c r="P1150" s="4">
        <v>2</v>
      </c>
      <c r="Q1150" t="s">
        <v>28</v>
      </c>
      <c r="R1150" s="10" t="str">
        <f t="shared" si="34"/>
        <v>22-27</v>
      </c>
      <c r="S1150">
        <f t="shared" si="35"/>
        <v>18</v>
      </c>
    </row>
    <row r="1151" spans="1:19">
      <c r="A1151" t="s">
        <v>1225</v>
      </c>
      <c r="B1151" t="s">
        <v>30</v>
      </c>
      <c r="C1151" s="4">
        <v>34</v>
      </c>
      <c r="D1151" t="s">
        <v>24</v>
      </c>
      <c r="E1151" t="s">
        <v>43</v>
      </c>
      <c r="F1151" t="s">
        <v>106</v>
      </c>
      <c r="G1151" t="s">
        <v>27</v>
      </c>
      <c r="H1151" t="s">
        <v>37</v>
      </c>
      <c r="I1151" s="9">
        <v>44827</v>
      </c>
      <c r="J1151" s="9">
        <v>44844</v>
      </c>
      <c r="K1151" s="9">
        <v>44856</v>
      </c>
      <c r="L1151" t="s">
        <v>38</v>
      </c>
      <c r="M1151" s="5"/>
      <c r="P1151" s="4">
        <v>4</v>
      </c>
      <c r="Q1151" t="s">
        <v>21</v>
      </c>
      <c r="R1151" s="10" t="str">
        <f t="shared" si="34"/>
        <v>34-39</v>
      </c>
      <c r="S1151">
        <f t="shared" si="35"/>
        <v>29</v>
      </c>
    </row>
    <row r="1152" spans="1:19">
      <c r="A1152" t="s">
        <v>1226</v>
      </c>
      <c r="B1152" t="s">
        <v>30</v>
      </c>
      <c r="C1152" s="4">
        <v>30</v>
      </c>
      <c r="D1152" t="s">
        <v>24</v>
      </c>
      <c r="E1152" t="s">
        <v>43</v>
      </c>
      <c r="F1152" t="s">
        <v>16</v>
      </c>
      <c r="G1152" t="s">
        <v>17</v>
      </c>
      <c r="H1152" t="s">
        <v>51</v>
      </c>
      <c r="I1152" s="9">
        <v>44827</v>
      </c>
      <c r="J1152" s="9">
        <v>44844</v>
      </c>
      <c r="K1152" s="9">
        <v>44850</v>
      </c>
      <c r="L1152" t="s">
        <v>38</v>
      </c>
      <c r="M1152" s="5"/>
      <c r="P1152" s="5"/>
      <c r="Q1152" t="s">
        <v>28</v>
      </c>
      <c r="R1152" s="10" t="str">
        <f t="shared" si="34"/>
        <v>28-33</v>
      </c>
      <c r="S1152">
        <f t="shared" si="35"/>
        <v>23</v>
      </c>
    </row>
    <row r="1153" spans="1:19">
      <c r="A1153" t="s">
        <v>1227</v>
      </c>
      <c r="B1153" t="s">
        <v>30</v>
      </c>
      <c r="C1153" s="4">
        <v>22</v>
      </c>
      <c r="D1153" t="s">
        <v>34</v>
      </c>
      <c r="E1153" t="s">
        <v>35</v>
      </c>
      <c r="F1153" t="s">
        <v>44</v>
      </c>
      <c r="G1153" t="s">
        <v>17</v>
      </c>
      <c r="H1153" t="s">
        <v>18</v>
      </c>
      <c r="I1153" s="9">
        <v>44827</v>
      </c>
      <c r="J1153" s="9">
        <v>44837</v>
      </c>
      <c r="K1153" s="9">
        <v>44844</v>
      </c>
      <c r="L1153" t="s">
        <v>38</v>
      </c>
      <c r="M1153" s="5"/>
      <c r="P1153" s="4">
        <v>2</v>
      </c>
      <c r="Q1153" t="s">
        <v>21</v>
      </c>
      <c r="R1153" s="10" t="str">
        <f t="shared" si="34"/>
        <v>22-27</v>
      </c>
      <c r="S1153">
        <f t="shared" si="35"/>
        <v>17</v>
      </c>
    </row>
    <row r="1154" spans="1:19">
      <c r="A1154" t="s">
        <v>1228</v>
      </c>
      <c r="B1154" t="s">
        <v>30</v>
      </c>
      <c r="C1154" s="4">
        <v>30</v>
      </c>
      <c r="D1154" t="s">
        <v>14</v>
      </c>
      <c r="E1154" t="s">
        <v>15</v>
      </c>
      <c r="F1154" t="s">
        <v>31</v>
      </c>
      <c r="G1154" t="s">
        <v>27</v>
      </c>
      <c r="H1154" t="s">
        <v>18</v>
      </c>
      <c r="I1154" s="9">
        <v>44828</v>
      </c>
      <c r="J1154" s="9">
        <v>44844</v>
      </c>
      <c r="K1154" s="9">
        <v>44850</v>
      </c>
      <c r="L1154" t="s">
        <v>19</v>
      </c>
      <c r="M1154" s="4">
        <v>85409</v>
      </c>
      <c r="N1154">
        <v>3.6</v>
      </c>
      <c r="O1154" t="s">
        <v>20</v>
      </c>
      <c r="P1154" s="4">
        <v>5</v>
      </c>
      <c r="Q1154" t="s">
        <v>21</v>
      </c>
      <c r="R1154" s="10" t="str">
        <f t="shared" si="34"/>
        <v>28-33</v>
      </c>
      <c r="S1154">
        <f t="shared" si="35"/>
        <v>22</v>
      </c>
    </row>
    <row r="1155" spans="1:19">
      <c r="A1155" t="s">
        <v>1229</v>
      </c>
      <c r="B1155" t="s">
        <v>30</v>
      </c>
      <c r="C1155" s="4">
        <v>25</v>
      </c>
      <c r="D1155" t="s">
        <v>34</v>
      </c>
      <c r="E1155" t="s">
        <v>47</v>
      </c>
      <c r="F1155" t="s">
        <v>53</v>
      </c>
      <c r="G1155" t="s">
        <v>27</v>
      </c>
      <c r="H1155" t="s">
        <v>18</v>
      </c>
      <c r="I1155" s="9">
        <v>44828</v>
      </c>
      <c r="J1155" s="9">
        <v>44837</v>
      </c>
      <c r="K1155" s="9">
        <v>44844</v>
      </c>
      <c r="L1155" t="s">
        <v>19</v>
      </c>
      <c r="M1155" s="4">
        <v>57194</v>
      </c>
      <c r="N1155">
        <v>3.6</v>
      </c>
      <c r="O1155" t="s">
        <v>20</v>
      </c>
      <c r="P1155" s="4">
        <v>4</v>
      </c>
      <c r="Q1155" t="s">
        <v>28</v>
      </c>
      <c r="R1155" s="10" t="str">
        <f t="shared" ref="R1155:R1218" si="36">IF(AND(C1155&gt;=22,C1155&lt;=27),"22-27",
 IF(AND(C1155&gt;=28,C1155&lt;=33),"28-33",
 IF(AND(C1155&gt;=34,C1155&lt;=39),"34-39",
 IF(AND(C1155&gt;=40,C1155&lt;=45),"40-45",
 IF(AND(C1155&gt;=46,C1155&lt;=51),"46-51",
 IF(AND(C1155&gt;=52,C1155&lt;=57),"52-57","Other"))))))</f>
        <v>22-27</v>
      </c>
      <c r="S1155">
        <f t="shared" ref="S1155:S1218" si="37">K1155-I1155</f>
        <v>16</v>
      </c>
    </row>
    <row r="1156" spans="1:19">
      <c r="A1156" t="s">
        <v>1230</v>
      </c>
      <c r="B1156" t="s">
        <v>30</v>
      </c>
      <c r="C1156" s="4">
        <v>29</v>
      </c>
      <c r="D1156" t="s">
        <v>14</v>
      </c>
      <c r="E1156" t="s">
        <v>65</v>
      </c>
      <c r="F1156" t="s">
        <v>31</v>
      </c>
      <c r="G1156" t="s">
        <v>27</v>
      </c>
      <c r="H1156" t="s">
        <v>67</v>
      </c>
      <c r="I1156" s="9">
        <v>44828</v>
      </c>
      <c r="J1156" s="9">
        <v>44842</v>
      </c>
      <c r="K1156" s="9">
        <v>44847</v>
      </c>
      <c r="L1156" t="s">
        <v>38</v>
      </c>
      <c r="M1156" s="5"/>
      <c r="P1156" s="4">
        <v>3</v>
      </c>
      <c r="Q1156" t="s">
        <v>28</v>
      </c>
      <c r="R1156" s="10" t="str">
        <f t="shared" si="36"/>
        <v>28-33</v>
      </c>
      <c r="S1156">
        <f t="shared" si="37"/>
        <v>19</v>
      </c>
    </row>
    <row r="1157" spans="1:19">
      <c r="A1157" t="s">
        <v>1231</v>
      </c>
      <c r="B1157" t="s">
        <v>30</v>
      </c>
      <c r="C1157" s="4">
        <v>39</v>
      </c>
      <c r="D1157" t="s">
        <v>24</v>
      </c>
      <c r="E1157" t="s">
        <v>25</v>
      </c>
      <c r="F1157" t="s">
        <v>61</v>
      </c>
      <c r="G1157" t="s">
        <v>17</v>
      </c>
      <c r="H1157" t="s">
        <v>67</v>
      </c>
      <c r="I1157" s="9">
        <v>44828</v>
      </c>
      <c r="J1157" s="9">
        <v>44849</v>
      </c>
      <c r="K1157" s="9">
        <v>44855</v>
      </c>
      <c r="L1157" t="s">
        <v>56</v>
      </c>
      <c r="M1157" s="5"/>
      <c r="P1157" s="4">
        <v>4</v>
      </c>
      <c r="Q1157" t="s">
        <v>21</v>
      </c>
      <c r="R1157" s="10" t="str">
        <f t="shared" si="36"/>
        <v>34-39</v>
      </c>
      <c r="S1157">
        <f t="shared" si="37"/>
        <v>27</v>
      </c>
    </row>
    <row r="1158" spans="1:19">
      <c r="A1158" t="s">
        <v>1232</v>
      </c>
      <c r="B1158" t="s">
        <v>13</v>
      </c>
      <c r="C1158" s="4">
        <v>38</v>
      </c>
      <c r="D1158" t="s">
        <v>14</v>
      </c>
      <c r="E1158" t="s">
        <v>65</v>
      </c>
      <c r="F1158" t="s">
        <v>61</v>
      </c>
      <c r="G1158" t="s">
        <v>17</v>
      </c>
      <c r="H1158" t="s">
        <v>18</v>
      </c>
      <c r="I1158" s="9">
        <v>44829</v>
      </c>
      <c r="J1158" s="9">
        <v>44848</v>
      </c>
      <c r="K1158" s="9">
        <v>44858</v>
      </c>
      <c r="L1158" t="s">
        <v>19</v>
      </c>
      <c r="M1158" s="4">
        <v>52916</v>
      </c>
      <c r="N1158">
        <v>5</v>
      </c>
      <c r="O1158" t="s">
        <v>45</v>
      </c>
      <c r="P1158" s="4">
        <v>4</v>
      </c>
      <c r="Q1158" t="s">
        <v>28</v>
      </c>
      <c r="R1158" s="10" t="str">
        <f t="shared" si="36"/>
        <v>34-39</v>
      </c>
      <c r="S1158">
        <f t="shared" si="37"/>
        <v>29</v>
      </c>
    </row>
    <row r="1159" spans="1:19">
      <c r="A1159" t="s">
        <v>1233</v>
      </c>
      <c r="B1159" t="s">
        <v>30</v>
      </c>
      <c r="C1159" s="4">
        <v>33</v>
      </c>
      <c r="D1159" t="s">
        <v>14</v>
      </c>
      <c r="E1159" t="s">
        <v>65</v>
      </c>
      <c r="F1159" t="s">
        <v>16</v>
      </c>
      <c r="G1159" t="s">
        <v>17</v>
      </c>
      <c r="H1159" t="s">
        <v>18</v>
      </c>
      <c r="I1159" s="9">
        <v>44829</v>
      </c>
      <c r="J1159" s="9">
        <v>44849</v>
      </c>
      <c r="K1159" s="9">
        <v>44853</v>
      </c>
      <c r="L1159" t="s">
        <v>19</v>
      </c>
      <c r="M1159" s="4">
        <v>50125</v>
      </c>
      <c r="N1159">
        <v>4.5999999999999996</v>
      </c>
      <c r="O1159" t="s">
        <v>20</v>
      </c>
      <c r="P1159" s="4">
        <v>4</v>
      </c>
      <c r="Q1159" t="s">
        <v>28</v>
      </c>
      <c r="R1159" s="10" t="str">
        <f t="shared" si="36"/>
        <v>28-33</v>
      </c>
      <c r="S1159">
        <f t="shared" si="37"/>
        <v>24</v>
      </c>
    </row>
    <row r="1160" spans="1:19">
      <c r="A1160" t="s">
        <v>1234</v>
      </c>
      <c r="B1160" t="s">
        <v>30</v>
      </c>
      <c r="C1160" s="4">
        <v>25</v>
      </c>
      <c r="D1160" t="s">
        <v>14</v>
      </c>
      <c r="E1160" t="s">
        <v>15</v>
      </c>
      <c r="F1160" t="s">
        <v>61</v>
      </c>
      <c r="G1160" t="s">
        <v>66</v>
      </c>
      <c r="H1160" t="s">
        <v>18</v>
      </c>
      <c r="I1160" s="9">
        <v>44829</v>
      </c>
      <c r="J1160" s="9">
        <v>44838</v>
      </c>
      <c r="K1160" s="9">
        <v>44846</v>
      </c>
      <c r="L1160" t="s">
        <v>19</v>
      </c>
      <c r="M1160" s="4">
        <v>64885</v>
      </c>
      <c r="N1160">
        <v>4.9000000000000004</v>
      </c>
      <c r="O1160" t="s">
        <v>20</v>
      </c>
      <c r="P1160" s="4">
        <v>3</v>
      </c>
      <c r="Q1160" t="s">
        <v>28</v>
      </c>
      <c r="R1160" s="10" t="str">
        <f t="shared" si="36"/>
        <v>22-27</v>
      </c>
      <c r="S1160">
        <f t="shared" si="37"/>
        <v>17</v>
      </c>
    </row>
    <row r="1161" spans="1:19">
      <c r="A1161" t="s">
        <v>1235</v>
      </c>
      <c r="B1161" t="s">
        <v>13</v>
      </c>
      <c r="C1161" s="4">
        <v>23</v>
      </c>
      <c r="D1161" t="s">
        <v>14</v>
      </c>
      <c r="E1161" t="s">
        <v>15</v>
      </c>
      <c r="F1161" t="s">
        <v>50</v>
      </c>
      <c r="G1161" t="s">
        <v>17</v>
      </c>
      <c r="H1161" t="s">
        <v>37</v>
      </c>
      <c r="I1161" s="9">
        <v>44829</v>
      </c>
      <c r="J1161" s="9">
        <v>44842</v>
      </c>
      <c r="K1161" s="9">
        <v>44849</v>
      </c>
      <c r="L1161" t="s">
        <v>38</v>
      </c>
      <c r="M1161" s="5"/>
      <c r="P1161" s="4">
        <v>5</v>
      </c>
      <c r="Q1161" t="s">
        <v>28</v>
      </c>
      <c r="R1161" s="10" t="str">
        <f t="shared" si="36"/>
        <v>22-27</v>
      </c>
      <c r="S1161">
        <f t="shared" si="37"/>
        <v>20</v>
      </c>
    </row>
    <row r="1162" spans="1:19">
      <c r="A1162" t="s">
        <v>1236</v>
      </c>
      <c r="B1162" t="s">
        <v>30</v>
      </c>
      <c r="C1162" s="4">
        <v>38</v>
      </c>
      <c r="D1162" t="s">
        <v>34</v>
      </c>
      <c r="E1162" t="s">
        <v>47</v>
      </c>
      <c r="F1162" t="s">
        <v>96</v>
      </c>
      <c r="G1162" t="s">
        <v>32</v>
      </c>
      <c r="H1162" t="s">
        <v>37</v>
      </c>
      <c r="I1162" s="9">
        <v>44829</v>
      </c>
      <c r="J1162" s="9">
        <v>44845</v>
      </c>
      <c r="K1162" s="9">
        <v>44851</v>
      </c>
      <c r="L1162" t="s">
        <v>19</v>
      </c>
      <c r="M1162" s="4">
        <v>53509</v>
      </c>
      <c r="N1162">
        <v>4</v>
      </c>
      <c r="O1162" t="s">
        <v>20</v>
      </c>
      <c r="P1162" s="5"/>
      <c r="Q1162" t="s">
        <v>28</v>
      </c>
      <c r="R1162" s="10" t="str">
        <f t="shared" si="36"/>
        <v>34-39</v>
      </c>
      <c r="S1162">
        <f t="shared" si="37"/>
        <v>22</v>
      </c>
    </row>
    <row r="1163" spans="1:19">
      <c r="A1163" t="s">
        <v>1237</v>
      </c>
      <c r="B1163" t="s">
        <v>13</v>
      </c>
      <c r="C1163" s="4">
        <v>23</v>
      </c>
      <c r="D1163" t="s">
        <v>80</v>
      </c>
      <c r="E1163" t="s">
        <v>81</v>
      </c>
      <c r="F1163" t="s">
        <v>61</v>
      </c>
      <c r="G1163" t="s">
        <v>27</v>
      </c>
      <c r="H1163" t="s">
        <v>18</v>
      </c>
      <c r="I1163" s="9">
        <v>44829</v>
      </c>
      <c r="J1163" s="9">
        <v>44847</v>
      </c>
      <c r="K1163" s="9">
        <v>44857</v>
      </c>
      <c r="L1163" t="s">
        <v>38</v>
      </c>
      <c r="M1163" s="5"/>
      <c r="P1163" s="4">
        <v>3</v>
      </c>
      <c r="Q1163" t="s">
        <v>28</v>
      </c>
      <c r="R1163" s="10" t="str">
        <f t="shared" si="36"/>
        <v>22-27</v>
      </c>
      <c r="S1163">
        <f t="shared" si="37"/>
        <v>28</v>
      </c>
    </row>
    <row r="1164" spans="1:19">
      <c r="A1164" t="s">
        <v>1238</v>
      </c>
      <c r="B1164" t="s">
        <v>13</v>
      </c>
      <c r="C1164" s="4">
        <v>33</v>
      </c>
      <c r="D1164" t="s">
        <v>14</v>
      </c>
      <c r="E1164" t="s">
        <v>15</v>
      </c>
      <c r="F1164" t="s">
        <v>36</v>
      </c>
      <c r="G1164" t="s">
        <v>27</v>
      </c>
      <c r="H1164" t="s">
        <v>18</v>
      </c>
      <c r="I1164" s="9">
        <v>44829</v>
      </c>
      <c r="J1164" s="9">
        <v>44838</v>
      </c>
      <c r="K1164" s="9">
        <v>44842</v>
      </c>
      <c r="L1164" t="s">
        <v>19</v>
      </c>
      <c r="M1164" s="5"/>
      <c r="O1164" t="s">
        <v>20</v>
      </c>
      <c r="P1164" s="4">
        <v>2</v>
      </c>
      <c r="Q1164" t="s">
        <v>21</v>
      </c>
      <c r="R1164" s="10" t="str">
        <f t="shared" si="36"/>
        <v>28-33</v>
      </c>
      <c r="S1164">
        <f t="shared" si="37"/>
        <v>13</v>
      </c>
    </row>
    <row r="1165" spans="1:19">
      <c r="A1165" t="s">
        <v>1239</v>
      </c>
      <c r="B1165" t="s">
        <v>30</v>
      </c>
      <c r="C1165" s="4">
        <v>35</v>
      </c>
      <c r="D1165" t="s">
        <v>14</v>
      </c>
      <c r="E1165" t="s">
        <v>15</v>
      </c>
      <c r="F1165" t="s">
        <v>53</v>
      </c>
      <c r="G1165" t="s">
        <v>27</v>
      </c>
      <c r="H1165" t="s">
        <v>37</v>
      </c>
      <c r="I1165" s="9">
        <v>44830</v>
      </c>
      <c r="J1165" s="9">
        <v>44850</v>
      </c>
      <c r="K1165" s="9">
        <v>44857</v>
      </c>
      <c r="L1165" t="s">
        <v>19</v>
      </c>
      <c r="M1165" s="4">
        <v>61475</v>
      </c>
      <c r="N1165">
        <v>4.7</v>
      </c>
      <c r="O1165" t="s">
        <v>20</v>
      </c>
      <c r="P1165" s="4">
        <v>5</v>
      </c>
      <c r="Q1165" t="s">
        <v>28</v>
      </c>
      <c r="R1165" s="10" t="str">
        <f t="shared" si="36"/>
        <v>34-39</v>
      </c>
      <c r="S1165">
        <f t="shared" si="37"/>
        <v>27</v>
      </c>
    </row>
    <row r="1166" spans="1:19">
      <c r="A1166" t="s">
        <v>1240</v>
      </c>
      <c r="B1166" t="s">
        <v>13</v>
      </c>
      <c r="C1166" s="4">
        <v>45</v>
      </c>
      <c r="D1166" t="s">
        <v>14</v>
      </c>
      <c r="E1166" t="s">
        <v>15</v>
      </c>
      <c r="F1166" t="s">
        <v>78</v>
      </c>
      <c r="G1166" t="s">
        <v>17</v>
      </c>
      <c r="H1166" t="s">
        <v>18</v>
      </c>
      <c r="I1166" s="9">
        <v>44830</v>
      </c>
      <c r="J1166" s="9">
        <v>44842</v>
      </c>
      <c r="K1166" s="9">
        <v>44847</v>
      </c>
      <c r="L1166" t="s">
        <v>38</v>
      </c>
      <c r="M1166" s="5"/>
      <c r="P1166" s="4">
        <v>2</v>
      </c>
      <c r="Q1166" t="s">
        <v>21</v>
      </c>
      <c r="R1166" s="10" t="str">
        <f t="shared" si="36"/>
        <v>40-45</v>
      </c>
      <c r="S1166">
        <f t="shared" si="37"/>
        <v>17</v>
      </c>
    </row>
    <row r="1167" spans="1:19">
      <c r="A1167" t="s">
        <v>1241</v>
      </c>
      <c r="B1167" t="s">
        <v>30</v>
      </c>
      <c r="C1167" s="4">
        <v>25</v>
      </c>
      <c r="D1167" t="s">
        <v>24</v>
      </c>
      <c r="E1167" t="s">
        <v>43</v>
      </c>
      <c r="F1167" t="s">
        <v>16</v>
      </c>
      <c r="G1167" t="s">
        <v>27</v>
      </c>
      <c r="H1167" t="s">
        <v>18</v>
      </c>
      <c r="I1167" s="9">
        <v>44830</v>
      </c>
      <c r="J1167" s="9">
        <v>44846</v>
      </c>
      <c r="K1167" s="9">
        <v>44850</v>
      </c>
      <c r="L1167" t="s">
        <v>38</v>
      </c>
      <c r="M1167" s="5"/>
      <c r="P1167" s="4">
        <v>1</v>
      </c>
      <c r="Q1167" t="s">
        <v>28</v>
      </c>
      <c r="R1167" s="10" t="str">
        <f t="shared" si="36"/>
        <v>22-27</v>
      </c>
      <c r="S1167">
        <f t="shared" si="37"/>
        <v>20</v>
      </c>
    </row>
    <row r="1168" spans="1:19">
      <c r="A1168" t="s">
        <v>1242</v>
      </c>
      <c r="B1168" t="s">
        <v>30</v>
      </c>
      <c r="C1168" s="4">
        <v>53</v>
      </c>
      <c r="D1168" t="s">
        <v>14</v>
      </c>
      <c r="E1168" t="s">
        <v>15</v>
      </c>
      <c r="F1168" t="s">
        <v>86</v>
      </c>
      <c r="G1168" t="s">
        <v>17</v>
      </c>
      <c r="H1168" t="s">
        <v>18</v>
      </c>
      <c r="I1168" s="9">
        <v>44830</v>
      </c>
      <c r="J1168" s="9">
        <v>44845</v>
      </c>
      <c r="K1168" s="9">
        <v>44855</v>
      </c>
      <c r="L1168" t="s">
        <v>19</v>
      </c>
      <c r="M1168" s="4">
        <v>167107</v>
      </c>
      <c r="N1168">
        <v>4.7</v>
      </c>
      <c r="O1168" t="s">
        <v>20</v>
      </c>
      <c r="P1168" s="4">
        <v>5</v>
      </c>
      <c r="Q1168" t="s">
        <v>21</v>
      </c>
      <c r="R1168" s="10" t="str">
        <f t="shared" si="36"/>
        <v>52-57</v>
      </c>
      <c r="S1168">
        <f t="shared" si="37"/>
        <v>25</v>
      </c>
    </row>
    <row r="1169" spans="1:19">
      <c r="A1169" t="s">
        <v>1243</v>
      </c>
      <c r="B1169" t="s">
        <v>13</v>
      </c>
      <c r="C1169" s="4">
        <v>32</v>
      </c>
      <c r="D1169" t="s">
        <v>24</v>
      </c>
      <c r="E1169" t="s">
        <v>43</v>
      </c>
      <c r="F1169" t="s">
        <v>31</v>
      </c>
      <c r="G1169" t="s">
        <v>17</v>
      </c>
      <c r="H1169" t="s">
        <v>51</v>
      </c>
      <c r="I1169" s="9">
        <v>44830</v>
      </c>
      <c r="J1169" s="9">
        <v>44844</v>
      </c>
      <c r="K1169" s="9">
        <v>44854</v>
      </c>
      <c r="L1169" t="s">
        <v>19</v>
      </c>
      <c r="M1169" s="5"/>
      <c r="O1169" t="s">
        <v>20</v>
      </c>
      <c r="P1169" s="4">
        <v>4</v>
      </c>
      <c r="Q1169" t="s">
        <v>21</v>
      </c>
      <c r="R1169" s="10" t="str">
        <f t="shared" si="36"/>
        <v>28-33</v>
      </c>
      <c r="S1169">
        <f t="shared" si="37"/>
        <v>24</v>
      </c>
    </row>
    <row r="1170" spans="1:19">
      <c r="A1170" t="s">
        <v>1244</v>
      </c>
      <c r="B1170" t="s">
        <v>13</v>
      </c>
      <c r="C1170" s="4">
        <v>24</v>
      </c>
      <c r="D1170" t="s">
        <v>14</v>
      </c>
      <c r="E1170" t="s">
        <v>15</v>
      </c>
      <c r="F1170" t="s">
        <v>50</v>
      </c>
      <c r="G1170" t="s">
        <v>27</v>
      </c>
      <c r="H1170" t="s">
        <v>37</v>
      </c>
      <c r="I1170" s="9">
        <v>44830</v>
      </c>
      <c r="J1170" s="9">
        <v>44847</v>
      </c>
      <c r="K1170" s="9">
        <v>44859</v>
      </c>
      <c r="L1170" t="s">
        <v>19</v>
      </c>
      <c r="M1170" s="4">
        <v>52816</v>
      </c>
      <c r="N1170">
        <v>3.8</v>
      </c>
      <c r="O1170" t="s">
        <v>20</v>
      </c>
      <c r="P1170" s="4">
        <v>4</v>
      </c>
      <c r="Q1170" t="s">
        <v>28</v>
      </c>
      <c r="R1170" s="10" t="str">
        <f t="shared" si="36"/>
        <v>22-27</v>
      </c>
      <c r="S1170">
        <f t="shared" si="37"/>
        <v>29</v>
      </c>
    </row>
    <row r="1171" spans="1:19">
      <c r="A1171" t="s">
        <v>1245</v>
      </c>
      <c r="B1171" t="s">
        <v>13</v>
      </c>
      <c r="C1171" s="4">
        <v>40</v>
      </c>
      <c r="D1171" t="s">
        <v>34</v>
      </c>
      <c r="E1171" t="s">
        <v>47</v>
      </c>
      <c r="F1171" t="s">
        <v>36</v>
      </c>
      <c r="G1171" t="s">
        <v>17</v>
      </c>
      <c r="H1171" t="s">
        <v>48</v>
      </c>
      <c r="I1171" s="9">
        <v>44831</v>
      </c>
      <c r="J1171" s="9">
        <v>44845</v>
      </c>
      <c r="K1171" s="9">
        <v>44853</v>
      </c>
      <c r="L1171" t="s">
        <v>19</v>
      </c>
      <c r="M1171" s="4">
        <v>79942</v>
      </c>
      <c r="N1171">
        <v>4.4000000000000004</v>
      </c>
      <c r="O1171" t="s">
        <v>45</v>
      </c>
      <c r="P1171" s="4">
        <v>4</v>
      </c>
      <c r="Q1171" t="s">
        <v>28</v>
      </c>
      <c r="R1171" s="10" t="str">
        <f t="shared" si="36"/>
        <v>40-45</v>
      </c>
      <c r="S1171">
        <f t="shared" si="37"/>
        <v>22</v>
      </c>
    </row>
    <row r="1172" spans="1:19">
      <c r="A1172" t="s">
        <v>1246</v>
      </c>
      <c r="B1172" t="s">
        <v>30</v>
      </c>
      <c r="C1172" s="4">
        <v>34</v>
      </c>
      <c r="D1172" t="s">
        <v>40</v>
      </c>
      <c r="E1172" t="s">
        <v>41</v>
      </c>
      <c r="F1172" t="s">
        <v>36</v>
      </c>
      <c r="G1172" t="s">
        <v>27</v>
      </c>
      <c r="H1172" t="s">
        <v>18</v>
      </c>
      <c r="I1172" s="9">
        <v>44831</v>
      </c>
      <c r="J1172" s="9">
        <v>44842</v>
      </c>
      <c r="K1172" s="9">
        <v>44849</v>
      </c>
      <c r="L1172" t="s">
        <v>75</v>
      </c>
      <c r="M1172" s="5"/>
      <c r="P1172" s="4">
        <v>4</v>
      </c>
      <c r="Q1172" t="s">
        <v>63</v>
      </c>
      <c r="R1172" s="10" t="str">
        <f t="shared" si="36"/>
        <v>34-39</v>
      </c>
      <c r="S1172">
        <f t="shared" si="37"/>
        <v>18</v>
      </c>
    </row>
    <row r="1173" spans="1:19">
      <c r="A1173" t="s">
        <v>1247</v>
      </c>
      <c r="B1173" t="s">
        <v>23</v>
      </c>
      <c r="C1173" s="4">
        <v>53</v>
      </c>
      <c r="D1173" t="s">
        <v>24</v>
      </c>
      <c r="E1173" t="s">
        <v>25</v>
      </c>
      <c r="F1173" t="s">
        <v>26</v>
      </c>
      <c r="G1173" t="s">
        <v>17</v>
      </c>
      <c r="H1173" t="s">
        <v>37</v>
      </c>
      <c r="I1173" s="9">
        <v>44832</v>
      </c>
      <c r="J1173" s="9">
        <v>44849</v>
      </c>
      <c r="K1173" s="9">
        <v>44856</v>
      </c>
      <c r="L1173" t="s">
        <v>19</v>
      </c>
      <c r="M1173" s="4">
        <v>70206</v>
      </c>
      <c r="N1173">
        <v>4.0999999999999996</v>
      </c>
      <c r="O1173" t="s">
        <v>20</v>
      </c>
      <c r="P1173" s="4">
        <v>4</v>
      </c>
      <c r="Q1173" t="s">
        <v>28</v>
      </c>
      <c r="R1173" s="10" t="str">
        <f t="shared" si="36"/>
        <v>52-57</v>
      </c>
      <c r="S1173">
        <f t="shared" si="37"/>
        <v>24</v>
      </c>
    </row>
    <row r="1174" spans="1:19">
      <c r="A1174" t="s">
        <v>1248</v>
      </c>
      <c r="B1174" t="s">
        <v>30</v>
      </c>
      <c r="C1174" s="4">
        <v>27</v>
      </c>
      <c r="D1174" t="s">
        <v>24</v>
      </c>
      <c r="E1174" t="s">
        <v>43</v>
      </c>
      <c r="F1174" t="s">
        <v>16</v>
      </c>
      <c r="G1174" t="s">
        <v>32</v>
      </c>
      <c r="H1174" t="s">
        <v>48</v>
      </c>
      <c r="I1174" s="9">
        <v>44832</v>
      </c>
      <c r="J1174" s="9">
        <v>44843</v>
      </c>
      <c r="K1174" s="9">
        <v>44852</v>
      </c>
      <c r="L1174" t="s">
        <v>19</v>
      </c>
      <c r="M1174" s="4">
        <v>65760</v>
      </c>
      <c r="N1174">
        <v>4.7</v>
      </c>
      <c r="O1174" t="s">
        <v>45</v>
      </c>
      <c r="P1174" s="4">
        <v>2</v>
      </c>
      <c r="Q1174" t="s">
        <v>28</v>
      </c>
      <c r="R1174" s="10" t="str">
        <f t="shared" si="36"/>
        <v>22-27</v>
      </c>
      <c r="S1174">
        <f t="shared" si="37"/>
        <v>20</v>
      </c>
    </row>
    <row r="1175" spans="1:19">
      <c r="A1175" t="s">
        <v>1249</v>
      </c>
      <c r="B1175" t="s">
        <v>13</v>
      </c>
      <c r="C1175" s="4">
        <v>35</v>
      </c>
      <c r="D1175" t="s">
        <v>14</v>
      </c>
      <c r="E1175" t="s">
        <v>15</v>
      </c>
      <c r="F1175" t="s">
        <v>16</v>
      </c>
      <c r="G1175" t="s">
        <v>32</v>
      </c>
      <c r="H1175" t="s">
        <v>18</v>
      </c>
      <c r="I1175" s="9">
        <v>44832</v>
      </c>
      <c r="J1175" s="9">
        <v>44848</v>
      </c>
      <c r="K1175" s="9">
        <v>44858</v>
      </c>
      <c r="L1175" t="s">
        <v>19</v>
      </c>
      <c r="M1175" s="4">
        <v>55210</v>
      </c>
      <c r="N1175">
        <v>4.0999999999999996</v>
      </c>
      <c r="O1175" t="s">
        <v>20</v>
      </c>
      <c r="P1175" s="4">
        <v>4</v>
      </c>
      <c r="Q1175" t="s">
        <v>28</v>
      </c>
      <c r="R1175" s="10" t="str">
        <f t="shared" si="36"/>
        <v>34-39</v>
      </c>
      <c r="S1175">
        <f t="shared" si="37"/>
        <v>26</v>
      </c>
    </row>
    <row r="1176" spans="1:19">
      <c r="A1176" t="s">
        <v>1250</v>
      </c>
      <c r="B1176" t="s">
        <v>30</v>
      </c>
      <c r="C1176" s="4">
        <v>32</v>
      </c>
      <c r="D1176" t="s">
        <v>14</v>
      </c>
      <c r="E1176" t="s">
        <v>15</v>
      </c>
      <c r="F1176" t="s">
        <v>78</v>
      </c>
      <c r="G1176" t="s">
        <v>27</v>
      </c>
      <c r="H1176" t="s">
        <v>18</v>
      </c>
      <c r="I1176" s="9">
        <v>44832</v>
      </c>
      <c r="J1176" s="9">
        <v>44842</v>
      </c>
      <c r="K1176" s="9">
        <v>44853</v>
      </c>
      <c r="L1176" t="s">
        <v>19</v>
      </c>
      <c r="M1176" s="4">
        <v>50500</v>
      </c>
      <c r="N1176">
        <v>4.0999999999999996</v>
      </c>
      <c r="O1176" t="s">
        <v>20</v>
      </c>
      <c r="P1176" s="4">
        <v>4</v>
      </c>
      <c r="Q1176" t="s">
        <v>21</v>
      </c>
      <c r="R1176" s="10" t="str">
        <f t="shared" si="36"/>
        <v>28-33</v>
      </c>
      <c r="S1176">
        <f t="shared" si="37"/>
        <v>21</v>
      </c>
    </row>
    <row r="1177" spans="1:19">
      <c r="A1177" t="s">
        <v>1251</v>
      </c>
      <c r="B1177" t="s">
        <v>13</v>
      </c>
      <c r="C1177" s="4">
        <v>27</v>
      </c>
      <c r="D1177" t="s">
        <v>14</v>
      </c>
      <c r="E1177" t="s">
        <v>15</v>
      </c>
      <c r="F1177" t="s">
        <v>50</v>
      </c>
      <c r="G1177" t="s">
        <v>27</v>
      </c>
      <c r="H1177" t="s">
        <v>18</v>
      </c>
      <c r="I1177" s="9">
        <v>44832</v>
      </c>
      <c r="J1177" s="9">
        <v>44847</v>
      </c>
      <c r="K1177" s="9">
        <v>44851</v>
      </c>
      <c r="L1177" t="s">
        <v>38</v>
      </c>
      <c r="M1177" s="5"/>
      <c r="P1177" s="4">
        <v>4</v>
      </c>
      <c r="Q1177" t="s">
        <v>28</v>
      </c>
      <c r="R1177" s="10" t="str">
        <f t="shared" si="36"/>
        <v>22-27</v>
      </c>
      <c r="S1177">
        <f t="shared" si="37"/>
        <v>19</v>
      </c>
    </row>
    <row r="1178" spans="1:19">
      <c r="A1178" t="s">
        <v>1252</v>
      </c>
      <c r="B1178" t="s">
        <v>30</v>
      </c>
      <c r="C1178" s="4">
        <v>25</v>
      </c>
      <c r="D1178" t="s">
        <v>24</v>
      </c>
      <c r="E1178" t="s">
        <v>43</v>
      </c>
      <c r="F1178" t="s">
        <v>50</v>
      </c>
      <c r="G1178" t="s">
        <v>17</v>
      </c>
      <c r="H1178" t="s">
        <v>51</v>
      </c>
      <c r="I1178" s="9">
        <v>44832</v>
      </c>
      <c r="J1178" s="9">
        <v>44846</v>
      </c>
      <c r="K1178" s="9">
        <v>44858</v>
      </c>
      <c r="L1178" t="s">
        <v>19</v>
      </c>
      <c r="M1178" s="4">
        <v>34833</v>
      </c>
      <c r="N1178">
        <v>3.6</v>
      </c>
      <c r="O1178" t="s">
        <v>20</v>
      </c>
      <c r="P1178" s="5"/>
      <c r="Q1178" t="s">
        <v>28</v>
      </c>
      <c r="R1178" s="10" t="str">
        <f t="shared" si="36"/>
        <v>22-27</v>
      </c>
      <c r="S1178">
        <f t="shared" si="37"/>
        <v>26</v>
      </c>
    </row>
    <row r="1179" spans="1:19">
      <c r="A1179" t="s">
        <v>1253</v>
      </c>
      <c r="B1179" t="s">
        <v>13</v>
      </c>
      <c r="C1179" s="4">
        <v>33</v>
      </c>
      <c r="D1179" t="s">
        <v>34</v>
      </c>
      <c r="E1179" t="s">
        <v>47</v>
      </c>
      <c r="F1179" t="s">
        <v>61</v>
      </c>
      <c r="G1179" t="s">
        <v>27</v>
      </c>
      <c r="H1179" t="s">
        <v>51</v>
      </c>
      <c r="I1179" s="9">
        <v>44832</v>
      </c>
      <c r="J1179" s="9">
        <v>44841</v>
      </c>
      <c r="K1179" s="9">
        <v>44851</v>
      </c>
      <c r="L1179" t="s">
        <v>19</v>
      </c>
      <c r="M1179" s="4">
        <v>61197</v>
      </c>
      <c r="N1179">
        <v>4</v>
      </c>
      <c r="O1179" t="s">
        <v>20</v>
      </c>
      <c r="P1179" s="5"/>
      <c r="Q1179" t="s">
        <v>28</v>
      </c>
      <c r="R1179" s="10" t="str">
        <f t="shared" si="36"/>
        <v>28-33</v>
      </c>
      <c r="S1179">
        <f t="shared" si="37"/>
        <v>19</v>
      </c>
    </row>
    <row r="1180" spans="1:19">
      <c r="A1180" t="s">
        <v>1254</v>
      </c>
      <c r="B1180" t="s">
        <v>30</v>
      </c>
      <c r="C1180" s="4">
        <v>30</v>
      </c>
      <c r="D1180" t="s">
        <v>14</v>
      </c>
      <c r="E1180" t="s">
        <v>65</v>
      </c>
      <c r="F1180" t="s">
        <v>16</v>
      </c>
      <c r="G1180" t="s">
        <v>66</v>
      </c>
      <c r="H1180" t="s">
        <v>51</v>
      </c>
      <c r="I1180" s="9">
        <v>44832</v>
      </c>
      <c r="J1180" s="9">
        <v>44845</v>
      </c>
      <c r="K1180" s="9">
        <v>44849</v>
      </c>
      <c r="L1180" t="s">
        <v>19</v>
      </c>
      <c r="M1180" s="5"/>
      <c r="O1180" t="s">
        <v>20</v>
      </c>
      <c r="P1180" s="4">
        <v>3</v>
      </c>
      <c r="Q1180" t="s">
        <v>28</v>
      </c>
      <c r="R1180" s="10" t="str">
        <f t="shared" si="36"/>
        <v>28-33</v>
      </c>
      <c r="S1180">
        <f t="shared" si="37"/>
        <v>17</v>
      </c>
    </row>
    <row r="1181" spans="1:19">
      <c r="A1181" t="s">
        <v>1255</v>
      </c>
      <c r="B1181" t="s">
        <v>13</v>
      </c>
      <c r="C1181" s="4">
        <v>32</v>
      </c>
      <c r="D1181" t="s">
        <v>80</v>
      </c>
      <c r="E1181" t="s">
        <v>81</v>
      </c>
      <c r="F1181" t="s">
        <v>16</v>
      </c>
      <c r="G1181" t="s">
        <v>27</v>
      </c>
      <c r="H1181" t="s">
        <v>51</v>
      </c>
      <c r="I1181" s="9">
        <v>44833</v>
      </c>
      <c r="J1181" s="9">
        <v>44844</v>
      </c>
      <c r="K1181" s="9">
        <v>44852</v>
      </c>
      <c r="L1181" t="s">
        <v>19</v>
      </c>
      <c r="M1181" s="4">
        <v>44301</v>
      </c>
      <c r="N1181">
        <v>4.0999999999999996</v>
      </c>
      <c r="O1181" t="s">
        <v>20</v>
      </c>
      <c r="P1181" s="4">
        <v>5</v>
      </c>
      <c r="Q1181" t="s">
        <v>28</v>
      </c>
      <c r="R1181" s="10" t="str">
        <f t="shared" si="36"/>
        <v>28-33</v>
      </c>
      <c r="S1181">
        <f t="shared" si="37"/>
        <v>19</v>
      </c>
    </row>
    <row r="1182" spans="1:19">
      <c r="A1182" t="s">
        <v>1256</v>
      </c>
      <c r="B1182" t="s">
        <v>23</v>
      </c>
      <c r="C1182" s="4">
        <v>44</v>
      </c>
      <c r="D1182" t="s">
        <v>14</v>
      </c>
      <c r="E1182" t="s">
        <v>65</v>
      </c>
      <c r="F1182" t="s">
        <v>53</v>
      </c>
      <c r="G1182" t="s">
        <v>69</v>
      </c>
      <c r="H1182" t="s">
        <v>37</v>
      </c>
      <c r="I1182" s="9">
        <v>44833</v>
      </c>
      <c r="J1182" s="9">
        <v>44854</v>
      </c>
      <c r="K1182" s="9">
        <v>44859</v>
      </c>
      <c r="L1182" t="s">
        <v>38</v>
      </c>
      <c r="M1182" s="5"/>
      <c r="P1182" s="4">
        <v>5</v>
      </c>
      <c r="Q1182" t="s">
        <v>28</v>
      </c>
      <c r="R1182" s="10" t="str">
        <f t="shared" si="36"/>
        <v>40-45</v>
      </c>
      <c r="S1182">
        <f t="shared" si="37"/>
        <v>26</v>
      </c>
    </row>
    <row r="1183" spans="1:19">
      <c r="A1183" t="s">
        <v>1257</v>
      </c>
      <c r="B1183" t="s">
        <v>13</v>
      </c>
      <c r="C1183" s="4">
        <v>34</v>
      </c>
      <c r="D1183" t="s">
        <v>58</v>
      </c>
      <c r="E1183" t="s">
        <v>111</v>
      </c>
      <c r="F1183" t="s">
        <v>96</v>
      </c>
      <c r="G1183" t="s">
        <v>69</v>
      </c>
      <c r="H1183" t="s">
        <v>18</v>
      </c>
      <c r="I1183" s="9">
        <v>44833</v>
      </c>
      <c r="J1183" s="9">
        <v>44852</v>
      </c>
      <c r="K1183" s="9">
        <v>44860</v>
      </c>
      <c r="L1183" t="s">
        <v>38</v>
      </c>
      <c r="M1183" s="5"/>
      <c r="P1183" s="4">
        <v>4</v>
      </c>
      <c r="Q1183" t="s">
        <v>28</v>
      </c>
      <c r="R1183" s="10" t="str">
        <f t="shared" si="36"/>
        <v>34-39</v>
      </c>
      <c r="S1183">
        <f t="shared" si="37"/>
        <v>27</v>
      </c>
    </row>
    <row r="1184" spans="1:19">
      <c r="A1184" t="s">
        <v>1258</v>
      </c>
      <c r="B1184" t="s">
        <v>30</v>
      </c>
      <c r="C1184" s="4">
        <v>28</v>
      </c>
      <c r="D1184" t="s">
        <v>14</v>
      </c>
      <c r="E1184" t="s">
        <v>15</v>
      </c>
      <c r="F1184" t="s">
        <v>96</v>
      </c>
      <c r="G1184" t="s">
        <v>27</v>
      </c>
      <c r="H1184" t="s">
        <v>51</v>
      </c>
      <c r="I1184" s="9">
        <v>44833</v>
      </c>
      <c r="J1184" s="9">
        <v>44850</v>
      </c>
      <c r="K1184" s="9">
        <v>44859</v>
      </c>
      <c r="L1184" t="s">
        <v>75</v>
      </c>
      <c r="M1184" s="5"/>
      <c r="P1184" s="4">
        <v>4</v>
      </c>
      <c r="Q1184" t="s">
        <v>28</v>
      </c>
      <c r="R1184" s="10" t="str">
        <f t="shared" si="36"/>
        <v>28-33</v>
      </c>
      <c r="S1184">
        <f t="shared" si="37"/>
        <v>26</v>
      </c>
    </row>
    <row r="1185" spans="1:19">
      <c r="A1185" t="s">
        <v>1259</v>
      </c>
      <c r="B1185" t="s">
        <v>23</v>
      </c>
      <c r="C1185" s="4">
        <v>27</v>
      </c>
      <c r="D1185" t="s">
        <v>129</v>
      </c>
      <c r="E1185" t="s">
        <v>205</v>
      </c>
      <c r="F1185" t="s">
        <v>96</v>
      </c>
      <c r="G1185" t="s">
        <v>27</v>
      </c>
      <c r="H1185" t="s">
        <v>48</v>
      </c>
      <c r="I1185" s="9">
        <v>44833</v>
      </c>
      <c r="J1185" s="9">
        <v>44847</v>
      </c>
      <c r="K1185" s="9">
        <v>44855</v>
      </c>
      <c r="L1185" t="s">
        <v>19</v>
      </c>
      <c r="M1185" s="4">
        <v>56655</v>
      </c>
      <c r="N1185">
        <v>4.8</v>
      </c>
      <c r="O1185" t="s">
        <v>20</v>
      </c>
      <c r="P1185" s="4">
        <v>4</v>
      </c>
      <c r="Q1185" t="s">
        <v>28</v>
      </c>
      <c r="R1185" s="10" t="str">
        <f t="shared" si="36"/>
        <v>22-27</v>
      </c>
      <c r="S1185">
        <f t="shared" si="37"/>
        <v>22</v>
      </c>
    </row>
    <row r="1186" spans="1:19">
      <c r="A1186" t="s">
        <v>1260</v>
      </c>
      <c r="B1186" t="s">
        <v>13</v>
      </c>
      <c r="C1186" s="4">
        <v>25</v>
      </c>
      <c r="D1186" t="s">
        <v>83</v>
      </c>
      <c r="E1186" t="s">
        <v>84</v>
      </c>
      <c r="F1186" t="s">
        <v>36</v>
      </c>
      <c r="G1186" t="s">
        <v>32</v>
      </c>
      <c r="H1186" t="s">
        <v>18</v>
      </c>
      <c r="I1186" s="9">
        <v>44833</v>
      </c>
      <c r="J1186" s="9">
        <v>44853</v>
      </c>
      <c r="K1186" s="9">
        <v>44862</v>
      </c>
      <c r="L1186" t="s">
        <v>56</v>
      </c>
      <c r="M1186" s="5"/>
      <c r="P1186" s="4">
        <v>4</v>
      </c>
      <c r="Q1186" t="s">
        <v>28</v>
      </c>
      <c r="R1186" s="10" t="str">
        <f t="shared" si="36"/>
        <v>22-27</v>
      </c>
      <c r="S1186">
        <f t="shared" si="37"/>
        <v>29</v>
      </c>
    </row>
    <row r="1187" spans="1:19">
      <c r="A1187" t="s">
        <v>1261</v>
      </c>
      <c r="B1187" t="s">
        <v>23</v>
      </c>
      <c r="C1187" s="4">
        <v>27</v>
      </c>
      <c r="D1187" t="s">
        <v>58</v>
      </c>
      <c r="E1187" t="s">
        <v>111</v>
      </c>
      <c r="F1187" t="s">
        <v>53</v>
      </c>
      <c r="G1187" t="s">
        <v>27</v>
      </c>
      <c r="H1187" t="s">
        <v>48</v>
      </c>
      <c r="I1187" s="9">
        <v>44834</v>
      </c>
      <c r="J1187" s="9">
        <v>44848</v>
      </c>
      <c r="K1187" s="9">
        <v>44858</v>
      </c>
      <c r="L1187" t="s">
        <v>38</v>
      </c>
      <c r="M1187" s="5"/>
      <c r="P1187" s="4">
        <v>3</v>
      </c>
      <c r="Q1187" t="s">
        <v>28</v>
      </c>
      <c r="R1187" s="10" t="str">
        <f t="shared" si="36"/>
        <v>22-27</v>
      </c>
      <c r="S1187">
        <f t="shared" si="37"/>
        <v>24</v>
      </c>
    </row>
    <row r="1188" spans="1:19">
      <c r="A1188" t="s">
        <v>1262</v>
      </c>
      <c r="B1188" t="s">
        <v>30</v>
      </c>
      <c r="C1188" s="4">
        <v>25</v>
      </c>
      <c r="D1188" t="s">
        <v>58</v>
      </c>
      <c r="E1188" t="s">
        <v>111</v>
      </c>
      <c r="F1188" t="s">
        <v>44</v>
      </c>
      <c r="G1188" t="s">
        <v>17</v>
      </c>
      <c r="H1188" t="s">
        <v>37</v>
      </c>
      <c r="I1188" s="9">
        <v>44834</v>
      </c>
      <c r="J1188" s="9">
        <v>44851</v>
      </c>
      <c r="K1188" s="9">
        <v>44858</v>
      </c>
      <c r="L1188" t="s">
        <v>75</v>
      </c>
      <c r="M1188" s="5"/>
      <c r="P1188" s="5"/>
      <c r="Q1188" t="s">
        <v>28</v>
      </c>
      <c r="R1188" s="10" t="str">
        <f t="shared" si="36"/>
        <v>22-27</v>
      </c>
      <c r="S1188">
        <f t="shared" si="37"/>
        <v>24</v>
      </c>
    </row>
    <row r="1189" spans="1:19">
      <c r="A1189" t="s">
        <v>1263</v>
      </c>
      <c r="B1189" t="s">
        <v>13</v>
      </c>
      <c r="C1189" s="4">
        <v>34</v>
      </c>
      <c r="D1189" t="s">
        <v>14</v>
      </c>
      <c r="E1189" t="s">
        <v>15</v>
      </c>
      <c r="F1189" t="s">
        <v>16</v>
      </c>
      <c r="G1189" t="s">
        <v>27</v>
      </c>
      <c r="H1189" t="s">
        <v>18</v>
      </c>
      <c r="I1189" s="9">
        <v>44835</v>
      </c>
      <c r="J1189" s="9">
        <v>44855</v>
      </c>
      <c r="K1189" s="9">
        <v>44864</v>
      </c>
      <c r="L1189" t="s">
        <v>38</v>
      </c>
      <c r="M1189" s="5"/>
      <c r="P1189" s="4">
        <v>4</v>
      </c>
      <c r="Q1189" t="s">
        <v>28</v>
      </c>
      <c r="R1189" s="10" t="str">
        <f t="shared" si="36"/>
        <v>34-39</v>
      </c>
      <c r="S1189">
        <f t="shared" si="37"/>
        <v>29</v>
      </c>
    </row>
    <row r="1190" spans="1:19">
      <c r="A1190" t="s">
        <v>1264</v>
      </c>
      <c r="B1190" t="s">
        <v>13</v>
      </c>
      <c r="C1190" s="4">
        <v>28</v>
      </c>
      <c r="D1190" t="s">
        <v>83</v>
      </c>
      <c r="E1190" t="s">
        <v>84</v>
      </c>
      <c r="F1190" t="s">
        <v>86</v>
      </c>
      <c r="G1190" t="s">
        <v>27</v>
      </c>
      <c r="H1190" t="s">
        <v>18</v>
      </c>
      <c r="I1190" s="9">
        <v>44835</v>
      </c>
      <c r="J1190" s="9">
        <v>44848</v>
      </c>
      <c r="K1190" s="9">
        <v>44852</v>
      </c>
      <c r="L1190" t="s">
        <v>19</v>
      </c>
      <c r="M1190" s="4">
        <v>126167</v>
      </c>
      <c r="N1190">
        <v>4.2</v>
      </c>
      <c r="O1190" t="s">
        <v>20</v>
      </c>
      <c r="P1190" s="4">
        <v>5</v>
      </c>
      <c r="Q1190" t="s">
        <v>28</v>
      </c>
      <c r="R1190" s="10" t="str">
        <f t="shared" si="36"/>
        <v>28-33</v>
      </c>
      <c r="S1190">
        <f t="shared" si="37"/>
        <v>17</v>
      </c>
    </row>
    <row r="1191" spans="1:19">
      <c r="A1191" t="s">
        <v>1265</v>
      </c>
      <c r="B1191" t="s">
        <v>30</v>
      </c>
      <c r="C1191" s="4">
        <v>41</v>
      </c>
      <c r="D1191" t="s">
        <v>24</v>
      </c>
      <c r="E1191" t="s">
        <v>43</v>
      </c>
      <c r="F1191" t="s">
        <v>53</v>
      </c>
      <c r="G1191" t="s">
        <v>27</v>
      </c>
      <c r="H1191" t="s">
        <v>18</v>
      </c>
      <c r="I1191" s="9">
        <v>44835</v>
      </c>
      <c r="J1191" s="9">
        <v>44851</v>
      </c>
      <c r="K1191" s="9">
        <v>44857</v>
      </c>
      <c r="L1191" t="s">
        <v>19</v>
      </c>
      <c r="M1191" s="4">
        <v>52156</v>
      </c>
      <c r="N1191">
        <v>4.7</v>
      </c>
      <c r="O1191" t="s">
        <v>20</v>
      </c>
      <c r="P1191" s="4">
        <v>4</v>
      </c>
      <c r="Q1191" t="s">
        <v>28</v>
      </c>
      <c r="R1191" s="10" t="str">
        <f t="shared" si="36"/>
        <v>40-45</v>
      </c>
      <c r="S1191">
        <f t="shared" si="37"/>
        <v>22</v>
      </c>
    </row>
    <row r="1192" spans="1:19">
      <c r="A1192" t="s">
        <v>1266</v>
      </c>
      <c r="B1192" t="s">
        <v>13</v>
      </c>
      <c r="C1192" s="4">
        <v>34</v>
      </c>
      <c r="D1192" t="s">
        <v>24</v>
      </c>
      <c r="E1192" t="s">
        <v>43</v>
      </c>
      <c r="F1192" t="s">
        <v>125</v>
      </c>
      <c r="G1192" t="s">
        <v>27</v>
      </c>
      <c r="H1192" t="s">
        <v>48</v>
      </c>
      <c r="I1192" s="9">
        <v>44835</v>
      </c>
      <c r="J1192" s="9">
        <v>44854</v>
      </c>
      <c r="K1192" s="9">
        <v>44858</v>
      </c>
      <c r="L1192" t="s">
        <v>19</v>
      </c>
      <c r="M1192" s="4">
        <v>98829</v>
      </c>
      <c r="N1192">
        <v>4.5999999999999996</v>
      </c>
      <c r="O1192" t="s">
        <v>45</v>
      </c>
      <c r="P1192" s="4">
        <v>4</v>
      </c>
      <c r="Q1192" t="s">
        <v>28</v>
      </c>
      <c r="R1192" s="10" t="str">
        <f t="shared" si="36"/>
        <v>34-39</v>
      </c>
      <c r="S1192">
        <f t="shared" si="37"/>
        <v>23</v>
      </c>
    </row>
    <row r="1193" spans="1:19">
      <c r="A1193" t="s">
        <v>1267</v>
      </c>
      <c r="B1193" t="s">
        <v>30</v>
      </c>
      <c r="C1193" s="4">
        <v>36</v>
      </c>
      <c r="D1193" t="s">
        <v>34</v>
      </c>
      <c r="E1193" t="s">
        <v>35</v>
      </c>
      <c r="F1193" t="s">
        <v>53</v>
      </c>
      <c r="G1193" t="s">
        <v>17</v>
      </c>
      <c r="H1193" t="s">
        <v>51</v>
      </c>
      <c r="I1193" s="9">
        <v>44835</v>
      </c>
      <c r="J1193" s="9">
        <v>44846</v>
      </c>
      <c r="K1193" s="9">
        <v>44850</v>
      </c>
      <c r="L1193" t="s">
        <v>19</v>
      </c>
      <c r="M1193" s="5"/>
      <c r="O1193" t="s">
        <v>20</v>
      </c>
      <c r="P1193" s="4">
        <v>4</v>
      </c>
      <c r="Q1193" t="s">
        <v>28</v>
      </c>
      <c r="R1193" s="10" t="str">
        <f t="shared" si="36"/>
        <v>34-39</v>
      </c>
      <c r="S1193">
        <f t="shared" si="37"/>
        <v>15</v>
      </c>
    </row>
    <row r="1194" spans="1:19">
      <c r="A1194" t="s">
        <v>1268</v>
      </c>
      <c r="B1194" t="s">
        <v>13</v>
      </c>
      <c r="C1194" s="4">
        <v>23</v>
      </c>
      <c r="D1194" t="s">
        <v>14</v>
      </c>
      <c r="E1194" t="s">
        <v>65</v>
      </c>
      <c r="F1194" t="s">
        <v>26</v>
      </c>
      <c r="G1194" t="s">
        <v>66</v>
      </c>
      <c r="H1194" t="s">
        <v>37</v>
      </c>
      <c r="I1194" s="9">
        <v>44836</v>
      </c>
      <c r="J1194" s="9">
        <v>44846</v>
      </c>
      <c r="K1194" s="9">
        <v>44850</v>
      </c>
      <c r="L1194" t="s">
        <v>75</v>
      </c>
      <c r="M1194" s="5"/>
      <c r="P1194" s="4">
        <v>4</v>
      </c>
      <c r="Q1194" t="s">
        <v>28</v>
      </c>
      <c r="R1194" s="10" t="str">
        <f t="shared" si="36"/>
        <v>22-27</v>
      </c>
      <c r="S1194">
        <f t="shared" si="37"/>
        <v>14</v>
      </c>
    </row>
    <row r="1195" spans="1:19">
      <c r="A1195" t="s">
        <v>1269</v>
      </c>
      <c r="B1195" t="s">
        <v>30</v>
      </c>
      <c r="C1195" s="4">
        <v>32</v>
      </c>
      <c r="D1195" t="s">
        <v>24</v>
      </c>
      <c r="E1195" t="s">
        <v>43</v>
      </c>
      <c r="F1195" t="s">
        <v>31</v>
      </c>
      <c r="G1195" t="s">
        <v>27</v>
      </c>
      <c r="H1195" t="s">
        <v>48</v>
      </c>
      <c r="I1195" s="9">
        <v>44836</v>
      </c>
      <c r="J1195" s="9">
        <v>44854</v>
      </c>
      <c r="K1195" s="9">
        <v>44863</v>
      </c>
      <c r="L1195" t="s">
        <v>38</v>
      </c>
      <c r="M1195" s="5"/>
      <c r="P1195" s="4">
        <v>5</v>
      </c>
      <c r="Q1195" t="s">
        <v>21</v>
      </c>
      <c r="R1195" s="10" t="str">
        <f t="shared" si="36"/>
        <v>28-33</v>
      </c>
      <c r="S1195">
        <f t="shared" si="37"/>
        <v>27</v>
      </c>
    </row>
    <row r="1196" spans="1:19">
      <c r="A1196" t="s">
        <v>1270</v>
      </c>
      <c r="B1196" t="s">
        <v>13</v>
      </c>
      <c r="C1196" s="4">
        <v>25</v>
      </c>
      <c r="D1196" t="s">
        <v>24</v>
      </c>
      <c r="E1196" t="s">
        <v>43</v>
      </c>
      <c r="F1196" t="s">
        <v>36</v>
      </c>
      <c r="G1196" t="s">
        <v>17</v>
      </c>
      <c r="H1196" t="s">
        <v>18</v>
      </c>
      <c r="I1196" s="9">
        <v>44836</v>
      </c>
      <c r="J1196" s="9">
        <v>44854</v>
      </c>
      <c r="K1196" s="9">
        <v>44861</v>
      </c>
      <c r="L1196" t="s">
        <v>19</v>
      </c>
      <c r="M1196" s="5"/>
      <c r="O1196" t="s">
        <v>20</v>
      </c>
      <c r="P1196" s="4">
        <v>4</v>
      </c>
      <c r="Q1196" t="s">
        <v>28</v>
      </c>
      <c r="R1196" s="10" t="str">
        <f t="shared" si="36"/>
        <v>22-27</v>
      </c>
      <c r="S1196">
        <f t="shared" si="37"/>
        <v>25</v>
      </c>
    </row>
    <row r="1197" spans="1:19">
      <c r="A1197" t="s">
        <v>1271</v>
      </c>
      <c r="B1197" t="s">
        <v>30</v>
      </c>
      <c r="C1197" s="4">
        <v>46</v>
      </c>
      <c r="D1197" t="s">
        <v>14</v>
      </c>
      <c r="E1197" t="s">
        <v>15</v>
      </c>
      <c r="F1197" t="s">
        <v>50</v>
      </c>
      <c r="G1197" t="s">
        <v>17</v>
      </c>
      <c r="H1197" t="s">
        <v>18</v>
      </c>
      <c r="I1197" s="9">
        <v>44836</v>
      </c>
      <c r="J1197" s="9">
        <v>44845</v>
      </c>
      <c r="K1197" s="9">
        <v>44853</v>
      </c>
      <c r="L1197" t="s">
        <v>19</v>
      </c>
      <c r="M1197" s="4">
        <v>58997</v>
      </c>
      <c r="N1197">
        <v>3.8</v>
      </c>
      <c r="O1197" t="s">
        <v>45</v>
      </c>
      <c r="P1197" s="4">
        <v>4</v>
      </c>
      <c r="Q1197" t="s">
        <v>63</v>
      </c>
      <c r="R1197" s="10" t="str">
        <f t="shared" si="36"/>
        <v>46-51</v>
      </c>
      <c r="S1197">
        <f t="shared" si="37"/>
        <v>17</v>
      </c>
    </row>
    <row r="1198" spans="1:19">
      <c r="A1198" t="s">
        <v>1272</v>
      </c>
      <c r="B1198" t="s">
        <v>23</v>
      </c>
      <c r="C1198" s="4">
        <v>37</v>
      </c>
      <c r="D1198" t="s">
        <v>14</v>
      </c>
      <c r="E1198" t="s">
        <v>15</v>
      </c>
      <c r="F1198" t="s">
        <v>125</v>
      </c>
      <c r="G1198" t="s">
        <v>27</v>
      </c>
      <c r="H1198" t="s">
        <v>18</v>
      </c>
      <c r="I1198" s="9">
        <v>44836</v>
      </c>
      <c r="J1198" s="9">
        <v>44855</v>
      </c>
      <c r="K1198" s="9">
        <v>44866</v>
      </c>
      <c r="L1198" t="s">
        <v>19</v>
      </c>
      <c r="M1198" s="4">
        <v>136448</v>
      </c>
      <c r="N1198">
        <v>3.9</v>
      </c>
      <c r="O1198" t="s">
        <v>20</v>
      </c>
      <c r="P1198" s="4">
        <v>3</v>
      </c>
      <c r="Q1198" t="s">
        <v>21</v>
      </c>
      <c r="R1198" s="10" t="str">
        <f t="shared" si="36"/>
        <v>34-39</v>
      </c>
      <c r="S1198">
        <f t="shared" si="37"/>
        <v>30</v>
      </c>
    </row>
    <row r="1199" spans="1:19">
      <c r="A1199" t="s">
        <v>1273</v>
      </c>
      <c r="B1199" t="s">
        <v>23</v>
      </c>
      <c r="C1199" s="4">
        <v>49</v>
      </c>
      <c r="D1199" t="s">
        <v>14</v>
      </c>
      <c r="E1199" t="s">
        <v>65</v>
      </c>
      <c r="F1199" t="s">
        <v>36</v>
      </c>
      <c r="G1199" t="s">
        <v>17</v>
      </c>
      <c r="H1199" t="s">
        <v>51</v>
      </c>
      <c r="I1199" s="9">
        <v>44836</v>
      </c>
      <c r="J1199" s="9">
        <v>44858</v>
      </c>
      <c r="K1199" s="9">
        <v>44866</v>
      </c>
      <c r="L1199" t="s">
        <v>38</v>
      </c>
      <c r="M1199" s="5"/>
      <c r="P1199" s="4">
        <v>5</v>
      </c>
      <c r="Q1199" t="s">
        <v>28</v>
      </c>
      <c r="R1199" s="10" t="str">
        <f t="shared" si="36"/>
        <v>46-51</v>
      </c>
      <c r="S1199">
        <f t="shared" si="37"/>
        <v>30</v>
      </c>
    </row>
    <row r="1200" spans="1:19">
      <c r="A1200" t="s">
        <v>1274</v>
      </c>
      <c r="B1200" t="s">
        <v>30</v>
      </c>
      <c r="C1200" s="4">
        <v>31</v>
      </c>
      <c r="D1200" t="s">
        <v>83</v>
      </c>
      <c r="E1200" t="s">
        <v>117</v>
      </c>
      <c r="F1200" t="s">
        <v>78</v>
      </c>
      <c r="G1200" t="s">
        <v>32</v>
      </c>
      <c r="H1200" t="s">
        <v>18</v>
      </c>
      <c r="I1200" s="9">
        <v>44836</v>
      </c>
      <c r="J1200" s="9">
        <v>44855</v>
      </c>
      <c r="K1200" s="9">
        <v>44860</v>
      </c>
      <c r="L1200" t="s">
        <v>19</v>
      </c>
      <c r="M1200" s="4">
        <v>57685</v>
      </c>
      <c r="N1200">
        <v>4.2</v>
      </c>
      <c r="O1200" t="s">
        <v>20</v>
      </c>
      <c r="P1200" s="5"/>
      <c r="Q1200" t="s">
        <v>28</v>
      </c>
      <c r="R1200" s="10" t="str">
        <f t="shared" si="36"/>
        <v>28-33</v>
      </c>
      <c r="S1200">
        <f t="shared" si="37"/>
        <v>24</v>
      </c>
    </row>
    <row r="1201" spans="1:19">
      <c r="A1201" t="s">
        <v>1275</v>
      </c>
      <c r="B1201" t="s">
        <v>13</v>
      </c>
      <c r="C1201" s="4">
        <v>25</v>
      </c>
      <c r="D1201" t="s">
        <v>14</v>
      </c>
      <c r="E1201" t="s">
        <v>15</v>
      </c>
      <c r="F1201" t="s">
        <v>26</v>
      </c>
      <c r="G1201" t="s">
        <v>27</v>
      </c>
      <c r="H1201" t="s">
        <v>37</v>
      </c>
      <c r="I1201" s="9">
        <v>44837</v>
      </c>
      <c r="J1201" s="9">
        <v>44854</v>
      </c>
      <c r="K1201" s="9">
        <v>44864</v>
      </c>
      <c r="L1201" t="s">
        <v>19</v>
      </c>
      <c r="M1201" s="4">
        <v>52740</v>
      </c>
      <c r="N1201">
        <v>3.9</v>
      </c>
      <c r="O1201" t="s">
        <v>45</v>
      </c>
      <c r="P1201" s="4">
        <v>4</v>
      </c>
      <c r="Q1201" t="s">
        <v>28</v>
      </c>
      <c r="R1201" s="10" t="str">
        <f t="shared" si="36"/>
        <v>22-27</v>
      </c>
      <c r="S1201">
        <f t="shared" si="37"/>
        <v>27</v>
      </c>
    </row>
    <row r="1202" spans="1:19">
      <c r="A1202" t="s">
        <v>1276</v>
      </c>
      <c r="B1202" t="s">
        <v>30</v>
      </c>
      <c r="C1202" s="4">
        <v>31</v>
      </c>
      <c r="D1202" t="s">
        <v>40</v>
      </c>
      <c r="E1202" t="s">
        <v>41</v>
      </c>
      <c r="F1202" t="s">
        <v>53</v>
      </c>
      <c r="G1202" t="s">
        <v>32</v>
      </c>
      <c r="H1202" t="s">
        <v>18</v>
      </c>
      <c r="I1202" s="9">
        <v>44837</v>
      </c>
      <c r="J1202" s="9">
        <v>44858</v>
      </c>
      <c r="K1202" s="9">
        <v>44864</v>
      </c>
      <c r="L1202" t="s">
        <v>75</v>
      </c>
      <c r="M1202" s="5"/>
      <c r="P1202" s="4">
        <v>4</v>
      </c>
      <c r="Q1202" t="s">
        <v>28</v>
      </c>
      <c r="R1202" s="10" t="str">
        <f t="shared" si="36"/>
        <v>28-33</v>
      </c>
      <c r="S1202">
        <f t="shared" si="37"/>
        <v>27</v>
      </c>
    </row>
    <row r="1203" spans="1:19">
      <c r="A1203" t="s">
        <v>1277</v>
      </c>
      <c r="B1203" t="s">
        <v>13</v>
      </c>
      <c r="C1203" s="4">
        <v>28</v>
      </c>
      <c r="D1203" t="s">
        <v>14</v>
      </c>
      <c r="E1203" t="s">
        <v>65</v>
      </c>
      <c r="F1203" t="s">
        <v>26</v>
      </c>
      <c r="G1203" t="s">
        <v>32</v>
      </c>
      <c r="H1203" t="s">
        <v>37</v>
      </c>
      <c r="I1203" s="9">
        <v>44837</v>
      </c>
      <c r="J1203" s="9">
        <v>44852</v>
      </c>
      <c r="K1203" s="9">
        <v>44860</v>
      </c>
      <c r="L1203" t="s">
        <v>19</v>
      </c>
      <c r="M1203" s="4">
        <v>57470</v>
      </c>
      <c r="N1203">
        <v>3.5</v>
      </c>
      <c r="O1203" t="s">
        <v>20</v>
      </c>
      <c r="P1203" s="4">
        <v>4</v>
      </c>
      <c r="Q1203" t="s">
        <v>28</v>
      </c>
      <c r="R1203" s="10" t="str">
        <f t="shared" si="36"/>
        <v>28-33</v>
      </c>
      <c r="S1203">
        <f t="shared" si="37"/>
        <v>23</v>
      </c>
    </row>
    <row r="1204" spans="1:19">
      <c r="A1204" t="s">
        <v>1278</v>
      </c>
      <c r="B1204" t="s">
        <v>13</v>
      </c>
      <c r="C1204" s="4">
        <v>22</v>
      </c>
      <c r="D1204" t="s">
        <v>14</v>
      </c>
      <c r="E1204" t="s">
        <v>15</v>
      </c>
      <c r="F1204" t="s">
        <v>53</v>
      </c>
      <c r="G1204" t="s">
        <v>27</v>
      </c>
      <c r="H1204" t="s">
        <v>37</v>
      </c>
      <c r="I1204" s="9">
        <v>44837</v>
      </c>
      <c r="J1204" s="9">
        <v>44846</v>
      </c>
      <c r="K1204" s="9">
        <v>44857</v>
      </c>
      <c r="L1204" t="s">
        <v>38</v>
      </c>
      <c r="M1204" s="5"/>
      <c r="P1204" s="4">
        <v>4</v>
      </c>
      <c r="Q1204" t="s">
        <v>28</v>
      </c>
      <c r="R1204" s="10" t="str">
        <f t="shared" si="36"/>
        <v>22-27</v>
      </c>
      <c r="S1204">
        <f t="shared" si="37"/>
        <v>20</v>
      </c>
    </row>
    <row r="1205" spans="1:19">
      <c r="A1205" t="s">
        <v>1279</v>
      </c>
      <c r="B1205" t="s">
        <v>13</v>
      </c>
      <c r="C1205" s="4">
        <v>23</v>
      </c>
      <c r="D1205" t="s">
        <v>24</v>
      </c>
      <c r="E1205" t="s">
        <v>25</v>
      </c>
      <c r="F1205" t="s">
        <v>44</v>
      </c>
      <c r="G1205" t="s">
        <v>17</v>
      </c>
      <c r="H1205" t="s">
        <v>37</v>
      </c>
      <c r="I1205" s="9">
        <v>44837</v>
      </c>
      <c r="J1205" s="9">
        <v>44854</v>
      </c>
      <c r="K1205" s="9">
        <v>44863</v>
      </c>
      <c r="L1205" t="s">
        <v>19</v>
      </c>
      <c r="M1205" s="4">
        <v>57510</v>
      </c>
      <c r="N1205">
        <v>4.0999999999999996</v>
      </c>
      <c r="O1205" t="s">
        <v>20</v>
      </c>
      <c r="P1205" s="5"/>
      <c r="Q1205" t="s">
        <v>21</v>
      </c>
      <c r="R1205" s="10" t="str">
        <f t="shared" si="36"/>
        <v>22-27</v>
      </c>
      <c r="S1205">
        <f t="shared" si="37"/>
        <v>26</v>
      </c>
    </row>
    <row r="1206" spans="1:19">
      <c r="A1206" t="s">
        <v>1280</v>
      </c>
      <c r="B1206" t="s">
        <v>13</v>
      </c>
      <c r="C1206" s="4">
        <v>26</v>
      </c>
      <c r="D1206" t="s">
        <v>80</v>
      </c>
      <c r="E1206" t="s">
        <v>81</v>
      </c>
      <c r="F1206" t="s">
        <v>50</v>
      </c>
      <c r="G1206" t="s">
        <v>27</v>
      </c>
      <c r="H1206" t="s">
        <v>18</v>
      </c>
      <c r="I1206" s="9">
        <v>44837</v>
      </c>
      <c r="J1206" s="9">
        <v>44854</v>
      </c>
      <c r="K1206" s="9">
        <v>44863</v>
      </c>
      <c r="L1206" t="s">
        <v>19</v>
      </c>
      <c r="M1206" s="4">
        <v>52440</v>
      </c>
      <c r="N1206">
        <v>3.9</v>
      </c>
      <c r="O1206" t="s">
        <v>20</v>
      </c>
      <c r="P1206" s="4">
        <v>5</v>
      </c>
      <c r="Q1206" t="s">
        <v>28</v>
      </c>
      <c r="R1206" s="10" t="str">
        <f t="shared" si="36"/>
        <v>22-27</v>
      </c>
      <c r="S1206">
        <f t="shared" si="37"/>
        <v>26</v>
      </c>
    </row>
    <row r="1207" spans="1:19">
      <c r="A1207" t="s">
        <v>1281</v>
      </c>
      <c r="B1207" t="s">
        <v>30</v>
      </c>
      <c r="C1207" s="4">
        <v>36</v>
      </c>
      <c r="D1207" t="s">
        <v>24</v>
      </c>
      <c r="E1207" t="s">
        <v>43</v>
      </c>
      <c r="F1207" t="s">
        <v>93</v>
      </c>
      <c r="G1207" t="s">
        <v>17</v>
      </c>
      <c r="H1207" t="s">
        <v>37</v>
      </c>
      <c r="I1207" s="9">
        <v>44837</v>
      </c>
      <c r="J1207" s="9">
        <v>44852</v>
      </c>
      <c r="K1207" s="9">
        <v>44860</v>
      </c>
      <c r="L1207" t="s">
        <v>19</v>
      </c>
      <c r="M1207" s="4">
        <v>105913</v>
      </c>
      <c r="N1207">
        <v>4.8</v>
      </c>
      <c r="O1207" t="s">
        <v>20</v>
      </c>
      <c r="P1207" s="4">
        <v>4</v>
      </c>
      <c r="Q1207" t="s">
        <v>21</v>
      </c>
      <c r="R1207" s="10" t="str">
        <f t="shared" si="36"/>
        <v>34-39</v>
      </c>
      <c r="S1207">
        <f t="shared" si="37"/>
        <v>23</v>
      </c>
    </row>
    <row r="1208" spans="1:19">
      <c r="A1208" t="s">
        <v>1282</v>
      </c>
      <c r="B1208" t="s">
        <v>30</v>
      </c>
      <c r="C1208" s="4">
        <v>34</v>
      </c>
      <c r="D1208" t="s">
        <v>24</v>
      </c>
      <c r="E1208" t="s">
        <v>43</v>
      </c>
      <c r="F1208" t="s">
        <v>50</v>
      </c>
      <c r="G1208" t="s">
        <v>17</v>
      </c>
      <c r="H1208" t="s">
        <v>37</v>
      </c>
      <c r="I1208" s="9">
        <v>44838</v>
      </c>
      <c r="J1208" s="9">
        <v>44851</v>
      </c>
      <c r="K1208" s="9">
        <v>44856</v>
      </c>
      <c r="L1208" t="s">
        <v>19</v>
      </c>
      <c r="M1208" s="4">
        <v>37563</v>
      </c>
      <c r="N1208">
        <v>4.0999999999999996</v>
      </c>
      <c r="O1208" t="s">
        <v>20</v>
      </c>
      <c r="P1208" s="4">
        <v>2</v>
      </c>
      <c r="Q1208" t="s">
        <v>28</v>
      </c>
      <c r="R1208" s="10" t="str">
        <f t="shared" si="36"/>
        <v>34-39</v>
      </c>
      <c r="S1208">
        <f t="shared" si="37"/>
        <v>18</v>
      </c>
    </row>
    <row r="1209" spans="1:19">
      <c r="A1209" t="s">
        <v>1283</v>
      </c>
      <c r="B1209" t="s">
        <v>13</v>
      </c>
      <c r="C1209" s="4">
        <v>28</v>
      </c>
      <c r="D1209" t="s">
        <v>58</v>
      </c>
      <c r="E1209" t="s">
        <v>59</v>
      </c>
      <c r="F1209" t="s">
        <v>31</v>
      </c>
      <c r="G1209" t="s">
        <v>27</v>
      </c>
      <c r="H1209" t="s">
        <v>48</v>
      </c>
      <c r="I1209" s="9">
        <v>44838</v>
      </c>
      <c r="J1209" s="9">
        <v>44854</v>
      </c>
      <c r="K1209" s="9">
        <v>44859</v>
      </c>
      <c r="L1209" t="s">
        <v>75</v>
      </c>
      <c r="M1209" s="5"/>
      <c r="P1209" s="4">
        <v>4</v>
      </c>
      <c r="Q1209" t="s">
        <v>28</v>
      </c>
      <c r="R1209" s="10" t="str">
        <f t="shared" si="36"/>
        <v>28-33</v>
      </c>
      <c r="S1209">
        <f t="shared" si="37"/>
        <v>21</v>
      </c>
    </row>
    <row r="1210" spans="1:19">
      <c r="A1210" t="s">
        <v>1284</v>
      </c>
      <c r="B1210" t="s">
        <v>13</v>
      </c>
      <c r="C1210" s="4">
        <v>26</v>
      </c>
      <c r="D1210" t="s">
        <v>34</v>
      </c>
      <c r="E1210" t="s">
        <v>35</v>
      </c>
      <c r="F1210" t="s">
        <v>16</v>
      </c>
      <c r="G1210" t="s">
        <v>32</v>
      </c>
      <c r="H1210" t="s">
        <v>18</v>
      </c>
      <c r="I1210" s="9">
        <v>44839</v>
      </c>
      <c r="J1210" s="9">
        <v>44848</v>
      </c>
      <c r="K1210" s="9">
        <v>44852</v>
      </c>
      <c r="L1210" t="s">
        <v>19</v>
      </c>
      <c r="M1210" s="5"/>
      <c r="O1210" t="s">
        <v>20</v>
      </c>
      <c r="P1210" s="4">
        <v>4</v>
      </c>
      <c r="Q1210" t="s">
        <v>28</v>
      </c>
      <c r="R1210" s="10" t="str">
        <f t="shared" si="36"/>
        <v>22-27</v>
      </c>
      <c r="S1210">
        <f t="shared" si="37"/>
        <v>13</v>
      </c>
    </row>
    <row r="1211" spans="1:19">
      <c r="A1211" t="s">
        <v>1285</v>
      </c>
      <c r="B1211" t="s">
        <v>23</v>
      </c>
      <c r="C1211" s="4">
        <v>23</v>
      </c>
      <c r="D1211" t="s">
        <v>80</v>
      </c>
      <c r="E1211" t="s">
        <v>81</v>
      </c>
      <c r="F1211" t="s">
        <v>31</v>
      </c>
      <c r="G1211" t="s">
        <v>17</v>
      </c>
      <c r="H1211" t="s">
        <v>18</v>
      </c>
      <c r="I1211" s="9">
        <v>44839</v>
      </c>
      <c r="J1211" s="9">
        <v>44860</v>
      </c>
      <c r="K1211" s="9">
        <v>44872</v>
      </c>
      <c r="L1211" t="s">
        <v>19</v>
      </c>
      <c r="M1211" s="4">
        <v>75497</v>
      </c>
      <c r="N1211">
        <v>4.5999999999999996</v>
      </c>
      <c r="O1211" t="s">
        <v>20</v>
      </c>
      <c r="P1211" s="4">
        <v>2</v>
      </c>
      <c r="Q1211" t="s">
        <v>28</v>
      </c>
      <c r="R1211" s="10" t="str">
        <f t="shared" si="36"/>
        <v>22-27</v>
      </c>
      <c r="S1211">
        <f t="shared" si="37"/>
        <v>33</v>
      </c>
    </row>
    <row r="1212" spans="1:19">
      <c r="A1212" t="s">
        <v>1286</v>
      </c>
      <c r="B1212" t="s">
        <v>13</v>
      </c>
      <c r="C1212" s="4">
        <v>39</v>
      </c>
      <c r="D1212" t="s">
        <v>14</v>
      </c>
      <c r="E1212" t="s">
        <v>15</v>
      </c>
      <c r="F1212" t="s">
        <v>36</v>
      </c>
      <c r="G1212" t="s">
        <v>32</v>
      </c>
      <c r="H1212" t="s">
        <v>51</v>
      </c>
      <c r="I1212" s="9">
        <v>44839</v>
      </c>
      <c r="J1212" s="9">
        <v>44854</v>
      </c>
      <c r="K1212" s="9">
        <v>44860</v>
      </c>
      <c r="L1212" t="s">
        <v>38</v>
      </c>
      <c r="M1212" s="5"/>
      <c r="P1212" s="4">
        <v>4</v>
      </c>
      <c r="Q1212" t="s">
        <v>21</v>
      </c>
      <c r="R1212" s="10" t="str">
        <f t="shared" si="36"/>
        <v>34-39</v>
      </c>
      <c r="S1212">
        <f t="shared" si="37"/>
        <v>21</v>
      </c>
    </row>
    <row r="1213" spans="1:19">
      <c r="A1213" t="s">
        <v>1287</v>
      </c>
      <c r="B1213" t="s">
        <v>13</v>
      </c>
      <c r="C1213" s="4">
        <v>25</v>
      </c>
      <c r="D1213" t="s">
        <v>14</v>
      </c>
      <c r="E1213" t="s">
        <v>15</v>
      </c>
      <c r="F1213" t="s">
        <v>61</v>
      </c>
      <c r="G1213" t="s">
        <v>27</v>
      </c>
      <c r="H1213" t="s">
        <v>18</v>
      </c>
      <c r="I1213" s="9">
        <v>44839</v>
      </c>
      <c r="J1213" s="9">
        <v>44849</v>
      </c>
      <c r="K1213" s="9">
        <v>44858</v>
      </c>
      <c r="L1213" t="s">
        <v>75</v>
      </c>
      <c r="M1213" s="5"/>
      <c r="P1213" s="4">
        <v>4</v>
      </c>
      <c r="Q1213" t="s">
        <v>28</v>
      </c>
      <c r="R1213" s="10" t="str">
        <f t="shared" si="36"/>
        <v>22-27</v>
      </c>
      <c r="S1213">
        <f t="shared" si="37"/>
        <v>19</v>
      </c>
    </row>
    <row r="1214" spans="1:19">
      <c r="A1214" t="s">
        <v>1288</v>
      </c>
      <c r="B1214" t="s">
        <v>13</v>
      </c>
      <c r="C1214" s="4">
        <v>31</v>
      </c>
      <c r="D1214" t="s">
        <v>14</v>
      </c>
      <c r="E1214" t="s">
        <v>15</v>
      </c>
      <c r="F1214" t="s">
        <v>50</v>
      </c>
      <c r="G1214" t="s">
        <v>32</v>
      </c>
      <c r="H1214" t="s">
        <v>48</v>
      </c>
      <c r="I1214" s="9">
        <v>44839</v>
      </c>
      <c r="J1214" s="9">
        <v>44851</v>
      </c>
      <c r="K1214" s="9">
        <v>44860</v>
      </c>
      <c r="L1214" t="s">
        <v>19</v>
      </c>
      <c r="M1214" s="4">
        <v>31918</v>
      </c>
      <c r="N1214">
        <v>3.7</v>
      </c>
      <c r="O1214" t="s">
        <v>20</v>
      </c>
      <c r="P1214" s="4">
        <v>4</v>
      </c>
      <c r="Q1214" t="s">
        <v>28</v>
      </c>
      <c r="R1214" s="10" t="str">
        <f t="shared" si="36"/>
        <v>28-33</v>
      </c>
      <c r="S1214">
        <f t="shared" si="37"/>
        <v>21</v>
      </c>
    </row>
    <row r="1215" spans="1:19">
      <c r="A1215" t="s">
        <v>1289</v>
      </c>
      <c r="B1215" t="s">
        <v>30</v>
      </c>
      <c r="C1215" s="4">
        <v>27</v>
      </c>
      <c r="D1215" t="s">
        <v>83</v>
      </c>
      <c r="E1215" t="s">
        <v>117</v>
      </c>
      <c r="F1215" t="s">
        <v>53</v>
      </c>
      <c r="G1215" t="s">
        <v>17</v>
      </c>
      <c r="H1215" t="s">
        <v>37</v>
      </c>
      <c r="I1215" s="9">
        <v>44839</v>
      </c>
      <c r="J1215" s="9">
        <v>44853</v>
      </c>
      <c r="K1215" s="9">
        <v>44862</v>
      </c>
      <c r="L1215" t="s">
        <v>19</v>
      </c>
      <c r="M1215" s="4">
        <v>84768</v>
      </c>
      <c r="N1215">
        <v>4.4000000000000004</v>
      </c>
      <c r="O1215" t="s">
        <v>45</v>
      </c>
      <c r="P1215" s="5"/>
      <c r="Q1215" t="s">
        <v>28</v>
      </c>
      <c r="R1215" s="10" t="str">
        <f t="shared" si="36"/>
        <v>22-27</v>
      </c>
      <c r="S1215">
        <f t="shared" si="37"/>
        <v>23</v>
      </c>
    </row>
    <row r="1216" spans="1:19">
      <c r="A1216" t="s">
        <v>1290</v>
      </c>
      <c r="B1216" t="s">
        <v>30</v>
      </c>
      <c r="C1216" s="4">
        <v>28</v>
      </c>
      <c r="D1216" t="s">
        <v>34</v>
      </c>
      <c r="E1216" t="s">
        <v>35</v>
      </c>
      <c r="F1216" t="s">
        <v>78</v>
      </c>
      <c r="G1216" t="s">
        <v>32</v>
      </c>
      <c r="H1216" t="s">
        <v>18</v>
      </c>
      <c r="I1216" s="9">
        <v>44839</v>
      </c>
      <c r="J1216" s="9">
        <v>44848</v>
      </c>
      <c r="K1216" s="9">
        <v>44860</v>
      </c>
      <c r="L1216" t="s">
        <v>75</v>
      </c>
      <c r="M1216" s="5"/>
      <c r="P1216" s="5"/>
      <c r="Q1216" t="s">
        <v>28</v>
      </c>
      <c r="R1216" s="10" t="str">
        <f t="shared" si="36"/>
        <v>28-33</v>
      </c>
      <c r="S1216">
        <f t="shared" si="37"/>
        <v>21</v>
      </c>
    </row>
    <row r="1217" spans="1:19">
      <c r="A1217" t="s">
        <v>1291</v>
      </c>
      <c r="B1217" t="s">
        <v>13</v>
      </c>
      <c r="C1217" s="4">
        <v>30</v>
      </c>
      <c r="D1217" t="s">
        <v>14</v>
      </c>
      <c r="E1217" t="s">
        <v>15</v>
      </c>
      <c r="F1217" t="s">
        <v>36</v>
      </c>
      <c r="G1217" t="s">
        <v>17</v>
      </c>
      <c r="H1217" t="s">
        <v>48</v>
      </c>
      <c r="I1217" s="9">
        <v>44840</v>
      </c>
      <c r="J1217" s="9">
        <v>44857</v>
      </c>
      <c r="K1217" s="9">
        <v>44866</v>
      </c>
      <c r="L1217" t="s">
        <v>19</v>
      </c>
      <c r="M1217" s="4">
        <v>71089</v>
      </c>
      <c r="N1217">
        <v>4.2</v>
      </c>
      <c r="O1217" t="s">
        <v>45</v>
      </c>
      <c r="P1217" s="4">
        <v>3</v>
      </c>
      <c r="Q1217" t="s">
        <v>28</v>
      </c>
      <c r="R1217" s="10" t="str">
        <f t="shared" si="36"/>
        <v>28-33</v>
      </c>
      <c r="S1217">
        <f t="shared" si="37"/>
        <v>26</v>
      </c>
    </row>
    <row r="1218" spans="1:19">
      <c r="A1218" t="s">
        <v>1292</v>
      </c>
      <c r="B1218" t="s">
        <v>13</v>
      </c>
      <c r="C1218" s="4">
        <v>40</v>
      </c>
      <c r="D1218" t="s">
        <v>14</v>
      </c>
      <c r="E1218" t="s">
        <v>65</v>
      </c>
      <c r="F1218" t="s">
        <v>36</v>
      </c>
      <c r="G1218" t="s">
        <v>27</v>
      </c>
      <c r="H1218" t="s">
        <v>37</v>
      </c>
      <c r="I1218" s="9">
        <v>44840</v>
      </c>
      <c r="J1218" s="9">
        <v>44849</v>
      </c>
      <c r="K1218" s="9">
        <v>44856</v>
      </c>
      <c r="L1218" t="s">
        <v>56</v>
      </c>
      <c r="M1218" s="5"/>
      <c r="P1218" s="4">
        <v>4</v>
      </c>
      <c r="Q1218" t="s">
        <v>28</v>
      </c>
      <c r="R1218" s="10" t="str">
        <f t="shared" si="36"/>
        <v>40-45</v>
      </c>
      <c r="S1218">
        <f t="shared" si="37"/>
        <v>16</v>
      </c>
    </row>
    <row r="1219" spans="1:19">
      <c r="A1219" t="s">
        <v>1293</v>
      </c>
      <c r="B1219" t="s">
        <v>30</v>
      </c>
      <c r="C1219" s="4">
        <v>29</v>
      </c>
      <c r="D1219" t="s">
        <v>129</v>
      </c>
      <c r="E1219" t="s">
        <v>205</v>
      </c>
      <c r="F1219" t="s">
        <v>125</v>
      </c>
      <c r="G1219" t="s">
        <v>27</v>
      </c>
      <c r="H1219" t="s">
        <v>18</v>
      </c>
      <c r="I1219" s="9">
        <v>44841</v>
      </c>
      <c r="J1219" s="9">
        <v>44859</v>
      </c>
      <c r="K1219" s="9">
        <v>44867</v>
      </c>
      <c r="L1219" t="s">
        <v>19</v>
      </c>
      <c r="M1219" s="4">
        <v>132275</v>
      </c>
      <c r="N1219">
        <v>3.7</v>
      </c>
      <c r="O1219" t="s">
        <v>45</v>
      </c>
      <c r="P1219" s="4">
        <v>4</v>
      </c>
      <c r="Q1219" t="s">
        <v>28</v>
      </c>
      <c r="R1219" s="10" t="str">
        <f t="shared" ref="R1219:R1282" si="38">IF(AND(C1219&gt;=22,C1219&lt;=27),"22-27",
 IF(AND(C1219&gt;=28,C1219&lt;=33),"28-33",
 IF(AND(C1219&gt;=34,C1219&lt;=39),"34-39",
 IF(AND(C1219&gt;=40,C1219&lt;=45),"40-45",
 IF(AND(C1219&gt;=46,C1219&lt;=51),"46-51",
 IF(AND(C1219&gt;=52,C1219&lt;=57),"52-57","Other"))))))</f>
        <v>28-33</v>
      </c>
      <c r="S1219">
        <f t="shared" ref="S1219:S1282" si="39">K1219-I1219</f>
        <v>26</v>
      </c>
    </row>
    <row r="1220" spans="1:19">
      <c r="A1220" t="s">
        <v>1294</v>
      </c>
      <c r="B1220" t="s">
        <v>30</v>
      </c>
      <c r="C1220" s="4">
        <v>35</v>
      </c>
      <c r="D1220" t="s">
        <v>14</v>
      </c>
      <c r="E1220" t="s">
        <v>15</v>
      </c>
      <c r="F1220" t="s">
        <v>96</v>
      </c>
      <c r="G1220" t="s">
        <v>32</v>
      </c>
      <c r="H1220" t="s">
        <v>18</v>
      </c>
      <c r="I1220" s="9">
        <v>44841</v>
      </c>
      <c r="J1220" s="9">
        <v>44862</v>
      </c>
      <c r="K1220" s="9">
        <v>44869</v>
      </c>
      <c r="L1220" t="s">
        <v>19</v>
      </c>
      <c r="M1220" s="4">
        <v>50999</v>
      </c>
      <c r="N1220">
        <v>4.2</v>
      </c>
      <c r="O1220" t="s">
        <v>20</v>
      </c>
      <c r="P1220" s="4">
        <v>4</v>
      </c>
      <c r="Q1220" t="s">
        <v>63</v>
      </c>
      <c r="R1220" s="10" t="str">
        <f t="shared" si="38"/>
        <v>34-39</v>
      </c>
      <c r="S1220">
        <f t="shared" si="39"/>
        <v>28</v>
      </c>
    </row>
    <row r="1221" spans="1:19">
      <c r="A1221" t="s">
        <v>1295</v>
      </c>
      <c r="B1221" t="s">
        <v>13</v>
      </c>
      <c r="C1221" s="4">
        <v>23</v>
      </c>
      <c r="D1221" t="s">
        <v>24</v>
      </c>
      <c r="E1221" t="s">
        <v>25</v>
      </c>
      <c r="F1221" t="s">
        <v>50</v>
      </c>
      <c r="G1221" t="s">
        <v>17</v>
      </c>
      <c r="H1221" t="s">
        <v>18</v>
      </c>
      <c r="I1221" s="9">
        <v>44841</v>
      </c>
      <c r="J1221" s="9">
        <v>44858</v>
      </c>
      <c r="K1221" s="9">
        <v>44868</v>
      </c>
      <c r="L1221" t="s">
        <v>75</v>
      </c>
      <c r="M1221" s="5"/>
      <c r="P1221" s="4">
        <v>3</v>
      </c>
      <c r="Q1221" t="s">
        <v>28</v>
      </c>
      <c r="R1221" s="10" t="str">
        <f t="shared" si="38"/>
        <v>22-27</v>
      </c>
      <c r="S1221">
        <f t="shared" si="39"/>
        <v>27</v>
      </c>
    </row>
    <row r="1222" spans="1:19">
      <c r="A1222" t="s">
        <v>1296</v>
      </c>
      <c r="B1222" t="s">
        <v>23</v>
      </c>
      <c r="C1222" s="4">
        <v>25</v>
      </c>
      <c r="D1222" t="s">
        <v>24</v>
      </c>
      <c r="E1222" t="s">
        <v>25</v>
      </c>
      <c r="F1222" t="s">
        <v>61</v>
      </c>
      <c r="G1222" t="s">
        <v>66</v>
      </c>
      <c r="H1222" t="s">
        <v>48</v>
      </c>
      <c r="I1222" s="9">
        <v>44841</v>
      </c>
      <c r="J1222" s="9">
        <v>44861</v>
      </c>
      <c r="K1222" s="9">
        <v>44866</v>
      </c>
      <c r="L1222" t="s">
        <v>19</v>
      </c>
      <c r="M1222" s="4">
        <v>61934</v>
      </c>
      <c r="N1222">
        <v>4.9000000000000004</v>
      </c>
      <c r="O1222" t="s">
        <v>20</v>
      </c>
      <c r="P1222" s="4">
        <v>4</v>
      </c>
      <c r="Q1222" t="s">
        <v>28</v>
      </c>
      <c r="R1222" s="10" t="str">
        <f t="shared" si="38"/>
        <v>22-27</v>
      </c>
      <c r="S1222">
        <f t="shared" si="39"/>
        <v>25</v>
      </c>
    </row>
    <row r="1223" spans="1:19">
      <c r="A1223" t="s">
        <v>1297</v>
      </c>
      <c r="B1223" t="s">
        <v>13</v>
      </c>
      <c r="C1223" s="4">
        <v>35</v>
      </c>
      <c r="D1223" t="s">
        <v>24</v>
      </c>
      <c r="E1223" t="s">
        <v>43</v>
      </c>
      <c r="F1223" t="s">
        <v>31</v>
      </c>
      <c r="G1223" t="s">
        <v>27</v>
      </c>
      <c r="H1223" t="s">
        <v>37</v>
      </c>
      <c r="I1223" s="9">
        <v>44841</v>
      </c>
      <c r="J1223" s="9">
        <v>44862</v>
      </c>
      <c r="K1223" s="9">
        <v>44867</v>
      </c>
      <c r="L1223" t="s">
        <v>38</v>
      </c>
      <c r="M1223" s="5"/>
      <c r="P1223" s="4">
        <v>4</v>
      </c>
      <c r="Q1223" t="s">
        <v>28</v>
      </c>
      <c r="R1223" s="10" t="str">
        <f t="shared" si="38"/>
        <v>34-39</v>
      </c>
      <c r="S1223">
        <f t="shared" si="39"/>
        <v>26</v>
      </c>
    </row>
    <row r="1224" spans="1:19">
      <c r="A1224" t="s">
        <v>1298</v>
      </c>
      <c r="B1224" t="s">
        <v>13</v>
      </c>
      <c r="C1224" s="4">
        <v>31</v>
      </c>
      <c r="D1224" t="s">
        <v>24</v>
      </c>
      <c r="E1224" t="s">
        <v>43</v>
      </c>
      <c r="F1224" t="s">
        <v>106</v>
      </c>
      <c r="G1224" t="s">
        <v>17</v>
      </c>
      <c r="H1224" t="s">
        <v>48</v>
      </c>
      <c r="I1224" s="9">
        <v>44841</v>
      </c>
      <c r="J1224" s="9">
        <v>44855</v>
      </c>
      <c r="K1224" s="9">
        <v>44861</v>
      </c>
      <c r="L1224" t="s">
        <v>38</v>
      </c>
      <c r="M1224" s="5"/>
      <c r="P1224" s="5"/>
      <c r="Q1224" t="s">
        <v>28</v>
      </c>
      <c r="R1224" s="10" t="str">
        <f t="shared" si="38"/>
        <v>28-33</v>
      </c>
      <c r="S1224">
        <f t="shared" si="39"/>
        <v>20</v>
      </c>
    </row>
    <row r="1225" spans="1:19">
      <c r="A1225" t="s">
        <v>1299</v>
      </c>
      <c r="B1225" t="s">
        <v>23</v>
      </c>
      <c r="C1225" s="4">
        <v>25</v>
      </c>
      <c r="D1225" t="s">
        <v>14</v>
      </c>
      <c r="E1225" t="s">
        <v>65</v>
      </c>
      <c r="F1225" t="s">
        <v>53</v>
      </c>
      <c r="G1225" t="s">
        <v>17</v>
      </c>
      <c r="H1225" t="s">
        <v>18</v>
      </c>
      <c r="I1225" s="9">
        <v>44842</v>
      </c>
      <c r="J1225" s="9">
        <v>44855</v>
      </c>
      <c r="K1225" s="9">
        <v>44860</v>
      </c>
      <c r="L1225" t="s">
        <v>56</v>
      </c>
      <c r="M1225" s="5"/>
      <c r="P1225" s="4">
        <v>4</v>
      </c>
      <c r="Q1225" t="s">
        <v>21</v>
      </c>
      <c r="R1225" s="10" t="str">
        <f t="shared" si="38"/>
        <v>22-27</v>
      </c>
      <c r="S1225">
        <f t="shared" si="39"/>
        <v>18</v>
      </c>
    </row>
    <row r="1226" spans="1:19">
      <c r="A1226" t="s">
        <v>1300</v>
      </c>
      <c r="B1226" t="s">
        <v>13</v>
      </c>
      <c r="C1226" s="4">
        <v>29</v>
      </c>
      <c r="D1226" t="s">
        <v>14</v>
      </c>
      <c r="E1226" t="s">
        <v>65</v>
      </c>
      <c r="F1226" t="s">
        <v>73</v>
      </c>
      <c r="G1226" t="s">
        <v>17</v>
      </c>
      <c r="H1226" t="s">
        <v>37</v>
      </c>
      <c r="I1226" s="9">
        <v>44842</v>
      </c>
      <c r="J1226" s="9">
        <v>44857</v>
      </c>
      <c r="K1226" s="9">
        <v>44861</v>
      </c>
      <c r="L1226" t="s">
        <v>38</v>
      </c>
      <c r="M1226" s="5"/>
      <c r="P1226" s="4">
        <v>4</v>
      </c>
      <c r="Q1226" t="s">
        <v>28</v>
      </c>
      <c r="R1226" s="10" t="str">
        <f t="shared" si="38"/>
        <v>28-33</v>
      </c>
      <c r="S1226">
        <f t="shared" si="39"/>
        <v>19</v>
      </c>
    </row>
    <row r="1227" spans="1:19">
      <c r="A1227" t="s">
        <v>1301</v>
      </c>
      <c r="B1227" t="s">
        <v>30</v>
      </c>
      <c r="C1227" s="4">
        <v>29</v>
      </c>
      <c r="D1227" t="s">
        <v>24</v>
      </c>
      <c r="E1227" t="s">
        <v>25</v>
      </c>
      <c r="F1227" t="s">
        <v>78</v>
      </c>
      <c r="G1227" t="s">
        <v>32</v>
      </c>
      <c r="H1227" t="s">
        <v>18</v>
      </c>
      <c r="I1227" s="9">
        <v>44842</v>
      </c>
      <c r="J1227" s="9">
        <v>44860</v>
      </c>
      <c r="K1227" s="9">
        <v>44867</v>
      </c>
      <c r="L1227" t="s">
        <v>19</v>
      </c>
      <c r="M1227" s="4">
        <v>51351</v>
      </c>
      <c r="N1227">
        <v>3.9</v>
      </c>
      <c r="O1227" t="s">
        <v>20</v>
      </c>
      <c r="P1227" s="4">
        <v>3</v>
      </c>
      <c r="Q1227" t="s">
        <v>28</v>
      </c>
      <c r="R1227" s="10" t="str">
        <f t="shared" si="38"/>
        <v>28-33</v>
      </c>
      <c r="S1227">
        <f t="shared" si="39"/>
        <v>25</v>
      </c>
    </row>
    <row r="1228" spans="1:19">
      <c r="A1228" t="s">
        <v>1302</v>
      </c>
      <c r="B1228" t="s">
        <v>13</v>
      </c>
      <c r="C1228" s="4">
        <v>31</v>
      </c>
      <c r="D1228" t="s">
        <v>14</v>
      </c>
      <c r="E1228" t="s">
        <v>15</v>
      </c>
      <c r="F1228" t="s">
        <v>73</v>
      </c>
      <c r="G1228" t="s">
        <v>27</v>
      </c>
      <c r="H1228" t="s">
        <v>51</v>
      </c>
      <c r="I1228" s="9">
        <v>44842</v>
      </c>
      <c r="J1228" s="9">
        <v>44860</v>
      </c>
      <c r="K1228" s="9">
        <v>44867</v>
      </c>
      <c r="L1228" t="s">
        <v>19</v>
      </c>
      <c r="M1228" s="4">
        <v>160625</v>
      </c>
      <c r="N1228">
        <v>4.9000000000000004</v>
      </c>
      <c r="O1228" t="s">
        <v>20</v>
      </c>
      <c r="P1228" s="5"/>
      <c r="Q1228" t="s">
        <v>21</v>
      </c>
      <c r="R1228" s="10" t="str">
        <f t="shared" si="38"/>
        <v>28-33</v>
      </c>
      <c r="S1228">
        <f t="shared" si="39"/>
        <v>25</v>
      </c>
    </row>
    <row r="1229" spans="1:19">
      <c r="A1229" t="s">
        <v>1303</v>
      </c>
      <c r="B1229" t="s">
        <v>13</v>
      </c>
      <c r="C1229" s="4">
        <v>34</v>
      </c>
      <c r="D1229" t="s">
        <v>14</v>
      </c>
      <c r="E1229" t="s">
        <v>15</v>
      </c>
      <c r="F1229" t="s">
        <v>86</v>
      </c>
      <c r="G1229" t="s">
        <v>17</v>
      </c>
      <c r="H1229" t="s">
        <v>37</v>
      </c>
      <c r="I1229" s="9">
        <v>44843</v>
      </c>
      <c r="J1229" s="9">
        <v>44851</v>
      </c>
      <c r="K1229" s="9">
        <v>44862</v>
      </c>
      <c r="L1229" t="s">
        <v>19</v>
      </c>
      <c r="M1229" s="4">
        <v>193560</v>
      </c>
      <c r="N1229">
        <v>4</v>
      </c>
      <c r="O1229" t="s">
        <v>20</v>
      </c>
      <c r="P1229" s="4">
        <v>4</v>
      </c>
      <c r="Q1229" t="s">
        <v>28</v>
      </c>
      <c r="R1229" s="10" t="str">
        <f t="shared" si="38"/>
        <v>34-39</v>
      </c>
      <c r="S1229">
        <f t="shared" si="39"/>
        <v>19</v>
      </c>
    </row>
    <row r="1230" spans="1:19">
      <c r="A1230" t="s">
        <v>1304</v>
      </c>
      <c r="B1230" t="s">
        <v>23</v>
      </c>
      <c r="C1230" s="4">
        <v>25</v>
      </c>
      <c r="D1230" t="s">
        <v>24</v>
      </c>
      <c r="E1230" t="s">
        <v>43</v>
      </c>
      <c r="F1230" t="s">
        <v>44</v>
      </c>
      <c r="G1230" t="s">
        <v>17</v>
      </c>
      <c r="H1230" t="s">
        <v>48</v>
      </c>
      <c r="I1230" s="9">
        <v>44843</v>
      </c>
      <c r="J1230" s="9">
        <v>44852</v>
      </c>
      <c r="K1230" s="9">
        <v>44857</v>
      </c>
      <c r="L1230" t="s">
        <v>19</v>
      </c>
      <c r="M1230" s="5"/>
      <c r="O1230" t="s">
        <v>45</v>
      </c>
      <c r="P1230" s="4">
        <v>4</v>
      </c>
      <c r="Q1230" t="s">
        <v>28</v>
      </c>
      <c r="R1230" s="10" t="str">
        <f t="shared" si="38"/>
        <v>22-27</v>
      </c>
      <c r="S1230">
        <f t="shared" si="39"/>
        <v>14</v>
      </c>
    </row>
    <row r="1231" spans="1:19">
      <c r="A1231" t="s">
        <v>1305</v>
      </c>
      <c r="B1231" t="s">
        <v>13</v>
      </c>
      <c r="C1231" s="4">
        <v>25</v>
      </c>
      <c r="D1231" t="s">
        <v>24</v>
      </c>
      <c r="E1231" t="s">
        <v>25</v>
      </c>
      <c r="F1231" t="s">
        <v>16</v>
      </c>
      <c r="G1231" t="s">
        <v>27</v>
      </c>
      <c r="H1231" t="s">
        <v>37</v>
      </c>
      <c r="I1231" s="9">
        <v>44843</v>
      </c>
      <c r="J1231" s="9">
        <v>44854</v>
      </c>
      <c r="K1231" s="9">
        <v>44859</v>
      </c>
      <c r="L1231" t="s">
        <v>19</v>
      </c>
      <c r="M1231" s="4">
        <v>63185</v>
      </c>
      <c r="N1231">
        <v>5</v>
      </c>
      <c r="O1231" t="s">
        <v>20</v>
      </c>
      <c r="P1231" s="4">
        <v>4</v>
      </c>
      <c r="Q1231" t="s">
        <v>28</v>
      </c>
      <c r="R1231" s="10" t="str">
        <f t="shared" si="38"/>
        <v>22-27</v>
      </c>
      <c r="S1231">
        <f t="shared" si="39"/>
        <v>16</v>
      </c>
    </row>
    <row r="1232" spans="1:19">
      <c r="A1232" t="s">
        <v>1306</v>
      </c>
      <c r="B1232" t="s">
        <v>30</v>
      </c>
      <c r="C1232" s="4">
        <v>26</v>
      </c>
      <c r="D1232" t="s">
        <v>80</v>
      </c>
      <c r="E1232" t="s">
        <v>81</v>
      </c>
      <c r="F1232" t="s">
        <v>36</v>
      </c>
      <c r="G1232" t="s">
        <v>17</v>
      </c>
      <c r="H1232" t="s">
        <v>48</v>
      </c>
      <c r="I1232" s="9">
        <v>44843</v>
      </c>
      <c r="J1232" s="9">
        <v>44864</v>
      </c>
      <c r="K1232" s="9">
        <v>44876</v>
      </c>
      <c r="L1232" t="s">
        <v>19</v>
      </c>
      <c r="M1232" s="4">
        <v>60245</v>
      </c>
      <c r="N1232">
        <v>3.6</v>
      </c>
      <c r="O1232" t="s">
        <v>45</v>
      </c>
      <c r="P1232" s="4">
        <v>4</v>
      </c>
      <c r="Q1232" t="s">
        <v>21</v>
      </c>
      <c r="R1232" s="10" t="str">
        <f t="shared" si="38"/>
        <v>22-27</v>
      </c>
      <c r="S1232">
        <f t="shared" si="39"/>
        <v>33</v>
      </c>
    </row>
    <row r="1233" spans="1:19">
      <c r="A1233" t="s">
        <v>1307</v>
      </c>
      <c r="B1233" t="s">
        <v>13</v>
      </c>
      <c r="C1233" s="4">
        <v>27</v>
      </c>
      <c r="D1233" t="s">
        <v>14</v>
      </c>
      <c r="E1233" t="s">
        <v>65</v>
      </c>
      <c r="F1233" t="s">
        <v>86</v>
      </c>
      <c r="G1233" t="s">
        <v>17</v>
      </c>
      <c r="H1233" t="s">
        <v>37</v>
      </c>
      <c r="I1233" s="9">
        <v>44843</v>
      </c>
      <c r="J1233" s="9">
        <v>44853</v>
      </c>
      <c r="K1233" s="9">
        <v>44862</v>
      </c>
      <c r="L1233" t="s">
        <v>145</v>
      </c>
      <c r="M1233" s="5"/>
      <c r="P1233" s="4">
        <v>5</v>
      </c>
      <c r="Q1233" t="s">
        <v>28</v>
      </c>
      <c r="R1233" s="10" t="str">
        <f t="shared" si="38"/>
        <v>22-27</v>
      </c>
      <c r="S1233">
        <f t="shared" si="39"/>
        <v>19</v>
      </c>
    </row>
    <row r="1234" spans="1:19">
      <c r="A1234" t="s">
        <v>1308</v>
      </c>
      <c r="B1234" t="s">
        <v>13</v>
      </c>
      <c r="C1234" s="4">
        <v>32</v>
      </c>
      <c r="D1234" t="s">
        <v>80</v>
      </c>
      <c r="E1234" t="s">
        <v>81</v>
      </c>
      <c r="F1234" t="s">
        <v>50</v>
      </c>
      <c r="G1234" t="s">
        <v>27</v>
      </c>
      <c r="H1234" t="s">
        <v>37</v>
      </c>
      <c r="I1234" s="9">
        <v>44843</v>
      </c>
      <c r="J1234" s="9">
        <v>44865</v>
      </c>
      <c r="K1234" s="9">
        <v>44873</v>
      </c>
      <c r="L1234" t="s">
        <v>38</v>
      </c>
      <c r="M1234" s="5"/>
      <c r="P1234" s="4">
        <v>5</v>
      </c>
      <c r="Q1234" t="s">
        <v>21</v>
      </c>
      <c r="R1234" s="10" t="str">
        <f t="shared" si="38"/>
        <v>28-33</v>
      </c>
      <c r="S1234">
        <f t="shared" si="39"/>
        <v>30</v>
      </c>
    </row>
    <row r="1235" spans="1:19">
      <c r="A1235" t="s">
        <v>1309</v>
      </c>
      <c r="B1235" t="s">
        <v>13</v>
      </c>
      <c r="C1235" s="4">
        <v>24</v>
      </c>
      <c r="D1235" t="s">
        <v>24</v>
      </c>
      <c r="E1235" t="s">
        <v>43</v>
      </c>
      <c r="F1235" t="s">
        <v>26</v>
      </c>
      <c r="G1235" t="s">
        <v>27</v>
      </c>
      <c r="H1235" t="s">
        <v>37</v>
      </c>
      <c r="I1235" s="9">
        <v>44843</v>
      </c>
      <c r="J1235" s="9">
        <v>44860</v>
      </c>
      <c r="K1235" s="9">
        <v>44871</v>
      </c>
      <c r="L1235" t="s">
        <v>19</v>
      </c>
      <c r="M1235" s="4">
        <v>55939</v>
      </c>
      <c r="N1235">
        <v>4.4000000000000004</v>
      </c>
      <c r="O1235" t="s">
        <v>20</v>
      </c>
      <c r="P1235" s="4">
        <v>4</v>
      </c>
      <c r="Q1235" t="s">
        <v>28</v>
      </c>
      <c r="R1235" s="10" t="str">
        <f t="shared" si="38"/>
        <v>22-27</v>
      </c>
      <c r="S1235">
        <f t="shared" si="39"/>
        <v>28</v>
      </c>
    </row>
    <row r="1236" spans="1:19">
      <c r="A1236" t="s">
        <v>1310</v>
      </c>
      <c r="B1236" t="s">
        <v>30</v>
      </c>
      <c r="C1236" s="4">
        <v>28</v>
      </c>
      <c r="D1236" t="s">
        <v>14</v>
      </c>
      <c r="E1236" t="s">
        <v>15</v>
      </c>
      <c r="F1236" t="s">
        <v>50</v>
      </c>
      <c r="G1236" t="s">
        <v>32</v>
      </c>
      <c r="H1236" t="s">
        <v>51</v>
      </c>
      <c r="I1236" s="9">
        <v>44843</v>
      </c>
      <c r="J1236" s="9">
        <v>44865</v>
      </c>
      <c r="K1236" s="9">
        <v>44872</v>
      </c>
      <c r="L1236" t="s">
        <v>19</v>
      </c>
      <c r="M1236" s="4">
        <v>35122</v>
      </c>
      <c r="N1236">
        <v>4.0999999999999996</v>
      </c>
      <c r="O1236" t="s">
        <v>20</v>
      </c>
      <c r="P1236" s="4">
        <v>2</v>
      </c>
      <c r="Q1236" t="s">
        <v>28</v>
      </c>
      <c r="R1236" s="10" t="str">
        <f t="shared" si="38"/>
        <v>28-33</v>
      </c>
      <c r="S1236">
        <f t="shared" si="39"/>
        <v>29</v>
      </c>
    </row>
    <row r="1237" spans="1:19">
      <c r="A1237" t="s">
        <v>1311</v>
      </c>
      <c r="B1237" t="s">
        <v>13</v>
      </c>
      <c r="C1237" s="4">
        <v>24</v>
      </c>
      <c r="D1237" t="s">
        <v>24</v>
      </c>
      <c r="E1237" t="s">
        <v>43</v>
      </c>
      <c r="F1237" t="s">
        <v>50</v>
      </c>
      <c r="G1237" t="s">
        <v>27</v>
      </c>
      <c r="H1237" t="s">
        <v>18</v>
      </c>
      <c r="I1237" s="9">
        <v>44843</v>
      </c>
      <c r="J1237" s="9">
        <v>44863</v>
      </c>
      <c r="K1237" s="9">
        <v>44875</v>
      </c>
      <c r="L1237" t="s">
        <v>19</v>
      </c>
      <c r="M1237" s="4">
        <v>52339</v>
      </c>
      <c r="N1237">
        <v>4.3</v>
      </c>
      <c r="O1237" t="s">
        <v>20</v>
      </c>
      <c r="P1237" s="4">
        <v>2</v>
      </c>
      <c r="Q1237" t="s">
        <v>21</v>
      </c>
      <c r="R1237" s="10" t="str">
        <f t="shared" si="38"/>
        <v>22-27</v>
      </c>
      <c r="S1237">
        <f t="shared" si="39"/>
        <v>32</v>
      </c>
    </row>
    <row r="1238" spans="1:19">
      <c r="A1238" t="s">
        <v>1312</v>
      </c>
      <c r="B1238" t="s">
        <v>30</v>
      </c>
      <c r="C1238" s="4">
        <v>26</v>
      </c>
      <c r="D1238" t="s">
        <v>24</v>
      </c>
      <c r="E1238" t="s">
        <v>25</v>
      </c>
      <c r="F1238" t="s">
        <v>44</v>
      </c>
      <c r="G1238" t="s">
        <v>27</v>
      </c>
      <c r="H1238" t="s">
        <v>18</v>
      </c>
      <c r="I1238" s="9">
        <v>44843</v>
      </c>
      <c r="J1238" s="9">
        <v>44861</v>
      </c>
      <c r="K1238" s="9">
        <v>44867</v>
      </c>
      <c r="L1238" t="s">
        <v>19</v>
      </c>
      <c r="M1238" s="4">
        <v>74764</v>
      </c>
      <c r="N1238">
        <v>3.8</v>
      </c>
      <c r="O1238" t="s">
        <v>20</v>
      </c>
      <c r="P1238" s="5"/>
      <c r="Q1238" t="s">
        <v>28</v>
      </c>
      <c r="R1238" s="10" t="str">
        <f t="shared" si="38"/>
        <v>22-27</v>
      </c>
      <c r="S1238">
        <f t="shared" si="39"/>
        <v>24</v>
      </c>
    </row>
    <row r="1239" spans="1:19">
      <c r="A1239" t="s">
        <v>1313</v>
      </c>
      <c r="B1239" t="s">
        <v>13</v>
      </c>
      <c r="C1239" s="4">
        <v>25</v>
      </c>
      <c r="D1239" t="s">
        <v>83</v>
      </c>
      <c r="E1239" t="s">
        <v>84</v>
      </c>
      <c r="F1239" t="s">
        <v>93</v>
      </c>
      <c r="G1239" t="s">
        <v>17</v>
      </c>
      <c r="H1239" t="s">
        <v>48</v>
      </c>
      <c r="I1239" s="9">
        <v>44844</v>
      </c>
      <c r="J1239" s="9">
        <v>44864</v>
      </c>
      <c r="K1239" s="9">
        <v>44868</v>
      </c>
      <c r="L1239" t="s">
        <v>19</v>
      </c>
      <c r="M1239" s="4">
        <v>118282</v>
      </c>
      <c r="N1239">
        <v>4.3</v>
      </c>
      <c r="O1239" t="s">
        <v>20</v>
      </c>
      <c r="P1239" s="4">
        <v>4</v>
      </c>
      <c r="Q1239" t="s">
        <v>28</v>
      </c>
      <c r="R1239" s="10" t="str">
        <f t="shared" si="38"/>
        <v>22-27</v>
      </c>
      <c r="S1239">
        <f t="shared" si="39"/>
        <v>24</v>
      </c>
    </row>
    <row r="1240" spans="1:19">
      <c r="A1240" t="s">
        <v>1314</v>
      </c>
      <c r="B1240" t="s">
        <v>23</v>
      </c>
      <c r="C1240" s="4">
        <v>27</v>
      </c>
      <c r="D1240" t="s">
        <v>24</v>
      </c>
      <c r="E1240" t="s">
        <v>43</v>
      </c>
      <c r="F1240" t="s">
        <v>96</v>
      </c>
      <c r="G1240" t="s">
        <v>27</v>
      </c>
      <c r="H1240" t="s">
        <v>37</v>
      </c>
      <c r="I1240" s="9">
        <v>44844</v>
      </c>
      <c r="J1240" s="9">
        <v>44852</v>
      </c>
      <c r="K1240" s="9">
        <v>44858</v>
      </c>
      <c r="L1240" t="s">
        <v>19</v>
      </c>
      <c r="M1240" s="4">
        <v>52448</v>
      </c>
      <c r="N1240">
        <v>4.5</v>
      </c>
      <c r="O1240" t="s">
        <v>20</v>
      </c>
      <c r="P1240" s="4">
        <v>4</v>
      </c>
      <c r="Q1240" t="s">
        <v>28</v>
      </c>
      <c r="R1240" s="10" t="str">
        <f t="shared" si="38"/>
        <v>22-27</v>
      </c>
      <c r="S1240">
        <f t="shared" si="39"/>
        <v>14</v>
      </c>
    </row>
    <row r="1241" spans="1:19">
      <c r="A1241" t="s">
        <v>1315</v>
      </c>
      <c r="B1241" t="s">
        <v>13</v>
      </c>
      <c r="C1241" s="4">
        <v>32</v>
      </c>
      <c r="D1241" t="s">
        <v>24</v>
      </c>
      <c r="E1241" t="s">
        <v>43</v>
      </c>
      <c r="F1241" t="s">
        <v>53</v>
      </c>
      <c r="G1241" t="s">
        <v>17</v>
      </c>
      <c r="H1241" t="s">
        <v>37</v>
      </c>
      <c r="I1241" s="9">
        <v>44844</v>
      </c>
      <c r="J1241" s="9">
        <v>44864</v>
      </c>
      <c r="K1241" s="9">
        <v>44871</v>
      </c>
      <c r="L1241" t="s">
        <v>19</v>
      </c>
      <c r="M1241" s="4">
        <v>83458</v>
      </c>
      <c r="N1241">
        <v>4.0999999999999996</v>
      </c>
      <c r="O1241" t="s">
        <v>20</v>
      </c>
      <c r="P1241" s="5"/>
      <c r="Q1241" t="s">
        <v>28</v>
      </c>
      <c r="R1241" s="10" t="str">
        <f t="shared" si="38"/>
        <v>28-33</v>
      </c>
      <c r="S1241">
        <f t="shared" si="39"/>
        <v>27</v>
      </c>
    </row>
    <row r="1242" spans="1:19">
      <c r="A1242" t="s">
        <v>1316</v>
      </c>
      <c r="B1242" t="s">
        <v>30</v>
      </c>
      <c r="C1242" s="4">
        <v>25</v>
      </c>
      <c r="D1242" t="s">
        <v>24</v>
      </c>
      <c r="E1242" t="s">
        <v>43</v>
      </c>
      <c r="F1242" t="s">
        <v>26</v>
      </c>
      <c r="G1242" t="s">
        <v>27</v>
      </c>
      <c r="H1242" t="s">
        <v>18</v>
      </c>
      <c r="I1242" s="9">
        <v>44844</v>
      </c>
      <c r="J1242" s="9">
        <v>44854</v>
      </c>
      <c r="K1242" s="9">
        <v>44864</v>
      </c>
      <c r="L1242" t="s">
        <v>19</v>
      </c>
      <c r="M1242" s="4">
        <v>59730</v>
      </c>
      <c r="N1242">
        <v>3.7</v>
      </c>
      <c r="O1242" t="s">
        <v>20</v>
      </c>
      <c r="P1242" s="5"/>
      <c r="Q1242" t="s">
        <v>21</v>
      </c>
      <c r="R1242" s="10" t="str">
        <f t="shared" si="38"/>
        <v>22-27</v>
      </c>
      <c r="S1242">
        <f t="shared" si="39"/>
        <v>20</v>
      </c>
    </row>
    <row r="1243" spans="1:19">
      <c r="A1243" t="s">
        <v>1317</v>
      </c>
      <c r="B1243" t="s">
        <v>30</v>
      </c>
      <c r="C1243" s="4">
        <v>32</v>
      </c>
      <c r="D1243" t="s">
        <v>34</v>
      </c>
      <c r="E1243" t="s">
        <v>35</v>
      </c>
      <c r="F1243" t="s">
        <v>16</v>
      </c>
      <c r="G1243" t="s">
        <v>32</v>
      </c>
      <c r="H1243" t="s">
        <v>18</v>
      </c>
      <c r="I1243" s="9">
        <v>44845</v>
      </c>
      <c r="J1243" s="9">
        <v>44863</v>
      </c>
      <c r="K1243" s="9">
        <v>44875</v>
      </c>
      <c r="L1243" t="s">
        <v>19</v>
      </c>
      <c r="M1243" s="4">
        <v>42380</v>
      </c>
      <c r="N1243">
        <v>3.7</v>
      </c>
      <c r="O1243" t="s">
        <v>20</v>
      </c>
      <c r="P1243" s="4">
        <v>5</v>
      </c>
      <c r="Q1243" t="s">
        <v>63</v>
      </c>
      <c r="R1243" s="10" t="str">
        <f t="shared" si="38"/>
        <v>28-33</v>
      </c>
      <c r="S1243">
        <f t="shared" si="39"/>
        <v>30</v>
      </c>
    </row>
    <row r="1244" spans="1:19">
      <c r="A1244" t="s">
        <v>1318</v>
      </c>
      <c r="B1244" t="s">
        <v>30</v>
      </c>
      <c r="C1244" s="4">
        <v>27</v>
      </c>
      <c r="D1244" t="s">
        <v>14</v>
      </c>
      <c r="E1244" t="s">
        <v>65</v>
      </c>
      <c r="F1244" t="s">
        <v>53</v>
      </c>
      <c r="G1244" t="s">
        <v>27</v>
      </c>
      <c r="H1244" t="s">
        <v>37</v>
      </c>
      <c r="I1244" s="9">
        <v>44845</v>
      </c>
      <c r="J1244" s="9">
        <v>44855</v>
      </c>
      <c r="K1244" s="9">
        <v>44863</v>
      </c>
      <c r="L1244" t="s">
        <v>19</v>
      </c>
      <c r="M1244" s="5"/>
      <c r="O1244" t="s">
        <v>45</v>
      </c>
      <c r="P1244" s="4">
        <v>4</v>
      </c>
      <c r="Q1244" t="s">
        <v>28</v>
      </c>
      <c r="R1244" s="10" t="str">
        <f t="shared" si="38"/>
        <v>22-27</v>
      </c>
      <c r="S1244">
        <f t="shared" si="39"/>
        <v>18</v>
      </c>
    </row>
    <row r="1245" spans="1:19">
      <c r="A1245" t="s">
        <v>1319</v>
      </c>
      <c r="B1245" t="s">
        <v>30</v>
      </c>
      <c r="C1245" s="4">
        <v>48</v>
      </c>
      <c r="D1245" t="s">
        <v>83</v>
      </c>
      <c r="E1245" t="s">
        <v>117</v>
      </c>
      <c r="F1245" t="s">
        <v>96</v>
      </c>
      <c r="G1245" t="s">
        <v>27</v>
      </c>
      <c r="H1245" t="s">
        <v>18</v>
      </c>
      <c r="I1245" s="9">
        <v>44845</v>
      </c>
      <c r="J1245" s="9">
        <v>44860</v>
      </c>
      <c r="K1245" s="9">
        <v>44872</v>
      </c>
      <c r="L1245" t="s">
        <v>19</v>
      </c>
      <c r="M1245" s="4">
        <v>58656</v>
      </c>
      <c r="N1245">
        <v>3.9</v>
      </c>
      <c r="O1245" t="s">
        <v>20</v>
      </c>
      <c r="P1245" s="5"/>
      <c r="Q1245" t="s">
        <v>28</v>
      </c>
      <c r="R1245" s="10" t="str">
        <f t="shared" si="38"/>
        <v>46-51</v>
      </c>
      <c r="S1245">
        <f t="shared" si="39"/>
        <v>27</v>
      </c>
    </row>
    <row r="1246" spans="1:19">
      <c r="A1246" t="s">
        <v>1320</v>
      </c>
      <c r="B1246" t="s">
        <v>30</v>
      </c>
      <c r="C1246" s="4">
        <v>27</v>
      </c>
      <c r="D1246" t="s">
        <v>34</v>
      </c>
      <c r="E1246" t="s">
        <v>35</v>
      </c>
      <c r="F1246" t="s">
        <v>78</v>
      </c>
      <c r="G1246" t="s">
        <v>17</v>
      </c>
      <c r="H1246" t="s">
        <v>37</v>
      </c>
      <c r="I1246" s="9">
        <v>44845</v>
      </c>
      <c r="J1246" s="9">
        <v>44861</v>
      </c>
      <c r="K1246" s="9">
        <v>44870</v>
      </c>
      <c r="L1246" t="s">
        <v>19</v>
      </c>
      <c r="M1246" s="4">
        <v>47619</v>
      </c>
      <c r="N1246">
        <v>4.0999999999999996</v>
      </c>
      <c r="O1246" t="s">
        <v>20</v>
      </c>
      <c r="P1246" s="4">
        <v>3</v>
      </c>
      <c r="Q1246" t="s">
        <v>28</v>
      </c>
      <c r="R1246" s="10" t="str">
        <f t="shared" si="38"/>
        <v>22-27</v>
      </c>
      <c r="S1246">
        <f t="shared" si="39"/>
        <v>25</v>
      </c>
    </row>
    <row r="1247" spans="1:19">
      <c r="A1247" t="s">
        <v>1321</v>
      </c>
      <c r="B1247" t="s">
        <v>30</v>
      </c>
      <c r="C1247" s="4">
        <v>35</v>
      </c>
      <c r="D1247" t="s">
        <v>24</v>
      </c>
      <c r="E1247" t="s">
        <v>43</v>
      </c>
      <c r="F1247" t="s">
        <v>16</v>
      </c>
      <c r="G1247" t="s">
        <v>27</v>
      </c>
      <c r="H1247" t="s">
        <v>37</v>
      </c>
      <c r="I1247" s="9">
        <v>44846</v>
      </c>
      <c r="J1247" s="9">
        <v>44858</v>
      </c>
      <c r="K1247" s="9">
        <v>44867</v>
      </c>
      <c r="L1247" t="s">
        <v>38</v>
      </c>
      <c r="M1247" s="5"/>
      <c r="P1247" s="4">
        <v>5</v>
      </c>
      <c r="Q1247" t="s">
        <v>28</v>
      </c>
      <c r="R1247" s="10" t="str">
        <f t="shared" si="38"/>
        <v>34-39</v>
      </c>
      <c r="S1247">
        <f t="shared" si="39"/>
        <v>21</v>
      </c>
    </row>
    <row r="1248" spans="1:19">
      <c r="A1248" t="s">
        <v>1322</v>
      </c>
      <c r="B1248" t="s">
        <v>13</v>
      </c>
      <c r="C1248" s="4">
        <v>23</v>
      </c>
      <c r="D1248" t="s">
        <v>24</v>
      </c>
      <c r="E1248" t="s">
        <v>25</v>
      </c>
      <c r="F1248" t="s">
        <v>50</v>
      </c>
      <c r="G1248" t="s">
        <v>32</v>
      </c>
      <c r="H1248" t="s">
        <v>37</v>
      </c>
      <c r="I1248" s="9">
        <v>44846</v>
      </c>
      <c r="J1248" s="9">
        <v>44860</v>
      </c>
      <c r="K1248" s="9">
        <v>44871</v>
      </c>
      <c r="L1248" t="s">
        <v>19</v>
      </c>
      <c r="M1248" s="4">
        <v>54747</v>
      </c>
      <c r="N1248">
        <v>3.5</v>
      </c>
      <c r="O1248" t="s">
        <v>20</v>
      </c>
      <c r="P1248" s="5"/>
      <c r="Q1248" t="s">
        <v>28</v>
      </c>
      <c r="R1248" s="10" t="str">
        <f t="shared" si="38"/>
        <v>22-27</v>
      </c>
      <c r="S1248">
        <f t="shared" si="39"/>
        <v>25</v>
      </c>
    </row>
    <row r="1249" spans="1:19">
      <c r="A1249" t="s">
        <v>1323</v>
      </c>
      <c r="B1249" t="s">
        <v>13</v>
      </c>
      <c r="C1249" s="4">
        <v>38</v>
      </c>
      <c r="D1249" t="s">
        <v>14</v>
      </c>
      <c r="E1249" t="s">
        <v>15</v>
      </c>
      <c r="F1249" t="s">
        <v>36</v>
      </c>
      <c r="G1249" t="s">
        <v>17</v>
      </c>
      <c r="H1249" t="s">
        <v>37</v>
      </c>
      <c r="I1249" s="9">
        <v>44846</v>
      </c>
      <c r="J1249" s="9">
        <v>44863</v>
      </c>
      <c r="K1249" s="9">
        <v>44868</v>
      </c>
      <c r="L1249" t="s">
        <v>75</v>
      </c>
      <c r="M1249" s="5"/>
      <c r="P1249" s="4">
        <v>4</v>
      </c>
      <c r="Q1249" t="s">
        <v>28</v>
      </c>
      <c r="R1249" s="10" t="str">
        <f t="shared" si="38"/>
        <v>34-39</v>
      </c>
      <c r="S1249">
        <f t="shared" si="39"/>
        <v>22</v>
      </c>
    </row>
    <row r="1250" spans="1:19">
      <c r="A1250" t="s">
        <v>1324</v>
      </c>
      <c r="B1250" t="s">
        <v>23</v>
      </c>
      <c r="C1250" s="4">
        <v>29</v>
      </c>
      <c r="D1250" t="s">
        <v>34</v>
      </c>
      <c r="E1250" t="s">
        <v>35</v>
      </c>
      <c r="F1250" t="s">
        <v>61</v>
      </c>
      <c r="G1250" t="s">
        <v>32</v>
      </c>
      <c r="H1250" t="s">
        <v>18</v>
      </c>
      <c r="I1250" s="9">
        <v>44846</v>
      </c>
      <c r="J1250" s="9">
        <v>44863</v>
      </c>
      <c r="K1250" s="9">
        <v>44873</v>
      </c>
      <c r="L1250" t="s">
        <v>19</v>
      </c>
      <c r="M1250" s="4">
        <v>54353</v>
      </c>
      <c r="N1250">
        <v>4.8</v>
      </c>
      <c r="O1250" t="s">
        <v>45</v>
      </c>
      <c r="P1250" s="4">
        <v>5</v>
      </c>
      <c r="Q1250" t="s">
        <v>28</v>
      </c>
      <c r="R1250" s="10" t="str">
        <f t="shared" si="38"/>
        <v>28-33</v>
      </c>
      <c r="S1250">
        <f t="shared" si="39"/>
        <v>27</v>
      </c>
    </row>
    <row r="1251" spans="1:19">
      <c r="A1251" t="s">
        <v>1325</v>
      </c>
      <c r="B1251" t="s">
        <v>30</v>
      </c>
      <c r="C1251" s="4">
        <v>25</v>
      </c>
      <c r="D1251" t="s">
        <v>14</v>
      </c>
      <c r="E1251" t="s">
        <v>65</v>
      </c>
      <c r="F1251" t="s">
        <v>31</v>
      </c>
      <c r="G1251" t="s">
        <v>27</v>
      </c>
      <c r="H1251" t="s">
        <v>37</v>
      </c>
      <c r="I1251" s="9">
        <v>44847</v>
      </c>
      <c r="J1251" s="9">
        <v>44862</v>
      </c>
      <c r="K1251" s="9">
        <v>44867</v>
      </c>
      <c r="L1251" t="s">
        <v>19</v>
      </c>
      <c r="M1251" s="4">
        <v>76095</v>
      </c>
      <c r="N1251">
        <v>3.6</v>
      </c>
      <c r="O1251" t="s">
        <v>45</v>
      </c>
      <c r="P1251" s="4">
        <v>4</v>
      </c>
      <c r="Q1251" t="s">
        <v>28</v>
      </c>
      <c r="R1251" s="10" t="str">
        <f t="shared" si="38"/>
        <v>22-27</v>
      </c>
      <c r="S1251">
        <f t="shared" si="39"/>
        <v>20</v>
      </c>
    </row>
    <row r="1252" spans="1:19">
      <c r="A1252" t="s">
        <v>1326</v>
      </c>
      <c r="B1252" t="s">
        <v>30</v>
      </c>
      <c r="C1252" s="4">
        <v>35</v>
      </c>
      <c r="D1252" t="s">
        <v>34</v>
      </c>
      <c r="E1252" t="s">
        <v>47</v>
      </c>
      <c r="F1252" t="s">
        <v>93</v>
      </c>
      <c r="G1252" t="s">
        <v>32</v>
      </c>
      <c r="H1252" t="s">
        <v>37</v>
      </c>
      <c r="I1252" s="9">
        <v>44847</v>
      </c>
      <c r="J1252" s="9">
        <v>44858</v>
      </c>
      <c r="K1252" s="9">
        <v>44869</v>
      </c>
      <c r="L1252" t="s">
        <v>19</v>
      </c>
      <c r="M1252" s="5"/>
      <c r="O1252" t="s">
        <v>20</v>
      </c>
      <c r="P1252" s="4">
        <v>2</v>
      </c>
      <c r="Q1252" t="s">
        <v>21</v>
      </c>
      <c r="R1252" s="10" t="str">
        <f t="shared" si="38"/>
        <v>34-39</v>
      </c>
      <c r="S1252">
        <f t="shared" si="39"/>
        <v>22</v>
      </c>
    </row>
    <row r="1253" spans="1:19">
      <c r="A1253" t="s">
        <v>1327</v>
      </c>
      <c r="B1253" t="s">
        <v>13</v>
      </c>
      <c r="C1253" s="4">
        <v>36</v>
      </c>
      <c r="D1253" t="s">
        <v>24</v>
      </c>
      <c r="E1253" t="s">
        <v>25</v>
      </c>
      <c r="F1253" t="s">
        <v>93</v>
      </c>
      <c r="G1253" t="s">
        <v>17</v>
      </c>
      <c r="H1253" t="s">
        <v>48</v>
      </c>
      <c r="I1253" s="9">
        <v>44847</v>
      </c>
      <c r="J1253" s="9">
        <v>44858</v>
      </c>
      <c r="K1253" s="9">
        <v>44868</v>
      </c>
      <c r="L1253" t="s">
        <v>38</v>
      </c>
      <c r="M1253" s="5"/>
      <c r="P1253" s="4">
        <v>4</v>
      </c>
      <c r="Q1253" t="s">
        <v>21</v>
      </c>
      <c r="R1253" s="10" t="str">
        <f t="shared" si="38"/>
        <v>34-39</v>
      </c>
      <c r="S1253">
        <f t="shared" si="39"/>
        <v>21</v>
      </c>
    </row>
    <row r="1254" spans="1:19">
      <c r="A1254" t="s">
        <v>1328</v>
      </c>
      <c r="B1254" t="s">
        <v>13</v>
      </c>
      <c r="C1254" s="4">
        <v>36</v>
      </c>
      <c r="D1254" t="s">
        <v>14</v>
      </c>
      <c r="E1254" t="s">
        <v>15</v>
      </c>
      <c r="F1254" t="s">
        <v>50</v>
      </c>
      <c r="G1254" t="s">
        <v>27</v>
      </c>
      <c r="H1254" t="s">
        <v>48</v>
      </c>
      <c r="I1254" s="9">
        <v>44847</v>
      </c>
      <c r="J1254" s="9">
        <v>44865</v>
      </c>
      <c r="K1254" s="9">
        <v>44877</v>
      </c>
      <c r="L1254" t="s">
        <v>38</v>
      </c>
      <c r="M1254" s="5"/>
      <c r="P1254" s="4">
        <v>4</v>
      </c>
      <c r="Q1254" t="s">
        <v>28</v>
      </c>
      <c r="R1254" s="10" t="str">
        <f t="shared" si="38"/>
        <v>34-39</v>
      </c>
      <c r="S1254">
        <f t="shared" si="39"/>
        <v>30</v>
      </c>
    </row>
    <row r="1255" spans="1:19">
      <c r="A1255" t="s">
        <v>1329</v>
      </c>
      <c r="B1255" t="s">
        <v>13</v>
      </c>
      <c r="C1255" s="4">
        <v>30</v>
      </c>
      <c r="D1255" t="s">
        <v>14</v>
      </c>
      <c r="E1255" t="s">
        <v>15</v>
      </c>
      <c r="F1255" t="s">
        <v>31</v>
      </c>
      <c r="G1255" t="s">
        <v>27</v>
      </c>
      <c r="H1255" t="s">
        <v>48</v>
      </c>
      <c r="I1255" s="9">
        <v>44848</v>
      </c>
      <c r="J1255" s="9">
        <v>44870</v>
      </c>
      <c r="K1255" s="9">
        <v>44882</v>
      </c>
      <c r="L1255" t="s">
        <v>19</v>
      </c>
      <c r="M1255" s="4">
        <v>81056</v>
      </c>
      <c r="N1255">
        <v>4.5999999999999996</v>
      </c>
      <c r="O1255" t="s">
        <v>45</v>
      </c>
      <c r="P1255" s="4">
        <v>1</v>
      </c>
      <c r="Q1255" t="s">
        <v>28</v>
      </c>
      <c r="R1255" s="10" t="str">
        <f t="shared" si="38"/>
        <v>28-33</v>
      </c>
      <c r="S1255">
        <f t="shared" si="39"/>
        <v>34</v>
      </c>
    </row>
    <row r="1256" spans="1:19">
      <c r="A1256" t="s">
        <v>1330</v>
      </c>
      <c r="B1256" t="s">
        <v>30</v>
      </c>
      <c r="C1256" s="4">
        <v>38</v>
      </c>
      <c r="D1256" t="s">
        <v>34</v>
      </c>
      <c r="E1256" t="s">
        <v>35</v>
      </c>
      <c r="F1256" t="s">
        <v>96</v>
      </c>
      <c r="G1256" t="s">
        <v>32</v>
      </c>
      <c r="H1256" t="s">
        <v>18</v>
      </c>
      <c r="I1256" s="9">
        <v>44848</v>
      </c>
      <c r="J1256" s="9">
        <v>44861</v>
      </c>
      <c r="K1256" s="9">
        <v>44865</v>
      </c>
      <c r="L1256" t="s">
        <v>145</v>
      </c>
      <c r="M1256" s="5"/>
      <c r="P1256" s="5"/>
      <c r="Q1256" t="s">
        <v>28</v>
      </c>
      <c r="R1256" s="10" t="str">
        <f t="shared" si="38"/>
        <v>34-39</v>
      </c>
      <c r="S1256">
        <f t="shared" si="39"/>
        <v>17</v>
      </c>
    </row>
    <row r="1257" spans="1:19">
      <c r="A1257" t="s">
        <v>1331</v>
      </c>
      <c r="B1257" t="s">
        <v>13</v>
      </c>
      <c r="C1257" s="4">
        <v>27</v>
      </c>
      <c r="D1257" t="s">
        <v>14</v>
      </c>
      <c r="E1257" t="s">
        <v>15</v>
      </c>
      <c r="F1257" t="s">
        <v>106</v>
      </c>
      <c r="G1257" t="s">
        <v>69</v>
      </c>
      <c r="H1257" t="s">
        <v>18</v>
      </c>
      <c r="I1257" s="9">
        <v>44848</v>
      </c>
      <c r="J1257" s="9">
        <v>44860</v>
      </c>
      <c r="K1257" s="9">
        <v>44866</v>
      </c>
      <c r="L1257" t="s">
        <v>56</v>
      </c>
      <c r="M1257" s="5"/>
      <c r="P1257" s="5"/>
      <c r="Q1257" t="s">
        <v>28</v>
      </c>
      <c r="R1257" s="10" t="str">
        <f t="shared" si="38"/>
        <v>22-27</v>
      </c>
      <c r="S1257">
        <f t="shared" si="39"/>
        <v>18</v>
      </c>
    </row>
    <row r="1258" spans="1:19">
      <c r="A1258" t="s">
        <v>1332</v>
      </c>
      <c r="B1258" t="s">
        <v>13</v>
      </c>
      <c r="C1258" s="4">
        <v>29</v>
      </c>
      <c r="D1258" t="s">
        <v>83</v>
      </c>
      <c r="E1258" t="s">
        <v>117</v>
      </c>
      <c r="F1258" t="s">
        <v>26</v>
      </c>
      <c r="G1258" t="s">
        <v>27</v>
      </c>
      <c r="H1258" t="s">
        <v>18</v>
      </c>
      <c r="I1258" s="9">
        <v>44848</v>
      </c>
      <c r="J1258" s="9">
        <v>44865</v>
      </c>
      <c r="K1258" s="9">
        <v>44873</v>
      </c>
      <c r="L1258" t="s">
        <v>56</v>
      </c>
      <c r="M1258" s="5"/>
      <c r="P1258" s="5"/>
      <c r="Q1258" t="s">
        <v>28</v>
      </c>
      <c r="R1258" s="10" t="str">
        <f t="shared" si="38"/>
        <v>28-33</v>
      </c>
      <c r="S1258">
        <f t="shared" si="39"/>
        <v>25</v>
      </c>
    </row>
    <row r="1259" spans="1:19">
      <c r="A1259" t="s">
        <v>1333</v>
      </c>
      <c r="B1259" t="s">
        <v>13</v>
      </c>
      <c r="C1259" s="4">
        <v>36</v>
      </c>
      <c r="D1259" t="s">
        <v>14</v>
      </c>
      <c r="E1259" t="s">
        <v>15</v>
      </c>
      <c r="F1259" t="s">
        <v>53</v>
      </c>
      <c r="G1259" t="s">
        <v>69</v>
      </c>
      <c r="H1259" t="s">
        <v>67</v>
      </c>
      <c r="I1259" s="9">
        <v>44848</v>
      </c>
      <c r="J1259" s="9">
        <v>44868</v>
      </c>
      <c r="K1259" s="9">
        <v>44874</v>
      </c>
      <c r="L1259" t="s">
        <v>19</v>
      </c>
      <c r="M1259" s="5"/>
      <c r="O1259" t="s">
        <v>20</v>
      </c>
      <c r="P1259" s="4">
        <v>5</v>
      </c>
      <c r="Q1259" t="s">
        <v>28</v>
      </c>
      <c r="R1259" s="10" t="str">
        <f t="shared" si="38"/>
        <v>34-39</v>
      </c>
      <c r="S1259">
        <f t="shared" si="39"/>
        <v>26</v>
      </c>
    </row>
    <row r="1260" spans="1:19">
      <c r="A1260" t="s">
        <v>1334</v>
      </c>
      <c r="B1260" t="s">
        <v>13</v>
      </c>
      <c r="C1260" s="4">
        <v>28</v>
      </c>
      <c r="D1260" t="s">
        <v>14</v>
      </c>
      <c r="E1260" t="s">
        <v>65</v>
      </c>
      <c r="F1260" t="s">
        <v>16</v>
      </c>
      <c r="G1260" t="s">
        <v>32</v>
      </c>
      <c r="H1260" t="s">
        <v>51</v>
      </c>
      <c r="I1260" s="9">
        <v>44848</v>
      </c>
      <c r="J1260" s="9">
        <v>44870</v>
      </c>
      <c r="K1260" s="9">
        <v>44878</v>
      </c>
      <c r="L1260" t="s">
        <v>38</v>
      </c>
      <c r="M1260" s="5"/>
      <c r="P1260" s="4">
        <v>4</v>
      </c>
      <c r="Q1260" t="s">
        <v>28</v>
      </c>
      <c r="R1260" s="10" t="str">
        <f t="shared" si="38"/>
        <v>28-33</v>
      </c>
      <c r="S1260">
        <f t="shared" si="39"/>
        <v>30</v>
      </c>
    </row>
    <row r="1261" spans="1:19">
      <c r="A1261" t="s">
        <v>1335</v>
      </c>
      <c r="B1261" t="s">
        <v>30</v>
      </c>
      <c r="C1261" s="4">
        <v>25</v>
      </c>
      <c r="D1261" t="s">
        <v>14</v>
      </c>
      <c r="E1261" t="s">
        <v>15</v>
      </c>
      <c r="F1261" t="s">
        <v>78</v>
      </c>
      <c r="G1261" t="s">
        <v>27</v>
      </c>
      <c r="H1261" t="s">
        <v>18</v>
      </c>
      <c r="I1261" s="9">
        <v>44848</v>
      </c>
      <c r="J1261" s="9">
        <v>44866</v>
      </c>
      <c r="K1261" s="9">
        <v>44870</v>
      </c>
      <c r="L1261" t="s">
        <v>19</v>
      </c>
      <c r="M1261" s="4">
        <v>62011</v>
      </c>
      <c r="N1261">
        <v>4.8</v>
      </c>
      <c r="O1261" t="s">
        <v>20</v>
      </c>
      <c r="P1261" s="4">
        <v>5</v>
      </c>
      <c r="Q1261" t="s">
        <v>63</v>
      </c>
      <c r="R1261" s="10" t="str">
        <f t="shared" si="38"/>
        <v>22-27</v>
      </c>
      <c r="S1261">
        <f t="shared" si="39"/>
        <v>22</v>
      </c>
    </row>
    <row r="1262" spans="1:19">
      <c r="A1262" t="s">
        <v>1336</v>
      </c>
      <c r="B1262" t="s">
        <v>13</v>
      </c>
      <c r="C1262" s="4">
        <v>33</v>
      </c>
      <c r="D1262" t="s">
        <v>231</v>
      </c>
      <c r="E1262" t="s">
        <v>551</v>
      </c>
      <c r="F1262" t="s">
        <v>26</v>
      </c>
      <c r="G1262" t="s">
        <v>17</v>
      </c>
      <c r="H1262" t="s">
        <v>18</v>
      </c>
      <c r="I1262" s="9">
        <v>44848</v>
      </c>
      <c r="J1262" s="9">
        <v>44860</v>
      </c>
      <c r="K1262" s="9">
        <v>44864</v>
      </c>
      <c r="L1262" t="s">
        <v>19</v>
      </c>
      <c r="M1262" s="4">
        <v>54938</v>
      </c>
      <c r="N1262">
        <v>4.9000000000000004</v>
      </c>
      <c r="O1262" t="s">
        <v>45</v>
      </c>
      <c r="P1262" s="4">
        <v>2</v>
      </c>
      <c r="Q1262" t="s">
        <v>28</v>
      </c>
      <c r="R1262" s="10" t="str">
        <f t="shared" si="38"/>
        <v>28-33</v>
      </c>
      <c r="S1262">
        <f t="shared" si="39"/>
        <v>16</v>
      </c>
    </row>
    <row r="1263" spans="1:19">
      <c r="A1263" t="s">
        <v>1337</v>
      </c>
      <c r="B1263" t="s">
        <v>30</v>
      </c>
      <c r="C1263" s="4">
        <v>22</v>
      </c>
      <c r="D1263" t="s">
        <v>24</v>
      </c>
      <c r="E1263" t="s">
        <v>25</v>
      </c>
      <c r="F1263" t="s">
        <v>96</v>
      </c>
      <c r="G1263" t="s">
        <v>27</v>
      </c>
      <c r="H1263" t="s">
        <v>48</v>
      </c>
      <c r="I1263" s="9">
        <v>44848</v>
      </c>
      <c r="J1263" s="9">
        <v>44870</v>
      </c>
      <c r="K1263" s="9">
        <v>44877</v>
      </c>
      <c r="L1263" t="s">
        <v>38</v>
      </c>
      <c r="M1263" s="5"/>
      <c r="P1263" s="4">
        <v>5</v>
      </c>
      <c r="Q1263" t="s">
        <v>28</v>
      </c>
      <c r="R1263" s="10" t="str">
        <f t="shared" si="38"/>
        <v>22-27</v>
      </c>
      <c r="S1263">
        <f t="shared" si="39"/>
        <v>29</v>
      </c>
    </row>
    <row r="1264" spans="1:19">
      <c r="A1264" t="s">
        <v>1338</v>
      </c>
      <c r="B1264" t="s">
        <v>13</v>
      </c>
      <c r="C1264" s="4">
        <v>23</v>
      </c>
      <c r="D1264" t="s">
        <v>14</v>
      </c>
      <c r="E1264" t="s">
        <v>15</v>
      </c>
      <c r="F1264" t="s">
        <v>16</v>
      </c>
      <c r="G1264" t="s">
        <v>32</v>
      </c>
      <c r="H1264" t="s">
        <v>37</v>
      </c>
      <c r="I1264" s="9">
        <v>44848</v>
      </c>
      <c r="J1264" s="9">
        <v>44870</v>
      </c>
      <c r="K1264" s="9">
        <v>44880</v>
      </c>
      <c r="L1264" t="s">
        <v>19</v>
      </c>
      <c r="M1264" s="5"/>
      <c r="O1264" t="s">
        <v>45</v>
      </c>
      <c r="P1264" s="5"/>
      <c r="Q1264" t="s">
        <v>21</v>
      </c>
      <c r="R1264" s="10" t="str">
        <f t="shared" si="38"/>
        <v>22-27</v>
      </c>
      <c r="S1264">
        <f t="shared" si="39"/>
        <v>32</v>
      </c>
    </row>
    <row r="1265" spans="1:19">
      <c r="A1265" t="s">
        <v>1339</v>
      </c>
      <c r="B1265" t="s">
        <v>13</v>
      </c>
      <c r="C1265" s="4">
        <v>25</v>
      </c>
      <c r="D1265" t="s">
        <v>58</v>
      </c>
      <c r="E1265" t="s">
        <v>111</v>
      </c>
      <c r="F1265" t="s">
        <v>36</v>
      </c>
      <c r="G1265" t="s">
        <v>17</v>
      </c>
      <c r="H1265" t="s">
        <v>51</v>
      </c>
      <c r="I1265" s="9">
        <v>44849</v>
      </c>
      <c r="J1265" s="9">
        <v>44863</v>
      </c>
      <c r="K1265" s="9">
        <v>44874</v>
      </c>
      <c r="L1265" t="s">
        <v>19</v>
      </c>
      <c r="M1265" s="4">
        <v>67081</v>
      </c>
      <c r="N1265">
        <v>4.3</v>
      </c>
      <c r="O1265" t="s">
        <v>20</v>
      </c>
      <c r="P1265" s="4">
        <v>4</v>
      </c>
      <c r="Q1265" t="s">
        <v>21</v>
      </c>
      <c r="R1265" s="10" t="str">
        <f t="shared" si="38"/>
        <v>22-27</v>
      </c>
      <c r="S1265">
        <f t="shared" si="39"/>
        <v>25</v>
      </c>
    </row>
    <row r="1266" spans="1:19">
      <c r="A1266" t="s">
        <v>1340</v>
      </c>
      <c r="B1266" t="s">
        <v>13</v>
      </c>
      <c r="C1266" s="4">
        <v>26</v>
      </c>
      <c r="D1266" t="s">
        <v>34</v>
      </c>
      <c r="E1266" t="s">
        <v>35</v>
      </c>
      <c r="F1266" t="s">
        <v>36</v>
      </c>
      <c r="G1266" t="s">
        <v>17</v>
      </c>
      <c r="H1266" t="s">
        <v>18</v>
      </c>
      <c r="I1266" s="9">
        <v>44849</v>
      </c>
      <c r="J1266" s="9">
        <v>44868</v>
      </c>
      <c r="K1266" s="9">
        <v>44880</v>
      </c>
      <c r="L1266" t="s">
        <v>38</v>
      </c>
      <c r="M1266" s="5"/>
      <c r="P1266" s="4">
        <v>4</v>
      </c>
      <c r="Q1266" t="s">
        <v>21</v>
      </c>
      <c r="R1266" s="10" t="str">
        <f t="shared" si="38"/>
        <v>22-27</v>
      </c>
      <c r="S1266">
        <f t="shared" si="39"/>
        <v>31</v>
      </c>
    </row>
    <row r="1267" spans="1:19">
      <c r="A1267" t="s">
        <v>1341</v>
      </c>
      <c r="B1267" t="s">
        <v>13</v>
      </c>
      <c r="C1267" s="4">
        <v>35</v>
      </c>
      <c r="D1267" t="s">
        <v>34</v>
      </c>
      <c r="E1267" t="s">
        <v>35</v>
      </c>
      <c r="F1267" t="s">
        <v>73</v>
      </c>
      <c r="G1267" t="s">
        <v>69</v>
      </c>
      <c r="H1267" t="s">
        <v>18</v>
      </c>
      <c r="I1267" s="9">
        <v>44849</v>
      </c>
      <c r="J1267" s="9">
        <v>44871</v>
      </c>
      <c r="K1267" s="9">
        <v>44883</v>
      </c>
      <c r="L1267" t="s">
        <v>56</v>
      </c>
      <c r="M1267" s="5"/>
      <c r="P1267" s="4">
        <v>3</v>
      </c>
      <c r="Q1267" t="s">
        <v>28</v>
      </c>
      <c r="R1267" s="10" t="str">
        <f t="shared" si="38"/>
        <v>34-39</v>
      </c>
      <c r="S1267">
        <f t="shared" si="39"/>
        <v>34</v>
      </c>
    </row>
    <row r="1268" spans="1:19">
      <c r="A1268" t="s">
        <v>1342</v>
      </c>
      <c r="B1268" t="s">
        <v>13</v>
      </c>
      <c r="C1268" s="4">
        <v>30</v>
      </c>
      <c r="D1268" t="s">
        <v>24</v>
      </c>
      <c r="E1268" t="s">
        <v>43</v>
      </c>
      <c r="F1268" t="s">
        <v>31</v>
      </c>
      <c r="G1268" t="s">
        <v>27</v>
      </c>
      <c r="H1268" t="s">
        <v>37</v>
      </c>
      <c r="I1268" s="9">
        <v>44849</v>
      </c>
      <c r="J1268" s="9">
        <v>44862</v>
      </c>
      <c r="K1268" s="9">
        <v>44867</v>
      </c>
      <c r="L1268" t="s">
        <v>56</v>
      </c>
      <c r="M1268" s="5"/>
      <c r="P1268" s="4">
        <v>4</v>
      </c>
      <c r="Q1268" t="s">
        <v>63</v>
      </c>
      <c r="R1268" s="10" t="str">
        <f t="shared" si="38"/>
        <v>28-33</v>
      </c>
      <c r="S1268">
        <f t="shared" si="39"/>
        <v>18</v>
      </c>
    </row>
    <row r="1269" spans="1:19">
      <c r="A1269" t="s">
        <v>1343</v>
      </c>
      <c r="B1269" t="s">
        <v>13</v>
      </c>
      <c r="C1269" s="4">
        <v>35</v>
      </c>
      <c r="D1269" t="s">
        <v>14</v>
      </c>
      <c r="E1269" t="s">
        <v>15</v>
      </c>
      <c r="F1269" t="s">
        <v>78</v>
      </c>
      <c r="G1269" t="s">
        <v>32</v>
      </c>
      <c r="H1269" t="s">
        <v>37</v>
      </c>
      <c r="I1269" s="9">
        <v>44849</v>
      </c>
      <c r="J1269" s="9">
        <v>44858</v>
      </c>
      <c r="K1269" s="9">
        <v>44864</v>
      </c>
      <c r="L1269" t="s">
        <v>38</v>
      </c>
      <c r="M1269" s="5"/>
      <c r="P1269" s="4">
        <v>4</v>
      </c>
      <c r="Q1269" t="s">
        <v>28</v>
      </c>
      <c r="R1269" s="10" t="str">
        <f t="shared" si="38"/>
        <v>34-39</v>
      </c>
      <c r="S1269">
        <f t="shared" si="39"/>
        <v>15</v>
      </c>
    </row>
    <row r="1270" spans="1:19">
      <c r="A1270" t="s">
        <v>1344</v>
      </c>
      <c r="B1270" t="s">
        <v>30</v>
      </c>
      <c r="C1270" s="4">
        <v>38</v>
      </c>
      <c r="D1270" t="s">
        <v>14</v>
      </c>
      <c r="E1270" t="s">
        <v>15</v>
      </c>
      <c r="F1270" t="s">
        <v>125</v>
      </c>
      <c r="G1270" t="s">
        <v>27</v>
      </c>
      <c r="H1270" t="s">
        <v>37</v>
      </c>
      <c r="I1270" s="9">
        <v>44850</v>
      </c>
      <c r="J1270" s="9">
        <v>44867</v>
      </c>
      <c r="K1270" s="9">
        <v>44878</v>
      </c>
      <c r="L1270" t="s">
        <v>19</v>
      </c>
      <c r="M1270" s="4">
        <v>120494</v>
      </c>
      <c r="N1270">
        <v>4.7</v>
      </c>
      <c r="O1270" t="s">
        <v>20</v>
      </c>
      <c r="P1270" s="4">
        <v>4</v>
      </c>
      <c r="Q1270" t="s">
        <v>63</v>
      </c>
      <c r="R1270" s="10" t="str">
        <f t="shared" si="38"/>
        <v>34-39</v>
      </c>
      <c r="S1270">
        <f t="shared" si="39"/>
        <v>28</v>
      </c>
    </row>
    <row r="1271" spans="1:19">
      <c r="A1271" t="s">
        <v>1345</v>
      </c>
      <c r="B1271" t="s">
        <v>13</v>
      </c>
      <c r="C1271" s="4">
        <v>24</v>
      </c>
      <c r="D1271" t="s">
        <v>14</v>
      </c>
      <c r="E1271" t="s">
        <v>65</v>
      </c>
      <c r="F1271" t="s">
        <v>44</v>
      </c>
      <c r="G1271" t="s">
        <v>32</v>
      </c>
      <c r="H1271" t="s">
        <v>37</v>
      </c>
      <c r="I1271" s="9">
        <v>44850</v>
      </c>
      <c r="J1271" s="9">
        <v>44858</v>
      </c>
      <c r="K1271" s="9">
        <v>44870</v>
      </c>
      <c r="L1271" t="s">
        <v>19</v>
      </c>
      <c r="M1271" s="5"/>
      <c r="O1271" t="s">
        <v>45</v>
      </c>
      <c r="P1271" s="4">
        <v>4</v>
      </c>
      <c r="Q1271" t="s">
        <v>63</v>
      </c>
      <c r="R1271" s="10" t="str">
        <f t="shared" si="38"/>
        <v>22-27</v>
      </c>
      <c r="S1271">
        <f t="shared" si="39"/>
        <v>20</v>
      </c>
    </row>
    <row r="1272" spans="1:19">
      <c r="A1272" t="s">
        <v>1346</v>
      </c>
      <c r="B1272" t="s">
        <v>30</v>
      </c>
      <c r="C1272" s="4">
        <v>25</v>
      </c>
      <c r="D1272" t="s">
        <v>34</v>
      </c>
      <c r="E1272" t="s">
        <v>35</v>
      </c>
      <c r="F1272" t="s">
        <v>53</v>
      </c>
      <c r="G1272" t="s">
        <v>17</v>
      </c>
      <c r="H1272" t="s">
        <v>18</v>
      </c>
      <c r="I1272" s="9">
        <v>44850</v>
      </c>
      <c r="J1272" s="9">
        <v>44867</v>
      </c>
      <c r="K1272" s="9">
        <v>44877</v>
      </c>
      <c r="L1272" t="s">
        <v>56</v>
      </c>
      <c r="M1272" s="5"/>
      <c r="P1272" s="4">
        <v>4</v>
      </c>
      <c r="Q1272" t="s">
        <v>28</v>
      </c>
      <c r="R1272" s="10" t="str">
        <f t="shared" si="38"/>
        <v>22-27</v>
      </c>
      <c r="S1272">
        <f t="shared" si="39"/>
        <v>27</v>
      </c>
    </row>
    <row r="1273" spans="1:19">
      <c r="A1273" t="s">
        <v>1347</v>
      </c>
      <c r="B1273" t="s">
        <v>30</v>
      </c>
      <c r="C1273" s="4">
        <v>24</v>
      </c>
      <c r="D1273" t="s">
        <v>58</v>
      </c>
      <c r="E1273" t="s">
        <v>111</v>
      </c>
      <c r="F1273" t="s">
        <v>78</v>
      </c>
      <c r="G1273" t="s">
        <v>17</v>
      </c>
      <c r="H1273" t="s">
        <v>37</v>
      </c>
      <c r="I1273" s="9">
        <v>44851</v>
      </c>
      <c r="J1273" s="9">
        <v>44867</v>
      </c>
      <c r="K1273" s="9">
        <v>44879</v>
      </c>
      <c r="L1273" t="s">
        <v>19</v>
      </c>
      <c r="M1273" s="4">
        <v>51632</v>
      </c>
      <c r="N1273">
        <v>4.2</v>
      </c>
      <c r="O1273" t="s">
        <v>20</v>
      </c>
      <c r="P1273" s="4">
        <v>4</v>
      </c>
      <c r="Q1273" t="s">
        <v>28</v>
      </c>
      <c r="R1273" s="10" t="str">
        <f t="shared" si="38"/>
        <v>22-27</v>
      </c>
      <c r="S1273">
        <f t="shared" si="39"/>
        <v>28</v>
      </c>
    </row>
    <row r="1274" spans="1:19">
      <c r="A1274" t="s">
        <v>1348</v>
      </c>
      <c r="B1274" t="s">
        <v>30</v>
      </c>
      <c r="C1274" s="4">
        <v>23</v>
      </c>
      <c r="D1274" t="s">
        <v>40</v>
      </c>
      <c r="E1274" t="s">
        <v>41</v>
      </c>
      <c r="F1274" t="s">
        <v>125</v>
      </c>
      <c r="G1274" t="s">
        <v>17</v>
      </c>
      <c r="H1274" t="s">
        <v>67</v>
      </c>
      <c r="I1274" s="9">
        <v>44851</v>
      </c>
      <c r="J1274" s="9">
        <v>44865</v>
      </c>
      <c r="K1274" s="9">
        <v>44875</v>
      </c>
      <c r="L1274" t="s">
        <v>38</v>
      </c>
      <c r="M1274" s="5"/>
      <c r="P1274" s="4">
        <v>4</v>
      </c>
      <c r="Q1274" t="s">
        <v>28</v>
      </c>
      <c r="R1274" s="10" t="str">
        <f t="shared" si="38"/>
        <v>22-27</v>
      </c>
      <c r="S1274">
        <f t="shared" si="39"/>
        <v>24</v>
      </c>
    </row>
    <row r="1275" spans="1:19">
      <c r="A1275" t="s">
        <v>1349</v>
      </c>
      <c r="B1275" t="s">
        <v>13</v>
      </c>
      <c r="C1275" s="4">
        <v>39</v>
      </c>
      <c r="D1275" t="s">
        <v>129</v>
      </c>
      <c r="E1275" t="s">
        <v>205</v>
      </c>
      <c r="F1275" t="s">
        <v>44</v>
      </c>
      <c r="G1275" t="s">
        <v>69</v>
      </c>
      <c r="H1275" t="s">
        <v>18</v>
      </c>
      <c r="I1275" s="9">
        <v>44851</v>
      </c>
      <c r="J1275" s="9">
        <v>44872</v>
      </c>
      <c r="K1275" s="9">
        <v>44882</v>
      </c>
      <c r="L1275" t="s">
        <v>19</v>
      </c>
      <c r="M1275" s="4">
        <v>67369</v>
      </c>
      <c r="N1275">
        <v>4.8</v>
      </c>
      <c r="O1275" t="s">
        <v>45</v>
      </c>
      <c r="P1275" s="4">
        <v>5</v>
      </c>
      <c r="Q1275" t="s">
        <v>21</v>
      </c>
      <c r="R1275" s="10" t="str">
        <f t="shared" si="38"/>
        <v>34-39</v>
      </c>
      <c r="S1275">
        <f t="shared" si="39"/>
        <v>31</v>
      </c>
    </row>
    <row r="1276" spans="1:19">
      <c r="A1276" t="s">
        <v>1350</v>
      </c>
      <c r="B1276" t="s">
        <v>13</v>
      </c>
      <c r="C1276" s="4">
        <v>29</v>
      </c>
      <c r="D1276" t="s">
        <v>14</v>
      </c>
      <c r="E1276" t="s">
        <v>15</v>
      </c>
      <c r="F1276" t="s">
        <v>44</v>
      </c>
      <c r="G1276" t="s">
        <v>27</v>
      </c>
      <c r="H1276" t="s">
        <v>37</v>
      </c>
      <c r="I1276" s="9">
        <v>44852</v>
      </c>
      <c r="J1276" s="9">
        <v>44862</v>
      </c>
      <c r="K1276" s="9">
        <v>44870</v>
      </c>
      <c r="L1276" t="s">
        <v>145</v>
      </c>
      <c r="M1276" s="5"/>
      <c r="P1276" s="4">
        <v>3</v>
      </c>
      <c r="Q1276" t="s">
        <v>63</v>
      </c>
      <c r="R1276" s="10" t="str">
        <f t="shared" si="38"/>
        <v>28-33</v>
      </c>
      <c r="S1276">
        <f t="shared" si="39"/>
        <v>18</v>
      </c>
    </row>
    <row r="1277" spans="1:19">
      <c r="A1277" t="s">
        <v>1351</v>
      </c>
      <c r="B1277" t="s">
        <v>13</v>
      </c>
      <c r="C1277" s="4">
        <v>32</v>
      </c>
      <c r="D1277" t="s">
        <v>14</v>
      </c>
      <c r="E1277" t="s">
        <v>15</v>
      </c>
      <c r="F1277" t="s">
        <v>78</v>
      </c>
      <c r="G1277" t="s">
        <v>27</v>
      </c>
      <c r="H1277" t="s">
        <v>18</v>
      </c>
      <c r="I1277" s="9">
        <v>44852</v>
      </c>
      <c r="J1277" s="9">
        <v>44873</v>
      </c>
      <c r="K1277" s="9">
        <v>44880</v>
      </c>
      <c r="L1277" t="s">
        <v>19</v>
      </c>
      <c r="M1277" s="4">
        <v>40363</v>
      </c>
      <c r="N1277">
        <v>4.0999999999999996</v>
      </c>
      <c r="O1277" t="s">
        <v>20</v>
      </c>
      <c r="P1277" s="5"/>
      <c r="Q1277" t="s">
        <v>63</v>
      </c>
      <c r="R1277" s="10" t="str">
        <f t="shared" si="38"/>
        <v>28-33</v>
      </c>
      <c r="S1277">
        <f t="shared" si="39"/>
        <v>28</v>
      </c>
    </row>
    <row r="1278" spans="1:19">
      <c r="A1278" t="s">
        <v>1352</v>
      </c>
      <c r="B1278" t="s">
        <v>13</v>
      </c>
      <c r="C1278" s="4">
        <v>52</v>
      </c>
      <c r="D1278" t="s">
        <v>14</v>
      </c>
      <c r="E1278" t="s">
        <v>15</v>
      </c>
      <c r="F1278" t="s">
        <v>78</v>
      </c>
      <c r="G1278" t="s">
        <v>27</v>
      </c>
      <c r="H1278" t="s">
        <v>37</v>
      </c>
      <c r="I1278" s="9">
        <v>44852</v>
      </c>
      <c r="J1278" s="9">
        <v>44864</v>
      </c>
      <c r="K1278" s="9">
        <v>44870</v>
      </c>
      <c r="L1278" t="s">
        <v>19</v>
      </c>
      <c r="M1278" s="4">
        <v>49484</v>
      </c>
      <c r="N1278">
        <v>4.2</v>
      </c>
      <c r="O1278" t="s">
        <v>20</v>
      </c>
      <c r="P1278" s="4">
        <v>5</v>
      </c>
      <c r="Q1278" t="s">
        <v>28</v>
      </c>
      <c r="R1278" s="10" t="str">
        <f t="shared" si="38"/>
        <v>52-57</v>
      </c>
      <c r="S1278">
        <f t="shared" si="39"/>
        <v>18</v>
      </c>
    </row>
    <row r="1279" spans="1:19">
      <c r="A1279" t="s">
        <v>1353</v>
      </c>
      <c r="B1279" t="s">
        <v>23</v>
      </c>
      <c r="C1279" s="4">
        <v>49</v>
      </c>
      <c r="D1279" t="s">
        <v>83</v>
      </c>
      <c r="E1279" t="s">
        <v>117</v>
      </c>
      <c r="F1279" t="s">
        <v>78</v>
      </c>
      <c r="G1279" t="s">
        <v>32</v>
      </c>
      <c r="H1279" t="s">
        <v>51</v>
      </c>
      <c r="I1279" s="9">
        <v>44853</v>
      </c>
      <c r="J1279" s="9">
        <v>44861</v>
      </c>
      <c r="K1279" s="9">
        <v>44865</v>
      </c>
      <c r="L1279" t="s">
        <v>38</v>
      </c>
      <c r="M1279" s="5"/>
      <c r="P1279" s="4">
        <v>5</v>
      </c>
      <c r="Q1279" t="s">
        <v>28</v>
      </c>
      <c r="R1279" s="10" t="str">
        <f t="shared" si="38"/>
        <v>46-51</v>
      </c>
      <c r="S1279">
        <f t="shared" si="39"/>
        <v>12</v>
      </c>
    </row>
    <row r="1280" spans="1:19">
      <c r="A1280" t="s">
        <v>1354</v>
      </c>
      <c r="B1280" t="s">
        <v>13</v>
      </c>
      <c r="C1280" s="4">
        <v>45</v>
      </c>
      <c r="D1280" t="s">
        <v>14</v>
      </c>
      <c r="E1280" t="s">
        <v>65</v>
      </c>
      <c r="F1280" t="s">
        <v>44</v>
      </c>
      <c r="G1280" t="s">
        <v>17</v>
      </c>
      <c r="H1280" t="s">
        <v>18</v>
      </c>
      <c r="I1280" s="9">
        <v>44853</v>
      </c>
      <c r="J1280" s="9">
        <v>44866</v>
      </c>
      <c r="K1280" s="9">
        <v>44872</v>
      </c>
      <c r="L1280" t="s">
        <v>19</v>
      </c>
      <c r="M1280" s="4">
        <v>71393</v>
      </c>
      <c r="N1280">
        <v>4.4000000000000004</v>
      </c>
      <c r="O1280" t="s">
        <v>20</v>
      </c>
      <c r="P1280" s="4">
        <v>4</v>
      </c>
      <c r="Q1280" t="s">
        <v>28</v>
      </c>
      <c r="R1280" s="10" t="str">
        <f t="shared" si="38"/>
        <v>40-45</v>
      </c>
      <c r="S1280">
        <f t="shared" si="39"/>
        <v>19</v>
      </c>
    </row>
    <row r="1281" spans="1:19">
      <c r="A1281" t="s">
        <v>1355</v>
      </c>
      <c r="B1281" t="s">
        <v>13</v>
      </c>
      <c r="C1281" s="4">
        <v>32</v>
      </c>
      <c r="D1281" t="s">
        <v>129</v>
      </c>
      <c r="E1281" t="s">
        <v>130</v>
      </c>
      <c r="F1281" t="s">
        <v>36</v>
      </c>
      <c r="G1281" t="s">
        <v>17</v>
      </c>
      <c r="H1281" t="s">
        <v>37</v>
      </c>
      <c r="I1281" s="9">
        <v>44853</v>
      </c>
      <c r="J1281" s="9">
        <v>44875</v>
      </c>
      <c r="K1281" s="9">
        <v>44882</v>
      </c>
      <c r="L1281" t="s">
        <v>19</v>
      </c>
      <c r="M1281" s="5"/>
      <c r="O1281" t="s">
        <v>20</v>
      </c>
      <c r="P1281" s="4">
        <v>5</v>
      </c>
      <c r="Q1281" t="s">
        <v>21</v>
      </c>
      <c r="R1281" s="10" t="str">
        <f t="shared" si="38"/>
        <v>28-33</v>
      </c>
      <c r="S1281">
        <f t="shared" si="39"/>
        <v>29</v>
      </c>
    </row>
    <row r="1282" spans="1:19">
      <c r="A1282" t="s">
        <v>1356</v>
      </c>
      <c r="B1282" t="s">
        <v>30</v>
      </c>
      <c r="C1282" s="4">
        <v>29</v>
      </c>
      <c r="D1282" t="s">
        <v>14</v>
      </c>
      <c r="E1282" t="s">
        <v>15</v>
      </c>
      <c r="F1282" t="s">
        <v>106</v>
      </c>
      <c r="G1282" t="s">
        <v>32</v>
      </c>
      <c r="H1282" t="s">
        <v>37</v>
      </c>
      <c r="I1282" s="9">
        <v>44853</v>
      </c>
      <c r="J1282" s="9">
        <v>44869</v>
      </c>
      <c r="K1282" s="9">
        <v>44873</v>
      </c>
      <c r="L1282" t="s">
        <v>19</v>
      </c>
      <c r="M1282" s="4">
        <v>175710</v>
      </c>
      <c r="N1282">
        <v>3.9</v>
      </c>
      <c r="O1282" t="s">
        <v>20</v>
      </c>
      <c r="P1282" s="4">
        <v>4</v>
      </c>
      <c r="Q1282" t="s">
        <v>28</v>
      </c>
      <c r="R1282" s="10" t="str">
        <f t="shared" si="38"/>
        <v>28-33</v>
      </c>
      <c r="S1282">
        <f t="shared" si="39"/>
        <v>20</v>
      </c>
    </row>
    <row r="1283" spans="1:19">
      <c r="A1283" t="s">
        <v>1357</v>
      </c>
      <c r="B1283" t="s">
        <v>30</v>
      </c>
      <c r="C1283" s="4">
        <v>36</v>
      </c>
      <c r="D1283" t="s">
        <v>24</v>
      </c>
      <c r="E1283" t="s">
        <v>43</v>
      </c>
      <c r="F1283" t="s">
        <v>44</v>
      </c>
      <c r="G1283" t="s">
        <v>32</v>
      </c>
      <c r="H1283" t="s">
        <v>37</v>
      </c>
      <c r="I1283" s="9">
        <v>44853</v>
      </c>
      <c r="J1283" s="9">
        <v>44861</v>
      </c>
      <c r="K1283" s="9">
        <v>44873</v>
      </c>
      <c r="L1283" t="s">
        <v>75</v>
      </c>
      <c r="M1283" s="5"/>
      <c r="P1283" s="4">
        <v>4</v>
      </c>
      <c r="Q1283" t="s">
        <v>21</v>
      </c>
      <c r="R1283" s="10" t="str">
        <f t="shared" ref="R1283:R1346" si="40">IF(AND(C1283&gt;=22,C1283&lt;=27),"22-27",
 IF(AND(C1283&gt;=28,C1283&lt;=33),"28-33",
 IF(AND(C1283&gt;=34,C1283&lt;=39),"34-39",
 IF(AND(C1283&gt;=40,C1283&lt;=45),"40-45",
 IF(AND(C1283&gt;=46,C1283&lt;=51),"46-51",
 IF(AND(C1283&gt;=52,C1283&lt;=57),"52-57","Other"))))))</f>
        <v>34-39</v>
      </c>
      <c r="S1283">
        <f t="shared" ref="S1283:S1346" si="41">K1283-I1283</f>
        <v>20</v>
      </c>
    </row>
    <row r="1284" spans="1:19">
      <c r="A1284" t="s">
        <v>1358</v>
      </c>
      <c r="B1284" t="s">
        <v>13</v>
      </c>
      <c r="C1284" s="4">
        <v>28</v>
      </c>
      <c r="D1284" t="s">
        <v>24</v>
      </c>
      <c r="E1284" t="s">
        <v>25</v>
      </c>
      <c r="F1284" t="s">
        <v>96</v>
      </c>
      <c r="G1284" t="s">
        <v>27</v>
      </c>
      <c r="H1284" t="s">
        <v>18</v>
      </c>
      <c r="I1284" s="9">
        <v>44854</v>
      </c>
      <c r="J1284" s="9">
        <v>44862</v>
      </c>
      <c r="K1284" s="9">
        <v>44873</v>
      </c>
      <c r="L1284" t="s">
        <v>19</v>
      </c>
      <c r="M1284" s="5"/>
      <c r="O1284" t="s">
        <v>20</v>
      </c>
      <c r="P1284" s="5"/>
      <c r="Q1284" t="s">
        <v>63</v>
      </c>
      <c r="R1284" s="10" t="str">
        <f t="shared" si="40"/>
        <v>28-33</v>
      </c>
      <c r="S1284">
        <f t="shared" si="41"/>
        <v>19</v>
      </c>
    </row>
    <row r="1285" spans="1:19">
      <c r="A1285" t="s">
        <v>1359</v>
      </c>
      <c r="B1285" t="s">
        <v>13</v>
      </c>
      <c r="C1285" s="4">
        <v>25</v>
      </c>
      <c r="D1285" t="s">
        <v>34</v>
      </c>
      <c r="E1285" t="s">
        <v>35</v>
      </c>
      <c r="F1285" t="s">
        <v>50</v>
      </c>
      <c r="G1285" t="s">
        <v>17</v>
      </c>
      <c r="H1285" t="s">
        <v>18</v>
      </c>
      <c r="I1285" s="9">
        <v>44854</v>
      </c>
      <c r="J1285" s="9">
        <v>44873</v>
      </c>
      <c r="K1285" s="9">
        <v>44885</v>
      </c>
      <c r="L1285" t="s">
        <v>56</v>
      </c>
      <c r="M1285" s="5"/>
      <c r="P1285" s="4">
        <v>4</v>
      </c>
      <c r="Q1285" t="s">
        <v>28</v>
      </c>
      <c r="R1285" s="10" t="str">
        <f t="shared" si="40"/>
        <v>22-27</v>
      </c>
      <c r="S1285">
        <f t="shared" si="41"/>
        <v>31</v>
      </c>
    </row>
    <row r="1286" spans="1:19">
      <c r="A1286" t="s">
        <v>1360</v>
      </c>
      <c r="B1286" t="s">
        <v>13</v>
      </c>
      <c r="C1286" s="4">
        <v>38</v>
      </c>
      <c r="D1286" t="s">
        <v>14</v>
      </c>
      <c r="E1286" t="s">
        <v>65</v>
      </c>
      <c r="F1286" t="s">
        <v>36</v>
      </c>
      <c r="G1286" t="s">
        <v>27</v>
      </c>
      <c r="H1286" t="s">
        <v>18</v>
      </c>
      <c r="I1286" s="9">
        <v>44854</v>
      </c>
      <c r="J1286" s="9">
        <v>44870</v>
      </c>
      <c r="K1286" s="9">
        <v>44882</v>
      </c>
      <c r="L1286" t="s">
        <v>19</v>
      </c>
      <c r="M1286" s="5"/>
      <c r="O1286" t="s">
        <v>20</v>
      </c>
      <c r="P1286" s="4">
        <v>3</v>
      </c>
      <c r="Q1286" t="s">
        <v>28</v>
      </c>
      <c r="R1286" s="10" t="str">
        <f t="shared" si="40"/>
        <v>34-39</v>
      </c>
      <c r="S1286">
        <f t="shared" si="41"/>
        <v>28</v>
      </c>
    </row>
    <row r="1287" spans="1:19">
      <c r="A1287" t="s">
        <v>1361</v>
      </c>
      <c r="B1287" t="s">
        <v>13</v>
      </c>
      <c r="C1287" s="4">
        <v>25</v>
      </c>
      <c r="D1287" t="s">
        <v>129</v>
      </c>
      <c r="E1287" t="s">
        <v>205</v>
      </c>
      <c r="F1287" t="s">
        <v>36</v>
      </c>
      <c r="G1287" t="s">
        <v>69</v>
      </c>
      <c r="H1287" t="s">
        <v>48</v>
      </c>
      <c r="I1287" s="9">
        <v>44854</v>
      </c>
      <c r="J1287" s="9">
        <v>44875</v>
      </c>
      <c r="K1287" s="9">
        <v>44883</v>
      </c>
      <c r="L1287" t="s">
        <v>75</v>
      </c>
      <c r="M1287" s="5"/>
      <c r="P1287" s="4">
        <v>4</v>
      </c>
      <c r="Q1287" t="s">
        <v>28</v>
      </c>
      <c r="R1287" s="10" t="str">
        <f t="shared" si="40"/>
        <v>22-27</v>
      </c>
      <c r="S1287">
        <f t="shared" si="41"/>
        <v>29</v>
      </c>
    </row>
    <row r="1288" spans="1:19">
      <c r="A1288" t="s">
        <v>1362</v>
      </c>
      <c r="B1288" t="s">
        <v>13</v>
      </c>
      <c r="C1288" s="4">
        <v>25</v>
      </c>
      <c r="D1288" t="s">
        <v>24</v>
      </c>
      <c r="E1288" t="s">
        <v>43</v>
      </c>
      <c r="F1288" t="s">
        <v>78</v>
      </c>
      <c r="G1288" t="s">
        <v>32</v>
      </c>
      <c r="H1288" t="s">
        <v>48</v>
      </c>
      <c r="I1288" s="9">
        <v>44855</v>
      </c>
      <c r="J1288" s="9">
        <v>44868</v>
      </c>
      <c r="K1288" s="9">
        <v>44876</v>
      </c>
      <c r="L1288" t="s">
        <v>19</v>
      </c>
      <c r="M1288" s="4">
        <v>44685</v>
      </c>
      <c r="N1288">
        <v>4.5999999999999996</v>
      </c>
      <c r="O1288" t="s">
        <v>20</v>
      </c>
      <c r="P1288" s="4">
        <v>4</v>
      </c>
      <c r="Q1288" t="s">
        <v>28</v>
      </c>
      <c r="R1288" s="10" t="str">
        <f t="shared" si="40"/>
        <v>22-27</v>
      </c>
      <c r="S1288">
        <f t="shared" si="41"/>
        <v>21</v>
      </c>
    </row>
    <row r="1289" spans="1:19">
      <c r="A1289" t="s">
        <v>1363</v>
      </c>
      <c r="B1289" t="s">
        <v>13</v>
      </c>
      <c r="C1289" s="4">
        <v>25</v>
      </c>
      <c r="D1289" t="s">
        <v>24</v>
      </c>
      <c r="E1289" t="s">
        <v>25</v>
      </c>
      <c r="F1289" t="s">
        <v>86</v>
      </c>
      <c r="G1289" t="s">
        <v>32</v>
      </c>
      <c r="H1289" t="s">
        <v>18</v>
      </c>
      <c r="I1289" s="9">
        <v>44855</v>
      </c>
      <c r="J1289" s="9">
        <v>44864</v>
      </c>
      <c r="K1289" s="9">
        <v>44871</v>
      </c>
      <c r="L1289" t="s">
        <v>19</v>
      </c>
      <c r="M1289" s="4">
        <v>171007</v>
      </c>
      <c r="N1289">
        <v>4.3</v>
      </c>
      <c r="O1289" t="s">
        <v>20</v>
      </c>
      <c r="P1289" s="4">
        <v>4</v>
      </c>
      <c r="Q1289" t="s">
        <v>28</v>
      </c>
      <c r="R1289" s="10" t="str">
        <f t="shared" si="40"/>
        <v>22-27</v>
      </c>
      <c r="S1289">
        <f t="shared" si="41"/>
        <v>16</v>
      </c>
    </row>
    <row r="1290" spans="1:19">
      <c r="A1290" t="s">
        <v>1364</v>
      </c>
      <c r="B1290" t="s">
        <v>13</v>
      </c>
      <c r="C1290" s="4">
        <v>28</v>
      </c>
      <c r="D1290" t="s">
        <v>14</v>
      </c>
      <c r="E1290" t="s">
        <v>65</v>
      </c>
      <c r="F1290" t="s">
        <v>125</v>
      </c>
      <c r="G1290" t="s">
        <v>32</v>
      </c>
      <c r="H1290" t="s">
        <v>48</v>
      </c>
      <c r="I1290" s="9">
        <v>44855</v>
      </c>
      <c r="J1290" s="9">
        <v>44876</v>
      </c>
      <c r="K1290" s="9">
        <v>44884</v>
      </c>
      <c r="L1290" t="s">
        <v>19</v>
      </c>
      <c r="M1290" s="4">
        <v>123849</v>
      </c>
      <c r="N1290">
        <v>3.9</v>
      </c>
      <c r="O1290" t="s">
        <v>20</v>
      </c>
      <c r="P1290" s="4">
        <v>4</v>
      </c>
      <c r="Q1290" t="s">
        <v>28</v>
      </c>
      <c r="R1290" s="10" t="str">
        <f t="shared" si="40"/>
        <v>28-33</v>
      </c>
      <c r="S1290">
        <f t="shared" si="41"/>
        <v>29</v>
      </c>
    </row>
    <row r="1291" spans="1:19">
      <c r="A1291" t="s">
        <v>1365</v>
      </c>
      <c r="B1291" t="s">
        <v>13</v>
      </c>
      <c r="C1291" s="4">
        <v>25</v>
      </c>
      <c r="D1291" t="s">
        <v>14</v>
      </c>
      <c r="E1291" t="s">
        <v>65</v>
      </c>
      <c r="F1291" t="s">
        <v>36</v>
      </c>
      <c r="G1291" t="s">
        <v>17</v>
      </c>
      <c r="H1291" t="s">
        <v>37</v>
      </c>
      <c r="I1291" s="9">
        <v>44855</v>
      </c>
      <c r="J1291" s="9">
        <v>44867</v>
      </c>
      <c r="K1291" s="9">
        <v>44875</v>
      </c>
      <c r="L1291" t="s">
        <v>19</v>
      </c>
      <c r="M1291" s="4">
        <v>70415</v>
      </c>
      <c r="N1291">
        <v>3.5</v>
      </c>
      <c r="O1291" t="s">
        <v>20</v>
      </c>
      <c r="P1291" s="4">
        <v>5</v>
      </c>
      <c r="Q1291" t="s">
        <v>28</v>
      </c>
      <c r="R1291" s="10" t="str">
        <f t="shared" si="40"/>
        <v>22-27</v>
      </c>
      <c r="S1291">
        <f t="shared" si="41"/>
        <v>20</v>
      </c>
    </row>
    <row r="1292" spans="1:19">
      <c r="A1292" t="s">
        <v>1366</v>
      </c>
      <c r="B1292" t="s">
        <v>13</v>
      </c>
      <c r="C1292" s="4">
        <v>30</v>
      </c>
      <c r="D1292" t="s">
        <v>14</v>
      </c>
      <c r="E1292" t="s">
        <v>65</v>
      </c>
      <c r="F1292" t="s">
        <v>106</v>
      </c>
      <c r="G1292" t="s">
        <v>17</v>
      </c>
      <c r="H1292" t="s">
        <v>18</v>
      </c>
      <c r="I1292" s="9">
        <v>44856</v>
      </c>
      <c r="J1292" s="9">
        <v>44877</v>
      </c>
      <c r="K1292" s="9">
        <v>44889</v>
      </c>
      <c r="L1292" t="s">
        <v>19</v>
      </c>
      <c r="M1292" s="4">
        <v>178367</v>
      </c>
      <c r="N1292">
        <v>4.9000000000000004</v>
      </c>
      <c r="O1292" t="s">
        <v>20</v>
      </c>
      <c r="P1292" s="4">
        <v>5</v>
      </c>
      <c r="Q1292" t="s">
        <v>28</v>
      </c>
      <c r="R1292" s="10" t="str">
        <f t="shared" si="40"/>
        <v>28-33</v>
      </c>
      <c r="S1292">
        <f t="shared" si="41"/>
        <v>33</v>
      </c>
    </row>
    <row r="1293" spans="1:19">
      <c r="A1293" t="s">
        <v>1367</v>
      </c>
      <c r="B1293" t="s">
        <v>13</v>
      </c>
      <c r="C1293" s="4">
        <v>31</v>
      </c>
      <c r="D1293" t="s">
        <v>14</v>
      </c>
      <c r="E1293" t="s">
        <v>15</v>
      </c>
      <c r="F1293" t="s">
        <v>93</v>
      </c>
      <c r="G1293" t="s">
        <v>27</v>
      </c>
      <c r="H1293" t="s">
        <v>37</v>
      </c>
      <c r="I1293" s="9">
        <v>44856</v>
      </c>
      <c r="J1293" s="9">
        <v>44864</v>
      </c>
      <c r="K1293" s="9">
        <v>44869</v>
      </c>
      <c r="L1293" t="s">
        <v>19</v>
      </c>
      <c r="M1293" s="4">
        <v>138157</v>
      </c>
      <c r="N1293">
        <v>3.5</v>
      </c>
      <c r="O1293" t="s">
        <v>20</v>
      </c>
      <c r="P1293" s="4">
        <v>3</v>
      </c>
      <c r="Q1293" t="s">
        <v>28</v>
      </c>
      <c r="R1293" s="10" t="str">
        <f t="shared" si="40"/>
        <v>28-33</v>
      </c>
      <c r="S1293">
        <f t="shared" si="41"/>
        <v>13</v>
      </c>
    </row>
    <row r="1294" spans="1:19">
      <c r="A1294" t="s">
        <v>1368</v>
      </c>
      <c r="B1294" t="s">
        <v>13</v>
      </c>
      <c r="C1294" s="4">
        <v>26</v>
      </c>
      <c r="D1294" t="s">
        <v>58</v>
      </c>
      <c r="E1294" t="s">
        <v>111</v>
      </c>
      <c r="F1294" t="s">
        <v>61</v>
      </c>
      <c r="G1294" t="s">
        <v>27</v>
      </c>
      <c r="H1294" t="s">
        <v>37</v>
      </c>
      <c r="I1294" s="9">
        <v>44856</v>
      </c>
      <c r="J1294" s="9">
        <v>44867</v>
      </c>
      <c r="K1294" s="9">
        <v>44873</v>
      </c>
      <c r="L1294" t="s">
        <v>38</v>
      </c>
      <c r="M1294" s="5"/>
      <c r="P1294" s="4">
        <v>4</v>
      </c>
      <c r="Q1294" t="s">
        <v>28</v>
      </c>
      <c r="R1294" s="10" t="str">
        <f t="shared" si="40"/>
        <v>22-27</v>
      </c>
      <c r="S1294">
        <f t="shared" si="41"/>
        <v>17</v>
      </c>
    </row>
    <row r="1295" spans="1:19">
      <c r="A1295" t="s">
        <v>1369</v>
      </c>
      <c r="B1295" t="s">
        <v>30</v>
      </c>
      <c r="C1295" s="4">
        <v>40</v>
      </c>
      <c r="D1295" t="s">
        <v>129</v>
      </c>
      <c r="E1295" t="s">
        <v>130</v>
      </c>
      <c r="F1295" t="s">
        <v>36</v>
      </c>
      <c r="G1295" t="s">
        <v>69</v>
      </c>
      <c r="H1295" t="s">
        <v>18</v>
      </c>
      <c r="I1295" s="9">
        <v>44857</v>
      </c>
      <c r="J1295" s="9">
        <v>44871</v>
      </c>
      <c r="K1295" s="9">
        <v>44878</v>
      </c>
      <c r="L1295" t="s">
        <v>19</v>
      </c>
      <c r="M1295" s="4">
        <v>62833</v>
      </c>
      <c r="N1295">
        <v>4.2</v>
      </c>
      <c r="O1295" t="s">
        <v>45</v>
      </c>
      <c r="P1295" s="4">
        <v>4</v>
      </c>
      <c r="Q1295" t="s">
        <v>28</v>
      </c>
      <c r="R1295" s="10" t="str">
        <f t="shared" si="40"/>
        <v>40-45</v>
      </c>
      <c r="S1295">
        <f t="shared" si="41"/>
        <v>21</v>
      </c>
    </row>
    <row r="1296" spans="1:19">
      <c r="A1296" t="s">
        <v>1370</v>
      </c>
      <c r="B1296" t="s">
        <v>30</v>
      </c>
      <c r="C1296" s="4">
        <v>33</v>
      </c>
      <c r="D1296" t="s">
        <v>14</v>
      </c>
      <c r="E1296" t="s">
        <v>15</v>
      </c>
      <c r="F1296" t="s">
        <v>26</v>
      </c>
      <c r="G1296" t="s">
        <v>17</v>
      </c>
      <c r="H1296" t="s">
        <v>48</v>
      </c>
      <c r="I1296" s="9">
        <v>44857</v>
      </c>
      <c r="J1296" s="9">
        <v>44876</v>
      </c>
      <c r="K1296" s="9">
        <v>44880</v>
      </c>
      <c r="L1296" t="s">
        <v>38</v>
      </c>
      <c r="M1296" s="5"/>
      <c r="P1296" s="5"/>
      <c r="Q1296" t="s">
        <v>28</v>
      </c>
      <c r="R1296" s="10" t="str">
        <f t="shared" si="40"/>
        <v>28-33</v>
      </c>
      <c r="S1296">
        <f t="shared" si="41"/>
        <v>23</v>
      </c>
    </row>
    <row r="1297" spans="1:19">
      <c r="A1297" t="s">
        <v>1371</v>
      </c>
      <c r="B1297" t="s">
        <v>13</v>
      </c>
      <c r="C1297" s="4">
        <v>22</v>
      </c>
      <c r="D1297" t="s">
        <v>24</v>
      </c>
      <c r="E1297" t="s">
        <v>43</v>
      </c>
      <c r="F1297" t="s">
        <v>78</v>
      </c>
      <c r="G1297" t="s">
        <v>69</v>
      </c>
      <c r="H1297" t="s">
        <v>37</v>
      </c>
      <c r="I1297" s="9">
        <v>44857</v>
      </c>
      <c r="J1297" s="9">
        <v>44874</v>
      </c>
      <c r="K1297" s="9">
        <v>44886</v>
      </c>
      <c r="L1297" t="s">
        <v>19</v>
      </c>
      <c r="M1297" s="4">
        <v>56137</v>
      </c>
      <c r="N1297">
        <v>4.0999999999999996</v>
      </c>
      <c r="O1297" t="s">
        <v>20</v>
      </c>
      <c r="P1297" s="5"/>
      <c r="Q1297" t="s">
        <v>28</v>
      </c>
      <c r="R1297" s="10" t="str">
        <f t="shared" si="40"/>
        <v>22-27</v>
      </c>
      <c r="S1297">
        <f t="shared" si="41"/>
        <v>29</v>
      </c>
    </row>
    <row r="1298" spans="1:19">
      <c r="A1298" t="s">
        <v>1372</v>
      </c>
      <c r="B1298" t="s">
        <v>13</v>
      </c>
      <c r="C1298" s="4">
        <v>36</v>
      </c>
      <c r="D1298" t="s">
        <v>129</v>
      </c>
      <c r="E1298" t="s">
        <v>205</v>
      </c>
      <c r="F1298" t="s">
        <v>50</v>
      </c>
      <c r="G1298" t="s">
        <v>69</v>
      </c>
      <c r="H1298" t="s">
        <v>37</v>
      </c>
      <c r="I1298" s="9">
        <v>44857</v>
      </c>
      <c r="J1298" s="9">
        <v>44871</v>
      </c>
      <c r="K1298" s="9">
        <v>44878</v>
      </c>
      <c r="L1298" t="s">
        <v>19</v>
      </c>
      <c r="M1298" s="4">
        <v>38259</v>
      </c>
      <c r="N1298">
        <v>4.9000000000000004</v>
      </c>
      <c r="O1298" t="s">
        <v>20</v>
      </c>
      <c r="P1298" s="4">
        <v>3</v>
      </c>
      <c r="Q1298" t="s">
        <v>28</v>
      </c>
      <c r="R1298" s="10" t="str">
        <f t="shared" si="40"/>
        <v>34-39</v>
      </c>
      <c r="S1298">
        <f t="shared" si="41"/>
        <v>21</v>
      </c>
    </row>
    <row r="1299" spans="1:19">
      <c r="A1299" t="s">
        <v>1373</v>
      </c>
      <c r="B1299" t="s">
        <v>13</v>
      </c>
      <c r="C1299" s="4">
        <v>34</v>
      </c>
      <c r="D1299" t="s">
        <v>24</v>
      </c>
      <c r="E1299" t="s">
        <v>43</v>
      </c>
      <c r="F1299" t="s">
        <v>26</v>
      </c>
      <c r="G1299" t="s">
        <v>32</v>
      </c>
      <c r="H1299" t="s">
        <v>67</v>
      </c>
      <c r="I1299" s="9">
        <v>44857</v>
      </c>
      <c r="J1299" s="9">
        <v>44875</v>
      </c>
      <c r="K1299" s="9">
        <v>44883</v>
      </c>
      <c r="L1299" t="s">
        <v>19</v>
      </c>
      <c r="M1299" s="4">
        <v>53650</v>
      </c>
      <c r="N1299">
        <v>5</v>
      </c>
      <c r="O1299" t="s">
        <v>20</v>
      </c>
      <c r="P1299" s="4">
        <v>4</v>
      </c>
      <c r="Q1299" t="s">
        <v>28</v>
      </c>
      <c r="R1299" s="10" t="str">
        <f t="shared" si="40"/>
        <v>34-39</v>
      </c>
      <c r="S1299">
        <f t="shared" si="41"/>
        <v>26</v>
      </c>
    </row>
    <row r="1300" spans="1:19">
      <c r="A1300" t="s">
        <v>1374</v>
      </c>
      <c r="B1300" t="s">
        <v>30</v>
      </c>
      <c r="C1300" s="4">
        <v>32</v>
      </c>
      <c r="D1300" t="s">
        <v>83</v>
      </c>
      <c r="E1300" t="s">
        <v>84</v>
      </c>
      <c r="F1300" t="s">
        <v>61</v>
      </c>
      <c r="G1300" t="s">
        <v>17</v>
      </c>
      <c r="H1300" t="s">
        <v>37</v>
      </c>
      <c r="I1300" s="9">
        <v>44858</v>
      </c>
      <c r="J1300" s="9">
        <v>44871</v>
      </c>
      <c r="K1300" s="9">
        <v>44875</v>
      </c>
      <c r="L1300" t="s">
        <v>19</v>
      </c>
      <c r="M1300" s="4">
        <v>53623</v>
      </c>
      <c r="N1300">
        <v>3.6</v>
      </c>
      <c r="O1300" t="s">
        <v>20</v>
      </c>
      <c r="P1300" s="5"/>
      <c r="Q1300" t="s">
        <v>28</v>
      </c>
      <c r="R1300" s="10" t="str">
        <f t="shared" si="40"/>
        <v>28-33</v>
      </c>
      <c r="S1300">
        <f t="shared" si="41"/>
        <v>17</v>
      </c>
    </row>
    <row r="1301" spans="1:19">
      <c r="A1301" t="s">
        <v>1375</v>
      </c>
      <c r="B1301" t="s">
        <v>30</v>
      </c>
      <c r="C1301" s="4">
        <v>25</v>
      </c>
      <c r="D1301" t="s">
        <v>58</v>
      </c>
      <c r="E1301" t="s">
        <v>111</v>
      </c>
      <c r="F1301" t="s">
        <v>36</v>
      </c>
      <c r="G1301" t="s">
        <v>27</v>
      </c>
      <c r="H1301" t="s">
        <v>37</v>
      </c>
      <c r="I1301" s="9">
        <v>44858</v>
      </c>
      <c r="J1301" s="9">
        <v>44877</v>
      </c>
      <c r="K1301" s="9">
        <v>44883</v>
      </c>
      <c r="L1301" t="s">
        <v>19</v>
      </c>
      <c r="M1301" s="4">
        <v>75665</v>
      </c>
      <c r="N1301">
        <v>4.9000000000000004</v>
      </c>
      <c r="O1301" t="s">
        <v>45</v>
      </c>
      <c r="P1301" s="4">
        <v>4</v>
      </c>
      <c r="Q1301" t="s">
        <v>63</v>
      </c>
      <c r="R1301" s="10" t="str">
        <f t="shared" si="40"/>
        <v>22-27</v>
      </c>
      <c r="S1301">
        <f t="shared" si="41"/>
        <v>25</v>
      </c>
    </row>
    <row r="1302" spans="1:19">
      <c r="A1302" t="s">
        <v>1376</v>
      </c>
      <c r="B1302" t="s">
        <v>13</v>
      </c>
      <c r="C1302" s="4">
        <v>34</v>
      </c>
      <c r="D1302" t="s">
        <v>83</v>
      </c>
      <c r="E1302" t="s">
        <v>117</v>
      </c>
      <c r="F1302" t="s">
        <v>16</v>
      </c>
      <c r="G1302" t="s">
        <v>27</v>
      </c>
      <c r="H1302" t="s">
        <v>37</v>
      </c>
      <c r="I1302" s="9">
        <v>44858</v>
      </c>
      <c r="J1302" s="9">
        <v>44872</v>
      </c>
      <c r="K1302" s="9">
        <v>44880</v>
      </c>
      <c r="L1302" t="s">
        <v>19</v>
      </c>
      <c r="M1302" s="4">
        <v>40370</v>
      </c>
      <c r="N1302">
        <v>4.2</v>
      </c>
      <c r="O1302" t="s">
        <v>20</v>
      </c>
      <c r="P1302" s="4">
        <v>4</v>
      </c>
      <c r="Q1302" t="s">
        <v>28</v>
      </c>
      <c r="R1302" s="10" t="str">
        <f t="shared" si="40"/>
        <v>34-39</v>
      </c>
      <c r="S1302">
        <f t="shared" si="41"/>
        <v>22</v>
      </c>
    </row>
    <row r="1303" spans="1:19">
      <c r="A1303" t="s">
        <v>1377</v>
      </c>
      <c r="B1303" t="s">
        <v>23</v>
      </c>
      <c r="C1303" s="4">
        <v>25</v>
      </c>
      <c r="D1303" t="s">
        <v>24</v>
      </c>
      <c r="E1303" t="s">
        <v>25</v>
      </c>
      <c r="F1303" t="s">
        <v>96</v>
      </c>
      <c r="G1303" t="s">
        <v>17</v>
      </c>
      <c r="H1303" t="s">
        <v>18</v>
      </c>
      <c r="I1303" s="9">
        <v>44859</v>
      </c>
      <c r="J1303" s="9">
        <v>44873</v>
      </c>
      <c r="K1303" s="9">
        <v>44879</v>
      </c>
      <c r="L1303" t="s">
        <v>38</v>
      </c>
      <c r="M1303" s="5"/>
      <c r="P1303" s="4">
        <v>3</v>
      </c>
      <c r="Q1303" t="s">
        <v>28</v>
      </c>
      <c r="R1303" s="10" t="str">
        <f t="shared" si="40"/>
        <v>22-27</v>
      </c>
      <c r="S1303">
        <f t="shared" si="41"/>
        <v>20</v>
      </c>
    </row>
    <row r="1304" spans="1:19">
      <c r="A1304" t="s">
        <v>1378</v>
      </c>
      <c r="B1304" t="s">
        <v>13</v>
      </c>
      <c r="C1304" s="4">
        <v>25</v>
      </c>
      <c r="D1304" t="s">
        <v>83</v>
      </c>
      <c r="E1304" t="s">
        <v>84</v>
      </c>
      <c r="F1304" t="s">
        <v>44</v>
      </c>
      <c r="G1304" t="s">
        <v>27</v>
      </c>
      <c r="H1304" t="s">
        <v>18</v>
      </c>
      <c r="I1304" s="9">
        <v>44859</v>
      </c>
      <c r="J1304" s="9">
        <v>44873</v>
      </c>
      <c r="K1304" s="9">
        <v>44881</v>
      </c>
      <c r="L1304" t="s">
        <v>75</v>
      </c>
      <c r="M1304" s="5"/>
      <c r="P1304" s="4">
        <v>4</v>
      </c>
      <c r="Q1304" t="s">
        <v>28</v>
      </c>
      <c r="R1304" s="10" t="str">
        <f t="shared" si="40"/>
        <v>22-27</v>
      </c>
      <c r="S1304">
        <f t="shared" si="41"/>
        <v>22</v>
      </c>
    </row>
    <row r="1305" spans="1:19">
      <c r="A1305" t="s">
        <v>1379</v>
      </c>
      <c r="B1305" t="s">
        <v>13</v>
      </c>
      <c r="C1305" s="4">
        <v>22</v>
      </c>
      <c r="D1305" t="s">
        <v>24</v>
      </c>
      <c r="E1305" t="s">
        <v>43</v>
      </c>
      <c r="F1305" t="s">
        <v>44</v>
      </c>
      <c r="G1305" t="s">
        <v>27</v>
      </c>
      <c r="H1305" t="s">
        <v>37</v>
      </c>
      <c r="I1305" s="9">
        <v>44860</v>
      </c>
      <c r="J1305" s="9">
        <v>44874</v>
      </c>
      <c r="K1305" s="9">
        <v>44878</v>
      </c>
      <c r="L1305" t="s">
        <v>145</v>
      </c>
      <c r="M1305" s="5"/>
      <c r="P1305" s="5"/>
      <c r="Q1305" t="s">
        <v>28</v>
      </c>
      <c r="R1305" s="10" t="str">
        <f t="shared" si="40"/>
        <v>22-27</v>
      </c>
      <c r="S1305">
        <f t="shared" si="41"/>
        <v>18</v>
      </c>
    </row>
    <row r="1306" spans="1:19">
      <c r="A1306" t="s">
        <v>1380</v>
      </c>
      <c r="B1306" t="s">
        <v>30</v>
      </c>
      <c r="C1306" s="4">
        <v>24</v>
      </c>
      <c r="D1306" t="s">
        <v>24</v>
      </c>
      <c r="E1306" t="s">
        <v>43</v>
      </c>
      <c r="F1306" t="s">
        <v>16</v>
      </c>
      <c r="G1306" t="s">
        <v>17</v>
      </c>
      <c r="H1306" t="s">
        <v>18</v>
      </c>
      <c r="I1306" s="9">
        <v>44860</v>
      </c>
      <c r="J1306" s="9">
        <v>44876</v>
      </c>
      <c r="K1306" s="9">
        <v>44883</v>
      </c>
      <c r="L1306" t="s">
        <v>38</v>
      </c>
      <c r="M1306" s="5"/>
      <c r="P1306" s="4">
        <v>4</v>
      </c>
      <c r="Q1306" t="s">
        <v>21</v>
      </c>
      <c r="R1306" s="10" t="str">
        <f t="shared" si="40"/>
        <v>22-27</v>
      </c>
      <c r="S1306">
        <f t="shared" si="41"/>
        <v>23</v>
      </c>
    </row>
    <row r="1307" spans="1:19">
      <c r="A1307" t="s">
        <v>1381</v>
      </c>
      <c r="B1307" t="s">
        <v>30</v>
      </c>
      <c r="C1307" s="4">
        <v>30</v>
      </c>
      <c r="D1307" t="s">
        <v>34</v>
      </c>
      <c r="E1307" t="s">
        <v>35</v>
      </c>
      <c r="F1307" t="s">
        <v>53</v>
      </c>
      <c r="G1307" t="s">
        <v>69</v>
      </c>
      <c r="H1307" t="s">
        <v>18</v>
      </c>
      <c r="I1307" s="9">
        <v>44860</v>
      </c>
      <c r="J1307" s="9">
        <v>44871</v>
      </c>
      <c r="K1307" s="9">
        <v>44878</v>
      </c>
      <c r="L1307" t="s">
        <v>56</v>
      </c>
      <c r="M1307" s="5"/>
      <c r="P1307" s="4">
        <v>4</v>
      </c>
      <c r="Q1307" t="s">
        <v>28</v>
      </c>
      <c r="R1307" s="10" t="str">
        <f t="shared" si="40"/>
        <v>28-33</v>
      </c>
      <c r="S1307">
        <f t="shared" si="41"/>
        <v>18</v>
      </c>
    </row>
    <row r="1308" spans="1:19">
      <c r="A1308" t="s">
        <v>1382</v>
      </c>
      <c r="B1308" t="s">
        <v>30</v>
      </c>
      <c r="C1308" s="4">
        <v>26</v>
      </c>
      <c r="D1308" t="s">
        <v>14</v>
      </c>
      <c r="E1308" t="s">
        <v>15</v>
      </c>
      <c r="F1308" t="s">
        <v>125</v>
      </c>
      <c r="G1308" t="s">
        <v>69</v>
      </c>
      <c r="H1308" t="s">
        <v>18</v>
      </c>
      <c r="I1308" s="9">
        <v>44860</v>
      </c>
      <c r="J1308" s="9">
        <v>44878</v>
      </c>
      <c r="K1308" s="9">
        <v>44890</v>
      </c>
      <c r="L1308" t="s">
        <v>19</v>
      </c>
      <c r="M1308" s="4">
        <v>125714</v>
      </c>
      <c r="N1308">
        <v>5</v>
      </c>
      <c r="O1308" t="s">
        <v>20</v>
      </c>
      <c r="P1308" s="4">
        <v>5</v>
      </c>
      <c r="Q1308" t="s">
        <v>28</v>
      </c>
      <c r="R1308" s="10" t="str">
        <f t="shared" si="40"/>
        <v>22-27</v>
      </c>
      <c r="S1308">
        <f t="shared" si="41"/>
        <v>30</v>
      </c>
    </row>
    <row r="1309" spans="1:19">
      <c r="A1309" t="s">
        <v>1383</v>
      </c>
      <c r="B1309" t="s">
        <v>30</v>
      </c>
      <c r="C1309" s="4">
        <v>35</v>
      </c>
      <c r="D1309" t="s">
        <v>129</v>
      </c>
      <c r="E1309" t="s">
        <v>205</v>
      </c>
      <c r="F1309" t="s">
        <v>78</v>
      </c>
      <c r="G1309" t="s">
        <v>27</v>
      </c>
      <c r="H1309" t="s">
        <v>67</v>
      </c>
      <c r="I1309" s="9">
        <v>44861</v>
      </c>
      <c r="J1309" s="9">
        <v>44871</v>
      </c>
      <c r="K1309" s="9">
        <v>44876</v>
      </c>
      <c r="L1309" t="s">
        <v>19</v>
      </c>
      <c r="M1309" s="4">
        <v>43482</v>
      </c>
      <c r="N1309">
        <v>4.5</v>
      </c>
      <c r="O1309" t="s">
        <v>20</v>
      </c>
      <c r="P1309" s="4">
        <v>5</v>
      </c>
      <c r="Q1309" t="s">
        <v>21</v>
      </c>
      <c r="R1309" s="10" t="str">
        <f t="shared" si="40"/>
        <v>34-39</v>
      </c>
      <c r="S1309">
        <f t="shared" si="41"/>
        <v>15</v>
      </c>
    </row>
    <row r="1310" spans="1:19">
      <c r="A1310" t="s">
        <v>1384</v>
      </c>
      <c r="B1310" t="s">
        <v>13</v>
      </c>
      <c r="C1310" s="4">
        <v>31</v>
      </c>
      <c r="D1310" t="s">
        <v>14</v>
      </c>
      <c r="E1310" t="s">
        <v>15</v>
      </c>
      <c r="F1310" t="s">
        <v>36</v>
      </c>
      <c r="G1310" t="s">
        <v>69</v>
      </c>
      <c r="H1310" t="s">
        <v>37</v>
      </c>
      <c r="I1310" s="9">
        <v>44861</v>
      </c>
      <c r="J1310" s="9">
        <v>44876</v>
      </c>
      <c r="K1310" s="9">
        <v>44880</v>
      </c>
      <c r="L1310" t="s">
        <v>19</v>
      </c>
      <c r="M1310" s="4">
        <v>77514</v>
      </c>
      <c r="N1310">
        <v>4.5</v>
      </c>
      <c r="O1310" t="s">
        <v>20</v>
      </c>
      <c r="P1310" s="4">
        <v>4</v>
      </c>
      <c r="Q1310" t="s">
        <v>63</v>
      </c>
      <c r="R1310" s="10" t="str">
        <f t="shared" si="40"/>
        <v>28-33</v>
      </c>
      <c r="S1310">
        <f t="shared" si="41"/>
        <v>19</v>
      </c>
    </row>
    <row r="1311" spans="1:19">
      <c r="A1311" t="s">
        <v>1385</v>
      </c>
      <c r="B1311" t="s">
        <v>30</v>
      </c>
      <c r="C1311" s="4">
        <v>37</v>
      </c>
      <c r="D1311" t="s">
        <v>14</v>
      </c>
      <c r="E1311" t="s">
        <v>15</v>
      </c>
      <c r="F1311" t="s">
        <v>53</v>
      </c>
      <c r="G1311" t="s">
        <v>17</v>
      </c>
      <c r="H1311" t="s">
        <v>51</v>
      </c>
      <c r="I1311" s="9">
        <v>44861</v>
      </c>
      <c r="J1311" s="9">
        <v>44871</v>
      </c>
      <c r="K1311" s="9">
        <v>44880</v>
      </c>
      <c r="L1311" t="s">
        <v>56</v>
      </c>
      <c r="M1311" s="5"/>
      <c r="P1311" s="4">
        <v>4</v>
      </c>
      <c r="Q1311" t="s">
        <v>28</v>
      </c>
      <c r="R1311" s="10" t="str">
        <f t="shared" si="40"/>
        <v>34-39</v>
      </c>
      <c r="S1311">
        <f t="shared" si="41"/>
        <v>19</v>
      </c>
    </row>
    <row r="1312" spans="1:19">
      <c r="A1312" t="s">
        <v>1386</v>
      </c>
      <c r="B1312" t="s">
        <v>13</v>
      </c>
      <c r="C1312" s="4">
        <v>22</v>
      </c>
      <c r="D1312" t="s">
        <v>14</v>
      </c>
      <c r="E1312" t="s">
        <v>15</v>
      </c>
      <c r="F1312" t="s">
        <v>26</v>
      </c>
      <c r="G1312" t="s">
        <v>32</v>
      </c>
      <c r="H1312" t="s">
        <v>48</v>
      </c>
      <c r="I1312" s="9">
        <v>44861</v>
      </c>
      <c r="J1312" s="9">
        <v>44872</v>
      </c>
      <c r="K1312" s="9">
        <v>44881</v>
      </c>
      <c r="L1312" t="s">
        <v>19</v>
      </c>
      <c r="M1312" s="4">
        <v>57277</v>
      </c>
      <c r="N1312">
        <v>3.8</v>
      </c>
      <c r="O1312" t="s">
        <v>20</v>
      </c>
      <c r="P1312" s="4">
        <v>5</v>
      </c>
      <c r="Q1312" t="s">
        <v>21</v>
      </c>
      <c r="R1312" s="10" t="str">
        <f t="shared" si="40"/>
        <v>22-27</v>
      </c>
      <c r="S1312">
        <f t="shared" si="41"/>
        <v>20</v>
      </c>
    </row>
    <row r="1313" spans="1:19">
      <c r="A1313" t="s">
        <v>1387</v>
      </c>
      <c r="B1313" t="s">
        <v>30</v>
      </c>
      <c r="C1313" s="4">
        <v>23</v>
      </c>
      <c r="D1313" t="s">
        <v>58</v>
      </c>
      <c r="E1313" t="s">
        <v>111</v>
      </c>
      <c r="F1313" t="s">
        <v>96</v>
      </c>
      <c r="G1313" t="s">
        <v>27</v>
      </c>
      <c r="H1313" t="s">
        <v>18</v>
      </c>
      <c r="I1313" s="9">
        <v>44861</v>
      </c>
      <c r="J1313" s="9">
        <v>44877</v>
      </c>
      <c r="K1313" s="9">
        <v>44886</v>
      </c>
      <c r="L1313" t="s">
        <v>19</v>
      </c>
      <c r="M1313" s="4">
        <v>54897</v>
      </c>
      <c r="N1313">
        <v>3.9</v>
      </c>
      <c r="O1313" t="s">
        <v>20</v>
      </c>
      <c r="P1313" s="4">
        <v>4</v>
      </c>
      <c r="Q1313" t="s">
        <v>28</v>
      </c>
      <c r="R1313" s="10" t="str">
        <f t="shared" si="40"/>
        <v>22-27</v>
      </c>
      <c r="S1313">
        <f t="shared" si="41"/>
        <v>25</v>
      </c>
    </row>
    <row r="1314" spans="1:19">
      <c r="A1314" t="s">
        <v>1388</v>
      </c>
      <c r="B1314" t="s">
        <v>13</v>
      </c>
      <c r="C1314" s="4">
        <v>29</v>
      </c>
      <c r="D1314" t="s">
        <v>24</v>
      </c>
      <c r="E1314" t="s">
        <v>43</v>
      </c>
      <c r="F1314" t="s">
        <v>31</v>
      </c>
      <c r="G1314" t="s">
        <v>32</v>
      </c>
      <c r="H1314" t="s">
        <v>51</v>
      </c>
      <c r="I1314" s="9">
        <v>44861</v>
      </c>
      <c r="J1314" s="9">
        <v>44875</v>
      </c>
      <c r="K1314" s="9">
        <v>44880</v>
      </c>
      <c r="L1314" t="s">
        <v>19</v>
      </c>
      <c r="M1314" s="4">
        <v>62975</v>
      </c>
      <c r="N1314">
        <v>4.0999999999999996</v>
      </c>
      <c r="O1314" t="s">
        <v>20</v>
      </c>
      <c r="P1314" s="4">
        <v>4</v>
      </c>
      <c r="Q1314" t="s">
        <v>28</v>
      </c>
      <c r="R1314" s="10" t="str">
        <f t="shared" si="40"/>
        <v>28-33</v>
      </c>
      <c r="S1314">
        <f t="shared" si="41"/>
        <v>19</v>
      </c>
    </row>
    <row r="1315" spans="1:19">
      <c r="A1315" t="s">
        <v>1389</v>
      </c>
      <c r="B1315" t="s">
        <v>30</v>
      </c>
      <c r="C1315" s="4">
        <v>22</v>
      </c>
      <c r="D1315" t="s">
        <v>24</v>
      </c>
      <c r="E1315" t="s">
        <v>43</v>
      </c>
      <c r="F1315" t="s">
        <v>61</v>
      </c>
      <c r="G1315" t="s">
        <v>32</v>
      </c>
      <c r="H1315" t="s">
        <v>18</v>
      </c>
      <c r="I1315" s="9">
        <v>44861</v>
      </c>
      <c r="J1315" s="9">
        <v>44882</v>
      </c>
      <c r="K1315" s="9">
        <v>44894</v>
      </c>
      <c r="L1315" t="s">
        <v>19</v>
      </c>
      <c r="M1315" s="4">
        <v>47301</v>
      </c>
      <c r="N1315">
        <v>3.6</v>
      </c>
      <c r="O1315" t="s">
        <v>20</v>
      </c>
      <c r="P1315" s="4">
        <v>5</v>
      </c>
      <c r="Q1315" t="s">
        <v>28</v>
      </c>
      <c r="R1315" s="10" t="str">
        <f t="shared" si="40"/>
        <v>22-27</v>
      </c>
      <c r="S1315">
        <f t="shared" si="41"/>
        <v>33</v>
      </c>
    </row>
    <row r="1316" spans="1:19">
      <c r="A1316" t="s">
        <v>1390</v>
      </c>
      <c r="B1316" t="s">
        <v>13</v>
      </c>
      <c r="C1316" s="4">
        <v>35</v>
      </c>
      <c r="D1316" t="s">
        <v>14</v>
      </c>
      <c r="E1316" t="s">
        <v>15</v>
      </c>
      <c r="F1316" t="s">
        <v>78</v>
      </c>
      <c r="G1316" t="s">
        <v>17</v>
      </c>
      <c r="H1316" t="s">
        <v>51</v>
      </c>
      <c r="I1316" s="9">
        <v>44862</v>
      </c>
      <c r="J1316" s="9">
        <v>44884</v>
      </c>
      <c r="K1316" s="9">
        <v>44892</v>
      </c>
      <c r="L1316" t="s">
        <v>75</v>
      </c>
      <c r="M1316" s="5"/>
      <c r="P1316" s="4">
        <v>4</v>
      </c>
      <c r="Q1316" t="s">
        <v>28</v>
      </c>
      <c r="R1316" s="10" t="str">
        <f t="shared" si="40"/>
        <v>34-39</v>
      </c>
      <c r="S1316">
        <f t="shared" si="41"/>
        <v>30</v>
      </c>
    </row>
    <row r="1317" spans="1:19">
      <c r="A1317" t="s">
        <v>1391</v>
      </c>
      <c r="B1317" t="s">
        <v>30</v>
      </c>
      <c r="C1317" s="4">
        <v>35</v>
      </c>
      <c r="D1317" t="s">
        <v>83</v>
      </c>
      <c r="E1317" t="s">
        <v>117</v>
      </c>
      <c r="F1317" t="s">
        <v>106</v>
      </c>
      <c r="G1317" t="s">
        <v>27</v>
      </c>
      <c r="H1317" t="s">
        <v>18</v>
      </c>
      <c r="I1317" s="9">
        <v>44863</v>
      </c>
      <c r="J1317" s="9">
        <v>44876</v>
      </c>
      <c r="K1317" s="9">
        <v>44882</v>
      </c>
      <c r="L1317" t="s">
        <v>19</v>
      </c>
      <c r="M1317" s="4">
        <v>179277</v>
      </c>
      <c r="N1317">
        <v>4.8</v>
      </c>
      <c r="O1317" t="s">
        <v>20</v>
      </c>
      <c r="P1317" s="4">
        <v>4</v>
      </c>
      <c r="Q1317" t="s">
        <v>28</v>
      </c>
      <c r="R1317" s="10" t="str">
        <f t="shared" si="40"/>
        <v>34-39</v>
      </c>
      <c r="S1317">
        <f t="shared" si="41"/>
        <v>19</v>
      </c>
    </row>
    <row r="1318" spans="1:19">
      <c r="A1318" t="s">
        <v>1392</v>
      </c>
      <c r="B1318" t="s">
        <v>13</v>
      </c>
      <c r="C1318" s="4">
        <v>30</v>
      </c>
      <c r="D1318" t="s">
        <v>14</v>
      </c>
      <c r="E1318" t="s">
        <v>15</v>
      </c>
      <c r="F1318" t="s">
        <v>53</v>
      </c>
      <c r="G1318" t="s">
        <v>32</v>
      </c>
      <c r="H1318" t="s">
        <v>37</v>
      </c>
      <c r="I1318" s="9">
        <v>44863</v>
      </c>
      <c r="J1318" s="9">
        <v>44884</v>
      </c>
      <c r="K1318" s="9">
        <v>44894</v>
      </c>
      <c r="L1318" t="s">
        <v>38</v>
      </c>
      <c r="M1318" s="5"/>
      <c r="P1318" s="5"/>
      <c r="Q1318" t="s">
        <v>28</v>
      </c>
      <c r="R1318" s="10" t="str">
        <f t="shared" si="40"/>
        <v>28-33</v>
      </c>
      <c r="S1318">
        <f t="shared" si="41"/>
        <v>31</v>
      </c>
    </row>
    <row r="1319" spans="1:19">
      <c r="A1319" t="s">
        <v>1393</v>
      </c>
      <c r="B1319" t="s">
        <v>30</v>
      </c>
      <c r="C1319" s="4">
        <v>27</v>
      </c>
      <c r="D1319" t="s">
        <v>14</v>
      </c>
      <c r="E1319" t="s">
        <v>65</v>
      </c>
      <c r="F1319" t="s">
        <v>26</v>
      </c>
      <c r="G1319" t="s">
        <v>69</v>
      </c>
      <c r="H1319" t="s">
        <v>18</v>
      </c>
      <c r="I1319" s="9">
        <v>44863</v>
      </c>
      <c r="J1319" s="9">
        <v>44877</v>
      </c>
      <c r="K1319" s="9">
        <v>44885</v>
      </c>
      <c r="L1319" t="s">
        <v>19</v>
      </c>
      <c r="M1319" s="4">
        <v>66107</v>
      </c>
      <c r="N1319">
        <v>4</v>
      </c>
      <c r="O1319" t="s">
        <v>45</v>
      </c>
      <c r="P1319" s="4">
        <v>5</v>
      </c>
      <c r="Q1319" t="s">
        <v>28</v>
      </c>
      <c r="R1319" s="10" t="str">
        <f t="shared" si="40"/>
        <v>22-27</v>
      </c>
      <c r="S1319">
        <f t="shared" si="41"/>
        <v>22</v>
      </c>
    </row>
    <row r="1320" spans="1:19">
      <c r="A1320" t="s">
        <v>1394</v>
      </c>
      <c r="B1320" t="s">
        <v>13</v>
      </c>
      <c r="C1320" s="4">
        <v>34</v>
      </c>
      <c r="D1320" t="s">
        <v>24</v>
      </c>
      <c r="E1320" t="s">
        <v>43</v>
      </c>
      <c r="F1320" t="s">
        <v>31</v>
      </c>
      <c r="G1320" t="s">
        <v>69</v>
      </c>
      <c r="H1320" t="s">
        <v>37</v>
      </c>
      <c r="I1320" s="9">
        <v>44864</v>
      </c>
      <c r="J1320" s="9">
        <v>44874</v>
      </c>
      <c r="K1320" s="9">
        <v>44883</v>
      </c>
      <c r="L1320" t="s">
        <v>19</v>
      </c>
      <c r="M1320" s="4">
        <v>71283</v>
      </c>
      <c r="N1320">
        <v>4</v>
      </c>
      <c r="O1320" t="s">
        <v>20</v>
      </c>
      <c r="P1320" s="4">
        <v>1</v>
      </c>
      <c r="Q1320" t="s">
        <v>21</v>
      </c>
      <c r="R1320" s="10" t="str">
        <f t="shared" si="40"/>
        <v>34-39</v>
      </c>
      <c r="S1320">
        <f t="shared" si="41"/>
        <v>19</v>
      </c>
    </row>
    <row r="1321" spans="1:19">
      <c r="A1321" t="s">
        <v>1395</v>
      </c>
      <c r="B1321" t="s">
        <v>13</v>
      </c>
      <c r="C1321" s="4">
        <v>34</v>
      </c>
      <c r="D1321" t="s">
        <v>24</v>
      </c>
      <c r="E1321" t="s">
        <v>25</v>
      </c>
      <c r="F1321" t="s">
        <v>31</v>
      </c>
      <c r="G1321" t="s">
        <v>27</v>
      </c>
      <c r="H1321" t="s">
        <v>37</v>
      </c>
      <c r="I1321" s="9">
        <v>44864</v>
      </c>
      <c r="J1321" s="9">
        <v>44876</v>
      </c>
      <c r="K1321" s="9">
        <v>44880</v>
      </c>
      <c r="L1321" t="s">
        <v>19</v>
      </c>
      <c r="M1321" s="5"/>
      <c r="O1321" t="s">
        <v>20</v>
      </c>
      <c r="P1321" s="5"/>
      <c r="Q1321" t="s">
        <v>28</v>
      </c>
      <c r="R1321" s="10" t="str">
        <f t="shared" si="40"/>
        <v>34-39</v>
      </c>
      <c r="S1321">
        <f t="shared" si="41"/>
        <v>16</v>
      </c>
    </row>
    <row r="1322" spans="1:19">
      <c r="A1322" t="s">
        <v>1396</v>
      </c>
      <c r="B1322" t="s">
        <v>13</v>
      </c>
      <c r="C1322" s="4">
        <v>32</v>
      </c>
      <c r="D1322" t="s">
        <v>14</v>
      </c>
      <c r="E1322" t="s">
        <v>15</v>
      </c>
      <c r="F1322" t="s">
        <v>125</v>
      </c>
      <c r="G1322" t="s">
        <v>17</v>
      </c>
      <c r="H1322" t="s">
        <v>18</v>
      </c>
      <c r="I1322" s="9">
        <v>44864</v>
      </c>
      <c r="J1322" s="9">
        <v>44885</v>
      </c>
      <c r="K1322" s="9">
        <v>44889</v>
      </c>
      <c r="L1322" t="s">
        <v>75</v>
      </c>
      <c r="M1322" s="5"/>
      <c r="P1322" s="4">
        <v>3</v>
      </c>
      <c r="Q1322" t="s">
        <v>28</v>
      </c>
      <c r="R1322" s="10" t="str">
        <f t="shared" si="40"/>
        <v>28-33</v>
      </c>
      <c r="S1322">
        <f t="shared" si="41"/>
        <v>25</v>
      </c>
    </row>
    <row r="1323" spans="1:19">
      <c r="A1323" t="s">
        <v>1397</v>
      </c>
      <c r="B1323" t="s">
        <v>13</v>
      </c>
      <c r="C1323" s="4">
        <v>27</v>
      </c>
      <c r="D1323" t="s">
        <v>24</v>
      </c>
      <c r="E1323" t="s">
        <v>25</v>
      </c>
      <c r="F1323" t="s">
        <v>53</v>
      </c>
      <c r="G1323" t="s">
        <v>27</v>
      </c>
      <c r="H1323" t="s">
        <v>51</v>
      </c>
      <c r="I1323" s="9">
        <v>44864</v>
      </c>
      <c r="J1323" s="9">
        <v>44882</v>
      </c>
      <c r="K1323" s="9">
        <v>44891</v>
      </c>
      <c r="L1323" t="s">
        <v>19</v>
      </c>
      <c r="M1323" s="4">
        <v>80683</v>
      </c>
      <c r="N1323">
        <v>4.8</v>
      </c>
      <c r="O1323" t="s">
        <v>20</v>
      </c>
      <c r="P1323" s="4">
        <v>5</v>
      </c>
      <c r="Q1323" t="s">
        <v>28</v>
      </c>
      <c r="R1323" s="10" t="str">
        <f t="shared" si="40"/>
        <v>22-27</v>
      </c>
      <c r="S1323">
        <f t="shared" si="41"/>
        <v>27</v>
      </c>
    </row>
    <row r="1324" spans="1:19">
      <c r="A1324" t="s">
        <v>1398</v>
      </c>
      <c r="B1324" t="s">
        <v>30</v>
      </c>
      <c r="C1324" s="4">
        <v>26</v>
      </c>
      <c r="D1324" t="s">
        <v>34</v>
      </c>
      <c r="E1324" t="s">
        <v>35</v>
      </c>
      <c r="F1324" t="s">
        <v>50</v>
      </c>
      <c r="G1324" t="s">
        <v>32</v>
      </c>
      <c r="H1324" t="s">
        <v>18</v>
      </c>
      <c r="I1324" s="9">
        <v>44864</v>
      </c>
      <c r="J1324" s="9">
        <v>44874</v>
      </c>
      <c r="K1324" s="9">
        <v>44881</v>
      </c>
      <c r="L1324" t="s">
        <v>19</v>
      </c>
      <c r="M1324" s="5"/>
      <c r="O1324" t="s">
        <v>20</v>
      </c>
      <c r="P1324" s="4">
        <v>5</v>
      </c>
      <c r="Q1324" t="s">
        <v>28</v>
      </c>
      <c r="R1324" s="10" t="str">
        <f t="shared" si="40"/>
        <v>22-27</v>
      </c>
      <c r="S1324">
        <f t="shared" si="41"/>
        <v>17</v>
      </c>
    </row>
    <row r="1325" spans="1:19">
      <c r="A1325" t="s">
        <v>1399</v>
      </c>
      <c r="B1325" t="s">
        <v>13</v>
      </c>
      <c r="C1325" s="4">
        <v>28</v>
      </c>
      <c r="D1325" t="s">
        <v>14</v>
      </c>
      <c r="E1325" t="s">
        <v>65</v>
      </c>
      <c r="F1325" t="s">
        <v>125</v>
      </c>
      <c r="G1325" t="s">
        <v>32</v>
      </c>
      <c r="H1325" t="s">
        <v>48</v>
      </c>
      <c r="I1325" s="9">
        <v>44864</v>
      </c>
      <c r="J1325" s="9">
        <v>44874</v>
      </c>
      <c r="K1325" s="9">
        <v>44882</v>
      </c>
      <c r="L1325" t="s">
        <v>38</v>
      </c>
      <c r="M1325" s="5"/>
      <c r="P1325" s="4">
        <v>2</v>
      </c>
      <c r="Q1325" t="s">
        <v>28</v>
      </c>
      <c r="R1325" s="10" t="str">
        <f t="shared" si="40"/>
        <v>28-33</v>
      </c>
      <c r="S1325">
        <f t="shared" si="41"/>
        <v>18</v>
      </c>
    </row>
    <row r="1326" spans="1:19">
      <c r="A1326" t="s">
        <v>1400</v>
      </c>
      <c r="B1326" t="s">
        <v>23</v>
      </c>
      <c r="C1326" s="4">
        <v>24</v>
      </c>
      <c r="D1326" t="s">
        <v>24</v>
      </c>
      <c r="E1326" t="s">
        <v>43</v>
      </c>
      <c r="F1326" t="s">
        <v>26</v>
      </c>
      <c r="G1326" t="s">
        <v>27</v>
      </c>
      <c r="H1326" t="s">
        <v>37</v>
      </c>
      <c r="I1326" s="9">
        <v>44865</v>
      </c>
      <c r="J1326" s="9">
        <v>44873</v>
      </c>
      <c r="K1326" s="9">
        <v>44879</v>
      </c>
      <c r="L1326" t="s">
        <v>19</v>
      </c>
      <c r="M1326" s="4">
        <v>64317</v>
      </c>
      <c r="N1326">
        <v>3.9</v>
      </c>
      <c r="O1326" t="s">
        <v>45</v>
      </c>
      <c r="P1326" s="4">
        <v>5</v>
      </c>
      <c r="Q1326" t="s">
        <v>21</v>
      </c>
      <c r="R1326" s="10" t="str">
        <f t="shared" si="40"/>
        <v>22-27</v>
      </c>
      <c r="S1326">
        <f t="shared" si="41"/>
        <v>14</v>
      </c>
    </row>
    <row r="1327" spans="1:19">
      <c r="A1327" t="s">
        <v>1401</v>
      </c>
      <c r="B1327" t="s">
        <v>13</v>
      </c>
      <c r="C1327" s="4">
        <v>25</v>
      </c>
      <c r="D1327" t="s">
        <v>40</v>
      </c>
      <c r="E1327" t="s">
        <v>41</v>
      </c>
      <c r="F1327" t="s">
        <v>44</v>
      </c>
      <c r="G1327" t="s">
        <v>69</v>
      </c>
      <c r="H1327" t="s">
        <v>18</v>
      </c>
      <c r="I1327" s="9">
        <v>44865</v>
      </c>
      <c r="J1327" s="9">
        <v>44874</v>
      </c>
      <c r="K1327" s="9">
        <v>44882</v>
      </c>
      <c r="L1327" t="s">
        <v>19</v>
      </c>
      <c r="M1327" s="4">
        <v>66024</v>
      </c>
      <c r="N1327">
        <v>3.5</v>
      </c>
      <c r="O1327" t="s">
        <v>20</v>
      </c>
      <c r="P1327" s="4">
        <v>4</v>
      </c>
      <c r="Q1327" t="s">
        <v>28</v>
      </c>
      <c r="R1327" s="10" t="str">
        <f t="shared" si="40"/>
        <v>22-27</v>
      </c>
      <c r="S1327">
        <f t="shared" si="41"/>
        <v>17</v>
      </c>
    </row>
    <row r="1328" spans="1:19">
      <c r="A1328" t="s">
        <v>1402</v>
      </c>
      <c r="B1328" t="s">
        <v>13</v>
      </c>
      <c r="C1328" s="4">
        <v>22</v>
      </c>
      <c r="D1328" t="s">
        <v>14</v>
      </c>
      <c r="E1328" t="s">
        <v>65</v>
      </c>
      <c r="F1328" t="s">
        <v>31</v>
      </c>
      <c r="G1328" t="s">
        <v>17</v>
      </c>
      <c r="H1328" t="s">
        <v>48</v>
      </c>
      <c r="I1328" s="9">
        <v>44865</v>
      </c>
      <c r="J1328" s="9">
        <v>44883</v>
      </c>
      <c r="K1328" s="9">
        <v>44887</v>
      </c>
      <c r="L1328" t="s">
        <v>38</v>
      </c>
      <c r="M1328" s="5"/>
      <c r="P1328" s="4">
        <v>4</v>
      </c>
      <c r="Q1328" t="s">
        <v>28</v>
      </c>
      <c r="R1328" s="10" t="str">
        <f t="shared" si="40"/>
        <v>22-27</v>
      </c>
      <c r="S1328">
        <f t="shared" si="41"/>
        <v>22</v>
      </c>
    </row>
    <row r="1329" spans="1:19">
      <c r="A1329" t="s">
        <v>1403</v>
      </c>
      <c r="B1329" t="s">
        <v>30</v>
      </c>
      <c r="C1329" s="4">
        <v>29</v>
      </c>
      <c r="D1329" t="s">
        <v>14</v>
      </c>
      <c r="E1329" t="s">
        <v>15</v>
      </c>
      <c r="F1329" t="s">
        <v>50</v>
      </c>
      <c r="G1329" t="s">
        <v>27</v>
      </c>
      <c r="H1329" t="s">
        <v>37</v>
      </c>
      <c r="I1329" s="9">
        <v>44865</v>
      </c>
      <c r="J1329" s="9">
        <v>44873</v>
      </c>
      <c r="K1329" s="9">
        <v>44885</v>
      </c>
      <c r="L1329" t="s">
        <v>19</v>
      </c>
      <c r="M1329" s="4">
        <v>59414</v>
      </c>
      <c r="N1329">
        <v>3.7</v>
      </c>
      <c r="O1329" t="s">
        <v>20</v>
      </c>
      <c r="P1329" s="5"/>
      <c r="Q1329" t="s">
        <v>28</v>
      </c>
      <c r="R1329" s="10" t="str">
        <f t="shared" si="40"/>
        <v>28-33</v>
      </c>
      <c r="S1329">
        <f t="shared" si="41"/>
        <v>20</v>
      </c>
    </row>
    <row r="1330" spans="1:19">
      <c r="A1330" t="s">
        <v>1404</v>
      </c>
      <c r="B1330" t="s">
        <v>30</v>
      </c>
      <c r="C1330" s="4">
        <v>31</v>
      </c>
      <c r="D1330" t="s">
        <v>24</v>
      </c>
      <c r="E1330" t="s">
        <v>25</v>
      </c>
      <c r="F1330" t="s">
        <v>96</v>
      </c>
      <c r="G1330" t="s">
        <v>27</v>
      </c>
      <c r="H1330" t="s">
        <v>37</v>
      </c>
      <c r="I1330" s="9">
        <v>44866</v>
      </c>
      <c r="J1330" s="9">
        <v>44876</v>
      </c>
      <c r="K1330" s="9">
        <v>44881</v>
      </c>
      <c r="L1330" t="s">
        <v>19</v>
      </c>
      <c r="M1330" s="4">
        <v>48641</v>
      </c>
      <c r="N1330">
        <v>4.2</v>
      </c>
      <c r="O1330" t="s">
        <v>20</v>
      </c>
      <c r="P1330" s="4">
        <v>5</v>
      </c>
      <c r="Q1330" t="s">
        <v>28</v>
      </c>
      <c r="R1330" s="10" t="str">
        <f t="shared" si="40"/>
        <v>28-33</v>
      </c>
      <c r="S1330">
        <f t="shared" si="41"/>
        <v>15</v>
      </c>
    </row>
    <row r="1331" spans="1:19">
      <c r="A1331" t="s">
        <v>1405</v>
      </c>
      <c r="B1331" t="s">
        <v>13</v>
      </c>
      <c r="C1331" s="4">
        <v>31</v>
      </c>
      <c r="D1331" t="s">
        <v>24</v>
      </c>
      <c r="E1331" t="s">
        <v>43</v>
      </c>
      <c r="F1331" t="s">
        <v>36</v>
      </c>
      <c r="G1331" t="s">
        <v>27</v>
      </c>
      <c r="H1331" t="s">
        <v>48</v>
      </c>
      <c r="I1331" s="9">
        <v>44866</v>
      </c>
      <c r="J1331" s="9">
        <v>44885</v>
      </c>
      <c r="K1331" s="9">
        <v>44895</v>
      </c>
      <c r="L1331" t="s">
        <v>19</v>
      </c>
      <c r="M1331" s="4">
        <v>62043</v>
      </c>
      <c r="N1331">
        <v>4.7</v>
      </c>
      <c r="O1331" t="s">
        <v>20</v>
      </c>
      <c r="P1331" s="4">
        <v>4</v>
      </c>
      <c r="Q1331" t="s">
        <v>21</v>
      </c>
      <c r="R1331" s="10" t="str">
        <f t="shared" si="40"/>
        <v>28-33</v>
      </c>
      <c r="S1331">
        <f t="shared" si="41"/>
        <v>29</v>
      </c>
    </row>
    <row r="1332" spans="1:19">
      <c r="A1332" t="s">
        <v>1406</v>
      </c>
      <c r="B1332" t="s">
        <v>13</v>
      </c>
      <c r="C1332" s="4">
        <v>22</v>
      </c>
      <c r="D1332" t="s">
        <v>83</v>
      </c>
      <c r="E1332" t="s">
        <v>84</v>
      </c>
      <c r="F1332" t="s">
        <v>26</v>
      </c>
      <c r="G1332" t="s">
        <v>17</v>
      </c>
      <c r="H1332" t="s">
        <v>18</v>
      </c>
      <c r="I1332" s="9">
        <v>44866</v>
      </c>
      <c r="J1332" s="9">
        <v>44888</v>
      </c>
      <c r="K1332" s="9">
        <v>44896</v>
      </c>
      <c r="L1332" t="s">
        <v>38</v>
      </c>
      <c r="M1332" s="5"/>
      <c r="P1332" s="4">
        <v>4</v>
      </c>
      <c r="Q1332" t="s">
        <v>28</v>
      </c>
      <c r="R1332" s="10" t="str">
        <f t="shared" si="40"/>
        <v>22-27</v>
      </c>
      <c r="S1332">
        <f t="shared" si="41"/>
        <v>30</v>
      </c>
    </row>
    <row r="1333" spans="1:19">
      <c r="A1333" t="s">
        <v>1407</v>
      </c>
      <c r="B1333" t="s">
        <v>30</v>
      </c>
      <c r="C1333" s="4">
        <v>39</v>
      </c>
      <c r="D1333" t="s">
        <v>24</v>
      </c>
      <c r="E1333" t="s">
        <v>25</v>
      </c>
      <c r="F1333" t="s">
        <v>50</v>
      </c>
      <c r="G1333" t="s">
        <v>27</v>
      </c>
      <c r="H1333" t="s">
        <v>18</v>
      </c>
      <c r="I1333" s="9">
        <v>44866</v>
      </c>
      <c r="J1333" s="9">
        <v>44881</v>
      </c>
      <c r="K1333" s="9">
        <v>44893</v>
      </c>
      <c r="L1333" t="s">
        <v>19</v>
      </c>
      <c r="M1333" s="4">
        <v>48079</v>
      </c>
      <c r="N1333">
        <v>4.5999999999999996</v>
      </c>
      <c r="O1333" t="s">
        <v>20</v>
      </c>
      <c r="P1333" s="5"/>
      <c r="Q1333" t="s">
        <v>28</v>
      </c>
      <c r="R1333" s="10" t="str">
        <f t="shared" si="40"/>
        <v>34-39</v>
      </c>
      <c r="S1333">
        <f t="shared" si="41"/>
        <v>27</v>
      </c>
    </row>
    <row r="1334" spans="1:19">
      <c r="A1334" t="s">
        <v>1408</v>
      </c>
      <c r="B1334" t="s">
        <v>13</v>
      </c>
      <c r="C1334" s="4">
        <v>33</v>
      </c>
      <c r="D1334" t="s">
        <v>24</v>
      </c>
      <c r="E1334" t="s">
        <v>43</v>
      </c>
      <c r="F1334" t="s">
        <v>61</v>
      </c>
      <c r="G1334" t="s">
        <v>17</v>
      </c>
      <c r="H1334" t="s">
        <v>51</v>
      </c>
      <c r="I1334" s="9">
        <v>44866</v>
      </c>
      <c r="J1334" s="9">
        <v>44884</v>
      </c>
      <c r="K1334" s="9">
        <v>44891</v>
      </c>
      <c r="L1334" t="s">
        <v>38</v>
      </c>
      <c r="M1334" s="5"/>
      <c r="P1334" s="4">
        <v>4</v>
      </c>
      <c r="Q1334" t="s">
        <v>28</v>
      </c>
      <c r="R1334" s="10" t="str">
        <f t="shared" si="40"/>
        <v>28-33</v>
      </c>
      <c r="S1334">
        <f t="shared" si="41"/>
        <v>25</v>
      </c>
    </row>
    <row r="1335" spans="1:19">
      <c r="A1335" t="s">
        <v>1409</v>
      </c>
      <c r="B1335" t="s">
        <v>23</v>
      </c>
      <c r="C1335" s="4">
        <v>35</v>
      </c>
      <c r="D1335" t="s">
        <v>24</v>
      </c>
      <c r="E1335" t="s">
        <v>43</v>
      </c>
      <c r="F1335" t="s">
        <v>61</v>
      </c>
      <c r="G1335" t="s">
        <v>32</v>
      </c>
      <c r="H1335" t="s">
        <v>67</v>
      </c>
      <c r="I1335" s="9">
        <v>44867</v>
      </c>
      <c r="J1335" s="9">
        <v>44881</v>
      </c>
      <c r="K1335" s="9">
        <v>44892</v>
      </c>
      <c r="L1335" t="s">
        <v>19</v>
      </c>
      <c r="M1335" s="4">
        <v>69231</v>
      </c>
      <c r="N1335">
        <v>3.6</v>
      </c>
      <c r="O1335" t="s">
        <v>20</v>
      </c>
      <c r="P1335" s="4">
        <v>5</v>
      </c>
      <c r="Q1335" t="s">
        <v>28</v>
      </c>
      <c r="R1335" s="10" t="str">
        <f t="shared" si="40"/>
        <v>34-39</v>
      </c>
      <c r="S1335">
        <f t="shared" si="41"/>
        <v>25</v>
      </c>
    </row>
    <row r="1336" spans="1:19">
      <c r="A1336" t="s">
        <v>1410</v>
      </c>
      <c r="B1336" t="s">
        <v>23</v>
      </c>
      <c r="C1336" s="4">
        <v>35</v>
      </c>
      <c r="D1336" t="s">
        <v>24</v>
      </c>
      <c r="E1336" t="s">
        <v>25</v>
      </c>
      <c r="F1336" t="s">
        <v>26</v>
      </c>
      <c r="G1336" t="s">
        <v>17</v>
      </c>
      <c r="H1336" t="s">
        <v>48</v>
      </c>
      <c r="I1336" s="9">
        <v>44867</v>
      </c>
      <c r="J1336" s="9">
        <v>44877</v>
      </c>
      <c r="K1336" s="9">
        <v>44884</v>
      </c>
      <c r="L1336" t="s">
        <v>19</v>
      </c>
      <c r="M1336" s="4">
        <v>74124</v>
      </c>
      <c r="N1336">
        <v>4</v>
      </c>
      <c r="O1336" t="s">
        <v>20</v>
      </c>
      <c r="P1336" s="4">
        <v>5</v>
      </c>
      <c r="Q1336" t="s">
        <v>21</v>
      </c>
      <c r="R1336" s="10" t="str">
        <f t="shared" si="40"/>
        <v>34-39</v>
      </c>
      <c r="S1336">
        <f t="shared" si="41"/>
        <v>17</v>
      </c>
    </row>
    <row r="1337" spans="1:19">
      <c r="A1337" t="s">
        <v>1411</v>
      </c>
      <c r="B1337" t="s">
        <v>30</v>
      </c>
      <c r="C1337" s="4">
        <v>26</v>
      </c>
      <c r="D1337" t="s">
        <v>24</v>
      </c>
      <c r="E1337" t="s">
        <v>25</v>
      </c>
      <c r="F1337" t="s">
        <v>50</v>
      </c>
      <c r="G1337" t="s">
        <v>27</v>
      </c>
      <c r="H1337" t="s">
        <v>48</v>
      </c>
      <c r="I1337" s="9">
        <v>44867</v>
      </c>
      <c r="J1337" s="9">
        <v>44876</v>
      </c>
      <c r="K1337" s="9">
        <v>44885</v>
      </c>
      <c r="L1337" t="s">
        <v>19</v>
      </c>
      <c r="M1337" s="4">
        <v>40935</v>
      </c>
      <c r="N1337">
        <v>3.6</v>
      </c>
      <c r="O1337" t="s">
        <v>45</v>
      </c>
      <c r="P1337" s="4">
        <v>2</v>
      </c>
      <c r="Q1337" t="s">
        <v>28</v>
      </c>
      <c r="R1337" s="10" t="str">
        <f t="shared" si="40"/>
        <v>22-27</v>
      </c>
      <c r="S1337">
        <f t="shared" si="41"/>
        <v>18</v>
      </c>
    </row>
    <row r="1338" spans="1:19">
      <c r="A1338" t="s">
        <v>1412</v>
      </c>
      <c r="B1338" t="s">
        <v>13</v>
      </c>
      <c r="C1338" s="4">
        <v>31</v>
      </c>
      <c r="D1338" t="s">
        <v>14</v>
      </c>
      <c r="E1338" t="s">
        <v>65</v>
      </c>
      <c r="F1338" t="s">
        <v>86</v>
      </c>
      <c r="G1338" t="s">
        <v>17</v>
      </c>
      <c r="H1338" t="s">
        <v>37</v>
      </c>
      <c r="I1338" s="9">
        <v>44867</v>
      </c>
      <c r="J1338" s="9">
        <v>44877</v>
      </c>
      <c r="K1338" s="9">
        <v>44885</v>
      </c>
      <c r="L1338" t="s">
        <v>19</v>
      </c>
      <c r="M1338" s="4">
        <v>150707</v>
      </c>
      <c r="N1338">
        <v>3.8</v>
      </c>
      <c r="O1338" t="s">
        <v>20</v>
      </c>
      <c r="P1338" s="4">
        <v>3</v>
      </c>
      <c r="Q1338" t="s">
        <v>21</v>
      </c>
      <c r="R1338" s="10" t="str">
        <f t="shared" si="40"/>
        <v>28-33</v>
      </c>
      <c r="S1338">
        <f t="shared" si="41"/>
        <v>18</v>
      </c>
    </row>
    <row r="1339" spans="1:19">
      <c r="A1339" t="s">
        <v>1413</v>
      </c>
      <c r="B1339" t="s">
        <v>30</v>
      </c>
      <c r="C1339" s="4">
        <v>35</v>
      </c>
      <c r="D1339" t="s">
        <v>24</v>
      </c>
      <c r="E1339" t="s">
        <v>43</v>
      </c>
      <c r="F1339" t="s">
        <v>106</v>
      </c>
      <c r="G1339" t="s">
        <v>27</v>
      </c>
      <c r="H1339" t="s">
        <v>37</v>
      </c>
      <c r="I1339" s="9">
        <v>44867</v>
      </c>
      <c r="J1339" s="9">
        <v>44885</v>
      </c>
      <c r="K1339" s="9">
        <v>44892</v>
      </c>
      <c r="L1339" t="s">
        <v>19</v>
      </c>
      <c r="M1339" s="4">
        <v>147779</v>
      </c>
      <c r="N1339">
        <v>3.5</v>
      </c>
      <c r="O1339" t="s">
        <v>20</v>
      </c>
      <c r="P1339" s="4">
        <v>4</v>
      </c>
      <c r="Q1339" t="s">
        <v>28</v>
      </c>
      <c r="R1339" s="10" t="str">
        <f t="shared" si="40"/>
        <v>34-39</v>
      </c>
      <c r="S1339">
        <f t="shared" si="41"/>
        <v>25</v>
      </c>
    </row>
    <row r="1340" spans="1:19">
      <c r="A1340" t="s">
        <v>1414</v>
      </c>
      <c r="B1340" t="s">
        <v>13</v>
      </c>
      <c r="C1340" s="4">
        <v>31</v>
      </c>
      <c r="D1340" t="s">
        <v>34</v>
      </c>
      <c r="E1340" t="s">
        <v>35</v>
      </c>
      <c r="F1340" t="s">
        <v>16</v>
      </c>
      <c r="G1340" t="s">
        <v>69</v>
      </c>
      <c r="H1340" t="s">
        <v>67</v>
      </c>
      <c r="I1340" s="9">
        <v>44867</v>
      </c>
      <c r="J1340" s="9">
        <v>44887</v>
      </c>
      <c r="K1340" s="9">
        <v>44897</v>
      </c>
      <c r="L1340" t="s">
        <v>19</v>
      </c>
      <c r="M1340" s="4">
        <v>50930</v>
      </c>
      <c r="N1340">
        <v>4.3</v>
      </c>
      <c r="O1340" t="s">
        <v>20</v>
      </c>
      <c r="P1340" s="4">
        <v>4</v>
      </c>
      <c r="Q1340" t="s">
        <v>28</v>
      </c>
      <c r="R1340" s="10" t="str">
        <f t="shared" si="40"/>
        <v>28-33</v>
      </c>
      <c r="S1340">
        <f t="shared" si="41"/>
        <v>30</v>
      </c>
    </row>
    <row r="1341" spans="1:19">
      <c r="A1341" t="s">
        <v>1415</v>
      </c>
      <c r="B1341" t="s">
        <v>13</v>
      </c>
      <c r="C1341" s="4">
        <v>26</v>
      </c>
      <c r="D1341" t="s">
        <v>14</v>
      </c>
      <c r="E1341" t="s">
        <v>15</v>
      </c>
      <c r="F1341" t="s">
        <v>50</v>
      </c>
      <c r="G1341" t="s">
        <v>17</v>
      </c>
      <c r="H1341" t="s">
        <v>18</v>
      </c>
      <c r="I1341" s="9">
        <v>44868</v>
      </c>
      <c r="J1341" s="9">
        <v>44882</v>
      </c>
      <c r="K1341" s="9">
        <v>44888</v>
      </c>
      <c r="L1341" t="s">
        <v>19</v>
      </c>
      <c r="M1341" s="4">
        <v>38488</v>
      </c>
      <c r="N1341">
        <v>4.5</v>
      </c>
      <c r="O1341" t="s">
        <v>20</v>
      </c>
      <c r="P1341" s="4">
        <v>5</v>
      </c>
      <c r="Q1341" t="s">
        <v>28</v>
      </c>
      <c r="R1341" s="10" t="str">
        <f t="shared" si="40"/>
        <v>22-27</v>
      </c>
      <c r="S1341">
        <f t="shared" si="41"/>
        <v>20</v>
      </c>
    </row>
    <row r="1342" spans="1:19">
      <c r="A1342" t="s">
        <v>1416</v>
      </c>
      <c r="B1342" t="s">
        <v>13</v>
      </c>
      <c r="C1342" s="4">
        <v>35</v>
      </c>
      <c r="D1342" t="s">
        <v>80</v>
      </c>
      <c r="E1342" t="s">
        <v>81</v>
      </c>
      <c r="F1342" t="s">
        <v>44</v>
      </c>
      <c r="G1342" t="s">
        <v>27</v>
      </c>
      <c r="H1342" t="s">
        <v>18</v>
      </c>
      <c r="I1342" s="9">
        <v>44868</v>
      </c>
      <c r="J1342" s="9">
        <v>44889</v>
      </c>
      <c r="K1342" s="9">
        <v>44900</v>
      </c>
      <c r="L1342" t="s">
        <v>38</v>
      </c>
      <c r="M1342" s="5"/>
      <c r="P1342" s="4">
        <v>3</v>
      </c>
      <c r="Q1342" t="s">
        <v>28</v>
      </c>
      <c r="R1342" s="10" t="str">
        <f t="shared" si="40"/>
        <v>34-39</v>
      </c>
      <c r="S1342">
        <f t="shared" si="41"/>
        <v>32</v>
      </c>
    </row>
    <row r="1343" spans="1:19">
      <c r="A1343" t="s">
        <v>1417</v>
      </c>
      <c r="B1343" t="s">
        <v>13</v>
      </c>
      <c r="C1343" s="4">
        <v>27</v>
      </c>
      <c r="D1343" t="s">
        <v>24</v>
      </c>
      <c r="E1343" t="s">
        <v>43</v>
      </c>
      <c r="F1343" t="s">
        <v>53</v>
      </c>
      <c r="G1343" t="s">
        <v>17</v>
      </c>
      <c r="H1343" t="s">
        <v>37</v>
      </c>
      <c r="I1343" s="9">
        <v>44868</v>
      </c>
      <c r="J1343" s="9">
        <v>44883</v>
      </c>
      <c r="K1343" s="9">
        <v>44890</v>
      </c>
      <c r="L1343" t="s">
        <v>19</v>
      </c>
      <c r="M1343" s="5"/>
      <c r="O1343" t="s">
        <v>20</v>
      </c>
      <c r="P1343" s="4">
        <v>4</v>
      </c>
      <c r="Q1343" t="s">
        <v>28</v>
      </c>
      <c r="R1343" s="10" t="str">
        <f t="shared" si="40"/>
        <v>22-27</v>
      </c>
      <c r="S1343">
        <f t="shared" si="41"/>
        <v>22</v>
      </c>
    </row>
    <row r="1344" spans="1:19">
      <c r="A1344" t="s">
        <v>1418</v>
      </c>
      <c r="B1344" t="s">
        <v>30</v>
      </c>
      <c r="C1344" s="4">
        <v>36</v>
      </c>
      <c r="D1344" t="s">
        <v>24</v>
      </c>
      <c r="E1344" t="s">
        <v>25</v>
      </c>
      <c r="F1344" t="s">
        <v>36</v>
      </c>
      <c r="G1344" t="s">
        <v>32</v>
      </c>
      <c r="H1344" t="s">
        <v>51</v>
      </c>
      <c r="I1344" s="9">
        <v>44868</v>
      </c>
      <c r="J1344" s="9">
        <v>44890</v>
      </c>
      <c r="K1344" s="9">
        <v>44900</v>
      </c>
      <c r="L1344" t="s">
        <v>19</v>
      </c>
      <c r="M1344" s="4">
        <v>79665</v>
      </c>
      <c r="N1344">
        <v>3.8</v>
      </c>
      <c r="O1344" t="s">
        <v>20</v>
      </c>
      <c r="P1344" s="4">
        <v>2</v>
      </c>
      <c r="Q1344" t="s">
        <v>28</v>
      </c>
      <c r="R1344" s="10" t="str">
        <f t="shared" si="40"/>
        <v>34-39</v>
      </c>
      <c r="S1344">
        <f t="shared" si="41"/>
        <v>32</v>
      </c>
    </row>
    <row r="1345" spans="1:19">
      <c r="A1345" t="s">
        <v>1419</v>
      </c>
      <c r="B1345" t="s">
        <v>30</v>
      </c>
      <c r="C1345" s="4">
        <v>36</v>
      </c>
      <c r="D1345" t="s">
        <v>14</v>
      </c>
      <c r="E1345" t="s">
        <v>15</v>
      </c>
      <c r="F1345" t="s">
        <v>86</v>
      </c>
      <c r="G1345" t="s">
        <v>27</v>
      </c>
      <c r="H1345" t="s">
        <v>37</v>
      </c>
      <c r="I1345" s="9">
        <v>44868</v>
      </c>
      <c r="J1345" s="9">
        <v>44888</v>
      </c>
      <c r="K1345" s="9">
        <v>44897</v>
      </c>
      <c r="L1345" t="s">
        <v>38</v>
      </c>
      <c r="M1345" s="5"/>
      <c r="P1345" s="4">
        <v>1</v>
      </c>
      <c r="Q1345" t="s">
        <v>28</v>
      </c>
      <c r="R1345" s="10" t="str">
        <f t="shared" si="40"/>
        <v>34-39</v>
      </c>
      <c r="S1345">
        <f t="shared" si="41"/>
        <v>29</v>
      </c>
    </row>
    <row r="1346" spans="1:19">
      <c r="A1346" t="s">
        <v>1420</v>
      </c>
      <c r="B1346" t="s">
        <v>30</v>
      </c>
      <c r="C1346" s="4">
        <v>32</v>
      </c>
      <c r="D1346" t="s">
        <v>14</v>
      </c>
      <c r="E1346" t="s">
        <v>15</v>
      </c>
      <c r="F1346" t="s">
        <v>16</v>
      </c>
      <c r="G1346" t="s">
        <v>17</v>
      </c>
      <c r="H1346" t="s">
        <v>37</v>
      </c>
      <c r="I1346" s="9">
        <v>44869</v>
      </c>
      <c r="J1346" s="9">
        <v>44888</v>
      </c>
      <c r="K1346" s="9">
        <v>44894</v>
      </c>
      <c r="L1346" t="s">
        <v>19</v>
      </c>
      <c r="M1346" s="4">
        <v>51031</v>
      </c>
      <c r="N1346">
        <v>4</v>
      </c>
      <c r="O1346" t="s">
        <v>20</v>
      </c>
      <c r="P1346" s="5"/>
      <c r="Q1346" t="s">
        <v>21</v>
      </c>
      <c r="R1346" s="10" t="str">
        <f t="shared" si="40"/>
        <v>28-33</v>
      </c>
      <c r="S1346">
        <f t="shared" si="41"/>
        <v>25</v>
      </c>
    </row>
    <row r="1347" spans="1:19">
      <c r="A1347" t="s">
        <v>1421</v>
      </c>
      <c r="B1347" t="s">
        <v>13</v>
      </c>
      <c r="C1347" s="4">
        <v>55</v>
      </c>
      <c r="D1347" t="s">
        <v>14</v>
      </c>
      <c r="E1347" t="s">
        <v>15</v>
      </c>
      <c r="F1347" t="s">
        <v>26</v>
      </c>
      <c r="G1347" t="s">
        <v>32</v>
      </c>
      <c r="H1347" t="s">
        <v>37</v>
      </c>
      <c r="I1347" s="9">
        <v>44869</v>
      </c>
      <c r="J1347" s="9">
        <v>44886</v>
      </c>
      <c r="K1347" s="9">
        <v>44897</v>
      </c>
      <c r="L1347" t="s">
        <v>19</v>
      </c>
      <c r="M1347" s="4">
        <v>61617</v>
      </c>
      <c r="N1347">
        <v>3.7</v>
      </c>
      <c r="O1347" t="s">
        <v>45</v>
      </c>
      <c r="P1347" s="5"/>
      <c r="Q1347" t="s">
        <v>21</v>
      </c>
      <c r="R1347" s="10" t="str">
        <f t="shared" ref="R1347:R1410" si="42">IF(AND(C1347&gt;=22,C1347&lt;=27),"22-27",
 IF(AND(C1347&gt;=28,C1347&lt;=33),"28-33",
 IF(AND(C1347&gt;=34,C1347&lt;=39),"34-39",
 IF(AND(C1347&gt;=40,C1347&lt;=45),"40-45",
 IF(AND(C1347&gt;=46,C1347&lt;=51),"46-51",
 IF(AND(C1347&gt;=52,C1347&lt;=57),"52-57","Other"))))))</f>
        <v>52-57</v>
      </c>
      <c r="S1347">
        <f t="shared" ref="S1347:S1410" si="43">K1347-I1347</f>
        <v>28</v>
      </c>
    </row>
    <row r="1348" spans="1:19">
      <c r="A1348" t="s">
        <v>1422</v>
      </c>
      <c r="B1348" t="s">
        <v>13</v>
      </c>
      <c r="C1348" s="4">
        <v>31</v>
      </c>
      <c r="D1348" t="s">
        <v>14</v>
      </c>
      <c r="E1348" t="s">
        <v>65</v>
      </c>
      <c r="F1348" t="s">
        <v>16</v>
      </c>
      <c r="G1348" t="s">
        <v>27</v>
      </c>
      <c r="H1348" t="s">
        <v>48</v>
      </c>
      <c r="I1348" s="9">
        <v>44869</v>
      </c>
      <c r="J1348" s="9">
        <v>44891</v>
      </c>
      <c r="K1348" s="9">
        <v>44896</v>
      </c>
      <c r="L1348" t="s">
        <v>19</v>
      </c>
      <c r="M1348" s="4">
        <v>40689</v>
      </c>
      <c r="N1348">
        <v>4.7</v>
      </c>
      <c r="O1348" t="s">
        <v>20</v>
      </c>
      <c r="P1348" s="5"/>
      <c r="Q1348" t="s">
        <v>28</v>
      </c>
      <c r="R1348" s="10" t="str">
        <f t="shared" si="42"/>
        <v>28-33</v>
      </c>
      <c r="S1348">
        <f t="shared" si="43"/>
        <v>27</v>
      </c>
    </row>
    <row r="1349" spans="1:19">
      <c r="A1349" t="s">
        <v>1423</v>
      </c>
      <c r="B1349" t="s">
        <v>13</v>
      </c>
      <c r="C1349" s="4">
        <v>24</v>
      </c>
      <c r="D1349" t="s">
        <v>24</v>
      </c>
      <c r="E1349" t="s">
        <v>25</v>
      </c>
      <c r="F1349" t="s">
        <v>16</v>
      </c>
      <c r="G1349" t="s">
        <v>27</v>
      </c>
      <c r="H1349" t="s">
        <v>48</v>
      </c>
      <c r="I1349" s="9">
        <v>44869</v>
      </c>
      <c r="J1349" s="9">
        <v>44883</v>
      </c>
      <c r="K1349" s="9">
        <v>44894</v>
      </c>
      <c r="L1349" t="s">
        <v>19</v>
      </c>
      <c r="M1349" s="5"/>
      <c r="O1349" t="s">
        <v>20</v>
      </c>
      <c r="P1349" s="4">
        <v>4</v>
      </c>
      <c r="Q1349" t="s">
        <v>28</v>
      </c>
      <c r="R1349" s="10" t="str">
        <f t="shared" si="42"/>
        <v>22-27</v>
      </c>
      <c r="S1349">
        <f t="shared" si="43"/>
        <v>25</v>
      </c>
    </row>
    <row r="1350" spans="1:19">
      <c r="A1350" t="s">
        <v>1424</v>
      </c>
      <c r="B1350" t="s">
        <v>23</v>
      </c>
      <c r="C1350" s="4">
        <v>33</v>
      </c>
      <c r="D1350" t="s">
        <v>14</v>
      </c>
      <c r="E1350" t="s">
        <v>15</v>
      </c>
      <c r="F1350" t="s">
        <v>31</v>
      </c>
      <c r="G1350" t="s">
        <v>17</v>
      </c>
      <c r="H1350" t="s">
        <v>18</v>
      </c>
      <c r="I1350" s="9">
        <v>44870</v>
      </c>
      <c r="J1350" s="9">
        <v>44887</v>
      </c>
      <c r="K1350" s="9">
        <v>44893</v>
      </c>
      <c r="L1350" t="s">
        <v>38</v>
      </c>
      <c r="M1350" s="5"/>
      <c r="P1350" s="4">
        <v>4</v>
      </c>
      <c r="Q1350" t="s">
        <v>28</v>
      </c>
      <c r="R1350" s="10" t="str">
        <f t="shared" si="42"/>
        <v>28-33</v>
      </c>
      <c r="S1350">
        <f t="shared" si="43"/>
        <v>23</v>
      </c>
    </row>
    <row r="1351" spans="1:19">
      <c r="A1351" t="s">
        <v>1425</v>
      </c>
      <c r="B1351" t="s">
        <v>13</v>
      </c>
      <c r="C1351" s="4">
        <v>35</v>
      </c>
      <c r="D1351" t="s">
        <v>34</v>
      </c>
      <c r="E1351" t="s">
        <v>35</v>
      </c>
      <c r="F1351" t="s">
        <v>61</v>
      </c>
      <c r="G1351" t="s">
        <v>32</v>
      </c>
      <c r="H1351" t="s">
        <v>37</v>
      </c>
      <c r="I1351" s="9">
        <v>44870</v>
      </c>
      <c r="J1351" s="9">
        <v>44880</v>
      </c>
      <c r="K1351" s="9">
        <v>44891</v>
      </c>
      <c r="L1351" t="s">
        <v>19</v>
      </c>
      <c r="M1351" s="4">
        <v>49843</v>
      </c>
      <c r="N1351">
        <v>4.5</v>
      </c>
      <c r="O1351" t="s">
        <v>20</v>
      </c>
      <c r="P1351" s="5"/>
      <c r="Q1351" t="s">
        <v>21</v>
      </c>
      <c r="R1351" s="10" t="str">
        <f t="shared" si="42"/>
        <v>34-39</v>
      </c>
      <c r="S1351">
        <f t="shared" si="43"/>
        <v>21</v>
      </c>
    </row>
    <row r="1352" spans="1:19">
      <c r="A1352" t="s">
        <v>1426</v>
      </c>
      <c r="B1352" t="s">
        <v>30</v>
      </c>
      <c r="C1352" s="4">
        <v>40</v>
      </c>
      <c r="D1352" t="s">
        <v>14</v>
      </c>
      <c r="E1352" t="s">
        <v>65</v>
      </c>
      <c r="F1352" t="s">
        <v>96</v>
      </c>
      <c r="G1352" t="s">
        <v>32</v>
      </c>
      <c r="H1352" t="s">
        <v>51</v>
      </c>
      <c r="I1352" s="9">
        <v>44870</v>
      </c>
      <c r="J1352" s="9">
        <v>44885</v>
      </c>
      <c r="K1352" s="9">
        <v>44891</v>
      </c>
      <c r="L1352" t="s">
        <v>19</v>
      </c>
      <c r="M1352" s="4">
        <v>42510</v>
      </c>
      <c r="N1352">
        <v>4</v>
      </c>
      <c r="O1352" t="s">
        <v>45</v>
      </c>
      <c r="P1352" s="4">
        <v>3</v>
      </c>
      <c r="Q1352" t="s">
        <v>28</v>
      </c>
      <c r="R1352" s="10" t="str">
        <f t="shared" si="42"/>
        <v>40-45</v>
      </c>
      <c r="S1352">
        <f t="shared" si="43"/>
        <v>21</v>
      </c>
    </row>
    <row r="1353" spans="1:19">
      <c r="A1353" t="s">
        <v>1427</v>
      </c>
      <c r="B1353" t="s">
        <v>13</v>
      </c>
      <c r="C1353" s="4">
        <v>29</v>
      </c>
      <c r="D1353" t="s">
        <v>14</v>
      </c>
      <c r="E1353" t="s">
        <v>15</v>
      </c>
      <c r="F1353" t="s">
        <v>96</v>
      </c>
      <c r="G1353" t="s">
        <v>27</v>
      </c>
      <c r="H1353" t="s">
        <v>67</v>
      </c>
      <c r="I1353" s="9">
        <v>44870</v>
      </c>
      <c r="J1353" s="9">
        <v>44886</v>
      </c>
      <c r="K1353" s="9">
        <v>44892</v>
      </c>
      <c r="L1353" t="s">
        <v>19</v>
      </c>
      <c r="M1353" s="4">
        <v>53173</v>
      </c>
      <c r="N1353">
        <v>4.5</v>
      </c>
      <c r="O1353" t="s">
        <v>20</v>
      </c>
      <c r="P1353" s="4">
        <v>1</v>
      </c>
      <c r="Q1353" t="s">
        <v>21</v>
      </c>
      <c r="R1353" s="10" t="str">
        <f t="shared" si="42"/>
        <v>28-33</v>
      </c>
      <c r="S1353">
        <f t="shared" si="43"/>
        <v>22</v>
      </c>
    </row>
    <row r="1354" spans="1:19">
      <c r="A1354" t="s">
        <v>1428</v>
      </c>
      <c r="B1354" t="s">
        <v>13</v>
      </c>
      <c r="C1354" s="4">
        <v>36</v>
      </c>
      <c r="D1354" t="s">
        <v>40</v>
      </c>
      <c r="E1354" t="s">
        <v>41</v>
      </c>
      <c r="F1354" t="s">
        <v>78</v>
      </c>
      <c r="G1354" t="s">
        <v>27</v>
      </c>
      <c r="H1354" t="s">
        <v>37</v>
      </c>
      <c r="I1354" s="9">
        <v>44870</v>
      </c>
      <c r="J1354" s="9">
        <v>44884</v>
      </c>
      <c r="K1354" s="9">
        <v>44891</v>
      </c>
      <c r="L1354" t="s">
        <v>19</v>
      </c>
      <c r="M1354" s="4">
        <v>44767</v>
      </c>
      <c r="N1354">
        <v>4.7</v>
      </c>
      <c r="O1354" t="s">
        <v>20</v>
      </c>
      <c r="P1354" s="4">
        <v>4</v>
      </c>
      <c r="Q1354" t="s">
        <v>28</v>
      </c>
      <c r="R1354" s="10" t="str">
        <f t="shared" si="42"/>
        <v>34-39</v>
      </c>
      <c r="S1354">
        <f t="shared" si="43"/>
        <v>21</v>
      </c>
    </row>
    <row r="1355" spans="1:19">
      <c r="A1355" t="s">
        <v>1429</v>
      </c>
      <c r="B1355" t="s">
        <v>30</v>
      </c>
      <c r="C1355" s="4">
        <v>23</v>
      </c>
      <c r="D1355" t="s">
        <v>24</v>
      </c>
      <c r="E1355" t="s">
        <v>43</v>
      </c>
      <c r="F1355" t="s">
        <v>50</v>
      </c>
      <c r="G1355" t="s">
        <v>17</v>
      </c>
      <c r="H1355" t="s">
        <v>48</v>
      </c>
      <c r="I1355" s="9">
        <v>44870</v>
      </c>
      <c r="J1355" s="9">
        <v>44886</v>
      </c>
      <c r="K1355" s="9">
        <v>44897</v>
      </c>
      <c r="L1355" t="s">
        <v>19</v>
      </c>
      <c r="M1355" s="4">
        <v>48809</v>
      </c>
      <c r="N1355">
        <v>4</v>
      </c>
      <c r="O1355" t="s">
        <v>20</v>
      </c>
      <c r="P1355" s="5"/>
      <c r="Q1355" t="s">
        <v>28</v>
      </c>
      <c r="R1355" s="10" t="str">
        <f t="shared" si="42"/>
        <v>22-27</v>
      </c>
      <c r="S1355">
        <f t="shared" si="43"/>
        <v>27</v>
      </c>
    </row>
    <row r="1356" spans="1:19">
      <c r="A1356" t="s">
        <v>1430</v>
      </c>
      <c r="B1356" t="s">
        <v>13</v>
      </c>
      <c r="C1356" s="4">
        <v>27</v>
      </c>
      <c r="D1356" t="s">
        <v>34</v>
      </c>
      <c r="E1356" t="s">
        <v>35</v>
      </c>
      <c r="F1356" t="s">
        <v>125</v>
      </c>
      <c r="G1356" t="s">
        <v>32</v>
      </c>
      <c r="H1356" t="s">
        <v>67</v>
      </c>
      <c r="I1356" s="9">
        <v>44871</v>
      </c>
      <c r="J1356" s="9">
        <v>44892</v>
      </c>
      <c r="K1356" s="9">
        <v>44898</v>
      </c>
      <c r="L1356" t="s">
        <v>19</v>
      </c>
      <c r="M1356" s="4">
        <v>131629</v>
      </c>
      <c r="N1356">
        <v>3.7</v>
      </c>
      <c r="O1356" t="s">
        <v>20</v>
      </c>
      <c r="P1356" s="4">
        <v>5</v>
      </c>
      <c r="Q1356" t="s">
        <v>28</v>
      </c>
      <c r="R1356" s="10" t="str">
        <f t="shared" si="42"/>
        <v>22-27</v>
      </c>
      <c r="S1356">
        <f t="shared" si="43"/>
        <v>27</v>
      </c>
    </row>
    <row r="1357" spans="1:19">
      <c r="A1357" t="s">
        <v>1431</v>
      </c>
      <c r="B1357" t="s">
        <v>30</v>
      </c>
      <c r="C1357" s="4">
        <v>31</v>
      </c>
      <c r="D1357" t="s">
        <v>14</v>
      </c>
      <c r="E1357" t="s">
        <v>15</v>
      </c>
      <c r="F1357" t="s">
        <v>26</v>
      </c>
      <c r="G1357" t="s">
        <v>17</v>
      </c>
      <c r="H1357" t="s">
        <v>37</v>
      </c>
      <c r="I1357" s="9">
        <v>44871</v>
      </c>
      <c r="J1357" s="9">
        <v>44886</v>
      </c>
      <c r="K1357" s="9">
        <v>44894</v>
      </c>
      <c r="L1357" t="s">
        <v>75</v>
      </c>
      <c r="M1357" s="5"/>
      <c r="P1357" s="4">
        <v>4</v>
      </c>
      <c r="Q1357" t="s">
        <v>21</v>
      </c>
      <c r="R1357" s="10" t="str">
        <f t="shared" si="42"/>
        <v>28-33</v>
      </c>
      <c r="S1357">
        <f t="shared" si="43"/>
        <v>23</v>
      </c>
    </row>
    <row r="1358" spans="1:19">
      <c r="A1358" t="s">
        <v>1432</v>
      </c>
      <c r="B1358" t="s">
        <v>23</v>
      </c>
      <c r="C1358" s="4">
        <v>25</v>
      </c>
      <c r="D1358" t="s">
        <v>14</v>
      </c>
      <c r="E1358" t="s">
        <v>65</v>
      </c>
      <c r="F1358" t="s">
        <v>61</v>
      </c>
      <c r="G1358" t="s">
        <v>27</v>
      </c>
      <c r="H1358" t="s">
        <v>37</v>
      </c>
      <c r="I1358" s="9">
        <v>44871</v>
      </c>
      <c r="J1358" s="9">
        <v>44885</v>
      </c>
      <c r="K1358" s="9">
        <v>44889</v>
      </c>
      <c r="L1358" t="s">
        <v>19</v>
      </c>
      <c r="M1358" s="5"/>
      <c r="O1358" t="s">
        <v>20</v>
      </c>
      <c r="P1358" s="4">
        <v>4</v>
      </c>
      <c r="Q1358" t="s">
        <v>28</v>
      </c>
      <c r="R1358" s="10" t="str">
        <f t="shared" si="42"/>
        <v>22-27</v>
      </c>
      <c r="S1358">
        <f t="shared" si="43"/>
        <v>18</v>
      </c>
    </row>
    <row r="1359" spans="1:19">
      <c r="A1359" t="s">
        <v>1433</v>
      </c>
      <c r="B1359" t="s">
        <v>13</v>
      </c>
      <c r="C1359" s="4">
        <v>47</v>
      </c>
      <c r="D1359" t="s">
        <v>14</v>
      </c>
      <c r="E1359" t="s">
        <v>15</v>
      </c>
      <c r="F1359" t="s">
        <v>125</v>
      </c>
      <c r="G1359" t="s">
        <v>27</v>
      </c>
      <c r="H1359" t="s">
        <v>67</v>
      </c>
      <c r="I1359" s="9">
        <v>44872</v>
      </c>
      <c r="J1359" s="9">
        <v>44885</v>
      </c>
      <c r="K1359" s="9">
        <v>44893</v>
      </c>
      <c r="L1359" t="s">
        <v>38</v>
      </c>
      <c r="M1359" s="5"/>
      <c r="P1359" s="4">
        <v>4</v>
      </c>
      <c r="Q1359" t="s">
        <v>28</v>
      </c>
      <c r="R1359" s="10" t="str">
        <f t="shared" si="42"/>
        <v>46-51</v>
      </c>
      <c r="S1359">
        <f t="shared" si="43"/>
        <v>21</v>
      </c>
    </row>
    <row r="1360" spans="1:19">
      <c r="A1360" t="s">
        <v>1434</v>
      </c>
      <c r="B1360" t="s">
        <v>13</v>
      </c>
      <c r="C1360" s="4">
        <v>35</v>
      </c>
      <c r="D1360" t="s">
        <v>24</v>
      </c>
      <c r="E1360" t="s">
        <v>43</v>
      </c>
      <c r="F1360" t="s">
        <v>86</v>
      </c>
      <c r="G1360" t="s">
        <v>32</v>
      </c>
      <c r="H1360" t="s">
        <v>37</v>
      </c>
      <c r="I1360" s="9">
        <v>44872</v>
      </c>
      <c r="J1360" s="9">
        <v>44883</v>
      </c>
      <c r="K1360" s="9">
        <v>44889</v>
      </c>
      <c r="L1360" t="s">
        <v>38</v>
      </c>
      <c r="M1360" s="5"/>
      <c r="P1360" s="4">
        <v>4</v>
      </c>
      <c r="Q1360" t="s">
        <v>21</v>
      </c>
      <c r="R1360" s="10" t="str">
        <f t="shared" si="42"/>
        <v>34-39</v>
      </c>
      <c r="S1360">
        <f t="shared" si="43"/>
        <v>17</v>
      </c>
    </row>
    <row r="1361" spans="1:19">
      <c r="A1361" t="s">
        <v>1435</v>
      </c>
      <c r="B1361" t="s">
        <v>30</v>
      </c>
      <c r="C1361" s="4">
        <v>27</v>
      </c>
      <c r="D1361" t="s">
        <v>24</v>
      </c>
      <c r="E1361" t="s">
        <v>25</v>
      </c>
      <c r="F1361" t="s">
        <v>96</v>
      </c>
      <c r="G1361" t="s">
        <v>17</v>
      </c>
      <c r="H1361" t="s">
        <v>37</v>
      </c>
      <c r="I1361" s="9">
        <v>44872</v>
      </c>
      <c r="J1361" s="9">
        <v>44882</v>
      </c>
      <c r="K1361" s="9">
        <v>44888</v>
      </c>
      <c r="L1361" t="s">
        <v>19</v>
      </c>
      <c r="M1361" s="5"/>
      <c r="O1361" t="s">
        <v>20</v>
      </c>
      <c r="P1361" s="4">
        <v>3</v>
      </c>
      <c r="Q1361" t="s">
        <v>28</v>
      </c>
      <c r="R1361" s="10" t="str">
        <f t="shared" si="42"/>
        <v>22-27</v>
      </c>
      <c r="S1361">
        <f t="shared" si="43"/>
        <v>16</v>
      </c>
    </row>
    <row r="1362" spans="1:19">
      <c r="A1362" t="s">
        <v>1436</v>
      </c>
      <c r="B1362" t="s">
        <v>23</v>
      </c>
      <c r="C1362" s="4">
        <v>25</v>
      </c>
      <c r="D1362" t="s">
        <v>83</v>
      </c>
      <c r="E1362" t="s">
        <v>117</v>
      </c>
      <c r="F1362" t="s">
        <v>31</v>
      </c>
      <c r="G1362" t="s">
        <v>27</v>
      </c>
      <c r="H1362" t="s">
        <v>48</v>
      </c>
      <c r="I1362" s="9">
        <v>44873</v>
      </c>
      <c r="J1362" s="9">
        <v>44887</v>
      </c>
      <c r="K1362" s="9">
        <v>44897</v>
      </c>
      <c r="L1362" t="s">
        <v>19</v>
      </c>
      <c r="M1362" s="4">
        <v>67634</v>
      </c>
      <c r="N1362">
        <v>4.8</v>
      </c>
      <c r="O1362" t="s">
        <v>20</v>
      </c>
      <c r="P1362" s="4">
        <v>1</v>
      </c>
      <c r="Q1362" t="s">
        <v>21</v>
      </c>
      <c r="R1362" s="10" t="str">
        <f t="shared" si="42"/>
        <v>22-27</v>
      </c>
      <c r="S1362">
        <f t="shared" si="43"/>
        <v>24</v>
      </c>
    </row>
    <row r="1363" spans="1:19">
      <c r="A1363" t="s">
        <v>1437</v>
      </c>
      <c r="B1363" t="s">
        <v>13</v>
      </c>
      <c r="C1363" s="4">
        <v>26</v>
      </c>
      <c r="D1363" t="s">
        <v>24</v>
      </c>
      <c r="E1363" t="s">
        <v>43</v>
      </c>
      <c r="F1363" t="s">
        <v>50</v>
      </c>
      <c r="G1363" t="s">
        <v>27</v>
      </c>
      <c r="H1363" t="s">
        <v>18</v>
      </c>
      <c r="I1363" s="9">
        <v>44873</v>
      </c>
      <c r="J1363" s="9">
        <v>44890</v>
      </c>
      <c r="K1363" s="9">
        <v>44897</v>
      </c>
      <c r="L1363" t="s">
        <v>19</v>
      </c>
      <c r="M1363" s="4">
        <v>46480</v>
      </c>
      <c r="N1363">
        <v>5</v>
      </c>
      <c r="O1363" t="s">
        <v>20</v>
      </c>
      <c r="P1363" s="4">
        <v>4</v>
      </c>
      <c r="Q1363" t="s">
        <v>28</v>
      </c>
      <c r="R1363" s="10" t="str">
        <f t="shared" si="42"/>
        <v>22-27</v>
      </c>
      <c r="S1363">
        <f t="shared" si="43"/>
        <v>24</v>
      </c>
    </row>
    <row r="1364" spans="1:19">
      <c r="A1364" t="s">
        <v>1438</v>
      </c>
      <c r="B1364" t="s">
        <v>30</v>
      </c>
      <c r="C1364" s="4">
        <v>30</v>
      </c>
      <c r="D1364" t="s">
        <v>14</v>
      </c>
      <c r="E1364" t="s">
        <v>15</v>
      </c>
      <c r="F1364" t="s">
        <v>36</v>
      </c>
      <c r="G1364" t="s">
        <v>69</v>
      </c>
      <c r="H1364" t="s">
        <v>18</v>
      </c>
      <c r="I1364" s="9">
        <v>44874</v>
      </c>
      <c r="J1364" s="9">
        <v>44882</v>
      </c>
      <c r="K1364" s="9">
        <v>44887</v>
      </c>
      <c r="L1364" t="s">
        <v>19</v>
      </c>
      <c r="M1364" s="4">
        <v>76395</v>
      </c>
      <c r="N1364">
        <v>3.8</v>
      </c>
      <c r="O1364" t="s">
        <v>20</v>
      </c>
      <c r="P1364" s="4">
        <v>5</v>
      </c>
      <c r="Q1364" t="s">
        <v>28</v>
      </c>
      <c r="R1364" s="10" t="str">
        <f t="shared" si="42"/>
        <v>28-33</v>
      </c>
      <c r="S1364">
        <f t="shared" si="43"/>
        <v>13</v>
      </c>
    </row>
    <row r="1365" spans="1:19">
      <c r="A1365" t="s">
        <v>1439</v>
      </c>
      <c r="B1365" t="s">
        <v>30</v>
      </c>
      <c r="C1365" s="4">
        <v>30</v>
      </c>
      <c r="D1365" t="s">
        <v>58</v>
      </c>
      <c r="E1365" t="s">
        <v>111</v>
      </c>
      <c r="F1365" t="s">
        <v>53</v>
      </c>
      <c r="G1365" t="s">
        <v>66</v>
      </c>
      <c r="H1365" t="s">
        <v>48</v>
      </c>
      <c r="I1365" s="9">
        <v>44874</v>
      </c>
      <c r="J1365" s="9">
        <v>44891</v>
      </c>
      <c r="K1365" s="9">
        <v>44897</v>
      </c>
      <c r="L1365" t="s">
        <v>19</v>
      </c>
      <c r="M1365" s="4">
        <v>55586</v>
      </c>
      <c r="N1365">
        <v>4</v>
      </c>
      <c r="O1365" t="s">
        <v>20</v>
      </c>
      <c r="P1365" s="4">
        <v>4</v>
      </c>
      <c r="Q1365" t="s">
        <v>21</v>
      </c>
      <c r="R1365" s="10" t="str">
        <f t="shared" si="42"/>
        <v>28-33</v>
      </c>
      <c r="S1365">
        <f t="shared" si="43"/>
        <v>23</v>
      </c>
    </row>
    <row r="1366" spans="1:19">
      <c r="A1366" t="s">
        <v>1440</v>
      </c>
      <c r="B1366" t="s">
        <v>30</v>
      </c>
      <c r="C1366" s="4">
        <v>27</v>
      </c>
      <c r="D1366" t="s">
        <v>14</v>
      </c>
      <c r="E1366" t="s">
        <v>15</v>
      </c>
      <c r="F1366" t="s">
        <v>53</v>
      </c>
      <c r="G1366" t="s">
        <v>27</v>
      </c>
      <c r="H1366" t="s">
        <v>18</v>
      </c>
      <c r="I1366" s="9">
        <v>44874</v>
      </c>
      <c r="J1366" s="9">
        <v>44889</v>
      </c>
      <c r="K1366" s="9">
        <v>44894</v>
      </c>
      <c r="L1366" t="s">
        <v>56</v>
      </c>
      <c r="M1366" s="5"/>
      <c r="P1366" s="4">
        <v>5</v>
      </c>
      <c r="Q1366" t="s">
        <v>21</v>
      </c>
      <c r="R1366" s="10" t="str">
        <f t="shared" si="42"/>
        <v>22-27</v>
      </c>
      <c r="S1366">
        <f t="shared" si="43"/>
        <v>20</v>
      </c>
    </row>
    <row r="1367" spans="1:19">
      <c r="A1367" t="s">
        <v>1441</v>
      </c>
      <c r="B1367" t="s">
        <v>13</v>
      </c>
      <c r="C1367" s="4">
        <v>35</v>
      </c>
      <c r="D1367" t="s">
        <v>14</v>
      </c>
      <c r="E1367" t="s">
        <v>15</v>
      </c>
      <c r="F1367" t="s">
        <v>96</v>
      </c>
      <c r="G1367" t="s">
        <v>27</v>
      </c>
      <c r="H1367" t="s">
        <v>37</v>
      </c>
      <c r="I1367" s="9">
        <v>44874</v>
      </c>
      <c r="J1367" s="9">
        <v>44895</v>
      </c>
      <c r="K1367" s="9">
        <v>44905</v>
      </c>
      <c r="L1367" t="s">
        <v>38</v>
      </c>
      <c r="M1367" s="5"/>
      <c r="P1367" s="4">
        <v>3</v>
      </c>
      <c r="Q1367" t="s">
        <v>28</v>
      </c>
      <c r="R1367" s="10" t="str">
        <f t="shared" si="42"/>
        <v>34-39</v>
      </c>
      <c r="S1367">
        <f t="shared" si="43"/>
        <v>31</v>
      </c>
    </row>
    <row r="1368" spans="1:19">
      <c r="A1368" t="s">
        <v>1442</v>
      </c>
      <c r="B1368" t="s">
        <v>30</v>
      </c>
      <c r="C1368" s="4">
        <v>34</v>
      </c>
      <c r="D1368" t="s">
        <v>14</v>
      </c>
      <c r="E1368" t="s">
        <v>15</v>
      </c>
      <c r="F1368" t="s">
        <v>44</v>
      </c>
      <c r="G1368" t="s">
        <v>27</v>
      </c>
      <c r="H1368" t="s">
        <v>37</v>
      </c>
      <c r="I1368" s="9">
        <v>44874</v>
      </c>
      <c r="J1368" s="9">
        <v>44893</v>
      </c>
      <c r="K1368" s="9">
        <v>44900</v>
      </c>
      <c r="L1368" t="s">
        <v>19</v>
      </c>
      <c r="M1368" s="4">
        <v>88777</v>
      </c>
      <c r="N1368">
        <v>4.7</v>
      </c>
      <c r="O1368" t="s">
        <v>20</v>
      </c>
      <c r="P1368" s="4">
        <v>5</v>
      </c>
      <c r="Q1368" t="s">
        <v>21</v>
      </c>
      <c r="R1368" s="10" t="str">
        <f t="shared" si="42"/>
        <v>34-39</v>
      </c>
      <c r="S1368">
        <f t="shared" si="43"/>
        <v>26</v>
      </c>
    </row>
    <row r="1369" spans="1:19">
      <c r="A1369" t="s">
        <v>1443</v>
      </c>
      <c r="B1369" t="s">
        <v>23</v>
      </c>
      <c r="C1369" s="4">
        <v>26</v>
      </c>
      <c r="D1369" t="s">
        <v>24</v>
      </c>
      <c r="E1369" t="s">
        <v>43</v>
      </c>
      <c r="F1369" t="s">
        <v>50</v>
      </c>
      <c r="G1369" t="s">
        <v>27</v>
      </c>
      <c r="H1369" t="s">
        <v>18</v>
      </c>
      <c r="I1369" s="9">
        <v>44874</v>
      </c>
      <c r="J1369" s="9">
        <v>44885</v>
      </c>
      <c r="K1369" s="9">
        <v>44896</v>
      </c>
      <c r="L1369" t="s">
        <v>19</v>
      </c>
      <c r="M1369" s="4">
        <v>49043</v>
      </c>
      <c r="N1369">
        <v>4.7</v>
      </c>
      <c r="O1369" t="s">
        <v>20</v>
      </c>
      <c r="P1369" s="5"/>
      <c r="Q1369" t="s">
        <v>28</v>
      </c>
      <c r="R1369" s="10" t="str">
        <f t="shared" si="42"/>
        <v>22-27</v>
      </c>
      <c r="S1369">
        <f t="shared" si="43"/>
        <v>22</v>
      </c>
    </row>
    <row r="1370" spans="1:19">
      <c r="A1370" t="s">
        <v>1444</v>
      </c>
      <c r="B1370" t="s">
        <v>13</v>
      </c>
      <c r="C1370" s="4">
        <v>23</v>
      </c>
      <c r="D1370" t="s">
        <v>14</v>
      </c>
      <c r="E1370" t="s">
        <v>15</v>
      </c>
      <c r="F1370" t="s">
        <v>44</v>
      </c>
      <c r="G1370" t="s">
        <v>17</v>
      </c>
      <c r="H1370" t="s">
        <v>48</v>
      </c>
      <c r="I1370" s="9">
        <v>44875</v>
      </c>
      <c r="J1370" s="9">
        <v>44894</v>
      </c>
      <c r="K1370" s="9">
        <v>44904</v>
      </c>
      <c r="L1370" t="s">
        <v>38</v>
      </c>
      <c r="M1370" s="5"/>
      <c r="P1370" s="4">
        <v>4</v>
      </c>
      <c r="Q1370" t="s">
        <v>28</v>
      </c>
      <c r="R1370" s="10" t="str">
        <f t="shared" si="42"/>
        <v>22-27</v>
      </c>
      <c r="S1370">
        <f t="shared" si="43"/>
        <v>29</v>
      </c>
    </row>
    <row r="1371" spans="1:19">
      <c r="A1371" t="s">
        <v>1445</v>
      </c>
      <c r="B1371" t="s">
        <v>13</v>
      </c>
      <c r="C1371" s="4">
        <v>35</v>
      </c>
      <c r="D1371" t="s">
        <v>24</v>
      </c>
      <c r="E1371" t="s">
        <v>43</v>
      </c>
      <c r="F1371" t="s">
        <v>86</v>
      </c>
      <c r="G1371" t="s">
        <v>27</v>
      </c>
      <c r="H1371" t="s">
        <v>51</v>
      </c>
      <c r="I1371" s="9">
        <v>44875</v>
      </c>
      <c r="J1371" s="9">
        <v>44891</v>
      </c>
      <c r="K1371" s="9">
        <v>44896</v>
      </c>
      <c r="L1371" t="s">
        <v>75</v>
      </c>
      <c r="M1371" s="5"/>
      <c r="P1371" s="4">
        <v>3</v>
      </c>
      <c r="Q1371" t="s">
        <v>21</v>
      </c>
      <c r="R1371" s="10" t="str">
        <f t="shared" si="42"/>
        <v>34-39</v>
      </c>
      <c r="S1371">
        <f t="shared" si="43"/>
        <v>21</v>
      </c>
    </row>
    <row r="1372" spans="1:19">
      <c r="A1372" t="s">
        <v>1446</v>
      </c>
      <c r="B1372" t="s">
        <v>23</v>
      </c>
      <c r="C1372" s="4">
        <v>25</v>
      </c>
      <c r="D1372" t="s">
        <v>14</v>
      </c>
      <c r="E1372" t="s">
        <v>15</v>
      </c>
      <c r="F1372" t="s">
        <v>31</v>
      </c>
      <c r="G1372" t="s">
        <v>32</v>
      </c>
      <c r="H1372" t="s">
        <v>18</v>
      </c>
      <c r="I1372" s="9">
        <v>44875</v>
      </c>
      <c r="J1372" s="9">
        <v>44887</v>
      </c>
      <c r="K1372" s="9">
        <v>44899</v>
      </c>
      <c r="L1372" t="s">
        <v>19</v>
      </c>
      <c r="M1372" s="4">
        <v>67396</v>
      </c>
      <c r="N1372">
        <v>4.3</v>
      </c>
      <c r="O1372" t="s">
        <v>20</v>
      </c>
      <c r="P1372" s="4">
        <v>5</v>
      </c>
      <c r="Q1372" t="s">
        <v>28</v>
      </c>
      <c r="R1372" s="10" t="str">
        <f t="shared" si="42"/>
        <v>22-27</v>
      </c>
      <c r="S1372">
        <f t="shared" si="43"/>
        <v>24</v>
      </c>
    </row>
    <row r="1373" spans="1:19">
      <c r="A1373" t="s">
        <v>1447</v>
      </c>
      <c r="B1373" t="s">
        <v>13</v>
      </c>
      <c r="C1373" s="4">
        <v>22</v>
      </c>
      <c r="D1373" t="s">
        <v>24</v>
      </c>
      <c r="E1373" t="s">
        <v>43</v>
      </c>
      <c r="F1373" t="s">
        <v>61</v>
      </c>
      <c r="G1373" t="s">
        <v>17</v>
      </c>
      <c r="H1373" t="s">
        <v>37</v>
      </c>
      <c r="I1373" s="9">
        <v>44875</v>
      </c>
      <c r="J1373" s="9">
        <v>44889</v>
      </c>
      <c r="K1373" s="9">
        <v>44895</v>
      </c>
      <c r="L1373" t="s">
        <v>19</v>
      </c>
      <c r="M1373" s="4">
        <v>49703</v>
      </c>
      <c r="N1373">
        <v>4.0999999999999996</v>
      </c>
      <c r="O1373" t="s">
        <v>45</v>
      </c>
      <c r="P1373" s="4">
        <v>4</v>
      </c>
      <c r="Q1373" t="s">
        <v>21</v>
      </c>
      <c r="R1373" s="10" t="str">
        <f t="shared" si="42"/>
        <v>22-27</v>
      </c>
      <c r="S1373">
        <f t="shared" si="43"/>
        <v>20</v>
      </c>
    </row>
    <row r="1374" spans="1:19">
      <c r="A1374" t="s">
        <v>1448</v>
      </c>
      <c r="B1374" t="s">
        <v>30</v>
      </c>
      <c r="C1374" s="4">
        <v>35</v>
      </c>
      <c r="D1374" t="s">
        <v>58</v>
      </c>
      <c r="E1374" t="s">
        <v>111</v>
      </c>
      <c r="F1374" t="s">
        <v>44</v>
      </c>
      <c r="G1374" t="s">
        <v>32</v>
      </c>
      <c r="H1374" t="s">
        <v>51</v>
      </c>
      <c r="I1374" s="9">
        <v>44875</v>
      </c>
      <c r="J1374" s="9">
        <v>44897</v>
      </c>
      <c r="K1374" s="9">
        <v>44901</v>
      </c>
      <c r="L1374" t="s">
        <v>19</v>
      </c>
      <c r="M1374" s="4">
        <v>86755</v>
      </c>
      <c r="N1374">
        <v>4.5</v>
      </c>
      <c r="O1374" t="s">
        <v>20</v>
      </c>
      <c r="P1374" s="4">
        <v>4</v>
      </c>
      <c r="Q1374" t="s">
        <v>28</v>
      </c>
      <c r="R1374" s="10" t="str">
        <f t="shared" si="42"/>
        <v>34-39</v>
      </c>
      <c r="S1374">
        <f t="shared" si="43"/>
        <v>26</v>
      </c>
    </row>
    <row r="1375" spans="1:19">
      <c r="A1375" t="s">
        <v>1449</v>
      </c>
      <c r="B1375" t="s">
        <v>13</v>
      </c>
      <c r="C1375" s="4">
        <v>26</v>
      </c>
      <c r="D1375" t="s">
        <v>24</v>
      </c>
      <c r="E1375" t="s">
        <v>43</v>
      </c>
      <c r="F1375" t="s">
        <v>26</v>
      </c>
      <c r="G1375" t="s">
        <v>32</v>
      </c>
      <c r="H1375" t="s">
        <v>37</v>
      </c>
      <c r="I1375" s="9">
        <v>44875</v>
      </c>
      <c r="J1375" s="9">
        <v>44891</v>
      </c>
      <c r="K1375" s="9">
        <v>44896</v>
      </c>
      <c r="L1375" t="s">
        <v>38</v>
      </c>
      <c r="M1375" s="5"/>
      <c r="P1375" s="4">
        <v>5</v>
      </c>
      <c r="Q1375" t="s">
        <v>28</v>
      </c>
      <c r="R1375" s="10" t="str">
        <f t="shared" si="42"/>
        <v>22-27</v>
      </c>
      <c r="S1375">
        <f t="shared" si="43"/>
        <v>21</v>
      </c>
    </row>
    <row r="1376" spans="1:19">
      <c r="A1376" t="s">
        <v>1450</v>
      </c>
      <c r="B1376" t="s">
        <v>13</v>
      </c>
      <c r="C1376" s="4">
        <v>27</v>
      </c>
      <c r="D1376" t="s">
        <v>24</v>
      </c>
      <c r="E1376" t="s">
        <v>43</v>
      </c>
      <c r="F1376" t="s">
        <v>26</v>
      </c>
      <c r="G1376" t="s">
        <v>27</v>
      </c>
      <c r="H1376" t="s">
        <v>37</v>
      </c>
      <c r="I1376" s="9">
        <v>44875</v>
      </c>
      <c r="J1376" s="9">
        <v>44892</v>
      </c>
      <c r="K1376" s="9">
        <v>44902</v>
      </c>
      <c r="L1376" t="s">
        <v>19</v>
      </c>
      <c r="M1376" s="4">
        <v>60078</v>
      </c>
      <c r="N1376">
        <v>4.9000000000000004</v>
      </c>
      <c r="O1376" t="s">
        <v>20</v>
      </c>
      <c r="P1376" s="4">
        <v>4</v>
      </c>
      <c r="Q1376" t="s">
        <v>28</v>
      </c>
      <c r="R1376" s="10" t="str">
        <f t="shared" si="42"/>
        <v>22-27</v>
      </c>
      <c r="S1376">
        <f t="shared" si="43"/>
        <v>27</v>
      </c>
    </row>
    <row r="1377" spans="1:19">
      <c r="A1377" t="s">
        <v>1451</v>
      </c>
      <c r="B1377" t="s">
        <v>30</v>
      </c>
      <c r="C1377" s="4">
        <v>25</v>
      </c>
      <c r="D1377" t="s">
        <v>40</v>
      </c>
      <c r="E1377" t="s">
        <v>41</v>
      </c>
      <c r="F1377" t="s">
        <v>73</v>
      </c>
      <c r="G1377" t="s">
        <v>27</v>
      </c>
      <c r="H1377" t="s">
        <v>51</v>
      </c>
      <c r="I1377" s="9">
        <v>44876</v>
      </c>
      <c r="J1377" s="9">
        <v>44889</v>
      </c>
      <c r="K1377" s="9">
        <v>44899</v>
      </c>
      <c r="L1377" t="s">
        <v>38</v>
      </c>
      <c r="M1377" s="5"/>
      <c r="P1377" s="4">
        <v>3</v>
      </c>
      <c r="Q1377" t="s">
        <v>28</v>
      </c>
      <c r="R1377" s="10" t="str">
        <f t="shared" si="42"/>
        <v>22-27</v>
      </c>
      <c r="S1377">
        <f t="shared" si="43"/>
        <v>23</v>
      </c>
    </row>
    <row r="1378" spans="1:19">
      <c r="A1378" t="s">
        <v>1452</v>
      </c>
      <c r="B1378" t="s">
        <v>13</v>
      </c>
      <c r="C1378" s="4">
        <v>22</v>
      </c>
      <c r="D1378" t="s">
        <v>24</v>
      </c>
      <c r="E1378" t="s">
        <v>43</v>
      </c>
      <c r="F1378" t="s">
        <v>44</v>
      </c>
      <c r="G1378" t="s">
        <v>69</v>
      </c>
      <c r="H1378" t="s">
        <v>18</v>
      </c>
      <c r="I1378" s="9">
        <v>44876</v>
      </c>
      <c r="J1378" s="9">
        <v>44884</v>
      </c>
      <c r="K1378" s="9">
        <v>44888</v>
      </c>
      <c r="L1378" t="s">
        <v>75</v>
      </c>
      <c r="M1378" s="5"/>
      <c r="P1378" s="4">
        <v>5</v>
      </c>
      <c r="Q1378" t="s">
        <v>28</v>
      </c>
      <c r="R1378" s="10" t="str">
        <f t="shared" si="42"/>
        <v>22-27</v>
      </c>
      <c r="S1378">
        <f t="shared" si="43"/>
        <v>12</v>
      </c>
    </row>
    <row r="1379" spans="1:19">
      <c r="A1379" t="s">
        <v>1453</v>
      </c>
      <c r="B1379" t="s">
        <v>13</v>
      </c>
      <c r="C1379" s="4">
        <v>29</v>
      </c>
      <c r="D1379" t="s">
        <v>14</v>
      </c>
      <c r="E1379" t="s">
        <v>15</v>
      </c>
      <c r="F1379" t="s">
        <v>36</v>
      </c>
      <c r="G1379" t="s">
        <v>32</v>
      </c>
      <c r="H1379" t="s">
        <v>37</v>
      </c>
      <c r="I1379" s="9">
        <v>44876</v>
      </c>
      <c r="J1379" s="9">
        <v>44884</v>
      </c>
      <c r="K1379" s="9">
        <v>44889</v>
      </c>
      <c r="L1379" t="s">
        <v>38</v>
      </c>
      <c r="M1379" s="5"/>
      <c r="P1379" s="4">
        <v>3</v>
      </c>
      <c r="Q1379" t="s">
        <v>21</v>
      </c>
      <c r="R1379" s="10" t="str">
        <f t="shared" si="42"/>
        <v>28-33</v>
      </c>
      <c r="S1379">
        <f t="shared" si="43"/>
        <v>13</v>
      </c>
    </row>
    <row r="1380" spans="1:19">
      <c r="A1380" t="s">
        <v>1454</v>
      </c>
      <c r="B1380" t="s">
        <v>13</v>
      </c>
      <c r="C1380" s="4">
        <v>29</v>
      </c>
      <c r="D1380" t="s">
        <v>80</v>
      </c>
      <c r="E1380" t="s">
        <v>81</v>
      </c>
      <c r="F1380" t="s">
        <v>125</v>
      </c>
      <c r="G1380" t="s">
        <v>17</v>
      </c>
      <c r="H1380" t="s">
        <v>51</v>
      </c>
      <c r="I1380" s="9">
        <v>44876</v>
      </c>
      <c r="J1380" s="9">
        <v>44893</v>
      </c>
      <c r="K1380" s="9">
        <v>44897</v>
      </c>
      <c r="L1380" t="s">
        <v>19</v>
      </c>
      <c r="M1380" s="4">
        <v>112493</v>
      </c>
      <c r="N1380">
        <v>4.7</v>
      </c>
      <c r="O1380" t="s">
        <v>20</v>
      </c>
      <c r="P1380" s="5"/>
      <c r="Q1380" t="s">
        <v>21</v>
      </c>
      <c r="R1380" s="10" t="str">
        <f t="shared" si="42"/>
        <v>28-33</v>
      </c>
      <c r="S1380">
        <f t="shared" si="43"/>
        <v>21</v>
      </c>
    </row>
    <row r="1381" spans="1:19">
      <c r="A1381" t="s">
        <v>1455</v>
      </c>
      <c r="B1381" t="s">
        <v>30</v>
      </c>
      <c r="C1381" s="4">
        <v>34</v>
      </c>
      <c r="D1381" t="s">
        <v>34</v>
      </c>
      <c r="E1381" t="s">
        <v>47</v>
      </c>
      <c r="F1381" t="s">
        <v>36</v>
      </c>
      <c r="G1381" t="s">
        <v>27</v>
      </c>
      <c r="H1381" t="s">
        <v>67</v>
      </c>
      <c r="I1381" s="9">
        <v>44877</v>
      </c>
      <c r="J1381" s="9">
        <v>44892</v>
      </c>
      <c r="K1381" s="9">
        <v>44896</v>
      </c>
      <c r="L1381" t="s">
        <v>38</v>
      </c>
      <c r="M1381" s="5"/>
      <c r="P1381" s="4">
        <v>4</v>
      </c>
      <c r="Q1381" t="s">
        <v>28</v>
      </c>
      <c r="R1381" s="10" t="str">
        <f t="shared" si="42"/>
        <v>34-39</v>
      </c>
      <c r="S1381">
        <f t="shared" si="43"/>
        <v>19</v>
      </c>
    </row>
    <row r="1382" spans="1:19">
      <c r="A1382" t="s">
        <v>1456</v>
      </c>
      <c r="B1382" t="s">
        <v>13</v>
      </c>
      <c r="C1382" s="4">
        <v>35</v>
      </c>
      <c r="D1382" t="s">
        <v>14</v>
      </c>
      <c r="E1382" t="s">
        <v>65</v>
      </c>
      <c r="F1382" t="s">
        <v>96</v>
      </c>
      <c r="G1382" t="s">
        <v>69</v>
      </c>
      <c r="H1382" t="s">
        <v>37</v>
      </c>
      <c r="I1382" s="9">
        <v>44877</v>
      </c>
      <c r="J1382" s="9">
        <v>44896</v>
      </c>
      <c r="K1382" s="9">
        <v>44902</v>
      </c>
      <c r="L1382" t="s">
        <v>38</v>
      </c>
      <c r="M1382" s="5"/>
      <c r="P1382" s="4">
        <v>3</v>
      </c>
      <c r="Q1382" t="s">
        <v>28</v>
      </c>
      <c r="R1382" s="10" t="str">
        <f t="shared" si="42"/>
        <v>34-39</v>
      </c>
      <c r="S1382">
        <f t="shared" si="43"/>
        <v>25</v>
      </c>
    </row>
    <row r="1383" spans="1:19">
      <c r="A1383" t="s">
        <v>1457</v>
      </c>
      <c r="B1383" t="s">
        <v>13</v>
      </c>
      <c r="C1383" s="4">
        <v>30</v>
      </c>
      <c r="D1383" t="s">
        <v>24</v>
      </c>
      <c r="E1383" t="s">
        <v>43</v>
      </c>
      <c r="F1383" t="s">
        <v>16</v>
      </c>
      <c r="G1383" t="s">
        <v>27</v>
      </c>
      <c r="H1383" t="s">
        <v>51</v>
      </c>
      <c r="I1383" s="9">
        <v>44877</v>
      </c>
      <c r="J1383" s="9">
        <v>44890</v>
      </c>
      <c r="K1383" s="9">
        <v>44897</v>
      </c>
      <c r="L1383" t="s">
        <v>19</v>
      </c>
      <c r="M1383" s="5"/>
      <c r="O1383" t="s">
        <v>45</v>
      </c>
      <c r="P1383" s="4">
        <v>3</v>
      </c>
      <c r="Q1383" t="s">
        <v>28</v>
      </c>
      <c r="R1383" s="10" t="str">
        <f t="shared" si="42"/>
        <v>28-33</v>
      </c>
      <c r="S1383">
        <f t="shared" si="43"/>
        <v>20</v>
      </c>
    </row>
    <row r="1384" spans="1:19">
      <c r="A1384" t="s">
        <v>1458</v>
      </c>
      <c r="B1384" t="s">
        <v>23</v>
      </c>
      <c r="C1384" s="4">
        <v>31</v>
      </c>
      <c r="D1384" t="s">
        <v>34</v>
      </c>
      <c r="E1384" t="s">
        <v>47</v>
      </c>
      <c r="F1384" t="s">
        <v>36</v>
      </c>
      <c r="G1384" t="s">
        <v>27</v>
      </c>
      <c r="H1384" t="s">
        <v>18</v>
      </c>
      <c r="I1384" s="9">
        <v>44877</v>
      </c>
      <c r="J1384" s="9">
        <v>44886</v>
      </c>
      <c r="K1384" s="9">
        <v>44891</v>
      </c>
      <c r="L1384" t="s">
        <v>19</v>
      </c>
      <c r="M1384" s="4">
        <v>65009</v>
      </c>
      <c r="N1384">
        <v>4.9000000000000004</v>
      </c>
      <c r="O1384" t="s">
        <v>20</v>
      </c>
      <c r="P1384" s="4">
        <v>5</v>
      </c>
      <c r="Q1384" t="s">
        <v>28</v>
      </c>
      <c r="R1384" s="10" t="str">
        <f t="shared" si="42"/>
        <v>28-33</v>
      </c>
      <c r="S1384">
        <f t="shared" si="43"/>
        <v>14</v>
      </c>
    </row>
    <row r="1385" spans="1:19">
      <c r="A1385" t="s">
        <v>1459</v>
      </c>
      <c r="B1385" t="s">
        <v>13</v>
      </c>
      <c r="C1385" s="4">
        <v>34</v>
      </c>
      <c r="D1385" t="s">
        <v>129</v>
      </c>
      <c r="E1385" t="s">
        <v>205</v>
      </c>
      <c r="F1385" t="s">
        <v>31</v>
      </c>
      <c r="G1385" t="s">
        <v>69</v>
      </c>
      <c r="H1385" t="s">
        <v>37</v>
      </c>
      <c r="I1385" s="9">
        <v>44877</v>
      </c>
      <c r="J1385" s="9">
        <v>44894</v>
      </c>
      <c r="K1385" s="9">
        <v>44902</v>
      </c>
      <c r="L1385" t="s">
        <v>56</v>
      </c>
      <c r="M1385" s="5"/>
      <c r="P1385" s="4">
        <v>4</v>
      </c>
      <c r="Q1385" t="s">
        <v>28</v>
      </c>
      <c r="R1385" s="10" t="str">
        <f t="shared" si="42"/>
        <v>34-39</v>
      </c>
      <c r="S1385">
        <f t="shared" si="43"/>
        <v>25</v>
      </c>
    </row>
    <row r="1386" spans="1:19">
      <c r="A1386" t="s">
        <v>1460</v>
      </c>
      <c r="B1386" t="s">
        <v>30</v>
      </c>
      <c r="C1386" s="4">
        <v>34</v>
      </c>
      <c r="D1386" t="s">
        <v>40</v>
      </c>
      <c r="E1386" t="s">
        <v>41</v>
      </c>
      <c r="F1386" t="s">
        <v>125</v>
      </c>
      <c r="G1386" t="s">
        <v>32</v>
      </c>
      <c r="H1386" t="s">
        <v>51</v>
      </c>
      <c r="I1386" s="9">
        <v>44877</v>
      </c>
      <c r="J1386" s="9">
        <v>44892</v>
      </c>
      <c r="K1386" s="9">
        <v>44898</v>
      </c>
      <c r="L1386" t="s">
        <v>19</v>
      </c>
      <c r="M1386" s="4">
        <v>143395</v>
      </c>
      <c r="N1386">
        <v>4.8</v>
      </c>
      <c r="O1386" t="s">
        <v>20</v>
      </c>
      <c r="P1386" s="4">
        <v>3</v>
      </c>
      <c r="Q1386" t="s">
        <v>21</v>
      </c>
      <c r="R1386" s="10" t="str">
        <f t="shared" si="42"/>
        <v>34-39</v>
      </c>
      <c r="S1386">
        <f t="shared" si="43"/>
        <v>21</v>
      </c>
    </row>
    <row r="1387" spans="1:19">
      <c r="A1387" t="s">
        <v>1461</v>
      </c>
      <c r="B1387" t="s">
        <v>13</v>
      </c>
      <c r="C1387" s="4">
        <v>25</v>
      </c>
      <c r="D1387" t="s">
        <v>34</v>
      </c>
      <c r="E1387" t="s">
        <v>47</v>
      </c>
      <c r="F1387" t="s">
        <v>26</v>
      </c>
      <c r="G1387" t="s">
        <v>17</v>
      </c>
      <c r="H1387" t="s">
        <v>37</v>
      </c>
      <c r="I1387" s="9">
        <v>44877</v>
      </c>
      <c r="J1387" s="9">
        <v>44896</v>
      </c>
      <c r="K1387" s="9">
        <v>44900</v>
      </c>
      <c r="L1387" t="s">
        <v>19</v>
      </c>
      <c r="M1387" s="4">
        <v>67031</v>
      </c>
      <c r="N1387">
        <v>4.2</v>
      </c>
      <c r="O1387" t="s">
        <v>20</v>
      </c>
      <c r="P1387" s="4">
        <v>5</v>
      </c>
      <c r="Q1387" t="s">
        <v>21</v>
      </c>
      <c r="R1387" s="10" t="str">
        <f t="shared" si="42"/>
        <v>22-27</v>
      </c>
      <c r="S1387">
        <f t="shared" si="43"/>
        <v>23</v>
      </c>
    </row>
    <row r="1388" spans="1:19">
      <c r="A1388" t="s">
        <v>1462</v>
      </c>
      <c r="B1388" t="s">
        <v>30</v>
      </c>
      <c r="C1388" s="4">
        <v>32</v>
      </c>
      <c r="D1388" t="s">
        <v>14</v>
      </c>
      <c r="E1388" t="s">
        <v>15</v>
      </c>
      <c r="F1388" t="s">
        <v>61</v>
      </c>
      <c r="G1388" t="s">
        <v>27</v>
      </c>
      <c r="H1388" t="s">
        <v>37</v>
      </c>
      <c r="I1388" s="9">
        <v>44877</v>
      </c>
      <c r="J1388" s="9">
        <v>44886</v>
      </c>
      <c r="K1388" s="9">
        <v>44890</v>
      </c>
      <c r="L1388" t="s">
        <v>38</v>
      </c>
      <c r="M1388" s="5"/>
      <c r="P1388" s="4">
        <v>4</v>
      </c>
      <c r="Q1388" t="s">
        <v>21</v>
      </c>
      <c r="R1388" s="10" t="str">
        <f t="shared" si="42"/>
        <v>28-33</v>
      </c>
      <c r="S1388">
        <f t="shared" si="43"/>
        <v>13</v>
      </c>
    </row>
    <row r="1389" spans="1:19">
      <c r="A1389" t="s">
        <v>1463</v>
      </c>
      <c r="B1389" t="s">
        <v>13</v>
      </c>
      <c r="C1389" s="4">
        <v>39</v>
      </c>
      <c r="D1389" t="s">
        <v>83</v>
      </c>
      <c r="E1389" t="s">
        <v>84</v>
      </c>
      <c r="F1389" t="s">
        <v>78</v>
      </c>
      <c r="G1389" t="s">
        <v>17</v>
      </c>
      <c r="H1389" t="s">
        <v>37</v>
      </c>
      <c r="I1389" s="9">
        <v>44878</v>
      </c>
      <c r="J1389" s="9">
        <v>44888</v>
      </c>
      <c r="K1389" s="9">
        <v>44893</v>
      </c>
      <c r="L1389" t="s">
        <v>19</v>
      </c>
      <c r="M1389" s="4">
        <v>47035</v>
      </c>
      <c r="N1389">
        <v>4.9000000000000004</v>
      </c>
      <c r="O1389" t="s">
        <v>20</v>
      </c>
      <c r="P1389" s="5"/>
      <c r="Q1389" t="s">
        <v>28</v>
      </c>
      <c r="R1389" s="10" t="str">
        <f t="shared" si="42"/>
        <v>34-39</v>
      </c>
      <c r="S1389">
        <f t="shared" si="43"/>
        <v>15</v>
      </c>
    </row>
    <row r="1390" spans="1:19">
      <c r="A1390" t="s">
        <v>1464</v>
      </c>
      <c r="B1390" t="s">
        <v>23</v>
      </c>
      <c r="C1390" s="4">
        <v>31</v>
      </c>
      <c r="D1390" t="s">
        <v>14</v>
      </c>
      <c r="E1390" t="s">
        <v>15</v>
      </c>
      <c r="F1390" t="s">
        <v>96</v>
      </c>
      <c r="G1390" t="s">
        <v>17</v>
      </c>
      <c r="H1390" t="s">
        <v>18</v>
      </c>
      <c r="I1390" s="9">
        <v>44878</v>
      </c>
      <c r="J1390" s="9">
        <v>44897</v>
      </c>
      <c r="K1390" s="9">
        <v>44909</v>
      </c>
      <c r="L1390" t="s">
        <v>38</v>
      </c>
      <c r="M1390" s="5"/>
      <c r="P1390" s="4">
        <v>5</v>
      </c>
      <c r="Q1390" t="s">
        <v>28</v>
      </c>
      <c r="R1390" s="10" t="str">
        <f t="shared" si="42"/>
        <v>28-33</v>
      </c>
      <c r="S1390">
        <f t="shared" si="43"/>
        <v>31</v>
      </c>
    </row>
    <row r="1391" spans="1:19">
      <c r="A1391" t="s">
        <v>1465</v>
      </c>
      <c r="B1391" t="s">
        <v>13</v>
      </c>
      <c r="C1391" s="4">
        <v>30</v>
      </c>
      <c r="D1391" t="s">
        <v>34</v>
      </c>
      <c r="E1391" t="s">
        <v>35</v>
      </c>
      <c r="F1391" t="s">
        <v>93</v>
      </c>
      <c r="G1391" t="s">
        <v>32</v>
      </c>
      <c r="H1391" t="s">
        <v>37</v>
      </c>
      <c r="I1391" s="9">
        <v>44878</v>
      </c>
      <c r="J1391" s="9">
        <v>44897</v>
      </c>
      <c r="K1391" s="9">
        <v>44906</v>
      </c>
      <c r="L1391" t="s">
        <v>19</v>
      </c>
      <c r="M1391" s="4">
        <v>158183</v>
      </c>
      <c r="N1391">
        <v>4.0999999999999996</v>
      </c>
      <c r="O1391" t="s">
        <v>20</v>
      </c>
      <c r="P1391" s="5"/>
      <c r="Q1391" t="s">
        <v>28</v>
      </c>
      <c r="R1391" s="10" t="str">
        <f t="shared" si="42"/>
        <v>28-33</v>
      </c>
      <c r="S1391">
        <f t="shared" si="43"/>
        <v>28</v>
      </c>
    </row>
    <row r="1392" spans="1:19">
      <c r="A1392" t="s">
        <v>1466</v>
      </c>
      <c r="B1392" t="s">
        <v>13</v>
      </c>
      <c r="C1392" s="4">
        <v>34</v>
      </c>
      <c r="D1392" t="s">
        <v>14</v>
      </c>
      <c r="E1392" t="s">
        <v>15</v>
      </c>
      <c r="F1392" t="s">
        <v>106</v>
      </c>
      <c r="G1392" t="s">
        <v>17</v>
      </c>
      <c r="H1392" t="s">
        <v>51</v>
      </c>
      <c r="I1392" s="9">
        <v>44878</v>
      </c>
      <c r="J1392" s="9">
        <v>44894</v>
      </c>
      <c r="K1392" s="9">
        <v>44899</v>
      </c>
      <c r="L1392" t="s">
        <v>19</v>
      </c>
      <c r="M1392" s="5"/>
      <c r="O1392" t="s">
        <v>45</v>
      </c>
      <c r="P1392" s="4">
        <v>2</v>
      </c>
      <c r="Q1392" t="s">
        <v>21</v>
      </c>
      <c r="R1392" s="10" t="str">
        <f t="shared" si="42"/>
        <v>34-39</v>
      </c>
      <c r="S1392">
        <f t="shared" si="43"/>
        <v>21</v>
      </c>
    </row>
    <row r="1393" spans="1:19">
      <c r="A1393" t="s">
        <v>1467</v>
      </c>
      <c r="B1393" t="s">
        <v>13</v>
      </c>
      <c r="C1393" s="4">
        <v>26</v>
      </c>
      <c r="D1393" t="s">
        <v>14</v>
      </c>
      <c r="E1393" t="s">
        <v>15</v>
      </c>
      <c r="F1393" t="s">
        <v>61</v>
      </c>
      <c r="G1393" t="s">
        <v>66</v>
      </c>
      <c r="H1393" t="s">
        <v>18</v>
      </c>
      <c r="I1393" s="9">
        <v>44878</v>
      </c>
      <c r="J1393" s="9">
        <v>44899</v>
      </c>
      <c r="K1393" s="9">
        <v>44906</v>
      </c>
      <c r="L1393" t="s">
        <v>19</v>
      </c>
      <c r="M1393" s="4">
        <v>46722</v>
      </c>
      <c r="N1393">
        <v>4.7</v>
      </c>
      <c r="O1393" t="s">
        <v>20</v>
      </c>
      <c r="P1393" s="5"/>
      <c r="Q1393" t="s">
        <v>21</v>
      </c>
      <c r="R1393" s="10" t="str">
        <f t="shared" si="42"/>
        <v>22-27</v>
      </c>
      <c r="S1393">
        <f t="shared" si="43"/>
        <v>28</v>
      </c>
    </row>
    <row r="1394" spans="1:19">
      <c r="A1394" t="s">
        <v>1468</v>
      </c>
      <c r="B1394" t="s">
        <v>13</v>
      </c>
      <c r="C1394" s="4">
        <v>39</v>
      </c>
      <c r="D1394" t="s">
        <v>14</v>
      </c>
      <c r="E1394" t="s">
        <v>15</v>
      </c>
      <c r="F1394" t="s">
        <v>53</v>
      </c>
      <c r="G1394" t="s">
        <v>27</v>
      </c>
      <c r="H1394" t="s">
        <v>37</v>
      </c>
      <c r="I1394" s="9">
        <v>44879</v>
      </c>
      <c r="J1394" s="9">
        <v>44899</v>
      </c>
      <c r="K1394" s="9">
        <v>44905</v>
      </c>
      <c r="L1394" t="s">
        <v>38</v>
      </c>
      <c r="M1394" s="5"/>
      <c r="P1394" s="4">
        <v>4</v>
      </c>
      <c r="Q1394" t="s">
        <v>28</v>
      </c>
      <c r="R1394" s="10" t="str">
        <f t="shared" si="42"/>
        <v>34-39</v>
      </c>
      <c r="S1394">
        <f t="shared" si="43"/>
        <v>26</v>
      </c>
    </row>
    <row r="1395" spans="1:19">
      <c r="A1395" t="s">
        <v>1469</v>
      </c>
      <c r="B1395" t="s">
        <v>13</v>
      </c>
      <c r="C1395" s="4">
        <v>28</v>
      </c>
      <c r="D1395" t="s">
        <v>40</v>
      </c>
      <c r="E1395" t="s">
        <v>41</v>
      </c>
      <c r="F1395" t="s">
        <v>50</v>
      </c>
      <c r="G1395" t="s">
        <v>27</v>
      </c>
      <c r="H1395" t="s">
        <v>18</v>
      </c>
      <c r="I1395" s="9">
        <v>44879</v>
      </c>
      <c r="J1395" s="9">
        <v>44899</v>
      </c>
      <c r="K1395" s="9">
        <v>44910</v>
      </c>
      <c r="L1395" t="s">
        <v>19</v>
      </c>
      <c r="M1395" s="4">
        <v>59886</v>
      </c>
      <c r="N1395">
        <v>3.5</v>
      </c>
      <c r="O1395" t="s">
        <v>45</v>
      </c>
      <c r="P1395" s="4">
        <v>5</v>
      </c>
      <c r="Q1395" t="s">
        <v>63</v>
      </c>
      <c r="R1395" s="10" t="str">
        <f t="shared" si="42"/>
        <v>28-33</v>
      </c>
      <c r="S1395">
        <f t="shared" si="43"/>
        <v>31</v>
      </c>
    </row>
    <row r="1396" spans="1:19">
      <c r="A1396" t="s">
        <v>1470</v>
      </c>
      <c r="B1396" t="s">
        <v>13</v>
      </c>
      <c r="C1396" s="4">
        <v>33</v>
      </c>
      <c r="D1396" t="s">
        <v>14</v>
      </c>
      <c r="E1396" t="s">
        <v>15</v>
      </c>
      <c r="F1396" t="s">
        <v>86</v>
      </c>
      <c r="G1396" t="s">
        <v>27</v>
      </c>
      <c r="H1396" t="s">
        <v>18</v>
      </c>
      <c r="I1396" s="9">
        <v>44879</v>
      </c>
      <c r="J1396" s="9">
        <v>44891</v>
      </c>
      <c r="K1396" s="9">
        <v>44902</v>
      </c>
      <c r="L1396" t="s">
        <v>56</v>
      </c>
      <c r="M1396" s="5"/>
      <c r="P1396" s="4">
        <v>4</v>
      </c>
      <c r="Q1396" t="s">
        <v>21</v>
      </c>
      <c r="R1396" s="10" t="str">
        <f t="shared" si="42"/>
        <v>28-33</v>
      </c>
      <c r="S1396">
        <f t="shared" si="43"/>
        <v>23</v>
      </c>
    </row>
    <row r="1397" spans="1:19">
      <c r="A1397" t="s">
        <v>1471</v>
      </c>
      <c r="B1397" t="s">
        <v>30</v>
      </c>
      <c r="C1397" s="4">
        <v>28</v>
      </c>
      <c r="D1397" t="s">
        <v>34</v>
      </c>
      <c r="E1397" t="s">
        <v>47</v>
      </c>
      <c r="F1397" t="s">
        <v>26</v>
      </c>
      <c r="G1397" t="s">
        <v>17</v>
      </c>
      <c r="H1397" t="s">
        <v>37</v>
      </c>
      <c r="I1397" s="9">
        <v>44879</v>
      </c>
      <c r="J1397" s="9">
        <v>44894</v>
      </c>
      <c r="K1397" s="9">
        <v>44900</v>
      </c>
      <c r="L1397" t="s">
        <v>19</v>
      </c>
      <c r="M1397" s="4">
        <v>56534</v>
      </c>
      <c r="N1397">
        <v>4.8</v>
      </c>
      <c r="O1397" t="s">
        <v>20</v>
      </c>
      <c r="P1397" s="5"/>
      <c r="Q1397" t="s">
        <v>28</v>
      </c>
      <c r="R1397" s="10" t="str">
        <f t="shared" si="42"/>
        <v>28-33</v>
      </c>
      <c r="S1397">
        <f t="shared" si="43"/>
        <v>21</v>
      </c>
    </row>
    <row r="1398" spans="1:19">
      <c r="A1398" t="s">
        <v>1472</v>
      </c>
      <c r="B1398" t="s">
        <v>13</v>
      </c>
      <c r="C1398" s="4">
        <v>23</v>
      </c>
      <c r="D1398" t="s">
        <v>58</v>
      </c>
      <c r="E1398" t="s">
        <v>59</v>
      </c>
      <c r="F1398" t="s">
        <v>73</v>
      </c>
      <c r="G1398" t="s">
        <v>32</v>
      </c>
      <c r="H1398" t="s">
        <v>37</v>
      </c>
      <c r="I1398" s="9">
        <v>44879</v>
      </c>
      <c r="J1398" s="9">
        <v>44895</v>
      </c>
      <c r="K1398" s="9">
        <v>44903</v>
      </c>
      <c r="L1398" t="s">
        <v>38</v>
      </c>
      <c r="M1398" s="5"/>
      <c r="P1398" s="4">
        <v>4</v>
      </c>
      <c r="Q1398" t="s">
        <v>28</v>
      </c>
      <c r="R1398" s="10" t="str">
        <f t="shared" si="42"/>
        <v>22-27</v>
      </c>
      <c r="S1398">
        <f t="shared" si="43"/>
        <v>24</v>
      </c>
    </row>
    <row r="1399" spans="1:19">
      <c r="A1399" t="s">
        <v>1473</v>
      </c>
      <c r="B1399" t="s">
        <v>13</v>
      </c>
      <c r="C1399" s="4">
        <v>37</v>
      </c>
      <c r="D1399" t="s">
        <v>129</v>
      </c>
      <c r="E1399" t="s">
        <v>205</v>
      </c>
      <c r="F1399" t="s">
        <v>93</v>
      </c>
      <c r="G1399" t="s">
        <v>32</v>
      </c>
      <c r="H1399" t="s">
        <v>18</v>
      </c>
      <c r="I1399" s="9">
        <v>44879</v>
      </c>
      <c r="J1399" s="9">
        <v>44888</v>
      </c>
      <c r="K1399" s="9">
        <v>44897</v>
      </c>
      <c r="L1399" t="s">
        <v>19</v>
      </c>
      <c r="M1399" s="4">
        <v>129218</v>
      </c>
      <c r="N1399">
        <v>4.8</v>
      </c>
      <c r="O1399" t="s">
        <v>20</v>
      </c>
      <c r="P1399" s="4">
        <v>3</v>
      </c>
      <c r="Q1399" t="s">
        <v>28</v>
      </c>
      <c r="R1399" s="10" t="str">
        <f t="shared" si="42"/>
        <v>34-39</v>
      </c>
      <c r="S1399">
        <f t="shared" si="43"/>
        <v>18</v>
      </c>
    </row>
    <row r="1400" spans="1:19">
      <c r="A1400" t="s">
        <v>1474</v>
      </c>
      <c r="B1400" t="s">
        <v>30</v>
      </c>
      <c r="C1400" s="4">
        <v>38</v>
      </c>
      <c r="D1400" t="s">
        <v>24</v>
      </c>
      <c r="E1400" t="s">
        <v>43</v>
      </c>
      <c r="F1400" t="s">
        <v>50</v>
      </c>
      <c r="G1400" t="s">
        <v>27</v>
      </c>
      <c r="H1400" t="s">
        <v>37</v>
      </c>
      <c r="I1400" s="9">
        <v>44880</v>
      </c>
      <c r="J1400" s="9">
        <v>44896</v>
      </c>
      <c r="K1400" s="9">
        <v>44907</v>
      </c>
      <c r="L1400" t="s">
        <v>19</v>
      </c>
      <c r="M1400" s="4">
        <v>56545</v>
      </c>
      <c r="N1400">
        <v>4.0999999999999996</v>
      </c>
      <c r="O1400" t="s">
        <v>20</v>
      </c>
      <c r="P1400" s="4">
        <v>4</v>
      </c>
      <c r="Q1400" t="s">
        <v>21</v>
      </c>
      <c r="R1400" s="10" t="str">
        <f t="shared" si="42"/>
        <v>34-39</v>
      </c>
      <c r="S1400">
        <f t="shared" si="43"/>
        <v>27</v>
      </c>
    </row>
    <row r="1401" spans="1:19">
      <c r="A1401" t="s">
        <v>1475</v>
      </c>
      <c r="B1401" t="s">
        <v>30</v>
      </c>
      <c r="C1401" s="4">
        <v>23</v>
      </c>
      <c r="D1401" t="s">
        <v>58</v>
      </c>
      <c r="E1401" t="s">
        <v>59</v>
      </c>
      <c r="F1401" t="s">
        <v>125</v>
      </c>
      <c r="G1401" t="s">
        <v>69</v>
      </c>
      <c r="H1401" t="s">
        <v>48</v>
      </c>
      <c r="I1401" s="9">
        <v>44880</v>
      </c>
      <c r="J1401" s="9">
        <v>44902</v>
      </c>
      <c r="K1401" s="9">
        <v>44908</v>
      </c>
      <c r="L1401" t="s">
        <v>19</v>
      </c>
      <c r="M1401" s="5"/>
      <c r="O1401" t="s">
        <v>45</v>
      </c>
      <c r="P1401" s="4">
        <v>3</v>
      </c>
      <c r="Q1401" t="s">
        <v>28</v>
      </c>
      <c r="R1401" s="10" t="str">
        <f t="shared" si="42"/>
        <v>22-27</v>
      </c>
      <c r="S1401">
        <f t="shared" si="43"/>
        <v>28</v>
      </c>
    </row>
    <row r="1402" spans="1:19">
      <c r="A1402" t="s">
        <v>1476</v>
      </c>
      <c r="B1402" t="s">
        <v>13</v>
      </c>
      <c r="C1402" s="4">
        <v>23</v>
      </c>
      <c r="D1402" t="s">
        <v>24</v>
      </c>
      <c r="E1402" t="s">
        <v>43</v>
      </c>
      <c r="F1402" t="s">
        <v>50</v>
      </c>
      <c r="G1402" t="s">
        <v>27</v>
      </c>
      <c r="H1402" t="s">
        <v>37</v>
      </c>
      <c r="I1402" s="9">
        <v>44880</v>
      </c>
      <c r="J1402" s="9">
        <v>44897</v>
      </c>
      <c r="K1402" s="9">
        <v>44904</v>
      </c>
      <c r="L1402" t="s">
        <v>19</v>
      </c>
      <c r="M1402" s="4">
        <v>56144</v>
      </c>
      <c r="N1402">
        <v>3.5</v>
      </c>
      <c r="O1402" t="s">
        <v>20</v>
      </c>
      <c r="P1402" s="4">
        <v>4</v>
      </c>
      <c r="Q1402" t="s">
        <v>21</v>
      </c>
      <c r="R1402" s="10" t="str">
        <f t="shared" si="42"/>
        <v>22-27</v>
      </c>
      <c r="S1402">
        <f t="shared" si="43"/>
        <v>24</v>
      </c>
    </row>
    <row r="1403" spans="1:19">
      <c r="A1403" t="s">
        <v>1477</v>
      </c>
      <c r="B1403" t="s">
        <v>13</v>
      </c>
      <c r="C1403" s="4">
        <v>26</v>
      </c>
      <c r="D1403" t="s">
        <v>129</v>
      </c>
      <c r="E1403" t="s">
        <v>205</v>
      </c>
      <c r="F1403" t="s">
        <v>96</v>
      </c>
      <c r="G1403" t="s">
        <v>27</v>
      </c>
      <c r="H1403" t="s">
        <v>18</v>
      </c>
      <c r="I1403" s="9">
        <v>44880</v>
      </c>
      <c r="J1403" s="9">
        <v>44889</v>
      </c>
      <c r="K1403" s="9">
        <v>44893</v>
      </c>
      <c r="L1403" t="s">
        <v>19</v>
      </c>
      <c r="M1403" s="4">
        <v>39155</v>
      </c>
      <c r="N1403">
        <v>3.6</v>
      </c>
      <c r="O1403" t="s">
        <v>20</v>
      </c>
      <c r="P1403" s="4">
        <v>2</v>
      </c>
      <c r="Q1403" t="s">
        <v>28</v>
      </c>
      <c r="R1403" s="10" t="str">
        <f t="shared" si="42"/>
        <v>22-27</v>
      </c>
      <c r="S1403">
        <f t="shared" si="43"/>
        <v>13</v>
      </c>
    </row>
    <row r="1404" spans="1:19">
      <c r="A1404" t="s">
        <v>1478</v>
      </c>
      <c r="B1404" t="s">
        <v>13</v>
      </c>
      <c r="C1404" s="4">
        <v>34</v>
      </c>
      <c r="D1404" t="s">
        <v>80</v>
      </c>
      <c r="E1404" t="s">
        <v>81</v>
      </c>
      <c r="F1404" t="s">
        <v>16</v>
      </c>
      <c r="G1404" t="s">
        <v>17</v>
      </c>
      <c r="H1404" t="s">
        <v>18</v>
      </c>
      <c r="I1404" s="9">
        <v>44880</v>
      </c>
      <c r="J1404" s="9">
        <v>44891</v>
      </c>
      <c r="K1404" s="9">
        <v>44903</v>
      </c>
      <c r="L1404" t="s">
        <v>56</v>
      </c>
      <c r="M1404" s="5"/>
      <c r="P1404" s="4">
        <v>5</v>
      </c>
      <c r="Q1404" t="s">
        <v>21</v>
      </c>
      <c r="R1404" s="10" t="str">
        <f t="shared" si="42"/>
        <v>34-39</v>
      </c>
      <c r="S1404">
        <f t="shared" si="43"/>
        <v>23</v>
      </c>
    </row>
    <row r="1405" spans="1:19">
      <c r="A1405" t="s">
        <v>1479</v>
      </c>
      <c r="B1405" t="s">
        <v>30</v>
      </c>
      <c r="C1405" s="4">
        <v>33</v>
      </c>
      <c r="D1405" t="s">
        <v>34</v>
      </c>
      <c r="E1405" t="s">
        <v>35</v>
      </c>
      <c r="F1405" t="s">
        <v>16</v>
      </c>
      <c r="G1405" t="s">
        <v>27</v>
      </c>
      <c r="H1405" t="s">
        <v>18</v>
      </c>
      <c r="I1405" s="9">
        <v>44880</v>
      </c>
      <c r="J1405" s="9">
        <v>44895</v>
      </c>
      <c r="K1405" s="9">
        <v>44903</v>
      </c>
      <c r="L1405" t="s">
        <v>38</v>
      </c>
      <c r="M1405" s="5"/>
      <c r="P1405" s="4">
        <v>4</v>
      </c>
      <c r="Q1405" t="s">
        <v>28</v>
      </c>
      <c r="R1405" s="10" t="str">
        <f t="shared" si="42"/>
        <v>28-33</v>
      </c>
      <c r="S1405">
        <f t="shared" si="43"/>
        <v>23</v>
      </c>
    </row>
    <row r="1406" spans="1:19">
      <c r="A1406" t="s">
        <v>1480</v>
      </c>
      <c r="B1406" t="s">
        <v>30</v>
      </c>
      <c r="C1406" s="4">
        <v>24</v>
      </c>
      <c r="D1406" t="s">
        <v>40</v>
      </c>
      <c r="E1406" t="s">
        <v>253</v>
      </c>
      <c r="F1406" t="s">
        <v>50</v>
      </c>
      <c r="G1406" t="s">
        <v>17</v>
      </c>
      <c r="H1406" t="s">
        <v>37</v>
      </c>
      <c r="I1406" s="9">
        <v>44880</v>
      </c>
      <c r="J1406" s="9">
        <v>44898</v>
      </c>
      <c r="K1406" s="9">
        <v>44910</v>
      </c>
      <c r="L1406" t="s">
        <v>19</v>
      </c>
      <c r="M1406" s="4">
        <v>41729</v>
      </c>
      <c r="N1406">
        <v>4</v>
      </c>
      <c r="O1406" t="s">
        <v>20</v>
      </c>
      <c r="P1406" s="4">
        <v>4</v>
      </c>
      <c r="Q1406" t="s">
        <v>21</v>
      </c>
      <c r="R1406" s="10" t="str">
        <f t="shared" si="42"/>
        <v>22-27</v>
      </c>
      <c r="S1406">
        <f t="shared" si="43"/>
        <v>30</v>
      </c>
    </row>
    <row r="1407" spans="1:19">
      <c r="A1407" t="s">
        <v>1481</v>
      </c>
      <c r="B1407" t="s">
        <v>13</v>
      </c>
      <c r="C1407" s="4">
        <v>26</v>
      </c>
      <c r="D1407" t="s">
        <v>58</v>
      </c>
      <c r="E1407" t="s">
        <v>111</v>
      </c>
      <c r="F1407" t="s">
        <v>16</v>
      </c>
      <c r="G1407" t="s">
        <v>17</v>
      </c>
      <c r="H1407" t="s">
        <v>37</v>
      </c>
      <c r="I1407" s="9">
        <v>44881</v>
      </c>
      <c r="J1407" s="9">
        <v>44900</v>
      </c>
      <c r="K1407" s="9">
        <v>44905</v>
      </c>
      <c r="L1407" t="s">
        <v>75</v>
      </c>
      <c r="M1407" s="5"/>
      <c r="P1407" s="4">
        <v>4</v>
      </c>
      <c r="Q1407" t="s">
        <v>28</v>
      </c>
      <c r="R1407" s="10" t="str">
        <f t="shared" si="42"/>
        <v>22-27</v>
      </c>
      <c r="S1407">
        <f t="shared" si="43"/>
        <v>24</v>
      </c>
    </row>
    <row r="1408" spans="1:19">
      <c r="A1408" t="s">
        <v>1482</v>
      </c>
      <c r="B1408" t="s">
        <v>30</v>
      </c>
      <c r="C1408" s="4">
        <v>24</v>
      </c>
      <c r="D1408" t="s">
        <v>14</v>
      </c>
      <c r="E1408" t="s">
        <v>15</v>
      </c>
      <c r="F1408" t="s">
        <v>96</v>
      </c>
      <c r="G1408" t="s">
        <v>27</v>
      </c>
      <c r="H1408" t="s">
        <v>37</v>
      </c>
      <c r="I1408" s="9">
        <v>44882</v>
      </c>
      <c r="J1408" s="9">
        <v>44900</v>
      </c>
      <c r="K1408" s="9">
        <v>44904</v>
      </c>
      <c r="L1408" t="s">
        <v>19</v>
      </c>
      <c r="M1408" s="4">
        <v>43571</v>
      </c>
      <c r="N1408">
        <v>4.8</v>
      </c>
      <c r="O1408" t="s">
        <v>20</v>
      </c>
      <c r="P1408" s="4">
        <v>5</v>
      </c>
      <c r="Q1408" t="s">
        <v>28</v>
      </c>
      <c r="R1408" s="10" t="str">
        <f t="shared" si="42"/>
        <v>22-27</v>
      </c>
      <c r="S1408">
        <f t="shared" si="43"/>
        <v>22</v>
      </c>
    </row>
    <row r="1409" spans="1:19">
      <c r="A1409" t="s">
        <v>1483</v>
      </c>
      <c r="B1409" t="s">
        <v>30</v>
      </c>
      <c r="C1409" s="4">
        <v>24</v>
      </c>
      <c r="D1409" t="s">
        <v>14</v>
      </c>
      <c r="E1409" t="s">
        <v>15</v>
      </c>
      <c r="F1409" t="s">
        <v>26</v>
      </c>
      <c r="G1409" t="s">
        <v>27</v>
      </c>
      <c r="H1409" t="s">
        <v>18</v>
      </c>
      <c r="I1409" s="9">
        <v>44882</v>
      </c>
      <c r="J1409" s="9">
        <v>44900</v>
      </c>
      <c r="K1409" s="9">
        <v>44904</v>
      </c>
      <c r="L1409" t="s">
        <v>38</v>
      </c>
      <c r="M1409" s="5"/>
      <c r="P1409" s="4">
        <v>4</v>
      </c>
      <c r="Q1409" t="s">
        <v>28</v>
      </c>
      <c r="R1409" s="10" t="str">
        <f t="shared" si="42"/>
        <v>22-27</v>
      </c>
      <c r="S1409">
        <f t="shared" si="43"/>
        <v>22</v>
      </c>
    </row>
    <row r="1410" spans="1:19">
      <c r="A1410" t="s">
        <v>1484</v>
      </c>
      <c r="B1410" t="s">
        <v>30</v>
      </c>
      <c r="C1410" s="4">
        <v>40</v>
      </c>
      <c r="D1410" t="s">
        <v>24</v>
      </c>
      <c r="E1410" t="s">
        <v>43</v>
      </c>
      <c r="F1410" t="s">
        <v>16</v>
      </c>
      <c r="G1410" t="s">
        <v>17</v>
      </c>
      <c r="H1410" t="s">
        <v>37</v>
      </c>
      <c r="I1410" s="9">
        <v>44883</v>
      </c>
      <c r="J1410" s="9">
        <v>44892</v>
      </c>
      <c r="K1410" s="9">
        <v>44897</v>
      </c>
      <c r="L1410" t="s">
        <v>19</v>
      </c>
      <c r="M1410" s="4">
        <v>68725</v>
      </c>
      <c r="N1410">
        <v>4.5999999999999996</v>
      </c>
      <c r="O1410" t="s">
        <v>45</v>
      </c>
      <c r="P1410" s="4">
        <v>4</v>
      </c>
      <c r="Q1410" t="s">
        <v>28</v>
      </c>
      <c r="R1410" s="10" t="str">
        <f t="shared" si="42"/>
        <v>40-45</v>
      </c>
      <c r="S1410">
        <f t="shared" si="43"/>
        <v>14</v>
      </c>
    </row>
    <row r="1411" spans="1:19">
      <c r="A1411" t="s">
        <v>1485</v>
      </c>
      <c r="B1411" t="s">
        <v>30</v>
      </c>
      <c r="C1411" s="4">
        <v>38</v>
      </c>
      <c r="D1411" t="s">
        <v>129</v>
      </c>
      <c r="E1411" t="s">
        <v>205</v>
      </c>
      <c r="F1411" t="s">
        <v>44</v>
      </c>
      <c r="G1411" t="s">
        <v>27</v>
      </c>
      <c r="H1411" t="s">
        <v>37</v>
      </c>
      <c r="I1411" s="9">
        <v>44883</v>
      </c>
      <c r="J1411" s="9">
        <v>44901</v>
      </c>
      <c r="K1411" s="9">
        <v>44913</v>
      </c>
      <c r="L1411" t="s">
        <v>19</v>
      </c>
      <c r="M1411" s="4">
        <v>64214</v>
      </c>
      <c r="N1411">
        <v>3.9</v>
      </c>
      <c r="O1411" t="s">
        <v>20</v>
      </c>
      <c r="P1411" s="4">
        <v>5</v>
      </c>
      <c r="Q1411" t="s">
        <v>28</v>
      </c>
      <c r="R1411" s="10" t="str">
        <f t="shared" ref="R1411:R1474" si="44">IF(AND(C1411&gt;=22,C1411&lt;=27),"22-27",
 IF(AND(C1411&gt;=28,C1411&lt;=33),"28-33",
 IF(AND(C1411&gt;=34,C1411&lt;=39),"34-39",
 IF(AND(C1411&gt;=40,C1411&lt;=45),"40-45",
 IF(AND(C1411&gt;=46,C1411&lt;=51),"46-51",
 IF(AND(C1411&gt;=52,C1411&lt;=57),"52-57","Other"))))))</f>
        <v>34-39</v>
      </c>
      <c r="S1411">
        <f t="shared" ref="S1411:S1474" si="45">K1411-I1411</f>
        <v>30</v>
      </c>
    </row>
    <row r="1412" spans="1:19">
      <c r="A1412" t="s">
        <v>1486</v>
      </c>
      <c r="B1412" t="s">
        <v>13</v>
      </c>
      <c r="C1412" s="4">
        <v>35</v>
      </c>
      <c r="D1412" t="s">
        <v>129</v>
      </c>
      <c r="E1412" t="s">
        <v>205</v>
      </c>
      <c r="F1412" t="s">
        <v>44</v>
      </c>
      <c r="G1412" t="s">
        <v>27</v>
      </c>
      <c r="H1412" t="s">
        <v>37</v>
      </c>
      <c r="I1412" s="9">
        <v>44883</v>
      </c>
      <c r="J1412" s="9">
        <v>44901</v>
      </c>
      <c r="K1412" s="9">
        <v>44909</v>
      </c>
      <c r="L1412" t="s">
        <v>19</v>
      </c>
      <c r="M1412" s="4">
        <v>86255</v>
      </c>
      <c r="N1412">
        <v>4</v>
      </c>
      <c r="O1412" t="s">
        <v>20</v>
      </c>
      <c r="P1412" s="4">
        <v>4</v>
      </c>
      <c r="Q1412" t="s">
        <v>28</v>
      </c>
      <c r="R1412" s="10" t="str">
        <f t="shared" si="44"/>
        <v>34-39</v>
      </c>
      <c r="S1412">
        <f t="shared" si="45"/>
        <v>26</v>
      </c>
    </row>
    <row r="1413" spans="1:19">
      <c r="A1413" t="s">
        <v>1487</v>
      </c>
      <c r="B1413" t="s">
        <v>13</v>
      </c>
      <c r="C1413" s="4">
        <v>25</v>
      </c>
      <c r="D1413" t="s">
        <v>24</v>
      </c>
      <c r="E1413" t="s">
        <v>43</v>
      </c>
      <c r="F1413" t="s">
        <v>31</v>
      </c>
      <c r="G1413" t="s">
        <v>32</v>
      </c>
      <c r="H1413" t="s">
        <v>48</v>
      </c>
      <c r="I1413" s="9">
        <v>44884</v>
      </c>
      <c r="J1413" s="9">
        <v>44900</v>
      </c>
      <c r="K1413" s="9">
        <v>44905</v>
      </c>
      <c r="L1413" t="s">
        <v>19</v>
      </c>
      <c r="M1413" s="4">
        <v>82753</v>
      </c>
      <c r="N1413">
        <v>3.6</v>
      </c>
      <c r="O1413" t="s">
        <v>20</v>
      </c>
      <c r="P1413" s="4">
        <v>4</v>
      </c>
      <c r="Q1413" t="s">
        <v>28</v>
      </c>
      <c r="R1413" s="10" t="str">
        <f t="shared" si="44"/>
        <v>22-27</v>
      </c>
      <c r="S1413">
        <f t="shared" si="45"/>
        <v>21</v>
      </c>
    </row>
    <row r="1414" spans="1:19">
      <c r="A1414" t="s">
        <v>1488</v>
      </c>
      <c r="B1414" t="s">
        <v>13</v>
      </c>
      <c r="C1414" s="4">
        <v>32</v>
      </c>
      <c r="D1414" t="s">
        <v>40</v>
      </c>
      <c r="E1414" t="s">
        <v>41</v>
      </c>
      <c r="F1414" t="s">
        <v>78</v>
      </c>
      <c r="G1414" t="s">
        <v>27</v>
      </c>
      <c r="H1414" t="s">
        <v>67</v>
      </c>
      <c r="I1414" s="9">
        <v>44884</v>
      </c>
      <c r="J1414" s="9">
        <v>44904</v>
      </c>
      <c r="K1414" s="9">
        <v>44916</v>
      </c>
      <c r="L1414" t="s">
        <v>19</v>
      </c>
      <c r="M1414" s="4">
        <v>49584</v>
      </c>
      <c r="N1414">
        <v>3.8</v>
      </c>
      <c r="O1414" t="s">
        <v>45</v>
      </c>
      <c r="P1414" s="4">
        <v>4</v>
      </c>
      <c r="Q1414" t="s">
        <v>63</v>
      </c>
      <c r="R1414" s="10" t="str">
        <f t="shared" si="44"/>
        <v>28-33</v>
      </c>
      <c r="S1414">
        <f t="shared" si="45"/>
        <v>32</v>
      </c>
    </row>
    <row r="1415" spans="1:19">
      <c r="A1415" t="s">
        <v>1489</v>
      </c>
      <c r="B1415" t="s">
        <v>13</v>
      </c>
      <c r="C1415" s="4">
        <v>37</v>
      </c>
      <c r="D1415" t="s">
        <v>14</v>
      </c>
      <c r="E1415" t="s">
        <v>15</v>
      </c>
      <c r="F1415" t="s">
        <v>31</v>
      </c>
      <c r="G1415" t="s">
        <v>17</v>
      </c>
      <c r="H1415" t="s">
        <v>48</v>
      </c>
      <c r="I1415" s="9">
        <v>44884</v>
      </c>
      <c r="J1415" s="9">
        <v>44901</v>
      </c>
      <c r="K1415" s="9">
        <v>44911</v>
      </c>
      <c r="L1415" t="s">
        <v>19</v>
      </c>
      <c r="M1415" s="4">
        <v>60931</v>
      </c>
      <c r="N1415">
        <v>4.3</v>
      </c>
      <c r="O1415" t="s">
        <v>20</v>
      </c>
      <c r="P1415" s="4">
        <v>2</v>
      </c>
      <c r="Q1415" t="s">
        <v>28</v>
      </c>
      <c r="R1415" s="10" t="str">
        <f t="shared" si="44"/>
        <v>34-39</v>
      </c>
      <c r="S1415">
        <f t="shared" si="45"/>
        <v>27</v>
      </c>
    </row>
    <row r="1416" spans="1:19">
      <c r="A1416" t="s">
        <v>1490</v>
      </c>
      <c r="B1416" t="s">
        <v>13</v>
      </c>
      <c r="C1416" s="4">
        <v>26</v>
      </c>
      <c r="D1416" t="s">
        <v>24</v>
      </c>
      <c r="E1416" t="s">
        <v>25</v>
      </c>
      <c r="F1416" t="s">
        <v>86</v>
      </c>
      <c r="G1416" t="s">
        <v>17</v>
      </c>
      <c r="H1416" t="s">
        <v>18</v>
      </c>
      <c r="I1416" s="9">
        <v>44884</v>
      </c>
      <c r="J1416" s="9">
        <v>44896</v>
      </c>
      <c r="K1416" s="9">
        <v>44902</v>
      </c>
      <c r="L1416" t="s">
        <v>56</v>
      </c>
      <c r="M1416" s="5"/>
      <c r="P1416" s="4">
        <v>4</v>
      </c>
      <c r="Q1416" t="s">
        <v>21</v>
      </c>
      <c r="R1416" s="10" t="str">
        <f t="shared" si="44"/>
        <v>22-27</v>
      </c>
      <c r="S1416">
        <f t="shared" si="45"/>
        <v>18</v>
      </c>
    </row>
    <row r="1417" spans="1:19">
      <c r="A1417" t="s">
        <v>1491</v>
      </c>
      <c r="B1417" t="s">
        <v>23</v>
      </c>
      <c r="C1417" s="4">
        <v>32</v>
      </c>
      <c r="D1417" t="s">
        <v>24</v>
      </c>
      <c r="E1417" t="s">
        <v>25</v>
      </c>
      <c r="F1417" t="s">
        <v>106</v>
      </c>
      <c r="G1417" t="s">
        <v>32</v>
      </c>
      <c r="H1417" t="s">
        <v>37</v>
      </c>
      <c r="I1417" s="9">
        <v>44884</v>
      </c>
      <c r="J1417" s="9">
        <v>44901</v>
      </c>
      <c r="K1417" s="9">
        <v>44905</v>
      </c>
      <c r="L1417" t="s">
        <v>38</v>
      </c>
      <c r="M1417" s="5"/>
      <c r="P1417" s="4">
        <v>4</v>
      </c>
      <c r="Q1417" t="s">
        <v>21</v>
      </c>
      <c r="R1417" s="10" t="str">
        <f t="shared" si="44"/>
        <v>28-33</v>
      </c>
      <c r="S1417">
        <f t="shared" si="45"/>
        <v>21</v>
      </c>
    </row>
    <row r="1418" spans="1:19">
      <c r="A1418" t="s">
        <v>1492</v>
      </c>
      <c r="B1418" t="s">
        <v>13</v>
      </c>
      <c r="C1418" s="4">
        <v>34</v>
      </c>
      <c r="D1418" t="s">
        <v>129</v>
      </c>
      <c r="E1418" t="s">
        <v>205</v>
      </c>
      <c r="F1418" t="s">
        <v>53</v>
      </c>
      <c r="G1418" t="s">
        <v>32</v>
      </c>
      <c r="H1418" t="s">
        <v>18</v>
      </c>
      <c r="I1418" s="9">
        <v>44884</v>
      </c>
      <c r="J1418" s="9">
        <v>44892</v>
      </c>
      <c r="K1418" s="9">
        <v>44899</v>
      </c>
      <c r="L1418" t="s">
        <v>38</v>
      </c>
      <c r="M1418" s="5"/>
      <c r="P1418" s="4">
        <v>1</v>
      </c>
      <c r="Q1418" t="s">
        <v>28</v>
      </c>
      <c r="R1418" s="10" t="str">
        <f t="shared" si="44"/>
        <v>34-39</v>
      </c>
      <c r="S1418">
        <f t="shared" si="45"/>
        <v>15</v>
      </c>
    </row>
    <row r="1419" spans="1:19">
      <c r="A1419" t="s">
        <v>1493</v>
      </c>
      <c r="B1419" t="s">
        <v>13</v>
      </c>
      <c r="C1419" s="4">
        <v>22</v>
      </c>
      <c r="D1419" t="s">
        <v>34</v>
      </c>
      <c r="E1419" t="s">
        <v>35</v>
      </c>
      <c r="F1419" t="s">
        <v>16</v>
      </c>
      <c r="G1419" t="s">
        <v>27</v>
      </c>
      <c r="H1419" t="s">
        <v>18</v>
      </c>
      <c r="I1419" s="9">
        <v>44884</v>
      </c>
      <c r="J1419" s="9">
        <v>44906</v>
      </c>
      <c r="K1419" s="9">
        <v>44910</v>
      </c>
      <c r="L1419" t="s">
        <v>19</v>
      </c>
      <c r="M1419" s="4">
        <v>51234</v>
      </c>
      <c r="N1419">
        <v>3.9</v>
      </c>
      <c r="O1419" t="s">
        <v>20</v>
      </c>
      <c r="P1419" s="5"/>
      <c r="Q1419" t="s">
        <v>28</v>
      </c>
      <c r="R1419" s="10" t="str">
        <f t="shared" si="44"/>
        <v>22-27</v>
      </c>
      <c r="S1419">
        <f t="shared" si="45"/>
        <v>26</v>
      </c>
    </row>
    <row r="1420" spans="1:19">
      <c r="A1420" t="s">
        <v>1494</v>
      </c>
      <c r="B1420" t="s">
        <v>13</v>
      </c>
      <c r="C1420" s="4">
        <v>31</v>
      </c>
      <c r="D1420" t="s">
        <v>14</v>
      </c>
      <c r="E1420" t="s">
        <v>15</v>
      </c>
      <c r="F1420" t="s">
        <v>125</v>
      </c>
      <c r="G1420" t="s">
        <v>27</v>
      </c>
      <c r="H1420" t="s">
        <v>18</v>
      </c>
      <c r="I1420" s="9">
        <v>44884</v>
      </c>
      <c r="J1420" s="9">
        <v>44897</v>
      </c>
      <c r="K1420" s="9">
        <v>44904</v>
      </c>
      <c r="L1420" t="s">
        <v>56</v>
      </c>
      <c r="M1420" s="5"/>
      <c r="P1420" s="4">
        <v>4</v>
      </c>
      <c r="Q1420" t="s">
        <v>28</v>
      </c>
      <c r="R1420" s="10" t="str">
        <f t="shared" si="44"/>
        <v>28-33</v>
      </c>
      <c r="S1420">
        <f t="shared" si="45"/>
        <v>20</v>
      </c>
    </row>
    <row r="1421" spans="1:19">
      <c r="A1421" t="s">
        <v>1495</v>
      </c>
      <c r="B1421" t="s">
        <v>23</v>
      </c>
      <c r="C1421" s="4">
        <v>38</v>
      </c>
      <c r="D1421" t="s">
        <v>24</v>
      </c>
      <c r="E1421" t="s">
        <v>43</v>
      </c>
      <c r="F1421" t="s">
        <v>106</v>
      </c>
      <c r="G1421" t="s">
        <v>17</v>
      </c>
      <c r="H1421" t="s">
        <v>37</v>
      </c>
      <c r="I1421" s="9">
        <v>44884</v>
      </c>
      <c r="J1421" s="9">
        <v>44900</v>
      </c>
      <c r="K1421" s="9">
        <v>44910</v>
      </c>
      <c r="L1421" t="s">
        <v>38</v>
      </c>
      <c r="M1421" s="5"/>
      <c r="P1421" s="5"/>
      <c r="Q1421" t="s">
        <v>28</v>
      </c>
      <c r="R1421" s="10" t="str">
        <f t="shared" si="44"/>
        <v>34-39</v>
      </c>
      <c r="S1421">
        <f t="shared" si="45"/>
        <v>26</v>
      </c>
    </row>
    <row r="1422" spans="1:19">
      <c r="A1422" t="s">
        <v>1496</v>
      </c>
      <c r="B1422" t="s">
        <v>13</v>
      </c>
      <c r="C1422" s="4">
        <v>32</v>
      </c>
      <c r="D1422" t="s">
        <v>83</v>
      </c>
      <c r="E1422" t="s">
        <v>117</v>
      </c>
      <c r="F1422" t="s">
        <v>31</v>
      </c>
      <c r="G1422" t="s">
        <v>32</v>
      </c>
      <c r="H1422" t="s">
        <v>18</v>
      </c>
      <c r="I1422" s="9">
        <v>44884</v>
      </c>
      <c r="J1422" s="9">
        <v>44904</v>
      </c>
      <c r="K1422" s="9">
        <v>44914</v>
      </c>
      <c r="L1422" t="s">
        <v>19</v>
      </c>
      <c r="M1422" s="4">
        <v>80220</v>
      </c>
      <c r="N1422">
        <v>4.7</v>
      </c>
      <c r="O1422" t="s">
        <v>45</v>
      </c>
      <c r="P1422" s="4">
        <v>4</v>
      </c>
      <c r="Q1422" t="s">
        <v>28</v>
      </c>
      <c r="R1422" s="10" t="str">
        <f t="shared" si="44"/>
        <v>28-33</v>
      </c>
      <c r="S1422">
        <f t="shared" si="45"/>
        <v>30</v>
      </c>
    </row>
    <row r="1423" spans="1:19">
      <c r="A1423" t="s">
        <v>1497</v>
      </c>
      <c r="B1423" t="s">
        <v>13</v>
      </c>
      <c r="C1423" s="4">
        <v>43</v>
      </c>
      <c r="D1423" t="s">
        <v>34</v>
      </c>
      <c r="E1423" t="s">
        <v>35</v>
      </c>
      <c r="F1423" t="s">
        <v>78</v>
      </c>
      <c r="G1423" t="s">
        <v>27</v>
      </c>
      <c r="H1423" t="s">
        <v>37</v>
      </c>
      <c r="I1423" s="9">
        <v>44885</v>
      </c>
      <c r="J1423" s="9">
        <v>44893</v>
      </c>
      <c r="K1423" s="9">
        <v>44899</v>
      </c>
      <c r="L1423" t="s">
        <v>56</v>
      </c>
      <c r="M1423" s="5"/>
      <c r="P1423" s="4">
        <v>2</v>
      </c>
      <c r="Q1423" t="s">
        <v>28</v>
      </c>
      <c r="R1423" s="10" t="str">
        <f t="shared" si="44"/>
        <v>40-45</v>
      </c>
      <c r="S1423">
        <f t="shared" si="45"/>
        <v>14</v>
      </c>
    </row>
    <row r="1424" spans="1:19">
      <c r="A1424" t="s">
        <v>1498</v>
      </c>
      <c r="B1424" t="s">
        <v>13</v>
      </c>
      <c r="C1424" s="4">
        <v>54</v>
      </c>
      <c r="D1424" t="s">
        <v>24</v>
      </c>
      <c r="E1424" t="s">
        <v>43</v>
      </c>
      <c r="F1424" t="s">
        <v>16</v>
      </c>
      <c r="G1424" t="s">
        <v>17</v>
      </c>
      <c r="H1424" t="s">
        <v>37</v>
      </c>
      <c r="I1424" s="9">
        <v>44885</v>
      </c>
      <c r="J1424" s="9">
        <v>44900</v>
      </c>
      <c r="K1424" s="9">
        <v>44909</v>
      </c>
      <c r="L1424" t="s">
        <v>38</v>
      </c>
      <c r="M1424" s="5"/>
      <c r="P1424" s="4">
        <v>4</v>
      </c>
      <c r="Q1424" t="s">
        <v>28</v>
      </c>
      <c r="R1424" s="10" t="str">
        <f t="shared" si="44"/>
        <v>52-57</v>
      </c>
      <c r="S1424">
        <f t="shared" si="45"/>
        <v>24</v>
      </c>
    </row>
    <row r="1425" spans="1:19">
      <c r="A1425" t="s">
        <v>1499</v>
      </c>
      <c r="B1425" t="s">
        <v>13</v>
      </c>
      <c r="C1425" s="4">
        <v>30</v>
      </c>
      <c r="D1425" t="s">
        <v>14</v>
      </c>
      <c r="E1425" t="s">
        <v>65</v>
      </c>
      <c r="F1425" t="s">
        <v>36</v>
      </c>
      <c r="G1425" t="s">
        <v>32</v>
      </c>
      <c r="H1425" t="s">
        <v>37</v>
      </c>
      <c r="I1425" s="9">
        <v>44885</v>
      </c>
      <c r="J1425" s="9">
        <v>44900</v>
      </c>
      <c r="K1425" s="9">
        <v>44908</v>
      </c>
      <c r="L1425" t="s">
        <v>38</v>
      </c>
      <c r="M1425" s="5"/>
      <c r="P1425" s="4">
        <v>3</v>
      </c>
      <c r="Q1425" t="s">
        <v>21</v>
      </c>
      <c r="R1425" s="10" t="str">
        <f t="shared" si="44"/>
        <v>28-33</v>
      </c>
      <c r="S1425">
        <f t="shared" si="45"/>
        <v>23</v>
      </c>
    </row>
    <row r="1426" spans="1:19">
      <c r="A1426" t="s">
        <v>1500</v>
      </c>
      <c r="B1426" t="s">
        <v>23</v>
      </c>
      <c r="C1426" s="4">
        <v>33</v>
      </c>
      <c r="D1426" t="s">
        <v>58</v>
      </c>
      <c r="E1426" t="s">
        <v>59</v>
      </c>
      <c r="F1426" t="s">
        <v>26</v>
      </c>
      <c r="G1426" t="s">
        <v>32</v>
      </c>
      <c r="H1426" t="s">
        <v>37</v>
      </c>
      <c r="I1426" s="9">
        <v>44885</v>
      </c>
      <c r="J1426" s="9">
        <v>44901</v>
      </c>
      <c r="K1426" s="9">
        <v>44908</v>
      </c>
      <c r="L1426" t="s">
        <v>38</v>
      </c>
      <c r="M1426" s="5"/>
      <c r="P1426" s="5"/>
      <c r="Q1426" t="s">
        <v>21</v>
      </c>
      <c r="R1426" s="10" t="str">
        <f t="shared" si="44"/>
        <v>28-33</v>
      </c>
      <c r="S1426">
        <f t="shared" si="45"/>
        <v>23</v>
      </c>
    </row>
    <row r="1427" spans="1:19">
      <c r="A1427" t="s">
        <v>1501</v>
      </c>
      <c r="B1427" t="s">
        <v>23</v>
      </c>
      <c r="C1427" s="4">
        <v>25</v>
      </c>
      <c r="D1427" t="s">
        <v>80</v>
      </c>
      <c r="E1427" t="s">
        <v>81</v>
      </c>
      <c r="F1427" t="s">
        <v>61</v>
      </c>
      <c r="G1427" t="s">
        <v>17</v>
      </c>
      <c r="H1427" t="s">
        <v>37</v>
      </c>
      <c r="I1427" s="9">
        <v>44885</v>
      </c>
      <c r="J1427" s="9">
        <v>44907</v>
      </c>
      <c r="K1427" s="9">
        <v>44917</v>
      </c>
      <c r="L1427" t="s">
        <v>38</v>
      </c>
      <c r="M1427" s="5"/>
      <c r="P1427" s="5"/>
      <c r="Q1427" t="s">
        <v>28</v>
      </c>
      <c r="R1427" s="10" t="str">
        <f t="shared" si="44"/>
        <v>22-27</v>
      </c>
      <c r="S1427">
        <f t="shared" si="45"/>
        <v>32</v>
      </c>
    </row>
    <row r="1428" spans="1:19">
      <c r="A1428" t="s">
        <v>1502</v>
      </c>
      <c r="B1428" t="s">
        <v>13</v>
      </c>
      <c r="C1428" s="4">
        <v>35</v>
      </c>
      <c r="D1428" t="s">
        <v>14</v>
      </c>
      <c r="E1428" t="s">
        <v>15</v>
      </c>
      <c r="F1428" t="s">
        <v>61</v>
      </c>
      <c r="G1428" t="s">
        <v>27</v>
      </c>
      <c r="H1428" t="s">
        <v>37</v>
      </c>
      <c r="I1428" s="9">
        <v>44885</v>
      </c>
      <c r="J1428" s="9">
        <v>44900</v>
      </c>
      <c r="K1428" s="9">
        <v>44905</v>
      </c>
      <c r="L1428" t="s">
        <v>38</v>
      </c>
      <c r="M1428" s="5"/>
      <c r="P1428" s="5"/>
      <c r="Q1428" t="s">
        <v>63</v>
      </c>
      <c r="R1428" s="10" t="str">
        <f t="shared" si="44"/>
        <v>34-39</v>
      </c>
      <c r="S1428">
        <f t="shared" si="45"/>
        <v>20</v>
      </c>
    </row>
    <row r="1429" spans="1:19">
      <c r="A1429" t="s">
        <v>1503</v>
      </c>
      <c r="B1429" t="s">
        <v>23</v>
      </c>
      <c r="C1429" s="4">
        <v>46</v>
      </c>
      <c r="D1429" t="s">
        <v>24</v>
      </c>
      <c r="E1429" t="s">
        <v>43</v>
      </c>
      <c r="F1429" t="s">
        <v>61</v>
      </c>
      <c r="G1429" t="s">
        <v>27</v>
      </c>
      <c r="H1429" t="s">
        <v>37</v>
      </c>
      <c r="I1429" s="9">
        <v>44885</v>
      </c>
      <c r="J1429" s="9">
        <v>44902</v>
      </c>
      <c r="K1429" s="9">
        <v>44913</v>
      </c>
      <c r="L1429" t="s">
        <v>19</v>
      </c>
      <c r="M1429" s="4">
        <v>52721</v>
      </c>
      <c r="N1429">
        <v>4.5999999999999996</v>
      </c>
      <c r="O1429" t="s">
        <v>20</v>
      </c>
      <c r="P1429" s="4">
        <v>4</v>
      </c>
      <c r="Q1429" t="s">
        <v>28</v>
      </c>
      <c r="R1429" s="10" t="str">
        <f t="shared" si="44"/>
        <v>46-51</v>
      </c>
      <c r="S1429">
        <f t="shared" si="45"/>
        <v>28</v>
      </c>
    </row>
    <row r="1430" spans="1:19">
      <c r="A1430" t="s">
        <v>1504</v>
      </c>
      <c r="B1430" t="s">
        <v>30</v>
      </c>
      <c r="C1430" s="4">
        <v>54</v>
      </c>
      <c r="D1430" t="s">
        <v>34</v>
      </c>
      <c r="E1430" t="s">
        <v>35</v>
      </c>
      <c r="F1430" t="s">
        <v>125</v>
      </c>
      <c r="G1430" t="s">
        <v>27</v>
      </c>
      <c r="H1430" t="s">
        <v>37</v>
      </c>
      <c r="I1430" s="9">
        <v>44886</v>
      </c>
      <c r="J1430" s="9">
        <v>44905</v>
      </c>
      <c r="K1430" s="9">
        <v>44911</v>
      </c>
      <c r="L1430" t="s">
        <v>145</v>
      </c>
      <c r="M1430" s="5"/>
      <c r="P1430" s="4">
        <v>5</v>
      </c>
      <c r="Q1430" t="s">
        <v>28</v>
      </c>
      <c r="R1430" s="10" t="str">
        <f t="shared" si="44"/>
        <v>52-57</v>
      </c>
      <c r="S1430">
        <f t="shared" si="45"/>
        <v>25</v>
      </c>
    </row>
    <row r="1431" spans="1:19">
      <c r="A1431" t="s">
        <v>1505</v>
      </c>
      <c r="B1431" t="s">
        <v>30</v>
      </c>
      <c r="C1431" s="4">
        <v>31</v>
      </c>
      <c r="D1431" t="s">
        <v>14</v>
      </c>
      <c r="E1431" t="s">
        <v>65</v>
      </c>
      <c r="F1431" t="s">
        <v>93</v>
      </c>
      <c r="G1431" t="s">
        <v>27</v>
      </c>
      <c r="H1431" t="s">
        <v>37</v>
      </c>
      <c r="I1431" s="9">
        <v>44886</v>
      </c>
      <c r="J1431" s="9">
        <v>44899</v>
      </c>
      <c r="K1431" s="9">
        <v>44904</v>
      </c>
      <c r="L1431" t="s">
        <v>38</v>
      </c>
      <c r="M1431" s="5"/>
      <c r="P1431" s="4">
        <v>4</v>
      </c>
      <c r="Q1431" t="s">
        <v>28</v>
      </c>
      <c r="R1431" s="10" t="str">
        <f t="shared" si="44"/>
        <v>28-33</v>
      </c>
      <c r="S1431">
        <f t="shared" si="45"/>
        <v>18</v>
      </c>
    </row>
    <row r="1432" spans="1:19">
      <c r="A1432" t="s">
        <v>1506</v>
      </c>
      <c r="B1432" t="s">
        <v>13</v>
      </c>
      <c r="C1432" s="4">
        <v>34</v>
      </c>
      <c r="D1432" t="s">
        <v>14</v>
      </c>
      <c r="E1432" t="s">
        <v>65</v>
      </c>
      <c r="F1432" t="s">
        <v>44</v>
      </c>
      <c r="G1432" t="s">
        <v>69</v>
      </c>
      <c r="H1432" t="s">
        <v>37</v>
      </c>
      <c r="I1432" s="9">
        <v>44886</v>
      </c>
      <c r="J1432" s="9">
        <v>44900</v>
      </c>
      <c r="K1432" s="9">
        <v>44907</v>
      </c>
      <c r="L1432" t="s">
        <v>19</v>
      </c>
      <c r="M1432" s="5"/>
      <c r="O1432" t="s">
        <v>45</v>
      </c>
      <c r="P1432" s="4">
        <v>5</v>
      </c>
      <c r="Q1432" t="s">
        <v>28</v>
      </c>
      <c r="R1432" s="10" t="str">
        <f t="shared" si="44"/>
        <v>34-39</v>
      </c>
      <c r="S1432">
        <f t="shared" si="45"/>
        <v>21</v>
      </c>
    </row>
    <row r="1433" spans="1:19">
      <c r="A1433" t="s">
        <v>1507</v>
      </c>
      <c r="B1433" t="s">
        <v>13</v>
      </c>
      <c r="C1433" s="4">
        <v>26</v>
      </c>
      <c r="D1433" t="s">
        <v>14</v>
      </c>
      <c r="E1433" t="s">
        <v>15</v>
      </c>
      <c r="F1433" t="s">
        <v>50</v>
      </c>
      <c r="G1433" t="s">
        <v>27</v>
      </c>
      <c r="H1433" t="s">
        <v>37</v>
      </c>
      <c r="I1433" s="9">
        <v>44887</v>
      </c>
      <c r="J1433" s="9">
        <v>44900</v>
      </c>
      <c r="K1433" s="9">
        <v>44905</v>
      </c>
      <c r="L1433" t="s">
        <v>19</v>
      </c>
      <c r="M1433" s="4">
        <v>32454</v>
      </c>
      <c r="N1433">
        <v>4.5</v>
      </c>
      <c r="O1433" t="s">
        <v>20</v>
      </c>
      <c r="P1433" s="4">
        <v>4</v>
      </c>
      <c r="Q1433" t="s">
        <v>28</v>
      </c>
      <c r="R1433" s="10" t="str">
        <f t="shared" si="44"/>
        <v>22-27</v>
      </c>
      <c r="S1433">
        <f t="shared" si="45"/>
        <v>18</v>
      </c>
    </row>
    <row r="1434" spans="1:19">
      <c r="A1434" t="s">
        <v>1508</v>
      </c>
      <c r="B1434" t="s">
        <v>13</v>
      </c>
      <c r="C1434" s="4">
        <v>33</v>
      </c>
      <c r="D1434" t="s">
        <v>24</v>
      </c>
      <c r="E1434" t="s">
        <v>43</v>
      </c>
      <c r="F1434" t="s">
        <v>16</v>
      </c>
      <c r="G1434" t="s">
        <v>27</v>
      </c>
      <c r="H1434" t="s">
        <v>48</v>
      </c>
      <c r="I1434" s="9">
        <v>44887</v>
      </c>
      <c r="J1434" s="9">
        <v>44907</v>
      </c>
      <c r="K1434" s="9">
        <v>44915</v>
      </c>
      <c r="L1434" t="s">
        <v>19</v>
      </c>
      <c r="M1434" s="5"/>
      <c r="O1434" t="s">
        <v>20</v>
      </c>
      <c r="P1434" s="5"/>
      <c r="Q1434" t="s">
        <v>28</v>
      </c>
      <c r="R1434" s="10" t="str">
        <f t="shared" si="44"/>
        <v>28-33</v>
      </c>
      <c r="S1434">
        <f t="shared" si="45"/>
        <v>28</v>
      </c>
    </row>
    <row r="1435" spans="1:19">
      <c r="A1435" t="s">
        <v>1509</v>
      </c>
      <c r="B1435" t="s">
        <v>30</v>
      </c>
      <c r="C1435" s="4">
        <v>35</v>
      </c>
      <c r="D1435" t="s">
        <v>231</v>
      </c>
      <c r="E1435" t="s">
        <v>551</v>
      </c>
      <c r="F1435" t="s">
        <v>78</v>
      </c>
      <c r="G1435" t="s">
        <v>27</v>
      </c>
      <c r="H1435" t="s">
        <v>67</v>
      </c>
      <c r="I1435" s="9">
        <v>44887</v>
      </c>
      <c r="J1435" s="9">
        <v>44899</v>
      </c>
      <c r="K1435" s="9">
        <v>44908</v>
      </c>
      <c r="L1435" t="s">
        <v>38</v>
      </c>
      <c r="M1435" s="5"/>
      <c r="P1435" s="4">
        <v>5</v>
      </c>
      <c r="Q1435" t="s">
        <v>28</v>
      </c>
      <c r="R1435" s="10" t="str">
        <f t="shared" si="44"/>
        <v>34-39</v>
      </c>
      <c r="S1435">
        <f t="shared" si="45"/>
        <v>21</v>
      </c>
    </row>
    <row r="1436" spans="1:19">
      <c r="A1436" t="s">
        <v>1510</v>
      </c>
      <c r="B1436" t="s">
        <v>13</v>
      </c>
      <c r="C1436" s="4">
        <v>38</v>
      </c>
      <c r="D1436" t="s">
        <v>24</v>
      </c>
      <c r="E1436" t="s">
        <v>43</v>
      </c>
      <c r="F1436" t="s">
        <v>31</v>
      </c>
      <c r="G1436" t="s">
        <v>17</v>
      </c>
      <c r="H1436" t="s">
        <v>51</v>
      </c>
      <c r="I1436" s="9">
        <v>44887</v>
      </c>
      <c r="J1436" s="9">
        <v>44899</v>
      </c>
      <c r="K1436" s="9">
        <v>44904</v>
      </c>
      <c r="L1436" t="s">
        <v>75</v>
      </c>
      <c r="M1436" s="5"/>
      <c r="P1436" s="4">
        <v>5</v>
      </c>
      <c r="Q1436" t="s">
        <v>28</v>
      </c>
      <c r="R1436" s="10" t="str">
        <f t="shared" si="44"/>
        <v>34-39</v>
      </c>
      <c r="S1436">
        <f t="shared" si="45"/>
        <v>17</v>
      </c>
    </row>
    <row r="1437" spans="1:19">
      <c r="A1437" t="s">
        <v>1511</v>
      </c>
      <c r="B1437" t="s">
        <v>13</v>
      </c>
      <c r="C1437" s="4">
        <v>36</v>
      </c>
      <c r="D1437" t="s">
        <v>14</v>
      </c>
      <c r="E1437" t="s">
        <v>15</v>
      </c>
      <c r="F1437" t="s">
        <v>53</v>
      </c>
      <c r="G1437" t="s">
        <v>17</v>
      </c>
      <c r="H1437" t="s">
        <v>18</v>
      </c>
      <c r="I1437" s="9">
        <v>44888</v>
      </c>
      <c r="J1437" s="9">
        <v>44898</v>
      </c>
      <c r="K1437" s="9">
        <v>44907</v>
      </c>
      <c r="L1437" t="s">
        <v>19</v>
      </c>
      <c r="M1437" s="4">
        <v>73217</v>
      </c>
      <c r="N1437">
        <v>4.5999999999999996</v>
      </c>
      <c r="O1437" t="s">
        <v>20</v>
      </c>
      <c r="P1437" s="4">
        <v>4</v>
      </c>
      <c r="Q1437" t="s">
        <v>28</v>
      </c>
      <c r="R1437" s="10" t="str">
        <f t="shared" si="44"/>
        <v>34-39</v>
      </c>
      <c r="S1437">
        <f t="shared" si="45"/>
        <v>19</v>
      </c>
    </row>
    <row r="1438" spans="1:19">
      <c r="A1438" t="s">
        <v>1512</v>
      </c>
      <c r="B1438" t="s">
        <v>13</v>
      </c>
      <c r="C1438" s="4">
        <v>27</v>
      </c>
      <c r="D1438" t="s">
        <v>14</v>
      </c>
      <c r="E1438" t="s">
        <v>15</v>
      </c>
      <c r="F1438" t="s">
        <v>36</v>
      </c>
      <c r="G1438" t="s">
        <v>17</v>
      </c>
      <c r="H1438" t="s">
        <v>18</v>
      </c>
      <c r="I1438" s="9">
        <v>44888</v>
      </c>
      <c r="J1438" s="9">
        <v>44896</v>
      </c>
      <c r="K1438" s="9">
        <v>44901</v>
      </c>
      <c r="L1438" t="s">
        <v>19</v>
      </c>
      <c r="M1438" s="4">
        <v>76224</v>
      </c>
      <c r="N1438">
        <v>3.6</v>
      </c>
      <c r="O1438" t="s">
        <v>20</v>
      </c>
      <c r="P1438" s="4">
        <v>4</v>
      </c>
      <c r="Q1438" t="s">
        <v>28</v>
      </c>
      <c r="R1438" s="10" t="str">
        <f t="shared" si="44"/>
        <v>22-27</v>
      </c>
      <c r="S1438">
        <f t="shared" si="45"/>
        <v>13</v>
      </c>
    </row>
    <row r="1439" spans="1:19">
      <c r="A1439" t="s">
        <v>1513</v>
      </c>
      <c r="B1439" t="s">
        <v>30</v>
      </c>
      <c r="C1439" s="4">
        <v>32</v>
      </c>
      <c r="D1439" t="s">
        <v>24</v>
      </c>
      <c r="E1439" t="s">
        <v>43</v>
      </c>
      <c r="F1439" t="s">
        <v>86</v>
      </c>
      <c r="G1439" t="s">
        <v>69</v>
      </c>
      <c r="H1439" t="s">
        <v>37</v>
      </c>
      <c r="I1439" s="9">
        <v>44888</v>
      </c>
      <c r="J1439" s="9">
        <v>44907</v>
      </c>
      <c r="K1439" s="9">
        <v>44916</v>
      </c>
      <c r="L1439" t="s">
        <v>56</v>
      </c>
      <c r="M1439" s="5"/>
      <c r="P1439" s="4">
        <v>3</v>
      </c>
      <c r="Q1439" t="s">
        <v>21</v>
      </c>
      <c r="R1439" s="10" t="str">
        <f t="shared" si="44"/>
        <v>28-33</v>
      </c>
      <c r="S1439">
        <f t="shared" si="45"/>
        <v>28</v>
      </c>
    </row>
    <row r="1440" spans="1:19">
      <c r="A1440" t="s">
        <v>1514</v>
      </c>
      <c r="B1440" t="s">
        <v>13</v>
      </c>
      <c r="C1440" s="4">
        <v>36</v>
      </c>
      <c r="D1440" t="s">
        <v>14</v>
      </c>
      <c r="E1440" t="s">
        <v>65</v>
      </c>
      <c r="F1440" t="s">
        <v>61</v>
      </c>
      <c r="G1440" t="s">
        <v>17</v>
      </c>
      <c r="H1440" t="s">
        <v>67</v>
      </c>
      <c r="I1440" s="9">
        <v>44888</v>
      </c>
      <c r="J1440" s="9">
        <v>44910</v>
      </c>
      <c r="K1440" s="9">
        <v>44915</v>
      </c>
      <c r="L1440" t="s">
        <v>38</v>
      </c>
      <c r="M1440" s="5"/>
      <c r="P1440" s="4">
        <v>5</v>
      </c>
      <c r="Q1440" t="s">
        <v>28</v>
      </c>
      <c r="R1440" s="10" t="str">
        <f t="shared" si="44"/>
        <v>34-39</v>
      </c>
      <c r="S1440">
        <f t="shared" si="45"/>
        <v>27</v>
      </c>
    </row>
    <row r="1441" spans="1:19">
      <c r="A1441" t="s">
        <v>1515</v>
      </c>
      <c r="B1441" t="s">
        <v>30</v>
      </c>
      <c r="C1441" s="4">
        <v>32</v>
      </c>
      <c r="D1441" t="s">
        <v>24</v>
      </c>
      <c r="E1441" t="s">
        <v>43</v>
      </c>
      <c r="F1441" t="s">
        <v>78</v>
      </c>
      <c r="G1441" t="s">
        <v>27</v>
      </c>
      <c r="H1441" t="s">
        <v>48</v>
      </c>
      <c r="I1441" s="9">
        <v>44888</v>
      </c>
      <c r="J1441" s="9">
        <v>44905</v>
      </c>
      <c r="K1441" s="9">
        <v>44909</v>
      </c>
      <c r="L1441" t="s">
        <v>19</v>
      </c>
      <c r="M1441" s="4">
        <v>57575</v>
      </c>
      <c r="N1441">
        <v>4.4000000000000004</v>
      </c>
      <c r="O1441" t="s">
        <v>20</v>
      </c>
      <c r="P1441" s="4">
        <v>4</v>
      </c>
      <c r="Q1441" t="s">
        <v>28</v>
      </c>
      <c r="R1441" s="10" t="str">
        <f t="shared" si="44"/>
        <v>28-33</v>
      </c>
      <c r="S1441">
        <f t="shared" si="45"/>
        <v>21</v>
      </c>
    </row>
    <row r="1442" spans="1:19">
      <c r="A1442" t="s">
        <v>1516</v>
      </c>
      <c r="B1442" t="s">
        <v>23</v>
      </c>
      <c r="C1442" s="4">
        <v>40</v>
      </c>
      <c r="D1442" t="s">
        <v>80</v>
      </c>
      <c r="E1442" t="s">
        <v>81</v>
      </c>
      <c r="F1442" t="s">
        <v>86</v>
      </c>
      <c r="G1442" t="s">
        <v>32</v>
      </c>
      <c r="H1442" t="s">
        <v>48</v>
      </c>
      <c r="I1442" s="9">
        <v>44888</v>
      </c>
      <c r="J1442" s="9">
        <v>44907</v>
      </c>
      <c r="K1442" s="9">
        <v>44913</v>
      </c>
      <c r="L1442" t="s">
        <v>19</v>
      </c>
      <c r="M1442" s="4">
        <v>123128</v>
      </c>
      <c r="N1442">
        <v>3.9</v>
      </c>
      <c r="O1442" t="s">
        <v>20</v>
      </c>
      <c r="P1442" s="4">
        <v>5</v>
      </c>
      <c r="Q1442" t="s">
        <v>21</v>
      </c>
      <c r="R1442" s="10" t="str">
        <f t="shared" si="44"/>
        <v>40-45</v>
      </c>
      <c r="S1442">
        <f t="shared" si="45"/>
        <v>25</v>
      </c>
    </row>
    <row r="1443" spans="1:19">
      <c r="A1443" t="s">
        <v>1517</v>
      </c>
      <c r="B1443" t="s">
        <v>13</v>
      </c>
      <c r="C1443" s="4">
        <v>25</v>
      </c>
      <c r="D1443" t="s">
        <v>24</v>
      </c>
      <c r="E1443" t="s">
        <v>43</v>
      </c>
      <c r="F1443" t="s">
        <v>78</v>
      </c>
      <c r="G1443" t="s">
        <v>32</v>
      </c>
      <c r="H1443" t="s">
        <v>37</v>
      </c>
      <c r="I1443" s="9">
        <v>44888</v>
      </c>
      <c r="J1443" s="9">
        <v>44900</v>
      </c>
      <c r="K1443" s="9">
        <v>44906</v>
      </c>
      <c r="L1443" t="s">
        <v>56</v>
      </c>
      <c r="M1443" s="5"/>
      <c r="P1443" s="4">
        <v>4</v>
      </c>
      <c r="Q1443" t="s">
        <v>28</v>
      </c>
      <c r="R1443" s="10" t="str">
        <f t="shared" si="44"/>
        <v>22-27</v>
      </c>
      <c r="S1443">
        <f t="shared" si="45"/>
        <v>18</v>
      </c>
    </row>
    <row r="1444" spans="1:19">
      <c r="A1444" t="s">
        <v>1518</v>
      </c>
      <c r="B1444" t="s">
        <v>30</v>
      </c>
      <c r="C1444" s="4">
        <v>34</v>
      </c>
      <c r="D1444" t="s">
        <v>40</v>
      </c>
      <c r="E1444" t="s">
        <v>41</v>
      </c>
      <c r="F1444" t="s">
        <v>53</v>
      </c>
      <c r="G1444" t="s">
        <v>27</v>
      </c>
      <c r="H1444" t="s">
        <v>18</v>
      </c>
      <c r="I1444" s="9">
        <v>44889</v>
      </c>
      <c r="J1444" s="9">
        <v>44908</v>
      </c>
      <c r="K1444" s="9">
        <v>44918</v>
      </c>
      <c r="L1444" t="s">
        <v>19</v>
      </c>
      <c r="M1444" s="4">
        <v>56089</v>
      </c>
      <c r="N1444">
        <v>4.9000000000000004</v>
      </c>
      <c r="O1444" t="s">
        <v>20</v>
      </c>
      <c r="P1444" s="4">
        <v>3</v>
      </c>
      <c r="Q1444" t="s">
        <v>21</v>
      </c>
      <c r="R1444" s="10" t="str">
        <f t="shared" si="44"/>
        <v>34-39</v>
      </c>
      <c r="S1444">
        <f t="shared" si="45"/>
        <v>29</v>
      </c>
    </row>
    <row r="1445" spans="1:19">
      <c r="A1445" t="s">
        <v>1519</v>
      </c>
      <c r="B1445" t="s">
        <v>13</v>
      </c>
      <c r="C1445" s="4">
        <v>35</v>
      </c>
      <c r="D1445" t="s">
        <v>34</v>
      </c>
      <c r="E1445" t="s">
        <v>47</v>
      </c>
      <c r="F1445" t="s">
        <v>93</v>
      </c>
      <c r="G1445" t="s">
        <v>27</v>
      </c>
      <c r="H1445" t="s">
        <v>37</v>
      </c>
      <c r="I1445" s="9">
        <v>44889</v>
      </c>
      <c r="J1445" s="9">
        <v>44909</v>
      </c>
      <c r="K1445" s="9">
        <v>44921</v>
      </c>
      <c r="L1445" t="s">
        <v>19</v>
      </c>
      <c r="M1445" s="4">
        <v>133181</v>
      </c>
      <c r="N1445">
        <v>5</v>
      </c>
      <c r="O1445" t="s">
        <v>20</v>
      </c>
      <c r="P1445" s="5"/>
      <c r="Q1445" t="s">
        <v>63</v>
      </c>
      <c r="R1445" s="10" t="str">
        <f t="shared" si="44"/>
        <v>34-39</v>
      </c>
      <c r="S1445">
        <f t="shared" si="45"/>
        <v>32</v>
      </c>
    </row>
    <row r="1446" spans="1:19">
      <c r="A1446" t="s">
        <v>1520</v>
      </c>
      <c r="B1446" t="s">
        <v>30</v>
      </c>
      <c r="C1446" s="4">
        <v>40</v>
      </c>
      <c r="D1446" t="s">
        <v>14</v>
      </c>
      <c r="E1446" t="s">
        <v>15</v>
      </c>
      <c r="F1446" t="s">
        <v>16</v>
      </c>
      <c r="G1446" t="s">
        <v>32</v>
      </c>
      <c r="H1446" t="s">
        <v>51</v>
      </c>
      <c r="I1446" s="9">
        <v>44889</v>
      </c>
      <c r="J1446" s="9">
        <v>44906</v>
      </c>
      <c r="K1446" s="9">
        <v>44915</v>
      </c>
      <c r="L1446" t="s">
        <v>38</v>
      </c>
      <c r="M1446" s="5"/>
      <c r="P1446" s="5"/>
      <c r="Q1446" t="s">
        <v>28</v>
      </c>
      <c r="R1446" s="10" t="str">
        <f t="shared" si="44"/>
        <v>40-45</v>
      </c>
      <c r="S1446">
        <f t="shared" si="45"/>
        <v>26</v>
      </c>
    </row>
    <row r="1447" spans="1:19">
      <c r="A1447" t="s">
        <v>1521</v>
      </c>
      <c r="B1447" t="s">
        <v>13</v>
      </c>
      <c r="C1447" s="4">
        <v>50</v>
      </c>
      <c r="D1447" t="s">
        <v>14</v>
      </c>
      <c r="E1447" t="s">
        <v>65</v>
      </c>
      <c r="F1447" t="s">
        <v>44</v>
      </c>
      <c r="G1447" t="s">
        <v>27</v>
      </c>
      <c r="H1447" t="s">
        <v>37</v>
      </c>
      <c r="I1447" s="9">
        <v>44889</v>
      </c>
      <c r="J1447" s="9">
        <v>44901</v>
      </c>
      <c r="K1447" s="9">
        <v>44907</v>
      </c>
      <c r="L1447" t="s">
        <v>19</v>
      </c>
      <c r="M1447" s="4">
        <v>88829</v>
      </c>
      <c r="N1447">
        <v>4.8</v>
      </c>
      <c r="O1447" t="s">
        <v>20</v>
      </c>
      <c r="P1447" s="4">
        <v>4</v>
      </c>
      <c r="Q1447" t="s">
        <v>28</v>
      </c>
      <c r="R1447" s="10" t="str">
        <f t="shared" si="44"/>
        <v>46-51</v>
      </c>
      <c r="S1447">
        <f t="shared" si="45"/>
        <v>18</v>
      </c>
    </row>
    <row r="1448" spans="1:19">
      <c r="A1448" t="s">
        <v>1522</v>
      </c>
      <c r="B1448" t="s">
        <v>30</v>
      </c>
      <c r="C1448" s="4">
        <v>36</v>
      </c>
      <c r="D1448" t="s">
        <v>58</v>
      </c>
      <c r="E1448" t="s">
        <v>111</v>
      </c>
      <c r="F1448" t="s">
        <v>44</v>
      </c>
      <c r="G1448" t="s">
        <v>17</v>
      </c>
      <c r="H1448" t="s">
        <v>18</v>
      </c>
      <c r="I1448" s="9">
        <v>44889</v>
      </c>
      <c r="J1448" s="9">
        <v>44897</v>
      </c>
      <c r="K1448" s="9">
        <v>44907</v>
      </c>
      <c r="L1448" t="s">
        <v>19</v>
      </c>
      <c r="M1448" s="4">
        <v>89207</v>
      </c>
      <c r="N1448">
        <v>4.7</v>
      </c>
      <c r="O1448" t="s">
        <v>20</v>
      </c>
      <c r="P1448" s="4">
        <v>2</v>
      </c>
      <c r="Q1448" t="s">
        <v>21</v>
      </c>
      <c r="R1448" s="10" t="str">
        <f t="shared" si="44"/>
        <v>34-39</v>
      </c>
      <c r="S1448">
        <f t="shared" si="45"/>
        <v>18</v>
      </c>
    </row>
    <row r="1449" spans="1:19">
      <c r="A1449" t="s">
        <v>1523</v>
      </c>
      <c r="B1449" t="s">
        <v>30</v>
      </c>
      <c r="C1449" s="4">
        <v>28</v>
      </c>
      <c r="D1449" t="s">
        <v>24</v>
      </c>
      <c r="E1449" t="s">
        <v>25</v>
      </c>
      <c r="F1449" t="s">
        <v>78</v>
      </c>
      <c r="G1449" t="s">
        <v>32</v>
      </c>
      <c r="H1449" t="s">
        <v>37</v>
      </c>
      <c r="I1449" s="9">
        <v>44890</v>
      </c>
      <c r="J1449" s="9">
        <v>44908</v>
      </c>
      <c r="K1449" s="9">
        <v>44914</v>
      </c>
      <c r="L1449" t="s">
        <v>145</v>
      </c>
      <c r="M1449" s="5"/>
      <c r="P1449" s="4">
        <v>4</v>
      </c>
      <c r="Q1449" t="s">
        <v>21</v>
      </c>
      <c r="R1449" s="10" t="str">
        <f t="shared" si="44"/>
        <v>28-33</v>
      </c>
      <c r="S1449">
        <f t="shared" si="45"/>
        <v>24</v>
      </c>
    </row>
    <row r="1450" spans="1:19">
      <c r="A1450" t="s">
        <v>1524</v>
      </c>
      <c r="B1450" t="s">
        <v>23</v>
      </c>
      <c r="C1450" s="4">
        <v>35</v>
      </c>
      <c r="D1450" t="s">
        <v>14</v>
      </c>
      <c r="E1450" t="s">
        <v>65</v>
      </c>
      <c r="F1450" t="s">
        <v>26</v>
      </c>
      <c r="G1450" t="s">
        <v>27</v>
      </c>
      <c r="H1450" t="s">
        <v>48</v>
      </c>
      <c r="I1450" s="9">
        <v>44890</v>
      </c>
      <c r="J1450" s="9">
        <v>44905</v>
      </c>
      <c r="K1450" s="9">
        <v>44913</v>
      </c>
      <c r="L1450" t="s">
        <v>19</v>
      </c>
      <c r="M1450" s="4">
        <v>55761</v>
      </c>
      <c r="N1450">
        <v>4</v>
      </c>
      <c r="O1450" t="s">
        <v>20</v>
      </c>
      <c r="P1450" s="5"/>
      <c r="Q1450" t="s">
        <v>28</v>
      </c>
      <c r="R1450" s="10" t="str">
        <f t="shared" si="44"/>
        <v>34-39</v>
      </c>
      <c r="S1450">
        <f t="shared" si="45"/>
        <v>23</v>
      </c>
    </row>
    <row r="1451" spans="1:19">
      <c r="A1451" t="s">
        <v>1525</v>
      </c>
      <c r="B1451" t="s">
        <v>30</v>
      </c>
      <c r="C1451" s="4">
        <v>23</v>
      </c>
      <c r="D1451" t="s">
        <v>24</v>
      </c>
      <c r="E1451" t="s">
        <v>43</v>
      </c>
      <c r="F1451" t="s">
        <v>36</v>
      </c>
      <c r="G1451" t="s">
        <v>17</v>
      </c>
      <c r="H1451" t="s">
        <v>37</v>
      </c>
      <c r="I1451" s="9">
        <v>44890</v>
      </c>
      <c r="J1451" s="9">
        <v>44907</v>
      </c>
      <c r="K1451" s="9">
        <v>44915</v>
      </c>
      <c r="L1451" t="s">
        <v>19</v>
      </c>
      <c r="M1451" s="4">
        <v>70523</v>
      </c>
      <c r="N1451">
        <v>3.7</v>
      </c>
      <c r="O1451" t="s">
        <v>20</v>
      </c>
      <c r="P1451" s="4">
        <v>4</v>
      </c>
      <c r="Q1451" t="s">
        <v>28</v>
      </c>
      <c r="R1451" s="10" t="str">
        <f t="shared" si="44"/>
        <v>22-27</v>
      </c>
      <c r="S1451">
        <f t="shared" si="45"/>
        <v>25</v>
      </c>
    </row>
    <row r="1452" spans="1:19">
      <c r="A1452" t="s">
        <v>1526</v>
      </c>
      <c r="B1452" t="s">
        <v>13</v>
      </c>
      <c r="C1452" s="4">
        <v>25</v>
      </c>
      <c r="D1452" t="s">
        <v>14</v>
      </c>
      <c r="E1452" t="s">
        <v>65</v>
      </c>
      <c r="F1452" t="s">
        <v>16</v>
      </c>
      <c r="G1452" t="s">
        <v>27</v>
      </c>
      <c r="H1452" t="s">
        <v>48</v>
      </c>
      <c r="I1452" s="9">
        <v>44891</v>
      </c>
      <c r="J1452" s="9">
        <v>44901</v>
      </c>
      <c r="K1452" s="9">
        <v>44910</v>
      </c>
      <c r="L1452" t="s">
        <v>19</v>
      </c>
      <c r="M1452" s="4">
        <v>47386</v>
      </c>
      <c r="N1452">
        <v>3.8</v>
      </c>
      <c r="O1452" t="s">
        <v>45</v>
      </c>
      <c r="P1452" s="4">
        <v>4</v>
      </c>
      <c r="Q1452" t="s">
        <v>21</v>
      </c>
      <c r="R1452" s="10" t="str">
        <f t="shared" si="44"/>
        <v>22-27</v>
      </c>
      <c r="S1452">
        <f t="shared" si="45"/>
        <v>19</v>
      </c>
    </row>
    <row r="1453" spans="1:19">
      <c r="A1453" t="s">
        <v>1527</v>
      </c>
      <c r="B1453" t="s">
        <v>30</v>
      </c>
      <c r="C1453" s="4">
        <v>25</v>
      </c>
      <c r="D1453" t="s">
        <v>24</v>
      </c>
      <c r="E1453" t="s">
        <v>43</v>
      </c>
      <c r="F1453" t="s">
        <v>44</v>
      </c>
      <c r="G1453" t="s">
        <v>27</v>
      </c>
      <c r="H1453" t="s">
        <v>18</v>
      </c>
      <c r="I1453" s="9">
        <v>44891</v>
      </c>
      <c r="J1453" s="9">
        <v>44908</v>
      </c>
      <c r="K1453" s="9">
        <v>44913</v>
      </c>
      <c r="L1453" t="s">
        <v>38</v>
      </c>
      <c r="M1453" s="5"/>
      <c r="P1453" s="4">
        <v>4</v>
      </c>
      <c r="Q1453" t="s">
        <v>28</v>
      </c>
      <c r="R1453" s="10" t="str">
        <f t="shared" si="44"/>
        <v>22-27</v>
      </c>
      <c r="S1453">
        <f t="shared" si="45"/>
        <v>22</v>
      </c>
    </row>
    <row r="1454" spans="1:19">
      <c r="A1454" t="s">
        <v>1528</v>
      </c>
      <c r="B1454" t="s">
        <v>30</v>
      </c>
      <c r="C1454" s="4">
        <v>26</v>
      </c>
      <c r="D1454" t="s">
        <v>40</v>
      </c>
      <c r="E1454" t="s">
        <v>41</v>
      </c>
      <c r="F1454" t="s">
        <v>44</v>
      </c>
      <c r="G1454" t="s">
        <v>17</v>
      </c>
      <c r="H1454" t="s">
        <v>18</v>
      </c>
      <c r="I1454" s="9">
        <v>44891</v>
      </c>
      <c r="J1454" s="9">
        <v>44899</v>
      </c>
      <c r="K1454" s="9">
        <v>44907</v>
      </c>
      <c r="L1454" t="s">
        <v>19</v>
      </c>
      <c r="M1454" s="4">
        <v>72470</v>
      </c>
      <c r="N1454">
        <v>3.7</v>
      </c>
      <c r="O1454" t="s">
        <v>20</v>
      </c>
      <c r="P1454" s="4">
        <v>3</v>
      </c>
      <c r="Q1454" t="s">
        <v>28</v>
      </c>
      <c r="R1454" s="10" t="str">
        <f t="shared" si="44"/>
        <v>22-27</v>
      </c>
      <c r="S1454">
        <f t="shared" si="45"/>
        <v>16</v>
      </c>
    </row>
    <row r="1455" spans="1:19">
      <c r="A1455" t="s">
        <v>1529</v>
      </c>
      <c r="B1455" t="s">
        <v>13</v>
      </c>
      <c r="C1455" s="4">
        <v>32</v>
      </c>
      <c r="D1455" t="s">
        <v>34</v>
      </c>
      <c r="E1455" t="s">
        <v>35</v>
      </c>
      <c r="F1455" t="s">
        <v>61</v>
      </c>
      <c r="G1455" t="s">
        <v>27</v>
      </c>
      <c r="H1455" t="s">
        <v>37</v>
      </c>
      <c r="I1455" s="9">
        <v>44891</v>
      </c>
      <c r="J1455" s="9">
        <v>44909</v>
      </c>
      <c r="K1455" s="9">
        <v>44920</v>
      </c>
      <c r="L1455" t="s">
        <v>75</v>
      </c>
      <c r="M1455" s="5"/>
      <c r="P1455" s="4">
        <v>4</v>
      </c>
      <c r="Q1455" t="s">
        <v>28</v>
      </c>
      <c r="R1455" s="10" t="str">
        <f t="shared" si="44"/>
        <v>28-33</v>
      </c>
      <c r="S1455">
        <f t="shared" si="45"/>
        <v>29</v>
      </c>
    </row>
    <row r="1456" spans="1:19">
      <c r="A1456" t="s">
        <v>1530</v>
      </c>
      <c r="B1456" t="s">
        <v>13</v>
      </c>
      <c r="C1456" s="4">
        <v>29</v>
      </c>
      <c r="D1456" t="s">
        <v>24</v>
      </c>
      <c r="E1456" t="s">
        <v>43</v>
      </c>
      <c r="F1456" t="s">
        <v>26</v>
      </c>
      <c r="G1456" t="s">
        <v>32</v>
      </c>
      <c r="H1456" t="s">
        <v>51</v>
      </c>
      <c r="I1456" s="9">
        <v>44891</v>
      </c>
      <c r="J1456" s="9">
        <v>44903</v>
      </c>
      <c r="K1456" s="9">
        <v>44912</v>
      </c>
      <c r="L1456" t="s">
        <v>19</v>
      </c>
      <c r="M1456" s="4">
        <v>51511</v>
      </c>
      <c r="N1456">
        <v>3.9</v>
      </c>
      <c r="O1456" t="s">
        <v>20</v>
      </c>
      <c r="P1456" s="4">
        <v>5</v>
      </c>
      <c r="Q1456" t="s">
        <v>28</v>
      </c>
      <c r="R1456" s="10" t="str">
        <f t="shared" si="44"/>
        <v>28-33</v>
      </c>
      <c r="S1456">
        <f t="shared" si="45"/>
        <v>21</v>
      </c>
    </row>
    <row r="1457" spans="1:19">
      <c r="A1457" t="s">
        <v>1531</v>
      </c>
      <c r="B1457" t="s">
        <v>23</v>
      </c>
      <c r="C1457" s="4">
        <v>38</v>
      </c>
      <c r="D1457" t="s">
        <v>24</v>
      </c>
      <c r="E1457" t="s">
        <v>25</v>
      </c>
      <c r="F1457" t="s">
        <v>96</v>
      </c>
      <c r="G1457" t="s">
        <v>27</v>
      </c>
      <c r="H1457" t="s">
        <v>48</v>
      </c>
      <c r="I1457" s="9">
        <v>44891</v>
      </c>
      <c r="J1457" s="9">
        <v>44911</v>
      </c>
      <c r="K1457" s="9">
        <v>44919</v>
      </c>
      <c r="L1457" t="s">
        <v>19</v>
      </c>
      <c r="M1457" s="4">
        <v>54211</v>
      </c>
      <c r="N1457">
        <v>3.7</v>
      </c>
      <c r="O1457" t="s">
        <v>20</v>
      </c>
      <c r="P1457" s="4">
        <v>4</v>
      </c>
      <c r="Q1457" t="s">
        <v>28</v>
      </c>
      <c r="R1457" s="10" t="str">
        <f t="shared" si="44"/>
        <v>34-39</v>
      </c>
      <c r="S1457">
        <f t="shared" si="45"/>
        <v>28</v>
      </c>
    </row>
    <row r="1458" spans="1:19">
      <c r="A1458" t="s">
        <v>1532</v>
      </c>
      <c r="B1458" t="s">
        <v>30</v>
      </c>
      <c r="C1458" s="4">
        <v>30</v>
      </c>
      <c r="D1458" t="s">
        <v>129</v>
      </c>
      <c r="E1458" t="s">
        <v>130</v>
      </c>
      <c r="F1458" t="s">
        <v>53</v>
      </c>
      <c r="G1458" t="s">
        <v>27</v>
      </c>
      <c r="H1458" t="s">
        <v>37</v>
      </c>
      <c r="I1458" s="9">
        <v>44891</v>
      </c>
      <c r="J1458" s="9">
        <v>44910</v>
      </c>
      <c r="K1458" s="9">
        <v>44915</v>
      </c>
      <c r="L1458" t="s">
        <v>38</v>
      </c>
      <c r="M1458" s="5"/>
      <c r="P1458" s="4">
        <v>5</v>
      </c>
      <c r="Q1458" t="s">
        <v>28</v>
      </c>
      <c r="R1458" s="10" t="str">
        <f t="shared" si="44"/>
        <v>28-33</v>
      </c>
      <c r="S1458">
        <f t="shared" si="45"/>
        <v>24</v>
      </c>
    </row>
    <row r="1459" spans="1:19">
      <c r="A1459" t="s">
        <v>1533</v>
      </c>
      <c r="B1459" t="s">
        <v>30</v>
      </c>
      <c r="C1459" s="4">
        <v>25</v>
      </c>
      <c r="D1459" t="s">
        <v>24</v>
      </c>
      <c r="E1459" t="s">
        <v>43</v>
      </c>
      <c r="F1459" t="s">
        <v>96</v>
      </c>
      <c r="G1459" t="s">
        <v>27</v>
      </c>
      <c r="H1459" t="s">
        <v>18</v>
      </c>
      <c r="I1459" s="9">
        <v>44892</v>
      </c>
      <c r="J1459" s="9">
        <v>44909</v>
      </c>
      <c r="K1459" s="9">
        <v>44913</v>
      </c>
      <c r="L1459" t="s">
        <v>38</v>
      </c>
      <c r="M1459" s="5"/>
      <c r="P1459" s="5"/>
      <c r="Q1459" t="s">
        <v>28</v>
      </c>
      <c r="R1459" s="10" t="str">
        <f t="shared" si="44"/>
        <v>22-27</v>
      </c>
      <c r="S1459">
        <f t="shared" si="45"/>
        <v>21</v>
      </c>
    </row>
    <row r="1460" spans="1:19">
      <c r="A1460" t="s">
        <v>1534</v>
      </c>
      <c r="B1460" t="s">
        <v>13</v>
      </c>
      <c r="C1460" s="4">
        <v>25</v>
      </c>
      <c r="D1460" t="s">
        <v>83</v>
      </c>
      <c r="E1460" t="s">
        <v>84</v>
      </c>
      <c r="F1460" t="s">
        <v>31</v>
      </c>
      <c r="G1460" t="s">
        <v>32</v>
      </c>
      <c r="H1460" t="s">
        <v>37</v>
      </c>
      <c r="I1460" s="9">
        <v>44892</v>
      </c>
      <c r="J1460" s="9">
        <v>44900</v>
      </c>
      <c r="K1460" s="9">
        <v>44906</v>
      </c>
      <c r="L1460" t="s">
        <v>38</v>
      </c>
      <c r="M1460" s="5"/>
      <c r="P1460" s="4">
        <v>5</v>
      </c>
      <c r="Q1460" t="s">
        <v>28</v>
      </c>
      <c r="R1460" s="10" t="str">
        <f t="shared" si="44"/>
        <v>22-27</v>
      </c>
      <c r="S1460">
        <f t="shared" si="45"/>
        <v>14</v>
      </c>
    </row>
    <row r="1461" spans="1:19">
      <c r="A1461" t="s">
        <v>1535</v>
      </c>
      <c r="B1461" t="s">
        <v>30</v>
      </c>
      <c r="C1461" s="4">
        <v>29</v>
      </c>
      <c r="D1461" t="s">
        <v>14</v>
      </c>
      <c r="E1461" t="s">
        <v>15</v>
      </c>
      <c r="F1461" t="s">
        <v>78</v>
      </c>
      <c r="G1461" t="s">
        <v>27</v>
      </c>
      <c r="H1461" t="s">
        <v>37</v>
      </c>
      <c r="I1461" s="9">
        <v>44892</v>
      </c>
      <c r="J1461" s="9">
        <v>44904</v>
      </c>
      <c r="K1461" s="9">
        <v>44910</v>
      </c>
      <c r="L1461" t="s">
        <v>19</v>
      </c>
      <c r="M1461" s="4">
        <v>56297</v>
      </c>
      <c r="N1461">
        <v>4.9000000000000004</v>
      </c>
      <c r="O1461" t="s">
        <v>20</v>
      </c>
      <c r="P1461" s="4">
        <v>5</v>
      </c>
      <c r="Q1461" t="s">
        <v>28</v>
      </c>
      <c r="R1461" s="10" t="str">
        <f t="shared" si="44"/>
        <v>28-33</v>
      </c>
      <c r="S1461">
        <f t="shared" si="45"/>
        <v>18</v>
      </c>
    </row>
    <row r="1462" spans="1:19">
      <c r="A1462" t="s">
        <v>1536</v>
      </c>
      <c r="B1462" t="s">
        <v>13</v>
      </c>
      <c r="C1462" s="4">
        <v>25</v>
      </c>
      <c r="D1462" t="s">
        <v>14</v>
      </c>
      <c r="E1462" t="s">
        <v>15</v>
      </c>
      <c r="F1462" t="s">
        <v>26</v>
      </c>
      <c r="G1462" t="s">
        <v>27</v>
      </c>
      <c r="H1462" t="s">
        <v>18</v>
      </c>
      <c r="I1462" s="9">
        <v>44893</v>
      </c>
      <c r="J1462" s="9">
        <v>44908</v>
      </c>
      <c r="K1462" s="9">
        <v>44917</v>
      </c>
      <c r="L1462" t="s">
        <v>19</v>
      </c>
      <c r="M1462" s="4">
        <v>52986</v>
      </c>
      <c r="N1462">
        <v>4</v>
      </c>
      <c r="O1462" t="s">
        <v>20</v>
      </c>
      <c r="P1462" s="4">
        <v>4</v>
      </c>
      <c r="Q1462" t="s">
        <v>28</v>
      </c>
      <c r="R1462" s="10" t="str">
        <f t="shared" si="44"/>
        <v>22-27</v>
      </c>
      <c r="S1462">
        <f t="shared" si="45"/>
        <v>24</v>
      </c>
    </row>
    <row r="1463" spans="1:19">
      <c r="A1463" t="s">
        <v>1537</v>
      </c>
      <c r="B1463" t="s">
        <v>30</v>
      </c>
      <c r="C1463" s="4">
        <v>25</v>
      </c>
      <c r="D1463" t="s">
        <v>14</v>
      </c>
      <c r="E1463" t="s">
        <v>15</v>
      </c>
      <c r="F1463" t="s">
        <v>86</v>
      </c>
      <c r="G1463" t="s">
        <v>17</v>
      </c>
      <c r="H1463" t="s">
        <v>18</v>
      </c>
      <c r="I1463" s="9">
        <v>44893</v>
      </c>
      <c r="J1463" s="9">
        <v>44902</v>
      </c>
      <c r="K1463" s="9">
        <v>44908</v>
      </c>
      <c r="L1463" t="s">
        <v>38</v>
      </c>
      <c r="M1463" s="5"/>
      <c r="P1463" s="4">
        <v>4</v>
      </c>
      <c r="Q1463" t="s">
        <v>28</v>
      </c>
      <c r="R1463" s="10" t="str">
        <f t="shared" si="44"/>
        <v>22-27</v>
      </c>
      <c r="S1463">
        <f t="shared" si="45"/>
        <v>15</v>
      </c>
    </row>
    <row r="1464" spans="1:19">
      <c r="A1464" t="s">
        <v>1538</v>
      </c>
      <c r="B1464" t="s">
        <v>13</v>
      </c>
      <c r="C1464" s="4">
        <v>25</v>
      </c>
      <c r="D1464" t="s">
        <v>34</v>
      </c>
      <c r="E1464" t="s">
        <v>47</v>
      </c>
      <c r="F1464" t="s">
        <v>31</v>
      </c>
      <c r="G1464" t="s">
        <v>17</v>
      </c>
      <c r="H1464" t="s">
        <v>18</v>
      </c>
      <c r="I1464" s="9">
        <v>44893</v>
      </c>
      <c r="J1464" s="9">
        <v>44903</v>
      </c>
      <c r="K1464" s="9">
        <v>44913</v>
      </c>
      <c r="L1464" t="s">
        <v>19</v>
      </c>
      <c r="M1464" s="5"/>
      <c r="O1464" t="s">
        <v>20</v>
      </c>
      <c r="P1464" s="4">
        <v>4</v>
      </c>
      <c r="Q1464" t="s">
        <v>28</v>
      </c>
      <c r="R1464" s="10" t="str">
        <f t="shared" si="44"/>
        <v>22-27</v>
      </c>
      <c r="S1464">
        <f t="shared" si="45"/>
        <v>20</v>
      </c>
    </row>
    <row r="1465" spans="1:19">
      <c r="A1465" t="s">
        <v>1539</v>
      </c>
      <c r="B1465" t="s">
        <v>30</v>
      </c>
      <c r="C1465" s="4">
        <v>39</v>
      </c>
      <c r="D1465" t="s">
        <v>14</v>
      </c>
      <c r="E1465" t="s">
        <v>15</v>
      </c>
      <c r="F1465" t="s">
        <v>50</v>
      </c>
      <c r="G1465" t="s">
        <v>27</v>
      </c>
      <c r="H1465" t="s">
        <v>18</v>
      </c>
      <c r="I1465" s="9">
        <v>44893</v>
      </c>
      <c r="J1465" s="9">
        <v>44909</v>
      </c>
      <c r="K1465" s="9">
        <v>44920</v>
      </c>
      <c r="L1465" t="s">
        <v>19</v>
      </c>
      <c r="M1465" s="4">
        <v>52515</v>
      </c>
      <c r="N1465">
        <v>3.7</v>
      </c>
      <c r="O1465" t="s">
        <v>20</v>
      </c>
      <c r="P1465" s="4">
        <v>5</v>
      </c>
      <c r="Q1465" t="s">
        <v>28</v>
      </c>
      <c r="R1465" s="10" t="str">
        <f t="shared" si="44"/>
        <v>34-39</v>
      </c>
      <c r="S1465">
        <f t="shared" si="45"/>
        <v>27</v>
      </c>
    </row>
    <row r="1466" spans="1:19">
      <c r="A1466" t="s">
        <v>1540</v>
      </c>
      <c r="B1466" t="s">
        <v>23</v>
      </c>
      <c r="C1466" s="4">
        <v>40</v>
      </c>
      <c r="D1466" t="s">
        <v>24</v>
      </c>
      <c r="E1466" t="s">
        <v>43</v>
      </c>
      <c r="F1466" t="s">
        <v>44</v>
      </c>
      <c r="G1466" t="s">
        <v>69</v>
      </c>
      <c r="H1466" t="s">
        <v>48</v>
      </c>
      <c r="I1466" s="9">
        <v>44894</v>
      </c>
      <c r="J1466" s="9">
        <v>44903</v>
      </c>
      <c r="K1466" s="9">
        <v>44914</v>
      </c>
      <c r="L1466" t="s">
        <v>75</v>
      </c>
      <c r="M1466" s="5"/>
      <c r="P1466" s="4">
        <v>4</v>
      </c>
      <c r="Q1466" t="s">
        <v>21</v>
      </c>
      <c r="R1466" s="10" t="str">
        <f t="shared" si="44"/>
        <v>40-45</v>
      </c>
      <c r="S1466">
        <f t="shared" si="45"/>
        <v>20</v>
      </c>
    </row>
    <row r="1467" spans="1:19">
      <c r="A1467" t="s">
        <v>1541</v>
      </c>
      <c r="B1467" t="s">
        <v>13</v>
      </c>
      <c r="C1467" s="4">
        <v>33</v>
      </c>
      <c r="D1467" t="s">
        <v>14</v>
      </c>
      <c r="E1467" t="s">
        <v>65</v>
      </c>
      <c r="F1467" t="s">
        <v>26</v>
      </c>
      <c r="G1467" t="s">
        <v>66</v>
      </c>
      <c r="H1467" t="s">
        <v>51</v>
      </c>
      <c r="I1467" s="9">
        <v>44894</v>
      </c>
      <c r="J1467" s="9">
        <v>44915</v>
      </c>
      <c r="K1467" s="9">
        <v>44920</v>
      </c>
      <c r="L1467" t="s">
        <v>56</v>
      </c>
      <c r="M1467" s="5"/>
      <c r="P1467" s="4">
        <v>4</v>
      </c>
      <c r="Q1467" t="s">
        <v>21</v>
      </c>
      <c r="R1467" s="10" t="str">
        <f t="shared" si="44"/>
        <v>28-33</v>
      </c>
      <c r="S1467">
        <f t="shared" si="45"/>
        <v>26</v>
      </c>
    </row>
    <row r="1468" spans="1:19">
      <c r="A1468" t="s">
        <v>1542</v>
      </c>
      <c r="B1468" t="s">
        <v>23</v>
      </c>
      <c r="C1468" s="4">
        <v>27</v>
      </c>
      <c r="D1468" t="s">
        <v>24</v>
      </c>
      <c r="E1468" t="s">
        <v>43</v>
      </c>
      <c r="F1468" t="s">
        <v>26</v>
      </c>
      <c r="G1468" t="s">
        <v>17</v>
      </c>
      <c r="H1468" t="s">
        <v>37</v>
      </c>
      <c r="I1468" s="9">
        <v>44894</v>
      </c>
      <c r="J1468" s="9">
        <v>44914</v>
      </c>
      <c r="K1468" s="9">
        <v>44919</v>
      </c>
      <c r="L1468" t="s">
        <v>38</v>
      </c>
      <c r="M1468" s="5"/>
      <c r="P1468" s="4">
        <v>5</v>
      </c>
      <c r="Q1468" t="s">
        <v>28</v>
      </c>
      <c r="R1468" s="10" t="str">
        <f t="shared" si="44"/>
        <v>22-27</v>
      </c>
      <c r="S1468">
        <f t="shared" si="45"/>
        <v>25</v>
      </c>
    </row>
    <row r="1469" spans="1:19">
      <c r="A1469" t="s">
        <v>1543</v>
      </c>
      <c r="B1469" t="s">
        <v>13</v>
      </c>
      <c r="C1469" s="4">
        <v>25</v>
      </c>
      <c r="D1469" t="s">
        <v>129</v>
      </c>
      <c r="E1469" t="s">
        <v>205</v>
      </c>
      <c r="F1469" t="s">
        <v>36</v>
      </c>
      <c r="G1469" t="s">
        <v>17</v>
      </c>
      <c r="H1469" t="s">
        <v>18</v>
      </c>
      <c r="I1469" s="9">
        <v>44894</v>
      </c>
      <c r="J1469" s="9">
        <v>44906</v>
      </c>
      <c r="K1469" s="9">
        <v>44916</v>
      </c>
      <c r="L1469" t="s">
        <v>19</v>
      </c>
      <c r="M1469" s="4">
        <v>59726</v>
      </c>
      <c r="N1469">
        <v>4.5</v>
      </c>
      <c r="O1469" t="s">
        <v>20</v>
      </c>
      <c r="P1469" s="4">
        <v>4</v>
      </c>
      <c r="Q1469" t="s">
        <v>28</v>
      </c>
      <c r="R1469" s="10" t="str">
        <f t="shared" si="44"/>
        <v>22-27</v>
      </c>
      <c r="S1469">
        <f t="shared" si="45"/>
        <v>22</v>
      </c>
    </row>
    <row r="1470" spans="1:19">
      <c r="A1470" t="s">
        <v>1544</v>
      </c>
      <c r="B1470" t="s">
        <v>30</v>
      </c>
      <c r="C1470" s="4">
        <v>36</v>
      </c>
      <c r="D1470" t="s">
        <v>24</v>
      </c>
      <c r="E1470" t="s">
        <v>43</v>
      </c>
      <c r="F1470" t="s">
        <v>36</v>
      </c>
      <c r="G1470" t="s">
        <v>69</v>
      </c>
      <c r="H1470" t="s">
        <v>51</v>
      </c>
      <c r="I1470" s="9">
        <v>44894</v>
      </c>
      <c r="J1470" s="9">
        <v>44906</v>
      </c>
      <c r="K1470" s="9">
        <v>44914</v>
      </c>
      <c r="L1470" t="s">
        <v>145</v>
      </c>
      <c r="M1470" s="5"/>
      <c r="P1470" s="4">
        <v>3</v>
      </c>
      <c r="Q1470" t="s">
        <v>21</v>
      </c>
      <c r="R1470" s="10" t="str">
        <f t="shared" si="44"/>
        <v>34-39</v>
      </c>
      <c r="S1470">
        <f t="shared" si="45"/>
        <v>20</v>
      </c>
    </row>
    <row r="1471" spans="1:19">
      <c r="A1471" t="s">
        <v>1545</v>
      </c>
      <c r="B1471" t="s">
        <v>30</v>
      </c>
      <c r="C1471" s="4">
        <v>25</v>
      </c>
      <c r="D1471" t="s">
        <v>14</v>
      </c>
      <c r="E1471" t="s">
        <v>15</v>
      </c>
      <c r="F1471" t="s">
        <v>50</v>
      </c>
      <c r="G1471" t="s">
        <v>17</v>
      </c>
      <c r="H1471" t="s">
        <v>18</v>
      </c>
      <c r="I1471" s="9">
        <v>44895</v>
      </c>
      <c r="J1471" s="9">
        <v>44905</v>
      </c>
      <c r="K1471" s="9">
        <v>44911</v>
      </c>
      <c r="L1471" t="s">
        <v>38</v>
      </c>
      <c r="M1471" s="5"/>
      <c r="P1471" s="4">
        <v>4</v>
      </c>
      <c r="Q1471" t="s">
        <v>21</v>
      </c>
      <c r="R1471" s="10" t="str">
        <f t="shared" si="44"/>
        <v>22-27</v>
      </c>
      <c r="S1471">
        <f t="shared" si="45"/>
        <v>16</v>
      </c>
    </row>
    <row r="1472" spans="1:19">
      <c r="A1472" t="s">
        <v>1546</v>
      </c>
      <c r="B1472" t="s">
        <v>13</v>
      </c>
      <c r="C1472" s="4">
        <v>35</v>
      </c>
      <c r="D1472" t="s">
        <v>24</v>
      </c>
      <c r="E1472" t="s">
        <v>25</v>
      </c>
      <c r="F1472" t="s">
        <v>61</v>
      </c>
      <c r="G1472" t="s">
        <v>69</v>
      </c>
      <c r="H1472" t="s">
        <v>18</v>
      </c>
      <c r="I1472" s="9">
        <v>44895</v>
      </c>
      <c r="J1472" s="9">
        <v>44912</v>
      </c>
      <c r="K1472" s="9">
        <v>44917</v>
      </c>
      <c r="L1472" t="s">
        <v>75</v>
      </c>
      <c r="M1472" s="5"/>
      <c r="P1472" s="4">
        <v>4</v>
      </c>
      <c r="Q1472" t="s">
        <v>28</v>
      </c>
      <c r="R1472" s="10" t="str">
        <f t="shared" si="44"/>
        <v>34-39</v>
      </c>
      <c r="S1472">
        <f t="shared" si="45"/>
        <v>22</v>
      </c>
    </row>
    <row r="1473" spans="1:19">
      <c r="A1473" t="s">
        <v>1547</v>
      </c>
      <c r="B1473" t="s">
        <v>30</v>
      </c>
      <c r="C1473" s="4">
        <v>31</v>
      </c>
      <c r="D1473" t="s">
        <v>14</v>
      </c>
      <c r="E1473" t="s">
        <v>15</v>
      </c>
      <c r="F1473" t="s">
        <v>61</v>
      </c>
      <c r="G1473" t="s">
        <v>27</v>
      </c>
      <c r="H1473" t="s">
        <v>48</v>
      </c>
      <c r="I1473" s="9">
        <v>44895</v>
      </c>
      <c r="J1473" s="9">
        <v>44907</v>
      </c>
      <c r="K1473" s="9">
        <v>44916</v>
      </c>
      <c r="L1473" t="s">
        <v>19</v>
      </c>
      <c r="M1473" s="5"/>
      <c r="O1473" t="s">
        <v>20</v>
      </c>
      <c r="P1473" s="4">
        <v>4</v>
      </c>
      <c r="Q1473" t="s">
        <v>28</v>
      </c>
      <c r="R1473" s="10" t="str">
        <f t="shared" si="44"/>
        <v>28-33</v>
      </c>
      <c r="S1473">
        <f t="shared" si="45"/>
        <v>21</v>
      </c>
    </row>
    <row r="1474" spans="1:19">
      <c r="A1474" t="s">
        <v>1548</v>
      </c>
      <c r="B1474" t="s">
        <v>30</v>
      </c>
      <c r="C1474" s="4">
        <v>31</v>
      </c>
      <c r="D1474" t="s">
        <v>24</v>
      </c>
      <c r="E1474" t="s">
        <v>43</v>
      </c>
      <c r="F1474" t="s">
        <v>61</v>
      </c>
      <c r="G1474" t="s">
        <v>17</v>
      </c>
      <c r="H1474" t="s">
        <v>51</v>
      </c>
      <c r="I1474" s="9">
        <v>44896</v>
      </c>
      <c r="J1474" s="9">
        <v>44908</v>
      </c>
      <c r="K1474" s="9">
        <v>44914</v>
      </c>
      <c r="L1474" t="s">
        <v>19</v>
      </c>
      <c r="M1474" s="4">
        <v>49908</v>
      </c>
      <c r="N1474">
        <v>3.6</v>
      </c>
      <c r="O1474" t="s">
        <v>20</v>
      </c>
      <c r="P1474" s="4">
        <v>4</v>
      </c>
      <c r="Q1474" t="s">
        <v>28</v>
      </c>
      <c r="R1474" s="10" t="str">
        <f t="shared" si="44"/>
        <v>28-33</v>
      </c>
      <c r="S1474">
        <f t="shared" si="45"/>
        <v>18</v>
      </c>
    </row>
    <row r="1475" spans="1:19">
      <c r="A1475" t="s">
        <v>1549</v>
      </c>
      <c r="B1475" t="s">
        <v>13</v>
      </c>
      <c r="C1475" s="4">
        <v>34</v>
      </c>
      <c r="D1475" t="s">
        <v>14</v>
      </c>
      <c r="E1475" t="s">
        <v>15</v>
      </c>
      <c r="F1475" t="s">
        <v>78</v>
      </c>
      <c r="G1475" t="s">
        <v>66</v>
      </c>
      <c r="H1475" t="s">
        <v>48</v>
      </c>
      <c r="I1475" s="9">
        <v>44896</v>
      </c>
      <c r="J1475" s="9">
        <v>44917</v>
      </c>
      <c r="K1475" s="9">
        <v>44923</v>
      </c>
      <c r="L1475" t="s">
        <v>38</v>
      </c>
      <c r="M1475" s="5"/>
      <c r="P1475" s="4">
        <v>4</v>
      </c>
      <c r="Q1475" t="s">
        <v>21</v>
      </c>
      <c r="R1475" s="10" t="str">
        <f t="shared" ref="R1475:R1538" si="46">IF(AND(C1475&gt;=22,C1475&lt;=27),"22-27",
 IF(AND(C1475&gt;=28,C1475&lt;=33),"28-33",
 IF(AND(C1475&gt;=34,C1475&lt;=39),"34-39",
 IF(AND(C1475&gt;=40,C1475&lt;=45),"40-45",
 IF(AND(C1475&gt;=46,C1475&lt;=51),"46-51",
 IF(AND(C1475&gt;=52,C1475&lt;=57),"52-57","Other"))))))</f>
        <v>34-39</v>
      </c>
      <c r="S1475">
        <f t="shared" ref="S1475:S1538" si="47">K1475-I1475</f>
        <v>27</v>
      </c>
    </row>
    <row r="1476" spans="1:19">
      <c r="A1476" t="s">
        <v>1550</v>
      </c>
      <c r="B1476" t="s">
        <v>13</v>
      </c>
      <c r="C1476" s="4">
        <v>26</v>
      </c>
      <c r="D1476" t="s">
        <v>14</v>
      </c>
      <c r="E1476" t="s">
        <v>15</v>
      </c>
      <c r="F1476" t="s">
        <v>26</v>
      </c>
      <c r="G1476" t="s">
        <v>27</v>
      </c>
      <c r="H1476" t="s">
        <v>37</v>
      </c>
      <c r="I1476" s="9">
        <v>44896</v>
      </c>
      <c r="J1476" s="9">
        <v>44908</v>
      </c>
      <c r="K1476" s="9">
        <v>44918</v>
      </c>
      <c r="L1476" t="s">
        <v>19</v>
      </c>
      <c r="M1476" s="4">
        <v>73667</v>
      </c>
      <c r="N1476">
        <v>3.9</v>
      </c>
      <c r="O1476" t="s">
        <v>45</v>
      </c>
      <c r="P1476" s="4">
        <v>2</v>
      </c>
      <c r="Q1476" t="s">
        <v>21</v>
      </c>
      <c r="R1476" s="10" t="str">
        <f t="shared" si="46"/>
        <v>22-27</v>
      </c>
      <c r="S1476">
        <f t="shared" si="47"/>
        <v>22</v>
      </c>
    </row>
    <row r="1477" spans="1:19">
      <c r="A1477" t="s">
        <v>1551</v>
      </c>
      <c r="B1477" t="s">
        <v>30</v>
      </c>
      <c r="C1477" s="4">
        <v>27</v>
      </c>
      <c r="D1477" t="s">
        <v>129</v>
      </c>
      <c r="E1477" t="s">
        <v>130</v>
      </c>
      <c r="F1477" t="s">
        <v>78</v>
      </c>
      <c r="G1477" t="s">
        <v>27</v>
      </c>
      <c r="H1477" t="s">
        <v>18</v>
      </c>
      <c r="I1477" s="9">
        <v>44896</v>
      </c>
      <c r="J1477" s="9">
        <v>44904</v>
      </c>
      <c r="K1477" s="9">
        <v>44913</v>
      </c>
      <c r="L1477" t="s">
        <v>19</v>
      </c>
      <c r="M1477" s="5"/>
      <c r="O1477" t="s">
        <v>45</v>
      </c>
      <c r="P1477" s="4">
        <v>4</v>
      </c>
      <c r="Q1477" t="s">
        <v>28</v>
      </c>
      <c r="R1477" s="10" t="str">
        <f t="shared" si="46"/>
        <v>22-27</v>
      </c>
      <c r="S1477">
        <f t="shared" si="47"/>
        <v>17</v>
      </c>
    </row>
    <row r="1478" spans="1:19">
      <c r="A1478" t="s">
        <v>1552</v>
      </c>
      <c r="B1478" t="s">
        <v>30</v>
      </c>
      <c r="C1478" s="4">
        <v>32</v>
      </c>
      <c r="D1478" t="s">
        <v>58</v>
      </c>
      <c r="E1478" t="s">
        <v>59</v>
      </c>
      <c r="F1478" t="s">
        <v>50</v>
      </c>
      <c r="G1478" t="s">
        <v>17</v>
      </c>
      <c r="H1478" t="s">
        <v>37</v>
      </c>
      <c r="I1478" s="9">
        <v>44897</v>
      </c>
      <c r="J1478" s="9">
        <v>44916</v>
      </c>
      <c r="K1478" s="9">
        <v>44925</v>
      </c>
      <c r="L1478" t="s">
        <v>56</v>
      </c>
      <c r="M1478" s="5"/>
      <c r="P1478" s="4">
        <v>5</v>
      </c>
      <c r="Q1478" t="s">
        <v>28</v>
      </c>
      <c r="R1478" s="10" t="str">
        <f t="shared" si="46"/>
        <v>28-33</v>
      </c>
      <c r="S1478">
        <f t="shared" si="47"/>
        <v>28</v>
      </c>
    </row>
    <row r="1479" spans="1:19">
      <c r="A1479" t="s">
        <v>1553</v>
      </c>
      <c r="B1479" t="s">
        <v>30</v>
      </c>
      <c r="C1479" s="4">
        <v>34</v>
      </c>
      <c r="D1479" t="s">
        <v>40</v>
      </c>
      <c r="E1479" t="s">
        <v>253</v>
      </c>
      <c r="F1479" t="s">
        <v>50</v>
      </c>
      <c r="G1479" t="s">
        <v>69</v>
      </c>
      <c r="H1479" t="s">
        <v>37</v>
      </c>
      <c r="I1479" s="9">
        <v>44897</v>
      </c>
      <c r="J1479" s="9">
        <v>44906</v>
      </c>
      <c r="K1479" s="9">
        <v>44917</v>
      </c>
      <c r="L1479" t="s">
        <v>19</v>
      </c>
      <c r="M1479" s="4">
        <v>34610</v>
      </c>
      <c r="N1479">
        <v>3.9</v>
      </c>
      <c r="O1479" t="s">
        <v>20</v>
      </c>
      <c r="P1479" s="4">
        <v>4</v>
      </c>
      <c r="Q1479" t="s">
        <v>28</v>
      </c>
      <c r="R1479" s="10" t="str">
        <f t="shared" si="46"/>
        <v>34-39</v>
      </c>
      <c r="S1479">
        <f t="shared" si="47"/>
        <v>20</v>
      </c>
    </row>
    <row r="1480" spans="1:19">
      <c r="A1480" t="s">
        <v>1554</v>
      </c>
      <c r="B1480" t="s">
        <v>30</v>
      </c>
      <c r="C1480" s="4">
        <v>31</v>
      </c>
      <c r="D1480" t="s">
        <v>83</v>
      </c>
      <c r="E1480" t="s">
        <v>84</v>
      </c>
      <c r="F1480" t="s">
        <v>53</v>
      </c>
      <c r="G1480" t="s">
        <v>27</v>
      </c>
      <c r="H1480" t="s">
        <v>18</v>
      </c>
      <c r="I1480" s="9">
        <v>44898</v>
      </c>
      <c r="J1480" s="9">
        <v>44915</v>
      </c>
      <c r="K1480" s="9">
        <v>44925</v>
      </c>
      <c r="L1480" t="s">
        <v>19</v>
      </c>
      <c r="M1480" s="4">
        <v>65228</v>
      </c>
      <c r="N1480">
        <v>3.9</v>
      </c>
      <c r="O1480" t="s">
        <v>20</v>
      </c>
      <c r="P1480" s="4">
        <v>4</v>
      </c>
      <c r="Q1480" t="s">
        <v>28</v>
      </c>
      <c r="R1480" s="10" t="str">
        <f t="shared" si="46"/>
        <v>28-33</v>
      </c>
      <c r="S1480">
        <f t="shared" si="47"/>
        <v>27</v>
      </c>
    </row>
    <row r="1481" spans="1:19">
      <c r="A1481" t="s">
        <v>1555</v>
      </c>
      <c r="B1481" t="s">
        <v>13</v>
      </c>
      <c r="C1481" s="4">
        <v>40</v>
      </c>
      <c r="D1481" t="s">
        <v>58</v>
      </c>
      <c r="E1481" t="s">
        <v>111</v>
      </c>
      <c r="F1481" t="s">
        <v>36</v>
      </c>
      <c r="G1481" t="s">
        <v>69</v>
      </c>
      <c r="H1481" t="s">
        <v>37</v>
      </c>
      <c r="I1481" s="9">
        <v>44898</v>
      </c>
      <c r="J1481" s="9">
        <v>44908</v>
      </c>
      <c r="K1481" s="9">
        <v>44919</v>
      </c>
      <c r="L1481" t="s">
        <v>38</v>
      </c>
      <c r="M1481" s="5"/>
      <c r="P1481" s="4">
        <v>3</v>
      </c>
      <c r="Q1481" t="s">
        <v>28</v>
      </c>
      <c r="R1481" s="10" t="str">
        <f t="shared" si="46"/>
        <v>40-45</v>
      </c>
      <c r="S1481">
        <f t="shared" si="47"/>
        <v>21</v>
      </c>
    </row>
    <row r="1482" spans="1:19">
      <c r="A1482" t="s">
        <v>1556</v>
      </c>
      <c r="B1482" t="s">
        <v>30</v>
      </c>
      <c r="C1482" s="4">
        <v>32</v>
      </c>
      <c r="D1482" t="s">
        <v>14</v>
      </c>
      <c r="E1482" t="s">
        <v>15</v>
      </c>
      <c r="F1482" t="s">
        <v>36</v>
      </c>
      <c r="G1482" t="s">
        <v>17</v>
      </c>
      <c r="H1482" t="s">
        <v>18</v>
      </c>
      <c r="I1482" s="9">
        <v>44898</v>
      </c>
      <c r="J1482" s="9">
        <v>44920</v>
      </c>
      <c r="K1482" s="9">
        <v>44930</v>
      </c>
      <c r="L1482" t="s">
        <v>19</v>
      </c>
      <c r="M1482" s="4">
        <v>66504</v>
      </c>
      <c r="N1482">
        <v>4.3</v>
      </c>
      <c r="O1482" t="s">
        <v>20</v>
      </c>
      <c r="P1482" s="4">
        <v>4</v>
      </c>
      <c r="Q1482" t="s">
        <v>28</v>
      </c>
      <c r="R1482" s="10" t="str">
        <f t="shared" si="46"/>
        <v>28-33</v>
      </c>
      <c r="S1482">
        <f t="shared" si="47"/>
        <v>32</v>
      </c>
    </row>
    <row r="1483" spans="1:19">
      <c r="A1483" t="s">
        <v>1557</v>
      </c>
      <c r="B1483" t="s">
        <v>13</v>
      </c>
      <c r="C1483" s="4">
        <v>37</v>
      </c>
      <c r="D1483" t="s">
        <v>14</v>
      </c>
      <c r="E1483" t="s">
        <v>15</v>
      </c>
      <c r="F1483" t="s">
        <v>86</v>
      </c>
      <c r="G1483" t="s">
        <v>66</v>
      </c>
      <c r="H1483" t="s">
        <v>18</v>
      </c>
      <c r="I1483" s="9">
        <v>44898</v>
      </c>
      <c r="J1483" s="9">
        <v>44915</v>
      </c>
      <c r="K1483" s="9">
        <v>44924</v>
      </c>
      <c r="L1483" t="s">
        <v>19</v>
      </c>
      <c r="M1483" s="4">
        <v>154161</v>
      </c>
      <c r="N1483">
        <v>4.9000000000000004</v>
      </c>
      <c r="O1483" t="s">
        <v>20</v>
      </c>
      <c r="P1483" s="4">
        <v>4</v>
      </c>
      <c r="Q1483" t="s">
        <v>28</v>
      </c>
      <c r="R1483" s="10" t="str">
        <f t="shared" si="46"/>
        <v>34-39</v>
      </c>
      <c r="S1483">
        <f t="shared" si="47"/>
        <v>26</v>
      </c>
    </row>
    <row r="1484" spans="1:19">
      <c r="A1484" t="s">
        <v>1558</v>
      </c>
      <c r="B1484" t="s">
        <v>13</v>
      </c>
      <c r="C1484" s="4">
        <v>29</v>
      </c>
      <c r="D1484" t="s">
        <v>24</v>
      </c>
      <c r="E1484" t="s">
        <v>43</v>
      </c>
      <c r="F1484" t="s">
        <v>53</v>
      </c>
      <c r="G1484" t="s">
        <v>32</v>
      </c>
      <c r="H1484" t="s">
        <v>51</v>
      </c>
      <c r="I1484" s="9">
        <v>44898</v>
      </c>
      <c r="J1484" s="9">
        <v>44917</v>
      </c>
      <c r="K1484" s="9">
        <v>44923</v>
      </c>
      <c r="L1484" t="s">
        <v>19</v>
      </c>
      <c r="M1484" s="4">
        <v>78693</v>
      </c>
      <c r="N1484">
        <v>3.7</v>
      </c>
      <c r="O1484" t="s">
        <v>20</v>
      </c>
      <c r="P1484" s="4">
        <v>4</v>
      </c>
      <c r="Q1484" t="s">
        <v>21</v>
      </c>
      <c r="R1484" s="10" t="str">
        <f t="shared" si="46"/>
        <v>28-33</v>
      </c>
      <c r="S1484">
        <f t="shared" si="47"/>
        <v>25</v>
      </c>
    </row>
    <row r="1485" spans="1:19">
      <c r="A1485" t="s">
        <v>1559</v>
      </c>
      <c r="B1485" t="s">
        <v>13</v>
      </c>
      <c r="C1485" s="4">
        <v>40</v>
      </c>
      <c r="D1485" t="s">
        <v>14</v>
      </c>
      <c r="E1485" t="s">
        <v>15</v>
      </c>
      <c r="F1485" t="s">
        <v>96</v>
      </c>
      <c r="G1485" t="s">
        <v>17</v>
      </c>
      <c r="H1485" t="s">
        <v>37</v>
      </c>
      <c r="I1485" s="9">
        <v>44898</v>
      </c>
      <c r="J1485" s="9">
        <v>44908</v>
      </c>
      <c r="K1485" s="9">
        <v>44915</v>
      </c>
      <c r="L1485" t="s">
        <v>38</v>
      </c>
      <c r="M1485" s="5"/>
      <c r="P1485" s="4">
        <v>4</v>
      </c>
      <c r="Q1485" t="s">
        <v>28</v>
      </c>
      <c r="R1485" s="10" t="str">
        <f t="shared" si="46"/>
        <v>40-45</v>
      </c>
      <c r="S1485">
        <f t="shared" si="47"/>
        <v>17</v>
      </c>
    </row>
    <row r="1486" spans="1:19">
      <c r="A1486" t="s">
        <v>1560</v>
      </c>
      <c r="B1486" t="s">
        <v>13</v>
      </c>
      <c r="C1486" s="4">
        <v>42</v>
      </c>
      <c r="D1486" t="s">
        <v>129</v>
      </c>
      <c r="E1486" t="s">
        <v>130</v>
      </c>
      <c r="F1486" t="s">
        <v>78</v>
      </c>
      <c r="G1486" t="s">
        <v>32</v>
      </c>
      <c r="H1486" t="s">
        <v>37</v>
      </c>
      <c r="I1486" s="9">
        <v>44899</v>
      </c>
      <c r="J1486" s="9">
        <v>44917</v>
      </c>
      <c r="K1486" s="9">
        <v>44927</v>
      </c>
      <c r="L1486" t="s">
        <v>19</v>
      </c>
      <c r="M1486" s="4">
        <v>63718</v>
      </c>
      <c r="N1486">
        <v>4.5999999999999996</v>
      </c>
      <c r="O1486" t="s">
        <v>20</v>
      </c>
      <c r="P1486" s="4">
        <v>3</v>
      </c>
      <c r="Q1486" t="s">
        <v>21</v>
      </c>
      <c r="R1486" s="10" t="str">
        <f t="shared" si="46"/>
        <v>40-45</v>
      </c>
      <c r="S1486">
        <f t="shared" si="47"/>
        <v>28</v>
      </c>
    </row>
    <row r="1487" spans="1:19">
      <c r="A1487" t="s">
        <v>1561</v>
      </c>
      <c r="B1487" t="s">
        <v>13</v>
      </c>
      <c r="C1487" s="4">
        <v>25</v>
      </c>
      <c r="D1487" t="s">
        <v>34</v>
      </c>
      <c r="E1487" t="s">
        <v>35</v>
      </c>
      <c r="F1487" t="s">
        <v>26</v>
      </c>
      <c r="G1487" t="s">
        <v>27</v>
      </c>
      <c r="H1487" t="s">
        <v>18</v>
      </c>
      <c r="I1487" s="9">
        <v>44899</v>
      </c>
      <c r="J1487" s="9">
        <v>44914</v>
      </c>
      <c r="K1487" s="9">
        <v>44924</v>
      </c>
      <c r="L1487" t="s">
        <v>19</v>
      </c>
      <c r="M1487" s="4">
        <v>58101</v>
      </c>
      <c r="N1487">
        <v>4.3</v>
      </c>
      <c r="O1487" t="s">
        <v>20</v>
      </c>
      <c r="P1487" s="4">
        <v>5</v>
      </c>
      <c r="Q1487" t="s">
        <v>28</v>
      </c>
      <c r="R1487" s="10" t="str">
        <f t="shared" si="46"/>
        <v>22-27</v>
      </c>
      <c r="S1487">
        <f t="shared" si="47"/>
        <v>25</v>
      </c>
    </row>
    <row r="1488" spans="1:19">
      <c r="A1488" t="s">
        <v>1562</v>
      </c>
      <c r="B1488" t="s">
        <v>13</v>
      </c>
      <c r="C1488" s="4">
        <v>31</v>
      </c>
      <c r="D1488" t="s">
        <v>14</v>
      </c>
      <c r="E1488" t="s">
        <v>15</v>
      </c>
      <c r="F1488" t="s">
        <v>26</v>
      </c>
      <c r="G1488" t="s">
        <v>69</v>
      </c>
      <c r="H1488" t="s">
        <v>37</v>
      </c>
      <c r="I1488" s="9">
        <v>44899</v>
      </c>
      <c r="J1488" s="9">
        <v>44912</v>
      </c>
      <c r="K1488" s="9">
        <v>44924</v>
      </c>
      <c r="L1488" t="s">
        <v>19</v>
      </c>
      <c r="M1488" s="4">
        <v>65469</v>
      </c>
      <c r="N1488">
        <v>4.8</v>
      </c>
      <c r="O1488" t="s">
        <v>20</v>
      </c>
      <c r="P1488" s="4">
        <v>5</v>
      </c>
      <c r="Q1488" t="s">
        <v>28</v>
      </c>
      <c r="R1488" s="10" t="str">
        <f t="shared" si="46"/>
        <v>28-33</v>
      </c>
      <c r="S1488">
        <f t="shared" si="47"/>
        <v>25</v>
      </c>
    </row>
    <row r="1489" spans="1:19">
      <c r="A1489" t="s">
        <v>1563</v>
      </c>
      <c r="B1489" t="s">
        <v>30</v>
      </c>
      <c r="C1489" s="4">
        <v>30</v>
      </c>
      <c r="D1489" t="s">
        <v>24</v>
      </c>
      <c r="E1489" t="s">
        <v>43</v>
      </c>
      <c r="F1489" t="s">
        <v>53</v>
      </c>
      <c r="G1489" t="s">
        <v>27</v>
      </c>
      <c r="H1489" t="s">
        <v>37</v>
      </c>
      <c r="I1489" s="9">
        <v>44899</v>
      </c>
      <c r="J1489" s="9">
        <v>44919</v>
      </c>
      <c r="K1489" s="9">
        <v>44930</v>
      </c>
      <c r="L1489" t="s">
        <v>19</v>
      </c>
      <c r="M1489" s="4">
        <v>53854</v>
      </c>
      <c r="N1489">
        <v>4.0999999999999996</v>
      </c>
      <c r="O1489" t="s">
        <v>45</v>
      </c>
      <c r="P1489" s="4">
        <v>4</v>
      </c>
      <c r="Q1489" t="s">
        <v>63</v>
      </c>
      <c r="R1489" s="10" t="str">
        <f t="shared" si="46"/>
        <v>28-33</v>
      </c>
      <c r="S1489">
        <f t="shared" si="47"/>
        <v>31</v>
      </c>
    </row>
    <row r="1490" spans="1:19">
      <c r="A1490" t="s">
        <v>1564</v>
      </c>
      <c r="B1490" t="s">
        <v>13</v>
      </c>
      <c r="C1490" s="4">
        <v>32</v>
      </c>
      <c r="D1490" t="s">
        <v>24</v>
      </c>
      <c r="E1490" t="s">
        <v>43</v>
      </c>
      <c r="F1490" t="s">
        <v>44</v>
      </c>
      <c r="G1490" t="s">
        <v>27</v>
      </c>
      <c r="H1490" t="s">
        <v>51</v>
      </c>
      <c r="I1490" s="9">
        <v>44900</v>
      </c>
      <c r="J1490" s="9">
        <v>44910</v>
      </c>
      <c r="K1490" s="9">
        <v>44922</v>
      </c>
      <c r="L1490" t="s">
        <v>19</v>
      </c>
      <c r="M1490" s="4">
        <v>66060</v>
      </c>
      <c r="N1490">
        <v>4.3</v>
      </c>
      <c r="O1490" t="s">
        <v>45</v>
      </c>
      <c r="P1490" s="4">
        <v>4</v>
      </c>
      <c r="Q1490" t="s">
        <v>28</v>
      </c>
      <c r="R1490" s="10" t="str">
        <f t="shared" si="46"/>
        <v>28-33</v>
      </c>
      <c r="S1490">
        <f t="shared" si="47"/>
        <v>22</v>
      </c>
    </row>
    <row r="1491" spans="1:19">
      <c r="A1491" t="s">
        <v>1565</v>
      </c>
      <c r="B1491" t="s">
        <v>13</v>
      </c>
      <c r="C1491" s="4">
        <v>34</v>
      </c>
      <c r="D1491" t="s">
        <v>14</v>
      </c>
      <c r="E1491" t="s">
        <v>15</v>
      </c>
      <c r="F1491" t="s">
        <v>31</v>
      </c>
      <c r="G1491" t="s">
        <v>17</v>
      </c>
      <c r="H1491" t="s">
        <v>37</v>
      </c>
      <c r="I1491" s="9">
        <v>44900</v>
      </c>
      <c r="J1491" s="9">
        <v>44912</v>
      </c>
      <c r="K1491" s="9">
        <v>44924</v>
      </c>
      <c r="L1491" t="s">
        <v>19</v>
      </c>
      <c r="M1491" s="4">
        <v>88260</v>
      </c>
      <c r="N1491">
        <v>3.8</v>
      </c>
      <c r="O1491" t="s">
        <v>20</v>
      </c>
      <c r="P1491" s="4">
        <v>4</v>
      </c>
      <c r="Q1491" t="s">
        <v>28</v>
      </c>
      <c r="R1491" s="10" t="str">
        <f t="shared" si="46"/>
        <v>34-39</v>
      </c>
      <c r="S1491">
        <f t="shared" si="47"/>
        <v>24</v>
      </c>
    </row>
    <row r="1492" spans="1:19">
      <c r="A1492" t="s">
        <v>1566</v>
      </c>
      <c r="B1492" t="s">
        <v>13</v>
      </c>
      <c r="C1492" s="4">
        <v>24</v>
      </c>
      <c r="D1492" t="s">
        <v>14</v>
      </c>
      <c r="E1492" t="s">
        <v>15</v>
      </c>
      <c r="F1492" t="s">
        <v>96</v>
      </c>
      <c r="G1492" t="s">
        <v>27</v>
      </c>
      <c r="H1492" t="s">
        <v>18</v>
      </c>
      <c r="I1492" s="9">
        <v>44900</v>
      </c>
      <c r="J1492" s="9">
        <v>44920</v>
      </c>
      <c r="K1492" s="9">
        <v>44931</v>
      </c>
      <c r="L1492" t="s">
        <v>19</v>
      </c>
      <c r="M1492" s="4">
        <v>45538</v>
      </c>
      <c r="N1492">
        <v>4.9000000000000004</v>
      </c>
      <c r="O1492" t="s">
        <v>20</v>
      </c>
      <c r="P1492" s="4">
        <v>5</v>
      </c>
      <c r="Q1492" t="s">
        <v>28</v>
      </c>
      <c r="R1492" s="10" t="str">
        <f t="shared" si="46"/>
        <v>22-27</v>
      </c>
      <c r="S1492">
        <f t="shared" si="47"/>
        <v>31</v>
      </c>
    </row>
    <row r="1493" spans="1:19">
      <c r="A1493" t="s">
        <v>1567</v>
      </c>
      <c r="B1493" t="s">
        <v>13</v>
      </c>
      <c r="C1493" s="4">
        <v>32</v>
      </c>
      <c r="D1493" t="s">
        <v>14</v>
      </c>
      <c r="E1493" t="s">
        <v>15</v>
      </c>
      <c r="F1493" t="s">
        <v>16</v>
      </c>
      <c r="G1493" t="s">
        <v>32</v>
      </c>
      <c r="H1493" t="s">
        <v>37</v>
      </c>
      <c r="I1493" s="9">
        <v>44900</v>
      </c>
      <c r="J1493" s="9">
        <v>44919</v>
      </c>
      <c r="K1493" s="9">
        <v>44931</v>
      </c>
      <c r="L1493" t="s">
        <v>19</v>
      </c>
      <c r="M1493" s="4">
        <v>50553</v>
      </c>
      <c r="N1493">
        <v>3.8</v>
      </c>
      <c r="O1493" t="s">
        <v>20</v>
      </c>
      <c r="P1493" s="4">
        <v>4</v>
      </c>
      <c r="Q1493" t="s">
        <v>28</v>
      </c>
      <c r="R1493" s="10" t="str">
        <f t="shared" si="46"/>
        <v>28-33</v>
      </c>
      <c r="S1493">
        <f t="shared" si="47"/>
        <v>31</v>
      </c>
    </row>
    <row r="1494" spans="1:19">
      <c r="A1494" t="s">
        <v>1568</v>
      </c>
      <c r="B1494" t="s">
        <v>13</v>
      </c>
      <c r="C1494" s="4">
        <v>26</v>
      </c>
      <c r="D1494" t="s">
        <v>40</v>
      </c>
      <c r="E1494" t="s">
        <v>41</v>
      </c>
      <c r="F1494" t="s">
        <v>31</v>
      </c>
      <c r="G1494" t="s">
        <v>32</v>
      </c>
      <c r="H1494" t="s">
        <v>37</v>
      </c>
      <c r="I1494" s="9">
        <v>44901</v>
      </c>
      <c r="J1494" s="9">
        <v>44912</v>
      </c>
      <c r="K1494" s="9">
        <v>44924</v>
      </c>
      <c r="L1494" t="s">
        <v>38</v>
      </c>
      <c r="M1494" s="5"/>
      <c r="P1494" s="4">
        <v>1</v>
      </c>
      <c r="Q1494" t="s">
        <v>21</v>
      </c>
      <c r="R1494" s="10" t="str">
        <f t="shared" si="46"/>
        <v>22-27</v>
      </c>
      <c r="S1494">
        <f t="shared" si="47"/>
        <v>23</v>
      </c>
    </row>
    <row r="1495" spans="1:19">
      <c r="A1495" t="s">
        <v>1569</v>
      </c>
      <c r="B1495" t="s">
        <v>13</v>
      </c>
      <c r="C1495" s="4">
        <v>37</v>
      </c>
      <c r="D1495" t="s">
        <v>14</v>
      </c>
      <c r="E1495" t="s">
        <v>65</v>
      </c>
      <c r="F1495" t="s">
        <v>53</v>
      </c>
      <c r="G1495" t="s">
        <v>27</v>
      </c>
      <c r="H1495" t="s">
        <v>37</v>
      </c>
      <c r="I1495" s="9">
        <v>44901</v>
      </c>
      <c r="J1495" s="9">
        <v>44916</v>
      </c>
      <c r="K1495" s="9">
        <v>44923</v>
      </c>
      <c r="L1495" t="s">
        <v>38</v>
      </c>
      <c r="M1495" s="5"/>
      <c r="P1495" s="4">
        <v>4</v>
      </c>
      <c r="Q1495" t="s">
        <v>28</v>
      </c>
      <c r="R1495" s="10" t="str">
        <f t="shared" si="46"/>
        <v>34-39</v>
      </c>
      <c r="S1495">
        <f t="shared" si="47"/>
        <v>22</v>
      </c>
    </row>
    <row r="1496" spans="1:19">
      <c r="A1496" t="s">
        <v>1570</v>
      </c>
      <c r="B1496" t="s">
        <v>30</v>
      </c>
      <c r="C1496" s="4">
        <v>25</v>
      </c>
      <c r="D1496" t="s">
        <v>34</v>
      </c>
      <c r="E1496" t="s">
        <v>35</v>
      </c>
      <c r="F1496" t="s">
        <v>44</v>
      </c>
      <c r="G1496" t="s">
        <v>27</v>
      </c>
      <c r="H1496" t="s">
        <v>48</v>
      </c>
      <c r="I1496" s="9">
        <v>44901</v>
      </c>
      <c r="J1496" s="9">
        <v>44911</v>
      </c>
      <c r="K1496" s="9">
        <v>44921</v>
      </c>
      <c r="L1496" t="s">
        <v>19</v>
      </c>
      <c r="M1496" s="4">
        <v>67516</v>
      </c>
      <c r="N1496">
        <v>3.9</v>
      </c>
      <c r="O1496" t="s">
        <v>20</v>
      </c>
      <c r="P1496" s="4">
        <v>4</v>
      </c>
      <c r="Q1496" t="s">
        <v>21</v>
      </c>
      <c r="R1496" s="10" t="str">
        <f t="shared" si="46"/>
        <v>22-27</v>
      </c>
      <c r="S1496">
        <f t="shared" si="47"/>
        <v>20</v>
      </c>
    </row>
    <row r="1497" spans="1:19">
      <c r="A1497" t="s">
        <v>1571</v>
      </c>
      <c r="B1497" t="s">
        <v>30</v>
      </c>
      <c r="C1497" s="4">
        <v>35</v>
      </c>
      <c r="D1497" t="s">
        <v>24</v>
      </c>
      <c r="E1497" t="s">
        <v>43</v>
      </c>
      <c r="F1497" t="s">
        <v>86</v>
      </c>
      <c r="G1497" t="s">
        <v>17</v>
      </c>
      <c r="H1497" t="s">
        <v>51</v>
      </c>
      <c r="I1497" s="9">
        <v>44901</v>
      </c>
      <c r="J1497" s="9">
        <v>44921</v>
      </c>
      <c r="K1497" s="9">
        <v>44926</v>
      </c>
      <c r="L1497" t="s">
        <v>19</v>
      </c>
      <c r="M1497" s="4">
        <v>158114</v>
      </c>
      <c r="N1497">
        <v>3.8</v>
      </c>
      <c r="O1497" t="s">
        <v>45</v>
      </c>
      <c r="P1497" s="4">
        <v>4</v>
      </c>
      <c r="Q1497" t="s">
        <v>28</v>
      </c>
      <c r="R1497" s="10" t="str">
        <f t="shared" si="46"/>
        <v>34-39</v>
      </c>
      <c r="S1497">
        <f t="shared" si="47"/>
        <v>25</v>
      </c>
    </row>
    <row r="1498" spans="1:19">
      <c r="A1498" t="s">
        <v>1572</v>
      </c>
      <c r="B1498" t="s">
        <v>30</v>
      </c>
      <c r="C1498" s="4">
        <v>33</v>
      </c>
      <c r="D1498" t="s">
        <v>14</v>
      </c>
      <c r="E1498" t="s">
        <v>15</v>
      </c>
      <c r="F1498" t="s">
        <v>73</v>
      </c>
      <c r="G1498" t="s">
        <v>69</v>
      </c>
      <c r="H1498" t="s">
        <v>48</v>
      </c>
      <c r="I1498" s="9">
        <v>44901</v>
      </c>
      <c r="J1498" s="9">
        <v>44917</v>
      </c>
      <c r="K1498" s="9">
        <v>44927</v>
      </c>
      <c r="L1498" t="s">
        <v>19</v>
      </c>
      <c r="M1498" s="4">
        <v>222010</v>
      </c>
      <c r="N1498">
        <v>4.9000000000000004</v>
      </c>
      <c r="O1498" t="s">
        <v>45</v>
      </c>
      <c r="P1498" s="5"/>
      <c r="Q1498" t="s">
        <v>28</v>
      </c>
      <c r="R1498" s="10" t="str">
        <f t="shared" si="46"/>
        <v>28-33</v>
      </c>
      <c r="S1498">
        <f t="shared" si="47"/>
        <v>26</v>
      </c>
    </row>
    <row r="1499" spans="1:19">
      <c r="A1499" t="s">
        <v>1573</v>
      </c>
      <c r="B1499" t="s">
        <v>13</v>
      </c>
      <c r="C1499" s="4">
        <v>24</v>
      </c>
      <c r="D1499" t="s">
        <v>24</v>
      </c>
      <c r="E1499" t="s">
        <v>43</v>
      </c>
      <c r="F1499" t="s">
        <v>96</v>
      </c>
      <c r="G1499" t="s">
        <v>32</v>
      </c>
      <c r="H1499" t="s">
        <v>18</v>
      </c>
      <c r="I1499" s="9">
        <v>44902</v>
      </c>
      <c r="J1499" s="9">
        <v>44923</v>
      </c>
      <c r="K1499" s="9">
        <v>44935</v>
      </c>
      <c r="L1499" t="s">
        <v>38</v>
      </c>
      <c r="M1499" s="5"/>
      <c r="P1499" s="5"/>
      <c r="Q1499" t="s">
        <v>28</v>
      </c>
      <c r="R1499" s="10" t="str">
        <f t="shared" si="46"/>
        <v>22-27</v>
      </c>
      <c r="S1499">
        <f t="shared" si="47"/>
        <v>33</v>
      </c>
    </row>
    <row r="1500" spans="1:19">
      <c r="A1500" t="s">
        <v>1574</v>
      </c>
      <c r="B1500" t="s">
        <v>13</v>
      </c>
      <c r="C1500" s="4">
        <v>24</v>
      </c>
      <c r="D1500" t="s">
        <v>14</v>
      </c>
      <c r="E1500" t="s">
        <v>65</v>
      </c>
      <c r="F1500" t="s">
        <v>96</v>
      </c>
      <c r="G1500" t="s">
        <v>27</v>
      </c>
      <c r="H1500" t="s">
        <v>48</v>
      </c>
      <c r="I1500" s="9">
        <v>44902</v>
      </c>
      <c r="J1500" s="9">
        <v>44910</v>
      </c>
      <c r="K1500" s="9">
        <v>44917</v>
      </c>
      <c r="L1500" t="s">
        <v>145</v>
      </c>
      <c r="M1500" s="5"/>
      <c r="P1500" s="4">
        <v>5</v>
      </c>
      <c r="Q1500" t="s">
        <v>28</v>
      </c>
      <c r="R1500" s="10" t="str">
        <f t="shared" si="46"/>
        <v>22-27</v>
      </c>
      <c r="S1500">
        <f t="shared" si="47"/>
        <v>15</v>
      </c>
    </row>
    <row r="1501" spans="1:19">
      <c r="A1501" t="s">
        <v>1575</v>
      </c>
      <c r="B1501" t="s">
        <v>30</v>
      </c>
      <c r="C1501" s="4">
        <v>29</v>
      </c>
      <c r="D1501" t="s">
        <v>14</v>
      </c>
      <c r="E1501" t="s">
        <v>15</v>
      </c>
      <c r="F1501" t="s">
        <v>53</v>
      </c>
      <c r="G1501" t="s">
        <v>66</v>
      </c>
      <c r="H1501" t="s">
        <v>37</v>
      </c>
      <c r="I1501" s="9">
        <v>44902</v>
      </c>
      <c r="J1501" s="9">
        <v>44915</v>
      </c>
      <c r="K1501" s="9">
        <v>44920</v>
      </c>
      <c r="L1501" t="s">
        <v>38</v>
      </c>
      <c r="M1501" s="5"/>
      <c r="P1501" s="4">
        <v>5</v>
      </c>
      <c r="Q1501" t="s">
        <v>28</v>
      </c>
      <c r="R1501" s="10" t="str">
        <f t="shared" si="46"/>
        <v>28-33</v>
      </c>
      <c r="S1501">
        <f t="shared" si="47"/>
        <v>18</v>
      </c>
    </row>
    <row r="1502" spans="1:19">
      <c r="A1502" t="s">
        <v>1576</v>
      </c>
      <c r="B1502" t="s">
        <v>13</v>
      </c>
      <c r="C1502" s="4">
        <v>31</v>
      </c>
      <c r="D1502" t="s">
        <v>24</v>
      </c>
      <c r="E1502" t="s">
        <v>43</v>
      </c>
      <c r="F1502" t="s">
        <v>61</v>
      </c>
      <c r="G1502" t="s">
        <v>27</v>
      </c>
      <c r="H1502" t="s">
        <v>48</v>
      </c>
      <c r="I1502" s="9">
        <v>44902</v>
      </c>
      <c r="J1502" s="9">
        <v>44911</v>
      </c>
      <c r="K1502" s="9">
        <v>44918</v>
      </c>
      <c r="L1502" t="s">
        <v>19</v>
      </c>
      <c r="M1502" s="5"/>
      <c r="O1502" t="s">
        <v>20</v>
      </c>
      <c r="P1502" s="4">
        <v>3</v>
      </c>
      <c r="Q1502" t="s">
        <v>21</v>
      </c>
      <c r="R1502" s="10" t="str">
        <f t="shared" si="46"/>
        <v>28-33</v>
      </c>
      <c r="S1502">
        <f t="shared" si="47"/>
        <v>16</v>
      </c>
    </row>
    <row r="1503" spans="1:19">
      <c r="A1503" t="s">
        <v>1577</v>
      </c>
      <c r="B1503" t="s">
        <v>13</v>
      </c>
      <c r="C1503" s="4">
        <v>37</v>
      </c>
      <c r="D1503" t="s">
        <v>14</v>
      </c>
      <c r="E1503" t="s">
        <v>65</v>
      </c>
      <c r="F1503" t="s">
        <v>16</v>
      </c>
      <c r="G1503" t="s">
        <v>27</v>
      </c>
      <c r="H1503" t="s">
        <v>18</v>
      </c>
      <c r="I1503" s="9">
        <v>44902</v>
      </c>
      <c r="J1503" s="9">
        <v>44912</v>
      </c>
      <c r="K1503" s="9">
        <v>44921</v>
      </c>
      <c r="L1503" t="s">
        <v>19</v>
      </c>
      <c r="M1503" s="4">
        <v>51583</v>
      </c>
      <c r="N1503">
        <v>4.5</v>
      </c>
      <c r="O1503" t="s">
        <v>20</v>
      </c>
      <c r="P1503" s="4">
        <v>4</v>
      </c>
      <c r="Q1503" t="s">
        <v>28</v>
      </c>
      <c r="R1503" s="10" t="str">
        <f t="shared" si="46"/>
        <v>34-39</v>
      </c>
      <c r="S1503">
        <f t="shared" si="47"/>
        <v>19</v>
      </c>
    </row>
    <row r="1504" spans="1:19">
      <c r="A1504" t="s">
        <v>1578</v>
      </c>
      <c r="B1504" t="s">
        <v>13</v>
      </c>
      <c r="C1504" s="4">
        <v>26</v>
      </c>
      <c r="D1504" t="s">
        <v>83</v>
      </c>
      <c r="E1504" t="s">
        <v>84</v>
      </c>
      <c r="F1504" t="s">
        <v>44</v>
      </c>
      <c r="G1504" t="s">
        <v>27</v>
      </c>
      <c r="H1504" t="s">
        <v>48</v>
      </c>
      <c r="I1504" s="9">
        <v>44903</v>
      </c>
      <c r="J1504" s="9">
        <v>44920</v>
      </c>
      <c r="K1504" s="9">
        <v>44924</v>
      </c>
      <c r="L1504" t="s">
        <v>19</v>
      </c>
      <c r="M1504" s="4">
        <v>85366</v>
      </c>
      <c r="N1504">
        <v>4.4000000000000004</v>
      </c>
      <c r="O1504" t="s">
        <v>45</v>
      </c>
      <c r="P1504" s="4">
        <v>5</v>
      </c>
      <c r="Q1504" t="s">
        <v>28</v>
      </c>
      <c r="R1504" s="10" t="str">
        <f t="shared" si="46"/>
        <v>22-27</v>
      </c>
      <c r="S1504">
        <f t="shared" si="47"/>
        <v>21</v>
      </c>
    </row>
    <row r="1505" spans="1:19">
      <c r="A1505" t="s">
        <v>1579</v>
      </c>
      <c r="B1505" t="s">
        <v>13</v>
      </c>
      <c r="C1505" s="4">
        <v>29</v>
      </c>
      <c r="D1505" t="s">
        <v>58</v>
      </c>
      <c r="E1505" t="s">
        <v>111</v>
      </c>
      <c r="F1505" t="s">
        <v>16</v>
      </c>
      <c r="G1505" t="s">
        <v>27</v>
      </c>
      <c r="H1505" t="s">
        <v>37</v>
      </c>
      <c r="I1505" s="9">
        <v>44903</v>
      </c>
      <c r="J1505" s="9">
        <v>44925</v>
      </c>
      <c r="K1505" s="9">
        <v>44932</v>
      </c>
      <c r="L1505" t="s">
        <v>19</v>
      </c>
      <c r="M1505" s="4">
        <v>54890</v>
      </c>
      <c r="N1505">
        <v>4.7</v>
      </c>
      <c r="O1505" t="s">
        <v>45</v>
      </c>
      <c r="P1505" s="4">
        <v>4</v>
      </c>
      <c r="Q1505" t="s">
        <v>28</v>
      </c>
      <c r="R1505" s="10" t="str">
        <f t="shared" si="46"/>
        <v>28-33</v>
      </c>
      <c r="S1505">
        <f t="shared" si="47"/>
        <v>29</v>
      </c>
    </row>
    <row r="1506" spans="1:19">
      <c r="A1506" t="s">
        <v>1580</v>
      </c>
      <c r="B1506" t="s">
        <v>13</v>
      </c>
      <c r="C1506" s="4">
        <v>33</v>
      </c>
      <c r="D1506" t="s">
        <v>231</v>
      </c>
      <c r="E1506" t="s">
        <v>551</v>
      </c>
      <c r="F1506" t="s">
        <v>16</v>
      </c>
      <c r="G1506" t="s">
        <v>17</v>
      </c>
      <c r="H1506" t="s">
        <v>48</v>
      </c>
      <c r="I1506" s="9">
        <v>44903</v>
      </c>
      <c r="J1506" s="9">
        <v>44924</v>
      </c>
      <c r="K1506" s="9">
        <v>44928</v>
      </c>
      <c r="L1506" t="s">
        <v>19</v>
      </c>
      <c r="M1506" s="4">
        <v>61762</v>
      </c>
      <c r="N1506">
        <v>4.3</v>
      </c>
      <c r="O1506" t="s">
        <v>20</v>
      </c>
      <c r="P1506" s="4">
        <v>4</v>
      </c>
      <c r="Q1506" t="s">
        <v>28</v>
      </c>
      <c r="R1506" s="10" t="str">
        <f t="shared" si="46"/>
        <v>28-33</v>
      </c>
      <c r="S1506">
        <f t="shared" si="47"/>
        <v>25</v>
      </c>
    </row>
    <row r="1507" spans="1:19">
      <c r="A1507" t="s">
        <v>1581</v>
      </c>
      <c r="B1507" t="s">
        <v>13</v>
      </c>
      <c r="C1507" s="4">
        <v>28</v>
      </c>
      <c r="D1507" t="s">
        <v>83</v>
      </c>
      <c r="E1507" t="s">
        <v>84</v>
      </c>
      <c r="F1507" t="s">
        <v>16</v>
      </c>
      <c r="G1507" t="s">
        <v>17</v>
      </c>
      <c r="H1507" t="s">
        <v>18</v>
      </c>
      <c r="I1507" s="9">
        <v>44903</v>
      </c>
      <c r="J1507" s="9">
        <v>44913</v>
      </c>
      <c r="K1507" s="9">
        <v>44922</v>
      </c>
      <c r="L1507" t="s">
        <v>19</v>
      </c>
      <c r="M1507" s="4">
        <v>43629</v>
      </c>
      <c r="N1507">
        <v>4.0999999999999996</v>
      </c>
      <c r="O1507" t="s">
        <v>20</v>
      </c>
      <c r="P1507" s="4">
        <v>2</v>
      </c>
      <c r="Q1507" t="s">
        <v>21</v>
      </c>
      <c r="R1507" s="10" t="str">
        <f t="shared" si="46"/>
        <v>28-33</v>
      </c>
      <c r="S1507">
        <f t="shared" si="47"/>
        <v>19</v>
      </c>
    </row>
    <row r="1508" spans="1:19">
      <c r="A1508" t="s">
        <v>1582</v>
      </c>
      <c r="B1508" t="s">
        <v>30</v>
      </c>
      <c r="C1508" s="4">
        <v>30</v>
      </c>
      <c r="D1508" t="s">
        <v>24</v>
      </c>
      <c r="E1508" t="s">
        <v>25</v>
      </c>
      <c r="F1508" t="s">
        <v>31</v>
      </c>
      <c r="G1508" t="s">
        <v>32</v>
      </c>
      <c r="H1508" t="s">
        <v>37</v>
      </c>
      <c r="I1508" s="9">
        <v>44903</v>
      </c>
      <c r="J1508" s="9">
        <v>44924</v>
      </c>
      <c r="K1508" s="9">
        <v>44936</v>
      </c>
      <c r="L1508" t="s">
        <v>38</v>
      </c>
      <c r="M1508" s="5"/>
      <c r="P1508" s="4">
        <v>5</v>
      </c>
      <c r="Q1508" t="s">
        <v>28</v>
      </c>
      <c r="R1508" s="10" t="str">
        <f t="shared" si="46"/>
        <v>28-33</v>
      </c>
      <c r="S1508">
        <f t="shared" si="47"/>
        <v>33</v>
      </c>
    </row>
    <row r="1509" spans="1:19">
      <c r="A1509" t="s">
        <v>1583</v>
      </c>
      <c r="B1509" t="s">
        <v>13</v>
      </c>
      <c r="C1509" s="4">
        <v>28</v>
      </c>
      <c r="D1509" t="s">
        <v>83</v>
      </c>
      <c r="E1509" t="s">
        <v>84</v>
      </c>
      <c r="F1509" t="s">
        <v>44</v>
      </c>
      <c r="G1509" t="s">
        <v>17</v>
      </c>
      <c r="H1509" t="s">
        <v>18</v>
      </c>
      <c r="I1509" s="9">
        <v>44903</v>
      </c>
      <c r="J1509" s="9">
        <v>44918</v>
      </c>
      <c r="K1509" s="9">
        <v>44929</v>
      </c>
      <c r="L1509" t="s">
        <v>38</v>
      </c>
      <c r="M1509" s="5"/>
      <c r="P1509" s="4">
        <v>4</v>
      </c>
      <c r="Q1509" t="s">
        <v>63</v>
      </c>
      <c r="R1509" s="10" t="str">
        <f t="shared" si="46"/>
        <v>28-33</v>
      </c>
      <c r="S1509">
        <f t="shared" si="47"/>
        <v>26</v>
      </c>
    </row>
    <row r="1510" spans="1:19">
      <c r="A1510" t="s">
        <v>1584</v>
      </c>
      <c r="B1510" t="s">
        <v>30</v>
      </c>
      <c r="C1510" s="4">
        <v>35</v>
      </c>
      <c r="D1510" t="s">
        <v>14</v>
      </c>
      <c r="E1510" t="s">
        <v>15</v>
      </c>
      <c r="F1510" t="s">
        <v>50</v>
      </c>
      <c r="G1510" t="s">
        <v>27</v>
      </c>
      <c r="H1510" t="s">
        <v>37</v>
      </c>
      <c r="I1510" s="9">
        <v>44903</v>
      </c>
      <c r="J1510" s="9">
        <v>44923</v>
      </c>
      <c r="K1510" s="9">
        <v>44929</v>
      </c>
      <c r="L1510" t="s">
        <v>75</v>
      </c>
      <c r="M1510" s="5"/>
      <c r="P1510" s="4">
        <v>3</v>
      </c>
      <c r="Q1510" t="s">
        <v>21</v>
      </c>
      <c r="R1510" s="10" t="str">
        <f t="shared" si="46"/>
        <v>34-39</v>
      </c>
      <c r="S1510">
        <f t="shared" si="47"/>
        <v>26</v>
      </c>
    </row>
    <row r="1511" spans="1:19">
      <c r="A1511" t="s">
        <v>1585</v>
      </c>
      <c r="B1511" t="s">
        <v>30</v>
      </c>
      <c r="C1511" s="4">
        <v>27</v>
      </c>
      <c r="D1511" t="s">
        <v>14</v>
      </c>
      <c r="E1511" t="s">
        <v>15</v>
      </c>
      <c r="F1511" t="s">
        <v>36</v>
      </c>
      <c r="G1511" t="s">
        <v>17</v>
      </c>
      <c r="H1511" t="s">
        <v>37</v>
      </c>
      <c r="I1511" s="9">
        <v>44904</v>
      </c>
      <c r="J1511" s="9">
        <v>44918</v>
      </c>
      <c r="K1511" s="9">
        <v>44923</v>
      </c>
      <c r="L1511" t="s">
        <v>38</v>
      </c>
      <c r="M1511" s="5"/>
      <c r="P1511" s="4">
        <v>5</v>
      </c>
      <c r="Q1511" t="s">
        <v>28</v>
      </c>
      <c r="R1511" s="10" t="str">
        <f t="shared" si="46"/>
        <v>22-27</v>
      </c>
      <c r="S1511">
        <f t="shared" si="47"/>
        <v>19</v>
      </c>
    </row>
    <row r="1512" spans="1:19">
      <c r="A1512" t="s">
        <v>1586</v>
      </c>
      <c r="B1512" t="s">
        <v>30</v>
      </c>
      <c r="C1512" s="4">
        <v>26</v>
      </c>
      <c r="D1512" t="s">
        <v>14</v>
      </c>
      <c r="E1512" t="s">
        <v>15</v>
      </c>
      <c r="F1512" t="s">
        <v>96</v>
      </c>
      <c r="G1512" t="s">
        <v>27</v>
      </c>
      <c r="H1512" t="s">
        <v>18</v>
      </c>
      <c r="I1512" s="9">
        <v>44904</v>
      </c>
      <c r="J1512" s="9">
        <v>44924</v>
      </c>
      <c r="K1512" s="9">
        <v>44928</v>
      </c>
      <c r="L1512" t="s">
        <v>38</v>
      </c>
      <c r="M1512" s="5"/>
      <c r="P1512" s="4">
        <v>3</v>
      </c>
      <c r="Q1512" t="s">
        <v>28</v>
      </c>
      <c r="R1512" s="10" t="str">
        <f t="shared" si="46"/>
        <v>22-27</v>
      </c>
      <c r="S1512">
        <f t="shared" si="47"/>
        <v>24</v>
      </c>
    </row>
    <row r="1513" spans="1:19">
      <c r="A1513" t="s">
        <v>1587</v>
      </c>
      <c r="B1513" t="s">
        <v>30</v>
      </c>
      <c r="C1513" s="4">
        <v>54</v>
      </c>
      <c r="D1513" t="s">
        <v>14</v>
      </c>
      <c r="E1513" t="s">
        <v>15</v>
      </c>
      <c r="F1513" t="s">
        <v>44</v>
      </c>
      <c r="G1513" t="s">
        <v>17</v>
      </c>
      <c r="H1513" t="s">
        <v>37</v>
      </c>
      <c r="I1513" s="9">
        <v>44904</v>
      </c>
      <c r="J1513" s="9">
        <v>44918</v>
      </c>
      <c r="K1513" s="9">
        <v>44927</v>
      </c>
      <c r="L1513" t="s">
        <v>19</v>
      </c>
      <c r="M1513" s="4">
        <v>63848</v>
      </c>
      <c r="N1513">
        <v>4.5999999999999996</v>
      </c>
      <c r="O1513" t="s">
        <v>20</v>
      </c>
      <c r="P1513" s="4">
        <v>4</v>
      </c>
      <c r="Q1513" t="s">
        <v>28</v>
      </c>
      <c r="R1513" s="10" t="str">
        <f t="shared" si="46"/>
        <v>52-57</v>
      </c>
      <c r="S1513">
        <f t="shared" si="47"/>
        <v>23</v>
      </c>
    </row>
    <row r="1514" spans="1:19">
      <c r="A1514" t="s">
        <v>1588</v>
      </c>
      <c r="B1514" t="s">
        <v>23</v>
      </c>
      <c r="C1514" s="4">
        <v>34</v>
      </c>
      <c r="D1514" t="s">
        <v>24</v>
      </c>
      <c r="E1514" t="s">
        <v>43</v>
      </c>
      <c r="F1514" t="s">
        <v>96</v>
      </c>
      <c r="G1514" t="s">
        <v>27</v>
      </c>
      <c r="H1514" t="s">
        <v>37</v>
      </c>
      <c r="I1514" s="9">
        <v>44904</v>
      </c>
      <c r="J1514" s="9">
        <v>44915</v>
      </c>
      <c r="K1514" s="9">
        <v>44924</v>
      </c>
      <c r="L1514" t="s">
        <v>38</v>
      </c>
      <c r="M1514" s="5"/>
      <c r="P1514" s="4">
        <v>4</v>
      </c>
      <c r="Q1514" t="s">
        <v>28</v>
      </c>
      <c r="R1514" s="10" t="str">
        <f t="shared" si="46"/>
        <v>34-39</v>
      </c>
      <c r="S1514">
        <f t="shared" si="47"/>
        <v>20</v>
      </c>
    </row>
    <row r="1515" spans="1:19">
      <c r="A1515" t="s">
        <v>1589</v>
      </c>
      <c r="B1515" t="s">
        <v>13</v>
      </c>
      <c r="C1515" s="4">
        <v>27</v>
      </c>
      <c r="D1515" t="s">
        <v>14</v>
      </c>
      <c r="E1515" t="s">
        <v>15</v>
      </c>
      <c r="F1515" t="s">
        <v>16</v>
      </c>
      <c r="G1515" t="s">
        <v>27</v>
      </c>
      <c r="H1515" t="s">
        <v>37</v>
      </c>
      <c r="I1515" s="9">
        <v>44904</v>
      </c>
      <c r="J1515" s="9">
        <v>44922</v>
      </c>
      <c r="K1515" s="9">
        <v>44928</v>
      </c>
      <c r="L1515" t="s">
        <v>19</v>
      </c>
      <c r="M1515" s="5"/>
      <c r="O1515" t="s">
        <v>20</v>
      </c>
      <c r="P1515" s="4">
        <v>5</v>
      </c>
      <c r="Q1515" t="s">
        <v>21</v>
      </c>
      <c r="R1515" s="10" t="str">
        <f t="shared" si="46"/>
        <v>22-27</v>
      </c>
      <c r="S1515">
        <f t="shared" si="47"/>
        <v>24</v>
      </c>
    </row>
    <row r="1516" spans="1:19">
      <c r="A1516" t="s">
        <v>1590</v>
      </c>
      <c r="B1516" t="s">
        <v>13</v>
      </c>
      <c r="C1516" s="4">
        <v>22</v>
      </c>
      <c r="D1516" t="s">
        <v>14</v>
      </c>
      <c r="E1516" t="s">
        <v>15</v>
      </c>
      <c r="F1516" t="s">
        <v>61</v>
      </c>
      <c r="G1516" t="s">
        <v>27</v>
      </c>
      <c r="H1516" t="s">
        <v>37</v>
      </c>
      <c r="I1516" s="9">
        <v>44904</v>
      </c>
      <c r="J1516" s="9">
        <v>44919</v>
      </c>
      <c r="K1516" s="9">
        <v>44927</v>
      </c>
      <c r="L1516" t="s">
        <v>19</v>
      </c>
      <c r="M1516" s="4">
        <v>66685</v>
      </c>
      <c r="N1516">
        <v>4.0999999999999996</v>
      </c>
      <c r="O1516" t="s">
        <v>45</v>
      </c>
      <c r="P1516" s="4">
        <v>4</v>
      </c>
      <c r="Q1516" t="s">
        <v>28</v>
      </c>
      <c r="R1516" s="10" t="str">
        <f t="shared" si="46"/>
        <v>22-27</v>
      </c>
      <c r="S1516">
        <f t="shared" si="47"/>
        <v>23</v>
      </c>
    </row>
    <row r="1517" spans="1:19">
      <c r="A1517" t="s">
        <v>1591</v>
      </c>
      <c r="B1517" t="s">
        <v>13</v>
      </c>
      <c r="C1517" s="4">
        <v>28</v>
      </c>
      <c r="D1517" t="s">
        <v>24</v>
      </c>
      <c r="E1517" t="s">
        <v>25</v>
      </c>
      <c r="F1517" t="s">
        <v>61</v>
      </c>
      <c r="G1517" t="s">
        <v>69</v>
      </c>
      <c r="H1517" t="s">
        <v>37</v>
      </c>
      <c r="I1517" s="9">
        <v>44904</v>
      </c>
      <c r="J1517" s="9">
        <v>44923</v>
      </c>
      <c r="K1517" s="9">
        <v>44934</v>
      </c>
      <c r="L1517" t="s">
        <v>56</v>
      </c>
      <c r="M1517" s="5"/>
      <c r="P1517" s="4">
        <v>5</v>
      </c>
      <c r="Q1517" t="s">
        <v>28</v>
      </c>
      <c r="R1517" s="10" t="str">
        <f t="shared" si="46"/>
        <v>28-33</v>
      </c>
      <c r="S1517">
        <f t="shared" si="47"/>
        <v>30</v>
      </c>
    </row>
    <row r="1518" spans="1:19">
      <c r="A1518" t="s">
        <v>1592</v>
      </c>
      <c r="B1518" t="s">
        <v>30</v>
      </c>
      <c r="C1518" s="4">
        <v>34</v>
      </c>
      <c r="D1518" t="s">
        <v>24</v>
      </c>
      <c r="E1518" t="s">
        <v>43</v>
      </c>
      <c r="F1518" t="s">
        <v>36</v>
      </c>
      <c r="G1518" t="s">
        <v>17</v>
      </c>
      <c r="H1518" t="s">
        <v>37</v>
      </c>
      <c r="I1518" s="9">
        <v>44905</v>
      </c>
      <c r="J1518" s="9">
        <v>44923</v>
      </c>
      <c r="K1518" s="9">
        <v>44929</v>
      </c>
      <c r="L1518" t="s">
        <v>38</v>
      </c>
      <c r="M1518" s="5"/>
      <c r="P1518" s="4">
        <v>5</v>
      </c>
      <c r="Q1518" t="s">
        <v>28</v>
      </c>
      <c r="R1518" s="10" t="str">
        <f t="shared" si="46"/>
        <v>34-39</v>
      </c>
      <c r="S1518">
        <f t="shared" si="47"/>
        <v>24</v>
      </c>
    </row>
    <row r="1519" spans="1:19">
      <c r="A1519" t="s">
        <v>1593</v>
      </c>
      <c r="B1519" t="s">
        <v>30</v>
      </c>
      <c r="C1519" s="4">
        <v>24</v>
      </c>
      <c r="D1519" t="s">
        <v>80</v>
      </c>
      <c r="E1519" t="s">
        <v>81</v>
      </c>
      <c r="F1519" t="s">
        <v>61</v>
      </c>
      <c r="G1519" t="s">
        <v>69</v>
      </c>
      <c r="H1519" t="s">
        <v>37</v>
      </c>
      <c r="I1519" s="9">
        <v>44905</v>
      </c>
      <c r="J1519" s="9">
        <v>44915</v>
      </c>
      <c r="K1519" s="9">
        <v>44927</v>
      </c>
      <c r="L1519" t="s">
        <v>38</v>
      </c>
      <c r="M1519" s="5"/>
      <c r="P1519" s="5"/>
      <c r="Q1519" t="s">
        <v>28</v>
      </c>
      <c r="R1519" s="10" t="str">
        <f t="shared" si="46"/>
        <v>22-27</v>
      </c>
      <c r="S1519">
        <f t="shared" si="47"/>
        <v>22</v>
      </c>
    </row>
    <row r="1520" spans="1:19">
      <c r="A1520" t="s">
        <v>1594</v>
      </c>
      <c r="B1520" t="s">
        <v>13</v>
      </c>
      <c r="C1520" s="4">
        <v>40</v>
      </c>
      <c r="D1520" t="s">
        <v>14</v>
      </c>
      <c r="E1520" t="s">
        <v>15</v>
      </c>
      <c r="F1520" t="s">
        <v>44</v>
      </c>
      <c r="G1520" t="s">
        <v>17</v>
      </c>
      <c r="H1520" t="s">
        <v>51</v>
      </c>
      <c r="I1520" s="9">
        <v>44905</v>
      </c>
      <c r="J1520" s="9">
        <v>44916</v>
      </c>
      <c r="K1520" s="9">
        <v>44926</v>
      </c>
      <c r="L1520" t="s">
        <v>19</v>
      </c>
      <c r="M1520" s="4">
        <v>83100</v>
      </c>
      <c r="N1520">
        <v>4.9000000000000004</v>
      </c>
      <c r="O1520" t="s">
        <v>20</v>
      </c>
      <c r="P1520" s="4">
        <v>4</v>
      </c>
      <c r="Q1520" t="s">
        <v>28</v>
      </c>
      <c r="R1520" s="10" t="str">
        <f t="shared" si="46"/>
        <v>40-45</v>
      </c>
      <c r="S1520">
        <f t="shared" si="47"/>
        <v>21</v>
      </c>
    </row>
    <row r="1521" spans="1:19">
      <c r="A1521" t="s">
        <v>1595</v>
      </c>
      <c r="B1521" t="s">
        <v>23</v>
      </c>
      <c r="C1521" s="4">
        <v>34</v>
      </c>
      <c r="D1521" t="s">
        <v>14</v>
      </c>
      <c r="E1521" t="s">
        <v>15</v>
      </c>
      <c r="F1521" t="s">
        <v>44</v>
      </c>
      <c r="G1521" t="s">
        <v>66</v>
      </c>
      <c r="H1521" t="s">
        <v>51</v>
      </c>
      <c r="I1521" s="9">
        <v>44905</v>
      </c>
      <c r="J1521" s="9">
        <v>44922</v>
      </c>
      <c r="K1521" s="9">
        <v>44929</v>
      </c>
      <c r="L1521" t="s">
        <v>19</v>
      </c>
      <c r="M1521" s="4">
        <v>82137</v>
      </c>
      <c r="N1521">
        <v>4.4000000000000004</v>
      </c>
      <c r="O1521" t="s">
        <v>20</v>
      </c>
      <c r="P1521" s="4">
        <v>4</v>
      </c>
      <c r="Q1521" t="s">
        <v>21</v>
      </c>
      <c r="R1521" s="10" t="str">
        <f t="shared" si="46"/>
        <v>34-39</v>
      </c>
      <c r="S1521">
        <f t="shared" si="47"/>
        <v>24</v>
      </c>
    </row>
    <row r="1522" spans="1:19">
      <c r="A1522" t="s">
        <v>1596</v>
      </c>
      <c r="B1522" t="s">
        <v>13</v>
      </c>
      <c r="C1522" s="4">
        <v>29</v>
      </c>
      <c r="D1522" t="s">
        <v>14</v>
      </c>
      <c r="E1522" t="s">
        <v>65</v>
      </c>
      <c r="F1522" t="s">
        <v>53</v>
      </c>
      <c r="G1522" t="s">
        <v>27</v>
      </c>
      <c r="H1522" t="s">
        <v>48</v>
      </c>
      <c r="I1522" s="9">
        <v>44906</v>
      </c>
      <c r="J1522" s="9">
        <v>44925</v>
      </c>
      <c r="K1522" s="9">
        <v>44932</v>
      </c>
      <c r="L1522" t="s">
        <v>19</v>
      </c>
      <c r="M1522" s="4">
        <v>73634</v>
      </c>
      <c r="N1522">
        <v>4</v>
      </c>
      <c r="O1522" t="s">
        <v>20</v>
      </c>
      <c r="P1522" s="4">
        <v>4</v>
      </c>
      <c r="Q1522" t="s">
        <v>28</v>
      </c>
      <c r="R1522" s="10" t="str">
        <f t="shared" si="46"/>
        <v>28-33</v>
      </c>
      <c r="S1522">
        <f t="shared" si="47"/>
        <v>26</v>
      </c>
    </row>
    <row r="1523" spans="1:19">
      <c r="A1523" t="s">
        <v>1597</v>
      </c>
      <c r="B1523" t="s">
        <v>23</v>
      </c>
      <c r="C1523" s="4">
        <v>26</v>
      </c>
      <c r="D1523" t="s">
        <v>14</v>
      </c>
      <c r="E1523" t="s">
        <v>65</v>
      </c>
      <c r="F1523" t="s">
        <v>26</v>
      </c>
      <c r="G1523" t="s">
        <v>32</v>
      </c>
      <c r="H1523" t="s">
        <v>37</v>
      </c>
      <c r="I1523" s="9">
        <v>44906</v>
      </c>
      <c r="J1523" s="9">
        <v>44927</v>
      </c>
      <c r="K1523" s="9">
        <v>44934</v>
      </c>
      <c r="L1523" t="s">
        <v>19</v>
      </c>
      <c r="M1523" s="4">
        <v>54476</v>
      </c>
      <c r="N1523">
        <v>4.0999999999999996</v>
      </c>
      <c r="O1523" t="s">
        <v>45</v>
      </c>
      <c r="P1523" s="4">
        <v>3</v>
      </c>
      <c r="Q1523" t="s">
        <v>28</v>
      </c>
      <c r="R1523" s="10" t="str">
        <f t="shared" si="46"/>
        <v>22-27</v>
      </c>
      <c r="S1523">
        <f t="shared" si="47"/>
        <v>28</v>
      </c>
    </row>
    <row r="1524" spans="1:19">
      <c r="A1524" t="s">
        <v>1598</v>
      </c>
      <c r="B1524" t="s">
        <v>13</v>
      </c>
      <c r="C1524" s="4">
        <v>28</v>
      </c>
      <c r="D1524" t="s">
        <v>14</v>
      </c>
      <c r="E1524" t="s">
        <v>65</v>
      </c>
      <c r="F1524" t="s">
        <v>61</v>
      </c>
      <c r="G1524" t="s">
        <v>27</v>
      </c>
      <c r="H1524" t="s">
        <v>48</v>
      </c>
      <c r="I1524" s="9">
        <v>44906</v>
      </c>
      <c r="J1524" s="9">
        <v>44919</v>
      </c>
      <c r="K1524" s="9">
        <v>44923</v>
      </c>
      <c r="L1524" t="s">
        <v>19</v>
      </c>
      <c r="M1524" s="5"/>
      <c r="O1524" t="s">
        <v>20</v>
      </c>
      <c r="P1524" s="4">
        <v>4</v>
      </c>
      <c r="Q1524" t="s">
        <v>28</v>
      </c>
      <c r="R1524" s="10" t="str">
        <f t="shared" si="46"/>
        <v>28-33</v>
      </c>
      <c r="S1524">
        <f t="shared" si="47"/>
        <v>17</v>
      </c>
    </row>
    <row r="1525" spans="1:19">
      <c r="A1525" t="s">
        <v>1599</v>
      </c>
      <c r="B1525" t="s">
        <v>13</v>
      </c>
      <c r="C1525" s="4">
        <v>27</v>
      </c>
      <c r="D1525" t="s">
        <v>14</v>
      </c>
      <c r="E1525" t="s">
        <v>15</v>
      </c>
      <c r="F1525" t="s">
        <v>31</v>
      </c>
      <c r="G1525" t="s">
        <v>27</v>
      </c>
      <c r="H1525" t="s">
        <v>18</v>
      </c>
      <c r="I1525" s="9">
        <v>44906</v>
      </c>
      <c r="J1525" s="9">
        <v>44914</v>
      </c>
      <c r="K1525" s="9">
        <v>44920</v>
      </c>
      <c r="L1525" t="s">
        <v>19</v>
      </c>
      <c r="M1525" s="4">
        <v>80782</v>
      </c>
      <c r="N1525">
        <v>4.4000000000000004</v>
      </c>
      <c r="O1525" t="s">
        <v>45</v>
      </c>
      <c r="P1525" s="4">
        <v>4</v>
      </c>
      <c r="Q1525" t="s">
        <v>21</v>
      </c>
      <c r="R1525" s="10" t="str">
        <f t="shared" si="46"/>
        <v>22-27</v>
      </c>
      <c r="S1525">
        <f t="shared" si="47"/>
        <v>14</v>
      </c>
    </row>
    <row r="1526" spans="1:19">
      <c r="A1526" t="s">
        <v>1600</v>
      </c>
      <c r="B1526" t="s">
        <v>13</v>
      </c>
      <c r="C1526" s="4">
        <v>27</v>
      </c>
      <c r="D1526" t="s">
        <v>34</v>
      </c>
      <c r="E1526" t="s">
        <v>47</v>
      </c>
      <c r="F1526" t="s">
        <v>31</v>
      </c>
      <c r="G1526" t="s">
        <v>32</v>
      </c>
      <c r="H1526" t="s">
        <v>37</v>
      </c>
      <c r="I1526" s="9">
        <v>44906</v>
      </c>
      <c r="J1526" s="9">
        <v>44924</v>
      </c>
      <c r="K1526" s="9">
        <v>44929</v>
      </c>
      <c r="L1526" t="s">
        <v>19</v>
      </c>
      <c r="M1526" s="4">
        <v>71982</v>
      </c>
      <c r="N1526">
        <v>3.9</v>
      </c>
      <c r="O1526" t="s">
        <v>20</v>
      </c>
      <c r="P1526" s="4">
        <v>5</v>
      </c>
      <c r="Q1526" t="s">
        <v>28</v>
      </c>
      <c r="R1526" s="10" t="str">
        <f t="shared" si="46"/>
        <v>22-27</v>
      </c>
      <c r="S1526">
        <f t="shared" si="47"/>
        <v>23</v>
      </c>
    </row>
    <row r="1527" spans="1:19">
      <c r="A1527" t="s">
        <v>1601</v>
      </c>
      <c r="B1527" t="s">
        <v>13</v>
      </c>
      <c r="C1527" s="4">
        <v>25</v>
      </c>
      <c r="D1527" t="s">
        <v>14</v>
      </c>
      <c r="E1527" t="s">
        <v>15</v>
      </c>
      <c r="F1527" t="s">
        <v>44</v>
      </c>
      <c r="G1527" t="s">
        <v>32</v>
      </c>
      <c r="H1527" t="s">
        <v>51</v>
      </c>
      <c r="I1527" s="9">
        <v>44907</v>
      </c>
      <c r="J1527" s="9">
        <v>44919</v>
      </c>
      <c r="K1527" s="9">
        <v>44925</v>
      </c>
      <c r="L1527" t="s">
        <v>56</v>
      </c>
      <c r="M1527" s="5"/>
      <c r="P1527" s="4">
        <v>4</v>
      </c>
      <c r="Q1527" t="s">
        <v>21</v>
      </c>
      <c r="R1527" s="10" t="str">
        <f t="shared" si="46"/>
        <v>22-27</v>
      </c>
      <c r="S1527">
        <f t="shared" si="47"/>
        <v>18</v>
      </c>
    </row>
    <row r="1528" spans="1:19">
      <c r="A1528" t="s">
        <v>1602</v>
      </c>
      <c r="B1528" t="s">
        <v>13</v>
      </c>
      <c r="C1528" s="4">
        <v>32</v>
      </c>
      <c r="D1528" t="s">
        <v>83</v>
      </c>
      <c r="E1528" t="s">
        <v>84</v>
      </c>
      <c r="F1528" t="s">
        <v>16</v>
      </c>
      <c r="G1528" t="s">
        <v>32</v>
      </c>
      <c r="H1528" t="s">
        <v>67</v>
      </c>
      <c r="I1528" s="9">
        <v>44907</v>
      </c>
      <c r="J1528" s="9">
        <v>44927</v>
      </c>
      <c r="K1528" s="9">
        <v>44937</v>
      </c>
      <c r="L1528" t="s">
        <v>19</v>
      </c>
      <c r="M1528" s="4">
        <v>60933</v>
      </c>
      <c r="N1528">
        <v>3.6</v>
      </c>
      <c r="O1528" t="s">
        <v>20</v>
      </c>
      <c r="P1528" s="4">
        <v>4</v>
      </c>
      <c r="Q1528" t="s">
        <v>28</v>
      </c>
      <c r="R1528" s="10" t="str">
        <f t="shared" si="46"/>
        <v>28-33</v>
      </c>
      <c r="S1528">
        <f t="shared" si="47"/>
        <v>30</v>
      </c>
    </row>
    <row r="1529" spans="1:19">
      <c r="A1529" t="s">
        <v>1603</v>
      </c>
      <c r="B1529" t="s">
        <v>13</v>
      </c>
      <c r="C1529" s="4">
        <v>40</v>
      </c>
      <c r="D1529" t="s">
        <v>14</v>
      </c>
      <c r="E1529" t="s">
        <v>15</v>
      </c>
      <c r="F1529" t="s">
        <v>86</v>
      </c>
      <c r="G1529" t="s">
        <v>27</v>
      </c>
      <c r="H1529" t="s">
        <v>48</v>
      </c>
      <c r="I1529" s="9">
        <v>44907</v>
      </c>
      <c r="J1529" s="9">
        <v>44928</v>
      </c>
      <c r="K1529" s="9">
        <v>44932</v>
      </c>
      <c r="L1529" t="s">
        <v>19</v>
      </c>
      <c r="M1529" s="4">
        <v>153948</v>
      </c>
      <c r="N1529">
        <v>4.4000000000000004</v>
      </c>
      <c r="O1529" t="s">
        <v>20</v>
      </c>
      <c r="P1529" s="4">
        <v>5</v>
      </c>
      <c r="Q1529" t="s">
        <v>28</v>
      </c>
      <c r="R1529" s="10" t="str">
        <f t="shared" si="46"/>
        <v>40-45</v>
      </c>
      <c r="S1529">
        <f t="shared" si="47"/>
        <v>25</v>
      </c>
    </row>
    <row r="1530" spans="1:19">
      <c r="A1530" t="s">
        <v>1604</v>
      </c>
      <c r="B1530" t="s">
        <v>30</v>
      </c>
      <c r="C1530" s="4">
        <v>47</v>
      </c>
      <c r="D1530" t="s">
        <v>83</v>
      </c>
      <c r="E1530" t="s">
        <v>117</v>
      </c>
      <c r="F1530" t="s">
        <v>61</v>
      </c>
      <c r="G1530" t="s">
        <v>32</v>
      </c>
      <c r="H1530" t="s">
        <v>37</v>
      </c>
      <c r="I1530" s="9">
        <v>44908</v>
      </c>
      <c r="J1530" s="9">
        <v>44917</v>
      </c>
      <c r="K1530" s="9">
        <v>44927</v>
      </c>
      <c r="L1530" t="s">
        <v>19</v>
      </c>
      <c r="M1530" s="4">
        <v>48484</v>
      </c>
      <c r="N1530">
        <v>3.8</v>
      </c>
      <c r="O1530" t="s">
        <v>45</v>
      </c>
      <c r="P1530" s="4">
        <v>4</v>
      </c>
      <c r="Q1530" t="s">
        <v>28</v>
      </c>
      <c r="R1530" s="10" t="str">
        <f t="shared" si="46"/>
        <v>46-51</v>
      </c>
      <c r="S1530">
        <f t="shared" si="47"/>
        <v>19</v>
      </c>
    </row>
    <row r="1531" spans="1:19">
      <c r="A1531" t="s">
        <v>1605</v>
      </c>
      <c r="B1531" t="s">
        <v>13</v>
      </c>
      <c r="C1531" s="4">
        <v>27</v>
      </c>
      <c r="D1531" t="s">
        <v>83</v>
      </c>
      <c r="E1531" t="s">
        <v>117</v>
      </c>
      <c r="F1531" t="s">
        <v>73</v>
      </c>
      <c r="G1531" t="s">
        <v>27</v>
      </c>
      <c r="H1531" t="s">
        <v>18</v>
      </c>
      <c r="I1531" s="9">
        <v>44908</v>
      </c>
      <c r="J1531" s="9">
        <v>44916</v>
      </c>
      <c r="K1531" s="9">
        <v>44925</v>
      </c>
      <c r="L1531" t="s">
        <v>56</v>
      </c>
      <c r="M1531" s="5"/>
      <c r="P1531" s="5"/>
      <c r="Q1531" t="s">
        <v>28</v>
      </c>
      <c r="R1531" s="10" t="str">
        <f t="shared" si="46"/>
        <v>22-27</v>
      </c>
      <c r="S1531">
        <f t="shared" si="47"/>
        <v>17</v>
      </c>
    </row>
    <row r="1532" spans="1:19">
      <c r="A1532" t="s">
        <v>1606</v>
      </c>
      <c r="B1532" t="s">
        <v>13</v>
      </c>
      <c r="C1532" s="4">
        <v>26</v>
      </c>
      <c r="D1532" t="s">
        <v>24</v>
      </c>
      <c r="E1532" t="s">
        <v>25</v>
      </c>
      <c r="F1532" t="s">
        <v>44</v>
      </c>
      <c r="G1532" t="s">
        <v>27</v>
      </c>
      <c r="H1532" t="s">
        <v>37</v>
      </c>
      <c r="I1532" s="9">
        <v>44909</v>
      </c>
      <c r="J1532" s="9">
        <v>44919</v>
      </c>
      <c r="K1532" s="9">
        <v>44923</v>
      </c>
      <c r="L1532" t="s">
        <v>19</v>
      </c>
      <c r="M1532" s="5"/>
      <c r="O1532" t="s">
        <v>20</v>
      </c>
      <c r="P1532" s="4">
        <v>4</v>
      </c>
      <c r="Q1532" t="s">
        <v>28</v>
      </c>
      <c r="R1532" s="10" t="str">
        <f t="shared" si="46"/>
        <v>22-27</v>
      </c>
      <c r="S1532">
        <f t="shared" si="47"/>
        <v>14</v>
      </c>
    </row>
    <row r="1533" spans="1:19">
      <c r="A1533" t="s">
        <v>1607</v>
      </c>
      <c r="B1533" t="s">
        <v>30</v>
      </c>
      <c r="C1533" s="4">
        <v>35</v>
      </c>
      <c r="D1533" t="s">
        <v>24</v>
      </c>
      <c r="E1533" t="s">
        <v>25</v>
      </c>
      <c r="F1533" t="s">
        <v>26</v>
      </c>
      <c r="G1533" t="s">
        <v>69</v>
      </c>
      <c r="H1533" t="s">
        <v>37</v>
      </c>
      <c r="I1533" s="9">
        <v>44909</v>
      </c>
      <c r="J1533" s="9">
        <v>44924</v>
      </c>
      <c r="K1533" s="9">
        <v>44929</v>
      </c>
      <c r="L1533" t="s">
        <v>19</v>
      </c>
      <c r="M1533" s="4">
        <v>66793</v>
      </c>
      <c r="N1533">
        <v>3.6</v>
      </c>
      <c r="O1533" t="s">
        <v>20</v>
      </c>
      <c r="P1533" s="4">
        <v>5</v>
      </c>
      <c r="Q1533" t="s">
        <v>21</v>
      </c>
      <c r="R1533" s="10" t="str">
        <f t="shared" si="46"/>
        <v>34-39</v>
      </c>
      <c r="S1533">
        <f t="shared" si="47"/>
        <v>20</v>
      </c>
    </row>
    <row r="1534" spans="1:19">
      <c r="A1534" t="s">
        <v>1608</v>
      </c>
      <c r="B1534" t="s">
        <v>30</v>
      </c>
      <c r="C1534" s="4">
        <v>30</v>
      </c>
      <c r="D1534" t="s">
        <v>24</v>
      </c>
      <c r="E1534" t="s">
        <v>43</v>
      </c>
      <c r="F1534" t="s">
        <v>61</v>
      </c>
      <c r="G1534" t="s">
        <v>17</v>
      </c>
      <c r="H1534" t="s">
        <v>48</v>
      </c>
      <c r="I1534" s="9">
        <v>44909</v>
      </c>
      <c r="J1534" s="9">
        <v>44923</v>
      </c>
      <c r="K1534" s="9">
        <v>44928</v>
      </c>
      <c r="L1534" t="s">
        <v>19</v>
      </c>
      <c r="M1534" s="4">
        <v>69819</v>
      </c>
      <c r="N1534">
        <v>4.0999999999999996</v>
      </c>
      <c r="O1534" t="s">
        <v>20</v>
      </c>
      <c r="P1534" s="4">
        <v>4</v>
      </c>
      <c r="Q1534" t="s">
        <v>28</v>
      </c>
      <c r="R1534" s="10" t="str">
        <f t="shared" si="46"/>
        <v>28-33</v>
      </c>
      <c r="S1534">
        <f t="shared" si="47"/>
        <v>19</v>
      </c>
    </row>
    <row r="1535" spans="1:19">
      <c r="A1535" t="s">
        <v>1609</v>
      </c>
      <c r="B1535" t="s">
        <v>13</v>
      </c>
      <c r="C1535" s="4">
        <v>39</v>
      </c>
      <c r="D1535" t="s">
        <v>24</v>
      </c>
      <c r="E1535" t="s">
        <v>43</v>
      </c>
      <c r="F1535" t="s">
        <v>73</v>
      </c>
      <c r="G1535" t="s">
        <v>66</v>
      </c>
      <c r="H1535" t="s">
        <v>37</v>
      </c>
      <c r="I1535" s="9">
        <v>44909</v>
      </c>
      <c r="J1535" s="9">
        <v>44924</v>
      </c>
      <c r="K1535" s="9">
        <v>44935</v>
      </c>
      <c r="L1535" t="s">
        <v>19</v>
      </c>
      <c r="M1535" s="4">
        <v>173659</v>
      </c>
      <c r="N1535">
        <v>4.4000000000000004</v>
      </c>
      <c r="O1535" t="s">
        <v>45</v>
      </c>
      <c r="P1535" s="4">
        <v>4</v>
      </c>
      <c r="Q1535" t="s">
        <v>63</v>
      </c>
      <c r="R1535" s="10" t="str">
        <f t="shared" si="46"/>
        <v>34-39</v>
      </c>
      <c r="S1535">
        <f t="shared" si="47"/>
        <v>26</v>
      </c>
    </row>
    <row r="1536" spans="1:19">
      <c r="A1536" t="s">
        <v>1610</v>
      </c>
      <c r="B1536" t="s">
        <v>13</v>
      </c>
      <c r="C1536" s="4">
        <v>32</v>
      </c>
      <c r="D1536" t="s">
        <v>80</v>
      </c>
      <c r="E1536" t="s">
        <v>81</v>
      </c>
      <c r="F1536" t="s">
        <v>61</v>
      </c>
      <c r="G1536" t="s">
        <v>27</v>
      </c>
      <c r="H1536" t="s">
        <v>37</v>
      </c>
      <c r="I1536" s="9">
        <v>44910</v>
      </c>
      <c r="J1536" s="9">
        <v>44922</v>
      </c>
      <c r="K1536" s="9">
        <v>44928</v>
      </c>
      <c r="L1536" t="s">
        <v>19</v>
      </c>
      <c r="M1536" s="4">
        <v>59673</v>
      </c>
      <c r="N1536">
        <v>4.4000000000000004</v>
      </c>
      <c r="O1536" t="s">
        <v>20</v>
      </c>
      <c r="P1536" s="4">
        <v>4</v>
      </c>
      <c r="Q1536" t="s">
        <v>28</v>
      </c>
      <c r="R1536" s="10" t="str">
        <f t="shared" si="46"/>
        <v>28-33</v>
      </c>
      <c r="S1536">
        <f t="shared" si="47"/>
        <v>18</v>
      </c>
    </row>
    <row r="1537" spans="1:19">
      <c r="A1537" t="s">
        <v>1611</v>
      </c>
      <c r="B1537" t="s">
        <v>13</v>
      </c>
      <c r="C1537" s="4">
        <v>26</v>
      </c>
      <c r="D1537" t="s">
        <v>24</v>
      </c>
      <c r="E1537" t="s">
        <v>43</v>
      </c>
      <c r="F1537" t="s">
        <v>73</v>
      </c>
      <c r="G1537" t="s">
        <v>66</v>
      </c>
      <c r="H1537" t="s">
        <v>37</v>
      </c>
      <c r="I1537" s="9">
        <v>44910</v>
      </c>
      <c r="J1537" s="9">
        <v>44925</v>
      </c>
      <c r="K1537" s="9">
        <v>44929</v>
      </c>
      <c r="L1537" t="s">
        <v>75</v>
      </c>
      <c r="M1537" s="5"/>
      <c r="P1537" s="5"/>
      <c r="Q1537" t="s">
        <v>28</v>
      </c>
      <c r="R1537" s="10" t="str">
        <f t="shared" si="46"/>
        <v>22-27</v>
      </c>
      <c r="S1537">
        <f t="shared" si="47"/>
        <v>19</v>
      </c>
    </row>
    <row r="1538" spans="1:19">
      <c r="A1538" t="s">
        <v>1612</v>
      </c>
      <c r="B1538" t="s">
        <v>13</v>
      </c>
      <c r="C1538" s="4">
        <v>32</v>
      </c>
      <c r="D1538" t="s">
        <v>24</v>
      </c>
      <c r="E1538" t="s">
        <v>25</v>
      </c>
      <c r="F1538" t="s">
        <v>78</v>
      </c>
      <c r="G1538" t="s">
        <v>17</v>
      </c>
      <c r="H1538" t="s">
        <v>18</v>
      </c>
      <c r="I1538" s="9">
        <v>44910</v>
      </c>
      <c r="J1538" s="9">
        <v>44929</v>
      </c>
      <c r="K1538" s="9">
        <v>44935</v>
      </c>
      <c r="L1538" t="s">
        <v>19</v>
      </c>
      <c r="M1538" s="5"/>
      <c r="O1538" t="s">
        <v>20</v>
      </c>
      <c r="P1538" s="4">
        <v>4</v>
      </c>
      <c r="Q1538" t="s">
        <v>28</v>
      </c>
      <c r="R1538" s="10" t="str">
        <f t="shared" si="46"/>
        <v>28-33</v>
      </c>
      <c r="S1538">
        <f t="shared" si="47"/>
        <v>25</v>
      </c>
    </row>
    <row r="1539" spans="1:19">
      <c r="A1539" t="s">
        <v>1613</v>
      </c>
      <c r="B1539" t="s">
        <v>30</v>
      </c>
      <c r="C1539" s="4">
        <v>29</v>
      </c>
      <c r="D1539" t="s">
        <v>14</v>
      </c>
      <c r="E1539" t="s">
        <v>15</v>
      </c>
      <c r="F1539" t="s">
        <v>50</v>
      </c>
      <c r="G1539" t="s">
        <v>17</v>
      </c>
      <c r="H1539" t="s">
        <v>67</v>
      </c>
      <c r="I1539" s="9">
        <v>44911</v>
      </c>
      <c r="J1539" s="9">
        <v>44931</v>
      </c>
      <c r="K1539" s="9">
        <v>44940</v>
      </c>
      <c r="L1539" t="s">
        <v>38</v>
      </c>
      <c r="M1539" s="5"/>
      <c r="P1539" s="4">
        <v>5</v>
      </c>
      <c r="Q1539" t="s">
        <v>28</v>
      </c>
      <c r="R1539" s="10" t="str">
        <f t="shared" ref="R1539:R1602" si="48">IF(AND(C1539&gt;=22,C1539&lt;=27),"22-27",
 IF(AND(C1539&gt;=28,C1539&lt;=33),"28-33",
 IF(AND(C1539&gt;=34,C1539&lt;=39),"34-39",
 IF(AND(C1539&gt;=40,C1539&lt;=45),"40-45",
 IF(AND(C1539&gt;=46,C1539&lt;=51),"46-51",
 IF(AND(C1539&gt;=52,C1539&lt;=57),"52-57","Other"))))))</f>
        <v>28-33</v>
      </c>
      <c r="S1539">
        <f t="shared" ref="S1539:S1602" si="49">K1539-I1539</f>
        <v>29</v>
      </c>
    </row>
    <row r="1540" spans="1:19">
      <c r="A1540" t="s">
        <v>1614</v>
      </c>
      <c r="B1540" t="s">
        <v>13</v>
      </c>
      <c r="C1540" s="4">
        <v>28</v>
      </c>
      <c r="D1540" t="s">
        <v>14</v>
      </c>
      <c r="E1540" t="s">
        <v>65</v>
      </c>
      <c r="F1540" t="s">
        <v>44</v>
      </c>
      <c r="G1540" t="s">
        <v>27</v>
      </c>
      <c r="H1540" t="s">
        <v>18</v>
      </c>
      <c r="I1540" s="9">
        <v>44911</v>
      </c>
      <c r="J1540" s="9">
        <v>44933</v>
      </c>
      <c r="K1540" s="9">
        <v>44939</v>
      </c>
      <c r="L1540" t="s">
        <v>75</v>
      </c>
      <c r="M1540" s="5"/>
      <c r="P1540" s="4">
        <v>4</v>
      </c>
      <c r="Q1540" t="s">
        <v>28</v>
      </c>
      <c r="R1540" s="10" t="str">
        <f t="shared" si="48"/>
        <v>28-33</v>
      </c>
      <c r="S1540">
        <f t="shared" si="49"/>
        <v>28</v>
      </c>
    </row>
    <row r="1541" spans="1:19">
      <c r="A1541" t="s">
        <v>1615</v>
      </c>
      <c r="B1541" t="s">
        <v>13</v>
      </c>
      <c r="C1541" s="4">
        <v>25</v>
      </c>
      <c r="D1541" t="s">
        <v>24</v>
      </c>
      <c r="E1541" t="s">
        <v>43</v>
      </c>
      <c r="F1541" t="s">
        <v>16</v>
      </c>
      <c r="G1541" t="s">
        <v>32</v>
      </c>
      <c r="H1541" t="s">
        <v>37</v>
      </c>
      <c r="I1541" s="9">
        <v>44911</v>
      </c>
      <c r="J1541" s="9">
        <v>44927</v>
      </c>
      <c r="K1541" s="9">
        <v>44932</v>
      </c>
      <c r="L1541" t="s">
        <v>19</v>
      </c>
      <c r="M1541" s="4">
        <v>49016</v>
      </c>
      <c r="N1541">
        <v>4</v>
      </c>
      <c r="O1541" t="s">
        <v>20</v>
      </c>
      <c r="P1541" s="5"/>
      <c r="Q1541" t="s">
        <v>28</v>
      </c>
      <c r="R1541" s="10" t="str">
        <f t="shared" si="48"/>
        <v>22-27</v>
      </c>
      <c r="S1541">
        <f t="shared" si="49"/>
        <v>21</v>
      </c>
    </row>
    <row r="1542" spans="1:19">
      <c r="A1542" t="s">
        <v>1616</v>
      </c>
      <c r="B1542" t="s">
        <v>30</v>
      </c>
      <c r="C1542" s="4">
        <v>23</v>
      </c>
      <c r="D1542" t="s">
        <v>14</v>
      </c>
      <c r="E1542" t="s">
        <v>15</v>
      </c>
      <c r="F1542" t="s">
        <v>44</v>
      </c>
      <c r="G1542" t="s">
        <v>32</v>
      </c>
      <c r="H1542" t="s">
        <v>18</v>
      </c>
      <c r="I1542" s="9">
        <v>44911</v>
      </c>
      <c r="J1542" s="9">
        <v>44922</v>
      </c>
      <c r="K1542" s="9">
        <v>44929</v>
      </c>
      <c r="L1542" t="s">
        <v>19</v>
      </c>
      <c r="M1542" s="5"/>
      <c r="O1542" t="s">
        <v>20</v>
      </c>
      <c r="P1542" s="4">
        <v>4</v>
      </c>
      <c r="Q1542" t="s">
        <v>28</v>
      </c>
      <c r="R1542" s="10" t="str">
        <f t="shared" si="48"/>
        <v>22-27</v>
      </c>
      <c r="S1542">
        <f t="shared" si="49"/>
        <v>18</v>
      </c>
    </row>
    <row r="1543" spans="1:19">
      <c r="A1543" t="s">
        <v>1617</v>
      </c>
      <c r="B1543" t="s">
        <v>13</v>
      </c>
      <c r="C1543" s="4">
        <v>32</v>
      </c>
      <c r="D1543" t="s">
        <v>14</v>
      </c>
      <c r="E1543" t="s">
        <v>15</v>
      </c>
      <c r="F1543" t="s">
        <v>106</v>
      </c>
      <c r="G1543" t="s">
        <v>17</v>
      </c>
      <c r="H1543" t="s">
        <v>18</v>
      </c>
      <c r="I1543" s="9">
        <v>44911</v>
      </c>
      <c r="J1543" s="9">
        <v>44925</v>
      </c>
      <c r="K1543" s="9">
        <v>44930</v>
      </c>
      <c r="L1543" t="s">
        <v>19</v>
      </c>
      <c r="M1543" s="4">
        <v>193934</v>
      </c>
      <c r="N1543">
        <v>3.7</v>
      </c>
      <c r="O1543" t="s">
        <v>20</v>
      </c>
      <c r="P1543" s="4">
        <v>5</v>
      </c>
      <c r="Q1543" t="s">
        <v>28</v>
      </c>
      <c r="R1543" s="10" t="str">
        <f t="shared" si="48"/>
        <v>28-33</v>
      </c>
      <c r="S1543">
        <f t="shared" si="49"/>
        <v>19</v>
      </c>
    </row>
    <row r="1544" spans="1:19">
      <c r="A1544" t="s">
        <v>1618</v>
      </c>
      <c r="B1544" t="s">
        <v>13</v>
      </c>
      <c r="C1544" s="4">
        <v>28</v>
      </c>
      <c r="D1544" t="s">
        <v>24</v>
      </c>
      <c r="E1544" t="s">
        <v>43</v>
      </c>
      <c r="F1544" t="s">
        <v>44</v>
      </c>
      <c r="G1544" t="s">
        <v>32</v>
      </c>
      <c r="H1544" t="s">
        <v>48</v>
      </c>
      <c r="I1544" s="9">
        <v>44912</v>
      </c>
      <c r="J1544" s="9">
        <v>44930</v>
      </c>
      <c r="K1544" s="9">
        <v>44934</v>
      </c>
      <c r="L1544" t="s">
        <v>38</v>
      </c>
      <c r="M1544" s="5"/>
      <c r="P1544" s="4">
        <v>5</v>
      </c>
      <c r="Q1544" t="s">
        <v>28</v>
      </c>
      <c r="R1544" s="10" t="str">
        <f t="shared" si="48"/>
        <v>28-33</v>
      </c>
      <c r="S1544">
        <f t="shared" si="49"/>
        <v>22</v>
      </c>
    </row>
    <row r="1545" spans="1:19">
      <c r="A1545" t="s">
        <v>1619</v>
      </c>
      <c r="B1545" t="s">
        <v>13</v>
      </c>
      <c r="C1545" s="4">
        <v>33</v>
      </c>
      <c r="D1545" t="s">
        <v>24</v>
      </c>
      <c r="E1545" t="s">
        <v>25</v>
      </c>
      <c r="F1545" t="s">
        <v>125</v>
      </c>
      <c r="G1545" t="s">
        <v>17</v>
      </c>
      <c r="H1545" t="s">
        <v>18</v>
      </c>
      <c r="I1545" s="9">
        <v>44912</v>
      </c>
      <c r="J1545" s="9">
        <v>44931</v>
      </c>
      <c r="K1545" s="9">
        <v>44941</v>
      </c>
      <c r="L1545" t="s">
        <v>19</v>
      </c>
      <c r="M1545" s="4">
        <v>146135</v>
      </c>
      <c r="N1545">
        <v>4.9000000000000004</v>
      </c>
      <c r="O1545" t="s">
        <v>45</v>
      </c>
      <c r="P1545" s="5"/>
      <c r="Q1545" t="s">
        <v>21</v>
      </c>
      <c r="R1545" s="10" t="str">
        <f t="shared" si="48"/>
        <v>28-33</v>
      </c>
      <c r="S1545">
        <f t="shared" si="49"/>
        <v>29</v>
      </c>
    </row>
    <row r="1546" spans="1:19">
      <c r="A1546" t="s">
        <v>1620</v>
      </c>
      <c r="B1546" t="s">
        <v>23</v>
      </c>
      <c r="C1546" s="4">
        <v>33</v>
      </c>
      <c r="D1546" t="s">
        <v>40</v>
      </c>
      <c r="E1546" t="s">
        <v>41</v>
      </c>
      <c r="F1546" t="s">
        <v>96</v>
      </c>
      <c r="G1546" t="s">
        <v>32</v>
      </c>
      <c r="H1546" t="s">
        <v>37</v>
      </c>
      <c r="I1546" s="9">
        <v>44912</v>
      </c>
      <c r="J1546" s="9">
        <v>44926</v>
      </c>
      <c r="K1546" s="9">
        <v>44932</v>
      </c>
      <c r="L1546" t="s">
        <v>19</v>
      </c>
      <c r="M1546" s="4">
        <v>54054</v>
      </c>
      <c r="N1546">
        <v>3.9</v>
      </c>
      <c r="O1546" t="s">
        <v>20</v>
      </c>
      <c r="P1546" s="4">
        <v>4</v>
      </c>
      <c r="Q1546" t="s">
        <v>28</v>
      </c>
      <c r="R1546" s="10" t="str">
        <f t="shared" si="48"/>
        <v>28-33</v>
      </c>
      <c r="S1546">
        <f t="shared" si="49"/>
        <v>20</v>
      </c>
    </row>
    <row r="1547" spans="1:19">
      <c r="A1547" t="s">
        <v>1621</v>
      </c>
      <c r="B1547" t="s">
        <v>13</v>
      </c>
      <c r="C1547" s="4">
        <v>31</v>
      </c>
      <c r="D1547" t="s">
        <v>14</v>
      </c>
      <c r="E1547" t="s">
        <v>15</v>
      </c>
      <c r="F1547" t="s">
        <v>73</v>
      </c>
      <c r="G1547" t="s">
        <v>66</v>
      </c>
      <c r="H1547" t="s">
        <v>37</v>
      </c>
      <c r="I1547" s="9">
        <v>44913</v>
      </c>
      <c r="J1547" s="9">
        <v>44928</v>
      </c>
      <c r="K1547" s="9">
        <v>44934</v>
      </c>
      <c r="L1547" t="s">
        <v>19</v>
      </c>
      <c r="M1547" s="5"/>
      <c r="O1547" t="s">
        <v>45</v>
      </c>
      <c r="P1547" s="4">
        <v>5</v>
      </c>
      <c r="Q1547" t="s">
        <v>63</v>
      </c>
      <c r="R1547" s="10" t="str">
        <f t="shared" si="48"/>
        <v>28-33</v>
      </c>
      <c r="S1547">
        <f t="shared" si="49"/>
        <v>21</v>
      </c>
    </row>
    <row r="1548" spans="1:19">
      <c r="A1548" t="s">
        <v>1622</v>
      </c>
      <c r="B1548" t="s">
        <v>30</v>
      </c>
      <c r="C1548" s="4">
        <v>32</v>
      </c>
      <c r="D1548" t="s">
        <v>14</v>
      </c>
      <c r="E1548" t="s">
        <v>15</v>
      </c>
      <c r="F1548" t="s">
        <v>16</v>
      </c>
      <c r="G1548" t="s">
        <v>27</v>
      </c>
      <c r="H1548" t="s">
        <v>51</v>
      </c>
      <c r="I1548" s="9">
        <v>44914</v>
      </c>
      <c r="J1548" s="9">
        <v>44926</v>
      </c>
      <c r="K1548" s="9">
        <v>44937</v>
      </c>
      <c r="L1548" t="s">
        <v>19</v>
      </c>
      <c r="M1548" s="4">
        <v>44920</v>
      </c>
      <c r="N1548">
        <v>4.5999999999999996</v>
      </c>
      <c r="O1548" t="s">
        <v>20</v>
      </c>
      <c r="P1548" s="4">
        <v>3</v>
      </c>
      <c r="Q1548" t="s">
        <v>28</v>
      </c>
      <c r="R1548" s="10" t="str">
        <f t="shared" si="48"/>
        <v>28-33</v>
      </c>
      <c r="S1548">
        <f t="shared" si="49"/>
        <v>23</v>
      </c>
    </row>
    <row r="1549" spans="1:19">
      <c r="A1549" t="s">
        <v>1623</v>
      </c>
      <c r="B1549" t="s">
        <v>13</v>
      </c>
      <c r="C1549" s="4">
        <v>32</v>
      </c>
      <c r="D1549" t="s">
        <v>34</v>
      </c>
      <c r="E1549" t="s">
        <v>35</v>
      </c>
      <c r="F1549" t="s">
        <v>44</v>
      </c>
      <c r="G1549" t="s">
        <v>17</v>
      </c>
      <c r="H1549" t="s">
        <v>37</v>
      </c>
      <c r="I1549" s="9">
        <v>44915</v>
      </c>
      <c r="J1549" s="9">
        <v>44925</v>
      </c>
      <c r="K1549" s="9">
        <v>44931</v>
      </c>
      <c r="L1549" t="s">
        <v>38</v>
      </c>
      <c r="M1549" s="5"/>
      <c r="P1549" s="4">
        <v>4</v>
      </c>
      <c r="Q1549" t="s">
        <v>21</v>
      </c>
      <c r="R1549" s="10" t="str">
        <f t="shared" si="48"/>
        <v>28-33</v>
      </c>
      <c r="S1549">
        <f t="shared" si="49"/>
        <v>16</v>
      </c>
    </row>
    <row r="1550" spans="1:19">
      <c r="A1550" t="s">
        <v>1624</v>
      </c>
      <c r="B1550" t="s">
        <v>13</v>
      </c>
      <c r="C1550" s="4">
        <v>26</v>
      </c>
      <c r="D1550" t="s">
        <v>129</v>
      </c>
      <c r="E1550" t="s">
        <v>205</v>
      </c>
      <c r="F1550" t="s">
        <v>44</v>
      </c>
      <c r="G1550" t="s">
        <v>27</v>
      </c>
      <c r="H1550" t="s">
        <v>48</v>
      </c>
      <c r="I1550" s="9">
        <v>44915</v>
      </c>
      <c r="J1550" s="9">
        <v>44931</v>
      </c>
      <c r="K1550" s="9">
        <v>44943</v>
      </c>
      <c r="L1550" t="s">
        <v>38</v>
      </c>
      <c r="M1550" s="5"/>
      <c r="P1550" s="4">
        <v>4</v>
      </c>
      <c r="Q1550" t="s">
        <v>28</v>
      </c>
      <c r="R1550" s="10" t="str">
        <f t="shared" si="48"/>
        <v>22-27</v>
      </c>
      <c r="S1550">
        <f t="shared" si="49"/>
        <v>28</v>
      </c>
    </row>
    <row r="1551" spans="1:19">
      <c r="A1551" t="s">
        <v>1625</v>
      </c>
      <c r="B1551" t="s">
        <v>30</v>
      </c>
      <c r="C1551" s="4">
        <v>32</v>
      </c>
      <c r="D1551" t="s">
        <v>14</v>
      </c>
      <c r="E1551" t="s">
        <v>15</v>
      </c>
      <c r="F1551" t="s">
        <v>16</v>
      </c>
      <c r="G1551" t="s">
        <v>17</v>
      </c>
      <c r="H1551" t="s">
        <v>37</v>
      </c>
      <c r="I1551" s="9">
        <v>44915</v>
      </c>
      <c r="J1551" s="9">
        <v>44936</v>
      </c>
      <c r="K1551" s="9">
        <v>44944</v>
      </c>
      <c r="L1551" t="s">
        <v>19</v>
      </c>
      <c r="M1551" s="4">
        <v>55985</v>
      </c>
      <c r="N1551">
        <v>4.8</v>
      </c>
      <c r="O1551" t="s">
        <v>20</v>
      </c>
      <c r="P1551" s="5"/>
      <c r="Q1551" t="s">
        <v>21</v>
      </c>
      <c r="R1551" s="10" t="str">
        <f t="shared" si="48"/>
        <v>28-33</v>
      </c>
      <c r="S1551">
        <f t="shared" si="49"/>
        <v>29</v>
      </c>
    </row>
    <row r="1552" spans="1:19">
      <c r="A1552" t="s">
        <v>1626</v>
      </c>
      <c r="B1552" t="s">
        <v>23</v>
      </c>
      <c r="C1552" s="4">
        <v>34</v>
      </c>
      <c r="D1552" t="s">
        <v>24</v>
      </c>
      <c r="E1552" t="s">
        <v>25</v>
      </c>
      <c r="F1552" t="s">
        <v>31</v>
      </c>
      <c r="G1552" t="s">
        <v>69</v>
      </c>
      <c r="H1552" t="s">
        <v>48</v>
      </c>
      <c r="I1552" s="9">
        <v>44915</v>
      </c>
      <c r="J1552" s="9">
        <v>44929</v>
      </c>
      <c r="K1552" s="9">
        <v>44940</v>
      </c>
      <c r="L1552" t="s">
        <v>38</v>
      </c>
      <c r="M1552" s="5"/>
      <c r="P1552" s="4">
        <v>2</v>
      </c>
      <c r="Q1552" t="s">
        <v>28</v>
      </c>
      <c r="R1552" s="10" t="str">
        <f t="shared" si="48"/>
        <v>34-39</v>
      </c>
      <c r="S1552">
        <f t="shared" si="49"/>
        <v>25</v>
      </c>
    </row>
    <row r="1553" spans="1:19">
      <c r="A1553" t="s">
        <v>1627</v>
      </c>
      <c r="B1553" t="s">
        <v>30</v>
      </c>
      <c r="C1553" s="4">
        <v>25</v>
      </c>
      <c r="D1553" t="s">
        <v>58</v>
      </c>
      <c r="E1553" t="s">
        <v>111</v>
      </c>
      <c r="F1553" t="s">
        <v>96</v>
      </c>
      <c r="G1553" t="s">
        <v>27</v>
      </c>
      <c r="H1553" t="s">
        <v>37</v>
      </c>
      <c r="I1553" s="9">
        <v>44915</v>
      </c>
      <c r="J1553" s="9">
        <v>44923</v>
      </c>
      <c r="K1553" s="9">
        <v>44933</v>
      </c>
      <c r="L1553" t="s">
        <v>19</v>
      </c>
      <c r="M1553" s="4">
        <v>41236</v>
      </c>
      <c r="N1553">
        <v>4.7</v>
      </c>
      <c r="O1553" t="s">
        <v>20</v>
      </c>
      <c r="P1553" s="5"/>
      <c r="Q1553" t="s">
        <v>21</v>
      </c>
      <c r="R1553" s="10" t="str">
        <f t="shared" si="48"/>
        <v>22-27</v>
      </c>
      <c r="S1553">
        <f t="shared" si="49"/>
        <v>18</v>
      </c>
    </row>
    <row r="1554" spans="1:19">
      <c r="A1554" t="s">
        <v>1628</v>
      </c>
      <c r="B1554" t="s">
        <v>30</v>
      </c>
      <c r="C1554" s="4">
        <v>35</v>
      </c>
      <c r="D1554" t="s">
        <v>14</v>
      </c>
      <c r="E1554" t="s">
        <v>15</v>
      </c>
      <c r="F1554" t="s">
        <v>61</v>
      </c>
      <c r="G1554" t="s">
        <v>27</v>
      </c>
      <c r="H1554" t="s">
        <v>37</v>
      </c>
      <c r="I1554" s="9">
        <v>44916</v>
      </c>
      <c r="J1554" s="9">
        <v>44928</v>
      </c>
      <c r="K1554" s="9">
        <v>44937</v>
      </c>
      <c r="L1554" t="s">
        <v>19</v>
      </c>
      <c r="M1554" s="4">
        <v>52435</v>
      </c>
      <c r="N1554">
        <v>5</v>
      </c>
      <c r="O1554" t="s">
        <v>45</v>
      </c>
      <c r="P1554" s="5"/>
      <c r="Q1554" t="s">
        <v>28</v>
      </c>
      <c r="R1554" s="10" t="str">
        <f t="shared" si="48"/>
        <v>34-39</v>
      </c>
      <c r="S1554">
        <f t="shared" si="49"/>
        <v>21</v>
      </c>
    </row>
    <row r="1555" spans="1:19">
      <c r="A1555" t="s">
        <v>1629</v>
      </c>
      <c r="B1555" t="s">
        <v>30</v>
      </c>
      <c r="C1555" s="4">
        <v>33</v>
      </c>
      <c r="D1555" t="s">
        <v>24</v>
      </c>
      <c r="E1555" t="s">
        <v>43</v>
      </c>
      <c r="F1555" t="s">
        <v>106</v>
      </c>
      <c r="G1555" t="s">
        <v>32</v>
      </c>
      <c r="H1555" t="s">
        <v>18</v>
      </c>
      <c r="I1555" s="9">
        <v>44916</v>
      </c>
      <c r="J1555" s="9">
        <v>44938</v>
      </c>
      <c r="K1555" s="9">
        <v>44949</v>
      </c>
      <c r="L1555" t="s">
        <v>19</v>
      </c>
      <c r="M1555" s="4">
        <v>202265</v>
      </c>
      <c r="N1555">
        <v>4.7</v>
      </c>
      <c r="O1555" t="s">
        <v>20</v>
      </c>
      <c r="P1555" s="4">
        <v>5</v>
      </c>
      <c r="Q1555" t="s">
        <v>28</v>
      </c>
      <c r="R1555" s="10" t="str">
        <f t="shared" si="48"/>
        <v>28-33</v>
      </c>
      <c r="S1555">
        <f t="shared" si="49"/>
        <v>33</v>
      </c>
    </row>
    <row r="1556" spans="1:19">
      <c r="A1556" t="s">
        <v>1630</v>
      </c>
      <c r="B1556" t="s">
        <v>13</v>
      </c>
      <c r="C1556" s="4">
        <v>39</v>
      </c>
      <c r="D1556" t="s">
        <v>14</v>
      </c>
      <c r="E1556" t="s">
        <v>15</v>
      </c>
      <c r="F1556" t="s">
        <v>31</v>
      </c>
      <c r="G1556" t="s">
        <v>17</v>
      </c>
      <c r="H1556" t="s">
        <v>18</v>
      </c>
      <c r="I1556" s="9">
        <v>44916</v>
      </c>
      <c r="J1556" s="9">
        <v>44936</v>
      </c>
      <c r="K1556" s="9">
        <v>44940</v>
      </c>
      <c r="L1556" t="s">
        <v>19</v>
      </c>
      <c r="M1556" s="4">
        <v>87253</v>
      </c>
      <c r="N1556">
        <v>4.4000000000000004</v>
      </c>
      <c r="O1556" t="s">
        <v>20</v>
      </c>
      <c r="P1556" s="4">
        <v>4</v>
      </c>
      <c r="Q1556" t="s">
        <v>28</v>
      </c>
      <c r="R1556" s="10" t="str">
        <f t="shared" si="48"/>
        <v>34-39</v>
      </c>
      <c r="S1556">
        <f t="shared" si="49"/>
        <v>24</v>
      </c>
    </row>
    <row r="1557" spans="1:19">
      <c r="A1557" t="s">
        <v>1631</v>
      </c>
      <c r="B1557" t="s">
        <v>13</v>
      </c>
      <c r="C1557" s="4">
        <v>40</v>
      </c>
      <c r="D1557" t="s">
        <v>14</v>
      </c>
      <c r="E1557" t="s">
        <v>15</v>
      </c>
      <c r="F1557" t="s">
        <v>50</v>
      </c>
      <c r="G1557" t="s">
        <v>17</v>
      </c>
      <c r="H1557" t="s">
        <v>37</v>
      </c>
      <c r="I1557" s="9">
        <v>44916</v>
      </c>
      <c r="J1557" s="9">
        <v>44931</v>
      </c>
      <c r="K1557" s="9">
        <v>44939</v>
      </c>
      <c r="L1557" t="s">
        <v>19</v>
      </c>
      <c r="M1557" s="4">
        <v>54097</v>
      </c>
      <c r="N1557">
        <v>4.4000000000000004</v>
      </c>
      <c r="O1557" t="s">
        <v>20</v>
      </c>
      <c r="P1557" s="4">
        <v>5</v>
      </c>
      <c r="Q1557" t="s">
        <v>28</v>
      </c>
      <c r="R1557" s="10" t="str">
        <f t="shared" si="48"/>
        <v>40-45</v>
      </c>
      <c r="S1557">
        <f t="shared" si="49"/>
        <v>23</v>
      </c>
    </row>
    <row r="1558" spans="1:19">
      <c r="A1558" t="s">
        <v>1632</v>
      </c>
      <c r="B1558" t="s">
        <v>30</v>
      </c>
      <c r="C1558" s="4">
        <v>33</v>
      </c>
      <c r="D1558" t="s">
        <v>24</v>
      </c>
      <c r="E1558" t="s">
        <v>43</v>
      </c>
      <c r="F1558" t="s">
        <v>96</v>
      </c>
      <c r="G1558" t="s">
        <v>27</v>
      </c>
      <c r="H1558" t="s">
        <v>18</v>
      </c>
      <c r="I1558" s="9">
        <v>44917</v>
      </c>
      <c r="J1558" s="9">
        <v>44931</v>
      </c>
      <c r="K1558" s="9">
        <v>44936</v>
      </c>
      <c r="L1558" t="s">
        <v>19</v>
      </c>
      <c r="M1558" s="4">
        <v>42554</v>
      </c>
      <c r="N1558">
        <v>3.5</v>
      </c>
      <c r="O1558" t="s">
        <v>45</v>
      </c>
      <c r="P1558" s="4">
        <v>5</v>
      </c>
      <c r="Q1558" t="s">
        <v>28</v>
      </c>
      <c r="R1558" s="10" t="str">
        <f t="shared" si="48"/>
        <v>28-33</v>
      </c>
      <c r="S1558">
        <f t="shared" si="49"/>
        <v>19</v>
      </c>
    </row>
    <row r="1559" spans="1:19">
      <c r="A1559" t="s">
        <v>1633</v>
      </c>
      <c r="B1559" t="s">
        <v>13</v>
      </c>
      <c r="C1559" s="4">
        <v>32</v>
      </c>
      <c r="D1559" t="s">
        <v>14</v>
      </c>
      <c r="E1559" t="s">
        <v>15</v>
      </c>
      <c r="F1559" t="s">
        <v>61</v>
      </c>
      <c r="G1559" t="s">
        <v>27</v>
      </c>
      <c r="H1559" t="s">
        <v>37</v>
      </c>
      <c r="I1559" s="9">
        <v>44917</v>
      </c>
      <c r="J1559" s="9">
        <v>44935</v>
      </c>
      <c r="K1559" s="9">
        <v>44941</v>
      </c>
      <c r="L1559" t="s">
        <v>38</v>
      </c>
      <c r="M1559" s="5"/>
      <c r="P1559" s="4">
        <v>4</v>
      </c>
      <c r="Q1559" t="s">
        <v>63</v>
      </c>
      <c r="R1559" s="10" t="str">
        <f t="shared" si="48"/>
        <v>28-33</v>
      </c>
      <c r="S1559">
        <f t="shared" si="49"/>
        <v>24</v>
      </c>
    </row>
    <row r="1560" spans="1:19">
      <c r="A1560" t="s">
        <v>1634</v>
      </c>
      <c r="B1560" t="s">
        <v>30</v>
      </c>
      <c r="C1560" s="4">
        <v>32</v>
      </c>
      <c r="D1560" t="s">
        <v>24</v>
      </c>
      <c r="E1560" t="s">
        <v>43</v>
      </c>
      <c r="F1560" t="s">
        <v>44</v>
      </c>
      <c r="G1560" t="s">
        <v>27</v>
      </c>
      <c r="H1560" t="s">
        <v>18</v>
      </c>
      <c r="I1560" s="9">
        <v>44917</v>
      </c>
      <c r="J1560" s="9">
        <v>44930</v>
      </c>
      <c r="K1560" s="9">
        <v>44934</v>
      </c>
      <c r="L1560" t="s">
        <v>19</v>
      </c>
      <c r="M1560" s="4">
        <v>73905</v>
      </c>
      <c r="N1560">
        <v>4.5</v>
      </c>
      <c r="O1560" t="s">
        <v>45</v>
      </c>
      <c r="P1560" s="4">
        <v>3</v>
      </c>
      <c r="Q1560" t="s">
        <v>21</v>
      </c>
      <c r="R1560" s="10" t="str">
        <f t="shared" si="48"/>
        <v>28-33</v>
      </c>
      <c r="S1560">
        <f t="shared" si="49"/>
        <v>17</v>
      </c>
    </row>
    <row r="1561" spans="1:19">
      <c r="A1561" t="s">
        <v>1635</v>
      </c>
      <c r="B1561" t="s">
        <v>23</v>
      </c>
      <c r="C1561" s="4">
        <v>29</v>
      </c>
      <c r="D1561" t="s">
        <v>14</v>
      </c>
      <c r="E1561" t="s">
        <v>15</v>
      </c>
      <c r="F1561" t="s">
        <v>50</v>
      </c>
      <c r="G1561" t="s">
        <v>32</v>
      </c>
      <c r="H1561" t="s">
        <v>18</v>
      </c>
      <c r="I1561" s="9">
        <v>44917</v>
      </c>
      <c r="J1561" s="9">
        <v>44933</v>
      </c>
      <c r="K1561" s="9">
        <v>44937</v>
      </c>
      <c r="L1561" t="s">
        <v>19</v>
      </c>
      <c r="M1561" s="4">
        <v>59249</v>
      </c>
      <c r="N1561">
        <v>4.3</v>
      </c>
      <c r="O1561" t="s">
        <v>20</v>
      </c>
      <c r="P1561" s="4">
        <v>4</v>
      </c>
      <c r="Q1561" t="s">
        <v>28</v>
      </c>
      <c r="R1561" s="10" t="str">
        <f t="shared" si="48"/>
        <v>28-33</v>
      </c>
      <c r="S1561">
        <f t="shared" si="49"/>
        <v>20</v>
      </c>
    </row>
    <row r="1562" spans="1:19">
      <c r="A1562" t="s">
        <v>1636</v>
      </c>
      <c r="B1562" t="s">
        <v>13</v>
      </c>
      <c r="C1562" s="4">
        <v>34</v>
      </c>
      <c r="D1562" t="s">
        <v>24</v>
      </c>
      <c r="E1562" t="s">
        <v>25</v>
      </c>
      <c r="F1562" t="s">
        <v>53</v>
      </c>
      <c r="G1562" t="s">
        <v>17</v>
      </c>
      <c r="H1562" t="s">
        <v>48</v>
      </c>
      <c r="I1562" s="9">
        <v>44917</v>
      </c>
      <c r="J1562" s="9">
        <v>44935</v>
      </c>
      <c r="K1562" s="9">
        <v>44941</v>
      </c>
      <c r="L1562" t="s">
        <v>38</v>
      </c>
      <c r="M1562" s="5"/>
      <c r="P1562" s="5"/>
      <c r="Q1562" t="s">
        <v>28</v>
      </c>
      <c r="R1562" s="10" t="str">
        <f t="shared" si="48"/>
        <v>34-39</v>
      </c>
      <c r="S1562">
        <f t="shared" si="49"/>
        <v>24</v>
      </c>
    </row>
    <row r="1563" spans="1:19">
      <c r="A1563" t="s">
        <v>1637</v>
      </c>
      <c r="B1563" t="s">
        <v>13</v>
      </c>
      <c r="C1563" s="4">
        <v>25</v>
      </c>
      <c r="D1563" t="s">
        <v>34</v>
      </c>
      <c r="E1563" t="s">
        <v>47</v>
      </c>
      <c r="F1563" t="s">
        <v>16</v>
      </c>
      <c r="G1563" t="s">
        <v>17</v>
      </c>
      <c r="H1563" t="s">
        <v>18</v>
      </c>
      <c r="I1563" s="9">
        <v>44917</v>
      </c>
      <c r="J1563" s="9">
        <v>44925</v>
      </c>
      <c r="K1563" s="9">
        <v>44937</v>
      </c>
      <c r="L1563" t="s">
        <v>38</v>
      </c>
      <c r="M1563" s="5"/>
      <c r="P1563" s="5"/>
      <c r="Q1563" t="s">
        <v>28</v>
      </c>
      <c r="R1563" s="10" t="str">
        <f t="shared" si="48"/>
        <v>22-27</v>
      </c>
      <c r="S1563">
        <f t="shared" si="49"/>
        <v>20</v>
      </c>
    </row>
    <row r="1564" spans="1:19">
      <c r="A1564" t="s">
        <v>1638</v>
      </c>
      <c r="B1564" t="s">
        <v>30</v>
      </c>
      <c r="C1564" s="4">
        <v>35</v>
      </c>
      <c r="D1564" t="s">
        <v>14</v>
      </c>
      <c r="E1564" t="s">
        <v>15</v>
      </c>
      <c r="F1564" t="s">
        <v>78</v>
      </c>
      <c r="G1564" t="s">
        <v>27</v>
      </c>
      <c r="H1564" t="s">
        <v>51</v>
      </c>
      <c r="I1564" s="9">
        <v>44918</v>
      </c>
      <c r="J1564" s="9">
        <v>44927</v>
      </c>
      <c r="K1564" s="9">
        <v>44933</v>
      </c>
      <c r="L1564" t="s">
        <v>19</v>
      </c>
      <c r="M1564" s="4">
        <v>64763</v>
      </c>
      <c r="N1564">
        <v>4</v>
      </c>
      <c r="O1564" t="s">
        <v>20</v>
      </c>
      <c r="P1564" s="4">
        <v>5</v>
      </c>
      <c r="Q1564" t="s">
        <v>28</v>
      </c>
      <c r="R1564" s="10" t="str">
        <f t="shared" si="48"/>
        <v>34-39</v>
      </c>
      <c r="S1564">
        <f t="shared" si="49"/>
        <v>15</v>
      </c>
    </row>
    <row r="1565" spans="1:19">
      <c r="A1565" t="s">
        <v>1639</v>
      </c>
      <c r="B1565" t="s">
        <v>13</v>
      </c>
      <c r="C1565" s="4">
        <v>25</v>
      </c>
      <c r="D1565" t="s">
        <v>58</v>
      </c>
      <c r="E1565" t="s">
        <v>111</v>
      </c>
      <c r="F1565" t="s">
        <v>78</v>
      </c>
      <c r="G1565" t="s">
        <v>27</v>
      </c>
      <c r="H1565" t="s">
        <v>37</v>
      </c>
      <c r="I1565" s="9">
        <v>44918</v>
      </c>
      <c r="J1565" s="9">
        <v>44940</v>
      </c>
      <c r="K1565" s="9">
        <v>44944</v>
      </c>
      <c r="L1565" t="s">
        <v>19</v>
      </c>
      <c r="M1565" s="4">
        <v>47556</v>
      </c>
      <c r="N1565">
        <v>4.8</v>
      </c>
      <c r="O1565" t="s">
        <v>45</v>
      </c>
      <c r="P1565" s="4">
        <v>4</v>
      </c>
      <c r="Q1565" t="s">
        <v>28</v>
      </c>
      <c r="R1565" s="10" t="str">
        <f t="shared" si="48"/>
        <v>22-27</v>
      </c>
      <c r="S1565">
        <f t="shared" si="49"/>
        <v>26</v>
      </c>
    </row>
    <row r="1566" spans="1:19">
      <c r="A1566" t="s">
        <v>1640</v>
      </c>
      <c r="B1566" t="s">
        <v>30</v>
      </c>
      <c r="C1566" s="4">
        <v>39</v>
      </c>
      <c r="D1566" t="s">
        <v>14</v>
      </c>
      <c r="E1566" t="s">
        <v>15</v>
      </c>
      <c r="F1566" t="s">
        <v>73</v>
      </c>
      <c r="G1566" t="s">
        <v>27</v>
      </c>
      <c r="H1566" t="s">
        <v>37</v>
      </c>
      <c r="I1566" s="9">
        <v>44918</v>
      </c>
      <c r="J1566" s="9">
        <v>44934</v>
      </c>
      <c r="K1566" s="9">
        <v>44944</v>
      </c>
      <c r="L1566" t="s">
        <v>19</v>
      </c>
      <c r="M1566" s="5"/>
      <c r="O1566" t="s">
        <v>45</v>
      </c>
      <c r="P1566" s="4">
        <v>5</v>
      </c>
      <c r="Q1566" t="s">
        <v>28</v>
      </c>
      <c r="R1566" s="10" t="str">
        <f t="shared" si="48"/>
        <v>34-39</v>
      </c>
      <c r="S1566">
        <f t="shared" si="49"/>
        <v>26</v>
      </c>
    </row>
    <row r="1567" spans="1:19">
      <c r="A1567" t="s">
        <v>1641</v>
      </c>
      <c r="B1567" t="s">
        <v>13</v>
      </c>
      <c r="C1567" s="4">
        <v>46</v>
      </c>
      <c r="D1567" t="s">
        <v>24</v>
      </c>
      <c r="E1567" t="s">
        <v>43</v>
      </c>
      <c r="F1567" t="s">
        <v>31</v>
      </c>
      <c r="G1567" t="s">
        <v>17</v>
      </c>
      <c r="H1567" t="s">
        <v>18</v>
      </c>
      <c r="I1567" s="9">
        <v>44918</v>
      </c>
      <c r="J1567" s="9">
        <v>44936</v>
      </c>
      <c r="K1567" s="9">
        <v>44946</v>
      </c>
      <c r="L1567" t="s">
        <v>19</v>
      </c>
      <c r="M1567" s="4">
        <v>63677</v>
      </c>
      <c r="N1567">
        <v>4.3</v>
      </c>
      <c r="O1567" t="s">
        <v>45</v>
      </c>
      <c r="P1567" s="4">
        <v>4</v>
      </c>
      <c r="Q1567" t="s">
        <v>28</v>
      </c>
      <c r="R1567" s="10" t="str">
        <f t="shared" si="48"/>
        <v>46-51</v>
      </c>
      <c r="S1567">
        <f t="shared" si="49"/>
        <v>28</v>
      </c>
    </row>
    <row r="1568" spans="1:19">
      <c r="A1568" t="s">
        <v>1642</v>
      </c>
      <c r="B1568" t="s">
        <v>30</v>
      </c>
      <c r="C1568" s="4">
        <v>36</v>
      </c>
      <c r="D1568" t="s">
        <v>24</v>
      </c>
      <c r="E1568" t="s">
        <v>25</v>
      </c>
      <c r="F1568" t="s">
        <v>36</v>
      </c>
      <c r="G1568" t="s">
        <v>27</v>
      </c>
      <c r="H1568" t="s">
        <v>18</v>
      </c>
      <c r="I1568" s="9">
        <v>44918</v>
      </c>
      <c r="J1568" s="9">
        <v>44931</v>
      </c>
      <c r="K1568" s="9">
        <v>44942</v>
      </c>
      <c r="L1568" t="s">
        <v>19</v>
      </c>
      <c r="M1568" s="4">
        <v>60923</v>
      </c>
      <c r="N1568">
        <v>3.9</v>
      </c>
      <c r="O1568" t="s">
        <v>45</v>
      </c>
      <c r="P1568" s="4">
        <v>2</v>
      </c>
      <c r="Q1568" t="s">
        <v>28</v>
      </c>
      <c r="R1568" s="10" t="str">
        <f t="shared" si="48"/>
        <v>34-39</v>
      </c>
      <c r="S1568">
        <f t="shared" si="49"/>
        <v>24</v>
      </c>
    </row>
    <row r="1569" spans="1:19">
      <c r="A1569" t="s">
        <v>1643</v>
      </c>
      <c r="B1569" t="s">
        <v>13</v>
      </c>
      <c r="C1569" s="4">
        <v>26</v>
      </c>
      <c r="D1569" t="s">
        <v>83</v>
      </c>
      <c r="E1569" t="s">
        <v>117</v>
      </c>
      <c r="F1569" t="s">
        <v>93</v>
      </c>
      <c r="G1569" t="s">
        <v>66</v>
      </c>
      <c r="H1569" t="s">
        <v>18</v>
      </c>
      <c r="I1569" s="9">
        <v>44918</v>
      </c>
      <c r="J1569" s="9">
        <v>44939</v>
      </c>
      <c r="K1569" s="9">
        <v>44951</v>
      </c>
      <c r="L1569" t="s">
        <v>19</v>
      </c>
      <c r="M1569" s="4">
        <v>112857</v>
      </c>
      <c r="N1569">
        <v>4.5</v>
      </c>
      <c r="O1569" t="s">
        <v>20</v>
      </c>
      <c r="P1569" s="5"/>
      <c r="Q1569" t="s">
        <v>28</v>
      </c>
      <c r="R1569" s="10" t="str">
        <f t="shared" si="48"/>
        <v>22-27</v>
      </c>
      <c r="S1569">
        <f t="shared" si="49"/>
        <v>33</v>
      </c>
    </row>
    <row r="1570" spans="1:19">
      <c r="A1570" t="s">
        <v>1644</v>
      </c>
      <c r="B1570" t="s">
        <v>30</v>
      </c>
      <c r="C1570" s="4">
        <v>27</v>
      </c>
      <c r="D1570" t="s">
        <v>58</v>
      </c>
      <c r="E1570" t="s">
        <v>111</v>
      </c>
      <c r="F1570" t="s">
        <v>106</v>
      </c>
      <c r="G1570" t="s">
        <v>27</v>
      </c>
      <c r="H1570" t="s">
        <v>48</v>
      </c>
      <c r="I1570" s="9">
        <v>44919</v>
      </c>
      <c r="J1570" s="9">
        <v>44933</v>
      </c>
      <c r="K1570" s="9">
        <v>44941</v>
      </c>
      <c r="L1570" t="s">
        <v>19</v>
      </c>
      <c r="M1570" s="4">
        <v>178274</v>
      </c>
      <c r="N1570">
        <v>3.6</v>
      </c>
      <c r="O1570" t="s">
        <v>45</v>
      </c>
      <c r="P1570" s="4">
        <v>4</v>
      </c>
      <c r="Q1570" t="s">
        <v>21</v>
      </c>
      <c r="R1570" s="10" t="str">
        <f t="shared" si="48"/>
        <v>22-27</v>
      </c>
      <c r="S1570">
        <f t="shared" si="49"/>
        <v>22</v>
      </c>
    </row>
    <row r="1571" spans="1:19">
      <c r="A1571" t="s">
        <v>1645</v>
      </c>
      <c r="B1571" t="s">
        <v>13</v>
      </c>
      <c r="C1571" s="4">
        <v>55</v>
      </c>
      <c r="D1571" t="s">
        <v>24</v>
      </c>
      <c r="E1571" t="s">
        <v>43</v>
      </c>
      <c r="F1571" t="s">
        <v>93</v>
      </c>
      <c r="G1571" t="s">
        <v>27</v>
      </c>
      <c r="H1571" t="s">
        <v>18</v>
      </c>
      <c r="I1571" s="9">
        <v>44919</v>
      </c>
      <c r="J1571" s="9">
        <v>44936</v>
      </c>
      <c r="K1571" s="9">
        <v>44948</v>
      </c>
      <c r="L1571" t="s">
        <v>38</v>
      </c>
      <c r="M1571" s="5"/>
      <c r="P1571" s="4">
        <v>4</v>
      </c>
      <c r="Q1571" t="s">
        <v>28</v>
      </c>
      <c r="R1571" s="10" t="str">
        <f t="shared" si="48"/>
        <v>52-57</v>
      </c>
      <c r="S1571">
        <f t="shared" si="49"/>
        <v>29</v>
      </c>
    </row>
    <row r="1572" spans="1:19">
      <c r="A1572" t="s">
        <v>1646</v>
      </c>
      <c r="B1572" t="s">
        <v>30</v>
      </c>
      <c r="C1572" s="4">
        <v>25</v>
      </c>
      <c r="D1572" t="s">
        <v>14</v>
      </c>
      <c r="E1572" t="s">
        <v>15</v>
      </c>
      <c r="F1572" t="s">
        <v>125</v>
      </c>
      <c r="G1572" t="s">
        <v>17</v>
      </c>
      <c r="H1572" t="s">
        <v>51</v>
      </c>
      <c r="I1572" s="9">
        <v>44919</v>
      </c>
      <c r="J1572" s="9">
        <v>44941</v>
      </c>
      <c r="K1572" s="9">
        <v>44949</v>
      </c>
      <c r="L1572" t="s">
        <v>19</v>
      </c>
      <c r="M1572" s="5"/>
      <c r="O1572" t="s">
        <v>45</v>
      </c>
      <c r="P1572" s="4">
        <v>4</v>
      </c>
      <c r="Q1572" t="s">
        <v>28</v>
      </c>
      <c r="R1572" s="10" t="str">
        <f t="shared" si="48"/>
        <v>22-27</v>
      </c>
      <c r="S1572">
        <f t="shared" si="49"/>
        <v>30</v>
      </c>
    </row>
    <row r="1573" spans="1:19">
      <c r="A1573" t="s">
        <v>1647</v>
      </c>
      <c r="B1573" t="s">
        <v>13</v>
      </c>
      <c r="C1573" s="4">
        <v>33</v>
      </c>
      <c r="D1573" t="s">
        <v>14</v>
      </c>
      <c r="E1573" t="s">
        <v>15</v>
      </c>
      <c r="F1573" t="s">
        <v>50</v>
      </c>
      <c r="G1573" t="s">
        <v>27</v>
      </c>
      <c r="H1573" t="s">
        <v>18</v>
      </c>
      <c r="I1573" s="9">
        <v>44919</v>
      </c>
      <c r="J1573" s="9">
        <v>44937</v>
      </c>
      <c r="K1573" s="9">
        <v>44944</v>
      </c>
      <c r="L1573" t="s">
        <v>75</v>
      </c>
      <c r="M1573" s="5"/>
      <c r="P1573" s="4">
        <v>4</v>
      </c>
      <c r="Q1573" t="s">
        <v>28</v>
      </c>
      <c r="R1573" s="10" t="str">
        <f t="shared" si="48"/>
        <v>28-33</v>
      </c>
      <c r="S1573">
        <f t="shared" si="49"/>
        <v>25</v>
      </c>
    </row>
    <row r="1574" spans="1:19">
      <c r="A1574" t="s">
        <v>1648</v>
      </c>
      <c r="B1574" t="s">
        <v>30</v>
      </c>
      <c r="C1574" s="4">
        <v>22</v>
      </c>
      <c r="D1574" t="s">
        <v>14</v>
      </c>
      <c r="E1574" t="s">
        <v>65</v>
      </c>
      <c r="F1574" t="s">
        <v>44</v>
      </c>
      <c r="G1574" t="s">
        <v>32</v>
      </c>
      <c r="H1574" t="s">
        <v>37</v>
      </c>
      <c r="I1574" s="9">
        <v>44919</v>
      </c>
      <c r="J1574" s="9">
        <v>44940</v>
      </c>
      <c r="K1574" s="9">
        <v>44950</v>
      </c>
      <c r="L1574" t="s">
        <v>19</v>
      </c>
      <c r="M1574" s="4">
        <v>87705</v>
      </c>
      <c r="N1574">
        <v>4.7</v>
      </c>
      <c r="O1574" t="s">
        <v>45</v>
      </c>
      <c r="P1574" s="4">
        <v>4</v>
      </c>
      <c r="Q1574" t="s">
        <v>28</v>
      </c>
      <c r="R1574" s="10" t="str">
        <f t="shared" si="48"/>
        <v>22-27</v>
      </c>
      <c r="S1574">
        <f t="shared" si="49"/>
        <v>31</v>
      </c>
    </row>
    <row r="1575" spans="1:19">
      <c r="A1575" t="s">
        <v>1649</v>
      </c>
      <c r="B1575" t="s">
        <v>30</v>
      </c>
      <c r="C1575" s="4">
        <v>33</v>
      </c>
      <c r="D1575" t="s">
        <v>80</v>
      </c>
      <c r="E1575" t="s">
        <v>81</v>
      </c>
      <c r="F1575" t="s">
        <v>73</v>
      </c>
      <c r="G1575" t="s">
        <v>69</v>
      </c>
      <c r="H1575" t="s">
        <v>51</v>
      </c>
      <c r="I1575" s="9">
        <v>44920</v>
      </c>
      <c r="J1575" s="9">
        <v>44932</v>
      </c>
      <c r="K1575" s="9">
        <v>44938</v>
      </c>
      <c r="L1575" t="s">
        <v>19</v>
      </c>
      <c r="M1575" s="4">
        <v>157870</v>
      </c>
      <c r="N1575">
        <v>4.7</v>
      </c>
      <c r="O1575" t="s">
        <v>20</v>
      </c>
      <c r="P1575" s="4">
        <v>4</v>
      </c>
      <c r="Q1575" t="s">
        <v>28</v>
      </c>
      <c r="R1575" s="10" t="str">
        <f t="shared" si="48"/>
        <v>28-33</v>
      </c>
      <c r="S1575">
        <f t="shared" si="49"/>
        <v>18</v>
      </c>
    </row>
    <row r="1576" spans="1:19">
      <c r="A1576" t="s">
        <v>1650</v>
      </c>
      <c r="B1576" t="s">
        <v>13</v>
      </c>
      <c r="C1576" s="4">
        <v>37</v>
      </c>
      <c r="D1576" t="s">
        <v>24</v>
      </c>
      <c r="E1576" t="s">
        <v>43</v>
      </c>
      <c r="F1576" t="s">
        <v>31</v>
      </c>
      <c r="G1576" t="s">
        <v>27</v>
      </c>
      <c r="H1576" t="s">
        <v>48</v>
      </c>
      <c r="I1576" s="9">
        <v>44920</v>
      </c>
      <c r="J1576" s="9">
        <v>44933</v>
      </c>
      <c r="K1576" s="9">
        <v>44941</v>
      </c>
      <c r="L1576" t="s">
        <v>75</v>
      </c>
      <c r="M1576" s="5"/>
      <c r="P1576" s="4">
        <v>4</v>
      </c>
      <c r="Q1576" t="s">
        <v>28</v>
      </c>
      <c r="R1576" s="10" t="str">
        <f t="shared" si="48"/>
        <v>34-39</v>
      </c>
      <c r="S1576">
        <f t="shared" si="49"/>
        <v>21</v>
      </c>
    </row>
    <row r="1577" spans="1:19">
      <c r="A1577" t="s">
        <v>1651</v>
      </c>
      <c r="B1577" t="s">
        <v>13</v>
      </c>
      <c r="C1577" s="4">
        <v>24</v>
      </c>
      <c r="D1577" t="s">
        <v>14</v>
      </c>
      <c r="E1577" t="s">
        <v>15</v>
      </c>
      <c r="F1577" t="s">
        <v>53</v>
      </c>
      <c r="G1577" t="s">
        <v>17</v>
      </c>
      <c r="H1577" t="s">
        <v>37</v>
      </c>
      <c r="I1577" s="9">
        <v>44920</v>
      </c>
      <c r="J1577" s="9">
        <v>44932</v>
      </c>
      <c r="K1577" s="9">
        <v>44937</v>
      </c>
      <c r="L1577" t="s">
        <v>19</v>
      </c>
      <c r="M1577" s="4">
        <v>53800</v>
      </c>
      <c r="N1577">
        <v>3.9</v>
      </c>
      <c r="O1577" t="s">
        <v>20</v>
      </c>
      <c r="P1577" s="4">
        <v>1</v>
      </c>
      <c r="Q1577" t="s">
        <v>28</v>
      </c>
      <c r="R1577" s="10" t="str">
        <f t="shared" si="48"/>
        <v>22-27</v>
      </c>
      <c r="S1577">
        <f t="shared" si="49"/>
        <v>17</v>
      </c>
    </row>
    <row r="1578" spans="1:19">
      <c r="A1578" t="s">
        <v>1652</v>
      </c>
      <c r="B1578" t="s">
        <v>13</v>
      </c>
      <c r="C1578" s="4">
        <v>24</v>
      </c>
      <c r="D1578" t="s">
        <v>129</v>
      </c>
      <c r="E1578" t="s">
        <v>205</v>
      </c>
      <c r="F1578" t="s">
        <v>96</v>
      </c>
      <c r="G1578" t="s">
        <v>17</v>
      </c>
      <c r="H1578" t="s">
        <v>37</v>
      </c>
      <c r="I1578" s="9">
        <v>44920</v>
      </c>
      <c r="J1578" s="9">
        <v>44932</v>
      </c>
      <c r="K1578" s="9">
        <v>44944</v>
      </c>
      <c r="L1578" t="s">
        <v>19</v>
      </c>
      <c r="M1578" s="4">
        <v>54915</v>
      </c>
      <c r="N1578">
        <v>4.2</v>
      </c>
      <c r="O1578" t="s">
        <v>20</v>
      </c>
      <c r="P1578" s="4">
        <v>4</v>
      </c>
      <c r="Q1578" t="s">
        <v>28</v>
      </c>
      <c r="R1578" s="10" t="str">
        <f t="shared" si="48"/>
        <v>22-27</v>
      </c>
      <c r="S1578">
        <f t="shared" si="49"/>
        <v>24</v>
      </c>
    </row>
    <row r="1579" spans="1:19">
      <c r="A1579" t="s">
        <v>1653</v>
      </c>
      <c r="B1579" t="s">
        <v>30</v>
      </c>
      <c r="C1579" s="4">
        <v>23</v>
      </c>
      <c r="D1579" t="s">
        <v>14</v>
      </c>
      <c r="E1579" t="s">
        <v>15</v>
      </c>
      <c r="F1579" t="s">
        <v>96</v>
      </c>
      <c r="G1579" t="s">
        <v>66</v>
      </c>
      <c r="H1579" t="s">
        <v>18</v>
      </c>
      <c r="I1579" s="9">
        <v>44920</v>
      </c>
      <c r="J1579" s="9">
        <v>44940</v>
      </c>
      <c r="K1579" s="9">
        <v>44950</v>
      </c>
      <c r="L1579" t="s">
        <v>56</v>
      </c>
      <c r="M1579" s="5"/>
      <c r="P1579" s="4">
        <v>4</v>
      </c>
      <c r="Q1579" t="s">
        <v>28</v>
      </c>
      <c r="R1579" s="10" t="str">
        <f t="shared" si="48"/>
        <v>22-27</v>
      </c>
      <c r="S1579">
        <f t="shared" si="49"/>
        <v>30</v>
      </c>
    </row>
    <row r="1580" spans="1:19">
      <c r="A1580" t="s">
        <v>1654</v>
      </c>
      <c r="B1580" t="s">
        <v>30</v>
      </c>
      <c r="C1580" s="4">
        <v>33</v>
      </c>
      <c r="D1580" t="s">
        <v>58</v>
      </c>
      <c r="E1580" t="s">
        <v>111</v>
      </c>
      <c r="F1580" t="s">
        <v>96</v>
      </c>
      <c r="G1580" t="s">
        <v>27</v>
      </c>
      <c r="H1580" t="s">
        <v>37</v>
      </c>
      <c r="I1580" s="9">
        <v>44920</v>
      </c>
      <c r="J1580" s="9">
        <v>44929</v>
      </c>
      <c r="K1580" s="9">
        <v>44935</v>
      </c>
      <c r="L1580" t="s">
        <v>38</v>
      </c>
      <c r="M1580" s="5"/>
      <c r="P1580" s="4">
        <v>4</v>
      </c>
      <c r="Q1580" t="s">
        <v>28</v>
      </c>
      <c r="R1580" s="10" t="str">
        <f t="shared" si="48"/>
        <v>28-33</v>
      </c>
      <c r="S1580">
        <f t="shared" si="49"/>
        <v>15</v>
      </c>
    </row>
    <row r="1581" spans="1:19">
      <c r="A1581" t="s">
        <v>1655</v>
      </c>
      <c r="B1581" t="s">
        <v>13</v>
      </c>
      <c r="C1581" s="4">
        <v>23</v>
      </c>
      <c r="D1581" t="s">
        <v>231</v>
      </c>
      <c r="E1581" t="s">
        <v>551</v>
      </c>
      <c r="F1581" t="s">
        <v>50</v>
      </c>
      <c r="G1581" t="s">
        <v>27</v>
      </c>
      <c r="H1581" t="s">
        <v>18</v>
      </c>
      <c r="I1581" s="9">
        <v>44920</v>
      </c>
      <c r="J1581" s="9">
        <v>44932</v>
      </c>
      <c r="K1581" s="9">
        <v>44939</v>
      </c>
      <c r="L1581" t="s">
        <v>19</v>
      </c>
      <c r="M1581" s="5"/>
      <c r="O1581" t="s">
        <v>45</v>
      </c>
      <c r="P1581" s="4">
        <v>4</v>
      </c>
      <c r="Q1581" t="s">
        <v>28</v>
      </c>
      <c r="R1581" s="10" t="str">
        <f t="shared" si="48"/>
        <v>22-27</v>
      </c>
      <c r="S1581">
        <f t="shared" si="49"/>
        <v>19</v>
      </c>
    </row>
    <row r="1582" spans="1:19">
      <c r="A1582" t="s">
        <v>1656</v>
      </c>
      <c r="B1582" t="s">
        <v>13</v>
      </c>
      <c r="C1582" s="4">
        <v>29</v>
      </c>
      <c r="D1582" t="s">
        <v>14</v>
      </c>
      <c r="E1582" t="s">
        <v>15</v>
      </c>
      <c r="F1582" t="s">
        <v>53</v>
      </c>
      <c r="G1582" t="s">
        <v>17</v>
      </c>
      <c r="H1582" t="s">
        <v>67</v>
      </c>
      <c r="I1582" s="9">
        <v>44921</v>
      </c>
      <c r="J1582" s="9">
        <v>44939</v>
      </c>
      <c r="K1582" s="9">
        <v>44949</v>
      </c>
      <c r="L1582" t="s">
        <v>19</v>
      </c>
      <c r="M1582" s="4">
        <v>51358</v>
      </c>
      <c r="N1582">
        <v>4.8</v>
      </c>
      <c r="O1582" t="s">
        <v>20</v>
      </c>
      <c r="P1582" s="4">
        <v>4</v>
      </c>
      <c r="Q1582" t="s">
        <v>28</v>
      </c>
      <c r="R1582" s="10" t="str">
        <f t="shared" si="48"/>
        <v>28-33</v>
      </c>
      <c r="S1582">
        <f t="shared" si="49"/>
        <v>28</v>
      </c>
    </row>
    <row r="1583" spans="1:19">
      <c r="A1583" t="s">
        <v>1657</v>
      </c>
      <c r="B1583" t="s">
        <v>13</v>
      </c>
      <c r="C1583" s="4">
        <v>38</v>
      </c>
      <c r="D1583" t="s">
        <v>40</v>
      </c>
      <c r="E1583" t="s">
        <v>253</v>
      </c>
      <c r="F1583" t="s">
        <v>53</v>
      </c>
      <c r="G1583" t="s">
        <v>17</v>
      </c>
      <c r="H1583" t="s">
        <v>37</v>
      </c>
      <c r="I1583" s="9">
        <v>44921</v>
      </c>
      <c r="J1583" s="9">
        <v>44938</v>
      </c>
      <c r="K1583" s="9">
        <v>44942</v>
      </c>
      <c r="L1583" t="s">
        <v>19</v>
      </c>
      <c r="M1583" s="4">
        <v>66863</v>
      </c>
      <c r="N1583">
        <v>3.7</v>
      </c>
      <c r="O1583" t="s">
        <v>20</v>
      </c>
      <c r="P1583" s="4">
        <v>4</v>
      </c>
      <c r="Q1583" t="s">
        <v>28</v>
      </c>
      <c r="R1583" s="10" t="str">
        <f t="shared" si="48"/>
        <v>34-39</v>
      </c>
      <c r="S1583">
        <f t="shared" si="49"/>
        <v>21</v>
      </c>
    </row>
    <row r="1584" spans="1:19">
      <c r="A1584" t="s">
        <v>1658</v>
      </c>
      <c r="B1584" t="s">
        <v>30</v>
      </c>
      <c r="C1584" s="4">
        <v>39</v>
      </c>
      <c r="D1584" t="s">
        <v>14</v>
      </c>
      <c r="E1584" t="s">
        <v>65</v>
      </c>
      <c r="F1584" t="s">
        <v>96</v>
      </c>
      <c r="G1584" t="s">
        <v>32</v>
      </c>
      <c r="H1584" t="s">
        <v>37</v>
      </c>
      <c r="I1584" s="9">
        <v>44921</v>
      </c>
      <c r="J1584" s="9">
        <v>44935</v>
      </c>
      <c r="K1584" s="9">
        <v>44942</v>
      </c>
      <c r="L1584" t="s">
        <v>19</v>
      </c>
      <c r="M1584" s="4">
        <v>40626</v>
      </c>
      <c r="N1584">
        <v>5</v>
      </c>
      <c r="O1584" t="s">
        <v>20</v>
      </c>
      <c r="P1584" s="4">
        <v>5</v>
      </c>
      <c r="Q1584" t="s">
        <v>28</v>
      </c>
      <c r="R1584" s="10" t="str">
        <f t="shared" si="48"/>
        <v>34-39</v>
      </c>
      <c r="S1584">
        <f t="shared" si="49"/>
        <v>21</v>
      </c>
    </row>
    <row r="1585" spans="1:19">
      <c r="A1585" t="s">
        <v>1659</v>
      </c>
      <c r="B1585" t="s">
        <v>13</v>
      </c>
      <c r="C1585" s="4">
        <v>22</v>
      </c>
      <c r="D1585" t="s">
        <v>14</v>
      </c>
      <c r="E1585" t="s">
        <v>15</v>
      </c>
      <c r="F1585" t="s">
        <v>86</v>
      </c>
      <c r="G1585" t="s">
        <v>69</v>
      </c>
      <c r="H1585" t="s">
        <v>18</v>
      </c>
      <c r="I1585" s="9">
        <v>44921</v>
      </c>
      <c r="J1585" s="9">
        <v>44936</v>
      </c>
      <c r="K1585" s="9">
        <v>44946</v>
      </c>
      <c r="L1585" t="s">
        <v>19</v>
      </c>
      <c r="M1585" s="4">
        <v>190687</v>
      </c>
      <c r="N1585">
        <v>4</v>
      </c>
      <c r="O1585" t="s">
        <v>20</v>
      </c>
      <c r="P1585" s="5"/>
      <c r="Q1585" t="s">
        <v>28</v>
      </c>
      <c r="R1585" s="10" t="str">
        <f t="shared" si="48"/>
        <v>22-27</v>
      </c>
      <c r="S1585">
        <f t="shared" si="49"/>
        <v>25</v>
      </c>
    </row>
    <row r="1586" spans="1:19">
      <c r="A1586" t="s">
        <v>1660</v>
      </c>
      <c r="B1586" t="s">
        <v>23</v>
      </c>
      <c r="C1586" s="4">
        <v>29</v>
      </c>
      <c r="D1586" t="s">
        <v>14</v>
      </c>
      <c r="E1586" t="s">
        <v>65</v>
      </c>
      <c r="F1586" t="s">
        <v>36</v>
      </c>
      <c r="G1586" t="s">
        <v>27</v>
      </c>
      <c r="H1586" t="s">
        <v>37</v>
      </c>
      <c r="I1586" s="9">
        <v>44921</v>
      </c>
      <c r="J1586" s="9">
        <v>44941</v>
      </c>
      <c r="K1586" s="9">
        <v>44947</v>
      </c>
      <c r="L1586" t="s">
        <v>19</v>
      </c>
      <c r="M1586" s="4">
        <v>67862</v>
      </c>
      <c r="N1586">
        <v>4.0999999999999996</v>
      </c>
      <c r="O1586" t="s">
        <v>20</v>
      </c>
      <c r="P1586" s="4">
        <v>4</v>
      </c>
      <c r="Q1586" t="s">
        <v>28</v>
      </c>
      <c r="R1586" s="10" t="str">
        <f t="shared" si="48"/>
        <v>28-33</v>
      </c>
      <c r="S1586">
        <f t="shared" si="49"/>
        <v>26</v>
      </c>
    </row>
    <row r="1587" spans="1:19">
      <c r="A1587" t="s">
        <v>1661</v>
      </c>
      <c r="B1587" t="s">
        <v>13</v>
      </c>
      <c r="C1587" s="4">
        <v>26</v>
      </c>
      <c r="D1587" t="s">
        <v>58</v>
      </c>
      <c r="E1587" t="s">
        <v>111</v>
      </c>
      <c r="F1587" t="s">
        <v>31</v>
      </c>
      <c r="G1587" t="s">
        <v>32</v>
      </c>
      <c r="H1587" t="s">
        <v>48</v>
      </c>
      <c r="I1587" s="9">
        <v>44921</v>
      </c>
      <c r="J1587" s="9">
        <v>44939</v>
      </c>
      <c r="K1587" s="9">
        <v>44951</v>
      </c>
      <c r="L1587" t="s">
        <v>19</v>
      </c>
      <c r="M1587" s="4">
        <v>67109</v>
      </c>
      <c r="N1587">
        <v>4</v>
      </c>
      <c r="O1587" t="s">
        <v>20</v>
      </c>
      <c r="P1587" s="4">
        <v>4</v>
      </c>
      <c r="Q1587" t="s">
        <v>28</v>
      </c>
      <c r="R1587" s="10" t="str">
        <f t="shared" si="48"/>
        <v>22-27</v>
      </c>
      <c r="S1587">
        <f t="shared" si="49"/>
        <v>30</v>
      </c>
    </row>
    <row r="1588" spans="1:19">
      <c r="A1588" t="s">
        <v>1662</v>
      </c>
      <c r="B1588" t="s">
        <v>30</v>
      </c>
      <c r="C1588" s="4">
        <v>45</v>
      </c>
      <c r="D1588" t="s">
        <v>24</v>
      </c>
      <c r="E1588" t="s">
        <v>25</v>
      </c>
      <c r="F1588" t="s">
        <v>31</v>
      </c>
      <c r="G1588" t="s">
        <v>69</v>
      </c>
      <c r="H1588" t="s">
        <v>37</v>
      </c>
      <c r="I1588" s="9">
        <v>44921</v>
      </c>
      <c r="J1588" s="9">
        <v>44940</v>
      </c>
      <c r="K1588" s="9">
        <v>44945</v>
      </c>
      <c r="L1588" t="s">
        <v>38</v>
      </c>
      <c r="M1588" s="5"/>
      <c r="P1588" s="4">
        <v>5</v>
      </c>
      <c r="Q1588" t="s">
        <v>21</v>
      </c>
      <c r="R1588" s="10" t="str">
        <f t="shared" si="48"/>
        <v>40-45</v>
      </c>
      <c r="S1588">
        <f t="shared" si="49"/>
        <v>24</v>
      </c>
    </row>
    <row r="1589" spans="1:19">
      <c r="A1589" t="s">
        <v>1663</v>
      </c>
      <c r="B1589" t="s">
        <v>13</v>
      </c>
      <c r="C1589" s="4">
        <v>27</v>
      </c>
      <c r="D1589" t="s">
        <v>24</v>
      </c>
      <c r="E1589" t="s">
        <v>25</v>
      </c>
      <c r="F1589" t="s">
        <v>78</v>
      </c>
      <c r="G1589" t="s">
        <v>69</v>
      </c>
      <c r="H1589" t="s">
        <v>18</v>
      </c>
      <c r="I1589" s="9">
        <v>44922</v>
      </c>
      <c r="J1589" s="9">
        <v>44933</v>
      </c>
      <c r="K1589" s="9">
        <v>44944</v>
      </c>
      <c r="L1589" t="s">
        <v>38</v>
      </c>
      <c r="M1589" s="5"/>
      <c r="P1589" s="4">
        <v>5</v>
      </c>
      <c r="Q1589" t="s">
        <v>28</v>
      </c>
      <c r="R1589" s="10" t="str">
        <f t="shared" si="48"/>
        <v>22-27</v>
      </c>
      <c r="S1589">
        <f t="shared" si="49"/>
        <v>22</v>
      </c>
    </row>
    <row r="1590" spans="1:19">
      <c r="A1590" t="s">
        <v>1664</v>
      </c>
      <c r="B1590" t="s">
        <v>13</v>
      </c>
      <c r="C1590" s="4">
        <v>31</v>
      </c>
      <c r="D1590" t="s">
        <v>34</v>
      </c>
      <c r="E1590" t="s">
        <v>35</v>
      </c>
      <c r="F1590" t="s">
        <v>16</v>
      </c>
      <c r="G1590" t="s">
        <v>32</v>
      </c>
      <c r="H1590" t="s">
        <v>37</v>
      </c>
      <c r="I1590" s="9">
        <v>44922</v>
      </c>
      <c r="J1590" s="9">
        <v>44941</v>
      </c>
      <c r="K1590" s="9">
        <v>44952</v>
      </c>
      <c r="L1590" t="s">
        <v>38</v>
      </c>
      <c r="M1590" s="5"/>
      <c r="P1590" s="4">
        <v>5</v>
      </c>
      <c r="Q1590" t="s">
        <v>28</v>
      </c>
      <c r="R1590" s="10" t="str">
        <f t="shared" si="48"/>
        <v>28-33</v>
      </c>
      <c r="S1590">
        <f t="shared" si="49"/>
        <v>30</v>
      </c>
    </row>
    <row r="1591" spans="1:19">
      <c r="A1591" t="s">
        <v>1665</v>
      </c>
      <c r="B1591" t="s">
        <v>30</v>
      </c>
      <c r="C1591" s="4">
        <v>31</v>
      </c>
      <c r="D1591" t="s">
        <v>83</v>
      </c>
      <c r="E1591" t="s">
        <v>117</v>
      </c>
      <c r="F1591" t="s">
        <v>96</v>
      </c>
      <c r="G1591" t="s">
        <v>32</v>
      </c>
      <c r="H1591" t="s">
        <v>18</v>
      </c>
      <c r="I1591" s="9">
        <v>44922</v>
      </c>
      <c r="J1591" s="9">
        <v>44940</v>
      </c>
      <c r="K1591" s="9">
        <v>44949</v>
      </c>
      <c r="L1591" t="s">
        <v>19</v>
      </c>
      <c r="M1591" s="4">
        <v>36628</v>
      </c>
      <c r="N1591">
        <v>4.5</v>
      </c>
      <c r="O1591" t="s">
        <v>20</v>
      </c>
      <c r="P1591" s="4">
        <v>5</v>
      </c>
      <c r="Q1591" t="s">
        <v>28</v>
      </c>
      <c r="R1591" s="10" t="str">
        <f t="shared" si="48"/>
        <v>28-33</v>
      </c>
      <c r="S1591">
        <f t="shared" si="49"/>
        <v>27</v>
      </c>
    </row>
    <row r="1592" spans="1:19">
      <c r="A1592" t="s">
        <v>1666</v>
      </c>
      <c r="B1592" t="s">
        <v>30</v>
      </c>
      <c r="C1592" s="4">
        <v>28</v>
      </c>
      <c r="D1592" t="s">
        <v>83</v>
      </c>
      <c r="E1592" t="s">
        <v>84</v>
      </c>
      <c r="F1592" t="s">
        <v>36</v>
      </c>
      <c r="G1592" t="s">
        <v>27</v>
      </c>
      <c r="H1592" t="s">
        <v>18</v>
      </c>
      <c r="I1592" s="9">
        <v>44922</v>
      </c>
      <c r="J1592" s="9">
        <v>44939</v>
      </c>
      <c r="K1592" s="9">
        <v>44949</v>
      </c>
      <c r="L1592" t="s">
        <v>19</v>
      </c>
      <c r="M1592" s="4">
        <v>60803</v>
      </c>
      <c r="N1592">
        <v>4.5</v>
      </c>
      <c r="O1592" t="s">
        <v>45</v>
      </c>
      <c r="P1592" s="4">
        <v>1</v>
      </c>
      <c r="Q1592" t="s">
        <v>21</v>
      </c>
      <c r="R1592" s="10" t="str">
        <f t="shared" si="48"/>
        <v>28-33</v>
      </c>
      <c r="S1592">
        <f t="shared" si="49"/>
        <v>27</v>
      </c>
    </row>
    <row r="1593" spans="1:19">
      <c r="A1593" t="s">
        <v>1667</v>
      </c>
      <c r="B1593" t="s">
        <v>23</v>
      </c>
      <c r="C1593" s="4">
        <v>23</v>
      </c>
      <c r="D1593" t="s">
        <v>83</v>
      </c>
      <c r="E1593" t="s">
        <v>84</v>
      </c>
      <c r="F1593" t="s">
        <v>61</v>
      </c>
      <c r="G1593" t="s">
        <v>69</v>
      </c>
      <c r="H1593" t="s">
        <v>51</v>
      </c>
      <c r="I1593" s="9">
        <v>44923</v>
      </c>
      <c r="J1593" s="9">
        <v>44943</v>
      </c>
      <c r="K1593" s="9">
        <v>44953</v>
      </c>
      <c r="L1593" t="s">
        <v>56</v>
      </c>
      <c r="M1593" s="5"/>
      <c r="P1593" s="4">
        <v>4</v>
      </c>
      <c r="Q1593" t="s">
        <v>28</v>
      </c>
      <c r="R1593" s="10" t="str">
        <f t="shared" si="48"/>
        <v>22-27</v>
      </c>
      <c r="S1593">
        <f t="shared" si="49"/>
        <v>30</v>
      </c>
    </row>
    <row r="1594" spans="1:19">
      <c r="A1594" t="s">
        <v>1668</v>
      </c>
      <c r="B1594" t="s">
        <v>13</v>
      </c>
      <c r="C1594" s="4">
        <v>32</v>
      </c>
      <c r="D1594" t="s">
        <v>80</v>
      </c>
      <c r="E1594" t="s">
        <v>81</v>
      </c>
      <c r="F1594" t="s">
        <v>78</v>
      </c>
      <c r="G1594" t="s">
        <v>27</v>
      </c>
      <c r="H1594" t="s">
        <v>18</v>
      </c>
      <c r="I1594" s="9">
        <v>44924</v>
      </c>
      <c r="J1594" s="9">
        <v>44935</v>
      </c>
      <c r="K1594" s="9">
        <v>44941</v>
      </c>
      <c r="L1594" t="s">
        <v>38</v>
      </c>
      <c r="M1594" s="5"/>
      <c r="P1594" s="4">
        <v>4</v>
      </c>
      <c r="Q1594" t="s">
        <v>28</v>
      </c>
      <c r="R1594" s="10" t="str">
        <f t="shared" si="48"/>
        <v>28-33</v>
      </c>
      <c r="S1594">
        <f t="shared" si="49"/>
        <v>17</v>
      </c>
    </row>
    <row r="1595" spans="1:19">
      <c r="A1595" t="s">
        <v>1669</v>
      </c>
      <c r="B1595" t="s">
        <v>13</v>
      </c>
      <c r="C1595" s="4">
        <v>29</v>
      </c>
      <c r="D1595" t="s">
        <v>14</v>
      </c>
      <c r="E1595" t="s">
        <v>15</v>
      </c>
      <c r="F1595" t="s">
        <v>106</v>
      </c>
      <c r="G1595" t="s">
        <v>27</v>
      </c>
      <c r="H1595" t="s">
        <v>51</v>
      </c>
      <c r="I1595" s="9">
        <v>44924</v>
      </c>
      <c r="J1595" s="9">
        <v>44940</v>
      </c>
      <c r="K1595" s="9">
        <v>44944</v>
      </c>
      <c r="L1595" t="s">
        <v>19</v>
      </c>
      <c r="M1595" s="4">
        <v>181916</v>
      </c>
      <c r="N1595">
        <v>4.5</v>
      </c>
      <c r="O1595" t="s">
        <v>20</v>
      </c>
      <c r="P1595" s="5"/>
      <c r="Q1595" t="s">
        <v>28</v>
      </c>
      <c r="R1595" s="10" t="str">
        <f t="shared" si="48"/>
        <v>28-33</v>
      </c>
      <c r="S1595">
        <f t="shared" si="49"/>
        <v>20</v>
      </c>
    </row>
    <row r="1596" spans="1:19">
      <c r="A1596" t="s">
        <v>1670</v>
      </c>
      <c r="B1596" t="s">
        <v>30</v>
      </c>
      <c r="C1596" s="4">
        <v>31</v>
      </c>
      <c r="D1596" t="s">
        <v>24</v>
      </c>
      <c r="E1596" t="s">
        <v>25</v>
      </c>
      <c r="F1596" t="s">
        <v>93</v>
      </c>
      <c r="G1596" t="s">
        <v>17</v>
      </c>
      <c r="H1596" t="s">
        <v>18</v>
      </c>
      <c r="I1596" s="9">
        <v>44924</v>
      </c>
      <c r="J1596" s="9">
        <v>44937</v>
      </c>
      <c r="K1596" s="9">
        <v>44946</v>
      </c>
      <c r="L1596" t="s">
        <v>38</v>
      </c>
      <c r="M1596" s="5"/>
      <c r="P1596" s="4">
        <v>4</v>
      </c>
      <c r="Q1596" t="s">
        <v>21</v>
      </c>
      <c r="R1596" s="10" t="str">
        <f t="shared" si="48"/>
        <v>28-33</v>
      </c>
      <c r="S1596">
        <f t="shared" si="49"/>
        <v>22</v>
      </c>
    </row>
    <row r="1597" spans="1:19">
      <c r="A1597" t="s">
        <v>1671</v>
      </c>
      <c r="B1597" t="s">
        <v>13</v>
      </c>
      <c r="C1597" s="4">
        <v>31</v>
      </c>
      <c r="D1597" t="s">
        <v>24</v>
      </c>
      <c r="E1597" t="s">
        <v>25</v>
      </c>
      <c r="F1597" t="s">
        <v>36</v>
      </c>
      <c r="G1597" t="s">
        <v>32</v>
      </c>
      <c r="H1597" t="s">
        <v>51</v>
      </c>
      <c r="I1597" s="9">
        <v>44924</v>
      </c>
      <c r="J1597" s="9">
        <v>44942</v>
      </c>
      <c r="K1597" s="9">
        <v>44952</v>
      </c>
      <c r="L1597" t="s">
        <v>38</v>
      </c>
      <c r="M1597" s="5"/>
      <c r="P1597" s="5"/>
      <c r="Q1597" t="s">
        <v>21</v>
      </c>
      <c r="R1597" s="10" t="str">
        <f t="shared" si="48"/>
        <v>28-33</v>
      </c>
      <c r="S1597">
        <f t="shared" si="49"/>
        <v>28</v>
      </c>
    </row>
    <row r="1598" spans="1:19">
      <c r="A1598" t="s">
        <v>1672</v>
      </c>
      <c r="B1598" t="s">
        <v>13</v>
      </c>
      <c r="C1598" s="4">
        <v>27</v>
      </c>
      <c r="D1598" t="s">
        <v>129</v>
      </c>
      <c r="E1598" t="s">
        <v>205</v>
      </c>
      <c r="F1598" t="s">
        <v>44</v>
      </c>
      <c r="G1598" t="s">
        <v>17</v>
      </c>
      <c r="H1598" t="s">
        <v>37</v>
      </c>
      <c r="I1598" s="9">
        <v>44924</v>
      </c>
      <c r="J1598" s="9">
        <v>44943</v>
      </c>
      <c r="K1598" s="9">
        <v>44950</v>
      </c>
      <c r="L1598" t="s">
        <v>19</v>
      </c>
      <c r="M1598" s="4">
        <v>86264</v>
      </c>
      <c r="N1598">
        <v>3.7</v>
      </c>
      <c r="O1598" t="s">
        <v>45</v>
      </c>
      <c r="P1598" s="4">
        <v>5</v>
      </c>
      <c r="Q1598" t="s">
        <v>21</v>
      </c>
      <c r="R1598" s="10" t="str">
        <f t="shared" si="48"/>
        <v>22-27</v>
      </c>
      <c r="S1598">
        <f t="shared" si="49"/>
        <v>26</v>
      </c>
    </row>
    <row r="1599" spans="1:19">
      <c r="A1599" t="s">
        <v>1673</v>
      </c>
      <c r="B1599" t="s">
        <v>13</v>
      </c>
      <c r="C1599" s="4">
        <v>23</v>
      </c>
      <c r="D1599" t="s">
        <v>24</v>
      </c>
      <c r="E1599" t="s">
        <v>43</v>
      </c>
      <c r="F1599" t="s">
        <v>26</v>
      </c>
      <c r="G1599" t="s">
        <v>32</v>
      </c>
      <c r="H1599" t="s">
        <v>18</v>
      </c>
      <c r="I1599" s="9">
        <v>44925</v>
      </c>
      <c r="J1599" s="9">
        <v>44935</v>
      </c>
      <c r="K1599" s="9">
        <v>44943</v>
      </c>
      <c r="L1599" t="s">
        <v>19</v>
      </c>
      <c r="M1599" s="4">
        <v>58657</v>
      </c>
      <c r="N1599">
        <v>4.0999999999999996</v>
      </c>
      <c r="O1599" t="s">
        <v>20</v>
      </c>
      <c r="P1599" s="4">
        <v>5</v>
      </c>
      <c r="Q1599" t="s">
        <v>28</v>
      </c>
      <c r="R1599" s="10" t="str">
        <f t="shared" si="48"/>
        <v>22-27</v>
      </c>
      <c r="S1599">
        <f t="shared" si="49"/>
        <v>18</v>
      </c>
    </row>
    <row r="1600" spans="1:19">
      <c r="A1600" t="s">
        <v>1674</v>
      </c>
      <c r="B1600" t="s">
        <v>13</v>
      </c>
      <c r="C1600" s="4">
        <v>30</v>
      </c>
      <c r="D1600" t="s">
        <v>14</v>
      </c>
      <c r="E1600" t="s">
        <v>15</v>
      </c>
      <c r="F1600" t="s">
        <v>96</v>
      </c>
      <c r="G1600" t="s">
        <v>17</v>
      </c>
      <c r="H1600" t="s">
        <v>37</v>
      </c>
      <c r="I1600" s="9">
        <v>44925</v>
      </c>
      <c r="J1600" s="9">
        <v>44938</v>
      </c>
      <c r="K1600" s="9">
        <v>44943</v>
      </c>
      <c r="L1600" t="s">
        <v>19</v>
      </c>
      <c r="M1600" s="4">
        <v>57380</v>
      </c>
      <c r="N1600">
        <v>4.8</v>
      </c>
      <c r="O1600" t="s">
        <v>45</v>
      </c>
      <c r="P1600" s="4">
        <v>4</v>
      </c>
      <c r="Q1600" t="s">
        <v>28</v>
      </c>
      <c r="R1600" s="10" t="str">
        <f t="shared" si="48"/>
        <v>28-33</v>
      </c>
      <c r="S1600">
        <f t="shared" si="49"/>
        <v>18</v>
      </c>
    </row>
    <row r="1601" spans="1:19">
      <c r="A1601" t="s">
        <v>1675</v>
      </c>
      <c r="B1601" t="s">
        <v>30</v>
      </c>
      <c r="C1601" s="4">
        <v>53</v>
      </c>
      <c r="D1601" t="s">
        <v>83</v>
      </c>
      <c r="E1601" t="s">
        <v>117</v>
      </c>
      <c r="F1601" t="s">
        <v>16</v>
      </c>
      <c r="G1601" t="s">
        <v>27</v>
      </c>
      <c r="H1601" t="s">
        <v>37</v>
      </c>
      <c r="I1601" s="9">
        <v>44925</v>
      </c>
      <c r="J1601" s="9">
        <v>44941</v>
      </c>
      <c r="K1601" s="9">
        <v>44946</v>
      </c>
      <c r="L1601" t="s">
        <v>38</v>
      </c>
      <c r="M1601" s="5"/>
      <c r="P1601" s="4">
        <v>5</v>
      </c>
      <c r="Q1601" t="s">
        <v>28</v>
      </c>
      <c r="R1601" s="10" t="str">
        <f t="shared" si="48"/>
        <v>52-57</v>
      </c>
      <c r="S1601">
        <f t="shared" si="49"/>
        <v>21</v>
      </c>
    </row>
    <row r="1602" spans="1:19">
      <c r="A1602" t="s">
        <v>1676</v>
      </c>
      <c r="B1602" t="s">
        <v>13</v>
      </c>
      <c r="C1602" s="4">
        <v>35</v>
      </c>
      <c r="D1602" t="s">
        <v>14</v>
      </c>
      <c r="E1602" t="s">
        <v>15</v>
      </c>
      <c r="F1602" t="s">
        <v>86</v>
      </c>
      <c r="G1602" t="s">
        <v>27</v>
      </c>
      <c r="H1602" t="s">
        <v>18</v>
      </c>
      <c r="I1602" s="9">
        <v>44925</v>
      </c>
      <c r="J1602" s="9">
        <v>44933</v>
      </c>
      <c r="K1602" s="9">
        <v>44938</v>
      </c>
      <c r="L1602" t="s">
        <v>19</v>
      </c>
      <c r="M1602" s="4">
        <v>199061</v>
      </c>
      <c r="N1602">
        <v>5</v>
      </c>
      <c r="O1602" t="s">
        <v>45</v>
      </c>
      <c r="P1602" s="4">
        <v>4</v>
      </c>
      <c r="Q1602" t="s">
        <v>28</v>
      </c>
      <c r="R1602" s="10" t="str">
        <f t="shared" si="48"/>
        <v>34-39</v>
      </c>
      <c r="S1602">
        <f t="shared" si="49"/>
        <v>13</v>
      </c>
    </row>
    <row r="1603" spans="1:19">
      <c r="A1603" t="s">
        <v>1677</v>
      </c>
      <c r="B1603" t="s">
        <v>13</v>
      </c>
      <c r="C1603" s="4">
        <v>31</v>
      </c>
      <c r="D1603" t="s">
        <v>14</v>
      </c>
      <c r="E1603" t="s">
        <v>65</v>
      </c>
      <c r="F1603" t="s">
        <v>78</v>
      </c>
      <c r="G1603" t="s">
        <v>17</v>
      </c>
      <c r="H1603" t="s">
        <v>48</v>
      </c>
      <c r="I1603" s="9">
        <v>44925</v>
      </c>
      <c r="J1603" s="9">
        <v>44943</v>
      </c>
      <c r="K1603" s="9">
        <v>44952</v>
      </c>
      <c r="L1603" t="s">
        <v>19</v>
      </c>
      <c r="M1603" s="5"/>
      <c r="O1603" t="s">
        <v>45</v>
      </c>
      <c r="P1603" s="4">
        <v>5</v>
      </c>
      <c r="Q1603" t="s">
        <v>28</v>
      </c>
      <c r="R1603" s="10" t="str">
        <f t="shared" ref="R1603:R1666" si="50">IF(AND(C1603&gt;=22,C1603&lt;=27),"22-27",
 IF(AND(C1603&gt;=28,C1603&lt;=33),"28-33",
 IF(AND(C1603&gt;=34,C1603&lt;=39),"34-39",
 IF(AND(C1603&gt;=40,C1603&lt;=45),"40-45",
 IF(AND(C1603&gt;=46,C1603&lt;=51),"46-51",
 IF(AND(C1603&gt;=52,C1603&lt;=57),"52-57","Other"))))))</f>
        <v>28-33</v>
      </c>
      <c r="S1603">
        <f t="shared" ref="S1603:S1666" si="51">K1603-I1603</f>
        <v>27</v>
      </c>
    </row>
    <row r="1604" spans="1:19">
      <c r="A1604" t="s">
        <v>1678</v>
      </c>
      <c r="B1604" t="s">
        <v>13</v>
      </c>
      <c r="C1604" s="4">
        <v>28</v>
      </c>
      <c r="D1604" t="s">
        <v>14</v>
      </c>
      <c r="E1604" t="s">
        <v>15</v>
      </c>
      <c r="F1604" t="s">
        <v>61</v>
      </c>
      <c r="G1604" t="s">
        <v>27</v>
      </c>
      <c r="H1604" t="s">
        <v>18</v>
      </c>
      <c r="I1604" s="9">
        <v>44925</v>
      </c>
      <c r="J1604" s="9">
        <v>44933</v>
      </c>
      <c r="K1604" s="9">
        <v>44942</v>
      </c>
      <c r="L1604" t="s">
        <v>56</v>
      </c>
      <c r="M1604" s="5"/>
      <c r="P1604" s="4">
        <v>4</v>
      </c>
      <c r="Q1604" t="s">
        <v>28</v>
      </c>
      <c r="R1604" s="10" t="str">
        <f t="shared" si="50"/>
        <v>28-33</v>
      </c>
      <c r="S1604">
        <f t="shared" si="51"/>
        <v>17</v>
      </c>
    </row>
    <row r="1605" spans="1:19">
      <c r="A1605" t="s">
        <v>1679</v>
      </c>
      <c r="B1605" t="s">
        <v>13</v>
      </c>
      <c r="C1605" s="4">
        <v>45</v>
      </c>
      <c r="D1605" t="s">
        <v>24</v>
      </c>
      <c r="E1605" t="s">
        <v>43</v>
      </c>
      <c r="F1605" t="s">
        <v>26</v>
      </c>
      <c r="G1605" t="s">
        <v>17</v>
      </c>
      <c r="H1605" t="s">
        <v>37</v>
      </c>
      <c r="I1605" s="9">
        <v>44926</v>
      </c>
      <c r="J1605" s="9">
        <v>44947</v>
      </c>
      <c r="K1605" s="9">
        <v>44951</v>
      </c>
      <c r="L1605" t="s">
        <v>38</v>
      </c>
      <c r="M1605" s="5"/>
      <c r="P1605" s="4">
        <v>4</v>
      </c>
      <c r="Q1605" t="s">
        <v>28</v>
      </c>
      <c r="R1605" s="10" t="str">
        <f t="shared" si="50"/>
        <v>40-45</v>
      </c>
      <c r="S1605">
        <f t="shared" si="51"/>
        <v>25</v>
      </c>
    </row>
    <row r="1606" spans="1:19">
      <c r="A1606" t="s">
        <v>1680</v>
      </c>
      <c r="B1606" t="s">
        <v>13</v>
      </c>
      <c r="C1606" s="4">
        <v>25</v>
      </c>
      <c r="D1606" t="s">
        <v>14</v>
      </c>
      <c r="E1606" t="s">
        <v>15</v>
      </c>
      <c r="F1606" t="s">
        <v>78</v>
      </c>
      <c r="G1606" t="s">
        <v>27</v>
      </c>
      <c r="H1606" t="s">
        <v>37</v>
      </c>
      <c r="I1606" s="9">
        <v>44926</v>
      </c>
      <c r="J1606" s="9">
        <v>44935</v>
      </c>
      <c r="K1606" s="9">
        <v>44942</v>
      </c>
      <c r="L1606" t="s">
        <v>19</v>
      </c>
      <c r="M1606" s="4">
        <v>56072</v>
      </c>
      <c r="N1606">
        <v>4.3</v>
      </c>
      <c r="O1606" t="s">
        <v>20</v>
      </c>
      <c r="P1606" s="4">
        <v>4</v>
      </c>
      <c r="Q1606" t="s">
        <v>21</v>
      </c>
      <c r="R1606" s="10" t="str">
        <f t="shared" si="50"/>
        <v>22-27</v>
      </c>
      <c r="S1606">
        <f t="shared" si="51"/>
        <v>16</v>
      </c>
    </row>
    <row r="1607" spans="1:19">
      <c r="A1607" t="s">
        <v>1681</v>
      </c>
      <c r="B1607" t="s">
        <v>13</v>
      </c>
      <c r="C1607" s="4">
        <v>22</v>
      </c>
      <c r="D1607" t="s">
        <v>129</v>
      </c>
      <c r="E1607" t="s">
        <v>130</v>
      </c>
      <c r="F1607" t="s">
        <v>31</v>
      </c>
      <c r="G1607" t="s">
        <v>69</v>
      </c>
      <c r="H1607" t="s">
        <v>37</v>
      </c>
      <c r="I1607" s="9">
        <v>44927</v>
      </c>
      <c r="J1607" s="9">
        <v>44935</v>
      </c>
      <c r="K1607" s="9">
        <v>44943</v>
      </c>
      <c r="L1607" t="s">
        <v>75</v>
      </c>
      <c r="M1607" s="5"/>
      <c r="P1607" s="4">
        <v>4</v>
      </c>
      <c r="Q1607" t="s">
        <v>28</v>
      </c>
      <c r="R1607" s="10" t="str">
        <f t="shared" si="50"/>
        <v>22-27</v>
      </c>
      <c r="S1607">
        <f t="shared" si="51"/>
        <v>16</v>
      </c>
    </row>
    <row r="1608" spans="1:19">
      <c r="A1608" t="s">
        <v>1682</v>
      </c>
      <c r="B1608" t="s">
        <v>13</v>
      </c>
      <c r="C1608" s="4">
        <v>32</v>
      </c>
      <c r="D1608" t="s">
        <v>24</v>
      </c>
      <c r="E1608" t="s">
        <v>43</v>
      </c>
      <c r="F1608" t="s">
        <v>26</v>
      </c>
      <c r="G1608" t="s">
        <v>17</v>
      </c>
      <c r="H1608" t="s">
        <v>67</v>
      </c>
      <c r="I1608" s="9">
        <v>44927</v>
      </c>
      <c r="J1608" s="9">
        <v>44941</v>
      </c>
      <c r="K1608" s="9">
        <v>44947</v>
      </c>
      <c r="L1608" t="s">
        <v>19</v>
      </c>
      <c r="M1608" s="4">
        <v>60673</v>
      </c>
      <c r="N1608">
        <v>4.2</v>
      </c>
      <c r="O1608" t="s">
        <v>20</v>
      </c>
      <c r="P1608" s="4">
        <v>4</v>
      </c>
      <c r="Q1608" t="s">
        <v>21</v>
      </c>
      <c r="R1608" s="10" t="str">
        <f t="shared" si="50"/>
        <v>28-33</v>
      </c>
      <c r="S1608">
        <f t="shared" si="51"/>
        <v>20</v>
      </c>
    </row>
    <row r="1609" spans="1:19">
      <c r="A1609" t="s">
        <v>1683</v>
      </c>
      <c r="B1609" t="s">
        <v>30</v>
      </c>
      <c r="C1609" s="4">
        <v>35</v>
      </c>
      <c r="D1609" t="s">
        <v>34</v>
      </c>
      <c r="E1609" t="s">
        <v>47</v>
      </c>
      <c r="F1609" t="s">
        <v>73</v>
      </c>
      <c r="G1609" t="s">
        <v>17</v>
      </c>
      <c r="H1609" t="s">
        <v>37</v>
      </c>
      <c r="I1609" s="9">
        <v>44927</v>
      </c>
      <c r="J1609" s="9">
        <v>44936</v>
      </c>
      <c r="K1609" s="9">
        <v>44948</v>
      </c>
      <c r="L1609" t="s">
        <v>38</v>
      </c>
      <c r="M1609" s="5"/>
      <c r="P1609" s="5"/>
      <c r="Q1609" t="s">
        <v>28</v>
      </c>
      <c r="R1609" s="10" t="str">
        <f t="shared" si="50"/>
        <v>34-39</v>
      </c>
      <c r="S1609">
        <f t="shared" si="51"/>
        <v>21</v>
      </c>
    </row>
    <row r="1610" spans="1:19">
      <c r="A1610" t="s">
        <v>1684</v>
      </c>
      <c r="B1610" t="s">
        <v>13</v>
      </c>
      <c r="C1610" s="4">
        <v>25</v>
      </c>
      <c r="D1610" t="s">
        <v>58</v>
      </c>
      <c r="E1610" t="s">
        <v>111</v>
      </c>
      <c r="F1610" t="s">
        <v>31</v>
      </c>
      <c r="G1610" t="s">
        <v>27</v>
      </c>
      <c r="H1610" t="s">
        <v>37</v>
      </c>
      <c r="I1610" s="9">
        <v>44927</v>
      </c>
      <c r="J1610" s="9">
        <v>44943</v>
      </c>
      <c r="K1610" s="9">
        <v>44948</v>
      </c>
      <c r="L1610" t="s">
        <v>38</v>
      </c>
      <c r="M1610" s="5"/>
      <c r="P1610" s="5"/>
      <c r="Q1610" t="s">
        <v>28</v>
      </c>
      <c r="R1610" s="10" t="str">
        <f t="shared" si="50"/>
        <v>22-27</v>
      </c>
      <c r="S1610">
        <f t="shared" si="51"/>
        <v>21</v>
      </c>
    </row>
    <row r="1611" spans="1:19">
      <c r="A1611" t="s">
        <v>1685</v>
      </c>
      <c r="B1611" t="s">
        <v>13</v>
      </c>
      <c r="C1611" s="4">
        <v>36</v>
      </c>
      <c r="D1611" t="s">
        <v>24</v>
      </c>
      <c r="E1611" t="s">
        <v>43</v>
      </c>
      <c r="F1611" t="s">
        <v>53</v>
      </c>
      <c r="G1611" t="s">
        <v>27</v>
      </c>
      <c r="H1611" t="s">
        <v>18</v>
      </c>
      <c r="I1611" s="9">
        <v>44927</v>
      </c>
      <c r="J1611" s="9">
        <v>44936</v>
      </c>
      <c r="K1611" s="9">
        <v>44941</v>
      </c>
      <c r="L1611" t="s">
        <v>38</v>
      </c>
      <c r="M1611" s="5"/>
      <c r="P1611" s="4">
        <v>4</v>
      </c>
      <c r="Q1611" t="s">
        <v>28</v>
      </c>
      <c r="R1611" s="10" t="str">
        <f t="shared" si="50"/>
        <v>34-39</v>
      </c>
      <c r="S1611">
        <f t="shared" si="51"/>
        <v>14</v>
      </c>
    </row>
    <row r="1612" spans="1:19">
      <c r="A1612" t="s">
        <v>1686</v>
      </c>
      <c r="B1612" t="s">
        <v>30</v>
      </c>
      <c r="C1612" s="4">
        <v>27</v>
      </c>
      <c r="D1612" t="s">
        <v>24</v>
      </c>
      <c r="E1612" t="s">
        <v>25</v>
      </c>
      <c r="F1612" t="s">
        <v>44</v>
      </c>
      <c r="G1612" t="s">
        <v>32</v>
      </c>
      <c r="H1612" t="s">
        <v>37</v>
      </c>
      <c r="I1612" s="9">
        <v>44928</v>
      </c>
      <c r="J1612" s="9">
        <v>44946</v>
      </c>
      <c r="K1612" s="9">
        <v>44953</v>
      </c>
      <c r="L1612" t="s">
        <v>19</v>
      </c>
      <c r="M1612" s="4">
        <v>56055</v>
      </c>
      <c r="N1612">
        <v>4.8</v>
      </c>
      <c r="O1612" t="s">
        <v>20</v>
      </c>
      <c r="P1612" s="4">
        <v>5</v>
      </c>
      <c r="Q1612" t="s">
        <v>21</v>
      </c>
      <c r="R1612" s="10" t="str">
        <f t="shared" si="50"/>
        <v>22-27</v>
      </c>
      <c r="S1612">
        <f t="shared" si="51"/>
        <v>25</v>
      </c>
    </row>
    <row r="1613" spans="1:19">
      <c r="A1613" t="s">
        <v>1687</v>
      </c>
      <c r="B1613" t="s">
        <v>30</v>
      </c>
      <c r="C1613" s="4">
        <v>38</v>
      </c>
      <c r="D1613" t="s">
        <v>14</v>
      </c>
      <c r="E1613" t="s">
        <v>65</v>
      </c>
      <c r="F1613" t="s">
        <v>96</v>
      </c>
      <c r="G1613" t="s">
        <v>17</v>
      </c>
      <c r="H1613" t="s">
        <v>37</v>
      </c>
      <c r="I1613" s="9">
        <v>44928</v>
      </c>
      <c r="J1613" s="9">
        <v>44943</v>
      </c>
      <c r="K1613" s="9">
        <v>44947</v>
      </c>
      <c r="L1613" t="s">
        <v>19</v>
      </c>
      <c r="M1613" s="5"/>
      <c r="O1613" t="s">
        <v>20</v>
      </c>
      <c r="P1613" s="5"/>
      <c r="Q1613" t="s">
        <v>28</v>
      </c>
      <c r="R1613" s="10" t="str">
        <f t="shared" si="50"/>
        <v>34-39</v>
      </c>
      <c r="S1613">
        <f t="shared" si="51"/>
        <v>19</v>
      </c>
    </row>
    <row r="1614" spans="1:19">
      <c r="A1614" t="s">
        <v>1688</v>
      </c>
      <c r="B1614" t="s">
        <v>13</v>
      </c>
      <c r="C1614" s="4">
        <v>36</v>
      </c>
      <c r="D1614" t="s">
        <v>14</v>
      </c>
      <c r="E1614" t="s">
        <v>65</v>
      </c>
      <c r="F1614" t="s">
        <v>53</v>
      </c>
      <c r="G1614" t="s">
        <v>27</v>
      </c>
      <c r="H1614" t="s">
        <v>18</v>
      </c>
      <c r="I1614" s="9">
        <v>44928</v>
      </c>
      <c r="J1614" s="9">
        <v>44941</v>
      </c>
      <c r="K1614" s="9">
        <v>44949</v>
      </c>
      <c r="L1614" t="s">
        <v>38</v>
      </c>
      <c r="M1614" s="5"/>
      <c r="P1614" s="4">
        <v>4</v>
      </c>
      <c r="Q1614" t="s">
        <v>28</v>
      </c>
      <c r="R1614" s="10" t="str">
        <f t="shared" si="50"/>
        <v>34-39</v>
      </c>
      <c r="S1614">
        <f t="shared" si="51"/>
        <v>21</v>
      </c>
    </row>
    <row r="1615" spans="1:19">
      <c r="A1615" t="s">
        <v>1689</v>
      </c>
      <c r="B1615" t="s">
        <v>13</v>
      </c>
      <c r="C1615" s="4">
        <v>29</v>
      </c>
      <c r="D1615" t="s">
        <v>24</v>
      </c>
      <c r="E1615" t="s">
        <v>43</v>
      </c>
      <c r="F1615" t="s">
        <v>73</v>
      </c>
      <c r="G1615" t="s">
        <v>27</v>
      </c>
      <c r="H1615" t="s">
        <v>48</v>
      </c>
      <c r="I1615" s="9">
        <v>44928</v>
      </c>
      <c r="J1615" s="9">
        <v>44939</v>
      </c>
      <c r="K1615" s="9">
        <v>44946</v>
      </c>
      <c r="L1615" t="s">
        <v>38</v>
      </c>
      <c r="M1615" s="5"/>
      <c r="P1615" s="4">
        <v>4</v>
      </c>
      <c r="Q1615" t="s">
        <v>21</v>
      </c>
      <c r="R1615" s="10" t="str">
        <f t="shared" si="50"/>
        <v>28-33</v>
      </c>
      <c r="S1615">
        <f t="shared" si="51"/>
        <v>18</v>
      </c>
    </row>
    <row r="1616" spans="1:19">
      <c r="A1616" t="s">
        <v>1690</v>
      </c>
      <c r="B1616" t="s">
        <v>13</v>
      </c>
      <c r="C1616" s="4">
        <v>31</v>
      </c>
      <c r="D1616" t="s">
        <v>34</v>
      </c>
      <c r="E1616" t="s">
        <v>35</v>
      </c>
      <c r="F1616" t="s">
        <v>44</v>
      </c>
      <c r="G1616" t="s">
        <v>69</v>
      </c>
      <c r="H1616" t="s">
        <v>51</v>
      </c>
      <c r="I1616" s="9">
        <v>44929</v>
      </c>
      <c r="J1616" s="9">
        <v>44948</v>
      </c>
      <c r="K1616" s="9">
        <v>44960</v>
      </c>
      <c r="L1616" t="s">
        <v>75</v>
      </c>
      <c r="M1616" s="5"/>
      <c r="P1616" s="4">
        <v>5</v>
      </c>
      <c r="Q1616" t="s">
        <v>28</v>
      </c>
      <c r="R1616" s="10" t="str">
        <f t="shared" si="50"/>
        <v>28-33</v>
      </c>
      <c r="S1616">
        <f t="shared" si="51"/>
        <v>31</v>
      </c>
    </row>
    <row r="1617" spans="1:19">
      <c r="A1617" t="s">
        <v>1691</v>
      </c>
      <c r="B1617" t="s">
        <v>30</v>
      </c>
      <c r="C1617" s="4">
        <v>25</v>
      </c>
      <c r="D1617" t="s">
        <v>14</v>
      </c>
      <c r="E1617" t="s">
        <v>15</v>
      </c>
      <c r="F1617" t="s">
        <v>86</v>
      </c>
      <c r="G1617" t="s">
        <v>27</v>
      </c>
      <c r="H1617" t="s">
        <v>51</v>
      </c>
      <c r="I1617" s="9">
        <v>44929</v>
      </c>
      <c r="J1617" s="9">
        <v>44941</v>
      </c>
      <c r="K1617" s="9">
        <v>44948</v>
      </c>
      <c r="L1617" t="s">
        <v>38</v>
      </c>
      <c r="M1617" s="5"/>
      <c r="P1617" s="4">
        <v>4</v>
      </c>
      <c r="Q1617" t="s">
        <v>28</v>
      </c>
      <c r="R1617" s="10" t="str">
        <f t="shared" si="50"/>
        <v>22-27</v>
      </c>
      <c r="S1617">
        <f t="shared" si="51"/>
        <v>19</v>
      </c>
    </row>
    <row r="1618" spans="1:19">
      <c r="A1618" t="s">
        <v>1692</v>
      </c>
      <c r="B1618" t="s">
        <v>23</v>
      </c>
      <c r="C1618" s="4">
        <v>31</v>
      </c>
      <c r="D1618" t="s">
        <v>34</v>
      </c>
      <c r="E1618" t="s">
        <v>35</v>
      </c>
      <c r="F1618" t="s">
        <v>53</v>
      </c>
      <c r="G1618" t="s">
        <v>27</v>
      </c>
      <c r="H1618" t="s">
        <v>51</v>
      </c>
      <c r="I1618" s="9">
        <v>44929</v>
      </c>
      <c r="J1618" s="9">
        <v>44941</v>
      </c>
      <c r="K1618" s="9">
        <v>44945</v>
      </c>
      <c r="L1618" t="s">
        <v>19</v>
      </c>
      <c r="M1618" s="4">
        <v>83264</v>
      </c>
      <c r="N1618">
        <v>5</v>
      </c>
      <c r="O1618" t="s">
        <v>20</v>
      </c>
      <c r="P1618" s="4">
        <v>5</v>
      </c>
      <c r="Q1618" t="s">
        <v>28</v>
      </c>
      <c r="R1618" s="10" t="str">
        <f t="shared" si="50"/>
        <v>28-33</v>
      </c>
      <c r="S1618">
        <f t="shared" si="51"/>
        <v>16</v>
      </c>
    </row>
    <row r="1619" spans="1:19">
      <c r="A1619" t="s">
        <v>1693</v>
      </c>
      <c r="B1619" t="s">
        <v>30</v>
      </c>
      <c r="C1619" s="4">
        <v>30</v>
      </c>
      <c r="D1619" t="s">
        <v>40</v>
      </c>
      <c r="E1619" t="s">
        <v>253</v>
      </c>
      <c r="F1619" t="s">
        <v>36</v>
      </c>
      <c r="G1619" t="s">
        <v>27</v>
      </c>
      <c r="H1619" t="s">
        <v>37</v>
      </c>
      <c r="I1619" s="9">
        <v>44929</v>
      </c>
      <c r="J1619" s="9">
        <v>44940</v>
      </c>
      <c r="K1619" s="9">
        <v>44947</v>
      </c>
      <c r="L1619" t="s">
        <v>19</v>
      </c>
      <c r="M1619" s="4">
        <v>74403</v>
      </c>
      <c r="N1619">
        <v>3.5</v>
      </c>
      <c r="O1619" t="s">
        <v>20</v>
      </c>
      <c r="P1619" s="4">
        <v>4</v>
      </c>
      <c r="Q1619" t="s">
        <v>28</v>
      </c>
      <c r="R1619" s="10" t="str">
        <f t="shared" si="50"/>
        <v>28-33</v>
      </c>
      <c r="S1619">
        <f t="shared" si="51"/>
        <v>18</v>
      </c>
    </row>
    <row r="1620" spans="1:19">
      <c r="A1620" t="s">
        <v>1694</v>
      </c>
      <c r="B1620" t="s">
        <v>13</v>
      </c>
      <c r="C1620" s="4">
        <v>28</v>
      </c>
      <c r="D1620" t="s">
        <v>14</v>
      </c>
      <c r="E1620" t="s">
        <v>15</v>
      </c>
      <c r="F1620" t="s">
        <v>61</v>
      </c>
      <c r="G1620" t="s">
        <v>32</v>
      </c>
      <c r="H1620" t="s">
        <v>37</v>
      </c>
      <c r="I1620" s="9">
        <v>44929</v>
      </c>
      <c r="J1620" s="9">
        <v>44937</v>
      </c>
      <c r="K1620" s="9">
        <v>44945</v>
      </c>
      <c r="L1620" t="s">
        <v>19</v>
      </c>
      <c r="M1620" s="5"/>
      <c r="O1620" t="s">
        <v>20</v>
      </c>
      <c r="P1620" s="4">
        <v>4</v>
      </c>
      <c r="Q1620" t="s">
        <v>28</v>
      </c>
      <c r="R1620" s="10" t="str">
        <f t="shared" si="50"/>
        <v>28-33</v>
      </c>
      <c r="S1620">
        <f t="shared" si="51"/>
        <v>16</v>
      </c>
    </row>
    <row r="1621" spans="1:19">
      <c r="A1621" t="s">
        <v>1695</v>
      </c>
      <c r="B1621" t="s">
        <v>30</v>
      </c>
      <c r="C1621" s="4">
        <v>31</v>
      </c>
      <c r="D1621" t="s">
        <v>24</v>
      </c>
      <c r="E1621" t="s">
        <v>43</v>
      </c>
      <c r="F1621" t="s">
        <v>96</v>
      </c>
      <c r="G1621" t="s">
        <v>32</v>
      </c>
      <c r="H1621" t="s">
        <v>37</v>
      </c>
      <c r="I1621" s="9">
        <v>44930</v>
      </c>
      <c r="J1621" s="9">
        <v>44938</v>
      </c>
      <c r="K1621" s="9">
        <v>44943</v>
      </c>
      <c r="L1621" t="s">
        <v>56</v>
      </c>
      <c r="M1621" s="5"/>
      <c r="P1621" s="4">
        <v>3</v>
      </c>
      <c r="Q1621" t="s">
        <v>28</v>
      </c>
      <c r="R1621" s="10" t="str">
        <f t="shared" si="50"/>
        <v>28-33</v>
      </c>
      <c r="S1621">
        <f t="shared" si="51"/>
        <v>13</v>
      </c>
    </row>
    <row r="1622" spans="1:19">
      <c r="A1622" t="s">
        <v>1696</v>
      </c>
      <c r="B1622" t="s">
        <v>13</v>
      </c>
      <c r="C1622" s="4">
        <v>25</v>
      </c>
      <c r="D1622" t="s">
        <v>24</v>
      </c>
      <c r="E1622" t="s">
        <v>43</v>
      </c>
      <c r="F1622" t="s">
        <v>50</v>
      </c>
      <c r="G1622" t="s">
        <v>27</v>
      </c>
      <c r="H1622" t="s">
        <v>18</v>
      </c>
      <c r="I1622" s="9">
        <v>44930</v>
      </c>
      <c r="J1622" s="9">
        <v>44947</v>
      </c>
      <c r="K1622" s="9">
        <v>44951</v>
      </c>
      <c r="L1622" t="s">
        <v>38</v>
      </c>
      <c r="M1622" s="5"/>
      <c r="P1622" s="4">
        <v>2</v>
      </c>
      <c r="Q1622" t="s">
        <v>21</v>
      </c>
      <c r="R1622" s="10" t="str">
        <f t="shared" si="50"/>
        <v>22-27</v>
      </c>
      <c r="S1622">
        <f t="shared" si="51"/>
        <v>21</v>
      </c>
    </row>
    <row r="1623" spans="1:19">
      <c r="A1623" t="s">
        <v>1697</v>
      </c>
      <c r="B1623" t="s">
        <v>13</v>
      </c>
      <c r="C1623" s="4">
        <v>37</v>
      </c>
      <c r="D1623" t="s">
        <v>34</v>
      </c>
      <c r="E1623" t="s">
        <v>35</v>
      </c>
      <c r="F1623" t="s">
        <v>31</v>
      </c>
      <c r="G1623" t="s">
        <v>27</v>
      </c>
      <c r="H1623" t="s">
        <v>18</v>
      </c>
      <c r="I1623" s="9">
        <v>44930</v>
      </c>
      <c r="J1623" s="9">
        <v>44939</v>
      </c>
      <c r="K1623" s="9">
        <v>44950</v>
      </c>
      <c r="L1623" t="s">
        <v>19</v>
      </c>
      <c r="M1623" s="4">
        <v>60123</v>
      </c>
      <c r="N1623">
        <v>3.6</v>
      </c>
      <c r="O1623" t="s">
        <v>20</v>
      </c>
      <c r="P1623" s="5"/>
      <c r="Q1623" t="s">
        <v>28</v>
      </c>
      <c r="R1623" s="10" t="str">
        <f t="shared" si="50"/>
        <v>34-39</v>
      </c>
      <c r="S1623">
        <f t="shared" si="51"/>
        <v>20</v>
      </c>
    </row>
    <row r="1624" spans="1:19">
      <c r="A1624" t="s">
        <v>1698</v>
      </c>
      <c r="B1624" t="s">
        <v>13</v>
      </c>
      <c r="C1624" s="4">
        <v>29</v>
      </c>
      <c r="D1624" t="s">
        <v>24</v>
      </c>
      <c r="E1624" t="s">
        <v>43</v>
      </c>
      <c r="F1624" t="s">
        <v>96</v>
      </c>
      <c r="G1624" t="s">
        <v>17</v>
      </c>
      <c r="H1624" t="s">
        <v>18</v>
      </c>
      <c r="I1624" s="9">
        <v>44930</v>
      </c>
      <c r="J1624" s="9">
        <v>44938</v>
      </c>
      <c r="K1624" s="9">
        <v>44942</v>
      </c>
      <c r="L1624" t="s">
        <v>19</v>
      </c>
      <c r="M1624" s="4">
        <v>55239</v>
      </c>
      <c r="N1624">
        <v>4.9000000000000004</v>
      </c>
      <c r="O1624" t="s">
        <v>20</v>
      </c>
      <c r="P1624" s="4">
        <v>4</v>
      </c>
      <c r="Q1624" t="s">
        <v>28</v>
      </c>
      <c r="R1624" s="10" t="str">
        <f t="shared" si="50"/>
        <v>28-33</v>
      </c>
      <c r="S1624">
        <f t="shared" si="51"/>
        <v>12</v>
      </c>
    </row>
    <row r="1625" spans="1:19">
      <c r="A1625" t="s">
        <v>1699</v>
      </c>
      <c r="B1625" t="s">
        <v>23</v>
      </c>
      <c r="C1625" s="4">
        <v>40</v>
      </c>
      <c r="D1625" t="s">
        <v>24</v>
      </c>
      <c r="E1625" t="s">
        <v>43</v>
      </c>
      <c r="F1625" t="s">
        <v>61</v>
      </c>
      <c r="G1625" t="s">
        <v>27</v>
      </c>
      <c r="H1625" t="s">
        <v>37</v>
      </c>
      <c r="I1625" s="9">
        <v>44930</v>
      </c>
      <c r="J1625" s="9">
        <v>44947</v>
      </c>
      <c r="K1625" s="9">
        <v>44951</v>
      </c>
      <c r="L1625" t="s">
        <v>19</v>
      </c>
      <c r="M1625" s="5"/>
      <c r="O1625" t="s">
        <v>20</v>
      </c>
      <c r="P1625" s="4">
        <v>5</v>
      </c>
      <c r="Q1625" t="s">
        <v>28</v>
      </c>
      <c r="R1625" s="10" t="str">
        <f t="shared" si="50"/>
        <v>40-45</v>
      </c>
      <c r="S1625">
        <f t="shared" si="51"/>
        <v>21</v>
      </c>
    </row>
    <row r="1626" spans="1:19">
      <c r="A1626" t="s">
        <v>1700</v>
      </c>
      <c r="B1626" t="s">
        <v>13</v>
      </c>
      <c r="C1626" s="4">
        <v>34</v>
      </c>
      <c r="D1626" t="s">
        <v>14</v>
      </c>
      <c r="E1626" t="s">
        <v>15</v>
      </c>
      <c r="F1626" t="s">
        <v>44</v>
      </c>
      <c r="G1626" t="s">
        <v>27</v>
      </c>
      <c r="H1626" t="s">
        <v>37</v>
      </c>
      <c r="I1626" s="9">
        <v>44930</v>
      </c>
      <c r="J1626" s="9">
        <v>44948</v>
      </c>
      <c r="K1626" s="9">
        <v>44957</v>
      </c>
      <c r="L1626" t="s">
        <v>19</v>
      </c>
      <c r="M1626" s="4">
        <v>68338</v>
      </c>
      <c r="N1626">
        <v>4.3</v>
      </c>
      <c r="O1626" t="s">
        <v>20</v>
      </c>
      <c r="P1626" s="4">
        <v>1</v>
      </c>
      <c r="Q1626" t="s">
        <v>28</v>
      </c>
      <c r="R1626" s="10" t="str">
        <f t="shared" si="50"/>
        <v>34-39</v>
      </c>
      <c r="S1626">
        <f t="shared" si="51"/>
        <v>27</v>
      </c>
    </row>
    <row r="1627" spans="1:19">
      <c r="A1627" t="s">
        <v>1701</v>
      </c>
      <c r="B1627" t="s">
        <v>30</v>
      </c>
      <c r="C1627" s="4">
        <v>38</v>
      </c>
      <c r="D1627" t="s">
        <v>24</v>
      </c>
      <c r="E1627" t="s">
        <v>43</v>
      </c>
      <c r="F1627" t="s">
        <v>53</v>
      </c>
      <c r="G1627" t="s">
        <v>27</v>
      </c>
      <c r="H1627" t="s">
        <v>18</v>
      </c>
      <c r="I1627" s="9">
        <v>44931</v>
      </c>
      <c r="J1627" s="9">
        <v>44953</v>
      </c>
      <c r="K1627" s="9">
        <v>44958</v>
      </c>
      <c r="L1627" t="s">
        <v>19</v>
      </c>
      <c r="M1627" s="4">
        <v>67466</v>
      </c>
      <c r="N1627">
        <v>4.4000000000000004</v>
      </c>
      <c r="O1627" t="s">
        <v>20</v>
      </c>
      <c r="P1627" s="4">
        <v>4</v>
      </c>
      <c r="Q1627" t="s">
        <v>28</v>
      </c>
      <c r="R1627" s="10" t="str">
        <f t="shared" si="50"/>
        <v>34-39</v>
      </c>
      <c r="S1627">
        <f t="shared" si="51"/>
        <v>27</v>
      </c>
    </row>
    <row r="1628" spans="1:19">
      <c r="A1628" t="s">
        <v>1702</v>
      </c>
      <c r="B1628" t="s">
        <v>13</v>
      </c>
      <c r="C1628" s="4">
        <v>35</v>
      </c>
      <c r="D1628" t="s">
        <v>83</v>
      </c>
      <c r="E1628" t="s">
        <v>117</v>
      </c>
      <c r="F1628" t="s">
        <v>26</v>
      </c>
      <c r="G1628" t="s">
        <v>27</v>
      </c>
      <c r="H1628" t="s">
        <v>37</v>
      </c>
      <c r="I1628" s="9">
        <v>44931</v>
      </c>
      <c r="J1628" s="9">
        <v>44952</v>
      </c>
      <c r="K1628" s="9">
        <v>44960</v>
      </c>
      <c r="L1628" t="s">
        <v>56</v>
      </c>
      <c r="M1628" s="5"/>
      <c r="P1628" s="4">
        <v>1</v>
      </c>
      <c r="Q1628" t="s">
        <v>28</v>
      </c>
      <c r="R1628" s="10" t="str">
        <f t="shared" si="50"/>
        <v>34-39</v>
      </c>
      <c r="S1628">
        <f t="shared" si="51"/>
        <v>29</v>
      </c>
    </row>
    <row r="1629" spans="1:19">
      <c r="A1629" t="s">
        <v>1703</v>
      </c>
      <c r="B1629" t="s">
        <v>13</v>
      </c>
      <c r="C1629" s="4">
        <v>35</v>
      </c>
      <c r="D1629" t="s">
        <v>14</v>
      </c>
      <c r="E1629" t="s">
        <v>15</v>
      </c>
      <c r="F1629" t="s">
        <v>125</v>
      </c>
      <c r="G1629" t="s">
        <v>32</v>
      </c>
      <c r="H1629" t="s">
        <v>48</v>
      </c>
      <c r="I1629" s="9">
        <v>44931</v>
      </c>
      <c r="J1629" s="9">
        <v>44942</v>
      </c>
      <c r="K1629" s="9">
        <v>44946</v>
      </c>
      <c r="L1629" t="s">
        <v>38</v>
      </c>
      <c r="M1629" s="5"/>
      <c r="P1629" s="4">
        <v>5</v>
      </c>
      <c r="Q1629" t="s">
        <v>21</v>
      </c>
      <c r="R1629" s="10" t="str">
        <f t="shared" si="50"/>
        <v>34-39</v>
      </c>
      <c r="S1629">
        <f t="shared" si="51"/>
        <v>15</v>
      </c>
    </row>
    <row r="1630" spans="1:19">
      <c r="A1630" t="s">
        <v>1704</v>
      </c>
      <c r="B1630" t="s">
        <v>13</v>
      </c>
      <c r="C1630" s="4">
        <v>38</v>
      </c>
      <c r="D1630" t="s">
        <v>24</v>
      </c>
      <c r="E1630" t="s">
        <v>43</v>
      </c>
      <c r="F1630" t="s">
        <v>106</v>
      </c>
      <c r="G1630" t="s">
        <v>17</v>
      </c>
      <c r="H1630" t="s">
        <v>51</v>
      </c>
      <c r="I1630" s="9">
        <v>44931</v>
      </c>
      <c r="J1630" s="9">
        <v>44948</v>
      </c>
      <c r="K1630" s="9">
        <v>44957</v>
      </c>
      <c r="L1630" t="s">
        <v>19</v>
      </c>
      <c r="M1630" s="4">
        <v>191268</v>
      </c>
      <c r="N1630">
        <v>3.6</v>
      </c>
      <c r="O1630" t="s">
        <v>20</v>
      </c>
      <c r="P1630" s="4">
        <v>4</v>
      </c>
      <c r="Q1630" t="s">
        <v>28</v>
      </c>
      <c r="R1630" s="10" t="str">
        <f t="shared" si="50"/>
        <v>34-39</v>
      </c>
      <c r="S1630">
        <f t="shared" si="51"/>
        <v>26</v>
      </c>
    </row>
    <row r="1631" spans="1:19">
      <c r="A1631" t="s">
        <v>1705</v>
      </c>
      <c r="B1631" t="s">
        <v>13</v>
      </c>
      <c r="C1631" s="4">
        <v>30</v>
      </c>
      <c r="D1631" t="s">
        <v>34</v>
      </c>
      <c r="E1631" t="s">
        <v>47</v>
      </c>
      <c r="F1631" t="s">
        <v>106</v>
      </c>
      <c r="G1631" t="s">
        <v>32</v>
      </c>
      <c r="H1631" t="s">
        <v>37</v>
      </c>
      <c r="I1631" s="9">
        <v>44931</v>
      </c>
      <c r="J1631" s="9">
        <v>44949</v>
      </c>
      <c r="K1631" s="9">
        <v>44957</v>
      </c>
      <c r="L1631" t="s">
        <v>19</v>
      </c>
      <c r="M1631" s="4">
        <v>176651</v>
      </c>
      <c r="N1631">
        <v>4.5</v>
      </c>
      <c r="O1631" t="s">
        <v>20</v>
      </c>
      <c r="P1631" s="4">
        <v>4</v>
      </c>
      <c r="Q1631" t="s">
        <v>28</v>
      </c>
      <c r="R1631" s="10" t="str">
        <f t="shared" si="50"/>
        <v>28-33</v>
      </c>
      <c r="S1631">
        <f t="shared" si="51"/>
        <v>26</v>
      </c>
    </row>
    <row r="1632" spans="1:19">
      <c r="A1632" t="s">
        <v>1706</v>
      </c>
      <c r="B1632" t="s">
        <v>30</v>
      </c>
      <c r="C1632" s="4">
        <v>32</v>
      </c>
      <c r="D1632" t="s">
        <v>34</v>
      </c>
      <c r="E1632" t="s">
        <v>47</v>
      </c>
      <c r="F1632" t="s">
        <v>44</v>
      </c>
      <c r="G1632" t="s">
        <v>17</v>
      </c>
      <c r="H1632" t="s">
        <v>48</v>
      </c>
      <c r="I1632" s="9">
        <v>44932</v>
      </c>
      <c r="J1632" s="9">
        <v>44941</v>
      </c>
      <c r="K1632" s="9">
        <v>44951</v>
      </c>
      <c r="L1632" t="s">
        <v>38</v>
      </c>
      <c r="M1632" s="5"/>
      <c r="P1632" s="4">
        <v>5</v>
      </c>
      <c r="Q1632" t="s">
        <v>28</v>
      </c>
      <c r="R1632" s="10" t="str">
        <f t="shared" si="50"/>
        <v>28-33</v>
      </c>
      <c r="S1632">
        <f t="shared" si="51"/>
        <v>19</v>
      </c>
    </row>
    <row r="1633" spans="1:19">
      <c r="A1633" t="s">
        <v>1707</v>
      </c>
      <c r="B1633" t="s">
        <v>13</v>
      </c>
      <c r="C1633" s="4">
        <v>32</v>
      </c>
      <c r="D1633" t="s">
        <v>34</v>
      </c>
      <c r="E1633" t="s">
        <v>47</v>
      </c>
      <c r="F1633" t="s">
        <v>78</v>
      </c>
      <c r="G1633" t="s">
        <v>66</v>
      </c>
      <c r="H1633" t="s">
        <v>18</v>
      </c>
      <c r="I1633" s="9">
        <v>44932</v>
      </c>
      <c r="J1633" s="9">
        <v>44951</v>
      </c>
      <c r="K1633" s="9">
        <v>44963</v>
      </c>
      <c r="L1633" t="s">
        <v>19</v>
      </c>
      <c r="M1633" s="4">
        <v>59642</v>
      </c>
      <c r="N1633">
        <v>3.8</v>
      </c>
      <c r="O1633" t="s">
        <v>20</v>
      </c>
      <c r="P1633" s="4">
        <v>5</v>
      </c>
      <c r="Q1633" t="s">
        <v>28</v>
      </c>
      <c r="R1633" s="10" t="str">
        <f t="shared" si="50"/>
        <v>28-33</v>
      </c>
      <c r="S1633">
        <f t="shared" si="51"/>
        <v>31</v>
      </c>
    </row>
    <row r="1634" spans="1:19">
      <c r="A1634" t="s">
        <v>1708</v>
      </c>
      <c r="B1634" t="s">
        <v>30</v>
      </c>
      <c r="C1634" s="4">
        <v>31</v>
      </c>
      <c r="D1634" t="s">
        <v>14</v>
      </c>
      <c r="E1634" t="s">
        <v>65</v>
      </c>
      <c r="F1634" t="s">
        <v>106</v>
      </c>
      <c r="G1634" t="s">
        <v>66</v>
      </c>
      <c r="H1634" t="s">
        <v>37</v>
      </c>
      <c r="I1634" s="9">
        <v>44933</v>
      </c>
      <c r="J1634" s="9">
        <v>44942</v>
      </c>
      <c r="K1634" s="9">
        <v>44949</v>
      </c>
      <c r="L1634" t="s">
        <v>38</v>
      </c>
      <c r="M1634" s="5"/>
      <c r="P1634" s="5"/>
      <c r="Q1634" t="s">
        <v>28</v>
      </c>
      <c r="R1634" s="10" t="str">
        <f t="shared" si="50"/>
        <v>28-33</v>
      </c>
      <c r="S1634">
        <f t="shared" si="51"/>
        <v>16</v>
      </c>
    </row>
    <row r="1635" spans="1:19">
      <c r="A1635" t="s">
        <v>1709</v>
      </c>
      <c r="B1635" t="s">
        <v>30</v>
      </c>
      <c r="C1635" s="4">
        <v>32</v>
      </c>
      <c r="D1635" t="s">
        <v>24</v>
      </c>
      <c r="E1635" t="s">
        <v>43</v>
      </c>
      <c r="F1635" t="s">
        <v>44</v>
      </c>
      <c r="G1635" t="s">
        <v>27</v>
      </c>
      <c r="H1635" t="s">
        <v>37</v>
      </c>
      <c r="I1635" s="9">
        <v>44933</v>
      </c>
      <c r="J1635" s="9">
        <v>44942</v>
      </c>
      <c r="K1635" s="9">
        <v>44951</v>
      </c>
      <c r="L1635" t="s">
        <v>38</v>
      </c>
      <c r="M1635" s="5"/>
      <c r="P1635" s="4">
        <v>4</v>
      </c>
      <c r="Q1635" t="s">
        <v>63</v>
      </c>
      <c r="R1635" s="10" t="str">
        <f t="shared" si="50"/>
        <v>28-33</v>
      </c>
      <c r="S1635">
        <f t="shared" si="51"/>
        <v>18</v>
      </c>
    </row>
    <row r="1636" spans="1:19">
      <c r="A1636" t="s">
        <v>1710</v>
      </c>
      <c r="B1636" t="s">
        <v>23</v>
      </c>
      <c r="C1636" s="4">
        <v>40</v>
      </c>
      <c r="D1636" t="s">
        <v>14</v>
      </c>
      <c r="E1636" t="s">
        <v>15</v>
      </c>
      <c r="F1636" t="s">
        <v>50</v>
      </c>
      <c r="G1636" t="s">
        <v>27</v>
      </c>
      <c r="H1636" t="s">
        <v>37</v>
      </c>
      <c r="I1636" s="9">
        <v>44933</v>
      </c>
      <c r="J1636" s="9">
        <v>44954</v>
      </c>
      <c r="K1636" s="9">
        <v>44964</v>
      </c>
      <c r="L1636" t="s">
        <v>19</v>
      </c>
      <c r="M1636" s="4">
        <v>38675</v>
      </c>
      <c r="N1636">
        <v>4.3</v>
      </c>
      <c r="O1636" t="s">
        <v>20</v>
      </c>
      <c r="P1636" s="4">
        <v>4</v>
      </c>
      <c r="Q1636" t="s">
        <v>63</v>
      </c>
      <c r="R1636" s="10" t="str">
        <f t="shared" si="50"/>
        <v>40-45</v>
      </c>
      <c r="S1636">
        <f t="shared" si="51"/>
        <v>31</v>
      </c>
    </row>
    <row r="1637" spans="1:19">
      <c r="A1637" t="s">
        <v>1711</v>
      </c>
      <c r="B1637" t="s">
        <v>13</v>
      </c>
      <c r="C1637" s="4">
        <v>34</v>
      </c>
      <c r="D1637" t="s">
        <v>129</v>
      </c>
      <c r="E1637" t="s">
        <v>205</v>
      </c>
      <c r="F1637" t="s">
        <v>31</v>
      </c>
      <c r="G1637" t="s">
        <v>32</v>
      </c>
      <c r="H1637" t="s">
        <v>18</v>
      </c>
      <c r="I1637" s="9">
        <v>44933</v>
      </c>
      <c r="J1637" s="9">
        <v>44950</v>
      </c>
      <c r="K1637" s="9">
        <v>44959</v>
      </c>
      <c r="L1637" t="s">
        <v>56</v>
      </c>
      <c r="M1637" s="5"/>
      <c r="P1637" s="4">
        <v>5</v>
      </c>
      <c r="Q1637" t="s">
        <v>21</v>
      </c>
      <c r="R1637" s="10" t="str">
        <f t="shared" si="50"/>
        <v>34-39</v>
      </c>
      <c r="S1637">
        <f t="shared" si="51"/>
        <v>26</v>
      </c>
    </row>
    <row r="1638" spans="1:19">
      <c r="A1638" t="s">
        <v>1712</v>
      </c>
      <c r="B1638" t="s">
        <v>13</v>
      </c>
      <c r="C1638" s="4">
        <v>31</v>
      </c>
      <c r="D1638" t="s">
        <v>58</v>
      </c>
      <c r="E1638" t="s">
        <v>111</v>
      </c>
      <c r="F1638" t="s">
        <v>44</v>
      </c>
      <c r="G1638" t="s">
        <v>32</v>
      </c>
      <c r="H1638" t="s">
        <v>37</v>
      </c>
      <c r="I1638" s="9">
        <v>44933</v>
      </c>
      <c r="J1638" s="9">
        <v>44943</v>
      </c>
      <c r="K1638" s="9">
        <v>44949</v>
      </c>
      <c r="L1638" t="s">
        <v>19</v>
      </c>
      <c r="M1638" s="4">
        <v>77017</v>
      </c>
      <c r="N1638">
        <v>3.7</v>
      </c>
      <c r="O1638" t="s">
        <v>20</v>
      </c>
      <c r="P1638" s="4">
        <v>1</v>
      </c>
      <c r="Q1638" t="s">
        <v>28</v>
      </c>
      <c r="R1638" s="10" t="str">
        <f t="shared" si="50"/>
        <v>28-33</v>
      </c>
      <c r="S1638">
        <f t="shared" si="51"/>
        <v>16</v>
      </c>
    </row>
    <row r="1639" spans="1:19">
      <c r="A1639" t="s">
        <v>1713</v>
      </c>
      <c r="B1639" t="s">
        <v>13</v>
      </c>
      <c r="C1639" s="4">
        <v>26</v>
      </c>
      <c r="D1639" t="s">
        <v>83</v>
      </c>
      <c r="E1639" t="s">
        <v>117</v>
      </c>
      <c r="F1639" t="s">
        <v>26</v>
      </c>
      <c r="G1639" t="s">
        <v>69</v>
      </c>
      <c r="H1639" t="s">
        <v>48</v>
      </c>
      <c r="I1639" s="9">
        <v>44934</v>
      </c>
      <c r="J1639" s="9">
        <v>44948</v>
      </c>
      <c r="K1639" s="9">
        <v>44953</v>
      </c>
      <c r="L1639" t="s">
        <v>19</v>
      </c>
      <c r="M1639" s="4">
        <v>62765</v>
      </c>
      <c r="N1639">
        <v>3.6</v>
      </c>
      <c r="O1639" t="s">
        <v>45</v>
      </c>
      <c r="P1639" s="4">
        <v>5</v>
      </c>
      <c r="Q1639" t="s">
        <v>28</v>
      </c>
      <c r="R1639" s="10" t="str">
        <f t="shared" si="50"/>
        <v>22-27</v>
      </c>
      <c r="S1639">
        <f t="shared" si="51"/>
        <v>19</v>
      </c>
    </row>
    <row r="1640" spans="1:19">
      <c r="A1640" t="s">
        <v>1714</v>
      </c>
      <c r="B1640" t="s">
        <v>23</v>
      </c>
      <c r="C1640" s="4">
        <v>23</v>
      </c>
      <c r="D1640" t="s">
        <v>14</v>
      </c>
      <c r="E1640" t="s">
        <v>15</v>
      </c>
      <c r="F1640" t="s">
        <v>50</v>
      </c>
      <c r="G1640" t="s">
        <v>17</v>
      </c>
      <c r="H1640" t="s">
        <v>67</v>
      </c>
      <c r="I1640" s="9">
        <v>44934</v>
      </c>
      <c r="J1640" s="9">
        <v>44952</v>
      </c>
      <c r="K1640" s="9">
        <v>44961</v>
      </c>
      <c r="L1640" t="s">
        <v>19</v>
      </c>
      <c r="M1640" s="4">
        <v>36868</v>
      </c>
      <c r="N1640">
        <v>4.2</v>
      </c>
      <c r="O1640" t="s">
        <v>20</v>
      </c>
      <c r="P1640" s="5"/>
      <c r="Q1640" t="s">
        <v>21</v>
      </c>
      <c r="R1640" s="10" t="str">
        <f t="shared" si="50"/>
        <v>22-27</v>
      </c>
      <c r="S1640">
        <f t="shared" si="51"/>
        <v>27</v>
      </c>
    </row>
    <row r="1641" spans="1:19">
      <c r="A1641" t="s">
        <v>1715</v>
      </c>
      <c r="B1641" t="s">
        <v>23</v>
      </c>
      <c r="C1641" s="4">
        <v>33</v>
      </c>
      <c r="D1641" t="s">
        <v>24</v>
      </c>
      <c r="E1641" t="s">
        <v>25</v>
      </c>
      <c r="F1641" t="s">
        <v>125</v>
      </c>
      <c r="G1641" t="s">
        <v>17</v>
      </c>
      <c r="H1641" t="s">
        <v>37</v>
      </c>
      <c r="I1641" s="9">
        <v>44934</v>
      </c>
      <c r="J1641" s="9">
        <v>44954</v>
      </c>
      <c r="K1641" s="9">
        <v>44964</v>
      </c>
      <c r="L1641" t="s">
        <v>56</v>
      </c>
      <c r="M1641" s="5"/>
      <c r="P1641" s="4">
        <v>4</v>
      </c>
      <c r="Q1641" t="s">
        <v>28</v>
      </c>
      <c r="R1641" s="10" t="str">
        <f t="shared" si="50"/>
        <v>28-33</v>
      </c>
      <c r="S1641">
        <f t="shared" si="51"/>
        <v>30</v>
      </c>
    </row>
    <row r="1642" spans="1:19">
      <c r="A1642" t="s">
        <v>1716</v>
      </c>
      <c r="B1642" t="s">
        <v>13</v>
      </c>
      <c r="C1642" s="4">
        <v>22</v>
      </c>
      <c r="D1642" t="s">
        <v>24</v>
      </c>
      <c r="E1642" t="s">
        <v>25</v>
      </c>
      <c r="F1642" t="s">
        <v>96</v>
      </c>
      <c r="G1642" t="s">
        <v>27</v>
      </c>
      <c r="H1642" t="s">
        <v>37</v>
      </c>
      <c r="I1642" s="9">
        <v>44934</v>
      </c>
      <c r="J1642" s="9">
        <v>44956</v>
      </c>
      <c r="K1642" s="9">
        <v>44968</v>
      </c>
      <c r="L1642" t="s">
        <v>19</v>
      </c>
      <c r="M1642" s="4">
        <v>38447</v>
      </c>
      <c r="N1642">
        <v>4.3</v>
      </c>
      <c r="O1642" t="s">
        <v>20</v>
      </c>
      <c r="P1642" s="5"/>
      <c r="Q1642" t="s">
        <v>21</v>
      </c>
      <c r="R1642" s="10" t="str">
        <f t="shared" si="50"/>
        <v>22-27</v>
      </c>
      <c r="S1642">
        <f t="shared" si="51"/>
        <v>34</v>
      </c>
    </row>
    <row r="1643" spans="1:19">
      <c r="A1643" t="s">
        <v>1717</v>
      </c>
      <c r="B1643" t="s">
        <v>30</v>
      </c>
      <c r="C1643" s="4">
        <v>22</v>
      </c>
      <c r="D1643" t="s">
        <v>14</v>
      </c>
      <c r="E1643" t="s">
        <v>15</v>
      </c>
      <c r="F1643" t="s">
        <v>26</v>
      </c>
      <c r="G1643" t="s">
        <v>17</v>
      </c>
      <c r="H1643" t="s">
        <v>18</v>
      </c>
      <c r="I1643" s="9">
        <v>44934</v>
      </c>
      <c r="J1643" s="9">
        <v>44952</v>
      </c>
      <c r="K1643" s="9">
        <v>44957</v>
      </c>
      <c r="L1643" t="s">
        <v>145</v>
      </c>
      <c r="M1643" s="5"/>
      <c r="P1643" s="4">
        <v>5</v>
      </c>
      <c r="Q1643" t="s">
        <v>28</v>
      </c>
      <c r="R1643" s="10" t="str">
        <f t="shared" si="50"/>
        <v>22-27</v>
      </c>
      <c r="S1643">
        <f t="shared" si="51"/>
        <v>23</v>
      </c>
    </row>
    <row r="1644" spans="1:19">
      <c r="A1644" t="s">
        <v>1718</v>
      </c>
      <c r="B1644" t="s">
        <v>13</v>
      </c>
      <c r="C1644" s="4">
        <v>52</v>
      </c>
      <c r="D1644" t="s">
        <v>24</v>
      </c>
      <c r="E1644" t="s">
        <v>25</v>
      </c>
      <c r="F1644" t="s">
        <v>96</v>
      </c>
      <c r="G1644" t="s">
        <v>69</v>
      </c>
      <c r="H1644" t="s">
        <v>48</v>
      </c>
      <c r="I1644" s="9">
        <v>44935</v>
      </c>
      <c r="J1644" s="9">
        <v>44952</v>
      </c>
      <c r="K1644" s="9">
        <v>44964</v>
      </c>
      <c r="L1644" t="s">
        <v>38</v>
      </c>
      <c r="M1644" s="5"/>
      <c r="P1644" s="4">
        <v>5</v>
      </c>
      <c r="Q1644" t="s">
        <v>28</v>
      </c>
      <c r="R1644" s="10" t="str">
        <f t="shared" si="50"/>
        <v>52-57</v>
      </c>
      <c r="S1644">
        <f t="shared" si="51"/>
        <v>29</v>
      </c>
    </row>
    <row r="1645" spans="1:19">
      <c r="A1645" t="s">
        <v>1719</v>
      </c>
      <c r="B1645" t="s">
        <v>30</v>
      </c>
      <c r="C1645" s="4">
        <v>25</v>
      </c>
      <c r="D1645" t="s">
        <v>58</v>
      </c>
      <c r="E1645" t="s">
        <v>111</v>
      </c>
      <c r="F1645" t="s">
        <v>78</v>
      </c>
      <c r="G1645" t="s">
        <v>66</v>
      </c>
      <c r="H1645" t="s">
        <v>37</v>
      </c>
      <c r="I1645" s="9">
        <v>44935</v>
      </c>
      <c r="J1645" s="9">
        <v>44955</v>
      </c>
      <c r="K1645" s="9">
        <v>44961</v>
      </c>
      <c r="L1645" t="s">
        <v>56</v>
      </c>
      <c r="M1645" s="5"/>
      <c r="P1645" s="4">
        <v>2</v>
      </c>
      <c r="Q1645" t="s">
        <v>28</v>
      </c>
      <c r="R1645" s="10" t="str">
        <f t="shared" si="50"/>
        <v>22-27</v>
      </c>
      <c r="S1645">
        <f t="shared" si="51"/>
        <v>26</v>
      </c>
    </row>
    <row r="1646" spans="1:19">
      <c r="A1646" t="s">
        <v>1720</v>
      </c>
      <c r="B1646" t="s">
        <v>13</v>
      </c>
      <c r="C1646" s="4">
        <v>24</v>
      </c>
      <c r="D1646" t="s">
        <v>14</v>
      </c>
      <c r="E1646" t="s">
        <v>15</v>
      </c>
      <c r="F1646" t="s">
        <v>53</v>
      </c>
      <c r="G1646" t="s">
        <v>27</v>
      </c>
      <c r="H1646" t="s">
        <v>18</v>
      </c>
      <c r="I1646" s="9">
        <v>44936</v>
      </c>
      <c r="J1646" s="9">
        <v>44946</v>
      </c>
      <c r="K1646" s="9">
        <v>44950</v>
      </c>
      <c r="L1646" t="s">
        <v>19</v>
      </c>
      <c r="M1646" s="5"/>
      <c r="O1646" t="s">
        <v>20</v>
      </c>
      <c r="P1646" s="4">
        <v>5</v>
      </c>
      <c r="Q1646" t="s">
        <v>63</v>
      </c>
      <c r="R1646" s="10" t="str">
        <f t="shared" si="50"/>
        <v>22-27</v>
      </c>
      <c r="S1646">
        <f t="shared" si="51"/>
        <v>14</v>
      </c>
    </row>
    <row r="1647" spans="1:19">
      <c r="A1647" t="s">
        <v>1721</v>
      </c>
      <c r="B1647" t="s">
        <v>30</v>
      </c>
      <c r="C1647" s="4">
        <v>25</v>
      </c>
      <c r="D1647" t="s">
        <v>83</v>
      </c>
      <c r="E1647" t="s">
        <v>117</v>
      </c>
      <c r="F1647" t="s">
        <v>44</v>
      </c>
      <c r="G1647" t="s">
        <v>17</v>
      </c>
      <c r="H1647" t="s">
        <v>51</v>
      </c>
      <c r="I1647" s="9">
        <v>44936</v>
      </c>
      <c r="J1647" s="9">
        <v>44958</v>
      </c>
      <c r="K1647" s="9">
        <v>44968</v>
      </c>
      <c r="L1647" t="s">
        <v>19</v>
      </c>
      <c r="M1647" s="4">
        <v>82312</v>
      </c>
      <c r="N1647">
        <v>4.5</v>
      </c>
      <c r="O1647" t="s">
        <v>20</v>
      </c>
      <c r="P1647" s="4">
        <v>5</v>
      </c>
      <c r="Q1647" t="s">
        <v>21</v>
      </c>
      <c r="R1647" s="10" t="str">
        <f t="shared" si="50"/>
        <v>22-27</v>
      </c>
      <c r="S1647">
        <f t="shared" si="51"/>
        <v>32</v>
      </c>
    </row>
    <row r="1648" spans="1:19">
      <c r="A1648" t="s">
        <v>1722</v>
      </c>
      <c r="B1648" t="s">
        <v>13</v>
      </c>
      <c r="C1648" s="4">
        <v>34</v>
      </c>
      <c r="D1648" t="s">
        <v>14</v>
      </c>
      <c r="E1648" t="s">
        <v>15</v>
      </c>
      <c r="F1648" t="s">
        <v>50</v>
      </c>
      <c r="G1648" t="s">
        <v>17</v>
      </c>
      <c r="H1648" t="s">
        <v>37</v>
      </c>
      <c r="I1648" s="9">
        <v>44936</v>
      </c>
      <c r="J1648" s="9">
        <v>44945</v>
      </c>
      <c r="K1648" s="9">
        <v>44956</v>
      </c>
      <c r="L1648" t="s">
        <v>56</v>
      </c>
      <c r="M1648" s="5"/>
      <c r="P1648" s="4">
        <v>4</v>
      </c>
      <c r="Q1648" t="s">
        <v>28</v>
      </c>
      <c r="R1648" s="10" t="str">
        <f t="shared" si="50"/>
        <v>34-39</v>
      </c>
      <c r="S1648">
        <f t="shared" si="51"/>
        <v>20</v>
      </c>
    </row>
    <row r="1649" spans="1:19">
      <c r="A1649" t="s">
        <v>1723</v>
      </c>
      <c r="B1649" t="s">
        <v>30</v>
      </c>
      <c r="C1649" s="4">
        <v>35</v>
      </c>
      <c r="D1649" t="s">
        <v>14</v>
      </c>
      <c r="E1649" t="s">
        <v>65</v>
      </c>
      <c r="F1649" t="s">
        <v>44</v>
      </c>
      <c r="G1649" t="s">
        <v>27</v>
      </c>
      <c r="H1649" t="s">
        <v>37</v>
      </c>
      <c r="I1649" s="9">
        <v>44936</v>
      </c>
      <c r="J1649" s="9">
        <v>44955</v>
      </c>
      <c r="K1649" s="9">
        <v>44959</v>
      </c>
      <c r="L1649" t="s">
        <v>145</v>
      </c>
      <c r="M1649" s="5"/>
      <c r="P1649" s="4">
        <v>4</v>
      </c>
      <c r="Q1649" t="s">
        <v>28</v>
      </c>
      <c r="R1649" s="10" t="str">
        <f t="shared" si="50"/>
        <v>34-39</v>
      </c>
      <c r="S1649">
        <f t="shared" si="51"/>
        <v>23</v>
      </c>
    </row>
    <row r="1650" spans="1:19">
      <c r="A1650" t="s">
        <v>1724</v>
      </c>
      <c r="B1650" t="s">
        <v>30</v>
      </c>
      <c r="C1650" s="4">
        <v>34</v>
      </c>
      <c r="D1650" t="s">
        <v>14</v>
      </c>
      <c r="E1650" t="s">
        <v>15</v>
      </c>
      <c r="F1650" t="s">
        <v>61</v>
      </c>
      <c r="G1650" t="s">
        <v>69</v>
      </c>
      <c r="H1650" t="s">
        <v>67</v>
      </c>
      <c r="I1650" s="9">
        <v>44936</v>
      </c>
      <c r="J1650" s="9">
        <v>44946</v>
      </c>
      <c r="K1650" s="9">
        <v>44954</v>
      </c>
      <c r="L1650" t="s">
        <v>38</v>
      </c>
      <c r="M1650" s="5"/>
      <c r="P1650" s="4">
        <v>4</v>
      </c>
      <c r="Q1650" t="s">
        <v>28</v>
      </c>
      <c r="R1650" s="10" t="str">
        <f t="shared" si="50"/>
        <v>34-39</v>
      </c>
      <c r="S1650">
        <f t="shared" si="51"/>
        <v>18</v>
      </c>
    </row>
    <row r="1651" spans="1:19">
      <c r="A1651" t="s">
        <v>1725</v>
      </c>
      <c r="B1651" t="s">
        <v>30</v>
      </c>
      <c r="C1651" s="4">
        <v>35</v>
      </c>
      <c r="D1651" t="s">
        <v>14</v>
      </c>
      <c r="E1651" t="s">
        <v>15</v>
      </c>
      <c r="F1651" t="s">
        <v>36</v>
      </c>
      <c r="G1651" t="s">
        <v>17</v>
      </c>
      <c r="H1651" t="s">
        <v>37</v>
      </c>
      <c r="I1651" s="9">
        <v>44937</v>
      </c>
      <c r="J1651" s="9">
        <v>44949</v>
      </c>
      <c r="K1651" s="9">
        <v>44955</v>
      </c>
      <c r="L1651" t="s">
        <v>19</v>
      </c>
      <c r="M1651" s="4">
        <v>57656</v>
      </c>
      <c r="N1651">
        <v>3.9</v>
      </c>
      <c r="O1651" t="s">
        <v>20</v>
      </c>
      <c r="P1651" s="4">
        <v>4</v>
      </c>
      <c r="Q1651" t="s">
        <v>28</v>
      </c>
      <c r="R1651" s="10" t="str">
        <f t="shared" si="50"/>
        <v>34-39</v>
      </c>
      <c r="S1651">
        <f t="shared" si="51"/>
        <v>18</v>
      </c>
    </row>
    <row r="1652" spans="1:19">
      <c r="A1652" t="s">
        <v>1726</v>
      </c>
      <c r="B1652" t="s">
        <v>13</v>
      </c>
      <c r="C1652" s="4">
        <v>31</v>
      </c>
      <c r="D1652" t="s">
        <v>14</v>
      </c>
      <c r="E1652" t="s">
        <v>65</v>
      </c>
      <c r="F1652" t="s">
        <v>96</v>
      </c>
      <c r="G1652" t="s">
        <v>27</v>
      </c>
      <c r="H1652" t="s">
        <v>37</v>
      </c>
      <c r="I1652" s="9">
        <v>44938</v>
      </c>
      <c r="J1652" s="9">
        <v>44950</v>
      </c>
      <c r="K1652" s="9">
        <v>44956</v>
      </c>
      <c r="L1652" t="s">
        <v>19</v>
      </c>
      <c r="M1652" s="4">
        <v>52222</v>
      </c>
      <c r="N1652">
        <v>4.7</v>
      </c>
      <c r="O1652" t="s">
        <v>20</v>
      </c>
      <c r="P1652" s="4">
        <v>4</v>
      </c>
      <c r="Q1652" t="s">
        <v>21</v>
      </c>
      <c r="R1652" s="10" t="str">
        <f t="shared" si="50"/>
        <v>28-33</v>
      </c>
      <c r="S1652">
        <f t="shared" si="51"/>
        <v>18</v>
      </c>
    </row>
    <row r="1653" spans="1:19">
      <c r="A1653" t="s">
        <v>1727</v>
      </c>
      <c r="B1653" t="s">
        <v>13</v>
      </c>
      <c r="C1653" s="4">
        <v>22</v>
      </c>
      <c r="D1653" t="s">
        <v>14</v>
      </c>
      <c r="E1653" t="s">
        <v>15</v>
      </c>
      <c r="F1653" t="s">
        <v>53</v>
      </c>
      <c r="G1653" t="s">
        <v>17</v>
      </c>
      <c r="H1653" t="s">
        <v>18</v>
      </c>
      <c r="I1653" s="9">
        <v>44938</v>
      </c>
      <c r="J1653" s="9">
        <v>44953</v>
      </c>
      <c r="K1653" s="9">
        <v>44964</v>
      </c>
      <c r="L1653" t="s">
        <v>38</v>
      </c>
      <c r="M1653" s="5"/>
      <c r="P1653" s="4">
        <v>5</v>
      </c>
      <c r="Q1653" t="s">
        <v>28</v>
      </c>
      <c r="R1653" s="10" t="str">
        <f t="shared" si="50"/>
        <v>22-27</v>
      </c>
      <c r="S1653">
        <f t="shared" si="51"/>
        <v>26</v>
      </c>
    </row>
    <row r="1654" spans="1:19">
      <c r="A1654" t="s">
        <v>1728</v>
      </c>
      <c r="B1654" t="s">
        <v>13</v>
      </c>
      <c r="C1654" s="4">
        <v>35</v>
      </c>
      <c r="D1654" t="s">
        <v>14</v>
      </c>
      <c r="E1654" t="s">
        <v>15</v>
      </c>
      <c r="F1654" t="s">
        <v>31</v>
      </c>
      <c r="G1654" t="s">
        <v>27</v>
      </c>
      <c r="H1654" t="s">
        <v>37</v>
      </c>
      <c r="I1654" s="9">
        <v>44938</v>
      </c>
      <c r="J1654" s="9">
        <v>44956</v>
      </c>
      <c r="K1654" s="9">
        <v>44961</v>
      </c>
      <c r="L1654" t="s">
        <v>38</v>
      </c>
      <c r="M1654" s="5"/>
      <c r="P1654" s="5"/>
      <c r="Q1654" t="s">
        <v>21</v>
      </c>
      <c r="R1654" s="10" t="str">
        <f t="shared" si="50"/>
        <v>34-39</v>
      </c>
      <c r="S1654">
        <f t="shared" si="51"/>
        <v>23</v>
      </c>
    </row>
    <row r="1655" spans="1:19">
      <c r="A1655" t="s">
        <v>1729</v>
      </c>
      <c r="B1655" t="s">
        <v>13</v>
      </c>
      <c r="C1655" s="4">
        <v>25</v>
      </c>
      <c r="D1655" t="s">
        <v>129</v>
      </c>
      <c r="E1655" t="s">
        <v>205</v>
      </c>
      <c r="F1655" t="s">
        <v>50</v>
      </c>
      <c r="G1655" t="s">
        <v>17</v>
      </c>
      <c r="H1655" t="s">
        <v>67</v>
      </c>
      <c r="I1655" s="9">
        <v>44938</v>
      </c>
      <c r="J1655" s="9">
        <v>44960</v>
      </c>
      <c r="K1655" s="9">
        <v>44965</v>
      </c>
      <c r="L1655" t="s">
        <v>19</v>
      </c>
      <c r="M1655" s="4">
        <v>55571</v>
      </c>
      <c r="N1655">
        <v>3.9</v>
      </c>
      <c r="O1655" t="s">
        <v>20</v>
      </c>
      <c r="P1655" s="4">
        <v>3</v>
      </c>
      <c r="Q1655" t="s">
        <v>28</v>
      </c>
      <c r="R1655" s="10" t="str">
        <f t="shared" si="50"/>
        <v>22-27</v>
      </c>
      <c r="S1655">
        <f t="shared" si="51"/>
        <v>27</v>
      </c>
    </row>
    <row r="1656" spans="1:19">
      <c r="A1656" t="s">
        <v>1730</v>
      </c>
      <c r="B1656" t="s">
        <v>13</v>
      </c>
      <c r="C1656" s="4">
        <v>29</v>
      </c>
      <c r="D1656" t="s">
        <v>129</v>
      </c>
      <c r="E1656" t="s">
        <v>130</v>
      </c>
      <c r="F1656" t="s">
        <v>44</v>
      </c>
      <c r="G1656" t="s">
        <v>27</v>
      </c>
      <c r="H1656" t="s">
        <v>37</v>
      </c>
      <c r="I1656" s="9">
        <v>44938</v>
      </c>
      <c r="J1656" s="9">
        <v>44947</v>
      </c>
      <c r="K1656" s="9">
        <v>44954</v>
      </c>
      <c r="L1656" t="s">
        <v>19</v>
      </c>
      <c r="M1656" s="4">
        <v>86301</v>
      </c>
      <c r="N1656">
        <v>4.8</v>
      </c>
      <c r="O1656" t="s">
        <v>20</v>
      </c>
      <c r="P1656" s="5"/>
      <c r="Q1656" t="s">
        <v>21</v>
      </c>
      <c r="R1656" s="10" t="str">
        <f t="shared" si="50"/>
        <v>28-33</v>
      </c>
      <c r="S1656">
        <f t="shared" si="51"/>
        <v>16</v>
      </c>
    </row>
    <row r="1657" spans="1:19">
      <c r="A1657" t="s">
        <v>1731</v>
      </c>
      <c r="B1657" t="s">
        <v>23</v>
      </c>
      <c r="C1657" s="4">
        <v>24</v>
      </c>
      <c r="D1657" t="s">
        <v>14</v>
      </c>
      <c r="E1657" t="s">
        <v>15</v>
      </c>
      <c r="F1657" t="s">
        <v>78</v>
      </c>
      <c r="G1657" t="s">
        <v>27</v>
      </c>
      <c r="H1657" t="s">
        <v>48</v>
      </c>
      <c r="I1657" s="9">
        <v>44938</v>
      </c>
      <c r="J1657" s="9">
        <v>44956</v>
      </c>
      <c r="K1657" s="9">
        <v>44963</v>
      </c>
      <c r="L1657" t="s">
        <v>19</v>
      </c>
      <c r="M1657" s="4">
        <v>42015</v>
      </c>
      <c r="N1657">
        <v>3.8</v>
      </c>
      <c r="O1657" t="s">
        <v>20</v>
      </c>
      <c r="P1657" s="5"/>
      <c r="Q1657" t="s">
        <v>21</v>
      </c>
      <c r="R1657" s="10" t="str">
        <f t="shared" si="50"/>
        <v>22-27</v>
      </c>
      <c r="S1657">
        <f t="shared" si="51"/>
        <v>25</v>
      </c>
    </row>
    <row r="1658" spans="1:19">
      <c r="A1658" t="s">
        <v>1732</v>
      </c>
      <c r="B1658" t="s">
        <v>13</v>
      </c>
      <c r="C1658" s="4">
        <v>28</v>
      </c>
      <c r="D1658" t="s">
        <v>14</v>
      </c>
      <c r="E1658" t="s">
        <v>65</v>
      </c>
      <c r="F1658" t="s">
        <v>78</v>
      </c>
      <c r="G1658" t="s">
        <v>17</v>
      </c>
      <c r="H1658" t="s">
        <v>37</v>
      </c>
      <c r="I1658" s="9">
        <v>44939</v>
      </c>
      <c r="J1658" s="9">
        <v>44954</v>
      </c>
      <c r="K1658" s="9">
        <v>44960</v>
      </c>
      <c r="L1658" t="s">
        <v>38</v>
      </c>
      <c r="M1658" s="5"/>
      <c r="P1658" s="5"/>
      <c r="Q1658" t="s">
        <v>63</v>
      </c>
      <c r="R1658" s="10" t="str">
        <f t="shared" si="50"/>
        <v>28-33</v>
      </c>
      <c r="S1658">
        <f t="shared" si="51"/>
        <v>21</v>
      </c>
    </row>
    <row r="1659" spans="1:19">
      <c r="A1659" t="s">
        <v>1733</v>
      </c>
      <c r="B1659" t="s">
        <v>13</v>
      </c>
      <c r="C1659" s="4">
        <v>32</v>
      </c>
      <c r="D1659" t="s">
        <v>34</v>
      </c>
      <c r="E1659" t="s">
        <v>35</v>
      </c>
      <c r="F1659" t="s">
        <v>31</v>
      </c>
      <c r="G1659" t="s">
        <v>17</v>
      </c>
      <c r="H1659" t="s">
        <v>37</v>
      </c>
      <c r="I1659" s="9">
        <v>44939</v>
      </c>
      <c r="J1659" s="9">
        <v>44961</v>
      </c>
      <c r="K1659" s="9">
        <v>44967</v>
      </c>
      <c r="L1659" t="s">
        <v>38</v>
      </c>
      <c r="M1659" s="5"/>
      <c r="P1659" s="4">
        <v>3</v>
      </c>
      <c r="Q1659" t="s">
        <v>28</v>
      </c>
      <c r="R1659" s="10" t="str">
        <f t="shared" si="50"/>
        <v>28-33</v>
      </c>
      <c r="S1659">
        <f t="shared" si="51"/>
        <v>28</v>
      </c>
    </row>
    <row r="1660" spans="1:19">
      <c r="A1660" t="s">
        <v>1734</v>
      </c>
      <c r="B1660" t="s">
        <v>13</v>
      </c>
      <c r="C1660" s="4">
        <v>32</v>
      </c>
      <c r="D1660" t="s">
        <v>14</v>
      </c>
      <c r="E1660" t="s">
        <v>15</v>
      </c>
      <c r="F1660" t="s">
        <v>26</v>
      </c>
      <c r="G1660" t="s">
        <v>17</v>
      </c>
      <c r="H1660" t="s">
        <v>18</v>
      </c>
      <c r="I1660" s="9">
        <v>44940</v>
      </c>
      <c r="J1660" s="9">
        <v>44952</v>
      </c>
      <c r="K1660" s="9">
        <v>44964</v>
      </c>
      <c r="L1660" t="s">
        <v>19</v>
      </c>
      <c r="M1660" s="5"/>
      <c r="O1660" t="s">
        <v>45</v>
      </c>
      <c r="P1660" s="4">
        <v>5</v>
      </c>
      <c r="Q1660" t="s">
        <v>21</v>
      </c>
      <c r="R1660" s="10" t="str">
        <f t="shared" si="50"/>
        <v>28-33</v>
      </c>
      <c r="S1660">
        <f t="shared" si="51"/>
        <v>24</v>
      </c>
    </row>
    <row r="1661" spans="1:19">
      <c r="A1661" t="s">
        <v>1735</v>
      </c>
      <c r="B1661" t="s">
        <v>13</v>
      </c>
      <c r="C1661" s="4">
        <v>28</v>
      </c>
      <c r="D1661" t="s">
        <v>34</v>
      </c>
      <c r="E1661" t="s">
        <v>47</v>
      </c>
      <c r="F1661" t="s">
        <v>53</v>
      </c>
      <c r="G1661" t="s">
        <v>32</v>
      </c>
      <c r="H1661" t="s">
        <v>51</v>
      </c>
      <c r="I1661" s="9">
        <v>44940</v>
      </c>
      <c r="J1661" s="9">
        <v>44960</v>
      </c>
      <c r="K1661" s="9">
        <v>44972</v>
      </c>
      <c r="L1661" t="s">
        <v>38</v>
      </c>
      <c r="M1661" s="5"/>
      <c r="P1661" s="4">
        <v>4</v>
      </c>
      <c r="Q1661" t="s">
        <v>21</v>
      </c>
      <c r="R1661" s="10" t="str">
        <f t="shared" si="50"/>
        <v>28-33</v>
      </c>
      <c r="S1661">
        <f t="shared" si="51"/>
        <v>32</v>
      </c>
    </row>
    <row r="1662" spans="1:19">
      <c r="A1662" t="s">
        <v>1736</v>
      </c>
      <c r="B1662" t="s">
        <v>30</v>
      </c>
      <c r="C1662" s="4">
        <v>33</v>
      </c>
      <c r="D1662" t="s">
        <v>14</v>
      </c>
      <c r="E1662" t="s">
        <v>15</v>
      </c>
      <c r="F1662" t="s">
        <v>73</v>
      </c>
      <c r="G1662" t="s">
        <v>69</v>
      </c>
      <c r="H1662" t="s">
        <v>37</v>
      </c>
      <c r="I1662" s="9">
        <v>44941</v>
      </c>
      <c r="J1662" s="9">
        <v>44955</v>
      </c>
      <c r="K1662" s="9">
        <v>44967</v>
      </c>
      <c r="L1662" t="s">
        <v>38</v>
      </c>
      <c r="M1662" s="5"/>
      <c r="P1662" s="5"/>
      <c r="Q1662" t="s">
        <v>28</v>
      </c>
      <c r="R1662" s="10" t="str">
        <f t="shared" si="50"/>
        <v>28-33</v>
      </c>
      <c r="S1662">
        <f t="shared" si="51"/>
        <v>26</v>
      </c>
    </row>
    <row r="1663" spans="1:19">
      <c r="A1663" t="s">
        <v>1737</v>
      </c>
      <c r="B1663" t="s">
        <v>13</v>
      </c>
      <c r="C1663" s="4">
        <v>29</v>
      </c>
      <c r="D1663" t="s">
        <v>14</v>
      </c>
      <c r="E1663" t="s">
        <v>15</v>
      </c>
      <c r="F1663" t="s">
        <v>96</v>
      </c>
      <c r="G1663" t="s">
        <v>69</v>
      </c>
      <c r="H1663" t="s">
        <v>18</v>
      </c>
      <c r="I1663" s="9">
        <v>44941</v>
      </c>
      <c r="J1663" s="9">
        <v>44960</v>
      </c>
      <c r="K1663" s="9">
        <v>44969</v>
      </c>
      <c r="L1663" t="s">
        <v>19</v>
      </c>
      <c r="M1663" s="4">
        <v>38022</v>
      </c>
      <c r="N1663">
        <v>5</v>
      </c>
      <c r="O1663" t="s">
        <v>20</v>
      </c>
      <c r="P1663" s="4">
        <v>5</v>
      </c>
      <c r="Q1663" t="s">
        <v>28</v>
      </c>
      <c r="R1663" s="10" t="str">
        <f t="shared" si="50"/>
        <v>28-33</v>
      </c>
      <c r="S1663">
        <f t="shared" si="51"/>
        <v>28</v>
      </c>
    </row>
    <row r="1664" spans="1:19">
      <c r="A1664" t="s">
        <v>1738</v>
      </c>
      <c r="B1664" t="s">
        <v>23</v>
      </c>
      <c r="C1664" s="4">
        <v>27</v>
      </c>
      <c r="D1664" t="s">
        <v>40</v>
      </c>
      <c r="E1664" t="s">
        <v>253</v>
      </c>
      <c r="F1664" t="s">
        <v>44</v>
      </c>
      <c r="G1664" t="s">
        <v>17</v>
      </c>
      <c r="H1664" t="s">
        <v>37</v>
      </c>
      <c r="I1664" s="9">
        <v>44942</v>
      </c>
      <c r="J1664" s="9">
        <v>44964</v>
      </c>
      <c r="K1664" s="9">
        <v>44975</v>
      </c>
      <c r="L1664" t="s">
        <v>19</v>
      </c>
      <c r="M1664" s="4">
        <v>82025</v>
      </c>
      <c r="N1664">
        <v>4.5</v>
      </c>
      <c r="O1664" t="s">
        <v>20</v>
      </c>
      <c r="P1664" s="4">
        <v>4</v>
      </c>
      <c r="Q1664" t="s">
        <v>21</v>
      </c>
      <c r="R1664" s="10" t="str">
        <f t="shared" si="50"/>
        <v>22-27</v>
      </c>
      <c r="S1664">
        <f t="shared" si="51"/>
        <v>33</v>
      </c>
    </row>
    <row r="1665" spans="1:19">
      <c r="A1665" t="s">
        <v>1739</v>
      </c>
      <c r="B1665" t="s">
        <v>13</v>
      </c>
      <c r="C1665" s="4">
        <v>51</v>
      </c>
      <c r="D1665" t="s">
        <v>34</v>
      </c>
      <c r="E1665" t="s">
        <v>47</v>
      </c>
      <c r="F1665" t="s">
        <v>61</v>
      </c>
      <c r="G1665" t="s">
        <v>27</v>
      </c>
      <c r="H1665" t="s">
        <v>48</v>
      </c>
      <c r="I1665" s="9">
        <v>44942</v>
      </c>
      <c r="J1665" s="9">
        <v>44960</v>
      </c>
      <c r="K1665" s="9">
        <v>44966</v>
      </c>
      <c r="L1665" t="s">
        <v>19</v>
      </c>
      <c r="M1665" s="4">
        <v>57695</v>
      </c>
      <c r="N1665">
        <v>4</v>
      </c>
      <c r="O1665" t="s">
        <v>45</v>
      </c>
      <c r="P1665" s="4">
        <v>4</v>
      </c>
      <c r="Q1665" t="s">
        <v>28</v>
      </c>
      <c r="R1665" s="10" t="str">
        <f t="shared" si="50"/>
        <v>46-51</v>
      </c>
      <c r="S1665">
        <f t="shared" si="51"/>
        <v>24</v>
      </c>
    </row>
    <row r="1666" spans="1:19">
      <c r="A1666" t="s">
        <v>1740</v>
      </c>
      <c r="B1666" t="s">
        <v>23</v>
      </c>
      <c r="C1666" s="4">
        <v>30</v>
      </c>
      <c r="D1666" t="s">
        <v>14</v>
      </c>
      <c r="E1666" t="s">
        <v>15</v>
      </c>
      <c r="F1666" t="s">
        <v>31</v>
      </c>
      <c r="G1666" t="s">
        <v>27</v>
      </c>
      <c r="H1666" t="s">
        <v>51</v>
      </c>
      <c r="I1666" s="9">
        <v>44942</v>
      </c>
      <c r="J1666" s="9">
        <v>44962</v>
      </c>
      <c r="K1666" s="9">
        <v>44971</v>
      </c>
      <c r="L1666" t="s">
        <v>38</v>
      </c>
      <c r="M1666" s="5"/>
      <c r="P1666" s="4">
        <v>4</v>
      </c>
      <c r="Q1666" t="s">
        <v>63</v>
      </c>
      <c r="R1666" s="10" t="str">
        <f t="shared" si="50"/>
        <v>28-33</v>
      </c>
      <c r="S1666">
        <f t="shared" si="51"/>
        <v>29</v>
      </c>
    </row>
    <row r="1667" spans="1:19">
      <c r="A1667" t="s">
        <v>1741</v>
      </c>
      <c r="B1667" t="s">
        <v>30</v>
      </c>
      <c r="C1667" s="4">
        <v>23</v>
      </c>
      <c r="D1667" t="s">
        <v>129</v>
      </c>
      <c r="E1667" t="s">
        <v>205</v>
      </c>
      <c r="F1667" t="s">
        <v>78</v>
      </c>
      <c r="G1667" t="s">
        <v>17</v>
      </c>
      <c r="H1667" t="s">
        <v>18</v>
      </c>
      <c r="I1667" s="9">
        <v>44942</v>
      </c>
      <c r="J1667" s="9">
        <v>44962</v>
      </c>
      <c r="K1667" s="9">
        <v>44970</v>
      </c>
      <c r="L1667" t="s">
        <v>56</v>
      </c>
      <c r="M1667" s="5"/>
      <c r="P1667" s="4">
        <v>4</v>
      </c>
      <c r="Q1667" t="s">
        <v>28</v>
      </c>
      <c r="R1667" s="10" t="str">
        <f t="shared" ref="R1667:R1730" si="52">IF(AND(C1667&gt;=22,C1667&lt;=27),"22-27",
 IF(AND(C1667&gt;=28,C1667&lt;=33),"28-33",
 IF(AND(C1667&gt;=34,C1667&lt;=39),"34-39",
 IF(AND(C1667&gt;=40,C1667&lt;=45),"40-45",
 IF(AND(C1667&gt;=46,C1667&lt;=51),"46-51",
 IF(AND(C1667&gt;=52,C1667&lt;=57),"52-57","Other"))))))</f>
        <v>22-27</v>
      </c>
      <c r="S1667">
        <f t="shared" ref="S1667:S1730" si="53">K1667-I1667</f>
        <v>28</v>
      </c>
    </row>
    <row r="1668" spans="1:19">
      <c r="A1668" t="s">
        <v>1742</v>
      </c>
      <c r="B1668" t="s">
        <v>13</v>
      </c>
      <c r="C1668" s="4">
        <v>45</v>
      </c>
      <c r="D1668" t="s">
        <v>24</v>
      </c>
      <c r="E1668" t="s">
        <v>25</v>
      </c>
      <c r="F1668" t="s">
        <v>53</v>
      </c>
      <c r="G1668" t="s">
        <v>69</v>
      </c>
      <c r="H1668" t="s">
        <v>18</v>
      </c>
      <c r="I1668" s="9">
        <v>44943</v>
      </c>
      <c r="J1668" s="9">
        <v>44956</v>
      </c>
      <c r="K1668" s="9">
        <v>44965</v>
      </c>
      <c r="L1668" t="s">
        <v>19</v>
      </c>
      <c r="M1668" s="4">
        <v>62214</v>
      </c>
      <c r="N1668">
        <v>4.2</v>
      </c>
      <c r="O1668" t="s">
        <v>20</v>
      </c>
      <c r="P1668" s="4">
        <v>4</v>
      </c>
      <c r="Q1668" t="s">
        <v>28</v>
      </c>
      <c r="R1668" s="10" t="str">
        <f t="shared" si="52"/>
        <v>40-45</v>
      </c>
      <c r="S1668">
        <f t="shared" si="53"/>
        <v>22</v>
      </c>
    </row>
    <row r="1669" spans="1:19">
      <c r="A1669" t="s">
        <v>1743</v>
      </c>
      <c r="B1669" t="s">
        <v>23</v>
      </c>
      <c r="C1669" s="4">
        <v>29</v>
      </c>
      <c r="D1669" t="s">
        <v>34</v>
      </c>
      <c r="E1669" t="s">
        <v>47</v>
      </c>
      <c r="F1669" t="s">
        <v>26</v>
      </c>
      <c r="G1669" t="s">
        <v>32</v>
      </c>
      <c r="H1669" t="s">
        <v>37</v>
      </c>
      <c r="I1669" s="9">
        <v>44943</v>
      </c>
      <c r="J1669" s="9">
        <v>44955</v>
      </c>
      <c r="K1669" s="9">
        <v>44965</v>
      </c>
      <c r="L1669" t="s">
        <v>19</v>
      </c>
      <c r="M1669" s="4">
        <v>54666</v>
      </c>
      <c r="N1669">
        <v>3.6</v>
      </c>
      <c r="O1669" t="s">
        <v>20</v>
      </c>
      <c r="P1669" s="4">
        <v>3</v>
      </c>
      <c r="Q1669" t="s">
        <v>28</v>
      </c>
      <c r="R1669" s="10" t="str">
        <f t="shared" si="52"/>
        <v>28-33</v>
      </c>
      <c r="S1669">
        <f t="shared" si="53"/>
        <v>22</v>
      </c>
    </row>
    <row r="1670" spans="1:19">
      <c r="A1670" t="s">
        <v>1744</v>
      </c>
      <c r="B1670" t="s">
        <v>13</v>
      </c>
      <c r="C1670" s="4">
        <v>33</v>
      </c>
      <c r="D1670" t="s">
        <v>14</v>
      </c>
      <c r="E1670" t="s">
        <v>65</v>
      </c>
      <c r="F1670" t="s">
        <v>73</v>
      </c>
      <c r="G1670" t="s">
        <v>17</v>
      </c>
      <c r="H1670" t="s">
        <v>37</v>
      </c>
      <c r="I1670" s="9">
        <v>44943</v>
      </c>
      <c r="J1670" s="9">
        <v>44953</v>
      </c>
      <c r="K1670" s="9">
        <v>44957</v>
      </c>
      <c r="L1670" t="s">
        <v>19</v>
      </c>
      <c r="M1670" s="4">
        <v>165773</v>
      </c>
      <c r="N1670">
        <v>4.7</v>
      </c>
      <c r="O1670" t="s">
        <v>20</v>
      </c>
      <c r="P1670" s="4">
        <v>4</v>
      </c>
      <c r="Q1670" t="s">
        <v>28</v>
      </c>
      <c r="R1670" s="10" t="str">
        <f t="shared" si="52"/>
        <v>28-33</v>
      </c>
      <c r="S1670">
        <f t="shared" si="53"/>
        <v>14</v>
      </c>
    </row>
    <row r="1671" spans="1:19">
      <c r="A1671" t="s">
        <v>1745</v>
      </c>
      <c r="B1671" t="s">
        <v>30</v>
      </c>
      <c r="C1671" s="4">
        <v>38</v>
      </c>
      <c r="D1671" t="s">
        <v>58</v>
      </c>
      <c r="E1671" t="s">
        <v>111</v>
      </c>
      <c r="F1671" t="s">
        <v>50</v>
      </c>
      <c r="G1671" t="s">
        <v>17</v>
      </c>
      <c r="H1671" t="s">
        <v>37</v>
      </c>
      <c r="I1671" s="9">
        <v>44943</v>
      </c>
      <c r="J1671" s="9">
        <v>44963</v>
      </c>
      <c r="K1671" s="9">
        <v>44973</v>
      </c>
      <c r="L1671" t="s">
        <v>38</v>
      </c>
      <c r="M1671" s="5"/>
      <c r="P1671" s="4">
        <v>2</v>
      </c>
      <c r="Q1671" t="s">
        <v>28</v>
      </c>
      <c r="R1671" s="10" t="str">
        <f t="shared" si="52"/>
        <v>34-39</v>
      </c>
      <c r="S1671">
        <f t="shared" si="53"/>
        <v>30</v>
      </c>
    </row>
    <row r="1672" spans="1:19">
      <c r="A1672" t="s">
        <v>1746</v>
      </c>
      <c r="B1672" t="s">
        <v>13</v>
      </c>
      <c r="C1672" s="4">
        <v>25</v>
      </c>
      <c r="D1672" t="s">
        <v>24</v>
      </c>
      <c r="E1672" t="s">
        <v>25</v>
      </c>
      <c r="F1672" t="s">
        <v>73</v>
      </c>
      <c r="G1672" t="s">
        <v>17</v>
      </c>
      <c r="H1672" t="s">
        <v>37</v>
      </c>
      <c r="I1672" s="9">
        <v>44944</v>
      </c>
      <c r="J1672" s="9">
        <v>44953</v>
      </c>
      <c r="K1672" s="9">
        <v>44960</v>
      </c>
      <c r="L1672" t="s">
        <v>38</v>
      </c>
      <c r="M1672" s="5"/>
      <c r="P1672" s="4">
        <v>4</v>
      </c>
      <c r="Q1672" t="s">
        <v>28</v>
      </c>
      <c r="R1672" s="10" t="str">
        <f t="shared" si="52"/>
        <v>22-27</v>
      </c>
      <c r="S1672">
        <f t="shared" si="53"/>
        <v>16</v>
      </c>
    </row>
    <row r="1673" spans="1:19">
      <c r="A1673" t="s">
        <v>1747</v>
      </c>
      <c r="B1673" t="s">
        <v>30</v>
      </c>
      <c r="C1673" s="4">
        <v>28</v>
      </c>
      <c r="D1673" t="s">
        <v>14</v>
      </c>
      <c r="E1673" t="s">
        <v>15</v>
      </c>
      <c r="F1673" t="s">
        <v>31</v>
      </c>
      <c r="G1673" t="s">
        <v>66</v>
      </c>
      <c r="H1673" t="s">
        <v>48</v>
      </c>
      <c r="I1673" s="9">
        <v>44944</v>
      </c>
      <c r="J1673" s="9">
        <v>44956</v>
      </c>
      <c r="K1673" s="9">
        <v>44963</v>
      </c>
      <c r="L1673" t="s">
        <v>19</v>
      </c>
      <c r="M1673" s="4">
        <v>81274</v>
      </c>
      <c r="N1673">
        <v>4.5</v>
      </c>
      <c r="O1673" t="s">
        <v>20</v>
      </c>
      <c r="P1673" s="4">
        <v>5</v>
      </c>
      <c r="Q1673" t="s">
        <v>21</v>
      </c>
      <c r="R1673" s="10" t="str">
        <f t="shared" si="52"/>
        <v>28-33</v>
      </c>
      <c r="S1673">
        <f t="shared" si="53"/>
        <v>19</v>
      </c>
    </row>
    <row r="1674" spans="1:19">
      <c r="A1674" t="s">
        <v>1748</v>
      </c>
      <c r="B1674" t="s">
        <v>30</v>
      </c>
      <c r="C1674" s="4">
        <v>39</v>
      </c>
      <c r="D1674" t="s">
        <v>14</v>
      </c>
      <c r="E1674" t="s">
        <v>15</v>
      </c>
      <c r="F1674" t="s">
        <v>44</v>
      </c>
      <c r="G1674" t="s">
        <v>32</v>
      </c>
      <c r="H1674" t="s">
        <v>18</v>
      </c>
      <c r="I1674" s="9">
        <v>44944</v>
      </c>
      <c r="J1674" s="9">
        <v>44964</v>
      </c>
      <c r="K1674" s="9">
        <v>44969</v>
      </c>
      <c r="L1674" t="s">
        <v>38</v>
      </c>
      <c r="M1674" s="5"/>
      <c r="P1674" s="4">
        <v>4</v>
      </c>
      <c r="Q1674" t="s">
        <v>63</v>
      </c>
      <c r="R1674" s="10" t="str">
        <f t="shared" si="52"/>
        <v>34-39</v>
      </c>
      <c r="S1674">
        <f t="shared" si="53"/>
        <v>25</v>
      </c>
    </row>
    <row r="1675" spans="1:19">
      <c r="A1675" t="s">
        <v>1749</v>
      </c>
      <c r="B1675" t="s">
        <v>30</v>
      </c>
      <c r="C1675" s="4">
        <v>33</v>
      </c>
      <c r="D1675" t="s">
        <v>14</v>
      </c>
      <c r="E1675" t="s">
        <v>15</v>
      </c>
      <c r="F1675" t="s">
        <v>31</v>
      </c>
      <c r="G1675" t="s">
        <v>32</v>
      </c>
      <c r="H1675" t="s">
        <v>37</v>
      </c>
      <c r="I1675" s="9">
        <v>44944</v>
      </c>
      <c r="J1675" s="9">
        <v>44952</v>
      </c>
      <c r="K1675" s="9">
        <v>44958</v>
      </c>
      <c r="L1675" t="s">
        <v>38</v>
      </c>
      <c r="M1675" s="5"/>
      <c r="P1675" s="5"/>
      <c r="Q1675" t="s">
        <v>28</v>
      </c>
      <c r="R1675" s="10" t="str">
        <f t="shared" si="52"/>
        <v>28-33</v>
      </c>
      <c r="S1675">
        <f t="shared" si="53"/>
        <v>14</v>
      </c>
    </row>
    <row r="1676" spans="1:19">
      <c r="A1676" t="s">
        <v>1750</v>
      </c>
      <c r="B1676" t="s">
        <v>30</v>
      </c>
      <c r="C1676" s="4">
        <v>31</v>
      </c>
      <c r="D1676" t="s">
        <v>14</v>
      </c>
      <c r="E1676" t="s">
        <v>15</v>
      </c>
      <c r="F1676" t="s">
        <v>61</v>
      </c>
      <c r="G1676" t="s">
        <v>17</v>
      </c>
      <c r="H1676" t="s">
        <v>51</v>
      </c>
      <c r="I1676" s="9">
        <v>44944</v>
      </c>
      <c r="J1676" s="9">
        <v>44958</v>
      </c>
      <c r="K1676" s="9">
        <v>44969</v>
      </c>
      <c r="L1676" t="s">
        <v>19</v>
      </c>
      <c r="M1676" s="4">
        <v>64323</v>
      </c>
      <c r="N1676">
        <v>4.3</v>
      </c>
      <c r="O1676" t="s">
        <v>20</v>
      </c>
      <c r="P1676" s="4">
        <v>4</v>
      </c>
      <c r="Q1676" t="s">
        <v>28</v>
      </c>
      <c r="R1676" s="10" t="str">
        <f t="shared" si="52"/>
        <v>28-33</v>
      </c>
      <c r="S1676">
        <f t="shared" si="53"/>
        <v>25</v>
      </c>
    </row>
    <row r="1677" spans="1:19">
      <c r="A1677" t="s">
        <v>1751</v>
      </c>
      <c r="B1677" t="s">
        <v>13</v>
      </c>
      <c r="C1677" s="4">
        <v>26</v>
      </c>
      <c r="D1677" t="s">
        <v>129</v>
      </c>
      <c r="E1677" t="s">
        <v>205</v>
      </c>
      <c r="F1677" t="s">
        <v>36</v>
      </c>
      <c r="G1677" t="s">
        <v>27</v>
      </c>
      <c r="H1677" t="s">
        <v>67</v>
      </c>
      <c r="I1677" s="9">
        <v>44944</v>
      </c>
      <c r="J1677" s="9">
        <v>44958</v>
      </c>
      <c r="K1677" s="9">
        <v>44963</v>
      </c>
      <c r="L1677" t="s">
        <v>19</v>
      </c>
      <c r="M1677" s="4">
        <v>64075</v>
      </c>
      <c r="N1677">
        <v>4.7</v>
      </c>
      <c r="O1677" t="s">
        <v>45</v>
      </c>
      <c r="P1677" s="4">
        <v>4</v>
      </c>
      <c r="Q1677" t="s">
        <v>28</v>
      </c>
      <c r="R1677" s="10" t="str">
        <f t="shared" si="52"/>
        <v>22-27</v>
      </c>
      <c r="S1677">
        <f t="shared" si="53"/>
        <v>19</v>
      </c>
    </row>
    <row r="1678" spans="1:19">
      <c r="A1678" t="s">
        <v>1752</v>
      </c>
      <c r="B1678" t="s">
        <v>13</v>
      </c>
      <c r="C1678" s="4">
        <v>28</v>
      </c>
      <c r="D1678" t="s">
        <v>40</v>
      </c>
      <c r="E1678" t="s">
        <v>41</v>
      </c>
      <c r="F1678" t="s">
        <v>73</v>
      </c>
      <c r="G1678" t="s">
        <v>27</v>
      </c>
      <c r="H1678" t="s">
        <v>18</v>
      </c>
      <c r="I1678" s="9">
        <v>44945</v>
      </c>
      <c r="J1678" s="9">
        <v>44958</v>
      </c>
      <c r="K1678" s="9">
        <v>44962</v>
      </c>
      <c r="L1678" t="s">
        <v>19</v>
      </c>
      <c r="M1678" s="4">
        <v>158782</v>
      </c>
      <c r="N1678">
        <v>3.6</v>
      </c>
      <c r="O1678" t="s">
        <v>20</v>
      </c>
      <c r="P1678" s="4">
        <v>4</v>
      </c>
      <c r="Q1678" t="s">
        <v>28</v>
      </c>
      <c r="R1678" s="10" t="str">
        <f t="shared" si="52"/>
        <v>28-33</v>
      </c>
      <c r="S1678">
        <f t="shared" si="53"/>
        <v>17</v>
      </c>
    </row>
    <row r="1679" spans="1:19">
      <c r="A1679" t="s">
        <v>1753</v>
      </c>
      <c r="B1679" t="s">
        <v>13</v>
      </c>
      <c r="C1679" s="4">
        <v>54</v>
      </c>
      <c r="D1679" t="s">
        <v>14</v>
      </c>
      <c r="E1679" t="s">
        <v>15</v>
      </c>
      <c r="F1679" t="s">
        <v>61</v>
      </c>
      <c r="G1679" t="s">
        <v>27</v>
      </c>
      <c r="H1679" t="s">
        <v>18</v>
      </c>
      <c r="I1679" s="9">
        <v>44945</v>
      </c>
      <c r="J1679" s="9">
        <v>44953</v>
      </c>
      <c r="K1679" s="9">
        <v>44959</v>
      </c>
      <c r="L1679" t="s">
        <v>19</v>
      </c>
      <c r="M1679" s="4">
        <v>54780</v>
      </c>
      <c r="N1679">
        <v>4.8</v>
      </c>
      <c r="O1679" t="s">
        <v>45</v>
      </c>
      <c r="P1679" s="4">
        <v>4</v>
      </c>
      <c r="Q1679" t="s">
        <v>21</v>
      </c>
      <c r="R1679" s="10" t="str">
        <f t="shared" si="52"/>
        <v>52-57</v>
      </c>
      <c r="S1679">
        <f t="shared" si="53"/>
        <v>14</v>
      </c>
    </row>
    <row r="1680" spans="1:19">
      <c r="A1680" t="s">
        <v>1754</v>
      </c>
      <c r="B1680" t="s">
        <v>13</v>
      </c>
      <c r="C1680" s="4">
        <v>33</v>
      </c>
      <c r="D1680" t="s">
        <v>24</v>
      </c>
      <c r="E1680" t="s">
        <v>43</v>
      </c>
      <c r="F1680" t="s">
        <v>31</v>
      </c>
      <c r="G1680" t="s">
        <v>27</v>
      </c>
      <c r="H1680" t="s">
        <v>37</v>
      </c>
      <c r="I1680" s="9">
        <v>44945</v>
      </c>
      <c r="J1680" s="9">
        <v>44957</v>
      </c>
      <c r="K1680" s="9">
        <v>44965</v>
      </c>
      <c r="L1680" t="s">
        <v>19</v>
      </c>
      <c r="M1680" s="4">
        <v>68694</v>
      </c>
      <c r="N1680">
        <v>3.5</v>
      </c>
      <c r="O1680" t="s">
        <v>45</v>
      </c>
      <c r="P1680" s="4">
        <v>3</v>
      </c>
      <c r="Q1680" t="s">
        <v>21</v>
      </c>
      <c r="R1680" s="10" t="str">
        <f t="shared" si="52"/>
        <v>28-33</v>
      </c>
      <c r="S1680">
        <f t="shared" si="53"/>
        <v>20</v>
      </c>
    </row>
    <row r="1681" spans="1:19">
      <c r="A1681" t="s">
        <v>1755</v>
      </c>
      <c r="B1681" t="s">
        <v>30</v>
      </c>
      <c r="C1681" s="4">
        <v>25</v>
      </c>
      <c r="D1681" t="s">
        <v>24</v>
      </c>
      <c r="E1681" t="s">
        <v>43</v>
      </c>
      <c r="F1681" t="s">
        <v>16</v>
      </c>
      <c r="G1681" t="s">
        <v>66</v>
      </c>
      <c r="H1681" t="s">
        <v>37</v>
      </c>
      <c r="I1681" s="9">
        <v>44945</v>
      </c>
      <c r="J1681" s="9">
        <v>44966</v>
      </c>
      <c r="K1681" s="9">
        <v>44978</v>
      </c>
      <c r="L1681" t="s">
        <v>19</v>
      </c>
      <c r="M1681" s="4">
        <v>55942</v>
      </c>
      <c r="N1681">
        <v>3.9</v>
      </c>
      <c r="O1681" t="s">
        <v>20</v>
      </c>
      <c r="P1681" s="4">
        <v>1</v>
      </c>
      <c r="Q1681" t="s">
        <v>28</v>
      </c>
      <c r="R1681" s="10" t="str">
        <f t="shared" si="52"/>
        <v>22-27</v>
      </c>
      <c r="S1681">
        <f t="shared" si="53"/>
        <v>33</v>
      </c>
    </row>
    <row r="1682" spans="1:19">
      <c r="A1682" t="s">
        <v>1756</v>
      </c>
      <c r="B1682" t="s">
        <v>13</v>
      </c>
      <c r="C1682" s="4">
        <v>33</v>
      </c>
      <c r="D1682" t="s">
        <v>129</v>
      </c>
      <c r="E1682" t="s">
        <v>205</v>
      </c>
      <c r="F1682" t="s">
        <v>93</v>
      </c>
      <c r="G1682" t="s">
        <v>27</v>
      </c>
      <c r="H1682" t="s">
        <v>37</v>
      </c>
      <c r="I1682" s="9">
        <v>44945</v>
      </c>
      <c r="J1682" s="9">
        <v>44957</v>
      </c>
      <c r="K1682" s="9">
        <v>44962</v>
      </c>
      <c r="L1682" t="s">
        <v>19</v>
      </c>
      <c r="M1682" s="5"/>
      <c r="O1682" t="s">
        <v>20</v>
      </c>
      <c r="P1682" s="4">
        <v>4</v>
      </c>
      <c r="Q1682" t="s">
        <v>28</v>
      </c>
      <c r="R1682" s="10" t="str">
        <f t="shared" si="52"/>
        <v>28-33</v>
      </c>
      <c r="S1682">
        <f t="shared" si="53"/>
        <v>17</v>
      </c>
    </row>
    <row r="1683" spans="1:19">
      <c r="A1683" t="s">
        <v>1757</v>
      </c>
      <c r="B1683" t="s">
        <v>23</v>
      </c>
      <c r="C1683" s="4">
        <v>32</v>
      </c>
      <c r="D1683" t="s">
        <v>129</v>
      </c>
      <c r="E1683" t="s">
        <v>205</v>
      </c>
      <c r="F1683" t="s">
        <v>86</v>
      </c>
      <c r="G1683" t="s">
        <v>27</v>
      </c>
      <c r="H1683" t="s">
        <v>67</v>
      </c>
      <c r="I1683" s="9">
        <v>44946</v>
      </c>
      <c r="J1683" s="9">
        <v>44956</v>
      </c>
      <c r="K1683" s="9">
        <v>44967</v>
      </c>
      <c r="L1683" t="s">
        <v>75</v>
      </c>
      <c r="M1683" s="5"/>
      <c r="P1683" s="4">
        <v>4</v>
      </c>
      <c r="Q1683" t="s">
        <v>28</v>
      </c>
      <c r="R1683" s="10" t="str">
        <f t="shared" si="52"/>
        <v>28-33</v>
      </c>
      <c r="S1683">
        <f t="shared" si="53"/>
        <v>21</v>
      </c>
    </row>
    <row r="1684" spans="1:19">
      <c r="A1684" t="s">
        <v>1758</v>
      </c>
      <c r="B1684" t="s">
        <v>30</v>
      </c>
      <c r="C1684" s="4">
        <v>31</v>
      </c>
      <c r="D1684" t="s">
        <v>14</v>
      </c>
      <c r="E1684" t="s">
        <v>15</v>
      </c>
      <c r="F1684" t="s">
        <v>96</v>
      </c>
      <c r="G1684" t="s">
        <v>17</v>
      </c>
      <c r="H1684" t="s">
        <v>18</v>
      </c>
      <c r="I1684" s="9">
        <v>44946</v>
      </c>
      <c r="J1684" s="9">
        <v>44961</v>
      </c>
      <c r="K1684" s="9">
        <v>44966</v>
      </c>
      <c r="L1684" t="s">
        <v>75</v>
      </c>
      <c r="M1684" s="5"/>
      <c r="P1684" s="4">
        <v>5</v>
      </c>
      <c r="Q1684" t="s">
        <v>28</v>
      </c>
      <c r="R1684" s="10" t="str">
        <f t="shared" si="52"/>
        <v>28-33</v>
      </c>
      <c r="S1684">
        <f t="shared" si="53"/>
        <v>20</v>
      </c>
    </row>
    <row r="1685" spans="1:19">
      <c r="A1685" t="s">
        <v>1759</v>
      </c>
      <c r="B1685" t="s">
        <v>30</v>
      </c>
      <c r="C1685" s="4">
        <v>32</v>
      </c>
      <c r="D1685" t="s">
        <v>14</v>
      </c>
      <c r="E1685" t="s">
        <v>15</v>
      </c>
      <c r="F1685" t="s">
        <v>53</v>
      </c>
      <c r="G1685" t="s">
        <v>17</v>
      </c>
      <c r="H1685" t="s">
        <v>48</v>
      </c>
      <c r="I1685" s="9">
        <v>44946</v>
      </c>
      <c r="J1685" s="9">
        <v>44955</v>
      </c>
      <c r="K1685" s="9">
        <v>44966</v>
      </c>
      <c r="L1685" t="s">
        <v>19</v>
      </c>
      <c r="M1685" s="4">
        <v>68354</v>
      </c>
      <c r="N1685">
        <v>4.5999999999999996</v>
      </c>
      <c r="O1685" t="s">
        <v>20</v>
      </c>
      <c r="P1685" s="4">
        <v>5</v>
      </c>
      <c r="Q1685" t="s">
        <v>28</v>
      </c>
      <c r="R1685" s="10" t="str">
        <f t="shared" si="52"/>
        <v>28-33</v>
      </c>
      <c r="S1685">
        <f t="shared" si="53"/>
        <v>20</v>
      </c>
    </row>
    <row r="1686" spans="1:19">
      <c r="A1686" t="s">
        <v>1760</v>
      </c>
      <c r="B1686" t="s">
        <v>13</v>
      </c>
      <c r="C1686" s="4">
        <v>23</v>
      </c>
      <c r="D1686" t="s">
        <v>14</v>
      </c>
      <c r="E1686" t="s">
        <v>15</v>
      </c>
      <c r="F1686" t="s">
        <v>44</v>
      </c>
      <c r="G1686" t="s">
        <v>69</v>
      </c>
      <c r="H1686" t="s">
        <v>37</v>
      </c>
      <c r="I1686" s="9">
        <v>44946</v>
      </c>
      <c r="J1686" s="9">
        <v>44961</v>
      </c>
      <c r="K1686" s="9">
        <v>44970</v>
      </c>
      <c r="L1686" t="s">
        <v>38</v>
      </c>
      <c r="M1686" s="5"/>
      <c r="P1686" s="4">
        <v>3</v>
      </c>
      <c r="Q1686" t="s">
        <v>28</v>
      </c>
      <c r="R1686" s="10" t="str">
        <f t="shared" si="52"/>
        <v>22-27</v>
      </c>
      <c r="S1686">
        <f t="shared" si="53"/>
        <v>24</v>
      </c>
    </row>
    <row r="1687" spans="1:19">
      <c r="A1687" t="s">
        <v>1761</v>
      </c>
      <c r="B1687" t="s">
        <v>30</v>
      </c>
      <c r="C1687" s="4">
        <v>28</v>
      </c>
      <c r="D1687" t="s">
        <v>83</v>
      </c>
      <c r="E1687" t="s">
        <v>117</v>
      </c>
      <c r="F1687" t="s">
        <v>31</v>
      </c>
      <c r="G1687" t="s">
        <v>27</v>
      </c>
      <c r="H1687" t="s">
        <v>18</v>
      </c>
      <c r="I1687" s="9">
        <v>44947</v>
      </c>
      <c r="J1687" s="9">
        <v>44969</v>
      </c>
      <c r="K1687" s="9">
        <v>44975</v>
      </c>
      <c r="L1687" t="s">
        <v>19</v>
      </c>
      <c r="M1687" s="4">
        <v>67391</v>
      </c>
      <c r="N1687">
        <v>4.5</v>
      </c>
      <c r="O1687" t="s">
        <v>45</v>
      </c>
      <c r="P1687" s="4">
        <v>5</v>
      </c>
      <c r="Q1687" t="s">
        <v>28</v>
      </c>
      <c r="R1687" s="10" t="str">
        <f t="shared" si="52"/>
        <v>28-33</v>
      </c>
      <c r="S1687">
        <f t="shared" si="53"/>
        <v>28</v>
      </c>
    </row>
    <row r="1688" spans="1:19">
      <c r="A1688" t="s">
        <v>1762</v>
      </c>
      <c r="B1688" t="s">
        <v>23</v>
      </c>
      <c r="C1688" s="4">
        <v>36</v>
      </c>
      <c r="D1688" t="s">
        <v>24</v>
      </c>
      <c r="E1688" t="s">
        <v>25</v>
      </c>
      <c r="F1688" t="s">
        <v>36</v>
      </c>
      <c r="G1688" t="s">
        <v>66</v>
      </c>
      <c r="H1688" t="s">
        <v>37</v>
      </c>
      <c r="I1688" s="9">
        <v>44947</v>
      </c>
      <c r="J1688" s="9">
        <v>44958</v>
      </c>
      <c r="K1688" s="9">
        <v>44966</v>
      </c>
      <c r="L1688" t="s">
        <v>19</v>
      </c>
      <c r="M1688" s="4">
        <v>62335</v>
      </c>
      <c r="N1688">
        <v>3.7</v>
      </c>
      <c r="O1688" t="s">
        <v>20</v>
      </c>
      <c r="P1688" s="4">
        <v>5</v>
      </c>
      <c r="Q1688" t="s">
        <v>63</v>
      </c>
      <c r="R1688" s="10" t="str">
        <f t="shared" si="52"/>
        <v>34-39</v>
      </c>
      <c r="S1688">
        <f t="shared" si="53"/>
        <v>19</v>
      </c>
    </row>
    <row r="1689" spans="1:19">
      <c r="A1689" t="s">
        <v>1763</v>
      </c>
      <c r="B1689" t="s">
        <v>13</v>
      </c>
      <c r="C1689" s="4">
        <v>22</v>
      </c>
      <c r="D1689" t="s">
        <v>14</v>
      </c>
      <c r="E1689" t="s">
        <v>65</v>
      </c>
      <c r="F1689" t="s">
        <v>44</v>
      </c>
      <c r="G1689" t="s">
        <v>27</v>
      </c>
      <c r="H1689" t="s">
        <v>51</v>
      </c>
      <c r="I1689" s="9">
        <v>44947</v>
      </c>
      <c r="J1689" s="9">
        <v>44964</v>
      </c>
      <c r="K1689" s="9">
        <v>44970</v>
      </c>
      <c r="L1689" t="s">
        <v>19</v>
      </c>
      <c r="M1689" s="4">
        <v>83994</v>
      </c>
      <c r="N1689">
        <v>4</v>
      </c>
      <c r="O1689" t="s">
        <v>45</v>
      </c>
      <c r="P1689" s="4">
        <v>4</v>
      </c>
      <c r="Q1689" t="s">
        <v>28</v>
      </c>
      <c r="R1689" s="10" t="str">
        <f t="shared" si="52"/>
        <v>22-27</v>
      </c>
      <c r="S1689">
        <f t="shared" si="53"/>
        <v>23</v>
      </c>
    </row>
    <row r="1690" spans="1:19">
      <c r="A1690" t="s">
        <v>1764</v>
      </c>
      <c r="B1690" t="s">
        <v>30</v>
      </c>
      <c r="C1690" s="4">
        <v>25</v>
      </c>
      <c r="D1690" t="s">
        <v>24</v>
      </c>
      <c r="E1690" t="s">
        <v>43</v>
      </c>
      <c r="F1690" t="s">
        <v>26</v>
      </c>
      <c r="G1690" t="s">
        <v>66</v>
      </c>
      <c r="H1690" t="s">
        <v>37</v>
      </c>
      <c r="I1690" s="9">
        <v>44947</v>
      </c>
      <c r="J1690" s="9">
        <v>44961</v>
      </c>
      <c r="K1690" s="9">
        <v>44966</v>
      </c>
      <c r="L1690" t="s">
        <v>19</v>
      </c>
      <c r="M1690" s="4">
        <v>73964</v>
      </c>
      <c r="N1690">
        <v>4.5999999999999996</v>
      </c>
      <c r="O1690" t="s">
        <v>45</v>
      </c>
      <c r="P1690" s="4">
        <v>4</v>
      </c>
      <c r="Q1690" t="s">
        <v>21</v>
      </c>
      <c r="R1690" s="10" t="str">
        <f t="shared" si="52"/>
        <v>22-27</v>
      </c>
      <c r="S1690">
        <f t="shared" si="53"/>
        <v>19</v>
      </c>
    </row>
    <row r="1691" spans="1:19">
      <c r="A1691" t="s">
        <v>1765</v>
      </c>
      <c r="B1691" t="s">
        <v>30</v>
      </c>
      <c r="C1691" s="4">
        <v>33</v>
      </c>
      <c r="D1691" t="s">
        <v>80</v>
      </c>
      <c r="E1691" t="s">
        <v>81</v>
      </c>
      <c r="F1691" t="s">
        <v>106</v>
      </c>
      <c r="G1691" t="s">
        <v>17</v>
      </c>
      <c r="H1691" t="s">
        <v>18</v>
      </c>
      <c r="I1691" s="9">
        <v>44947</v>
      </c>
      <c r="J1691" s="9">
        <v>44957</v>
      </c>
      <c r="K1691" s="9">
        <v>44965</v>
      </c>
      <c r="L1691" t="s">
        <v>19</v>
      </c>
      <c r="M1691" s="4">
        <v>190765</v>
      </c>
      <c r="N1691">
        <v>4.5</v>
      </c>
      <c r="O1691" t="s">
        <v>20</v>
      </c>
      <c r="P1691" s="4">
        <v>5</v>
      </c>
      <c r="Q1691" t="s">
        <v>28</v>
      </c>
      <c r="R1691" s="10" t="str">
        <f t="shared" si="52"/>
        <v>28-33</v>
      </c>
      <c r="S1691">
        <f t="shared" si="53"/>
        <v>18</v>
      </c>
    </row>
    <row r="1692" spans="1:19">
      <c r="A1692" t="s">
        <v>1766</v>
      </c>
      <c r="B1692" t="s">
        <v>13</v>
      </c>
      <c r="C1692" s="4">
        <v>32</v>
      </c>
      <c r="D1692" t="s">
        <v>24</v>
      </c>
      <c r="E1692" t="s">
        <v>43</v>
      </c>
      <c r="F1692" t="s">
        <v>96</v>
      </c>
      <c r="G1692" t="s">
        <v>17</v>
      </c>
      <c r="H1692" t="s">
        <v>37</v>
      </c>
      <c r="I1692" s="9">
        <v>44947</v>
      </c>
      <c r="J1692" s="9">
        <v>44965</v>
      </c>
      <c r="K1692" s="9">
        <v>44974</v>
      </c>
      <c r="L1692" t="s">
        <v>19</v>
      </c>
      <c r="M1692" s="4">
        <v>54293</v>
      </c>
      <c r="N1692">
        <v>3.7</v>
      </c>
      <c r="O1692" t="s">
        <v>20</v>
      </c>
      <c r="P1692" s="4">
        <v>4</v>
      </c>
      <c r="Q1692" t="s">
        <v>28</v>
      </c>
      <c r="R1692" s="10" t="str">
        <f t="shared" si="52"/>
        <v>28-33</v>
      </c>
      <c r="S1692">
        <f t="shared" si="53"/>
        <v>27</v>
      </c>
    </row>
    <row r="1693" spans="1:19">
      <c r="A1693" t="s">
        <v>1767</v>
      </c>
      <c r="B1693" t="s">
        <v>13</v>
      </c>
      <c r="C1693" s="4">
        <v>50</v>
      </c>
      <c r="D1693" t="s">
        <v>40</v>
      </c>
      <c r="E1693" t="s">
        <v>41</v>
      </c>
      <c r="F1693" t="s">
        <v>78</v>
      </c>
      <c r="G1693" t="s">
        <v>27</v>
      </c>
      <c r="H1693" t="s">
        <v>18</v>
      </c>
      <c r="I1693" s="9">
        <v>44948</v>
      </c>
      <c r="J1693" s="9">
        <v>44963</v>
      </c>
      <c r="K1693" s="9">
        <v>44972</v>
      </c>
      <c r="L1693" t="s">
        <v>19</v>
      </c>
      <c r="M1693" s="4">
        <v>54954</v>
      </c>
      <c r="N1693">
        <v>4.0999999999999996</v>
      </c>
      <c r="O1693" t="s">
        <v>20</v>
      </c>
      <c r="P1693" s="4">
        <v>1</v>
      </c>
      <c r="Q1693" t="s">
        <v>28</v>
      </c>
      <c r="R1693" s="10" t="str">
        <f t="shared" si="52"/>
        <v>46-51</v>
      </c>
      <c r="S1693">
        <f t="shared" si="53"/>
        <v>24</v>
      </c>
    </row>
    <row r="1694" spans="1:19">
      <c r="A1694" t="s">
        <v>1768</v>
      </c>
      <c r="B1694" t="s">
        <v>13</v>
      </c>
      <c r="C1694" s="4">
        <v>53</v>
      </c>
      <c r="D1694" t="s">
        <v>34</v>
      </c>
      <c r="E1694" t="s">
        <v>47</v>
      </c>
      <c r="F1694" t="s">
        <v>36</v>
      </c>
      <c r="G1694" t="s">
        <v>17</v>
      </c>
      <c r="H1694" t="s">
        <v>18</v>
      </c>
      <c r="I1694" s="9">
        <v>44948</v>
      </c>
      <c r="J1694" s="9">
        <v>44957</v>
      </c>
      <c r="K1694" s="9">
        <v>44962</v>
      </c>
      <c r="L1694" t="s">
        <v>19</v>
      </c>
      <c r="M1694" s="4">
        <v>74601</v>
      </c>
      <c r="N1694">
        <v>4</v>
      </c>
      <c r="O1694" t="s">
        <v>20</v>
      </c>
      <c r="P1694" s="4">
        <v>4</v>
      </c>
      <c r="Q1694" t="s">
        <v>28</v>
      </c>
      <c r="R1694" s="10" t="str">
        <f t="shared" si="52"/>
        <v>52-57</v>
      </c>
      <c r="S1694">
        <f t="shared" si="53"/>
        <v>14</v>
      </c>
    </row>
    <row r="1695" spans="1:19">
      <c r="A1695" t="s">
        <v>1769</v>
      </c>
      <c r="B1695" t="s">
        <v>13</v>
      </c>
      <c r="C1695" s="4">
        <v>35</v>
      </c>
      <c r="D1695" t="s">
        <v>24</v>
      </c>
      <c r="E1695" t="s">
        <v>43</v>
      </c>
      <c r="F1695" t="s">
        <v>44</v>
      </c>
      <c r="G1695" t="s">
        <v>32</v>
      </c>
      <c r="H1695" t="s">
        <v>18</v>
      </c>
      <c r="I1695" s="9">
        <v>44948</v>
      </c>
      <c r="J1695" s="9">
        <v>44958</v>
      </c>
      <c r="K1695" s="9">
        <v>44963</v>
      </c>
      <c r="L1695" t="s">
        <v>38</v>
      </c>
      <c r="M1695" s="5"/>
      <c r="P1695" s="5"/>
      <c r="Q1695" t="s">
        <v>28</v>
      </c>
      <c r="R1695" s="10" t="str">
        <f t="shared" si="52"/>
        <v>34-39</v>
      </c>
      <c r="S1695">
        <f t="shared" si="53"/>
        <v>15</v>
      </c>
    </row>
    <row r="1696" spans="1:19">
      <c r="A1696" t="s">
        <v>1770</v>
      </c>
      <c r="B1696" t="s">
        <v>13</v>
      </c>
      <c r="C1696" s="4">
        <v>25</v>
      </c>
      <c r="D1696" t="s">
        <v>34</v>
      </c>
      <c r="E1696" t="s">
        <v>35</v>
      </c>
      <c r="F1696" t="s">
        <v>36</v>
      </c>
      <c r="G1696" t="s">
        <v>27</v>
      </c>
      <c r="H1696" t="s">
        <v>37</v>
      </c>
      <c r="I1696" s="9">
        <v>44948</v>
      </c>
      <c r="J1696" s="9">
        <v>44964</v>
      </c>
      <c r="K1696" s="9">
        <v>44970</v>
      </c>
      <c r="L1696" t="s">
        <v>19</v>
      </c>
      <c r="M1696" s="4">
        <v>77805</v>
      </c>
      <c r="N1696">
        <v>4</v>
      </c>
      <c r="O1696" t="s">
        <v>20</v>
      </c>
      <c r="P1696" s="5"/>
      <c r="Q1696" t="s">
        <v>28</v>
      </c>
      <c r="R1696" s="10" t="str">
        <f t="shared" si="52"/>
        <v>22-27</v>
      </c>
      <c r="S1696">
        <f t="shared" si="53"/>
        <v>22</v>
      </c>
    </row>
    <row r="1697" spans="1:19">
      <c r="A1697" t="s">
        <v>1771</v>
      </c>
      <c r="B1697" t="s">
        <v>13</v>
      </c>
      <c r="C1697" s="4">
        <v>25</v>
      </c>
      <c r="D1697" t="s">
        <v>14</v>
      </c>
      <c r="E1697" t="s">
        <v>15</v>
      </c>
      <c r="F1697" t="s">
        <v>36</v>
      </c>
      <c r="G1697" t="s">
        <v>27</v>
      </c>
      <c r="H1697" t="s">
        <v>18</v>
      </c>
      <c r="I1697" s="9">
        <v>44949</v>
      </c>
      <c r="J1697" s="9">
        <v>44969</v>
      </c>
      <c r="K1697" s="9">
        <v>44980</v>
      </c>
      <c r="L1697" t="s">
        <v>19</v>
      </c>
      <c r="M1697" s="4">
        <v>69260</v>
      </c>
      <c r="N1697">
        <v>4.2</v>
      </c>
      <c r="O1697" t="s">
        <v>20</v>
      </c>
      <c r="P1697" s="4">
        <v>4</v>
      </c>
      <c r="Q1697" t="s">
        <v>21</v>
      </c>
      <c r="R1697" s="10" t="str">
        <f t="shared" si="52"/>
        <v>22-27</v>
      </c>
      <c r="S1697">
        <f t="shared" si="53"/>
        <v>31</v>
      </c>
    </row>
    <row r="1698" spans="1:19">
      <c r="A1698" t="s">
        <v>1772</v>
      </c>
      <c r="B1698" t="s">
        <v>13</v>
      </c>
      <c r="C1698" s="4">
        <v>24</v>
      </c>
      <c r="D1698" t="s">
        <v>14</v>
      </c>
      <c r="E1698" t="s">
        <v>15</v>
      </c>
      <c r="F1698" t="s">
        <v>44</v>
      </c>
      <c r="G1698" t="s">
        <v>66</v>
      </c>
      <c r="H1698" t="s">
        <v>18</v>
      </c>
      <c r="I1698" s="9">
        <v>44950</v>
      </c>
      <c r="J1698" s="9">
        <v>44964</v>
      </c>
      <c r="K1698" s="9">
        <v>44972</v>
      </c>
      <c r="L1698" t="s">
        <v>75</v>
      </c>
      <c r="M1698" s="5"/>
      <c r="P1698" s="4">
        <v>2</v>
      </c>
      <c r="Q1698" t="s">
        <v>21</v>
      </c>
      <c r="R1698" s="10" t="str">
        <f t="shared" si="52"/>
        <v>22-27</v>
      </c>
      <c r="S1698">
        <f t="shared" si="53"/>
        <v>22</v>
      </c>
    </row>
    <row r="1699" spans="1:19">
      <c r="A1699" t="s">
        <v>1773</v>
      </c>
      <c r="B1699" t="s">
        <v>13</v>
      </c>
      <c r="C1699" s="4">
        <v>23</v>
      </c>
      <c r="D1699" t="s">
        <v>129</v>
      </c>
      <c r="E1699" t="s">
        <v>130</v>
      </c>
      <c r="F1699" t="s">
        <v>78</v>
      </c>
      <c r="G1699" t="s">
        <v>17</v>
      </c>
      <c r="H1699" t="s">
        <v>67</v>
      </c>
      <c r="I1699" s="9">
        <v>44950</v>
      </c>
      <c r="J1699" s="9">
        <v>44961</v>
      </c>
      <c r="K1699" s="9">
        <v>44972</v>
      </c>
      <c r="L1699" t="s">
        <v>38</v>
      </c>
      <c r="M1699" s="5"/>
      <c r="P1699" s="4">
        <v>4</v>
      </c>
      <c r="Q1699" t="s">
        <v>28</v>
      </c>
      <c r="R1699" s="10" t="str">
        <f t="shared" si="52"/>
        <v>22-27</v>
      </c>
      <c r="S1699">
        <f t="shared" si="53"/>
        <v>22</v>
      </c>
    </row>
    <row r="1700" spans="1:19">
      <c r="A1700" t="s">
        <v>1774</v>
      </c>
      <c r="B1700" t="s">
        <v>23</v>
      </c>
      <c r="C1700" s="4">
        <v>34</v>
      </c>
      <c r="D1700" t="s">
        <v>40</v>
      </c>
      <c r="E1700" t="s">
        <v>253</v>
      </c>
      <c r="F1700" t="s">
        <v>16</v>
      </c>
      <c r="G1700" t="s">
        <v>69</v>
      </c>
      <c r="H1700" t="s">
        <v>37</v>
      </c>
      <c r="I1700" s="9">
        <v>44950</v>
      </c>
      <c r="J1700" s="9">
        <v>44967</v>
      </c>
      <c r="K1700" s="9">
        <v>44975</v>
      </c>
      <c r="L1700" t="s">
        <v>19</v>
      </c>
      <c r="M1700" s="4">
        <v>53067</v>
      </c>
      <c r="N1700">
        <v>4.5</v>
      </c>
      <c r="O1700" t="s">
        <v>20</v>
      </c>
      <c r="P1700" s="5"/>
      <c r="Q1700" t="s">
        <v>28</v>
      </c>
      <c r="R1700" s="10" t="str">
        <f t="shared" si="52"/>
        <v>34-39</v>
      </c>
      <c r="S1700">
        <f t="shared" si="53"/>
        <v>25</v>
      </c>
    </row>
    <row r="1701" spans="1:19">
      <c r="A1701" t="s">
        <v>1775</v>
      </c>
      <c r="B1701" t="s">
        <v>13</v>
      </c>
      <c r="C1701" s="4">
        <v>29</v>
      </c>
      <c r="D1701" t="s">
        <v>14</v>
      </c>
      <c r="E1701" t="s">
        <v>65</v>
      </c>
      <c r="F1701" t="s">
        <v>61</v>
      </c>
      <c r="G1701" t="s">
        <v>32</v>
      </c>
      <c r="H1701" t="s">
        <v>51</v>
      </c>
      <c r="I1701" s="9">
        <v>44950</v>
      </c>
      <c r="J1701" s="9">
        <v>44968</v>
      </c>
      <c r="K1701" s="9">
        <v>44979</v>
      </c>
      <c r="L1701" t="s">
        <v>38</v>
      </c>
      <c r="M1701" s="5"/>
      <c r="P1701" s="4">
        <v>4</v>
      </c>
      <c r="Q1701" t="s">
        <v>28</v>
      </c>
      <c r="R1701" s="10" t="str">
        <f t="shared" si="52"/>
        <v>28-33</v>
      </c>
      <c r="S1701">
        <f t="shared" si="53"/>
        <v>29</v>
      </c>
    </row>
    <row r="1702" spans="1:19">
      <c r="A1702" t="s">
        <v>1776</v>
      </c>
      <c r="B1702" t="s">
        <v>23</v>
      </c>
      <c r="C1702" s="4">
        <v>26</v>
      </c>
      <c r="D1702" t="s">
        <v>14</v>
      </c>
      <c r="E1702" t="s">
        <v>15</v>
      </c>
      <c r="F1702" t="s">
        <v>61</v>
      </c>
      <c r="G1702" t="s">
        <v>27</v>
      </c>
      <c r="H1702" t="s">
        <v>18</v>
      </c>
      <c r="I1702" s="9">
        <v>44950</v>
      </c>
      <c r="J1702" s="9">
        <v>44959</v>
      </c>
      <c r="K1702" s="9">
        <v>44965</v>
      </c>
      <c r="L1702" t="s">
        <v>19</v>
      </c>
      <c r="M1702" s="4">
        <v>53953</v>
      </c>
      <c r="N1702">
        <v>4.8</v>
      </c>
      <c r="O1702" t="s">
        <v>20</v>
      </c>
      <c r="P1702" s="4">
        <v>4</v>
      </c>
      <c r="Q1702" t="s">
        <v>28</v>
      </c>
      <c r="R1702" s="10" t="str">
        <f t="shared" si="52"/>
        <v>22-27</v>
      </c>
      <c r="S1702">
        <f t="shared" si="53"/>
        <v>15</v>
      </c>
    </row>
    <row r="1703" spans="1:19">
      <c r="A1703" t="s">
        <v>1777</v>
      </c>
      <c r="B1703" t="s">
        <v>13</v>
      </c>
      <c r="C1703" s="4">
        <v>32</v>
      </c>
      <c r="D1703" t="s">
        <v>14</v>
      </c>
      <c r="E1703" t="s">
        <v>65</v>
      </c>
      <c r="F1703" t="s">
        <v>86</v>
      </c>
      <c r="G1703" t="s">
        <v>27</v>
      </c>
      <c r="H1703" t="s">
        <v>37</v>
      </c>
      <c r="I1703" s="9">
        <v>44950</v>
      </c>
      <c r="J1703" s="9">
        <v>44972</v>
      </c>
      <c r="K1703" s="9">
        <v>44977</v>
      </c>
      <c r="L1703" t="s">
        <v>38</v>
      </c>
      <c r="M1703" s="5"/>
      <c r="P1703" s="4">
        <v>4</v>
      </c>
      <c r="Q1703" t="s">
        <v>21</v>
      </c>
      <c r="R1703" s="10" t="str">
        <f t="shared" si="52"/>
        <v>28-33</v>
      </c>
      <c r="S1703">
        <f t="shared" si="53"/>
        <v>27</v>
      </c>
    </row>
    <row r="1704" spans="1:19">
      <c r="A1704" t="s">
        <v>1778</v>
      </c>
      <c r="B1704" t="s">
        <v>13</v>
      </c>
      <c r="C1704" s="4">
        <v>27</v>
      </c>
      <c r="D1704" t="s">
        <v>24</v>
      </c>
      <c r="E1704" t="s">
        <v>43</v>
      </c>
      <c r="F1704" t="s">
        <v>31</v>
      </c>
      <c r="G1704" t="s">
        <v>66</v>
      </c>
      <c r="H1704" t="s">
        <v>18</v>
      </c>
      <c r="I1704" s="9">
        <v>44950</v>
      </c>
      <c r="J1704" s="9">
        <v>44965</v>
      </c>
      <c r="K1704" s="9">
        <v>44976</v>
      </c>
      <c r="L1704" t="s">
        <v>19</v>
      </c>
      <c r="M1704" s="4">
        <v>78861</v>
      </c>
      <c r="N1704">
        <v>4.8</v>
      </c>
      <c r="O1704" t="s">
        <v>20</v>
      </c>
      <c r="P1704" s="4">
        <v>5</v>
      </c>
      <c r="Q1704" t="s">
        <v>28</v>
      </c>
      <c r="R1704" s="10" t="str">
        <f t="shared" si="52"/>
        <v>22-27</v>
      </c>
      <c r="S1704">
        <f t="shared" si="53"/>
        <v>26</v>
      </c>
    </row>
    <row r="1705" spans="1:19">
      <c r="A1705" t="s">
        <v>1779</v>
      </c>
      <c r="B1705" t="s">
        <v>13</v>
      </c>
      <c r="C1705" s="4">
        <v>30</v>
      </c>
      <c r="D1705" t="s">
        <v>24</v>
      </c>
      <c r="E1705" t="s">
        <v>25</v>
      </c>
      <c r="F1705" t="s">
        <v>73</v>
      </c>
      <c r="G1705" t="s">
        <v>17</v>
      </c>
      <c r="H1705" t="s">
        <v>18</v>
      </c>
      <c r="I1705" s="9">
        <v>44951</v>
      </c>
      <c r="J1705" s="9">
        <v>44970</v>
      </c>
      <c r="K1705" s="9">
        <v>44974</v>
      </c>
      <c r="L1705" t="s">
        <v>19</v>
      </c>
      <c r="M1705" s="4">
        <v>203659</v>
      </c>
      <c r="N1705">
        <v>3.5</v>
      </c>
      <c r="O1705" t="s">
        <v>45</v>
      </c>
      <c r="P1705" s="4">
        <v>4</v>
      </c>
      <c r="Q1705" t="s">
        <v>28</v>
      </c>
      <c r="R1705" s="10" t="str">
        <f t="shared" si="52"/>
        <v>28-33</v>
      </c>
      <c r="S1705">
        <f t="shared" si="53"/>
        <v>23</v>
      </c>
    </row>
    <row r="1706" spans="1:19">
      <c r="A1706" t="s">
        <v>1780</v>
      </c>
      <c r="B1706" t="s">
        <v>13</v>
      </c>
      <c r="C1706" s="4">
        <v>25</v>
      </c>
      <c r="D1706" t="s">
        <v>14</v>
      </c>
      <c r="E1706" t="s">
        <v>15</v>
      </c>
      <c r="F1706" t="s">
        <v>106</v>
      </c>
      <c r="G1706" t="s">
        <v>27</v>
      </c>
      <c r="H1706" t="s">
        <v>37</v>
      </c>
      <c r="I1706" s="9">
        <v>44951</v>
      </c>
      <c r="J1706" s="9">
        <v>44963</v>
      </c>
      <c r="K1706" s="9">
        <v>44972</v>
      </c>
      <c r="L1706" t="s">
        <v>38</v>
      </c>
      <c r="M1706" s="5"/>
      <c r="P1706" s="4">
        <v>5</v>
      </c>
      <c r="Q1706" t="s">
        <v>63</v>
      </c>
      <c r="R1706" s="10" t="str">
        <f t="shared" si="52"/>
        <v>22-27</v>
      </c>
      <c r="S1706">
        <f t="shared" si="53"/>
        <v>21</v>
      </c>
    </row>
    <row r="1707" spans="1:19">
      <c r="A1707" t="s">
        <v>1781</v>
      </c>
      <c r="B1707" t="s">
        <v>13</v>
      </c>
      <c r="C1707" s="4">
        <v>26</v>
      </c>
      <c r="D1707" t="s">
        <v>14</v>
      </c>
      <c r="E1707" t="s">
        <v>15</v>
      </c>
      <c r="F1707" t="s">
        <v>36</v>
      </c>
      <c r="G1707" t="s">
        <v>17</v>
      </c>
      <c r="H1707" t="s">
        <v>18</v>
      </c>
      <c r="I1707" s="9">
        <v>44951</v>
      </c>
      <c r="J1707" s="9">
        <v>44960</v>
      </c>
      <c r="K1707" s="9">
        <v>44968</v>
      </c>
      <c r="L1707" t="s">
        <v>19</v>
      </c>
      <c r="M1707" s="4">
        <v>79683</v>
      </c>
      <c r="N1707">
        <v>5</v>
      </c>
      <c r="O1707" t="s">
        <v>20</v>
      </c>
      <c r="P1707" s="5"/>
      <c r="Q1707" t="s">
        <v>21</v>
      </c>
      <c r="R1707" s="10" t="str">
        <f t="shared" si="52"/>
        <v>22-27</v>
      </c>
      <c r="S1707">
        <f t="shared" si="53"/>
        <v>17</v>
      </c>
    </row>
    <row r="1708" spans="1:19">
      <c r="A1708" t="s">
        <v>1782</v>
      </c>
      <c r="B1708" t="s">
        <v>30</v>
      </c>
      <c r="C1708" s="4">
        <v>23</v>
      </c>
      <c r="D1708" t="s">
        <v>80</v>
      </c>
      <c r="E1708" t="s">
        <v>81</v>
      </c>
      <c r="F1708" t="s">
        <v>61</v>
      </c>
      <c r="G1708" t="s">
        <v>27</v>
      </c>
      <c r="H1708" t="s">
        <v>18</v>
      </c>
      <c r="I1708" s="9">
        <v>44951</v>
      </c>
      <c r="J1708" s="9">
        <v>44959</v>
      </c>
      <c r="K1708" s="9">
        <v>44969</v>
      </c>
      <c r="L1708" t="s">
        <v>19</v>
      </c>
      <c r="M1708" s="4">
        <v>58136</v>
      </c>
      <c r="N1708">
        <v>4.3</v>
      </c>
      <c r="O1708" t="s">
        <v>20</v>
      </c>
      <c r="P1708" s="4">
        <v>5</v>
      </c>
      <c r="Q1708" t="s">
        <v>28</v>
      </c>
      <c r="R1708" s="10" t="str">
        <f t="shared" si="52"/>
        <v>22-27</v>
      </c>
      <c r="S1708">
        <f t="shared" si="53"/>
        <v>18</v>
      </c>
    </row>
    <row r="1709" spans="1:19">
      <c r="A1709" t="s">
        <v>1783</v>
      </c>
      <c r="B1709" t="s">
        <v>13</v>
      </c>
      <c r="C1709" s="4">
        <v>32</v>
      </c>
      <c r="D1709" t="s">
        <v>14</v>
      </c>
      <c r="E1709" t="s">
        <v>15</v>
      </c>
      <c r="F1709" t="s">
        <v>50</v>
      </c>
      <c r="G1709" t="s">
        <v>69</v>
      </c>
      <c r="H1709" t="s">
        <v>18</v>
      </c>
      <c r="I1709" s="9">
        <v>44951</v>
      </c>
      <c r="J1709" s="9">
        <v>44960</v>
      </c>
      <c r="K1709" s="9">
        <v>44970</v>
      </c>
      <c r="L1709" t="s">
        <v>19</v>
      </c>
      <c r="M1709" s="4">
        <v>38734</v>
      </c>
      <c r="N1709">
        <v>4.3</v>
      </c>
      <c r="O1709" t="s">
        <v>20</v>
      </c>
      <c r="P1709" s="5"/>
      <c r="Q1709" t="s">
        <v>21</v>
      </c>
      <c r="R1709" s="10" t="str">
        <f t="shared" si="52"/>
        <v>28-33</v>
      </c>
      <c r="S1709">
        <f t="shared" si="53"/>
        <v>19</v>
      </c>
    </row>
    <row r="1710" spans="1:19">
      <c r="A1710" t="s">
        <v>1784</v>
      </c>
      <c r="B1710" t="s">
        <v>30</v>
      </c>
      <c r="C1710" s="4">
        <v>25</v>
      </c>
      <c r="D1710" t="s">
        <v>24</v>
      </c>
      <c r="E1710" t="s">
        <v>43</v>
      </c>
      <c r="F1710" t="s">
        <v>86</v>
      </c>
      <c r="G1710" t="s">
        <v>27</v>
      </c>
      <c r="H1710" t="s">
        <v>18</v>
      </c>
      <c r="I1710" s="9">
        <v>44951</v>
      </c>
      <c r="J1710" s="9">
        <v>44960</v>
      </c>
      <c r="K1710" s="9">
        <v>44966</v>
      </c>
      <c r="L1710" t="s">
        <v>56</v>
      </c>
      <c r="M1710" s="5"/>
      <c r="P1710" s="4">
        <v>4</v>
      </c>
      <c r="Q1710" t="s">
        <v>63</v>
      </c>
      <c r="R1710" s="10" t="str">
        <f t="shared" si="52"/>
        <v>22-27</v>
      </c>
      <c r="S1710">
        <f t="shared" si="53"/>
        <v>15</v>
      </c>
    </row>
    <row r="1711" spans="1:19">
      <c r="A1711" t="s">
        <v>1785</v>
      </c>
      <c r="B1711" t="s">
        <v>30</v>
      </c>
      <c r="C1711" s="4">
        <v>35</v>
      </c>
      <c r="D1711" t="s">
        <v>14</v>
      </c>
      <c r="E1711" t="s">
        <v>65</v>
      </c>
      <c r="F1711" t="s">
        <v>36</v>
      </c>
      <c r="G1711" t="s">
        <v>27</v>
      </c>
      <c r="H1711" t="s">
        <v>18</v>
      </c>
      <c r="I1711" s="9">
        <v>44951</v>
      </c>
      <c r="J1711" s="9">
        <v>44968</v>
      </c>
      <c r="K1711" s="9">
        <v>44979</v>
      </c>
      <c r="L1711" t="s">
        <v>19</v>
      </c>
      <c r="M1711" s="4">
        <v>56265</v>
      </c>
      <c r="N1711">
        <v>5</v>
      </c>
      <c r="O1711" t="s">
        <v>20</v>
      </c>
      <c r="P1711" s="4">
        <v>5</v>
      </c>
      <c r="Q1711" t="s">
        <v>28</v>
      </c>
      <c r="R1711" s="10" t="str">
        <f t="shared" si="52"/>
        <v>34-39</v>
      </c>
      <c r="S1711">
        <f t="shared" si="53"/>
        <v>28</v>
      </c>
    </row>
    <row r="1712" spans="1:19">
      <c r="A1712" t="s">
        <v>1786</v>
      </c>
      <c r="B1712" t="s">
        <v>13</v>
      </c>
      <c r="C1712" s="4">
        <v>28</v>
      </c>
      <c r="D1712" t="s">
        <v>129</v>
      </c>
      <c r="E1712" t="s">
        <v>130</v>
      </c>
      <c r="F1712" t="s">
        <v>73</v>
      </c>
      <c r="G1712" t="s">
        <v>27</v>
      </c>
      <c r="H1712" t="s">
        <v>37</v>
      </c>
      <c r="I1712" s="9">
        <v>44952</v>
      </c>
      <c r="J1712" s="9">
        <v>44971</v>
      </c>
      <c r="K1712" s="9">
        <v>44980</v>
      </c>
      <c r="L1712" t="s">
        <v>19</v>
      </c>
      <c r="M1712" s="4">
        <v>211040</v>
      </c>
      <c r="N1712">
        <v>4.2</v>
      </c>
      <c r="O1712" t="s">
        <v>20</v>
      </c>
      <c r="P1712" s="4">
        <v>4</v>
      </c>
      <c r="Q1712" t="s">
        <v>28</v>
      </c>
      <c r="R1712" s="10" t="str">
        <f t="shared" si="52"/>
        <v>28-33</v>
      </c>
      <c r="S1712">
        <f t="shared" si="53"/>
        <v>28</v>
      </c>
    </row>
    <row r="1713" spans="1:19">
      <c r="A1713" t="s">
        <v>1787</v>
      </c>
      <c r="B1713" t="s">
        <v>13</v>
      </c>
      <c r="C1713" s="4">
        <v>42</v>
      </c>
      <c r="D1713" t="s">
        <v>231</v>
      </c>
      <c r="E1713" t="s">
        <v>551</v>
      </c>
      <c r="F1713" t="s">
        <v>16</v>
      </c>
      <c r="G1713" t="s">
        <v>27</v>
      </c>
      <c r="H1713" t="s">
        <v>37</v>
      </c>
      <c r="I1713" s="9">
        <v>44952</v>
      </c>
      <c r="J1713" s="9">
        <v>44964</v>
      </c>
      <c r="K1713" s="9">
        <v>44976</v>
      </c>
      <c r="L1713" t="s">
        <v>19</v>
      </c>
      <c r="M1713" s="4">
        <v>59316</v>
      </c>
      <c r="N1713">
        <v>4.0999999999999996</v>
      </c>
      <c r="O1713" t="s">
        <v>45</v>
      </c>
      <c r="P1713" s="4">
        <v>4</v>
      </c>
      <c r="Q1713" t="s">
        <v>28</v>
      </c>
      <c r="R1713" s="10" t="str">
        <f t="shared" si="52"/>
        <v>40-45</v>
      </c>
      <c r="S1713">
        <f t="shared" si="53"/>
        <v>24</v>
      </c>
    </row>
    <row r="1714" spans="1:19">
      <c r="A1714" t="s">
        <v>1788</v>
      </c>
      <c r="B1714" t="s">
        <v>30</v>
      </c>
      <c r="C1714" s="4">
        <v>29</v>
      </c>
      <c r="D1714" t="s">
        <v>58</v>
      </c>
      <c r="E1714" t="s">
        <v>111</v>
      </c>
      <c r="F1714" t="s">
        <v>73</v>
      </c>
      <c r="G1714" t="s">
        <v>17</v>
      </c>
      <c r="H1714" t="s">
        <v>18</v>
      </c>
      <c r="I1714" s="9">
        <v>44952</v>
      </c>
      <c r="J1714" s="9">
        <v>44972</v>
      </c>
      <c r="K1714" s="9">
        <v>44981</v>
      </c>
      <c r="L1714" t="s">
        <v>38</v>
      </c>
      <c r="M1714" s="5"/>
      <c r="P1714" s="4">
        <v>4</v>
      </c>
      <c r="Q1714" t="s">
        <v>21</v>
      </c>
      <c r="R1714" s="10" t="str">
        <f t="shared" si="52"/>
        <v>28-33</v>
      </c>
      <c r="S1714">
        <f t="shared" si="53"/>
        <v>29</v>
      </c>
    </row>
    <row r="1715" spans="1:19">
      <c r="A1715" t="s">
        <v>1789</v>
      </c>
      <c r="B1715" t="s">
        <v>13</v>
      </c>
      <c r="C1715" s="4">
        <v>23</v>
      </c>
      <c r="D1715" t="s">
        <v>14</v>
      </c>
      <c r="E1715" t="s">
        <v>15</v>
      </c>
      <c r="F1715" t="s">
        <v>61</v>
      </c>
      <c r="G1715" t="s">
        <v>17</v>
      </c>
      <c r="H1715" t="s">
        <v>37</v>
      </c>
      <c r="I1715" s="9">
        <v>44952</v>
      </c>
      <c r="J1715" s="9">
        <v>44967</v>
      </c>
      <c r="K1715" s="9">
        <v>44976</v>
      </c>
      <c r="L1715" t="s">
        <v>38</v>
      </c>
      <c r="M1715" s="5"/>
      <c r="P1715" s="4">
        <v>5</v>
      </c>
      <c r="Q1715" t="s">
        <v>28</v>
      </c>
      <c r="R1715" s="10" t="str">
        <f t="shared" si="52"/>
        <v>22-27</v>
      </c>
      <c r="S1715">
        <f t="shared" si="53"/>
        <v>24</v>
      </c>
    </row>
    <row r="1716" spans="1:19">
      <c r="A1716" t="s">
        <v>1790</v>
      </c>
      <c r="B1716" t="s">
        <v>13</v>
      </c>
      <c r="C1716" s="4">
        <v>39</v>
      </c>
      <c r="D1716" t="s">
        <v>83</v>
      </c>
      <c r="E1716" t="s">
        <v>117</v>
      </c>
      <c r="F1716" t="s">
        <v>96</v>
      </c>
      <c r="G1716" t="s">
        <v>32</v>
      </c>
      <c r="H1716" t="s">
        <v>37</v>
      </c>
      <c r="I1716" s="9">
        <v>44952</v>
      </c>
      <c r="J1716" s="9">
        <v>44960</v>
      </c>
      <c r="K1716" s="9">
        <v>44965</v>
      </c>
      <c r="L1716" t="s">
        <v>19</v>
      </c>
      <c r="M1716" s="4">
        <v>41809</v>
      </c>
      <c r="N1716">
        <v>4.5999999999999996</v>
      </c>
      <c r="O1716" t="s">
        <v>20</v>
      </c>
      <c r="P1716" s="5"/>
      <c r="Q1716" t="s">
        <v>28</v>
      </c>
      <c r="R1716" s="10" t="str">
        <f t="shared" si="52"/>
        <v>34-39</v>
      </c>
      <c r="S1716">
        <f t="shared" si="53"/>
        <v>13</v>
      </c>
    </row>
    <row r="1717" spans="1:19">
      <c r="A1717" t="s">
        <v>1791</v>
      </c>
      <c r="B1717" t="s">
        <v>23</v>
      </c>
      <c r="C1717" s="4">
        <v>28</v>
      </c>
      <c r="D1717" t="s">
        <v>24</v>
      </c>
      <c r="E1717" t="s">
        <v>43</v>
      </c>
      <c r="F1717" t="s">
        <v>44</v>
      </c>
      <c r="G1717" t="s">
        <v>17</v>
      </c>
      <c r="H1717" t="s">
        <v>37</v>
      </c>
      <c r="I1717" s="9">
        <v>44953</v>
      </c>
      <c r="J1717" s="9">
        <v>44975</v>
      </c>
      <c r="K1717" s="9">
        <v>44985</v>
      </c>
      <c r="L1717" t="s">
        <v>19</v>
      </c>
      <c r="M1717" s="4">
        <v>69165</v>
      </c>
      <c r="N1717">
        <v>3.7</v>
      </c>
      <c r="O1717" t="s">
        <v>20</v>
      </c>
      <c r="P1717" s="4">
        <v>5</v>
      </c>
      <c r="Q1717" t="s">
        <v>63</v>
      </c>
      <c r="R1717" s="10" t="str">
        <f t="shared" si="52"/>
        <v>28-33</v>
      </c>
      <c r="S1717">
        <f t="shared" si="53"/>
        <v>32</v>
      </c>
    </row>
    <row r="1718" spans="1:19">
      <c r="A1718" t="s">
        <v>1792</v>
      </c>
      <c r="B1718" t="s">
        <v>13</v>
      </c>
      <c r="C1718" s="4">
        <v>27</v>
      </c>
      <c r="D1718" t="s">
        <v>34</v>
      </c>
      <c r="E1718" t="s">
        <v>35</v>
      </c>
      <c r="F1718" t="s">
        <v>31</v>
      </c>
      <c r="G1718" t="s">
        <v>27</v>
      </c>
      <c r="H1718" t="s">
        <v>37</v>
      </c>
      <c r="I1718" s="9">
        <v>44953</v>
      </c>
      <c r="J1718" s="9">
        <v>44968</v>
      </c>
      <c r="K1718" s="9">
        <v>44980</v>
      </c>
      <c r="L1718" t="s">
        <v>19</v>
      </c>
      <c r="M1718" s="5"/>
      <c r="O1718" t="s">
        <v>20</v>
      </c>
      <c r="P1718" s="4">
        <v>4</v>
      </c>
      <c r="Q1718" t="s">
        <v>28</v>
      </c>
      <c r="R1718" s="10" t="str">
        <f t="shared" si="52"/>
        <v>22-27</v>
      </c>
      <c r="S1718">
        <f t="shared" si="53"/>
        <v>27</v>
      </c>
    </row>
    <row r="1719" spans="1:19">
      <c r="A1719" t="s">
        <v>1793</v>
      </c>
      <c r="B1719" t="s">
        <v>30</v>
      </c>
      <c r="C1719" s="4">
        <v>27</v>
      </c>
      <c r="D1719" t="s">
        <v>14</v>
      </c>
      <c r="E1719" t="s">
        <v>15</v>
      </c>
      <c r="F1719" t="s">
        <v>26</v>
      </c>
      <c r="G1719" t="s">
        <v>17</v>
      </c>
      <c r="H1719" t="s">
        <v>18</v>
      </c>
      <c r="I1719" s="9">
        <v>44954</v>
      </c>
      <c r="J1719" s="9">
        <v>44964</v>
      </c>
      <c r="K1719" s="9">
        <v>44975</v>
      </c>
      <c r="L1719" t="s">
        <v>38</v>
      </c>
      <c r="M1719" s="5"/>
      <c r="P1719" s="4">
        <v>4</v>
      </c>
      <c r="Q1719" t="s">
        <v>28</v>
      </c>
      <c r="R1719" s="10" t="str">
        <f t="shared" si="52"/>
        <v>22-27</v>
      </c>
      <c r="S1719">
        <f t="shared" si="53"/>
        <v>21</v>
      </c>
    </row>
    <row r="1720" spans="1:19">
      <c r="A1720" t="s">
        <v>1794</v>
      </c>
      <c r="B1720" t="s">
        <v>23</v>
      </c>
      <c r="C1720" s="4">
        <v>35</v>
      </c>
      <c r="D1720" t="s">
        <v>14</v>
      </c>
      <c r="E1720" t="s">
        <v>15</v>
      </c>
      <c r="F1720" t="s">
        <v>96</v>
      </c>
      <c r="G1720" t="s">
        <v>69</v>
      </c>
      <c r="H1720" t="s">
        <v>18</v>
      </c>
      <c r="I1720" s="9">
        <v>44954</v>
      </c>
      <c r="J1720" s="9">
        <v>44972</v>
      </c>
      <c r="K1720" s="9">
        <v>44980</v>
      </c>
      <c r="L1720" t="s">
        <v>19</v>
      </c>
      <c r="M1720" s="4">
        <v>53204</v>
      </c>
      <c r="N1720">
        <v>3.9</v>
      </c>
      <c r="O1720" t="s">
        <v>45</v>
      </c>
      <c r="P1720" s="4">
        <v>3</v>
      </c>
      <c r="Q1720" t="s">
        <v>28</v>
      </c>
      <c r="R1720" s="10" t="str">
        <f t="shared" si="52"/>
        <v>34-39</v>
      </c>
      <c r="S1720">
        <f t="shared" si="53"/>
        <v>26</v>
      </c>
    </row>
    <row r="1721" spans="1:19">
      <c r="A1721" t="s">
        <v>1795</v>
      </c>
      <c r="B1721" t="s">
        <v>13</v>
      </c>
      <c r="C1721" s="4">
        <v>26</v>
      </c>
      <c r="D1721" t="s">
        <v>24</v>
      </c>
      <c r="E1721" t="s">
        <v>25</v>
      </c>
      <c r="F1721" t="s">
        <v>96</v>
      </c>
      <c r="G1721" t="s">
        <v>27</v>
      </c>
      <c r="H1721" t="s">
        <v>48</v>
      </c>
      <c r="I1721" s="9">
        <v>44954</v>
      </c>
      <c r="J1721" s="9">
        <v>44972</v>
      </c>
      <c r="K1721" s="9">
        <v>44976</v>
      </c>
      <c r="L1721" t="s">
        <v>19</v>
      </c>
      <c r="M1721" s="4">
        <v>54064</v>
      </c>
      <c r="N1721">
        <v>4.8</v>
      </c>
      <c r="O1721" t="s">
        <v>45</v>
      </c>
      <c r="P1721" s="4">
        <v>5</v>
      </c>
      <c r="Q1721" t="s">
        <v>28</v>
      </c>
      <c r="R1721" s="10" t="str">
        <f t="shared" si="52"/>
        <v>22-27</v>
      </c>
      <c r="S1721">
        <f t="shared" si="53"/>
        <v>22</v>
      </c>
    </row>
    <row r="1722" spans="1:19">
      <c r="A1722" t="s">
        <v>1796</v>
      </c>
      <c r="B1722" t="s">
        <v>13</v>
      </c>
      <c r="C1722" s="4">
        <v>34</v>
      </c>
      <c r="D1722" t="s">
        <v>14</v>
      </c>
      <c r="E1722" t="s">
        <v>15</v>
      </c>
      <c r="F1722" t="s">
        <v>53</v>
      </c>
      <c r="G1722" t="s">
        <v>27</v>
      </c>
      <c r="H1722" t="s">
        <v>37</v>
      </c>
      <c r="I1722" s="9">
        <v>44954</v>
      </c>
      <c r="J1722" s="9">
        <v>44962</v>
      </c>
      <c r="K1722" s="9">
        <v>44966</v>
      </c>
      <c r="L1722" t="s">
        <v>19</v>
      </c>
      <c r="M1722" s="5"/>
      <c r="O1722" t="s">
        <v>45</v>
      </c>
      <c r="P1722" s="4">
        <v>4</v>
      </c>
      <c r="Q1722" t="s">
        <v>28</v>
      </c>
      <c r="R1722" s="10" t="str">
        <f t="shared" si="52"/>
        <v>34-39</v>
      </c>
      <c r="S1722">
        <f t="shared" si="53"/>
        <v>12</v>
      </c>
    </row>
    <row r="1723" spans="1:19">
      <c r="A1723" t="s">
        <v>1797</v>
      </c>
      <c r="B1723" t="s">
        <v>13</v>
      </c>
      <c r="C1723" s="4">
        <v>25</v>
      </c>
      <c r="D1723" t="s">
        <v>14</v>
      </c>
      <c r="E1723" t="s">
        <v>15</v>
      </c>
      <c r="F1723" t="s">
        <v>44</v>
      </c>
      <c r="G1723" t="s">
        <v>17</v>
      </c>
      <c r="H1723" t="s">
        <v>37</v>
      </c>
      <c r="I1723" s="9">
        <v>44955</v>
      </c>
      <c r="J1723" s="9">
        <v>44977</v>
      </c>
      <c r="K1723" s="9">
        <v>44984</v>
      </c>
      <c r="L1723" t="s">
        <v>19</v>
      </c>
      <c r="M1723" s="4">
        <v>86056</v>
      </c>
      <c r="N1723">
        <v>3.7</v>
      </c>
      <c r="O1723" t="s">
        <v>45</v>
      </c>
      <c r="P1723" s="4">
        <v>5</v>
      </c>
      <c r="Q1723" t="s">
        <v>28</v>
      </c>
      <c r="R1723" s="10" t="str">
        <f t="shared" si="52"/>
        <v>22-27</v>
      </c>
      <c r="S1723">
        <f t="shared" si="53"/>
        <v>29</v>
      </c>
    </row>
    <row r="1724" spans="1:19">
      <c r="A1724" t="s">
        <v>1798</v>
      </c>
      <c r="B1724" t="s">
        <v>13</v>
      </c>
      <c r="C1724" s="4">
        <v>27</v>
      </c>
      <c r="D1724" t="s">
        <v>129</v>
      </c>
      <c r="E1724" t="s">
        <v>130</v>
      </c>
      <c r="F1724" t="s">
        <v>61</v>
      </c>
      <c r="G1724" t="s">
        <v>27</v>
      </c>
      <c r="H1724" t="s">
        <v>18</v>
      </c>
      <c r="I1724" s="9">
        <v>44955</v>
      </c>
      <c r="J1724" s="9">
        <v>44963</v>
      </c>
      <c r="K1724" s="9">
        <v>44975</v>
      </c>
      <c r="L1724" t="s">
        <v>19</v>
      </c>
      <c r="M1724" s="4">
        <v>61387</v>
      </c>
      <c r="N1724">
        <v>3.8</v>
      </c>
      <c r="O1724" t="s">
        <v>20</v>
      </c>
      <c r="P1724" s="4">
        <v>3</v>
      </c>
      <c r="Q1724" t="s">
        <v>28</v>
      </c>
      <c r="R1724" s="10" t="str">
        <f t="shared" si="52"/>
        <v>22-27</v>
      </c>
      <c r="S1724">
        <f t="shared" si="53"/>
        <v>20</v>
      </c>
    </row>
    <row r="1725" spans="1:19">
      <c r="A1725" t="s">
        <v>1799</v>
      </c>
      <c r="B1725" t="s">
        <v>13</v>
      </c>
      <c r="C1725" s="4">
        <v>26</v>
      </c>
      <c r="D1725" t="s">
        <v>24</v>
      </c>
      <c r="E1725" t="s">
        <v>43</v>
      </c>
      <c r="F1725" t="s">
        <v>53</v>
      </c>
      <c r="G1725" t="s">
        <v>27</v>
      </c>
      <c r="H1725" t="s">
        <v>67</v>
      </c>
      <c r="I1725" s="9">
        <v>44955</v>
      </c>
      <c r="J1725" s="9">
        <v>44973</v>
      </c>
      <c r="K1725" s="9">
        <v>44977</v>
      </c>
      <c r="L1725" t="s">
        <v>19</v>
      </c>
      <c r="M1725" s="4">
        <v>82154</v>
      </c>
      <c r="N1725">
        <v>4.0999999999999996</v>
      </c>
      <c r="O1725" t="s">
        <v>20</v>
      </c>
      <c r="P1725" s="5"/>
      <c r="Q1725" t="s">
        <v>28</v>
      </c>
      <c r="R1725" s="10" t="str">
        <f t="shared" si="52"/>
        <v>22-27</v>
      </c>
      <c r="S1725">
        <f t="shared" si="53"/>
        <v>22</v>
      </c>
    </row>
    <row r="1726" spans="1:19">
      <c r="A1726" t="s">
        <v>1800</v>
      </c>
      <c r="B1726" t="s">
        <v>30</v>
      </c>
      <c r="C1726" s="4">
        <v>32</v>
      </c>
      <c r="D1726" t="s">
        <v>14</v>
      </c>
      <c r="E1726" t="s">
        <v>15</v>
      </c>
      <c r="F1726" t="s">
        <v>78</v>
      </c>
      <c r="G1726" t="s">
        <v>32</v>
      </c>
      <c r="H1726" t="s">
        <v>51</v>
      </c>
      <c r="I1726" s="9">
        <v>44955</v>
      </c>
      <c r="J1726" s="9">
        <v>44969</v>
      </c>
      <c r="K1726" s="9">
        <v>44975</v>
      </c>
      <c r="L1726" t="s">
        <v>19</v>
      </c>
      <c r="M1726" s="4">
        <v>64732</v>
      </c>
      <c r="N1726">
        <v>4.9000000000000004</v>
      </c>
      <c r="O1726" t="s">
        <v>20</v>
      </c>
      <c r="P1726" s="4">
        <v>4</v>
      </c>
      <c r="Q1726" t="s">
        <v>21</v>
      </c>
      <c r="R1726" s="10" t="str">
        <f t="shared" si="52"/>
        <v>28-33</v>
      </c>
      <c r="S1726">
        <f t="shared" si="53"/>
        <v>20</v>
      </c>
    </row>
    <row r="1727" spans="1:19">
      <c r="A1727" t="s">
        <v>1801</v>
      </c>
      <c r="B1727" t="s">
        <v>13</v>
      </c>
      <c r="C1727" s="4">
        <v>30</v>
      </c>
      <c r="D1727" t="s">
        <v>14</v>
      </c>
      <c r="E1727" t="s">
        <v>15</v>
      </c>
      <c r="F1727" t="s">
        <v>73</v>
      </c>
      <c r="G1727" t="s">
        <v>69</v>
      </c>
      <c r="H1727" t="s">
        <v>18</v>
      </c>
      <c r="I1727" s="9">
        <v>44955</v>
      </c>
      <c r="J1727" s="9">
        <v>44967</v>
      </c>
      <c r="K1727" s="9">
        <v>44972</v>
      </c>
      <c r="L1727" t="s">
        <v>38</v>
      </c>
      <c r="M1727" s="5"/>
      <c r="P1727" s="5"/>
      <c r="Q1727" t="s">
        <v>28</v>
      </c>
      <c r="R1727" s="10" t="str">
        <f t="shared" si="52"/>
        <v>28-33</v>
      </c>
      <c r="S1727">
        <f t="shared" si="53"/>
        <v>17</v>
      </c>
    </row>
    <row r="1728" spans="1:19">
      <c r="A1728" t="s">
        <v>1802</v>
      </c>
      <c r="B1728" t="s">
        <v>13</v>
      </c>
      <c r="C1728" s="4">
        <v>31</v>
      </c>
      <c r="D1728" t="s">
        <v>14</v>
      </c>
      <c r="E1728" t="s">
        <v>15</v>
      </c>
      <c r="F1728" t="s">
        <v>16</v>
      </c>
      <c r="G1728" t="s">
        <v>17</v>
      </c>
      <c r="H1728" t="s">
        <v>18</v>
      </c>
      <c r="I1728" s="9">
        <v>44956</v>
      </c>
      <c r="J1728" s="9">
        <v>44966</v>
      </c>
      <c r="K1728" s="9">
        <v>44974</v>
      </c>
      <c r="L1728" t="s">
        <v>19</v>
      </c>
      <c r="M1728" s="5"/>
      <c r="O1728" t="s">
        <v>45</v>
      </c>
      <c r="P1728" s="4">
        <v>4</v>
      </c>
      <c r="Q1728" t="s">
        <v>28</v>
      </c>
      <c r="R1728" s="10" t="str">
        <f t="shared" si="52"/>
        <v>28-33</v>
      </c>
      <c r="S1728">
        <f t="shared" si="53"/>
        <v>18</v>
      </c>
    </row>
    <row r="1729" spans="1:19">
      <c r="A1729" t="s">
        <v>1803</v>
      </c>
      <c r="B1729" t="s">
        <v>23</v>
      </c>
      <c r="C1729" s="4">
        <v>35</v>
      </c>
      <c r="D1729" t="s">
        <v>14</v>
      </c>
      <c r="E1729" t="s">
        <v>15</v>
      </c>
      <c r="F1729" t="s">
        <v>16</v>
      </c>
      <c r="G1729" t="s">
        <v>32</v>
      </c>
      <c r="H1729" t="s">
        <v>18</v>
      </c>
      <c r="I1729" s="9">
        <v>44956</v>
      </c>
      <c r="J1729" s="9">
        <v>44975</v>
      </c>
      <c r="K1729" s="9">
        <v>44985</v>
      </c>
      <c r="L1729" t="s">
        <v>19</v>
      </c>
      <c r="M1729" s="4">
        <v>60554</v>
      </c>
      <c r="N1729">
        <v>4.0999999999999996</v>
      </c>
      <c r="O1729" t="s">
        <v>20</v>
      </c>
      <c r="P1729" s="5"/>
      <c r="Q1729" t="s">
        <v>28</v>
      </c>
      <c r="R1729" s="10" t="str">
        <f t="shared" si="52"/>
        <v>34-39</v>
      </c>
      <c r="S1729">
        <f t="shared" si="53"/>
        <v>29</v>
      </c>
    </row>
    <row r="1730" spans="1:19">
      <c r="A1730" t="s">
        <v>1804</v>
      </c>
      <c r="B1730" t="s">
        <v>30</v>
      </c>
      <c r="C1730" s="4">
        <v>39</v>
      </c>
      <c r="D1730" t="s">
        <v>34</v>
      </c>
      <c r="E1730" t="s">
        <v>47</v>
      </c>
      <c r="F1730" t="s">
        <v>50</v>
      </c>
      <c r="G1730" t="s">
        <v>27</v>
      </c>
      <c r="H1730" t="s">
        <v>18</v>
      </c>
      <c r="I1730" s="9">
        <v>44956</v>
      </c>
      <c r="J1730" s="9">
        <v>44969</v>
      </c>
      <c r="K1730" s="9">
        <v>44975</v>
      </c>
      <c r="L1730" t="s">
        <v>75</v>
      </c>
      <c r="M1730" s="5"/>
      <c r="P1730" s="4">
        <v>4</v>
      </c>
      <c r="Q1730" t="s">
        <v>28</v>
      </c>
      <c r="R1730" s="10" t="str">
        <f t="shared" si="52"/>
        <v>34-39</v>
      </c>
      <c r="S1730">
        <f t="shared" si="53"/>
        <v>19</v>
      </c>
    </row>
    <row r="1731" spans="1:19">
      <c r="A1731" t="s">
        <v>1805</v>
      </c>
      <c r="B1731" t="s">
        <v>30</v>
      </c>
      <c r="C1731" s="4">
        <v>26</v>
      </c>
      <c r="D1731" t="s">
        <v>58</v>
      </c>
      <c r="E1731" t="s">
        <v>59</v>
      </c>
      <c r="F1731" t="s">
        <v>31</v>
      </c>
      <c r="G1731" t="s">
        <v>17</v>
      </c>
      <c r="H1731" t="s">
        <v>18</v>
      </c>
      <c r="I1731" s="9">
        <v>44956</v>
      </c>
      <c r="J1731" s="9">
        <v>44978</v>
      </c>
      <c r="K1731" s="9">
        <v>44988</v>
      </c>
      <c r="L1731" t="s">
        <v>19</v>
      </c>
      <c r="M1731" s="4">
        <v>88303</v>
      </c>
      <c r="N1731">
        <v>4.4000000000000004</v>
      </c>
      <c r="O1731" t="s">
        <v>20</v>
      </c>
      <c r="P1731" s="4">
        <v>5</v>
      </c>
      <c r="Q1731" t="s">
        <v>28</v>
      </c>
      <c r="R1731" s="10" t="str">
        <f t="shared" ref="R1731:R1794" si="54">IF(AND(C1731&gt;=22,C1731&lt;=27),"22-27",
 IF(AND(C1731&gt;=28,C1731&lt;=33),"28-33",
 IF(AND(C1731&gt;=34,C1731&lt;=39),"34-39",
 IF(AND(C1731&gt;=40,C1731&lt;=45),"40-45",
 IF(AND(C1731&gt;=46,C1731&lt;=51),"46-51",
 IF(AND(C1731&gt;=52,C1731&lt;=57),"52-57","Other"))))))</f>
        <v>22-27</v>
      </c>
      <c r="S1731">
        <f t="shared" ref="S1731:S1794" si="55">K1731-I1731</f>
        <v>32</v>
      </c>
    </row>
    <row r="1732" spans="1:19">
      <c r="A1732" t="s">
        <v>1806</v>
      </c>
      <c r="B1732" t="s">
        <v>13</v>
      </c>
      <c r="C1732" s="4">
        <v>35</v>
      </c>
      <c r="D1732" t="s">
        <v>24</v>
      </c>
      <c r="E1732" t="s">
        <v>25</v>
      </c>
      <c r="F1732" t="s">
        <v>73</v>
      </c>
      <c r="G1732" t="s">
        <v>17</v>
      </c>
      <c r="H1732" t="s">
        <v>37</v>
      </c>
      <c r="I1732" s="9">
        <v>44956</v>
      </c>
      <c r="J1732" s="9">
        <v>44970</v>
      </c>
      <c r="K1732" s="9">
        <v>44975</v>
      </c>
      <c r="L1732" t="s">
        <v>19</v>
      </c>
      <c r="M1732" s="4">
        <v>204884</v>
      </c>
      <c r="N1732">
        <v>4.5999999999999996</v>
      </c>
      <c r="O1732" t="s">
        <v>20</v>
      </c>
      <c r="P1732" s="4">
        <v>4</v>
      </c>
      <c r="Q1732" t="s">
        <v>21</v>
      </c>
      <c r="R1732" s="10" t="str">
        <f t="shared" si="54"/>
        <v>34-39</v>
      </c>
      <c r="S1732">
        <f t="shared" si="55"/>
        <v>19</v>
      </c>
    </row>
    <row r="1733" spans="1:19">
      <c r="A1733" t="s">
        <v>1807</v>
      </c>
      <c r="B1733" t="s">
        <v>30</v>
      </c>
      <c r="C1733" s="4">
        <v>30</v>
      </c>
      <c r="D1733" t="s">
        <v>24</v>
      </c>
      <c r="E1733" t="s">
        <v>25</v>
      </c>
      <c r="F1733" t="s">
        <v>36</v>
      </c>
      <c r="G1733" t="s">
        <v>17</v>
      </c>
      <c r="H1733" t="s">
        <v>37</v>
      </c>
      <c r="I1733" s="9">
        <v>44957</v>
      </c>
      <c r="J1733" s="9">
        <v>44974</v>
      </c>
      <c r="K1733" s="9">
        <v>44981</v>
      </c>
      <c r="L1733" t="s">
        <v>56</v>
      </c>
      <c r="M1733" s="5"/>
      <c r="P1733" s="5"/>
      <c r="Q1733" t="s">
        <v>21</v>
      </c>
      <c r="R1733" s="10" t="str">
        <f t="shared" si="54"/>
        <v>28-33</v>
      </c>
      <c r="S1733">
        <f t="shared" si="55"/>
        <v>24</v>
      </c>
    </row>
    <row r="1734" spans="1:19">
      <c r="A1734" t="s">
        <v>1808</v>
      </c>
      <c r="B1734" t="s">
        <v>13</v>
      </c>
      <c r="C1734" s="4">
        <v>30</v>
      </c>
      <c r="D1734" t="s">
        <v>14</v>
      </c>
      <c r="E1734" t="s">
        <v>15</v>
      </c>
      <c r="F1734" t="s">
        <v>53</v>
      </c>
      <c r="G1734" t="s">
        <v>27</v>
      </c>
      <c r="H1734" t="s">
        <v>48</v>
      </c>
      <c r="I1734" s="9">
        <v>44957</v>
      </c>
      <c r="J1734" s="9">
        <v>44965</v>
      </c>
      <c r="K1734" s="9">
        <v>44975</v>
      </c>
      <c r="L1734" t="s">
        <v>19</v>
      </c>
      <c r="M1734" s="4">
        <v>62131</v>
      </c>
      <c r="N1734">
        <v>3.8</v>
      </c>
      <c r="O1734" t="s">
        <v>20</v>
      </c>
      <c r="P1734" s="4">
        <v>4</v>
      </c>
      <c r="Q1734" t="s">
        <v>28</v>
      </c>
      <c r="R1734" s="10" t="str">
        <f t="shared" si="54"/>
        <v>28-33</v>
      </c>
      <c r="S1734">
        <f t="shared" si="55"/>
        <v>18</v>
      </c>
    </row>
    <row r="1735" spans="1:19">
      <c r="A1735" t="s">
        <v>1809</v>
      </c>
      <c r="B1735" t="s">
        <v>13</v>
      </c>
      <c r="C1735" s="4">
        <v>29</v>
      </c>
      <c r="D1735" t="s">
        <v>14</v>
      </c>
      <c r="E1735" t="s">
        <v>15</v>
      </c>
      <c r="F1735" t="s">
        <v>96</v>
      </c>
      <c r="G1735" t="s">
        <v>32</v>
      </c>
      <c r="H1735" t="s">
        <v>51</v>
      </c>
      <c r="I1735" s="9">
        <v>44957</v>
      </c>
      <c r="J1735" s="9">
        <v>44973</v>
      </c>
      <c r="K1735" s="9">
        <v>44984</v>
      </c>
      <c r="L1735" t="s">
        <v>75</v>
      </c>
      <c r="M1735" s="5"/>
      <c r="P1735" s="4">
        <v>4</v>
      </c>
      <c r="Q1735" t="s">
        <v>28</v>
      </c>
      <c r="R1735" s="10" t="str">
        <f t="shared" si="54"/>
        <v>28-33</v>
      </c>
      <c r="S1735">
        <f t="shared" si="55"/>
        <v>27</v>
      </c>
    </row>
    <row r="1736" spans="1:19">
      <c r="A1736" t="s">
        <v>1810</v>
      </c>
      <c r="B1736" t="s">
        <v>13</v>
      </c>
      <c r="C1736" s="4">
        <v>25</v>
      </c>
      <c r="D1736" t="s">
        <v>129</v>
      </c>
      <c r="E1736" t="s">
        <v>205</v>
      </c>
      <c r="F1736" t="s">
        <v>125</v>
      </c>
      <c r="G1736" t="s">
        <v>32</v>
      </c>
      <c r="H1736" t="s">
        <v>37</v>
      </c>
      <c r="I1736" s="9">
        <v>44957</v>
      </c>
      <c r="J1736" s="9">
        <v>44976</v>
      </c>
      <c r="K1736" s="9">
        <v>44981</v>
      </c>
      <c r="L1736" t="s">
        <v>38</v>
      </c>
      <c r="M1736" s="5"/>
      <c r="P1736" s="4">
        <v>4</v>
      </c>
      <c r="Q1736" t="s">
        <v>28</v>
      </c>
      <c r="R1736" s="10" t="str">
        <f t="shared" si="54"/>
        <v>22-27</v>
      </c>
      <c r="S1736">
        <f t="shared" si="55"/>
        <v>24</v>
      </c>
    </row>
    <row r="1737" spans="1:19">
      <c r="A1737" t="s">
        <v>1811</v>
      </c>
      <c r="B1737" t="s">
        <v>30</v>
      </c>
      <c r="C1737" s="4">
        <v>53</v>
      </c>
      <c r="D1737" t="s">
        <v>24</v>
      </c>
      <c r="E1737" t="s">
        <v>25</v>
      </c>
      <c r="F1737" t="s">
        <v>16</v>
      </c>
      <c r="G1737" t="s">
        <v>17</v>
      </c>
      <c r="H1737" t="s">
        <v>48</v>
      </c>
      <c r="I1737" s="9">
        <v>44958</v>
      </c>
      <c r="J1737" s="9">
        <v>44978</v>
      </c>
      <c r="K1737" s="9">
        <v>44987</v>
      </c>
      <c r="L1737" t="s">
        <v>19</v>
      </c>
      <c r="M1737" s="4">
        <v>56502</v>
      </c>
      <c r="N1737">
        <v>4.8</v>
      </c>
      <c r="O1737" t="s">
        <v>20</v>
      </c>
      <c r="P1737" s="4">
        <v>4</v>
      </c>
      <c r="Q1737" t="s">
        <v>28</v>
      </c>
      <c r="R1737" s="10" t="str">
        <f t="shared" si="54"/>
        <v>52-57</v>
      </c>
      <c r="S1737">
        <f t="shared" si="55"/>
        <v>29</v>
      </c>
    </row>
    <row r="1738" spans="1:19">
      <c r="A1738" t="s">
        <v>1812</v>
      </c>
      <c r="B1738" t="s">
        <v>13</v>
      </c>
      <c r="C1738" s="4">
        <v>26</v>
      </c>
      <c r="D1738" t="s">
        <v>14</v>
      </c>
      <c r="E1738" t="s">
        <v>15</v>
      </c>
      <c r="F1738" t="s">
        <v>96</v>
      </c>
      <c r="G1738" t="s">
        <v>27</v>
      </c>
      <c r="H1738" t="s">
        <v>18</v>
      </c>
      <c r="I1738" s="9">
        <v>44958</v>
      </c>
      <c r="J1738" s="9">
        <v>44973</v>
      </c>
      <c r="K1738" s="9">
        <v>44984</v>
      </c>
      <c r="L1738" t="s">
        <v>38</v>
      </c>
      <c r="M1738" s="5"/>
      <c r="P1738" s="5"/>
      <c r="Q1738" t="s">
        <v>28</v>
      </c>
      <c r="R1738" s="10" t="str">
        <f t="shared" si="54"/>
        <v>22-27</v>
      </c>
      <c r="S1738">
        <f t="shared" si="55"/>
        <v>26</v>
      </c>
    </row>
    <row r="1739" spans="1:19">
      <c r="A1739" t="s">
        <v>1813</v>
      </c>
      <c r="B1739" t="s">
        <v>13</v>
      </c>
      <c r="C1739" s="4">
        <v>32</v>
      </c>
      <c r="D1739" t="s">
        <v>14</v>
      </c>
      <c r="E1739" t="s">
        <v>15</v>
      </c>
      <c r="F1739" t="s">
        <v>16</v>
      </c>
      <c r="G1739" t="s">
        <v>27</v>
      </c>
      <c r="H1739" t="s">
        <v>37</v>
      </c>
      <c r="I1739" s="9">
        <v>44959</v>
      </c>
      <c r="J1739" s="9">
        <v>44974</v>
      </c>
      <c r="K1739" s="9">
        <v>44985</v>
      </c>
      <c r="L1739" t="s">
        <v>38</v>
      </c>
      <c r="M1739" s="5"/>
      <c r="P1739" s="4">
        <v>4</v>
      </c>
      <c r="Q1739" t="s">
        <v>21</v>
      </c>
      <c r="R1739" s="10" t="str">
        <f t="shared" si="54"/>
        <v>28-33</v>
      </c>
      <c r="S1739">
        <f t="shared" si="55"/>
        <v>26</v>
      </c>
    </row>
    <row r="1740" spans="1:19">
      <c r="A1740" t="s">
        <v>1814</v>
      </c>
      <c r="B1740" t="s">
        <v>13</v>
      </c>
      <c r="C1740" s="4">
        <v>39</v>
      </c>
      <c r="D1740" t="s">
        <v>14</v>
      </c>
      <c r="E1740" t="s">
        <v>15</v>
      </c>
      <c r="F1740" t="s">
        <v>96</v>
      </c>
      <c r="G1740" t="s">
        <v>27</v>
      </c>
      <c r="H1740" t="s">
        <v>18</v>
      </c>
      <c r="I1740" s="9">
        <v>44959</v>
      </c>
      <c r="J1740" s="9">
        <v>44973</v>
      </c>
      <c r="K1740" s="9">
        <v>44985</v>
      </c>
      <c r="L1740" t="s">
        <v>38</v>
      </c>
      <c r="M1740" s="5"/>
      <c r="P1740" s="4">
        <v>3</v>
      </c>
      <c r="Q1740" t="s">
        <v>28</v>
      </c>
      <c r="R1740" s="10" t="str">
        <f t="shared" si="54"/>
        <v>34-39</v>
      </c>
      <c r="S1740">
        <f t="shared" si="55"/>
        <v>26</v>
      </c>
    </row>
    <row r="1741" spans="1:19">
      <c r="A1741" t="s">
        <v>1815</v>
      </c>
      <c r="B1741" t="s">
        <v>13</v>
      </c>
      <c r="C1741" s="4">
        <v>35</v>
      </c>
      <c r="D1741" t="s">
        <v>14</v>
      </c>
      <c r="E1741" t="s">
        <v>15</v>
      </c>
      <c r="F1741" t="s">
        <v>16</v>
      </c>
      <c r="G1741" t="s">
        <v>27</v>
      </c>
      <c r="H1741" t="s">
        <v>51</v>
      </c>
      <c r="I1741" s="9">
        <v>44959</v>
      </c>
      <c r="J1741" s="9">
        <v>44973</v>
      </c>
      <c r="K1741" s="9">
        <v>44984</v>
      </c>
      <c r="L1741" t="s">
        <v>19</v>
      </c>
      <c r="M1741" s="4">
        <v>43391</v>
      </c>
      <c r="N1741">
        <v>3.9</v>
      </c>
      <c r="O1741" t="s">
        <v>45</v>
      </c>
      <c r="P1741" s="4">
        <v>4</v>
      </c>
      <c r="Q1741" t="s">
        <v>28</v>
      </c>
      <c r="R1741" s="10" t="str">
        <f t="shared" si="54"/>
        <v>34-39</v>
      </c>
      <c r="S1741">
        <f t="shared" si="55"/>
        <v>25</v>
      </c>
    </row>
    <row r="1742" spans="1:19">
      <c r="A1742" t="s">
        <v>1816</v>
      </c>
      <c r="B1742" t="s">
        <v>30</v>
      </c>
      <c r="C1742" s="4">
        <v>26</v>
      </c>
      <c r="D1742" t="s">
        <v>14</v>
      </c>
      <c r="E1742" t="s">
        <v>15</v>
      </c>
      <c r="F1742" t="s">
        <v>93</v>
      </c>
      <c r="G1742" t="s">
        <v>32</v>
      </c>
      <c r="H1742" t="s">
        <v>37</v>
      </c>
      <c r="I1742" s="9">
        <v>44959</v>
      </c>
      <c r="J1742" s="9">
        <v>44980</v>
      </c>
      <c r="K1742" s="9">
        <v>44985</v>
      </c>
      <c r="L1742" t="s">
        <v>145</v>
      </c>
      <c r="M1742" s="5"/>
      <c r="P1742" s="4">
        <v>5</v>
      </c>
      <c r="Q1742" t="s">
        <v>21</v>
      </c>
      <c r="R1742" s="10" t="str">
        <f t="shared" si="54"/>
        <v>22-27</v>
      </c>
      <c r="S1742">
        <f t="shared" si="55"/>
        <v>26</v>
      </c>
    </row>
    <row r="1743" spans="1:19">
      <c r="A1743" t="s">
        <v>1817</v>
      </c>
      <c r="B1743" t="s">
        <v>30</v>
      </c>
      <c r="C1743" s="4">
        <v>40</v>
      </c>
      <c r="D1743" t="s">
        <v>14</v>
      </c>
      <c r="E1743" t="s">
        <v>65</v>
      </c>
      <c r="F1743" t="s">
        <v>53</v>
      </c>
      <c r="G1743" t="s">
        <v>32</v>
      </c>
      <c r="H1743" t="s">
        <v>48</v>
      </c>
      <c r="I1743" s="9">
        <v>44960</v>
      </c>
      <c r="J1743" s="9">
        <v>44979</v>
      </c>
      <c r="K1743" s="9">
        <v>44984</v>
      </c>
      <c r="L1743" t="s">
        <v>19</v>
      </c>
      <c r="M1743" s="4">
        <v>59304</v>
      </c>
      <c r="N1743">
        <v>3.8</v>
      </c>
      <c r="O1743" t="s">
        <v>45</v>
      </c>
      <c r="P1743" s="5"/>
      <c r="Q1743" t="s">
        <v>28</v>
      </c>
      <c r="R1743" s="10" t="str">
        <f t="shared" si="54"/>
        <v>40-45</v>
      </c>
      <c r="S1743">
        <f t="shared" si="55"/>
        <v>24</v>
      </c>
    </row>
    <row r="1744" spans="1:19">
      <c r="A1744" t="s">
        <v>1818</v>
      </c>
      <c r="B1744" t="s">
        <v>30</v>
      </c>
      <c r="C1744" s="4">
        <v>32</v>
      </c>
      <c r="D1744" t="s">
        <v>24</v>
      </c>
      <c r="E1744" t="s">
        <v>43</v>
      </c>
      <c r="F1744" t="s">
        <v>31</v>
      </c>
      <c r="G1744" t="s">
        <v>17</v>
      </c>
      <c r="H1744" t="s">
        <v>37</v>
      </c>
      <c r="I1744" s="9">
        <v>44960</v>
      </c>
      <c r="J1744" s="9">
        <v>44980</v>
      </c>
      <c r="K1744" s="9">
        <v>44986</v>
      </c>
      <c r="L1744" t="s">
        <v>38</v>
      </c>
      <c r="M1744" s="5"/>
      <c r="P1744" s="4">
        <v>5</v>
      </c>
      <c r="Q1744" t="s">
        <v>28</v>
      </c>
      <c r="R1744" s="10" t="str">
        <f t="shared" si="54"/>
        <v>28-33</v>
      </c>
      <c r="S1744">
        <f t="shared" si="55"/>
        <v>26</v>
      </c>
    </row>
    <row r="1745" spans="1:19">
      <c r="A1745" t="s">
        <v>1819</v>
      </c>
      <c r="B1745" t="s">
        <v>13</v>
      </c>
      <c r="C1745" s="4">
        <v>30</v>
      </c>
      <c r="D1745" t="s">
        <v>24</v>
      </c>
      <c r="E1745" t="s">
        <v>25</v>
      </c>
      <c r="F1745" t="s">
        <v>125</v>
      </c>
      <c r="G1745" t="s">
        <v>69</v>
      </c>
      <c r="H1745" t="s">
        <v>48</v>
      </c>
      <c r="I1745" s="9">
        <v>44960</v>
      </c>
      <c r="J1745" s="9">
        <v>44980</v>
      </c>
      <c r="K1745" s="9">
        <v>44985</v>
      </c>
      <c r="L1745" t="s">
        <v>19</v>
      </c>
      <c r="M1745" s="4">
        <v>132120</v>
      </c>
      <c r="N1745">
        <v>3.9</v>
      </c>
      <c r="O1745" t="s">
        <v>20</v>
      </c>
      <c r="P1745" s="5"/>
      <c r="Q1745" t="s">
        <v>28</v>
      </c>
      <c r="R1745" s="10" t="str">
        <f t="shared" si="54"/>
        <v>28-33</v>
      </c>
      <c r="S1745">
        <f t="shared" si="55"/>
        <v>25</v>
      </c>
    </row>
    <row r="1746" spans="1:19">
      <c r="A1746" t="s">
        <v>1820</v>
      </c>
      <c r="B1746" t="s">
        <v>13</v>
      </c>
      <c r="C1746" s="4">
        <v>36</v>
      </c>
      <c r="D1746" t="s">
        <v>24</v>
      </c>
      <c r="E1746" t="s">
        <v>43</v>
      </c>
      <c r="F1746" t="s">
        <v>96</v>
      </c>
      <c r="G1746" t="s">
        <v>27</v>
      </c>
      <c r="H1746" t="s">
        <v>48</v>
      </c>
      <c r="I1746" s="9">
        <v>44960</v>
      </c>
      <c r="J1746" s="9">
        <v>44980</v>
      </c>
      <c r="K1746" s="9">
        <v>44990</v>
      </c>
      <c r="L1746" t="s">
        <v>38</v>
      </c>
      <c r="M1746" s="5"/>
      <c r="P1746" s="4">
        <v>4</v>
      </c>
      <c r="Q1746" t="s">
        <v>28</v>
      </c>
      <c r="R1746" s="10" t="str">
        <f t="shared" si="54"/>
        <v>34-39</v>
      </c>
      <c r="S1746">
        <f t="shared" si="55"/>
        <v>30</v>
      </c>
    </row>
    <row r="1747" spans="1:19">
      <c r="A1747" t="s">
        <v>1821</v>
      </c>
      <c r="B1747" t="s">
        <v>13</v>
      </c>
      <c r="C1747" s="4">
        <v>35</v>
      </c>
      <c r="D1747" t="s">
        <v>83</v>
      </c>
      <c r="E1747" t="s">
        <v>117</v>
      </c>
      <c r="F1747" t="s">
        <v>96</v>
      </c>
      <c r="G1747" t="s">
        <v>32</v>
      </c>
      <c r="H1747" t="s">
        <v>48</v>
      </c>
      <c r="I1747" s="9">
        <v>44960</v>
      </c>
      <c r="J1747" s="9">
        <v>44969</v>
      </c>
      <c r="K1747" s="9">
        <v>44979</v>
      </c>
      <c r="L1747" t="s">
        <v>19</v>
      </c>
      <c r="M1747" s="4">
        <v>52234</v>
      </c>
      <c r="N1747">
        <v>4.3</v>
      </c>
      <c r="O1747" t="s">
        <v>20</v>
      </c>
      <c r="P1747" s="4">
        <v>5</v>
      </c>
      <c r="Q1747" t="s">
        <v>28</v>
      </c>
      <c r="R1747" s="10" t="str">
        <f t="shared" si="54"/>
        <v>34-39</v>
      </c>
      <c r="S1747">
        <f t="shared" si="55"/>
        <v>19</v>
      </c>
    </row>
    <row r="1748" spans="1:19">
      <c r="A1748" t="s">
        <v>1822</v>
      </c>
      <c r="B1748" t="s">
        <v>13</v>
      </c>
      <c r="C1748" s="4">
        <v>27</v>
      </c>
      <c r="D1748" t="s">
        <v>40</v>
      </c>
      <c r="E1748" t="s">
        <v>253</v>
      </c>
      <c r="F1748" t="s">
        <v>53</v>
      </c>
      <c r="G1748" t="s">
        <v>27</v>
      </c>
      <c r="H1748" t="s">
        <v>67</v>
      </c>
      <c r="I1748" s="9">
        <v>44961</v>
      </c>
      <c r="J1748" s="9">
        <v>44977</v>
      </c>
      <c r="K1748" s="9">
        <v>44984</v>
      </c>
      <c r="L1748" t="s">
        <v>19</v>
      </c>
      <c r="M1748" s="5"/>
      <c r="O1748" t="s">
        <v>20</v>
      </c>
      <c r="P1748" s="4">
        <v>4</v>
      </c>
      <c r="Q1748" t="s">
        <v>28</v>
      </c>
      <c r="R1748" s="10" t="str">
        <f t="shared" si="54"/>
        <v>22-27</v>
      </c>
      <c r="S1748">
        <f t="shared" si="55"/>
        <v>23</v>
      </c>
    </row>
    <row r="1749" spans="1:19">
      <c r="A1749" t="s">
        <v>1823</v>
      </c>
      <c r="B1749" t="s">
        <v>13</v>
      </c>
      <c r="C1749" s="4">
        <v>33</v>
      </c>
      <c r="D1749" t="s">
        <v>14</v>
      </c>
      <c r="E1749" t="s">
        <v>65</v>
      </c>
      <c r="F1749" t="s">
        <v>26</v>
      </c>
      <c r="G1749" t="s">
        <v>27</v>
      </c>
      <c r="H1749" t="s">
        <v>37</v>
      </c>
      <c r="I1749" s="9">
        <v>44962</v>
      </c>
      <c r="J1749" s="9">
        <v>44973</v>
      </c>
      <c r="K1749" s="9">
        <v>44983</v>
      </c>
      <c r="L1749" t="s">
        <v>56</v>
      </c>
      <c r="M1749" s="5"/>
      <c r="P1749" s="4">
        <v>4</v>
      </c>
      <c r="Q1749" t="s">
        <v>28</v>
      </c>
      <c r="R1749" s="10" t="str">
        <f t="shared" si="54"/>
        <v>28-33</v>
      </c>
      <c r="S1749">
        <f t="shared" si="55"/>
        <v>21</v>
      </c>
    </row>
    <row r="1750" spans="1:19">
      <c r="A1750" t="s">
        <v>1824</v>
      </c>
      <c r="B1750" t="s">
        <v>30</v>
      </c>
      <c r="C1750" s="4">
        <v>30</v>
      </c>
      <c r="D1750" t="s">
        <v>24</v>
      </c>
      <c r="E1750" t="s">
        <v>43</v>
      </c>
      <c r="F1750" t="s">
        <v>61</v>
      </c>
      <c r="G1750" t="s">
        <v>27</v>
      </c>
      <c r="H1750" t="s">
        <v>37</v>
      </c>
      <c r="I1750" s="9">
        <v>44962</v>
      </c>
      <c r="J1750" s="9">
        <v>44970</v>
      </c>
      <c r="K1750" s="9">
        <v>44979</v>
      </c>
      <c r="L1750" t="s">
        <v>19</v>
      </c>
      <c r="M1750" s="5"/>
      <c r="O1750" t="s">
        <v>20</v>
      </c>
      <c r="P1750" s="4">
        <v>4</v>
      </c>
      <c r="Q1750" t="s">
        <v>28</v>
      </c>
      <c r="R1750" s="10" t="str">
        <f t="shared" si="54"/>
        <v>28-33</v>
      </c>
      <c r="S1750">
        <f t="shared" si="55"/>
        <v>17</v>
      </c>
    </row>
    <row r="1751" spans="1:19">
      <c r="A1751" t="s">
        <v>1825</v>
      </c>
      <c r="B1751" t="s">
        <v>13</v>
      </c>
      <c r="C1751" s="4">
        <v>23</v>
      </c>
      <c r="D1751" t="s">
        <v>24</v>
      </c>
      <c r="E1751" t="s">
        <v>43</v>
      </c>
      <c r="F1751" t="s">
        <v>106</v>
      </c>
      <c r="G1751" t="s">
        <v>66</v>
      </c>
      <c r="H1751" t="s">
        <v>18</v>
      </c>
      <c r="I1751" s="9">
        <v>44963</v>
      </c>
      <c r="J1751" s="9">
        <v>44977</v>
      </c>
      <c r="K1751" s="9">
        <v>44982</v>
      </c>
      <c r="L1751" t="s">
        <v>19</v>
      </c>
      <c r="M1751" s="4">
        <v>183038</v>
      </c>
      <c r="N1751">
        <v>4.5999999999999996</v>
      </c>
      <c r="O1751" t="s">
        <v>20</v>
      </c>
      <c r="P1751" s="4">
        <v>2</v>
      </c>
      <c r="Q1751" t="s">
        <v>28</v>
      </c>
      <c r="R1751" s="10" t="str">
        <f t="shared" si="54"/>
        <v>22-27</v>
      </c>
      <c r="S1751">
        <f t="shared" si="55"/>
        <v>19</v>
      </c>
    </row>
    <row r="1752" spans="1:19">
      <c r="A1752" t="s">
        <v>1826</v>
      </c>
      <c r="B1752" t="s">
        <v>13</v>
      </c>
      <c r="C1752" s="4">
        <v>33</v>
      </c>
      <c r="D1752" t="s">
        <v>24</v>
      </c>
      <c r="E1752" t="s">
        <v>43</v>
      </c>
      <c r="F1752" t="s">
        <v>53</v>
      </c>
      <c r="G1752" t="s">
        <v>17</v>
      </c>
      <c r="H1752" t="s">
        <v>18</v>
      </c>
      <c r="I1752" s="9">
        <v>44963</v>
      </c>
      <c r="J1752" s="9">
        <v>44982</v>
      </c>
      <c r="K1752" s="9">
        <v>44991</v>
      </c>
      <c r="L1752" t="s">
        <v>19</v>
      </c>
      <c r="M1752" s="4">
        <v>57677</v>
      </c>
      <c r="N1752">
        <v>4.5999999999999996</v>
      </c>
      <c r="O1752" t="s">
        <v>20</v>
      </c>
      <c r="P1752" s="4">
        <v>4</v>
      </c>
      <c r="Q1752" t="s">
        <v>63</v>
      </c>
      <c r="R1752" s="10" t="str">
        <f t="shared" si="54"/>
        <v>28-33</v>
      </c>
      <c r="S1752">
        <f t="shared" si="55"/>
        <v>28</v>
      </c>
    </row>
    <row r="1753" spans="1:19">
      <c r="A1753" t="s">
        <v>1827</v>
      </c>
      <c r="B1753" t="s">
        <v>13</v>
      </c>
      <c r="C1753" s="4">
        <v>22</v>
      </c>
      <c r="D1753" t="s">
        <v>24</v>
      </c>
      <c r="E1753" t="s">
        <v>43</v>
      </c>
      <c r="F1753" t="s">
        <v>44</v>
      </c>
      <c r="G1753" t="s">
        <v>27</v>
      </c>
      <c r="H1753" t="s">
        <v>48</v>
      </c>
      <c r="I1753" s="9">
        <v>44963</v>
      </c>
      <c r="J1753" s="9">
        <v>44984</v>
      </c>
      <c r="K1753" s="9">
        <v>44993</v>
      </c>
      <c r="L1753" t="s">
        <v>19</v>
      </c>
      <c r="M1753" s="4">
        <v>58137</v>
      </c>
      <c r="N1753">
        <v>4.2</v>
      </c>
      <c r="O1753" t="s">
        <v>20</v>
      </c>
      <c r="P1753" s="4">
        <v>4</v>
      </c>
      <c r="Q1753" t="s">
        <v>63</v>
      </c>
      <c r="R1753" s="10" t="str">
        <f t="shared" si="54"/>
        <v>22-27</v>
      </c>
      <c r="S1753">
        <f t="shared" si="55"/>
        <v>30</v>
      </c>
    </row>
    <row r="1754" spans="1:19">
      <c r="A1754" t="s">
        <v>1828</v>
      </c>
      <c r="B1754" t="s">
        <v>13</v>
      </c>
      <c r="C1754" s="4">
        <v>33</v>
      </c>
      <c r="D1754" t="s">
        <v>14</v>
      </c>
      <c r="E1754" t="s">
        <v>15</v>
      </c>
      <c r="F1754" t="s">
        <v>96</v>
      </c>
      <c r="G1754" t="s">
        <v>17</v>
      </c>
      <c r="H1754" t="s">
        <v>37</v>
      </c>
      <c r="I1754" s="9">
        <v>44964</v>
      </c>
      <c r="J1754" s="9">
        <v>44984</v>
      </c>
      <c r="K1754" s="9">
        <v>44995</v>
      </c>
      <c r="L1754" t="s">
        <v>19</v>
      </c>
      <c r="M1754" s="4">
        <v>46575</v>
      </c>
      <c r="N1754">
        <v>3.7</v>
      </c>
      <c r="O1754" t="s">
        <v>20</v>
      </c>
      <c r="P1754" s="4">
        <v>4</v>
      </c>
      <c r="Q1754" t="s">
        <v>28</v>
      </c>
      <c r="R1754" s="10" t="str">
        <f t="shared" si="54"/>
        <v>28-33</v>
      </c>
      <c r="S1754">
        <f t="shared" si="55"/>
        <v>31</v>
      </c>
    </row>
    <row r="1755" spans="1:19">
      <c r="A1755" t="s">
        <v>1829</v>
      </c>
      <c r="B1755" t="s">
        <v>13</v>
      </c>
      <c r="C1755" s="4">
        <v>35</v>
      </c>
      <c r="D1755" t="s">
        <v>14</v>
      </c>
      <c r="E1755" t="s">
        <v>65</v>
      </c>
      <c r="F1755" t="s">
        <v>44</v>
      </c>
      <c r="G1755" t="s">
        <v>27</v>
      </c>
      <c r="H1755" t="s">
        <v>48</v>
      </c>
      <c r="I1755" s="9">
        <v>44964</v>
      </c>
      <c r="J1755" s="9">
        <v>44979</v>
      </c>
      <c r="K1755" s="9">
        <v>44986</v>
      </c>
      <c r="L1755" t="s">
        <v>75</v>
      </c>
      <c r="M1755" s="5"/>
      <c r="P1755" s="4">
        <v>4</v>
      </c>
      <c r="Q1755" t="s">
        <v>28</v>
      </c>
      <c r="R1755" s="10" t="str">
        <f t="shared" si="54"/>
        <v>34-39</v>
      </c>
      <c r="S1755">
        <f t="shared" si="55"/>
        <v>22</v>
      </c>
    </row>
    <row r="1756" spans="1:19">
      <c r="A1756" t="s">
        <v>1830</v>
      </c>
      <c r="B1756" t="s">
        <v>23</v>
      </c>
      <c r="C1756" s="4">
        <v>33</v>
      </c>
      <c r="D1756" t="s">
        <v>40</v>
      </c>
      <c r="E1756" t="s">
        <v>41</v>
      </c>
      <c r="F1756" t="s">
        <v>44</v>
      </c>
      <c r="G1756" t="s">
        <v>27</v>
      </c>
      <c r="H1756" t="s">
        <v>48</v>
      </c>
      <c r="I1756" s="9">
        <v>44964</v>
      </c>
      <c r="J1756" s="9">
        <v>44973</v>
      </c>
      <c r="K1756" s="9">
        <v>44984</v>
      </c>
      <c r="L1756" t="s">
        <v>19</v>
      </c>
      <c r="M1756" s="4">
        <v>68906</v>
      </c>
      <c r="N1756">
        <v>4.0999999999999996</v>
      </c>
      <c r="O1756" t="s">
        <v>45</v>
      </c>
      <c r="P1756" s="5"/>
      <c r="Q1756" t="s">
        <v>21</v>
      </c>
      <c r="R1756" s="10" t="str">
        <f t="shared" si="54"/>
        <v>28-33</v>
      </c>
      <c r="S1756">
        <f t="shared" si="55"/>
        <v>20</v>
      </c>
    </row>
    <row r="1757" spans="1:19">
      <c r="A1757" t="s">
        <v>1831</v>
      </c>
      <c r="B1757" t="s">
        <v>30</v>
      </c>
      <c r="C1757" s="4">
        <v>25</v>
      </c>
      <c r="D1757" t="s">
        <v>14</v>
      </c>
      <c r="E1757" t="s">
        <v>15</v>
      </c>
      <c r="F1757" t="s">
        <v>78</v>
      </c>
      <c r="G1757" t="s">
        <v>32</v>
      </c>
      <c r="H1757" t="s">
        <v>37</v>
      </c>
      <c r="I1757" s="9">
        <v>44965</v>
      </c>
      <c r="J1757" s="9">
        <v>44982</v>
      </c>
      <c r="K1757" s="9">
        <v>44987</v>
      </c>
      <c r="L1757" t="s">
        <v>75</v>
      </c>
      <c r="M1757" s="5"/>
      <c r="P1757" s="4">
        <v>5</v>
      </c>
      <c r="Q1757" t="s">
        <v>28</v>
      </c>
      <c r="R1757" s="10" t="str">
        <f t="shared" si="54"/>
        <v>22-27</v>
      </c>
      <c r="S1757">
        <f t="shared" si="55"/>
        <v>22</v>
      </c>
    </row>
    <row r="1758" spans="1:19">
      <c r="A1758" t="s">
        <v>1832</v>
      </c>
      <c r="B1758" t="s">
        <v>23</v>
      </c>
      <c r="C1758" s="4">
        <v>22</v>
      </c>
      <c r="D1758" t="s">
        <v>14</v>
      </c>
      <c r="E1758" t="s">
        <v>15</v>
      </c>
      <c r="F1758" t="s">
        <v>44</v>
      </c>
      <c r="G1758" t="s">
        <v>27</v>
      </c>
      <c r="H1758" t="s">
        <v>18</v>
      </c>
      <c r="I1758" s="9">
        <v>44965</v>
      </c>
      <c r="J1758" s="9">
        <v>44981</v>
      </c>
      <c r="K1758" s="9">
        <v>44989</v>
      </c>
      <c r="L1758" t="s">
        <v>19</v>
      </c>
      <c r="M1758" s="4">
        <v>74667</v>
      </c>
      <c r="N1758">
        <v>4.9000000000000004</v>
      </c>
      <c r="O1758" t="s">
        <v>20</v>
      </c>
      <c r="P1758" s="4">
        <v>5</v>
      </c>
      <c r="Q1758" t="s">
        <v>28</v>
      </c>
      <c r="R1758" s="10" t="str">
        <f t="shared" si="54"/>
        <v>22-27</v>
      </c>
      <c r="S1758">
        <f t="shared" si="55"/>
        <v>24</v>
      </c>
    </row>
    <row r="1759" spans="1:19">
      <c r="A1759" t="s">
        <v>1833</v>
      </c>
      <c r="B1759" t="s">
        <v>13</v>
      </c>
      <c r="C1759" s="4">
        <v>24</v>
      </c>
      <c r="D1759" t="s">
        <v>83</v>
      </c>
      <c r="E1759" t="s">
        <v>117</v>
      </c>
      <c r="F1759" t="s">
        <v>26</v>
      </c>
      <c r="G1759" t="s">
        <v>69</v>
      </c>
      <c r="H1759" t="s">
        <v>37</v>
      </c>
      <c r="I1759" s="9">
        <v>44966</v>
      </c>
      <c r="J1759" s="9">
        <v>44988</v>
      </c>
      <c r="K1759" s="9">
        <v>44999</v>
      </c>
      <c r="L1759" t="s">
        <v>56</v>
      </c>
      <c r="M1759" s="5"/>
      <c r="P1759" s="4">
        <v>5</v>
      </c>
      <c r="Q1759" t="s">
        <v>21</v>
      </c>
      <c r="R1759" s="10" t="str">
        <f t="shared" si="54"/>
        <v>22-27</v>
      </c>
      <c r="S1759">
        <f t="shared" si="55"/>
        <v>33</v>
      </c>
    </row>
    <row r="1760" spans="1:19">
      <c r="A1760" t="s">
        <v>1834</v>
      </c>
      <c r="B1760" t="s">
        <v>13</v>
      </c>
      <c r="C1760" s="4">
        <v>40</v>
      </c>
      <c r="D1760" t="s">
        <v>24</v>
      </c>
      <c r="E1760" t="s">
        <v>25</v>
      </c>
      <c r="F1760" t="s">
        <v>78</v>
      </c>
      <c r="G1760" t="s">
        <v>17</v>
      </c>
      <c r="H1760" t="s">
        <v>48</v>
      </c>
      <c r="I1760" s="9">
        <v>44966</v>
      </c>
      <c r="J1760" s="9">
        <v>44979</v>
      </c>
      <c r="K1760" s="9">
        <v>44983</v>
      </c>
      <c r="L1760" t="s">
        <v>56</v>
      </c>
      <c r="M1760" s="5"/>
      <c r="P1760" s="5"/>
      <c r="Q1760" t="s">
        <v>28</v>
      </c>
      <c r="R1760" s="10" t="str">
        <f t="shared" si="54"/>
        <v>40-45</v>
      </c>
      <c r="S1760">
        <f t="shared" si="55"/>
        <v>17</v>
      </c>
    </row>
    <row r="1761" spans="1:19">
      <c r="A1761" t="s">
        <v>1835</v>
      </c>
      <c r="B1761" t="s">
        <v>13</v>
      </c>
      <c r="C1761" s="4">
        <v>25</v>
      </c>
      <c r="D1761" t="s">
        <v>83</v>
      </c>
      <c r="E1761" t="s">
        <v>84</v>
      </c>
      <c r="F1761" t="s">
        <v>44</v>
      </c>
      <c r="G1761" t="s">
        <v>27</v>
      </c>
      <c r="H1761" t="s">
        <v>37</v>
      </c>
      <c r="I1761" s="9">
        <v>44966</v>
      </c>
      <c r="J1761" s="9">
        <v>44979</v>
      </c>
      <c r="K1761" s="9">
        <v>44991</v>
      </c>
      <c r="L1761" t="s">
        <v>38</v>
      </c>
      <c r="M1761" s="5"/>
      <c r="P1761" s="4">
        <v>4</v>
      </c>
      <c r="Q1761" t="s">
        <v>28</v>
      </c>
      <c r="R1761" s="10" t="str">
        <f t="shared" si="54"/>
        <v>22-27</v>
      </c>
      <c r="S1761">
        <f t="shared" si="55"/>
        <v>25</v>
      </c>
    </row>
    <row r="1762" spans="1:19">
      <c r="A1762" t="s">
        <v>1836</v>
      </c>
      <c r="B1762" t="s">
        <v>13</v>
      </c>
      <c r="C1762" s="4">
        <v>38</v>
      </c>
      <c r="D1762" t="s">
        <v>14</v>
      </c>
      <c r="E1762" t="s">
        <v>15</v>
      </c>
      <c r="F1762" t="s">
        <v>16</v>
      </c>
      <c r="G1762" t="s">
        <v>27</v>
      </c>
      <c r="H1762" t="s">
        <v>37</v>
      </c>
      <c r="I1762" s="9">
        <v>44966</v>
      </c>
      <c r="J1762" s="9">
        <v>44984</v>
      </c>
      <c r="K1762" s="9">
        <v>44990</v>
      </c>
      <c r="L1762" t="s">
        <v>38</v>
      </c>
      <c r="M1762" s="5"/>
      <c r="P1762" s="4">
        <v>4</v>
      </c>
      <c r="Q1762" t="s">
        <v>63</v>
      </c>
      <c r="R1762" s="10" t="str">
        <f t="shared" si="54"/>
        <v>34-39</v>
      </c>
      <c r="S1762">
        <f t="shared" si="55"/>
        <v>24</v>
      </c>
    </row>
    <row r="1763" spans="1:19">
      <c r="A1763" t="s">
        <v>1837</v>
      </c>
      <c r="B1763" t="s">
        <v>30</v>
      </c>
      <c r="C1763" s="4">
        <v>39</v>
      </c>
      <c r="D1763" t="s">
        <v>14</v>
      </c>
      <c r="E1763" t="s">
        <v>65</v>
      </c>
      <c r="F1763" t="s">
        <v>96</v>
      </c>
      <c r="G1763" t="s">
        <v>17</v>
      </c>
      <c r="H1763" t="s">
        <v>37</v>
      </c>
      <c r="I1763" s="9">
        <v>44967</v>
      </c>
      <c r="J1763" s="9">
        <v>44979</v>
      </c>
      <c r="K1763" s="9">
        <v>44990</v>
      </c>
      <c r="L1763" t="s">
        <v>38</v>
      </c>
      <c r="M1763" s="5"/>
      <c r="P1763" s="4">
        <v>4</v>
      </c>
      <c r="Q1763" t="s">
        <v>21</v>
      </c>
      <c r="R1763" s="10" t="str">
        <f t="shared" si="54"/>
        <v>34-39</v>
      </c>
      <c r="S1763">
        <f t="shared" si="55"/>
        <v>23</v>
      </c>
    </row>
    <row r="1764" spans="1:19">
      <c r="A1764" t="s">
        <v>1838</v>
      </c>
      <c r="B1764" t="s">
        <v>13</v>
      </c>
      <c r="C1764" s="4">
        <v>30</v>
      </c>
      <c r="D1764" t="s">
        <v>24</v>
      </c>
      <c r="E1764" t="s">
        <v>43</v>
      </c>
      <c r="F1764" t="s">
        <v>31</v>
      </c>
      <c r="G1764" t="s">
        <v>27</v>
      </c>
      <c r="H1764" t="s">
        <v>37</v>
      </c>
      <c r="I1764" s="9">
        <v>44967</v>
      </c>
      <c r="J1764" s="9">
        <v>44981</v>
      </c>
      <c r="K1764" s="9">
        <v>44987</v>
      </c>
      <c r="L1764" t="s">
        <v>19</v>
      </c>
      <c r="M1764" s="4">
        <v>61207</v>
      </c>
      <c r="N1764">
        <v>4.5999999999999996</v>
      </c>
      <c r="O1764" t="s">
        <v>45</v>
      </c>
      <c r="P1764" s="4">
        <v>4</v>
      </c>
      <c r="Q1764" t="s">
        <v>21</v>
      </c>
      <c r="R1764" s="10" t="str">
        <f t="shared" si="54"/>
        <v>28-33</v>
      </c>
      <c r="S1764">
        <f t="shared" si="55"/>
        <v>20</v>
      </c>
    </row>
    <row r="1765" spans="1:19">
      <c r="A1765" t="s">
        <v>1839</v>
      </c>
      <c r="B1765" t="s">
        <v>13</v>
      </c>
      <c r="C1765" s="4">
        <v>23</v>
      </c>
      <c r="D1765" t="s">
        <v>24</v>
      </c>
      <c r="E1765" t="s">
        <v>43</v>
      </c>
      <c r="F1765" t="s">
        <v>36</v>
      </c>
      <c r="G1765" t="s">
        <v>17</v>
      </c>
      <c r="H1765" t="s">
        <v>18</v>
      </c>
      <c r="I1765" s="9">
        <v>44968</v>
      </c>
      <c r="J1765" s="9">
        <v>44976</v>
      </c>
      <c r="K1765" s="9">
        <v>44983</v>
      </c>
      <c r="L1765" t="s">
        <v>56</v>
      </c>
      <c r="M1765" s="5"/>
      <c r="P1765" s="4">
        <v>4</v>
      </c>
      <c r="Q1765" t="s">
        <v>21</v>
      </c>
      <c r="R1765" s="10" t="str">
        <f t="shared" si="54"/>
        <v>22-27</v>
      </c>
      <c r="S1765">
        <f t="shared" si="55"/>
        <v>15</v>
      </c>
    </row>
    <row r="1766" spans="1:19">
      <c r="A1766" t="s">
        <v>1840</v>
      </c>
      <c r="B1766" t="s">
        <v>13</v>
      </c>
      <c r="C1766" s="4">
        <v>27</v>
      </c>
      <c r="D1766" t="s">
        <v>24</v>
      </c>
      <c r="E1766" t="s">
        <v>25</v>
      </c>
      <c r="F1766" t="s">
        <v>16</v>
      </c>
      <c r="G1766" t="s">
        <v>32</v>
      </c>
      <c r="H1766" t="s">
        <v>51</v>
      </c>
      <c r="I1766" s="9">
        <v>44968</v>
      </c>
      <c r="J1766" s="9">
        <v>44986</v>
      </c>
      <c r="K1766" s="9">
        <v>44995</v>
      </c>
      <c r="L1766" t="s">
        <v>56</v>
      </c>
      <c r="M1766" s="5"/>
      <c r="P1766" s="4">
        <v>4</v>
      </c>
      <c r="Q1766" t="s">
        <v>28</v>
      </c>
      <c r="R1766" s="10" t="str">
        <f t="shared" si="54"/>
        <v>22-27</v>
      </c>
      <c r="S1766">
        <f t="shared" si="55"/>
        <v>27</v>
      </c>
    </row>
    <row r="1767" spans="1:19">
      <c r="A1767" t="s">
        <v>1841</v>
      </c>
      <c r="B1767" t="s">
        <v>13</v>
      </c>
      <c r="C1767" s="4">
        <v>24</v>
      </c>
      <c r="D1767" t="s">
        <v>40</v>
      </c>
      <c r="E1767" t="s">
        <v>253</v>
      </c>
      <c r="F1767" t="s">
        <v>53</v>
      </c>
      <c r="G1767" t="s">
        <v>32</v>
      </c>
      <c r="H1767" t="s">
        <v>18</v>
      </c>
      <c r="I1767" s="9">
        <v>44968</v>
      </c>
      <c r="J1767" s="9">
        <v>44986</v>
      </c>
      <c r="K1767" s="9">
        <v>44990</v>
      </c>
      <c r="L1767" t="s">
        <v>19</v>
      </c>
      <c r="M1767" s="4">
        <v>79383</v>
      </c>
      <c r="N1767">
        <v>3.6</v>
      </c>
      <c r="O1767" t="s">
        <v>20</v>
      </c>
      <c r="P1767" s="4">
        <v>4</v>
      </c>
      <c r="Q1767" t="s">
        <v>21</v>
      </c>
      <c r="R1767" s="10" t="str">
        <f t="shared" si="54"/>
        <v>22-27</v>
      </c>
      <c r="S1767">
        <f t="shared" si="55"/>
        <v>22</v>
      </c>
    </row>
    <row r="1768" spans="1:19">
      <c r="A1768" t="s">
        <v>1842</v>
      </c>
      <c r="B1768" t="s">
        <v>30</v>
      </c>
      <c r="C1768" s="4">
        <v>34</v>
      </c>
      <c r="D1768" t="s">
        <v>58</v>
      </c>
      <c r="E1768" t="s">
        <v>111</v>
      </c>
      <c r="F1768" t="s">
        <v>26</v>
      </c>
      <c r="G1768" t="s">
        <v>17</v>
      </c>
      <c r="H1768" t="s">
        <v>37</v>
      </c>
      <c r="I1768" s="9">
        <v>44969</v>
      </c>
      <c r="J1768" s="9">
        <v>44978</v>
      </c>
      <c r="K1768" s="9">
        <v>44988</v>
      </c>
      <c r="L1768" t="s">
        <v>75</v>
      </c>
      <c r="M1768" s="5"/>
      <c r="P1768" s="4">
        <v>5</v>
      </c>
      <c r="Q1768" t="s">
        <v>21</v>
      </c>
      <c r="R1768" s="10" t="str">
        <f t="shared" si="54"/>
        <v>34-39</v>
      </c>
      <c r="S1768">
        <f t="shared" si="55"/>
        <v>19</v>
      </c>
    </row>
    <row r="1769" spans="1:19">
      <c r="A1769" t="s">
        <v>1843</v>
      </c>
      <c r="B1769" t="s">
        <v>13</v>
      </c>
      <c r="C1769" s="4">
        <v>33</v>
      </c>
      <c r="D1769" t="s">
        <v>14</v>
      </c>
      <c r="E1769" t="s">
        <v>15</v>
      </c>
      <c r="F1769" t="s">
        <v>31</v>
      </c>
      <c r="G1769" t="s">
        <v>69</v>
      </c>
      <c r="H1769" t="s">
        <v>37</v>
      </c>
      <c r="I1769" s="9">
        <v>44969</v>
      </c>
      <c r="J1769" s="9">
        <v>44982</v>
      </c>
      <c r="K1769" s="9">
        <v>44986</v>
      </c>
      <c r="L1769" t="s">
        <v>19</v>
      </c>
      <c r="M1769" s="4">
        <v>82164</v>
      </c>
      <c r="N1769">
        <v>4.5</v>
      </c>
      <c r="O1769" t="s">
        <v>20</v>
      </c>
      <c r="P1769" s="4">
        <v>5</v>
      </c>
      <c r="Q1769" t="s">
        <v>28</v>
      </c>
      <c r="R1769" s="10" t="str">
        <f t="shared" si="54"/>
        <v>28-33</v>
      </c>
      <c r="S1769">
        <f t="shared" si="55"/>
        <v>17</v>
      </c>
    </row>
    <row r="1770" spans="1:19">
      <c r="A1770" t="s">
        <v>1844</v>
      </c>
      <c r="B1770" t="s">
        <v>13</v>
      </c>
      <c r="C1770" s="4">
        <v>32</v>
      </c>
      <c r="D1770" t="s">
        <v>14</v>
      </c>
      <c r="E1770" t="s">
        <v>15</v>
      </c>
      <c r="F1770" t="s">
        <v>61</v>
      </c>
      <c r="G1770" t="s">
        <v>27</v>
      </c>
      <c r="H1770" t="s">
        <v>37</v>
      </c>
      <c r="I1770" s="9">
        <v>44969</v>
      </c>
      <c r="J1770" s="9">
        <v>44985</v>
      </c>
      <c r="K1770" s="9">
        <v>44994</v>
      </c>
      <c r="L1770" t="s">
        <v>19</v>
      </c>
      <c r="M1770" s="4">
        <v>53553</v>
      </c>
      <c r="N1770">
        <v>4.4000000000000004</v>
      </c>
      <c r="O1770" t="s">
        <v>20</v>
      </c>
      <c r="P1770" s="4">
        <v>4</v>
      </c>
      <c r="Q1770" t="s">
        <v>28</v>
      </c>
      <c r="R1770" s="10" t="str">
        <f t="shared" si="54"/>
        <v>28-33</v>
      </c>
      <c r="S1770">
        <f t="shared" si="55"/>
        <v>25</v>
      </c>
    </row>
    <row r="1771" spans="1:19">
      <c r="A1771" t="s">
        <v>1845</v>
      </c>
      <c r="B1771" t="s">
        <v>13</v>
      </c>
      <c r="C1771" s="4">
        <v>32</v>
      </c>
      <c r="D1771" t="s">
        <v>24</v>
      </c>
      <c r="E1771" t="s">
        <v>43</v>
      </c>
      <c r="F1771" t="s">
        <v>16</v>
      </c>
      <c r="G1771" t="s">
        <v>27</v>
      </c>
      <c r="H1771" t="s">
        <v>18</v>
      </c>
      <c r="I1771" s="9">
        <v>44969</v>
      </c>
      <c r="J1771" s="9">
        <v>44990</v>
      </c>
      <c r="K1771" s="9">
        <v>45000</v>
      </c>
      <c r="L1771" t="s">
        <v>38</v>
      </c>
      <c r="M1771" s="5"/>
      <c r="P1771" s="4">
        <v>2</v>
      </c>
      <c r="Q1771" t="s">
        <v>28</v>
      </c>
      <c r="R1771" s="10" t="str">
        <f t="shared" si="54"/>
        <v>28-33</v>
      </c>
      <c r="S1771">
        <f t="shared" si="55"/>
        <v>31</v>
      </c>
    </row>
    <row r="1772" spans="1:19">
      <c r="A1772" t="s">
        <v>1846</v>
      </c>
      <c r="B1772" t="s">
        <v>13</v>
      </c>
      <c r="C1772" s="4">
        <v>26</v>
      </c>
      <c r="D1772" t="s">
        <v>14</v>
      </c>
      <c r="E1772" t="s">
        <v>15</v>
      </c>
      <c r="F1772" t="s">
        <v>96</v>
      </c>
      <c r="G1772" t="s">
        <v>32</v>
      </c>
      <c r="H1772" t="s">
        <v>18</v>
      </c>
      <c r="I1772" s="9">
        <v>44969</v>
      </c>
      <c r="J1772" s="9">
        <v>44982</v>
      </c>
      <c r="K1772" s="9">
        <v>44993</v>
      </c>
      <c r="L1772" t="s">
        <v>56</v>
      </c>
      <c r="M1772" s="5"/>
      <c r="P1772" s="4">
        <v>5</v>
      </c>
      <c r="Q1772" t="s">
        <v>28</v>
      </c>
      <c r="R1772" s="10" t="str">
        <f t="shared" si="54"/>
        <v>22-27</v>
      </c>
      <c r="S1772">
        <f t="shared" si="55"/>
        <v>24</v>
      </c>
    </row>
    <row r="1773" spans="1:19">
      <c r="A1773" t="s">
        <v>1847</v>
      </c>
      <c r="B1773" t="s">
        <v>30</v>
      </c>
      <c r="C1773" s="4">
        <v>25</v>
      </c>
      <c r="D1773" t="s">
        <v>14</v>
      </c>
      <c r="E1773" t="s">
        <v>15</v>
      </c>
      <c r="F1773" t="s">
        <v>26</v>
      </c>
      <c r="G1773" t="s">
        <v>27</v>
      </c>
      <c r="H1773" t="s">
        <v>18</v>
      </c>
      <c r="I1773" s="9">
        <v>44969</v>
      </c>
      <c r="J1773" s="9">
        <v>44978</v>
      </c>
      <c r="K1773" s="9">
        <v>44985</v>
      </c>
      <c r="L1773" t="s">
        <v>75</v>
      </c>
      <c r="M1773" s="5"/>
      <c r="P1773" s="4">
        <v>4</v>
      </c>
      <c r="Q1773" t="s">
        <v>28</v>
      </c>
      <c r="R1773" s="10" t="str">
        <f t="shared" si="54"/>
        <v>22-27</v>
      </c>
      <c r="S1773">
        <f t="shared" si="55"/>
        <v>16</v>
      </c>
    </row>
    <row r="1774" spans="1:19">
      <c r="A1774" t="s">
        <v>1848</v>
      </c>
      <c r="B1774" t="s">
        <v>30</v>
      </c>
      <c r="C1774" s="4">
        <v>25</v>
      </c>
      <c r="D1774" t="s">
        <v>58</v>
      </c>
      <c r="E1774" t="s">
        <v>111</v>
      </c>
      <c r="F1774" t="s">
        <v>96</v>
      </c>
      <c r="G1774" t="s">
        <v>17</v>
      </c>
      <c r="H1774" t="s">
        <v>37</v>
      </c>
      <c r="I1774" s="9">
        <v>44969</v>
      </c>
      <c r="J1774" s="9">
        <v>44990</v>
      </c>
      <c r="K1774" s="9">
        <v>44994</v>
      </c>
      <c r="L1774" t="s">
        <v>19</v>
      </c>
      <c r="M1774" s="4">
        <v>54411</v>
      </c>
      <c r="N1774">
        <v>3.6</v>
      </c>
      <c r="O1774" t="s">
        <v>20</v>
      </c>
      <c r="P1774" s="5"/>
      <c r="Q1774" t="s">
        <v>28</v>
      </c>
      <c r="R1774" s="10" t="str">
        <f t="shared" si="54"/>
        <v>22-27</v>
      </c>
      <c r="S1774">
        <f t="shared" si="55"/>
        <v>25</v>
      </c>
    </row>
    <row r="1775" spans="1:19">
      <c r="A1775" t="s">
        <v>1849</v>
      </c>
      <c r="B1775" t="s">
        <v>23</v>
      </c>
      <c r="C1775" s="4">
        <v>32</v>
      </c>
      <c r="D1775" t="s">
        <v>40</v>
      </c>
      <c r="E1775" t="s">
        <v>41</v>
      </c>
      <c r="F1775" t="s">
        <v>44</v>
      </c>
      <c r="G1775" t="s">
        <v>32</v>
      </c>
      <c r="H1775" t="s">
        <v>18</v>
      </c>
      <c r="I1775" s="9">
        <v>44969</v>
      </c>
      <c r="J1775" s="9">
        <v>44984</v>
      </c>
      <c r="K1775" s="9">
        <v>44991</v>
      </c>
      <c r="L1775" t="s">
        <v>19</v>
      </c>
      <c r="M1775" s="4">
        <v>65727</v>
      </c>
      <c r="N1775">
        <v>4.2</v>
      </c>
      <c r="O1775" t="s">
        <v>20</v>
      </c>
      <c r="P1775" s="4">
        <v>3</v>
      </c>
      <c r="Q1775" t="s">
        <v>28</v>
      </c>
      <c r="R1775" s="10" t="str">
        <f t="shared" si="54"/>
        <v>28-33</v>
      </c>
      <c r="S1775">
        <f t="shared" si="55"/>
        <v>22</v>
      </c>
    </row>
    <row r="1776" spans="1:19">
      <c r="A1776" t="s">
        <v>1850</v>
      </c>
      <c r="B1776" t="s">
        <v>30</v>
      </c>
      <c r="C1776" s="4">
        <v>23</v>
      </c>
      <c r="D1776" t="s">
        <v>24</v>
      </c>
      <c r="E1776" t="s">
        <v>43</v>
      </c>
      <c r="F1776" t="s">
        <v>86</v>
      </c>
      <c r="G1776" t="s">
        <v>27</v>
      </c>
      <c r="H1776" t="s">
        <v>18</v>
      </c>
      <c r="I1776" s="9">
        <v>44970</v>
      </c>
      <c r="J1776" s="9">
        <v>44990</v>
      </c>
      <c r="K1776" s="9">
        <v>44994</v>
      </c>
      <c r="L1776" t="s">
        <v>19</v>
      </c>
      <c r="M1776" s="4">
        <v>196731</v>
      </c>
      <c r="N1776">
        <v>4.2</v>
      </c>
      <c r="O1776" t="s">
        <v>20</v>
      </c>
      <c r="P1776" s="4">
        <v>3</v>
      </c>
      <c r="Q1776" t="s">
        <v>28</v>
      </c>
      <c r="R1776" s="10" t="str">
        <f t="shared" si="54"/>
        <v>22-27</v>
      </c>
      <c r="S1776">
        <f t="shared" si="55"/>
        <v>24</v>
      </c>
    </row>
    <row r="1777" spans="1:19">
      <c r="A1777" t="s">
        <v>1851</v>
      </c>
      <c r="B1777" t="s">
        <v>13</v>
      </c>
      <c r="C1777" s="4">
        <v>33</v>
      </c>
      <c r="D1777" t="s">
        <v>34</v>
      </c>
      <c r="E1777" t="s">
        <v>35</v>
      </c>
      <c r="F1777" t="s">
        <v>44</v>
      </c>
      <c r="G1777" t="s">
        <v>27</v>
      </c>
      <c r="H1777" t="s">
        <v>37</v>
      </c>
      <c r="I1777" s="9">
        <v>44970</v>
      </c>
      <c r="J1777" s="9">
        <v>44990</v>
      </c>
      <c r="K1777" s="9">
        <v>45000</v>
      </c>
      <c r="L1777" t="s">
        <v>19</v>
      </c>
      <c r="M1777" s="5"/>
      <c r="O1777" t="s">
        <v>20</v>
      </c>
      <c r="P1777" s="4">
        <v>5</v>
      </c>
      <c r="Q1777" t="s">
        <v>28</v>
      </c>
      <c r="R1777" s="10" t="str">
        <f t="shared" si="54"/>
        <v>28-33</v>
      </c>
      <c r="S1777">
        <f t="shared" si="55"/>
        <v>30</v>
      </c>
    </row>
    <row r="1778" spans="1:19">
      <c r="A1778" t="s">
        <v>1852</v>
      </c>
      <c r="B1778" t="s">
        <v>30</v>
      </c>
      <c r="C1778" s="4">
        <v>34</v>
      </c>
      <c r="D1778" t="s">
        <v>14</v>
      </c>
      <c r="E1778" t="s">
        <v>15</v>
      </c>
      <c r="F1778" t="s">
        <v>44</v>
      </c>
      <c r="G1778" t="s">
        <v>17</v>
      </c>
      <c r="H1778" t="s">
        <v>51</v>
      </c>
      <c r="I1778" s="9">
        <v>44970</v>
      </c>
      <c r="J1778" s="9">
        <v>44982</v>
      </c>
      <c r="K1778" s="9">
        <v>44990</v>
      </c>
      <c r="L1778" t="s">
        <v>38</v>
      </c>
      <c r="M1778" s="5"/>
      <c r="P1778" s="4">
        <v>3</v>
      </c>
      <c r="Q1778" t="s">
        <v>28</v>
      </c>
      <c r="R1778" s="10" t="str">
        <f t="shared" si="54"/>
        <v>34-39</v>
      </c>
      <c r="S1778">
        <f t="shared" si="55"/>
        <v>20</v>
      </c>
    </row>
    <row r="1779" spans="1:19">
      <c r="A1779" t="s">
        <v>1853</v>
      </c>
      <c r="B1779" t="s">
        <v>13</v>
      </c>
      <c r="C1779" s="4">
        <v>38</v>
      </c>
      <c r="D1779" t="s">
        <v>14</v>
      </c>
      <c r="E1779" t="s">
        <v>15</v>
      </c>
      <c r="F1779" t="s">
        <v>16</v>
      </c>
      <c r="G1779" t="s">
        <v>32</v>
      </c>
      <c r="H1779" t="s">
        <v>37</v>
      </c>
      <c r="I1779" s="9">
        <v>44970</v>
      </c>
      <c r="J1779" s="9">
        <v>44988</v>
      </c>
      <c r="K1779" s="9">
        <v>44996</v>
      </c>
      <c r="L1779" t="s">
        <v>38</v>
      </c>
      <c r="M1779" s="5"/>
      <c r="P1779" s="4">
        <v>3</v>
      </c>
      <c r="Q1779" t="s">
        <v>21</v>
      </c>
      <c r="R1779" s="10" t="str">
        <f t="shared" si="54"/>
        <v>34-39</v>
      </c>
      <c r="S1779">
        <f t="shared" si="55"/>
        <v>26</v>
      </c>
    </row>
    <row r="1780" spans="1:19">
      <c r="A1780" t="s">
        <v>1854</v>
      </c>
      <c r="B1780" t="s">
        <v>13</v>
      </c>
      <c r="C1780" s="4">
        <v>32</v>
      </c>
      <c r="D1780" t="s">
        <v>231</v>
      </c>
      <c r="E1780" t="s">
        <v>551</v>
      </c>
      <c r="F1780" t="s">
        <v>26</v>
      </c>
      <c r="G1780" t="s">
        <v>27</v>
      </c>
      <c r="H1780" t="s">
        <v>18</v>
      </c>
      <c r="I1780" s="9">
        <v>44970</v>
      </c>
      <c r="J1780" s="9">
        <v>44981</v>
      </c>
      <c r="K1780" s="9">
        <v>44987</v>
      </c>
      <c r="L1780" t="s">
        <v>38</v>
      </c>
      <c r="M1780" s="5"/>
      <c r="P1780" s="4">
        <v>4</v>
      </c>
      <c r="Q1780" t="s">
        <v>28</v>
      </c>
      <c r="R1780" s="10" t="str">
        <f t="shared" si="54"/>
        <v>28-33</v>
      </c>
      <c r="S1780">
        <f t="shared" si="55"/>
        <v>17</v>
      </c>
    </row>
    <row r="1781" spans="1:19">
      <c r="A1781" t="s">
        <v>1855</v>
      </c>
      <c r="B1781" t="s">
        <v>30</v>
      </c>
      <c r="C1781" s="4">
        <v>24</v>
      </c>
      <c r="D1781" t="s">
        <v>14</v>
      </c>
      <c r="E1781" t="s">
        <v>15</v>
      </c>
      <c r="F1781" t="s">
        <v>31</v>
      </c>
      <c r="G1781" t="s">
        <v>17</v>
      </c>
      <c r="H1781" t="s">
        <v>51</v>
      </c>
      <c r="I1781" s="9">
        <v>44970</v>
      </c>
      <c r="J1781" s="9">
        <v>44980</v>
      </c>
      <c r="K1781" s="9">
        <v>44985</v>
      </c>
      <c r="L1781" t="s">
        <v>38</v>
      </c>
      <c r="M1781" s="5"/>
      <c r="P1781" s="4">
        <v>5</v>
      </c>
      <c r="Q1781" t="s">
        <v>28</v>
      </c>
      <c r="R1781" s="10" t="str">
        <f t="shared" si="54"/>
        <v>22-27</v>
      </c>
      <c r="S1781">
        <f t="shared" si="55"/>
        <v>15</v>
      </c>
    </row>
    <row r="1782" spans="1:19">
      <c r="A1782" t="s">
        <v>1856</v>
      </c>
      <c r="B1782" t="s">
        <v>13</v>
      </c>
      <c r="C1782" s="4">
        <v>28</v>
      </c>
      <c r="D1782" t="s">
        <v>40</v>
      </c>
      <c r="E1782" t="s">
        <v>253</v>
      </c>
      <c r="F1782" t="s">
        <v>96</v>
      </c>
      <c r="G1782" t="s">
        <v>17</v>
      </c>
      <c r="H1782" t="s">
        <v>37</v>
      </c>
      <c r="I1782" s="9">
        <v>44970</v>
      </c>
      <c r="J1782" s="9">
        <v>44986</v>
      </c>
      <c r="K1782" s="9">
        <v>44992</v>
      </c>
      <c r="L1782" t="s">
        <v>19</v>
      </c>
      <c r="M1782" s="4">
        <v>47712</v>
      </c>
      <c r="N1782">
        <v>3.9</v>
      </c>
      <c r="O1782" t="s">
        <v>20</v>
      </c>
      <c r="P1782" s="5"/>
      <c r="Q1782" t="s">
        <v>21</v>
      </c>
      <c r="R1782" s="10" t="str">
        <f t="shared" si="54"/>
        <v>28-33</v>
      </c>
      <c r="S1782">
        <f t="shared" si="55"/>
        <v>22</v>
      </c>
    </row>
    <row r="1783" spans="1:19">
      <c r="A1783" t="s">
        <v>1857</v>
      </c>
      <c r="B1783" t="s">
        <v>23</v>
      </c>
      <c r="C1783" s="4">
        <v>35</v>
      </c>
      <c r="D1783" t="s">
        <v>14</v>
      </c>
      <c r="E1783" t="s">
        <v>15</v>
      </c>
      <c r="F1783" t="s">
        <v>31</v>
      </c>
      <c r="G1783" t="s">
        <v>27</v>
      </c>
      <c r="H1783" t="s">
        <v>37</v>
      </c>
      <c r="I1783" s="9">
        <v>44970</v>
      </c>
      <c r="J1783" s="9">
        <v>44978</v>
      </c>
      <c r="K1783" s="9">
        <v>44983</v>
      </c>
      <c r="L1783" t="s">
        <v>19</v>
      </c>
      <c r="M1783" s="4">
        <v>88019</v>
      </c>
      <c r="N1783">
        <v>3.6</v>
      </c>
      <c r="O1783" t="s">
        <v>20</v>
      </c>
      <c r="P1783" s="5"/>
      <c r="Q1783" t="s">
        <v>28</v>
      </c>
      <c r="R1783" s="10" t="str">
        <f t="shared" si="54"/>
        <v>34-39</v>
      </c>
      <c r="S1783">
        <f t="shared" si="55"/>
        <v>13</v>
      </c>
    </row>
    <row r="1784" spans="1:19">
      <c r="A1784" t="s">
        <v>1858</v>
      </c>
      <c r="B1784" t="s">
        <v>13</v>
      </c>
      <c r="C1784" s="4">
        <v>25</v>
      </c>
      <c r="D1784" t="s">
        <v>14</v>
      </c>
      <c r="E1784" t="s">
        <v>65</v>
      </c>
      <c r="F1784" t="s">
        <v>26</v>
      </c>
      <c r="G1784" t="s">
        <v>27</v>
      </c>
      <c r="H1784" t="s">
        <v>18</v>
      </c>
      <c r="I1784" s="9">
        <v>44970</v>
      </c>
      <c r="J1784" s="9">
        <v>44984</v>
      </c>
      <c r="K1784" s="9">
        <v>44992</v>
      </c>
      <c r="L1784" t="s">
        <v>19</v>
      </c>
      <c r="M1784" s="4">
        <v>63486</v>
      </c>
      <c r="N1784">
        <v>4.7</v>
      </c>
      <c r="O1784" t="s">
        <v>20</v>
      </c>
      <c r="P1784" s="5"/>
      <c r="Q1784" t="s">
        <v>28</v>
      </c>
      <c r="R1784" s="10" t="str">
        <f t="shared" si="54"/>
        <v>22-27</v>
      </c>
      <c r="S1784">
        <f t="shared" si="55"/>
        <v>22</v>
      </c>
    </row>
    <row r="1785" spans="1:19">
      <c r="A1785" t="s">
        <v>1859</v>
      </c>
      <c r="B1785" t="s">
        <v>30</v>
      </c>
      <c r="C1785" s="4">
        <v>32</v>
      </c>
      <c r="D1785" t="s">
        <v>14</v>
      </c>
      <c r="E1785" t="s">
        <v>15</v>
      </c>
      <c r="F1785" t="s">
        <v>86</v>
      </c>
      <c r="G1785" t="s">
        <v>27</v>
      </c>
      <c r="H1785" t="s">
        <v>37</v>
      </c>
      <c r="I1785" s="9">
        <v>44971</v>
      </c>
      <c r="J1785" s="9">
        <v>44989</v>
      </c>
      <c r="K1785" s="9">
        <v>44999</v>
      </c>
      <c r="L1785" t="s">
        <v>19</v>
      </c>
      <c r="M1785" s="4">
        <v>140208</v>
      </c>
      <c r="N1785">
        <v>4.7</v>
      </c>
      <c r="O1785" t="s">
        <v>20</v>
      </c>
      <c r="P1785" s="4">
        <v>5</v>
      </c>
      <c r="Q1785" t="s">
        <v>28</v>
      </c>
      <c r="R1785" s="10" t="str">
        <f t="shared" si="54"/>
        <v>28-33</v>
      </c>
      <c r="S1785">
        <f t="shared" si="55"/>
        <v>28</v>
      </c>
    </row>
    <row r="1786" spans="1:19">
      <c r="A1786" t="s">
        <v>1860</v>
      </c>
      <c r="B1786" t="s">
        <v>30</v>
      </c>
      <c r="C1786" s="4">
        <v>35</v>
      </c>
      <c r="D1786" t="s">
        <v>24</v>
      </c>
      <c r="E1786" t="s">
        <v>43</v>
      </c>
      <c r="F1786" t="s">
        <v>44</v>
      </c>
      <c r="G1786" t="s">
        <v>32</v>
      </c>
      <c r="H1786" t="s">
        <v>18</v>
      </c>
      <c r="I1786" s="9">
        <v>44971</v>
      </c>
      <c r="J1786" s="9">
        <v>44982</v>
      </c>
      <c r="K1786" s="9">
        <v>44987</v>
      </c>
      <c r="L1786" t="s">
        <v>19</v>
      </c>
      <c r="M1786" s="4">
        <v>57659</v>
      </c>
      <c r="N1786">
        <v>4</v>
      </c>
      <c r="O1786" t="s">
        <v>20</v>
      </c>
      <c r="P1786" s="4">
        <v>4</v>
      </c>
      <c r="Q1786" t="s">
        <v>28</v>
      </c>
      <c r="R1786" s="10" t="str">
        <f t="shared" si="54"/>
        <v>34-39</v>
      </c>
      <c r="S1786">
        <f t="shared" si="55"/>
        <v>16</v>
      </c>
    </row>
    <row r="1787" spans="1:19">
      <c r="A1787" t="s">
        <v>1861</v>
      </c>
      <c r="B1787" t="s">
        <v>30</v>
      </c>
      <c r="C1787" s="4">
        <v>26</v>
      </c>
      <c r="D1787" t="s">
        <v>40</v>
      </c>
      <c r="E1787" t="s">
        <v>41</v>
      </c>
      <c r="F1787" t="s">
        <v>44</v>
      </c>
      <c r="G1787" t="s">
        <v>17</v>
      </c>
      <c r="H1787" t="s">
        <v>48</v>
      </c>
      <c r="I1787" s="9">
        <v>44971</v>
      </c>
      <c r="J1787" s="9">
        <v>44983</v>
      </c>
      <c r="K1787" s="9">
        <v>44991</v>
      </c>
      <c r="L1787" t="s">
        <v>19</v>
      </c>
      <c r="M1787" s="4">
        <v>84156</v>
      </c>
      <c r="N1787">
        <v>4.7</v>
      </c>
      <c r="O1787" t="s">
        <v>20</v>
      </c>
      <c r="P1787" s="4">
        <v>4</v>
      </c>
      <c r="Q1787" t="s">
        <v>28</v>
      </c>
      <c r="R1787" s="10" t="str">
        <f t="shared" si="54"/>
        <v>22-27</v>
      </c>
      <c r="S1787">
        <f t="shared" si="55"/>
        <v>20</v>
      </c>
    </row>
    <row r="1788" spans="1:19">
      <c r="A1788" t="s">
        <v>1862</v>
      </c>
      <c r="B1788" t="s">
        <v>30</v>
      </c>
      <c r="C1788" s="4">
        <v>30</v>
      </c>
      <c r="D1788" t="s">
        <v>129</v>
      </c>
      <c r="E1788" t="s">
        <v>205</v>
      </c>
      <c r="F1788" t="s">
        <v>61</v>
      </c>
      <c r="G1788" t="s">
        <v>66</v>
      </c>
      <c r="H1788" t="s">
        <v>18</v>
      </c>
      <c r="I1788" s="9">
        <v>44971</v>
      </c>
      <c r="J1788" s="9">
        <v>44990</v>
      </c>
      <c r="K1788" s="9">
        <v>45001</v>
      </c>
      <c r="L1788" t="s">
        <v>19</v>
      </c>
      <c r="M1788" s="4">
        <v>63790</v>
      </c>
      <c r="N1788">
        <v>4.7</v>
      </c>
      <c r="O1788" t="s">
        <v>20</v>
      </c>
      <c r="P1788" s="5"/>
      <c r="Q1788" t="s">
        <v>21</v>
      </c>
      <c r="R1788" s="10" t="str">
        <f t="shared" si="54"/>
        <v>28-33</v>
      </c>
      <c r="S1788">
        <f t="shared" si="55"/>
        <v>30</v>
      </c>
    </row>
    <row r="1789" spans="1:19">
      <c r="A1789" t="s">
        <v>1863</v>
      </c>
      <c r="B1789" t="s">
        <v>30</v>
      </c>
      <c r="C1789" s="4">
        <v>23</v>
      </c>
      <c r="D1789" t="s">
        <v>14</v>
      </c>
      <c r="E1789" t="s">
        <v>65</v>
      </c>
      <c r="F1789" t="s">
        <v>73</v>
      </c>
      <c r="G1789" t="s">
        <v>27</v>
      </c>
      <c r="H1789" t="s">
        <v>18</v>
      </c>
      <c r="I1789" s="9">
        <v>44972</v>
      </c>
      <c r="J1789" s="9">
        <v>44986</v>
      </c>
      <c r="K1789" s="9">
        <v>44996</v>
      </c>
      <c r="L1789" t="s">
        <v>19</v>
      </c>
      <c r="M1789" s="4">
        <v>167398</v>
      </c>
      <c r="N1789">
        <v>5</v>
      </c>
      <c r="O1789" t="s">
        <v>20</v>
      </c>
      <c r="P1789" s="4">
        <v>5</v>
      </c>
      <c r="Q1789" t="s">
        <v>21</v>
      </c>
      <c r="R1789" s="10" t="str">
        <f t="shared" si="54"/>
        <v>22-27</v>
      </c>
      <c r="S1789">
        <f t="shared" si="55"/>
        <v>24</v>
      </c>
    </row>
    <row r="1790" spans="1:19">
      <c r="A1790" t="s">
        <v>1864</v>
      </c>
      <c r="B1790" t="s">
        <v>13</v>
      </c>
      <c r="C1790" s="4">
        <v>30</v>
      </c>
      <c r="D1790" t="s">
        <v>58</v>
      </c>
      <c r="E1790" t="s">
        <v>59</v>
      </c>
      <c r="F1790" t="s">
        <v>61</v>
      </c>
      <c r="G1790" t="s">
        <v>66</v>
      </c>
      <c r="H1790" t="s">
        <v>18</v>
      </c>
      <c r="I1790" s="9">
        <v>44972</v>
      </c>
      <c r="J1790" s="9">
        <v>44994</v>
      </c>
      <c r="K1790" s="9">
        <v>45006</v>
      </c>
      <c r="L1790" t="s">
        <v>19</v>
      </c>
      <c r="M1790" s="4">
        <v>63661</v>
      </c>
      <c r="N1790">
        <v>4</v>
      </c>
      <c r="O1790" t="s">
        <v>20</v>
      </c>
      <c r="P1790" s="4">
        <v>5</v>
      </c>
      <c r="Q1790" t="s">
        <v>28</v>
      </c>
      <c r="R1790" s="10" t="str">
        <f t="shared" si="54"/>
        <v>28-33</v>
      </c>
      <c r="S1790">
        <f t="shared" si="55"/>
        <v>34</v>
      </c>
    </row>
    <row r="1791" spans="1:19">
      <c r="A1791" t="s">
        <v>1865</v>
      </c>
      <c r="B1791" t="s">
        <v>13</v>
      </c>
      <c r="C1791" s="4">
        <v>26</v>
      </c>
      <c r="D1791" t="s">
        <v>14</v>
      </c>
      <c r="E1791" t="s">
        <v>65</v>
      </c>
      <c r="F1791" t="s">
        <v>78</v>
      </c>
      <c r="G1791" t="s">
        <v>17</v>
      </c>
      <c r="H1791" t="s">
        <v>48</v>
      </c>
      <c r="I1791" s="9">
        <v>44972</v>
      </c>
      <c r="J1791" s="9">
        <v>44981</v>
      </c>
      <c r="K1791" s="9">
        <v>44988</v>
      </c>
      <c r="L1791" t="s">
        <v>19</v>
      </c>
      <c r="M1791" s="4">
        <v>52900</v>
      </c>
      <c r="N1791">
        <v>4.9000000000000004</v>
      </c>
      <c r="O1791" t="s">
        <v>20</v>
      </c>
      <c r="P1791" s="4">
        <v>4</v>
      </c>
      <c r="Q1791" t="s">
        <v>28</v>
      </c>
      <c r="R1791" s="10" t="str">
        <f t="shared" si="54"/>
        <v>22-27</v>
      </c>
      <c r="S1791">
        <f t="shared" si="55"/>
        <v>16</v>
      </c>
    </row>
    <row r="1792" spans="1:19">
      <c r="A1792" t="s">
        <v>1866</v>
      </c>
      <c r="B1792" t="s">
        <v>13</v>
      </c>
      <c r="C1792" s="4">
        <v>40</v>
      </c>
      <c r="D1792" t="s">
        <v>58</v>
      </c>
      <c r="E1792" t="s">
        <v>111</v>
      </c>
      <c r="F1792" t="s">
        <v>26</v>
      </c>
      <c r="G1792" t="s">
        <v>27</v>
      </c>
      <c r="H1792" t="s">
        <v>18</v>
      </c>
      <c r="I1792" s="9">
        <v>44973</v>
      </c>
      <c r="J1792" s="9">
        <v>44991</v>
      </c>
      <c r="K1792" s="9">
        <v>44999</v>
      </c>
      <c r="L1792" t="s">
        <v>19</v>
      </c>
      <c r="M1792" s="4">
        <v>67684</v>
      </c>
      <c r="N1792">
        <v>3.8</v>
      </c>
      <c r="O1792" t="s">
        <v>45</v>
      </c>
      <c r="P1792" s="4">
        <v>4</v>
      </c>
      <c r="Q1792" t="s">
        <v>28</v>
      </c>
      <c r="R1792" s="10" t="str">
        <f t="shared" si="54"/>
        <v>40-45</v>
      </c>
      <c r="S1792">
        <f t="shared" si="55"/>
        <v>26</v>
      </c>
    </row>
    <row r="1793" spans="1:19">
      <c r="A1793" t="s">
        <v>1867</v>
      </c>
      <c r="B1793" t="s">
        <v>30</v>
      </c>
      <c r="C1793" s="4">
        <v>34</v>
      </c>
      <c r="D1793" t="s">
        <v>34</v>
      </c>
      <c r="E1793" t="s">
        <v>35</v>
      </c>
      <c r="F1793" t="s">
        <v>16</v>
      </c>
      <c r="G1793" t="s">
        <v>27</v>
      </c>
      <c r="H1793" t="s">
        <v>67</v>
      </c>
      <c r="I1793" s="9">
        <v>44973</v>
      </c>
      <c r="J1793" s="9">
        <v>44992</v>
      </c>
      <c r="K1793" s="9">
        <v>44998</v>
      </c>
      <c r="L1793" t="s">
        <v>19</v>
      </c>
      <c r="M1793" s="4">
        <v>68895</v>
      </c>
      <c r="N1793">
        <v>4</v>
      </c>
      <c r="O1793" t="s">
        <v>20</v>
      </c>
      <c r="P1793" s="4">
        <v>4</v>
      </c>
      <c r="Q1793" t="s">
        <v>28</v>
      </c>
      <c r="R1793" s="10" t="str">
        <f t="shared" si="54"/>
        <v>34-39</v>
      </c>
      <c r="S1793">
        <f t="shared" si="55"/>
        <v>25</v>
      </c>
    </row>
    <row r="1794" spans="1:19">
      <c r="A1794" t="s">
        <v>1868</v>
      </c>
      <c r="B1794" t="s">
        <v>13</v>
      </c>
      <c r="C1794" s="4">
        <v>28</v>
      </c>
      <c r="D1794" t="s">
        <v>14</v>
      </c>
      <c r="E1794" t="s">
        <v>15</v>
      </c>
      <c r="F1794" t="s">
        <v>44</v>
      </c>
      <c r="G1794" t="s">
        <v>17</v>
      </c>
      <c r="H1794" t="s">
        <v>18</v>
      </c>
      <c r="I1794" s="9">
        <v>44973</v>
      </c>
      <c r="J1794" s="9">
        <v>44986</v>
      </c>
      <c r="K1794" s="9">
        <v>44990</v>
      </c>
      <c r="L1794" t="s">
        <v>19</v>
      </c>
      <c r="M1794" s="4">
        <v>80118</v>
      </c>
      <c r="N1794">
        <v>4.3</v>
      </c>
      <c r="O1794" t="s">
        <v>20</v>
      </c>
      <c r="P1794" s="4">
        <v>4</v>
      </c>
      <c r="Q1794" t="s">
        <v>28</v>
      </c>
      <c r="R1794" s="10" t="str">
        <f t="shared" si="54"/>
        <v>28-33</v>
      </c>
      <c r="S1794">
        <f t="shared" si="55"/>
        <v>17</v>
      </c>
    </row>
    <row r="1795" spans="1:19">
      <c r="A1795" t="s">
        <v>1869</v>
      </c>
      <c r="B1795" t="s">
        <v>30</v>
      </c>
      <c r="C1795" s="4">
        <v>25</v>
      </c>
      <c r="D1795" t="s">
        <v>58</v>
      </c>
      <c r="E1795" t="s">
        <v>111</v>
      </c>
      <c r="F1795" t="s">
        <v>26</v>
      </c>
      <c r="G1795" t="s">
        <v>32</v>
      </c>
      <c r="H1795" t="s">
        <v>37</v>
      </c>
      <c r="I1795" s="9">
        <v>44973</v>
      </c>
      <c r="J1795" s="9">
        <v>44988</v>
      </c>
      <c r="K1795" s="9">
        <v>44993</v>
      </c>
      <c r="L1795" t="s">
        <v>56</v>
      </c>
      <c r="M1795" s="5"/>
      <c r="P1795" s="4">
        <v>5</v>
      </c>
      <c r="Q1795" t="s">
        <v>21</v>
      </c>
      <c r="R1795" s="10" t="str">
        <f t="shared" ref="R1795:R1858" si="56">IF(AND(C1795&gt;=22,C1795&lt;=27),"22-27",
 IF(AND(C1795&gt;=28,C1795&lt;=33),"28-33",
 IF(AND(C1795&gt;=34,C1795&lt;=39),"34-39",
 IF(AND(C1795&gt;=40,C1795&lt;=45),"40-45",
 IF(AND(C1795&gt;=46,C1795&lt;=51),"46-51",
 IF(AND(C1795&gt;=52,C1795&lt;=57),"52-57","Other"))))))</f>
        <v>22-27</v>
      </c>
      <c r="S1795">
        <f t="shared" ref="S1795:S1858" si="57">K1795-I1795</f>
        <v>20</v>
      </c>
    </row>
    <row r="1796" spans="1:19">
      <c r="A1796" t="s">
        <v>1870</v>
      </c>
      <c r="B1796" t="s">
        <v>13</v>
      </c>
      <c r="C1796" s="4">
        <v>25</v>
      </c>
      <c r="D1796" t="s">
        <v>14</v>
      </c>
      <c r="E1796" t="s">
        <v>15</v>
      </c>
      <c r="F1796" t="s">
        <v>31</v>
      </c>
      <c r="G1796" t="s">
        <v>32</v>
      </c>
      <c r="H1796" t="s">
        <v>37</v>
      </c>
      <c r="I1796" s="9">
        <v>44973</v>
      </c>
      <c r="J1796" s="9">
        <v>44982</v>
      </c>
      <c r="K1796" s="9">
        <v>44992</v>
      </c>
      <c r="L1796" t="s">
        <v>19</v>
      </c>
      <c r="M1796" s="4">
        <v>81214</v>
      </c>
      <c r="N1796">
        <v>3.7</v>
      </c>
      <c r="O1796" t="s">
        <v>20</v>
      </c>
      <c r="P1796" s="4">
        <v>4</v>
      </c>
      <c r="Q1796" t="s">
        <v>28</v>
      </c>
      <c r="R1796" s="10" t="str">
        <f t="shared" si="56"/>
        <v>22-27</v>
      </c>
      <c r="S1796">
        <f t="shared" si="57"/>
        <v>19</v>
      </c>
    </row>
    <row r="1797" spans="1:19">
      <c r="A1797" t="s">
        <v>1871</v>
      </c>
      <c r="B1797" t="s">
        <v>13</v>
      </c>
      <c r="C1797" s="4">
        <v>25</v>
      </c>
      <c r="D1797" t="s">
        <v>24</v>
      </c>
      <c r="E1797" t="s">
        <v>25</v>
      </c>
      <c r="F1797" t="s">
        <v>61</v>
      </c>
      <c r="G1797" t="s">
        <v>17</v>
      </c>
      <c r="H1797" t="s">
        <v>48</v>
      </c>
      <c r="I1797" s="9">
        <v>44973</v>
      </c>
      <c r="J1797" s="9">
        <v>44995</v>
      </c>
      <c r="K1797" s="9">
        <v>45004</v>
      </c>
      <c r="L1797" t="s">
        <v>19</v>
      </c>
      <c r="M1797" s="4">
        <v>58987</v>
      </c>
      <c r="N1797">
        <v>5</v>
      </c>
      <c r="O1797" t="s">
        <v>20</v>
      </c>
      <c r="P1797" s="4">
        <v>4</v>
      </c>
      <c r="Q1797" t="s">
        <v>21</v>
      </c>
      <c r="R1797" s="10" t="str">
        <f t="shared" si="56"/>
        <v>22-27</v>
      </c>
      <c r="S1797">
        <f t="shared" si="57"/>
        <v>31</v>
      </c>
    </row>
    <row r="1798" spans="1:19">
      <c r="A1798" t="s">
        <v>1872</v>
      </c>
      <c r="B1798" t="s">
        <v>30</v>
      </c>
      <c r="C1798" s="4">
        <v>22</v>
      </c>
      <c r="D1798" t="s">
        <v>34</v>
      </c>
      <c r="E1798" t="s">
        <v>47</v>
      </c>
      <c r="F1798" t="s">
        <v>31</v>
      </c>
      <c r="G1798" t="s">
        <v>27</v>
      </c>
      <c r="H1798" t="s">
        <v>37</v>
      </c>
      <c r="I1798" s="9">
        <v>44974</v>
      </c>
      <c r="J1798" s="9">
        <v>44992</v>
      </c>
      <c r="K1798" s="9">
        <v>45000</v>
      </c>
      <c r="L1798" t="s">
        <v>38</v>
      </c>
      <c r="M1798" s="5"/>
      <c r="P1798" s="4">
        <v>4</v>
      </c>
      <c r="Q1798" t="s">
        <v>28</v>
      </c>
      <c r="R1798" s="10" t="str">
        <f t="shared" si="56"/>
        <v>22-27</v>
      </c>
      <c r="S1798">
        <f t="shared" si="57"/>
        <v>26</v>
      </c>
    </row>
    <row r="1799" spans="1:19">
      <c r="A1799" t="s">
        <v>1873</v>
      </c>
      <c r="B1799" t="s">
        <v>13</v>
      </c>
      <c r="C1799" s="4">
        <v>34</v>
      </c>
      <c r="D1799" t="s">
        <v>24</v>
      </c>
      <c r="E1799" t="s">
        <v>43</v>
      </c>
      <c r="F1799" t="s">
        <v>26</v>
      </c>
      <c r="G1799" t="s">
        <v>27</v>
      </c>
      <c r="H1799" t="s">
        <v>48</v>
      </c>
      <c r="I1799" s="9">
        <v>44974</v>
      </c>
      <c r="J1799" s="9">
        <v>44989</v>
      </c>
      <c r="K1799" s="9">
        <v>44995</v>
      </c>
      <c r="L1799" t="s">
        <v>19</v>
      </c>
      <c r="M1799" s="4">
        <v>74395</v>
      </c>
      <c r="N1799">
        <v>4.5</v>
      </c>
      <c r="O1799" t="s">
        <v>20</v>
      </c>
      <c r="P1799" s="4">
        <v>5</v>
      </c>
      <c r="Q1799" t="s">
        <v>28</v>
      </c>
      <c r="R1799" s="10" t="str">
        <f t="shared" si="56"/>
        <v>34-39</v>
      </c>
      <c r="S1799">
        <f t="shared" si="57"/>
        <v>21</v>
      </c>
    </row>
    <row r="1800" spans="1:19">
      <c r="A1800" t="s">
        <v>1874</v>
      </c>
      <c r="B1800" t="s">
        <v>13</v>
      </c>
      <c r="C1800" s="4">
        <v>54</v>
      </c>
      <c r="D1800" t="s">
        <v>14</v>
      </c>
      <c r="E1800" t="s">
        <v>15</v>
      </c>
      <c r="F1800" t="s">
        <v>61</v>
      </c>
      <c r="G1800" t="s">
        <v>27</v>
      </c>
      <c r="H1800" t="s">
        <v>18</v>
      </c>
      <c r="I1800" s="9">
        <v>44975</v>
      </c>
      <c r="J1800" s="9">
        <v>44994</v>
      </c>
      <c r="K1800" s="9">
        <v>45001</v>
      </c>
      <c r="L1800" t="s">
        <v>19</v>
      </c>
      <c r="M1800" s="4">
        <v>61053</v>
      </c>
      <c r="N1800">
        <v>4.4000000000000004</v>
      </c>
      <c r="O1800" t="s">
        <v>45</v>
      </c>
      <c r="P1800" s="4">
        <v>4</v>
      </c>
      <c r="Q1800" t="s">
        <v>21</v>
      </c>
      <c r="R1800" s="10" t="str">
        <f t="shared" si="56"/>
        <v>52-57</v>
      </c>
      <c r="S1800">
        <f t="shared" si="57"/>
        <v>26</v>
      </c>
    </row>
    <row r="1801" spans="1:19">
      <c r="A1801" t="s">
        <v>1875</v>
      </c>
      <c r="B1801" t="s">
        <v>13</v>
      </c>
      <c r="C1801" s="4">
        <v>39</v>
      </c>
      <c r="D1801" t="s">
        <v>34</v>
      </c>
      <c r="E1801" t="s">
        <v>35</v>
      </c>
      <c r="F1801" t="s">
        <v>61</v>
      </c>
      <c r="G1801" t="s">
        <v>27</v>
      </c>
      <c r="H1801" t="s">
        <v>51</v>
      </c>
      <c r="I1801" s="9">
        <v>44975</v>
      </c>
      <c r="J1801" s="9">
        <v>44986</v>
      </c>
      <c r="K1801" s="9">
        <v>44995</v>
      </c>
      <c r="L1801" t="s">
        <v>38</v>
      </c>
      <c r="M1801" s="5"/>
      <c r="P1801" s="4">
        <v>5</v>
      </c>
      <c r="Q1801" t="s">
        <v>28</v>
      </c>
      <c r="R1801" s="10" t="str">
        <f t="shared" si="56"/>
        <v>34-39</v>
      </c>
      <c r="S1801">
        <f t="shared" si="57"/>
        <v>20</v>
      </c>
    </row>
    <row r="1802" spans="1:19">
      <c r="A1802" t="s">
        <v>1876</v>
      </c>
      <c r="B1802" t="s">
        <v>23</v>
      </c>
      <c r="C1802" s="4">
        <v>25</v>
      </c>
      <c r="D1802" t="s">
        <v>14</v>
      </c>
      <c r="E1802" t="s">
        <v>15</v>
      </c>
      <c r="F1802" t="s">
        <v>78</v>
      </c>
      <c r="G1802" t="s">
        <v>32</v>
      </c>
      <c r="H1802" t="s">
        <v>48</v>
      </c>
      <c r="I1802" s="9">
        <v>44975</v>
      </c>
      <c r="J1802" s="9">
        <v>44985</v>
      </c>
      <c r="K1802" s="9">
        <v>44995</v>
      </c>
      <c r="L1802" t="s">
        <v>19</v>
      </c>
      <c r="M1802" s="4">
        <v>54014</v>
      </c>
      <c r="N1802">
        <v>4.4000000000000004</v>
      </c>
      <c r="O1802" t="s">
        <v>20</v>
      </c>
      <c r="P1802" s="5"/>
      <c r="Q1802" t="s">
        <v>28</v>
      </c>
      <c r="R1802" s="10" t="str">
        <f t="shared" si="56"/>
        <v>22-27</v>
      </c>
      <c r="S1802">
        <f t="shared" si="57"/>
        <v>20</v>
      </c>
    </row>
    <row r="1803" spans="1:19">
      <c r="A1803" t="s">
        <v>1877</v>
      </c>
      <c r="B1803" t="s">
        <v>30</v>
      </c>
      <c r="C1803" s="4">
        <v>34</v>
      </c>
      <c r="D1803" t="s">
        <v>24</v>
      </c>
      <c r="E1803" t="s">
        <v>43</v>
      </c>
      <c r="F1803" t="s">
        <v>78</v>
      </c>
      <c r="G1803" t="s">
        <v>69</v>
      </c>
      <c r="H1803" t="s">
        <v>18</v>
      </c>
      <c r="I1803" s="9">
        <v>44975</v>
      </c>
      <c r="J1803" s="9">
        <v>44983</v>
      </c>
      <c r="K1803" s="9">
        <v>44994</v>
      </c>
      <c r="L1803" t="s">
        <v>19</v>
      </c>
      <c r="M1803" s="4">
        <v>47558</v>
      </c>
      <c r="N1803">
        <v>3.6</v>
      </c>
      <c r="O1803" t="s">
        <v>20</v>
      </c>
      <c r="P1803" s="4">
        <v>5</v>
      </c>
      <c r="Q1803" t="s">
        <v>28</v>
      </c>
      <c r="R1803" s="10" t="str">
        <f t="shared" si="56"/>
        <v>34-39</v>
      </c>
      <c r="S1803">
        <f t="shared" si="57"/>
        <v>19</v>
      </c>
    </row>
    <row r="1804" spans="1:19">
      <c r="A1804" t="s">
        <v>1878</v>
      </c>
      <c r="B1804" t="s">
        <v>13</v>
      </c>
      <c r="C1804" s="4">
        <v>27</v>
      </c>
      <c r="D1804" t="s">
        <v>24</v>
      </c>
      <c r="E1804" t="s">
        <v>25</v>
      </c>
      <c r="F1804" t="s">
        <v>26</v>
      </c>
      <c r="G1804" t="s">
        <v>27</v>
      </c>
      <c r="H1804" t="s">
        <v>51</v>
      </c>
      <c r="I1804" s="9">
        <v>44975</v>
      </c>
      <c r="J1804" s="9">
        <v>44986</v>
      </c>
      <c r="K1804" s="9">
        <v>44997</v>
      </c>
      <c r="L1804" t="s">
        <v>19</v>
      </c>
      <c r="M1804" s="4">
        <v>70431</v>
      </c>
      <c r="N1804">
        <v>3.5</v>
      </c>
      <c r="O1804" t="s">
        <v>20</v>
      </c>
      <c r="P1804" s="4">
        <v>5</v>
      </c>
      <c r="Q1804" t="s">
        <v>28</v>
      </c>
      <c r="R1804" s="10" t="str">
        <f t="shared" si="56"/>
        <v>22-27</v>
      </c>
      <c r="S1804">
        <f t="shared" si="57"/>
        <v>22</v>
      </c>
    </row>
    <row r="1805" spans="1:19">
      <c r="A1805" t="s">
        <v>1879</v>
      </c>
      <c r="B1805" t="s">
        <v>13</v>
      </c>
      <c r="C1805" s="4">
        <v>22</v>
      </c>
      <c r="D1805" t="s">
        <v>24</v>
      </c>
      <c r="E1805" t="s">
        <v>43</v>
      </c>
      <c r="F1805" t="s">
        <v>44</v>
      </c>
      <c r="G1805" t="s">
        <v>32</v>
      </c>
      <c r="H1805" t="s">
        <v>51</v>
      </c>
      <c r="I1805" s="9">
        <v>44976</v>
      </c>
      <c r="J1805" s="9">
        <v>44984</v>
      </c>
      <c r="K1805" s="9">
        <v>44996</v>
      </c>
      <c r="L1805" t="s">
        <v>19</v>
      </c>
      <c r="M1805" s="4">
        <v>79586</v>
      </c>
      <c r="N1805">
        <v>3.9</v>
      </c>
      <c r="O1805" t="s">
        <v>20</v>
      </c>
      <c r="P1805" s="5"/>
      <c r="Q1805" t="s">
        <v>63</v>
      </c>
      <c r="R1805" s="10" t="str">
        <f t="shared" si="56"/>
        <v>22-27</v>
      </c>
      <c r="S1805">
        <f t="shared" si="57"/>
        <v>20</v>
      </c>
    </row>
    <row r="1806" spans="1:19">
      <c r="A1806" t="s">
        <v>1880</v>
      </c>
      <c r="B1806" t="s">
        <v>13</v>
      </c>
      <c r="C1806" s="4">
        <v>29</v>
      </c>
      <c r="D1806" t="s">
        <v>34</v>
      </c>
      <c r="E1806" t="s">
        <v>35</v>
      </c>
      <c r="F1806" t="s">
        <v>93</v>
      </c>
      <c r="G1806" t="s">
        <v>27</v>
      </c>
      <c r="H1806" t="s">
        <v>37</v>
      </c>
      <c r="I1806" s="9">
        <v>44976</v>
      </c>
      <c r="J1806" s="9">
        <v>44995</v>
      </c>
      <c r="K1806" s="9">
        <v>45001</v>
      </c>
      <c r="L1806" t="s">
        <v>19</v>
      </c>
      <c r="M1806" s="4">
        <v>150552</v>
      </c>
      <c r="N1806">
        <v>4.7</v>
      </c>
      <c r="O1806" t="s">
        <v>20</v>
      </c>
      <c r="P1806" s="5"/>
      <c r="Q1806" t="s">
        <v>21</v>
      </c>
      <c r="R1806" s="10" t="str">
        <f t="shared" si="56"/>
        <v>28-33</v>
      </c>
      <c r="S1806">
        <f t="shared" si="57"/>
        <v>25</v>
      </c>
    </row>
    <row r="1807" spans="1:19">
      <c r="A1807" t="s">
        <v>1881</v>
      </c>
      <c r="B1807" t="s">
        <v>30</v>
      </c>
      <c r="C1807" s="4">
        <v>29</v>
      </c>
      <c r="D1807" t="s">
        <v>14</v>
      </c>
      <c r="E1807" t="s">
        <v>15</v>
      </c>
      <c r="F1807" t="s">
        <v>78</v>
      </c>
      <c r="G1807" t="s">
        <v>27</v>
      </c>
      <c r="H1807" t="s">
        <v>51</v>
      </c>
      <c r="I1807" s="9">
        <v>44976</v>
      </c>
      <c r="J1807" s="9">
        <v>44993</v>
      </c>
      <c r="K1807" s="9">
        <v>45003</v>
      </c>
      <c r="L1807" t="s">
        <v>19</v>
      </c>
      <c r="M1807" s="4">
        <v>47546</v>
      </c>
      <c r="N1807">
        <v>4.8</v>
      </c>
      <c r="O1807" t="s">
        <v>20</v>
      </c>
      <c r="P1807" s="4">
        <v>4</v>
      </c>
      <c r="Q1807" t="s">
        <v>28</v>
      </c>
      <c r="R1807" s="10" t="str">
        <f t="shared" si="56"/>
        <v>28-33</v>
      </c>
      <c r="S1807">
        <f t="shared" si="57"/>
        <v>27</v>
      </c>
    </row>
    <row r="1808" spans="1:19">
      <c r="A1808" t="s">
        <v>1882</v>
      </c>
      <c r="B1808" t="s">
        <v>30</v>
      </c>
      <c r="C1808" s="4">
        <v>26</v>
      </c>
      <c r="D1808" t="s">
        <v>14</v>
      </c>
      <c r="E1808" t="s">
        <v>15</v>
      </c>
      <c r="F1808" t="s">
        <v>44</v>
      </c>
      <c r="G1808" t="s">
        <v>27</v>
      </c>
      <c r="H1808" t="s">
        <v>37</v>
      </c>
      <c r="I1808" s="9">
        <v>44977</v>
      </c>
      <c r="J1808" s="9">
        <v>44988</v>
      </c>
      <c r="K1808" s="9">
        <v>44997</v>
      </c>
      <c r="L1808" t="s">
        <v>38</v>
      </c>
      <c r="M1808" s="5"/>
      <c r="P1808" s="5"/>
      <c r="Q1808" t="s">
        <v>28</v>
      </c>
      <c r="R1808" s="10" t="str">
        <f t="shared" si="56"/>
        <v>22-27</v>
      </c>
      <c r="S1808">
        <f t="shared" si="57"/>
        <v>20</v>
      </c>
    </row>
    <row r="1809" spans="1:19">
      <c r="A1809" t="s">
        <v>1883</v>
      </c>
      <c r="B1809" t="s">
        <v>13</v>
      </c>
      <c r="C1809" s="4">
        <v>35</v>
      </c>
      <c r="D1809" t="s">
        <v>14</v>
      </c>
      <c r="E1809" t="s">
        <v>65</v>
      </c>
      <c r="F1809" t="s">
        <v>31</v>
      </c>
      <c r="G1809" t="s">
        <v>27</v>
      </c>
      <c r="H1809" t="s">
        <v>48</v>
      </c>
      <c r="I1809" s="9">
        <v>44977</v>
      </c>
      <c r="J1809" s="9">
        <v>44992</v>
      </c>
      <c r="K1809" s="9">
        <v>45002</v>
      </c>
      <c r="L1809" t="s">
        <v>19</v>
      </c>
      <c r="M1809" s="5"/>
      <c r="O1809" t="s">
        <v>20</v>
      </c>
      <c r="P1809" s="4">
        <v>3</v>
      </c>
      <c r="Q1809" t="s">
        <v>28</v>
      </c>
      <c r="R1809" s="10" t="str">
        <f t="shared" si="56"/>
        <v>34-39</v>
      </c>
      <c r="S1809">
        <f t="shared" si="57"/>
        <v>25</v>
      </c>
    </row>
    <row r="1810" spans="1:19">
      <c r="A1810" t="s">
        <v>1884</v>
      </c>
      <c r="B1810" t="s">
        <v>13</v>
      </c>
      <c r="C1810" s="4">
        <v>27</v>
      </c>
      <c r="D1810" t="s">
        <v>24</v>
      </c>
      <c r="E1810" t="s">
        <v>43</v>
      </c>
      <c r="F1810" t="s">
        <v>36</v>
      </c>
      <c r="G1810" t="s">
        <v>27</v>
      </c>
      <c r="H1810" t="s">
        <v>37</v>
      </c>
      <c r="I1810" s="9">
        <v>44977</v>
      </c>
      <c r="J1810" s="9">
        <v>44991</v>
      </c>
      <c r="K1810" s="9">
        <v>44995</v>
      </c>
      <c r="L1810" t="s">
        <v>19</v>
      </c>
      <c r="M1810" s="4">
        <v>70568</v>
      </c>
      <c r="N1810">
        <v>4.2</v>
      </c>
      <c r="O1810" t="s">
        <v>20</v>
      </c>
      <c r="P1810" s="4">
        <v>4</v>
      </c>
      <c r="Q1810" t="s">
        <v>28</v>
      </c>
      <c r="R1810" s="10" t="str">
        <f t="shared" si="56"/>
        <v>22-27</v>
      </c>
      <c r="S1810">
        <f t="shared" si="57"/>
        <v>18</v>
      </c>
    </row>
    <row r="1811" spans="1:19">
      <c r="A1811" t="s">
        <v>1885</v>
      </c>
      <c r="B1811" t="s">
        <v>13</v>
      </c>
      <c r="C1811" s="4">
        <v>25</v>
      </c>
      <c r="D1811" t="s">
        <v>24</v>
      </c>
      <c r="E1811" t="s">
        <v>25</v>
      </c>
      <c r="F1811" t="s">
        <v>53</v>
      </c>
      <c r="G1811" t="s">
        <v>27</v>
      </c>
      <c r="H1811" t="s">
        <v>18</v>
      </c>
      <c r="I1811" s="9">
        <v>44978</v>
      </c>
      <c r="J1811" s="9">
        <v>44987</v>
      </c>
      <c r="K1811" s="9">
        <v>44999</v>
      </c>
      <c r="L1811" t="s">
        <v>75</v>
      </c>
      <c r="M1811" s="5"/>
      <c r="P1811" s="5"/>
      <c r="Q1811" t="s">
        <v>28</v>
      </c>
      <c r="R1811" s="10" t="str">
        <f t="shared" si="56"/>
        <v>22-27</v>
      </c>
      <c r="S1811">
        <f t="shared" si="57"/>
        <v>21</v>
      </c>
    </row>
    <row r="1812" spans="1:19">
      <c r="A1812" t="s">
        <v>1886</v>
      </c>
      <c r="B1812" t="s">
        <v>30</v>
      </c>
      <c r="C1812" s="4">
        <v>39</v>
      </c>
      <c r="D1812" t="s">
        <v>58</v>
      </c>
      <c r="E1812" t="s">
        <v>111</v>
      </c>
      <c r="F1812" t="s">
        <v>31</v>
      </c>
      <c r="G1812" t="s">
        <v>17</v>
      </c>
      <c r="H1812" t="s">
        <v>48</v>
      </c>
      <c r="I1812" s="9">
        <v>44978</v>
      </c>
      <c r="J1812" s="9">
        <v>44998</v>
      </c>
      <c r="K1812" s="9">
        <v>45005</v>
      </c>
      <c r="L1812" t="s">
        <v>19</v>
      </c>
      <c r="M1812" s="4">
        <v>73206</v>
      </c>
      <c r="N1812">
        <v>3.8</v>
      </c>
      <c r="O1812" t="s">
        <v>20</v>
      </c>
      <c r="P1812" s="5"/>
      <c r="Q1812" t="s">
        <v>28</v>
      </c>
      <c r="R1812" s="10" t="str">
        <f t="shared" si="56"/>
        <v>34-39</v>
      </c>
      <c r="S1812">
        <f t="shared" si="57"/>
        <v>27</v>
      </c>
    </row>
    <row r="1813" spans="1:19">
      <c r="A1813" t="s">
        <v>1887</v>
      </c>
      <c r="B1813" t="s">
        <v>30</v>
      </c>
      <c r="C1813" s="4">
        <v>34</v>
      </c>
      <c r="D1813" t="s">
        <v>40</v>
      </c>
      <c r="E1813" t="s">
        <v>253</v>
      </c>
      <c r="F1813" t="s">
        <v>26</v>
      </c>
      <c r="G1813" t="s">
        <v>27</v>
      </c>
      <c r="H1813" t="s">
        <v>18</v>
      </c>
      <c r="I1813" s="9">
        <v>44978</v>
      </c>
      <c r="J1813" s="9">
        <v>44994</v>
      </c>
      <c r="K1813" s="9">
        <v>44999</v>
      </c>
      <c r="L1813" t="s">
        <v>19</v>
      </c>
      <c r="M1813" s="4">
        <v>50375</v>
      </c>
      <c r="N1813">
        <v>4.2</v>
      </c>
      <c r="O1813" t="s">
        <v>20</v>
      </c>
      <c r="P1813" s="4">
        <v>4</v>
      </c>
      <c r="Q1813" t="s">
        <v>21</v>
      </c>
      <c r="R1813" s="10" t="str">
        <f t="shared" si="56"/>
        <v>34-39</v>
      </c>
      <c r="S1813">
        <f t="shared" si="57"/>
        <v>21</v>
      </c>
    </row>
    <row r="1814" spans="1:19">
      <c r="A1814" t="s">
        <v>1888</v>
      </c>
      <c r="B1814" t="s">
        <v>13</v>
      </c>
      <c r="C1814" s="4">
        <v>36</v>
      </c>
      <c r="D1814" t="s">
        <v>24</v>
      </c>
      <c r="E1814" t="s">
        <v>43</v>
      </c>
      <c r="F1814" t="s">
        <v>61</v>
      </c>
      <c r="G1814" t="s">
        <v>17</v>
      </c>
      <c r="H1814" t="s">
        <v>18</v>
      </c>
      <c r="I1814" s="9">
        <v>44978</v>
      </c>
      <c r="J1814" s="9">
        <v>44996</v>
      </c>
      <c r="K1814" s="9">
        <v>45002</v>
      </c>
      <c r="L1814" t="s">
        <v>75</v>
      </c>
      <c r="M1814" s="5"/>
      <c r="P1814" s="4">
        <v>4</v>
      </c>
      <c r="Q1814" t="s">
        <v>28</v>
      </c>
      <c r="R1814" s="10" t="str">
        <f t="shared" si="56"/>
        <v>34-39</v>
      </c>
      <c r="S1814">
        <f t="shared" si="57"/>
        <v>24</v>
      </c>
    </row>
    <row r="1815" spans="1:19">
      <c r="A1815" t="s">
        <v>1889</v>
      </c>
      <c r="B1815" t="s">
        <v>13</v>
      </c>
      <c r="C1815" s="4">
        <v>29</v>
      </c>
      <c r="D1815" t="s">
        <v>14</v>
      </c>
      <c r="E1815" t="s">
        <v>15</v>
      </c>
      <c r="F1815" t="s">
        <v>106</v>
      </c>
      <c r="G1815" t="s">
        <v>27</v>
      </c>
      <c r="H1815" t="s">
        <v>37</v>
      </c>
      <c r="I1815" s="9">
        <v>44978</v>
      </c>
      <c r="J1815" s="9">
        <v>44990</v>
      </c>
      <c r="K1815" s="9">
        <v>44999</v>
      </c>
      <c r="L1815" t="s">
        <v>38</v>
      </c>
      <c r="M1815" s="5"/>
      <c r="P1815" s="4">
        <v>4</v>
      </c>
      <c r="Q1815" t="s">
        <v>28</v>
      </c>
      <c r="R1815" s="10" t="str">
        <f t="shared" si="56"/>
        <v>28-33</v>
      </c>
      <c r="S1815">
        <f t="shared" si="57"/>
        <v>21</v>
      </c>
    </row>
    <row r="1816" spans="1:19">
      <c r="A1816" t="s">
        <v>1890</v>
      </c>
      <c r="B1816" t="s">
        <v>13</v>
      </c>
      <c r="C1816" s="4">
        <v>41</v>
      </c>
      <c r="D1816" t="s">
        <v>129</v>
      </c>
      <c r="E1816" t="s">
        <v>130</v>
      </c>
      <c r="F1816" t="s">
        <v>44</v>
      </c>
      <c r="G1816" t="s">
        <v>66</v>
      </c>
      <c r="H1816" t="s">
        <v>51</v>
      </c>
      <c r="I1816" s="9">
        <v>44979</v>
      </c>
      <c r="J1816" s="9">
        <v>44994</v>
      </c>
      <c r="K1816" s="9">
        <v>45003</v>
      </c>
      <c r="L1816" t="s">
        <v>19</v>
      </c>
      <c r="M1816" s="5"/>
      <c r="O1816" t="s">
        <v>20</v>
      </c>
      <c r="P1816" s="5"/>
      <c r="Q1816" t="s">
        <v>21</v>
      </c>
      <c r="R1816" s="10" t="str">
        <f t="shared" si="56"/>
        <v>40-45</v>
      </c>
      <c r="S1816">
        <f t="shared" si="57"/>
        <v>24</v>
      </c>
    </row>
    <row r="1817" spans="1:19">
      <c r="A1817" t="s">
        <v>1891</v>
      </c>
      <c r="B1817" t="s">
        <v>23</v>
      </c>
      <c r="C1817" s="4">
        <v>23</v>
      </c>
      <c r="D1817" t="s">
        <v>24</v>
      </c>
      <c r="E1817" t="s">
        <v>25</v>
      </c>
      <c r="F1817" t="s">
        <v>26</v>
      </c>
      <c r="G1817" t="s">
        <v>32</v>
      </c>
      <c r="H1817" t="s">
        <v>37</v>
      </c>
      <c r="I1817" s="9">
        <v>44979</v>
      </c>
      <c r="J1817" s="9">
        <v>44995</v>
      </c>
      <c r="K1817" s="9">
        <v>44999</v>
      </c>
      <c r="L1817" t="s">
        <v>19</v>
      </c>
      <c r="M1817" s="4">
        <v>62051</v>
      </c>
      <c r="N1817">
        <v>4.4000000000000004</v>
      </c>
      <c r="O1817" t="s">
        <v>45</v>
      </c>
      <c r="P1817" s="5"/>
      <c r="Q1817" t="s">
        <v>28</v>
      </c>
      <c r="R1817" s="10" t="str">
        <f t="shared" si="56"/>
        <v>22-27</v>
      </c>
      <c r="S1817">
        <f t="shared" si="57"/>
        <v>20</v>
      </c>
    </row>
    <row r="1818" spans="1:19">
      <c r="A1818" t="s">
        <v>1892</v>
      </c>
      <c r="B1818" t="s">
        <v>13</v>
      </c>
      <c r="C1818" s="4">
        <v>29</v>
      </c>
      <c r="D1818" t="s">
        <v>58</v>
      </c>
      <c r="E1818" t="s">
        <v>59</v>
      </c>
      <c r="F1818" t="s">
        <v>53</v>
      </c>
      <c r="G1818" t="s">
        <v>69</v>
      </c>
      <c r="H1818" t="s">
        <v>37</v>
      </c>
      <c r="I1818" s="9">
        <v>44979</v>
      </c>
      <c r="J1818" s="9">
        <v>45000</v>
      </c>
      <c r="K1818" s="9">
        <v>45006</v>
      </c>
      <c r="L1818" t="s">
        <v>19</v>
      </c>
      <c r="M1818" s="4">
        <v>50732</v>
      </c>
      <c r="N1818">
        <v>4.7</v>
      </c>
      <c r="O1818" t="s">
        <v>20</v>
      </c>
      <c r="P1818" s="4">
        <v>5</v>
      </c>
      <c r="Q1818" t="s">
        <v>28</v>
      </c>
      <c r="R1818" s="10" t="str">
        <f t="shared" si="56"/>
        <v>28-33</v>
      </c>
      <c r="S1818">
        <f t="shared" si="57"/>
        <v>27</v>
      </c>
    </row>
    <row r="1819" spans="1:19">
      <c r="A1819" t="s">
        <v>1893</v>
      </c>
      <c r="B1819" t="s">
        <v>30</v>
      </c>
      <c r="C1819" s="4">
        <v>31</v>
      </c>
      <c r="D1819" t="s">
        <v>34</v>
      </c>
      <c r="E1819" t="s">
        <v>35</v>
      </c>
      <c r="F1819" t="s">
        <v>44</v>
      </c>
      <c r="G1819" t="s">
        <v>17</v>
      </c>
      <c r="H1819" t="s">
        <v>18</v>
      </c>
      <c r="I1819" s="9">
        <v>44979</v>
      </c>
      <c r="J1819" s="9">
        <v>44999</v>
      </c>
      <c r="K1819" s="9">
        <v>45010</v>
      </c>
      <c r="L1819" t="s">
        <v>56</v>
      </c>
      <c r="M1819" s="5"/>
      <c r="P1819" s="5"/>
      <c r="Q1819" t="s">
        <v>28</v>
      </c>
      <c r="R1819" s="10" t="str">
        <f t="shared" si="56"/>
        <v>28-33</v>
      </c>
      <c r="S1819">
        <f t="shared" si="57"/>
        <v>31</v>
      </c>
    </row>
    <row r="1820" spans="1:19">
      <c r="A1820" t="s">
        <v>1894</v>
      </c>
      <c r="B1820" t="s">
        <v>30</v>
      </c>
      <c r="C1820" s="4">
        <v>35</v>
      </c>
      <c r="D1820" t="s">
        <v>14</v>
      </c>
      <c r="E1820" t="s">
        <v>65</v>
      </c>
      <c r="F1820" t="s">
        <v>36</v>
      </c>
      <c r="G1820" t="s">
        <v>17</v>
      </c>
      <c r="H1820" t="s">
        <v>18</v>
      </c>
      <c r="I1820" s="9">
        <v>44980</v>
      </c>
      <c r="J1820" s="9">
        <v>44995</v>
      </c>
      <c r="K1820" s="9">
        <v>45001</v>
      </c>
      <c r="L1820" t="s">
        <v>19</v>
      </c>
      <c r="M1820" s="4">
        <v>55296</v>
      </c>
      <c r="N1820">
        <v>4.9000000000000004</v>
      </c>
      <c r="O1820" t="s">
        <v>20</v>
      </c>
      <c r="P1820" s="4">
        <v>4</v>
      </c>
      <c r="Q1820" t="s">
        <v>28</v>
      </c>
      <c r="R1820" s="10" t="str">
        <f t="shared" si="56"/>
        <v>34-39</v>
      </c>
      <c r="S1820">
        <f t="shared" si="57"/>
        <v>21</v>
      </c>
    </row>
    <row r="1821" spans="1:19">
      <c r="A1821" t="s">
        <v>1895</v>
      </c>
      <c r="B1821" t="s">
        <v>13</v>
      </c>
      <c r="C1821" s="4">
        <v>33</v>
      </c>
      <c r="D1821" t="s">
        <v>24</v>
      </c>
      <c r="E1821" t="s">
        <v>25</v>
      </c>
      <c r="F1821" t="s">
        <v>86</v>
      </c>
      <c r="G1821" t="s">
        <v>27</v>
      </c>
      <c r="H1821" t="s">
        <v>18</v>
      </c>
      <c r="I1821" s="9">
        <v>44980</v>
      </c>
      <c r="J1821" s="9">
        <v>44988</v>
      </c>
      <c r="K1821" s="9">
        <v>44999</v>
      </c>
      <c r="L1821" t="s">
        <v>38</v>
      </c>
      <c r="M1821" s="5"/>
      <c r="P1821" s="4">
        <v>5</v>
      </c>
      <c r="Q1821" t="s">
        <v>28</v>
      </c>
      <c r="R1821" s="10" t="str">
        <f t="shared" si="56"/>
        <v>28-33</v>
      </c>
      <c r="S1821">
        <f t="shared" si="57"/>
        <v>19</v>
      </c>
    </row>
    <row r="1822" spans="1:19">
      <c r="A1822" t="s">
        <v>1896</v>
      </c>
      <c r="B1822" t="s">
        <v>13</v>
      </c>
      <c r="C1822" s="4">
        <v>25</v>
      </c>
      <c r="D1822" t="s">
        <v>14</v>
      </c>
      <c r="E1822" t="s">
        <v>15</v>
      </c>
      <c r="F1822" t="s">
        <v>44</v>
      </c>
      <c r="G1822" t="s">
        <v>32</v>
      </c>
      <c r="H1822" t="s">
        <v>37</v>
      </c>
      <c r="I1822" s="9">
        <v>44980</v>
      </c>
      <c r="J1822" s="9">
        <v>44988</v>
      </c>
      <c r="K1822" s="9">
        <v>44997</v>
      </c>
      <c r="L1822" t="s">
        <v>19</v>
      </c>
      <c r="M1822" s="4">
        <v>73068</v>
      </c>
      <c r="N1822">
        <v>4.3</v>
      </c>
      <c r="O1822" t="s">
        <v>20</v>
      </c>
      <c r="P1822" s="4">
        <v>3</v>
      </c>
      <c r="Q1822" t="s">
        <v>28</v>
      </c>
      <c r="R1822" s="10" t="str">
        <f t="shared" si="56"/>
        <v>22-27</v>
      </c>
      <c r="S1822">
        <f t="shared" si="57"/>
        <v>17</v>
      </c>
    </row>
    <row r="1823" spans="1:19">
      <c r="A1823" t="s">
        <v>1897</v>
      </c>
      <c r="B1823" t="s">
        <v>13</v>
      </c>
      <c r="C1823" s="4">
        <v>30</v>
      </c>
      <c r="D1823" t="s">
        <v>34</v>
      </c>
      <c r="E1823" t="s">
        <v>47</v>
      </c>
      <c r="F1823" t="s">
        <v>96</v>
      </c>
      <c r="G1823" t="s">
        <v>27</v>
      </c>
      <c r="H1823" t="s">
        <v>37</v>
      </c>
      <c r="I1823" s="9">
        <v>44982</v>
      </c>
      <c r="J1823" s="9">
        <v>44995</v>
      </c>
      <c r="K1823" s="9">
        <v>45000</v>
      </c>
      <c r="L1823" t="s">
        <v>19</v>
      </c>
      <c r="M1823" s="4">
        <v>38743</v>
      </c>
      <c r="N1823">
        <v>3.6</v>
      </c>
      <c r="O1823" t="s">
        <v>20</v>
      </c>
      <c r="P1823" s="4">
        <v>4</v>
      </c>
      <c r="Q1823" t="s">
        <v>28</v>
      </c>
      <c r="R1823" s="10" t="str">
        <f t="shared" si="56"/>
        <v>28-33</v>
      </c>
      <c r="S1823">
        <f t="shared" si="57"/>
        <v>18</v>
      </c>
    </row>
    <row r="1824" spans="1:19">
      <c r="A1824" t="s">
        <v>1898</v>
      </c>
      <c r="B1824" t="s">
        <v>30</v>
      </c>
      <c r="C1824" s="4">
        <v>26</v>
      </c>
      <c r="D1824" t="s">
        <v>40</v>
      </c>
      <c r="E1824" t="s">
        <v>41</v>
      </c>
      <c r="F1824" t="s">
        <v>106</v>
      </c>
      <c r="G1824" t="s">
        <v>27</v>
      </c>
      <c r="H1824" t="s">
        <v>67</v>
      </c>
      <c r="I1824" s="9">
        <v>44982</v>
      </c>
      <c r="J1824" s="9">
        <v>44990</v>
      </c>
      <c r="K1824" s="9">
        <v>45000</v>
      </c>
      <c r="L1824" t="s">
        <v>19</v>
      </c>
      <c r="M1824" s="4">
        <v>165657</v>
      </c>
      <c r="N1824">
        <v>4.3</v>
      </c>
      <c r="O1824" t="s">
        <v>20</v>
      </c>
      <c r="P1824" s="5"/>
      <c r="Q1824" t="s">
        <v>28</v>
      </c>
      <c r="R1824" s="10" t="str">
        <f t="shared" si="56"/>
        <v>22-27</v>
      </c>
      <c r="S1824">
        <f t="shared" si="57"/>
        <v>18</v>
      </c>
    </row>
    <row r="1825" spans="1:19">
      <c r="A1825" t="s">
        <v>1899</v>
      </c>
      <c r="B1825" t="s">
        <v>30</v>
      </c>
      <c r="C1825" s="4">
        <v>33</v>
      </c>
      <c r="D1825" t="s">
        <v>24</v>
      </c>
      <c r="E1825" t="s">
        <v>43</v>
      </c>
      <c r="F1825" t="s">
        <v>86</v>
      </c>
      <c r="G1825" t="s">
        <v>27</v>
      </c>
      <c r="H1825" t="s">
        <v>51</v>
      </c>
      <c r="I1825" s="9">
        <v>44982</v>
      </c>
      <c r="J1825" s="9">
        <v>44995</v>
      </c>
      <c r="K1825" s="9">
        <v>45003</v>
      </c>
      <c r="L1825" t="s">
        <v>19</v>
      </c>
      <c r="M1825" s="4">
        <v>186894</v>
      </c>
      <c r="N1825">
        <v>4.3</v>
      </c>
      <c r="O1825" t="s">
        <v>20</v>
      </c>
      <c r="P1825" s="4">
        <v>5</v>
      </c>
      <c r="Q1825" t="s">
        <v>28</v>
      </c>
      <c r="R1825" s="10" t="str">
        <f t="shared" si="56"/>
        <v>28-33</v>
      </c>
      <c r="S1825">
        <f t="shared" si="57"/>
        <v>21</v>
      </c>
    </row>
    <row r="1826" spans="1:19">
      <c r="A1826" t="s">
        <v>1900</v>
      </c>
      <c r="B1826" t="s">
        <v>30</v>
      </c>
      <c r="C1826" s="4">
        <v>35</v>
      </c>
      <c r="D1826" t="s">
        <v>14</v>
      </c>
      <c r="E1826" t="s">
        <v>15</v>
      </c>
      <c r="F1826" t="s">
        <v>78</v>
      </c>
      <c r="G1826" t="s">
        <v>17</v>
      </c>
      <c r="H1826" t="s">
        <v>51</v>
      </c>
      <c r="I1826" s="9">
        <v>44982</v>
      </c>
      <c r="J1826" s="9">
        <v>45002</v>
      </c>
      <c r="K1826" s="9">
        <v>45014</v>
      </c>
      <c r="L1826" t="s">
        <v>19</v>
      </c>
      <c r="M1826" s="4">
        <v>47583</v>
      </c>
      <c r="N1826">
        <v>3.6</v>
      </c>
      <c r="O1826" t="s">
        <v>20</v>
      </c>
      <c r="P1826" s="4">
        <v>5</v>
      </c>
      <c r="Q1826" t="s">
        <v>28</v>
      </c>
      <c r="R1826" s="10" t="str">
        <f t="shared" si="56"/>
        <v>34-39</v>
      </c>
      <c r="S1826">
        <f t="shared" si="57"/>
        <v>32</v>
      </c>
    </row>
    <row r="1827" spans="1:19">
      <c r="A1827" t="s">
        <v>1901</v>
      </c>
      <c r="B1827" t="s">
        <v>13</v>
      </c>
      <c r="C1827" s="4">
        <v>40</v>
      </c>
      <c r="D1827" t="s">
        <v>14</v>
      </c>
      <c r="E1827" t="s">
        <v>65</v>
      </c>
      <c r="F1827" t="s">
        <v>44</v>
      </c>
      <c r="G1827" t="s">
        <v>27</v>
      </c>
      <c r="H1827" t="s">
        <v>48</v>
      </c>
      <c r="I1827" s="9">
        <v>44982</v>
      </c>
      <c r="J1827" s="9">
        <v>45001</v>
      </c>
      <c r="K1827" s="9">
        <v>45005</v>
      </c>
      <c r="L1827" t="s">
        <v>75</v>
      </c>
      <c r="M1827" s="5"/>
      <c r="P1827" s="4">
        <v>4</v>
      </c>
      <c r="Q1827" t="s">
        <v>28</v>
      </c>
      <c r="R1827" s="10" t="str">
        <f t="shared" si="56"/>
        <v>40-45</v>
      </c>
      <c r="S1827">
        <f t="shared" si="57"/>
        <v>23</v>
      </c>
    </row>
    <row r="1828" spans="1:19">
      <c r="A1828" t="s">
        <v>1902</v>
      </c>
      <c r="B1828" t="s">
        <v>13</v>
      </c>
      <c r="C1828" s="4">
        <v>26</v>
      </c>
      <c r="D1828" t="s">
        <v>40</v>
      </c>
      <c r="E1828" t="s">
        <v>41</v>
      </c>
      <c r="F1828" t="s">
        <v>73</v>
      </c>
      <c r="G1828" t="s">
        <v>66</v>
      </c>
      <c r="H1828" t="s">
        <v>37</v>
      </c>
      <c r="I1828" s="9">
        <v>44982</v>
      </c>
      <c r="J1828" s="9">
        <v>44990</v>
      </c>
      <c r="K1828" s="9">
        <v>45001</v>
      </c>
      <c r="L1828" t="s">
        <v>19</v>
      </c>
      <c r="M1828" s="4">
        <v>225197</v>
      </c>
      <c r="N1828">
        <v>4.9000000000000004</v>
      </c>
      <c r="O1828" t="s">
        <v>20</v>
      </c>
      <c r="P1828" s="4">
        <v>5</v>
      </c>
      <c r="Q1828" t="s">
        <v>21</v>
      </c>
      <c r="R1828" s="10" t="str">
        <f t="shared" si="56"/>
        <v>22-27</v>
      </c>
      <c r="S1828">
        <f t="shared" si="57"/>
        <v>19</v>
      </c>
    </row>
    <row r="1829" spans="1:19">
      <c r="A1829" t="s">
        <v>1903</v>
      </c>
      <c r="B1829" t="s">
        <v>23</v>
      </c>
      <c r="C1829" s="4">
        <v>38</v>
      </c>
      <c r="D1829" t="s">
        <v>58</v>
      </c>
      <c r="E1829" t="s">
        <v>111</v>
      </c>
      <c r="F1829" t="s">
        <v>106</v>
      </c>
      <c r="G1829" t="s">
        <v>27</v>
      </c>
      <c r="H1829" t="s">
        <v>18</v>
      </c>
      <c r="I1829" s="9">
        <v>44982</v>
      </c>
      <c r="J1829" s="9">
        <v>44996</v>
      </c>
      <c r="K1829" s="9">
        <v>45002</v>
      </c>
      <c r="L1829" t="s">
        <v>19</v>
      </c>
      <c r="M1829" s="4">
        <v>146669</v>
      </c>
      <c r="N1829">
        <v>4.5999999999999996</v>
      </c>
      <c r="O1829" t="s">
        <v>20</v>
      </c>
      <c r="P1829" s="4">
        <v>4</v>
      </c>
      <c r="Q1829" t="s">
        <v>28</v>
      </c>
      <c r="R1829" s="10" t="str">
        <f t="shared" si="56"/>
        <v>34-39</v>
      </c>
      <c r="S1829">
        <f t="shared" si="57"/>
        <v>20</v>
      </c>
    </row>
    <row r="1830" spans="1:19">
      <c r="A1830" t="s">
        <v>1904</v>
      </c>
      <c r="B1830" t="s">
        <v>30</v>
      </c>
      <c r="C1830" s="4">
        <v>26</v>
      </c>
      <c r="D1830" t="s">
        <v>14</v>
      </c>
      <c r="E1830" t="s">
        <v>15</v>
      </c>
      <c r="F1830" t="s">
        <v>53</v>
      </c>
      <c r="G1830" t="s">
        <v>69</v>
      </c>
      <c r="H1830" t="s">
        <v>48</v>
      </c>
      <c r="I1830" s="9">
        <v>44983</v>
      </c>
      <c r="J1830" s="9">
        <v>44992</v>
      </c>
      <c r="K1830" s="9">
        <v>45003</v>
      </c>
      <c r="L1830" t="s">
        <v>19</v>
      </c>
      <c r="M1830" s="4">
        <v>56404</v>
      </c>
      <c r="N1830">
        <v>4.2</v>
      </c>
      <c r="O1830" t="s">
        <v>20</v>
      </c>
      <c r="P1830" s="4">
        <v>5</v>
      </c>
      <c r="Q1830" t="s">
        <v>28</v>
      </c>
      <c r="R1830" s="10" t="str">
        <f t="shared" si="56"/>
        <v>22-27</v>
      </c>
      <c r="S1830">
        <f t="shared" si="57"/>
        <v>20</v>
      </c>
    </row>
    <row r="1831" spans="1:19">
      <c r="A1831" t="s">
        <v>1905</v>
      </c>
      <c r="B1831" t="s">
        <v>13</v>
      </c>
      <c r="C1831" s="4">
        <v>26</v>
      </c>
      <c r="D1831" t="s">
        <v>24</v>
      </c>
      <c r="E1831" t="s">
        <v>43</v>
      </c>
      <c r="F1831" t="s">
        <v>44</v>
      </c>
      <c r="G1831" t="s">
        <v>27</v>
      </c>
      <c r="H1831" t="s">
        <v>37</v>
      </c>
      <c r="I1831" s="9">
        <v>44983</v>
      </c>
      <c r="J1831" s="9">
        <v>44994</v>
      </c>
      <c r="K1831" s="9">
        <v>44999</v>
      </c>
      <c r="L1831" t="s">
        <v>19</v>
      </c>
      <c r="M1831" s="4">
        <v>59347</v>
      </c>
      <c r="N1831">
        <v>4.8</v>
      </c>
      <c r="O1831" t="s">
        <v>45</v>
      </c>
      <c r="P1831" s="4">
        <v>4</v>
      </c>
      <c r="Q1831" t="s">
        <v>28</v>
      </c>
      <c r="R1831" s="10" t="str">
        <f t="shared" si="56"/>
        <v>22-27</v>
      </c>
      <c r="S1831">
        <f t="shared" si="57"/>
        <v>16</v>
      </c>
    </row>
    <row r="1832" spans="1:19">
      <c r="A1832" t="s">
        <v>1906</v>
      </c>
      <c r="B1832" t="s">
        <v>23</v>
      </c>
      <c r="C1832" s="4">
        <v>29</v>
      </c>
      <c r="D1832" t="s">
        <v>24</v>
      </c>
      <c r="E1832" t="s">
        <v>43</v>
      </c>
      <c r="F1832" t="s">
        <v>36</v>
      </c>
      <c r="G1832" t="s">
        <v>32</v>
      </c>
      <c r="H1832" t="s">
        <v>37</v>
      </c>
      <c r="I1832" s="9">
        <v>44984</v>
      </c>
      <c r="J1832" s="9">
        <v>45004</v>
      </c>
      <c r="K1832" s="9">
        <v>45008</v>
      </c>
      <c r="L1832" t="s">
        <v>19</v>
      </c>
      <c r="M1832" s="5"/>
      <c r="O1832" t="s">
        <v>45</v>
      </c>
      <c r="P1832" s="4">
        <v>4</v>
      </c>
      <c r="Q1832" t="s">
        <v>21</v>
      </c>
      <c r="R1832" s="10" t="str">
        <f t="shared" si="56"/>
        <v>28-33</v>
      </c>
      <c r="S1832">
        <f t="shared" si="57"/>
        <v>24</v>
      </c>
    </row>
    <row r="1833" spans="1:19">
      <c r="A1833" t="s">
        <v>1907</v>
      </c>
      <c r="B1833" t="s">
        <v>30</v>
      </c>
      <c r="C1833" s="4">
        <v>22</v>
      </c>
      <c r="D1833" t="s">
        <v>58</v>
      </c>
      <c r="E1833" t="s">
        <v>111</v>
      </c>
      <c r="F1833" t="s">
        <v>50</v>
      </c>
      <c r="G1833" t="s">
        <v>17</v>
      </c>
      <c r="H1833" t="s">
        <v>18</v>
      </c>
      <c r="I1833" s="9">
        <v>44985</v>
      </c>
      <c r="J1833" s="9">
        <v>45003</v>
      </c>
      <c r="K1833" s="9">
        <v>45010</v>
      </c>
      <c r="L1833" t="s">
        <v>145</v>
      </c>
      <c r="M1833" s="5"/>
      <c r="P1833" s="4">
        <v>5</v>
      </c>
      <c r="Q1833" t="s">
        <v>28</v>
      </c>
      <c r="R1833" s="10" t="str">
        <f t="shared" si="56"/>
        <v>22-27</v>
      </c>
      <c r="S1833">
        <f t="shared" si="57"/>
        <v>25</v>
      </c>
    </row>
    <row r="1834" spans="1:19">
      <c r="A1834" t="s">
        <v>1908</v>
      </c>
      <c r="B1834" t="s">
        <v>30</v>
      </c>
      <c r="C1834" s="4">
        <v>30</v>
      </c>
      <c r="D1834" t="s">
        <v>24</v>
      </c>
      <c r="E1834" t="s">
        <v>25</v>
      </c>
      <c r="F1834" t="s">
        <v>16</v>
      </c>
      <c r="G1834" t="s">
        <v>17</v>
      </c>
      <c r="H1834" t="s">
        <v>18</v>
      </c>
      <c r="I1834" s="9">
        <v>44985</v>
      </c>
      <c r="J1834" s="9">
        <v>45003</v>
      </c>
      <c r="K1834" s="9">
        <v>45010</v>
      </c>
      <c r="L1834" t="s">
        <v>75</v>
      </c>
      <c r="M1834" s="5"/>
      <c r="P1834" s="4">
        <v>4</v>
      </c>
      <c r="Q1834" t="s">
        <v>21</v>
      </c>
      <c r="R1834" s="10" t="str">
        <f t="shared" si="56"/>
        <v>28-33</v>
      </c>
      <c r="S1834">
        <f t="shared" si="57"/>
        <v>25</v>
      </c>
    </row>
    <row r="1835" spans="1:19">
      <c r="A1835" t="s">
        <v>1909</v>
      </c>
      <c r="B1835" t="s">
        <v>30</v>
      </c>
      <c r="C1835" s="4">
        <v>25</v>
      </c>
      <c r="D1835" t="s">
        <v>80</v>
      </c>
      <c r="E1835" t="s">
        <v>81</v>
      </c>
      <c r="F1835" t="s">
        <v>31</v>
      </c>
      <c r="G1835" t="s">
        <v>17</v>
      </c>
      <c r="H1835" t="s">
        <v>37</v>
      </c>
      <c r="I1835" s="9">
        <v>44985</v>
      </c>
      <c r="J1835" s="9">
        <v>45001</v>
      </c>
      <c r="K1835" s="9">
        <v>45011</v>
      </c>
      <c r="L1835" t="s">
        <v>38</v>
      </c>
      <c r="M1835" s="5"/>
      <c r="P1835" s="4">
        <v>4</v>
      </c>
      <c r="Q1835" t="s">
        <v>28</v>
      </c>
      <c r="R1835" s="10" t="str">
        <f t="shared" si="56"/>
        <v>22-27</v>
      </c>
      <c r="S1835">
        <f t="shared" si="57"/>
        <v>26</v>
      </c>
    </row>
    <row r="1836" spans="1:19">
      <c r="A1836" t="s">
        <v>1910</v>
      </c>
      <c r="B1836" t="s">
        <v>30</v>
      </c>
      <c r="C1836" s="4">
        <v>35</v>
      </c>
      <c r="D1836" t="s">
        <v>34</v>
      </c>
      <c r="E1836" t="s">
        <v>47</v>
      </c>
      <c r="F1836" t="s">
        <v>26</v>
      </c>
      <c r="G1836" t="s">
        <v>17</v>
      </c>
      <c r="H1836" t="s">
        <v>37</v>
      </c>
      <c r="I1836" s="9">
        <v>44985</v>
      </c>
      <c r="J1836" s="9">
        <v>45000</v>
      </c>
      <c r="K1836" s="9">
        <v>45012</v>
      </c>
      <c r="L1836" t="s">
        <v>19</v>
      </c>
      <c r="M1836" s="4">
        <v>67826</v>
      </c>
      <c r="N1836">
        <v>4.5999999999999996</v>
      </c>
      <c r="O1836" t="s">
        <v>20</v>
      </c>
      <c r="P1836" s="4">
        <v>4</v>
      </c>
      <c r="Q1836" t="s">
        <v>28</v>
      </c>
      <c r="R1836" s="10" t="str">
        <f t="shared" si="56"/>
        <v>34-39</v>
      </c>
      <c r="S1836">
        <f t="shared" si="57"/>
        <v>27</v>
      </c>
    </row>
    <row r="1837" spans="1:19">
      <c r="A1837" t="s">
        <v>1911</v>
      </c>
      <c r="B1837" t="s">
        <v>30</v>
      </c>
      <c r="C1837" s="4">
        <v>31</v>
      </c>
      <c r="D1837" t="s">
        <v>14</v>
      </c>
      <c r="E1837" t="s">
        <v>65</v>
      </c>
      <c r="F1837" t="s">
        <v>61</v>
      </c>
      <c r="G1837" t="s">
        <v>17</v>
      </c>
      <c r="H1837" t="s">
        <v>51</v>
      </c>
      <c r="I1837" s="9">
        <v>44985</v>
      </c>
      <c r="J1837" s="9">
        <v>45003</v>
      </c>
      <c r="K1837" s="9">
        <v>45009</v>
      </c>
      <c r="L1837" t="s">
        <v>56</v>
      </c>
      <c r="M1837" s="5"/>
      <c r="P1837" s="4">
        <v>4</v>
      </c>
      <c r="Q1837" t="s">
        <v>28</v>
      </c>
      <c r="R1837" s="10" t="str">
        <f t="shared" si="56"/>
        <v>28-33</v>
      </c>
      <c r="S1837">
        <f t="shared" si="57"/>
        <v>24</v>
      </c>
    </row>
    <row r="1838" spans="1:19">
      <c r="A1838" t="s">
        <v>1912</v>
      </c>
      <c r="B1838" t="s">
        <v>13</v>
      </c>
      <c r="C1838" s="4">
        <v>37</v>
      </c>
      <c r="D1838" t="s">
        <v>14</v>
      </c>
      <c r="E1838" t="s">
        <v>65</v>
      </c>
      <c r="F1838" t="s">
        <v>125</v>
      </c>
      <c r="G1838" t="s">
        <v>17</v>
      </c>
      <c r="H1838" t="s">
        <v>37</v>
      </c>
      <c r="I1838" s="9">
        <v>44985</v>
      </c>
      <c r="J1838" s="9">
        <v>45006</v>
      </c>
      <c r="K1838" s="9">
        <v>45016</v>
      </c>
      <c r="L1838" t="s">
        <v>19</v>
      </c>
      <c r="M1838" s="4">
        <v>98588</v>
      </c>
      <c r="N1838">
        <v>3.5</v>
      </c>
      <c r="O1838" t="s">
        <v>20</v>
      </c>
      <c r="P1838" s="4">
        <v>4</v>
      </c>
      <c r="Q1838" t="s">
        <v>28</v>
      </c>
      <c r="R1838" s="10" t="str">
        <f t="shared" si="56"/>
        <v>34-39</v>
      </c>
      <c r="S1838">
        <f t="shared" si="57"/>
        <v>31</v>
      </c>
    </row>
    <row r="1839" spans="1:19">
      <c r="A1839" t="s">
        <v>1913</v>
      </c>
      <c r="B1839" t="s">
        <v>13</v>
      </c>
      <c r="C1839" s="4">
        <v>29</v>
      </c>
      <c r="D1839" t="s">
        <v>14</v>
      </c>
      <c r="E1839" t="s">
        <v>15</v>
      </c>
      <c r="F1839" t="s">
        <v>36</v>
      </c>
      <c r="G1839" t="s">
        <v>17</v>
      </c>
      <c r="H1839" t="s">
        <v>18</v>
      </c>
      <c r="I1839" s="9">
        <v>44985</v>
      </c>
      <c r="J1839" s="9">
        <v>45006</v>
      </c>
      <c r="K1839" s="9">
        <v>45013</v>
      </c>
      <c r="L1839" t="s">
        <v>19</v>
      </c>
      <c r="M1839" s="5"/>
      <c r="O1839" t="s">
        <v>20</v>
      </c>
      <c r="P1839" s="4">
        <v>5</v>
      </c>
      <c r="Q1839" t="s">
        <v>28</v>
      </c>
      <c r="R1839" s="10" t="str">
        <f t="shared" si="56"/>
        <v>28-33</v>
      </c>
      <c r="S1839">
        <f t="shared" si="57"/>
        <v>28</v>
      </c>
    </row>
    <row r="1840" spans="1:19">
      <c r="A1840" t="s">
        <v>1914</v>
      </c>
      <c r="B1840" t="s">
        <v>23</v>
      </c>
      <c r="C1840" s="4">
        <v>37</v>
      </c>
      <c r="D1840" t="s">
        <v>14</v>
      </c>
      <c r="E1840" t="s">
        <v>15</v>
      </c>
      <c r="F1840" t="s">
        <v>26</v>
      </c>
      <c r="G1840" t="s">
        <v>27</v>
      </c>
      <c r="H1840" t="s">
        <v>18</v>
      </c>
      <c r="I1840" s="9">
        <v>44985</v>
      </c>
      <c r="J1840" s="9">
        <v>45001</v>
      </c>
      <c r="K1840" s="9">
        <v>45010</v>
      </c>
      <c r="L1840" t="s">
        <v>19</v>
      </c>
      <c r="M1840" s="4">
        <v>71042</v>
      </c>
      <c r="N1840">
        <v>4.5</v>
      </c>
      <c r="O1840" t="s">
        <v>20</v>
      </c>
      <c r="P1840" s="4">
        <v>4</v>
      </c>
      <c r="Q1840" t="s">
        <v>28</v>
      </c>
      <c r="R1840" s="10" t="str">
        <f t="shared" si="56"/>
        <v>34-39</v>
      </c>
      <c r="S1840">
        <f t="shared" si="57"/>
        <v>25</v>
      </c>
    </row>
    <row r="1841" spans="1:19">
      <c r="A1841" t="s">
        <v>1915</v>
      </c>
      <c r="B1841" t="s">
        <v>13</v>
      </c>
      <c r="C1841" s="4">
        <v>35</v>
      </c>
      <c r="D1841" t="s">
        <v>24</v>
      </c>
      <c r="E1841" t="s">
        <v>43</v>
      </c>
      <c r="F1841" t="s">
        <v>53</v>
      </c>
      <c r="G1841" t="s">
        <v>27</v>
      </c>
      <c r="H1841" t="s">
        <v>51</v>
      </c>
      <c r="I1841" s="9">
        <v>44985</v>
      </c>
      <c r="J1841" s="9">
        <v>44995</v>
      </c>
      <c r="K1841" s="9">
        <v>45002</v>
      </c>
      <c r="L1841" t="s">
        <v>19</v>
      </c>
      <c r="M1841" s="5"/>
      <c r="O1841" t="s">
        <v>20</v>
      </c>
      <c r="P1841" s="5"/>
      <c r="Q1841" t="s">
        <v>28</v>
      </c>
      <c r="R1841" s="10" t="str">
        <f t="shared" si="56"/>
        <v>34-39</v>
      </c>
      <c r="S1841">
        <f t="shared" si="57"/>
        <v>17</v>
      </c>
    </row>
    <row r="1842" spans="1:19">
      <c r="A1842" t="s">
        <v>1916</v>
      </c>
      <c r="B1842" t="s">
        <v>13</v>
      </c>
      <c r="C1842" s="4">
        <v>25</v>
      </c>
      <c r="D1842" t="s">
        <v>14</v>
      </c>
      <c r="E1842" t="s">
        <v>15</v>
      </c>
      <c r="F1842" t="s">
        <v>36</v>
      </c>
      <c r="G1842" t="s">
        <v>27</v>
      </c>
      <c r="H1842" t="s">
        <v>18</v>
      </c>
      <c r="I1842" s="9">
        <v>44986</v>
      </c>
      <c r="J1842" s="9">
        <v>45005</v>
      </c>
      <c r="K1842" s="9">
        <v>45012</v>
      </c>
      <c r="L1842" t="s">
        <v>38</v>
      </c>
      <c r="M1842" s="5"/>
      <c r="P1842" s="4">
        <v>2</v>
      </c>
      <c r="Q1842" t="s">
        <v>28</v>
      </c>
      <c r="R1842" s="10" t="str">
        <f t="shared" si="56"/>
        <v>22-27</v>
      </c>
      <c r="S1842">
        <f t="shared" si="57"/>
        <v>26</v>
      </c>
    </row>
    <row r="1843" spans="1:19">
      <c r="A1843" t="s">
        <v>1917</v>
      </c>
      <c r="B1843" t="s">
        <v>13</v>
      </c>
      <c r="C1843" s="4">
        <v>29</v>
      </c>
      <c r="D1843" t="s">
        <v>24</v>
      </c>
      <c r="E1843" t="s">
        <v>25</v>
      </c>
      <c r="F1843" t="s">
        <v>44</v>
      </c>
      <c r="G1843" t="s">
        <v>69</v>
      </c>
      <c r="H1843" t="s">
        <v>37</v>
      </c>
      <c r="I1843" s="9">
        <v>44986</v>
      </c>
      <c r="J1843" s="9">
        <v>45003</v>
      </c>
      <c r="K1843" s="9">
        <v>45007</v>
      </c>
      <c r="L1843" t="s">
        <v>19</v>
      </c>
      <c r="M1843" s="4">
        <v>55787</v>
      </c>
      <c r="N1843">
        <v>4.7</v>
      </c>
      <c r="O1843" t="s">
        <v>20</v>
      </c>
      <c r="P1843" s="4">
        <v>4</v>
      </c>
      <c r="Q1843" t="s">
        <v>28</v>
      </c>
      <c r="R1843" s="10" t="str">
        <f t="shared" si="56"/>
        <v>28-33</v>
      </c>
      <c r="S1843">
        <f t="shared" si="57"/>
        <v>21</v>
      </c>
    </row>
    <row r="1844" spans="1:19">
      <c r="A1844" t="s">
        <v>1918</v>
      </c>
      <c r="B1844" t="s">
        <v>13</v>
      </c>
      <c r="C1844" s="4">
        <v>25</v>
      </c>
      <c r="D1844" t="s">
        <v>40</v>
      </c>
      <c r="E1844" t="s">
        <v>41</v>
      </c>
      <c r="F1844" t="s">
        <v>93</v>
      </c>
      <c r="G1844" t="s">
        <v>32</v>
      </c>
      <c r="H1844" t="s">
        <v>37</v>
      </c>
      <c r="I1844" s="9">
        <v>44986</v>
      </c>
      <c r="J1844" s="9">
        <v>44997</v>
      </c>
      <c r="K1844" s="9">
        <v>45006</v>
      </c>
      <c r="L1844" t="s">
        <v>19</v>
      </c>
      <c r="M1844" s="4">
        <v>165179</v>
      </c>
      <c r="N1844">
        <v>4.9000000000000004</v>
      </c>
      <c r="O1844" t="s">
        <v>20</v>
      </c>
      <c r="P1844" s="4">
        <v>3</v>
      </c>
      <c r="Q1844" t="s">
        <v>21</v>
      </c>
      <c r="R1844" s="10" t="str">
        <f t="shared" si="56"/>
        <v>22-27</v>
      </c>
      <c r="S1844">
        <f t="shared" si="57"/>
        <v>20</v>
      </c>
    </row>
    <row r="1845" spans="1:19">
      <c r="A1845" t="s">
        <v>1919</v>
      </c>
      <c r="B1845" t="s">
        <v>30</v>
      </c>
      <c r="C1845" s="4">
        <v>34</v>
      </c>
      <c r="D1845" t="s">
        <v>14</v>
      </c>
      <c r="E1845" t="s">
        <v>65</v>
      </c>
      <c r="F1845" t="s">
        <v>16</v>
      </c>
      <c r="G1845" t="s">
        <v>27</v>
      </c>
      <c r="H1845" t="s">
        <v>18</v>
      </c>
      <c r="I1845" s="9">
        <v>44986</v>
      </c>
      <c r="J1845" s="9">
        <v>45008</v>
      </c>
      <c r="K1845" s="9">
        <v>45017</v>
      </c>
      <c r="L1845" t="s">
        <v>19</v>
      </c>
      <c r="M1845" s="5"/>
      <c r="O1845" t="s">
        <v>20</v>
      </c>
      <c r="P1845" s="4">
        <v>4</v>
      </c>
      <c r="Q1845" t="s">
        <v>28</v>
      </c>
      <c r="R1845" s="10" t="str">
        <f t="shared" si="56"/>
        <v>34-39</v>
      </c>
      <c r="S1845">
        <f t="shared" si="57"/>
        <v>31</v>
      </c>
    </row>
    <row r="1846" spans="1:19">
      <c r="A1846" t="s">
        <v>1920</v>
      </c>
      <c r="B1846" t="s">
        <v>23</v>
      </c>
      <c r="C1846" s="4">
        <v>39</v>
      </c>
      <c r="D1846" t="s">
        <v>80</v>
      </c>
      <c r="E1846" t="s">
        <v>81</v>
      </c>
      <c r="F1846" t="s">
        <v>31</v>
      </c>
      <c r="G1846" t="s">
        <v>27</v>
      </c>
      <c r="H1846" t="s">
        <v>37</v>
      </c>
      <c r="I1846" s="9">
        <v>44987</v>
      </c>
      <c r="J1846" s="9">
        <v>44996</v>
      </c>
      <c r="K1846" s="9">
        <v>45000</v>
      </c>
      <c r="L1846" t="s">
        <v>19</v>
      </c>
      <c r="M1846" s="4">
        <v>87934</v>
      </c>
      <c r="N1846">
        <v>4.8</v>
      </c>
      <c r="O1846" t="s">
        <v>20</v>
      </c>
      <c r="P1846" s="4">
        <v>3</v>
      </c>
      <c r="Q1846" t="s">
        <v>28</v>
      </c>
      <c r="R1846" s="10" t="str">
        <f t="shared" si="56"/>
        <v>34-39</v>
      </c>
      <c r="S1846">
        <f t="shared" si="57"/>
        <v>13</v>
      </c>
    </row>
    <row r="1847" spans="1:19">
      <c r="A1847" t="s">
        <v>1921</v>
      </c>
      <c r="B1847" t="s">
        <v>13</v>
      </c>
      <c r="C1847" s="4">
        <v>43</v>
      </c>
      <c r="D1847" t="s">
        <v>34</v>
      </c>
      <c r="E1847" t="s">
        <v>35</v>
      </c>
      <c r="F1847" t="s">
        <v>61</v>
      </c>
      <c r="G1847" t="s">
        <v>17</v>
      </c>
      <c r="H1847" t="s">
        <v>37</v>
      </c>
      <c r="I1847" s="9">
        <v>44987</v>
      </c>
      <c r="J1847" s="9">
        <v>44995</v>
      </c>
      <c r="K1847" s="9">
        <v>45003</v>
      </c>
      <c r="L1847" t="s">
        <v>19</v>
      </c>
      <c r="M1847" s="4">
        <v>66015</v>
      </c>
      <c r="N1847">
        <v>4.3</v>
      </c>
      <c r="O1847" t="s">
        <v>20</v>
      </c>
      <c r="P1847" s="4">
        <v>4</v>
      </c>
      <c r="Q1847" t="s">
        <v>28</v>
      </c>
      <c r="R1847" s="10" t="str">
        <f t="shared" si="56"/>
        <v>40-45</v>
      </c>
      <c r="S1847">
        <f t="shared" si="57"/>
        <v>16</v>
      </c>
    </row>
    <row r="1848" spans="1:19">
      <c r="A1848" t="s">
        <v>1922</v>
      </c>
      <c r="B1848" t="s">
        <v>13</v>
      </c>
      <c r="C1848" s="4">
        <v>28</v>
      </c>
      <c r="D1848" t="s">
        <v>24</v>
      </c>
      <c r="E1848" t="s">
        <v>25</v>
      </c>
      <c r="F1848" t="s">
        <v>16</v>
      </c>
      <c r="G1848" t="s">
        <v>27</v>
      </c>
      <c r="H1848" t="s">
        <v>37</v>
      </c>
      <c r="I1848" s="9">
        <v>44987</v>
      </c>
      <c r="J1848" s="9">
        <v>45006</v>
      </c>
      <c r="K1848" s="9">
        <v>45014</v>
      </c>
      <c r="L1848" t="s">
        <v>19</v>
      </c>
      <c r="M1848" s="5"/>
      <c r="O1848" t="s">
        <v>45</v>
      </c>
      <c r="P1848" s="4">
        <v>4</v>
      </c>
      <c r="Q1848" t="s">
        <v>21</v>
      </c>
      <c r="R1848" s="10" t="str">
        <f t="shared" si="56"/>
        <v>28-33</v>
      </c>
      <c r="S1848">
        <f t="shared" si="57"/>
        <v>27</v>
      </c>
    </row>
    <row r="1849" spans="1:19">
      <c r="A1849" t="s">
        <v>1923</v>
      </c>
      <c r="B1849" t="s">
        <v>13</v>
      </c>
      <c r="C1849" s="4">
        <v>25</v>
      </c>
      <c r="D1849" t="s">
        <v>24</v>
      </c>
      <c r="E1849" t="s">
        <v>43</v>
      </c>
      <c r="F1849" t="s">
        <v>61</v>
      </c>
      <c r="G1849" t="s">
        <v>32</v>
      </c>
      <c r="H1849" t="s">
        <v>37</v>
      </c>
      <c r="I1849" s="9">
        <v>44988</v>
      </c>
      <c r="J1849" s="9">
        <v>44998</v>
      </c>
      <c r="K1849" s="9">
        <v>45010</v>
      </c>
      <c r="L1849" t="s">
        <v>19</v>
      </c>
      <c r="M1849" s="4">
        <v>66518</v>
      </c>
      <c r="N1849">
        <v>4.5</v>
      </c>
      <c r="O1849" t="s">
        <v>45</v>
      </c>
      <c r="P1849" s="4">
        <v>3</v>
      </c>
      <c r="Q1849" t="s">
        <v>28</v>
      </c>
      <c r="R1849" s="10" t="str">
        <f t="shared" si="56"/>
        <v>22-27</v>
      </c>
      <c r="S1849">
        <f t="shared" si="57"/>
        <v>22</v>
      </c>
    </row>
    <row r="1850" spans="1:19">
      <c r="A1850" t="s">
        <v>1924</v>
      </c>
      <c r="B1850" t="s">
        <v>30</v>
      </c>
      <c r="C1850" s="4">
        <v>27</v>
      </c>
      <c r="D1850" t="s">
        <v>34</v>
      </c>
      <c r="E1850" t="s">
        <v>35</v>
      </c>
      <c r="F1850" t="s">
        <v>61</v>
      </c>
      <c r="G1850" t="s">
        <v>32</v>
      </c>
      <c r="H1850" t="s">
        <v>37</v>
      </c>
      <c r="I1850" s="9">
        <v>44989</v>
      </c>
      <c r="J1850" s="9">
        <v>45004</v>
      </c>
      <c r="K1850" s="9">
        <v>45009</v>
      </c>
      <c r="L1850" t="s">
        <v>19</v>
      </c>
      <c r="M1850" s="4">
        <v>61466</v>
      </c>
      <c r="N1850">
        <v>4.5</v>
      </c>
      <c r="O1850" t="s">
        <v>45</v>
      </c>
      <c r="P1850" s="4">
        <v>4</v>
      </c>
      <c r="Q1850" t="s">
        <v>63</v>
      </c>
      <c r="R1850" s="10" t="str">
        <f t="shared" si="56"/>
        <v>22-27</v>
      </c>
      <c r="S1850">
        <f t="shared" si="57"/>
        <v>20</v>
      </c>
    </row>
    <row r="1851" spans="1:19">
      <c r="A1851" t="s">
        <v>1925</v>
      </c>
      <c r="B1851" t="s">
        <v>30</v>
      </c>
      <c r="C1851" s="4">
        <v>30</v>
      </c>
      <c r="D1851" t="s">
        <v>24</v>
      </c>
      <c r="E1851" t="s">
        <v>25</v>
      </c>
      <c r="F1851" t="s">
        <v>78</v>
      </c>
      <c r="G1851" t="s">
        <v>32</v>
      </c>
      <c r="H1851" t="s">
        <v>37</v>
      </c>
      <c r="I1851" s="9">
        <v>44989</v>
      </c>
      <c r="J1851" s="9">
        <v>45007</v>
      </c>
      <c r="K1851" s="9">
        <v>45018</v>
      </c>
      <c r="L1851" t="s">
        <v>19</v>
      </c>
      <c r="M1851" s="4">
        <v>63800</v>
      </c>
      <c r="N1851">
        <v>5</v>
      </c>
      <c r="O1851" t="s">
        <v>45</v>
      </c>
      <c r="P1851" s="4">
        <v>4</v>
      </c>
      <c r="Q1851" t="s">
        <v>63</v>
      </c>
      <c r="R1851" s="10" t="str">
        <f t="shared" si="56"/>
        <v>28-33</v>
      </c>
      <c r="S1851">
        <f t="shared" si="57"/>
        <v>29</v>
      </c>
    </row>
    <row r="1852" spans="1:19">
      <c r="A1852" t="s">
        <v>1926</v>
      </c>
      <c r="B1852" t="s">
        <v>13</v>
      </c>
      <c r="C1852" s="4">
        <v>33</v>
      </c>
      <c r="D1852" t="s">
        <v>14</v>
      </c>
      <c r="E1852" t="s">
        <v>15</v>
      </c>
      <c r="F1852" t="s">
        <v>44</v>
      </c>
      <c r="G1852" t="s">
        <v>69</v>
      </c>
      <c r="H1852" t="s">
        <v>37</v>
      </c>
      <c r="I1852" s="9">
        <v>44990</v>
      </c>
      <c r="J1852" s="9">
        <v>44998</v>
      </c>
      <c r="K1852" s="9">
        <v>45009</v>
      </c>
      <c r="L1852" t="s">
        <v>38</v>
      </c>
      <c r="M1852" s="5"/>
      <c r="P1852" s="4">
        <v>3</v>
      </c>
      <c r="Q1852" t="s">
        <v>21</v>
      </c>
      <c r="R1852" s="10" t="str">
        <f t="shared" si="56"/>
        <v>28-33</v>
      </c>
      <c r="S1852">
        <f t="shared" si="57"/>
        <v>19</v>
      </c>
    </row>
    <row r="1853" spans="1:19">
      <c r="A1853" t="s">
        <v>1927</v>
      </c>
      <c r="B1853" t="s">
        <v>30</v>
      </c>
      <c r="C1853" s="4">
        <v>27</v>
      </c>
      <c r="D1853" t="s">
        <v>24</v>
      </c>
      <c r="E1853" t="s">
        <v>25</v>
      </c>
      <c r="F1853" t="s">
        <v>50</v>
      </c>
      <c r="G1853" t="s">
        <v>17</v>
      </c>
      <c r="H1853" t="s">
        <v>48</v>
      </c>
      <c r="I1853" s="9">
        <v>44991</v>
      </c>
      <c r="J1853" s="9">
        <v>45006</v>
      </c>
      <c r="K1853" s="9">
        <v>45016</v>
      </c>
      <c r="L1853" t="s">
        <v>19</v>
      </c>
      <c r="M1853" s="4">
        <v>35550</v>
      </c>
      <c r="N1853">
        <v>3.6</v>
      </c>
      <c r="O1853" t="s">
        <v>20</v>
      </c>
      <c r="P1853" s="4">
        <v>4</v>
      </c>
      <c r="Q1853" t="s">
        <v>28</v>
      </c>
      <c r="R1853" s="10" t="str">
        <f t="shared" si="56"/>
        <v>22-27</v>
      </c>
      <c r="S1853">
        <f t="shared" si="57"/>
        <v>25</v>
      </c>
    </row>
    <row r="1854" spans="1:19">
      <c r="A1854" t="s">
        <v>1928</v>
      </c>
      <c r="B1854" t="s">
        <v>30</v>
      </c>
      <c r="C1854" s="4">
        <v>34</v>
      </c>
      <c r="D1854" t="s">
        <v>83</v>
      </c>
      <c r="E1854" t="s">
        <v>84</v>
      </c>
      <c r="F1854" t="s">
        <v>16</v>
      </c>
      <c r="G1854" t="s">
        <v>17</v>
      </c>
      <c r="H1854" t="s">
        <v>67</v>
      </c>
      <c r="I1854" s="9">
        <v>44991</v>
      </c>
      <c r="J1854" s="9">
        <v>45013</v>
      </c>
      <c r="K1854" s="9">
        <v>45023</v>
      </c>
      <c r="L1854" t="s">
        <v>38</v>
      </c>
      <c r="M1854" s="5"/>
      <c r="P1854" s="5"/>
      <c r="Q1854" t="s">
        <v>21</v>
      </c>
      <c r="R1854" s="10" t="str">
        <f t="shared" si="56"/>
        <v>34-39</v>
      </c>
      <c r="S1854">
        <f t="shared" si="57"/>
        <v>32</v>
      </c>
    </row>
    <row r="1855" spans="1:19">
      <c r="A1855" t="s">
        <v>1929</v>
      </c>
      <c r="B1855" t="s">
        <v>30</v>
      </c>
      <c r="C1855" s="4">
        <v>40</v>
      </c>
      <c r="D1855" t="s">
        <v>14</v>
      </c>
      <c r="E1855" t="s">
        <v>15</v>
      </c>
      <c r="F1855" t="s">
        <v>36</v>
      </c>
      <c r="G1855" t="s">
        <v>32</v>
      </c>
      <c r="H1855" t="s">
        <v>37</v>
      </c>
      <c r="I1855" s="9">
        <v>44991</v>
      </c>
      <c r="J1855" s="9">
        <v>45013</v>
      </c>
      <c r="K1855" s="9">
        <v>45022</v>
      </c>
      <c r="L1855" t="s">
        <v>19</v>
      </c>
      <c r="M1855" s="4">
        <v>60707</v>
      </c>
      <c r="N1855">
        <v>3.7</v>
      </c>
      <c r="O1855" t="s">
        <v>20</v>
      </c>
      <c r="P1855" s="4">
        <v>4</v>
      </c>
      <c r="Q1855" t="s">
        <v>28</v>
      </c>
      <c r="R1855" s="10" t="str">
        <f t="shared" si="56"/>
        <v>40-45</v>
      </c>
      <c r="S1855">
        <f t="shared" si="57"/>
        <v>31</v>
      </c>
    </row>
    <row r="1856" spans="1:19">
      <c r="A1856" t="s">
        <v>1930</v>
      </c>
      <c r="B1856" t="s">
        <v>23</v>
      </c>
      <c r="C1856" s="4">
        <v>33</v>
      </c>
      <c r="D1856" t="s">
        <v>14</v>
      </c>
      <c r="E1856" t="s">
        <v>65</v>
      </c>
      <c r="F1856" t="s">
        <v>16</v>
      </c>
      <c r="G1856" t="s">
        <v>17</v>
      </c>
      <c r="H1856" t="s">
        <v>37</v>
      </c>
      <c r="I1856" s="9">
        <v>44991</v>
      </c>
      <c r="J1856" s="9">
        <v>45008</v>
      </c>
      <c r="K1856" s="9">
        <v>45017</v>
      </c>
      <c r="L1856" t="s">
        <v>19</v>
      </c>
      <c r="M1856" s="4">
        <v>52244</v>
      </c>
      <c r="N1856">
        <v>3.8</v>
      </c>
      <c r="O1856" t="s">
        <v>20</v>
      </c>
      <c r="P1856" s="5"/>
      <c r="Q1856" t="s">
        <v>28</v>
      </c>
      <c r="R1856" s="10" t="str">
        <f t="shared" si="56"/>
        <v>28-33</v>
      </c>
      <c r="S1856">
        <f t="shared" si="57"/>
        <v>26</v>
      </c>
    </row>
    <row r="1857" spans="1:19">
      <c r="A1857" t="s">
        <v>1931</v>
      </c>
      <c r="B1857" t="s">
        <v>13</v>
      </c>
      <c r="C1857" s="4">
        <v>22</v>
      </c>
      <c r="D1857" t="s">
        <v>129</v>
      </c>
      <c r="E1857" t="s">
        <v>205</v>
      </c>
      <c r="F1857" t="s">
        <v>50</v>
      </c>
      <c r="G1857" t="s">
        <v>69</v>
      </c>
      <c r="H1857" t="s">
        <v>67</v>
      </c>
      <c r="I1857" s="9">
        <v>44991</v>
      </c>
      <c r="J1857" s="9">
        <v>44999</v>
      </c>
      <c r="K1857" s="9">
        <v>45011</v>
      </c>
      <c r="L1857" t="s">
        <v>19</v>
      </c>
      <c r="M1857" s="4">
        <v>45074</v>
      </c>
      <c r="N1857">
        <v>4.2</v>
      </c>
      <c r="O1857" t="s">
        <v>20</v>
      </c>
      <c r="P1857" s="4">
        <v>5</v>
      </c>
      <c r="Q1857" t="s">
        <v>28</v>
      </c>
      <c r="R1857" s="10" t="str">
        <f t="shared" si="56"/>
        <v>22-27</v>
      </c>
      <c r="S1857">
        <f t="shared" si="57"/>
        <v>20</v>
      </c>
    </row>
    <row r="1858" spans="1:19">
      <c r="A1858" t="s">
        <v>1932</v>
      </c>
      <c r="B1858" t="s">
        <v>30</v>
      </c>
      <c r="C1858" s="4">
        <v>38</v>
      </c>
      <c r="D1858" t="s">
        <v>24</v>
      </c>
      <c r="E1858" t="s">
        <v>25</v>
      </c>
      <c r="F1858" t="s">
        <v>36</v>
      </c>
      <c r="G1858" t="s">
        <v>32</v>
      </c>
      <c r="H1858" t="s">
        <v>48</v>
      </c>
      <c r="I1858" s="9">
        <v>44992</v>
      </c>
      <c r="J1858" s="9">
        <v>45003</v>
      </c>
      <c r="K1858" s="9">
        <v>45013</v>
      </c>
      <c r="L1858" t="s">
        <v>75</v>
      </c>
      <c r="M1858" s="5"/>
      <c r="P1858" s="5"/>
      <c r="Q1858" t="s">
        <v>28</v>
      </c>
      <c r="R1858" s="10" t="str">
        <f t="shared" si="56"/>
        <v>34-39</v>
      </c>
      <c r="S1858">
        <f t="shared" si="57"/>
        <v>21</v>
      </c>
    </row>
    <row r="1859" spans="1:19">
      <c r="A1859" t="s">
        <v>1933</v>
      </c>
      <c r="B1859" t="s">
        <v>13</v>
      </c>
      <c r="C1859" s="4">
        <v>28</v>
      </c>
      <c r="D1859" t="s">
        <v>58</v>
      </c>
      <c r="E1859" t="s">
        <v>111</v>
      </c>
      <c r="F1859" t="s">
        <v>50</v>
      </c>
      <c r="G1859" t="s">
        <v>27</v>
      </c>
      <c r="H1859" t="s">
        <v>51</v>
      </c>
      <c r="I1859" s="9">
        <v>44992</v>
      </c>
      <c r="J1859" s="9">
        <v>45011</v>
      </c>
      <c r="K1859" s="9">
        <v>45023</v>
      </c>
      <c r="L1859" t="s">
        <v>19</v>
      </c>
      <c r="M1859" s="4">
        <v>33748</v>
      </c>
      <c r="N1859">
        <v>4.2</v>
      </c>
      <c r="O1859" t="s">
        <v>45</v>
      </c>
      <c r="P1859" s="4">
        <v>3</v>
      </c>
      <c r="Q1859" t="s">
        <v>28</v>
      </c>
      <c r="R1859" s="10" t="str">
        <f t="shared" ref="R1859:R1922" si="58">IF(AND(C1859&gt;=22,C1859&lt;=27),"22-27",
 IF(AND(C1859&gt;=28,C1859&lt;=33),"28-33",
 IF(AND(C1859&gt;=34,C1859&lt;=39),"34-39",
 IF(AND(C1859&gt;=40,C1859&lt;=45),"40-45",
 IF(AND(C1859&gt;=46,C1859&lt;=51),"46-51",
 IF(AND(C1859&gt;=52,C1859&lt;=57),"52-57","Other"))))))</f>
        <v>28-33</v>
      </c>
      <c r="S1859">
        <f t="shared" ref="S1859:S1922" si="59">K1859-I1859</f>
        <v>31</v>
      </c>
    </row>
    <row r="1860" spans="1:19">
      <c r="A1860" t="s">
        <v>1934</v>
      </c>
      <c r="B1860" t="s">
        <v>30</v>
      </c>
      <c r="C1860" s="4">
        <v>34</v>
      </c>
      <c r="D1860" t="s">
        <v>24</v>
      </c>
      <c r="E1860" t="s">
        <v>43</v>
      </c>
      <c r="F1860" t="s">
        <v>31</v>
      </c>
      <c r="G1860" t="s">
        <v>69</v>
      </c>
      <c r="H1860" t="s">
        <v>37</v>
      </c>
      <c r="I1860" s="9">
        <v>44992</v>
      </c>
      <c r="J1860" s="9">
        <v>45010</v>
      </c>
      <c r="K1860" s="9">
        <v>45019</v>
      </c>
      <c r="L1860" t="s">
        <v>38</v>
      </c>
      <c r="M1860" s="5"/>
      <c r="P1860" s="4">
        <v>5</v>
      </c>
      <c r="Q1860" t="s">
        <v>28</v>
      </c>
      <c r="R1860" s="10" t="str">
        <f t="shared" si="58"/>
        <v>34-39</v>
      </c>
      <c r="S1860">
        <f t="shared" si="59"/>
        <v>27</v>
      </c>
    </row>
    <row r="1861" spans="1:19">
      <c r="A1861" t="s">
        <v>1935</v>
      </c>
      <c r="B1861" t="s">
        <v>30</v>
      </c>
      <c r="C1861" s="4">
        <v>39</v>
      </c>
      <c r="D1861" t="s">
        <v>14</v>
      </c>
      <c r="E1861" t="s">
        <v>15</v>
      </c>
      <c r="F1861" t="s">
        <v>50</v>
      </c>
      <c r="G1861" t="s">
        <v>17</v>
      </c>
      <c r="H1861" t="s">
        <v>18</v>
      </c>
      <c r="I1861" s="9">
        <v>44993</v>
      </c>
      <c r="J1861" s="9">
        <v>45003</v>
      </c>
      <c r="K1861" s="9">
        <v>45008</v>
      </c>
      <c r="L1861" t="s">
        <v>38</v>
      </c>
      <c r="M1861" s="5"/>
      <c r="P1861" s="4">
        <v>5</v>
      </c>
      <c r="Q1861" t="s">
        <v>28</v>
      </c>
      <c r="R1861" s="10" t="str">
        <f t="shared" si="58"/>
        <v>34-39</v>
      </c>
      <c r="S1861">
        <f t="shared" si="59"/>
        <v>15</v>
      </c>
    </row>
    <row r="1862" spans="1:19">
      <c r="A1862" t="s">
        <v>1936</v>
      </c>
      <c r="B1862" t="s">
        <v>30</v>
      </c>
      <c r="C1862" s="4">
        <v>23</v>
      </c>
      <c r="D1862" t="s">
        <v>24</v>
      </c>
      <c r="E1862" t="s">
        <v>43</v>
      </c>
      <c r="F1862" t="s">
        <v>53</v>
      </c>
      <c r="G1862" t="s">
        <v>27</v>
      </c>
      <c r="H1862" t="s">
        <v>51</v>
      </c>
      <c r="I1862" s="9">
        <v>44993</v>
      </c>
      <c r="J1862" s="9">
        <v>45001</v>
      </c>
      <c r="K1862" s="9">
        <v>45007</v>
      </c>
      <c r="L1862" t="s">
        <v>19</v>
      </c>
      <c r="M1862" s="4">
        <v>67103</v>
      </c>
      <c r="N1862">
        <v>4.4000000000000004</v>
      </c>
      <c r="O1862" t="s">
        <v>20</v>
      </c>
      <c r="P1862" s="4">
        <v>5</v>
      </c>
      <c r="Q1862" t="s">
        <v>28</v>
      </c>
      <c r="R1862" s="10" t="str">
        <f t="shared" si="58"/>
        <v>22-27</v>
      </c>
      <c r="S1862">
        <f t="shared" si="59"/>
        <v>14</v>
      </c>
    </row>
    <row r="1863" spans="1:19">
      <c r="A1863" t="s">
        <v>1937</v>
      </c>
      <c r="B1863" t="s">
        <v>30</v>
      </c>
      <c r="C1863" s="4">
        <v>24</v>
      </c>
      <c r="D1863" t="s">
        <v>14</v>
      </c>
      <c r="E1863" t="s">
        <v>15</v>
      </c>
      <c r="F1863" t="s">
        <v>16</v>
      </c>
      <c r="G1863" t="s">
        <v>32</v>
      </c>
      <c r="H1863" t="s">
        <v>18</v>
      </c>
      <c r="I1863" s="9">
        <v>44993</v>
      </c>
      <c r="J1863" s="9">
        <v>45003</v>
      </c>
      <c r="K1863" s="9">
        <v>45014</v>
      </c>
      <c r="L1863" t="s">
        <v>38</v>
      </c>
      <c r="M1863" s="5"/>
      <c r="P1863" s="4">
        <v>4</v>
      </c>
      <c r="Q1863" t="s">
        <v>28</v>
      </c>
      <c r="R1863" s="10" t="str">
        <f t="shared" si="58"/>
        <v>22-27</v>
      </c>
      <c r="S1863">
        <f t="shared" si="59"/>
        <v>21</v>
      </c>
    </row>
    <row r="1864" spans="1:19">
      <c r="A1864" t="s">
        <v>1938</v>
      </c>
      <c r="B1864" t="s">
        <v>13</v>
      </c>
      <c r="C1864" s="4">
        <v>28</v>
      </c>
      <c r="D1864" t="s">
        <v>14</v>
      </c>
      <c r="E1864" t="s">
        <v>15</v>
      </c>
      <c r="F1864" t="s">
        <v>26</v>
      </c>
      <c r="G1864" t="s">
        <v>27</v>
      </c>
      <c r="H1864" t="s">
        <v>18</v>
      </c>
      <c r="I1864" s="9">
        <v>44993</v>
      </c>
      <c r="J1864" s="9">
        <v>45011</v>
      </c>
      <c r="K1864" s="9">
        <v>45021</v>
      </c>
      <c r="L1864" t="s">
        <v>19</v>
      </c>
      <c r="M1864" s="4">
        <v>55606</v>
      </c>
      <c r="N1864">
        <v>5</v>
      </c>
      <c r="O1864" t="s">
        <v>20</v>
      </c>
      <c r="P1864" s="4">
        <v>3</v>
      </c>
      <c r="Q1864" t="s">
        <v>28</v>
      </c>
      <c r="R1864" s="10" t="str">
        <f t="shared" si="58"/>
        <v>28-33</v>
      </c>
      <c r="S1864">
        <f t="shared" si="59"/>
        <v>28</v>
      </c>
    </row>
    <row r="1865" spans="1:19">
      <c r="A1865" t="s">
        <v>1939</v>
      </c>
      <c r="B1865" t="s">
        <v>13</v>
      </c>
      <c r="C1865" s="4">
        <v>38</v>
      </c>
      <c r="D1865" t="s">
        <v>14</v>
      </c>
      <c r="E1865" t="s">
        <v>15</v>
      </c>
      <c r="F1865" t="s">
        <v>36</v>
      </c>
      <c r="G1865" t="s">
        <v>32</v>
      </c>
      <c r="H1865" t="s">
        <v>48</v>
      </c>
      <c r="I1865" s="9">
        <v>44993</v>
      </c>
      <c r="J1865" s="9">
        <v>45001</v>
      </c>
      <c r="K1865" s="9">
        <v>45010</v>
      </c>
      <c r="L1865" t="s">
        <v>19</v>
      </c>
      <c r="M1865" s="4">
        <v>73096</v>
      </c>
      <c r="N1865">
        <v>4.2</v>
      </c>
      <c r="O1865" t="s">
        <v>45</v>
      </c>
      <c r="P1865" s="4">
        <v>5</v>
      </c>
      <c r="Q1865" t="s">
        <v>28</v>
      </c>
      <c r="R1865" s="10" t="str">
        <f t="shared" si="58"/>
        <v>34-39</v>
      </c>
      <c r="S1865">
        <f t="shared" si="59"/>
        <v>17</v>
      </c>
    </row>
    <row r="1866" spans="1:19">
      <c r="A1866" t="s">
        <v>1940</v>
      </c>
      <c r="B1866" t="s">
        <v>23</v>
      </c>
      <c r="C1866" s="4">
        <v>28</v>
      </c>
      <c r="D1866" t="s">
        <v>24</v>
      </c>
      <c r="E1866" t="s">
        <v>43</v>
      </c>
      <c r="F1866" t="s">
        <v>44</v>
      </c>
      <c r="G1866" t="s">
        <v>66</v>
      </c>
      <c r="H1866" t="s">
        <v>48</v>
      </c>
      <c r="I1866" s="9">
        <v>44993</v>
      </c>
      <c r="J1866" s="9">
        <v>45015</v>
      </c>
      <c r="K1866" s="9">
        <v>45021</v>
      </c>
      <c r="L1866" t="s">
        <v>38</v>
      </c>
      <c r="M1866" s="5"/>
      <c r="P1866" s="5"/>
      <c r="Q1866" t="s">
        <v>28</v>
      </c>
      <c r="R1866" s="10" t="str">
        <f t="shared" si="58"/>
        <v>28-33</v>
      </c>
      <c r="S1866">
        <f t="shared" si="59"/>
        <v>28</v>
      </c>
    </row>
    <row r="1867" spans="1:19">
      <c r="A1867" t="s">
        <v>1941</v>
      </c>
      <c r="B1867" t="s">
        <v>23</v>
      </c>
      <c r="C1867" s="4">
        <v>30</v>
      </c>
      <c r="D1867" t="s">
        <v>24</v>
      </c>
      <c r="E1867" t="s">
        <v>43</v>
      </c>
      <c r="F1867" t="s">
        <v>86</v>
      </c>
      <c r="G1867" t="s">
        <v>27</v>
      </c>
      <c r="H1867" t="s">
        <v>67</v>
      </c>
      <c r="I1867" s="9">
        <v>44993</v>
      </c>
      <c r="J1867" s="9">
        <v>45005</v>
      </c>
      <c r="K1867" s="9">
        <v>45017</v>
      </c>
      <c r="L1867" t="s">
        <v>19</v>
      </c>
      <c r="M1867" s="4">
        <v>137184</v>
      </c>
      <c r="N1867">
        <v>3.9</v>
      </c>
      <c r="O1867" t="s">
        <v>20</v>
      </c>
      <c r="P1867" s="4">
        <v>2</v>
      </c>
      <c r="Q1867" t="s">
        <v>21</v>
      </c>
      <c r="R1867" s="10" t="str">
        <f t="shared" si="58"/>
        <v>28-33</v>
      </c>
      <c r="S1867">
        <f t="shared" si="59"/>
        <v>24</v>
      </c>
    </row>
    <row r="1868" spans="1:19">
      <c r="A1868" t="s">
        <v>1942</v>
      </c>
      <c r="B1868" t="s">
        <v>13</v>
      </c>
      <c r="C1868" s="4">
        <v>24</v>
      </c>
      <c r="D1868" t="s">
        <v>14</v>
      </c>
      <c r="E1868" t="s">
        <v>15</v>
      </c>
      <c r="F1868" t="s">
        <v>125</v>
      </c>
      <c r="G1868" t="s">
        <v>69</v>
      </c>
      <c r="H1868" t="s">
        <v>37</v>
      </c>
      <c r="I1868" s="9">
        <v>44994</v>
      </c>
      <c r="J1868" s="9">
        <v>45015</v>
      </c>
      <c r="K1868" s="9">
        <v>45021</v>
      </c>
      <c r="L1868" t="s">
        <v>19</v>
      </c>
      <c r="M1868" s="4">
        <v>148344</v>
      </c>
      <c r="N1868">
        <v>4.8</v>
      </c>
      <c r="O1868" t="s">
        <v>20</v>
      </c>
      <c r="P1868" s="4">
        <v>5</v>
      </c>
      <c r="Q1868" t="s">
        <v>28</v>
      </c>
      <c r="R1868" s="10" t="str">
        <f t="shared" si="58"/>
        <v>22-27</v>
      </c>
      <c r="S1868">
        <f t="shared" si="59"/>
        <v>27</v>
      </c>
    </row>
    <row r="1869" spans="1:19">
      <c r="A1869" t="s">
        <v>1943</v>
      </c>
      <c r="B1869" t="s">
        <v>13</v>
      </c>
      <c r="C1869" s="4">
        <v>23</v>
      </c>
      <c r="D1869" t="s">
        <v>58</v>
      </c>
      <c r="E1869" t="s">
        <v>111</v>
      </c>
      <c r="F1869" t="s">
        <v>44</v>
      </c>
      <c r="G1869" t="s">
        <v>32</v>
      </c>
      <c r="H1869" t="s">
        <v>37</v>
      </c>
      <c r="I1869" s="9">
        <v>44994</v>
      </c>
      <c r="J1869" s="9">
        <v>45014</v>
      </c>
      <c r="K1869" s="9">
        <v>45026</v>
      </c>
      <c r="L1869" t="s">
        <v>38</v>
      </c>
      <c r="M1869" s="5"/>
      <c r="P1869" s="4">
        <v>3</v>
      </c>
      <c r="Q1869" t="s">
        <v>28</v>
      </c>
      <c r="R1869" s="10" t="str">
        <f t="shared" si="58"/>
        <v>22-27</v>
      </c>
      <c r="S1869">
        <f t="shared" si="59"/>
        <v>32</v>
      </c>
    </row>
    <row r="1870" spans="1:19">
      <c r="A1870" t="s">
        <v>1944</v>
      </c>
      <c r="B1870" t="s">
        <v>13</v>
      </c>
      <c r="C1870" s="4">
        <v>35</v>
      </c>
      <c r="D1870" t="s">
        <v>24</v>
      </c>
      <c r="E1870" t="s">
        <v>43</v>
      </c>
      <c r="F1870" t="s">
        <v>106</v>
      </c>
      <c r="G1870" t="s">
        <v>17</v>
      </c>
      <c r="H1870" t="s">
        <v>37</v>
      </c>
      <c r="I1870" s="9">
        <v>44994</v>
      </c>
      <c r="J1870" s="9">
        <v>45003</v>
      </c>
      <c r="K1870" s="9">
        <v>45013</v>
      </c>
      <c r="L1870" t="s">
        <v>56</v>
      </c>
      <c r="M1870" s="5"/>
      <c r="P1870" s="5"/>
      <c r="Q1870" t="s">
        <v>28</v>
      </c>
      <c r="R1870" s="10" t="str">
        <f t="shared" si="58"/>
        <v>34-39</v>
      </c>
      <c r="S1870">
        <f t="shared" si="59"/>
        <v>19</v>
      </c>
    </row>
    <row r="1871" spans="1:19">
      <c r="A1871" t="s">
        <v>1945</v>
      </c>
      <c r="B1871" t="s">
        <v>30</v>
      </c>
      <c r="C1871" s="4">
        <v>22</v>
      </c>
      <c r="D1871" t="s">
        <v>24</v>
      </c>
      <c r="E1871" t="s">
        <v>43</v>
      </c>
      <c r="F1871" t="s">
        <v>106</v>
      </c>
      <c r="G1871" t="s">
        <v>27</v>
      </c>
      <c r="H1871" t="s">
        <v>51</v>
      </c>
      <c r="I1871" s="9">
        <v>44994</v>
      </c>
      <c r="J1871" s="9">
        <v>45009</v>
      </c>
      <c r="K1871" s="9">
        <v>45019</v>
      </c>
      <c r="L1871" t="s">
        <v>19</v>
      </c>
      <c r="M1871" s="4">
        <v>162396</v>
      </c>
      <c r="N1871">
        <v>4.8</v>
      </c>
      <c r="O1871" t="s">
        <v>20</v>
      </c>
      <c r="P1871" s="4">
        <v>4</v>
      </c>
      <c r="Q1871" t="s">
        <v>28</v>
      </c>
      <c r="R1871" s="10" t="str">
        <f t="shared" si="58"/>
        <v>22-27</v>
      </c>
      <c r="S1871">
        <f t="shared" si="59"/>
        <v>25</v>
      </c>
    </row>
    <row r="1872" spans="1:19">
      <c r="A1872" t="s">
        <v>1946</v>
      </c>
      <c r="B1872" t="s">
        <v>30</v>
      </c>
      <c r="C1872" s="4">
        <v>26</v>
      </c>
      <c r="D1872" t="s">
        <v>24</v>
      </c>
      <c r="E1872" t="s">
        <v>43</v>
      </c>
      <c r="F1872" t="s">
        <v>61</v>
      </c>
      <c r="G1872" t="s">
        <v>27</v>
      </c>
      <c r="H1872" t="s">
        <v>37</v>
      </c>
      <c r="I1872" s="9">
        <v>44994</v>
      </c>
      <c r="J1872" s="9">
        <v>45011</v>
      </c>
      <c r="K1872" s="9">
        <v>45019</v>
      </c>
      <c r="L1872" t="s">
        <v>19</v>
      </c>
      <c r="M1872" s="4">
        <v>50883</v>
      </c>
      <c r="N1872">
        <v>4.4000000000000004</v>
      </c>
      <c r="O1872" t="s">
        <v>20</v>
      </c>
      <c r="P1872" s="4">
        <v>5</v>
      </c>
      <c r="Q1872" t="s">
        <v>28</v>
      </c>
      <c r="R1872" s="10" t="str">
        <f t="shared" si="58"/>
        <v>22-27</v>
      </c>
      <c r="S1872">
        <f t="shared" si="59"/>
        <v>25</v>
      </c>
    </row>
    <row r="1873" spans="1:19">
      <c r="A1873" t="s">
        <v>1947</v>
      </c>
      <c r="B1873" t="s">
        <v>13</v>
      </c>
      <c r="C1873" s="4">
        <v>30</v>
      </c>
      <c r="D1873" t="s">
        <v>14</v>
      </c>
      <c r="E1873" t="s">
        <v>15</v>
      </c>
      <c r="F1873" t="s">
        <v>36</v>
      </c>
      <c r="G1873" t="s">
        <v>17</v>
      </c>
      <c r="H1873" t="s">
        <v>37</v>
      </c>
      <c r="I1873" s="9">
        <v>44994</v>
      </c>
      <c r="J1873" s="9">
        <v>45004</v>
      </c>
      <c r="K1873" s="9">
        <v>45014</v>
      </c>
      <c r="L1873" t="s">
        <v>56</v>
      </c>
      <c r="M1873" s="5"/>
      <c r="P1873" s="5"/>
      <c r="Q1873" t="s">
        <v>28</v>
      </c>
      <c r="R1873" s="10" t="str">
        <f t="shared" si="58"/>
        <v>28-33</v>
      </c>
      <c r="S1873">
        <f t="shared" si="59"/>
        <v>20</v>
      </c>
    </row>
    <row r="1874" spans="1:19">
      <c r="A1874" t="s">
        <v>1948</v>
      </c>
      <c r="B1874" t="s">
        <v>13</v>
      </c>
      <c r="C1874" s="4">
        <v>44</v>
      </c>
      <c r="D1874" t="s">
        <v>24</v>
      </c>
      <c r="E1874" t="s">
        <v>25</v>
      </c>
      <c r="F1874" t="s">
        <v>73</v>
      </c>
      <c r="G1874" t="s">
        <v>27</v>
      </c>
      <c r="H1874" t="s">
        <v>51</v>
      </c>
      <c r="I1874" s="9">
        <v>44995</v>
      </c>
      <c r="J1874" s="9">
        <v>45016</v>
      </c>
      <c r="K1874" s="9">
        <v>45024</v>
      </c>
      <c r="L1874" t="s">
        <v>38</v>
      </c>
      <c r="M1874" s="5"/>
      <c r="P1874" s="5"/>
      <c r="Q1874" t="s">
        <v>21</v>
      </c>
      <c r="R1874" s="10" t="str">
        <f t="shared" si="58"/>
        <v>40-45</v>
      </c>
      <c r="S1874">
        <f t="shared" si="59"/>
        <v>29</v>
      </c>
    </row>
    <row r="1875" spans="1:19">
      <c r="A1875" t="s">
        <v>1949</v>
      </c>
      <c r="B1875" t="s">
        <v>30</v>
      </c>
      <c r="C1875" s="4">
        <v>54</v>
      </c>
      <c r="D1875" t="s">
        <v>83</v>
      </c>
      <c r="E1875" t="s">
        <v>117</v>
      </c>
      <c r="F1875" t="s">
        <v>106</v>
      </c>
      <c r="G1875" t="s">
        <v>17</v>
      </c>
      <c r="H1875" t="s">
        <v>18</v>
      </c>
      <c r="I1875" s="9">
        <v>44995</v>
      </c>
      <c r="J1875" s="9">
        <v>45012</v>
      </c>
      <c r="K1875" s="9">
        <v>45017</v>
      </c>
      <c r="L1875" t="s">
        <v>38</v>
      </c>
      <c r="M1875" s="5"/>
      <c r="P1875" s="4">
        <v>4</v>
      </c>
      <c r="Q1875" t="s">
        <v>28</v>
      </c>
      <c r="R1875" s="10" t="str">
        <f t="shared" si="58"/>
        <v>52-57</v>
      </c>
      <c r="S1875">
        <f t="shared" si="59"/>
        <v>22</v>
      </c>
    </row>
    <row r="1876" spans="1:19">
      <c r="A1876" t="s">
        <v>1950</v>
      </c>
      <c r="B1876" t="s">
        <v>30</v>
      </c>
      <c r="C1876" s="4">
        <v>29</v>
      </c>
      <c r="D1876" t="s">
        <v>58</v>
      </c>
      <c r="E1876" t="s">
        <v>111</v>
      </c>
      <c r="F1876" t="s">
        <v>53</v>
      </c>
      <c r="G1876" t="s">
        <v>32</v>
      </c>
      <c r="H1876" t="s">
        <v>48</v>
      </c>
      <c r="I1876" s="9">
        <v>44995</v>
      </c>
      <c r="J1876" s="9">
        <v>45004</v>
      </c>
      <c r="K1876" s="9">
        <v>45009</v>
      </c>
      <c r="L1876" t="s">
        <v>38</v>
      </c>
      <c r="M1876" s="5"/>
      <c r="P1876" s="4">
        <v>3</v>
      </c>
      <c r="Q1876" t="s">
        <v>28</v>
      </c>
      <c r="R1876" s="10" t="str">
        <f t="shared" si="58"/>
        <v>28-33</v>
      </c>
      <c r="S1876">
        <f t="shared" si="59"/>
        <v>14</v>
      </c>
    </row>
    <row r="1877" spans="1:19">
      <c r="A1877" t="s">
        <v>1951</v>
      </c>
      <c r="B1877" t="s">
        <v>13</v>
      </c>
      <c r="C1877" s="4">
        <v>32</v>
      </c>
      <c r="D1877" t="s">
        <v>14</v>
      </c>
      <c r="E1877" t="s">
        <v>15</v>
      </c>
      <c r="F1877" t="s">
        <v>26</v>
      </c>
      <c r="G1877" t="s">
        <v>66</v>
      </c>
      <c r="H1877" t="s">
        <v>18</v>
      </c>
      <c r="I1877" s="9">
        <v>44995</v>
      </c>
      <c r="J1877" s="9">
        <v>45016</v>
      </c>
      <c r="K1877" s="9">
        <v>45021</v>
      </c>
      <c r="L1877" t="s">
        <v>38</v>
      </c>
      <c r="M1877" s="5"/>
      <c r="P1877" s="5"/>
      <c r="Q1877" t="s">
        <v>28</v>
      </c>
      <c r="R1877" s="10" t="str">
        <f t="shared" si="58"/>
        <v>28-33</v>
      </c>
      <c r="S1877">
        <f t="shared" si="59"/>
        <v>26</v>
      </c>
    </row>
    <row r="1878" spans="1:19">
      <c r="A1878" t="s">
        <v>1952</v>
      </c>
      <c r="B1878" t="s">
        <v>30</v>
      </c>
      <c r="C1878" s="4">
        <v>35</v>
      </c>
      <c r="D1878" t="s">
        <v>14</v>
      </c>
      <c r="E1878" t="s">
        <v>65</v>
      </c>
      <c r="F1878" t="s">
        <v>36</v>
      </c>
      <c r="G1878" t="s">
        <v>27</v>
      </c>
      <c r="H1878" t="s">
        <v>37</v>
      </c>
      <c r="I1878" s="9">
        <v>44995</v>
      </c>
      <c r="J1878" s="9">
        <v>45016</v>
      </c>
      <c r="K1878" s="9">
        <v>45021</v>
      </c>
      <c r="L1878" t="s">
        <v>75</v>
      </c>
      <c r="M1878" s="5"/>
      <c r="P1878" s="4">
        <v>4</v>
      </c>
      <c r="Q1878" t="s">
        <v>63</v>
      </c>
      <c r="R1878" s="10" t="str">
        <f t="shared" si="58"/>
        <v>34-39</v>
      </c>
      <c r="S1878">
        <f t="shared" si="59"/>
        <v>26</v>
      </c>
    </row>
    <row r="1879" spans="1:19">
      <c r="A1879" t="s">
        <v>1953</v>
      </c>
      <c r="B1879" t="s">
        <v>13</v>
      </c>
      <c r="C1879" s="4">
        <v>27</v>
      </c>
      <c r="D1879" t="s">
        <v>14</v>
      </c>
      <c r="E1879" t="s">
        <v>15</v>
      </c>
      <c r="F1879" t="s">
        <v>16</v>
      </c>
      <c r="G1879" t="s">
        <v>27</v>
      </c>
      <c r="H1879" t="s">
        <v>37</v>
      </c>
      <c r="I1879" s="9">
        <v>44995</v>
      </c>
      <c r="J1879" s="9">
        <v>45004</v>
      </c>
      <c r="K1879" s="9">
        <v>45008</v>
      </c>
      <c r="L1879" t="s">
        <v>38</v>
      </c>
      <c r="M1879" s="5"/>
      <c r="P1879" s="4">
        <v>4</v>
      </c>
      <c r="Q1879" t="s">
        <v>28</v>
      </c>
      <c r="R1879" s="10" t="str">
        <f t="shared" si="58"/>
        <v>22-27</v>
      </c>
      <c r="S1879">
        <f t="shared" si="59"/>
        <v>13</v>
      </c>
    </row>
    <row r="1880" spans="1:19">
      <c r="A1880" t="s">
        <v>1954</v>
      </c>
      <c r="B1880" t="s">
        <v>13</v>
      </c>
      <c r="C1880" s="4">
        <v>25</v>
      </c>
      <c r="D1880" t="s">
        <v>58</v>
      </c>
      <c r="E1880" t="s">
        <v>59</v>
      </c>
      <c r="F1880" t="s">
        <v>96</v>
      </c>
      <c r="G1880" t="s">
        <v>32</v>
      </c>
      <c r="H1880" t="s">
        <v>18</v>
      </c>
      <c r="I1880" s="9">
        <v>44995</v>
      </c>
      <c r="J1880" s="9">
        <v>45004</v>
      </c>
      <c r="K1880" s="9">
        <v>45014</v>
      </c>
      <c r="L1880" t="s">
        <v>19</v>
      </c>
      <c r="M1880" s="4">
        <v>48540</v>
      </c>
      <c r="N1880">
        <v>4.0999999999999996</v>
      </c>
      <c r="O1880" t="s">
        <v>20</v>
      </c>
      <c r="P1880" s="4">
        <v>3</v>
      </c>
      <c r="Q1880" t="s">
        <v>28</v>
      </c>
      <c r="R1880" s="10" t="str">
        <f t="shared" si="58"/>
        <v>22-27</v>
      </c>
      <c r="S1880">
        <f t="shared" si="59"/>
        <v>19</v>
      </c>
    </row>
    <row r="1881" spans="1:19">
      <c r="A1881" t="s">
        <v>1955</v>
      </c>
      <c r="B1881" t="s">
        <v>13</v>
      </c>
      <c r="C1881" s="4">
        <v>30</v>
      </c>
      <c r="D1881" t="s">
        <v>34</v>
      </c>
      <c r="E1881" t="s">
        <v>47</v>
      </c>
      <c r="F1881" t="s">
        <v>16</v>
      </c>
      <c r="G1881" t="s">
        <v>17</v>
      </c>
      <c r="H1881" t="s">
        <v>37</v>
      </c>
      <c r="I1881" s="9">
        <v>44996</v>
      </c>
      <c r="J1881" s="9">
        <v>45011</v>
      </c>
      <c r="K1881" s="9">
        <v>45016</v>
      </c>
      <c r="L1881" t="s">
        <v>38</v>
      </c>
      <c r="M1881" s="5"/>
      <c r="P1881" s="4">
        <v>2</v>
      </c>
      <c r="Q1881" t="s">
        <v>21</v>
      </c>
      <c r="R1881" s="10" t="str">
        <f t="shared" si="58"/>
        <v>28-33</v>
      </c>
      <c r="S1881">
        <f t="shared" si="59"/>
        <v>20</v>
      </c>
    </row>
    <row r="1882" spans="1:19">
      <c r="A1882" t="s">
        <v>1956</v>
      </c>
      <c r="B1882" t="s">
        <v>30</v>
      </c>
      <c r="C1882" s="4">
        <v>33</v>
      </c>
      <c r="D1882" t="s">
        <v>129</v>
      </c>
      <c r="E1882" t="s">
        <v>205</v>
      </c>
      <c r="F1882" t="s">
        <v>31</v>
      </c>
      <c r="G1882" t="s">
        <v>69</v>
      </c>
      <c r="H1882" t="s">
        <v>18</v>
      </c>
      <c r="I1882" s="9">
        <v>44996</v>
      </c>
      <c r="J1882" s="9">
        <v>45013</v>
      </c>
      <c r="K1882" s="9">
        <v>45024</v>
      </c>
      <c r="L1882" t="s">
        <v>19</v>
      </c>
      <c r="M1882" s="4">
        <v>63030</v>
      </c>
      <c r="N1882">
        <v>4.8</v>
      </c>
      <c r="O1882" t="s">
        <v>45</v>
      </c>
      <c r="P1882" s="5"/>
      <c r="Q1882" t="s">
        <v>28</v>
      </c>
      <c r="R1882" s="10" t="str">
        <f t="shared" si="58"/>
        <v>28-33</v>
      </c>
      <c r="S1882">
        <f t="shared" si="59"/>
        <v>28</v>
      </c>
    </row>
    <row r="1883" spans="1:19">
      <c r="A1883" t="s">
        <v>1957</v>
      </c>
      <c r="B1883" t="s">
        <v>30</v>
      </c>
      <c r="C1883" s="4">
        <v>31</v>
      </c>
      <c r="D1883" t="s">
        <v>14</v>
      </c>
      <c r="E1883" t="s">
        <v>15</v>
      </c>
      <c r="F1883" t="s">
        <v>93</v>
      </c>
      <c r="G1883" t="s">
        <v>32</v>
      </c>
      <c r="H1883" t="s">
        <v>18</v>
      </c>
      <c r="I1883" s="9">
        <v>44997</v>
      </c>
      <c r="J1883" s="9">
        <v>45017</v>
      </c>
      <c r="K1883" s="9">
        <v>45029</v>
      </c>
      <c r="L1883" t="s">
        <v>56</v>
      </c>
      <c r="M1883" s="5"/>
      <c r="P1883" s="4">
        <v>4</v>
      </c>
      <c r="Q1883" t="s">
        <v>28</v>
      </c>
      <c r="R1883" s="10" t="str">
        <f t="shared" si="58"/>
        <v>28-33</v>
      </c>
      <c r="S1883">
        <f t="shared" si="59"/>
        <v>32</v>
      </c>
    </row>
    <row r="1884" spans="1:19">
      <c r="A1884" t="s">
        <v>1958</v>
      </c>
      <c r="B1884" t="s">
        <v>30</v>
      </c>
      <c r="C1884" s="4">
        <v>38</v>
      </c>
      <c r="D1884" t="s">
        <v>14</v>
      </c>
      <c r="E1884" t="s">
        <v>65</v>
      </c>
      <c r="F1884" t="s">
        <v>50</v>
      </c>
      <c r="G1884" t="s">
        <v>32</v>
      </c>
      <c r="H1884" t="s">
        <v>37</v>
      </c>
      <c r="I1884" s="9">
        <v>44997</v>
      </c>
      <c r="J1884" s="9">
        <v>45014</v>
      </c>
      <c r="K1884" s="9">
        <v>45019</v>
      </c>
      <c r="L1884" t="s">
        <v>38</v>
      </c>
      <c r="M1884" s="5"/>
      <c r="P1884" s="4">
        <v>2</v>
      </c>
      <c r="Q1884" t="s">
        <v>28</v>
      </c>
      <c r="R1884" s="10" t="str">
        <f t="shared" si="58"/>
        <v>34-39</v>
      </c>
      <c r="S1884">
        <f t="shared" si="59"/>
        <v>22</v>
      </c>
    </row>
    <row r="1885" spans="1:19">
      <c r="A1885" t="s">
        <v>1959</v>
      </c>
      <c r="B1885" t="s">
        <v>30</v>
      </c>
      <c r="C1885" s="4">
        <v>38</v>
      </c>
      <c r="D1885" t="s">
        <v>14</v>
      </c>
      <c r="E1885" t="s">
        <v>65</v>
      </c>
      <c r="F1885" t="s">
        <v>50</v>
      </c>
      <c r="G1885" t="s">
        <v>27</v>
      </c>
      <c r="H1885" t="s">
        <v>18</v>
      </c>
      <c r="I1885" s="9">
        <v>44997</v>
      </c>
      <c r="J1885" s="9">
        <v>45008</v>
      </c>
      <c r="K1885" s="9">
        <v>45019</v>
      </c>
      <c r="L1885" t="s">
        <v>19</v>
      </c>
      <c r="M1885" s="4">
        <v>58618</v>
      </c>
      <c r="N1885">
        <v>4.9000000000000004</v>
      </c>
      <c r="O1885" t="s">
        <v>20</v>
      </c>
      <c r="P1885" s="4">
        <v>4</v>
      </c>
      <c r="Q1885" t="s">
        <v>28</v>
      </c>
      <c r="R1885" s="10" t="str">
        <f t="shared" si="58"/>
        <v>34-39</v>
      </c>
      <c r="S1885">
        <f t="shared" si="59"/>
        <v>22</v>
      </c>
    </row>
    <row r="1886" spans="1:19">
      <c r="A1886" t="s">
        <v>1960</v>
      </c>
      <c r="B1886" t="s">
        <v>13</v>
      </c>
      <c r="C1886" s="4">
        <v>25</v>
      </c>
      <c r="D1886" t="s">
        <v>24</v>
      </c>
      <c r="E1886" t="s">
        <v>43</v>
      </c>
      <c r="F1886" t="s">
        <v>36</v>
      </c>
      <c r="G1886" t="s">
        <v>27</v>
      </c>
      <c r="H1886" t="s">
        <v>48</v>
      </c>
      <c r="I1886" s="9">
        <v>44998</v>
      </c>
      <c r="J1886" s="9">
        <v>45007</v>
      </c>
      <c r="K1886" s="9">
        <v>45019</v>
      </c>
      <c r="L1886" t="s">
        <v>38</v>
      </c>
      <c r="M1886" s="5"/>
      <c r="P1886" s="4">
        <v>3</v>
      </c>
      <c r="Q1886" t="s">
        <v>21</v>
      </c>
      <c r="R1886" s="10" t="str">
        <f t="shared" si="58"/>
        <v>22-27</v>
      </c>
      <c r="S1886">
        <f t="shared" si="59"/>
        <v>21</v>
      </c>
    </row>
    <row r="1887" spans="1:19">
      <c r="A1887" t="s">
        <v>1961</v>
      </c>
      <c r="B1887" t="s">
        <v>13</v>
      </c>
      <c r="C1887" s="4">
        <v>35</v>
      </c>
      <c r="D1887" t="s">
        <v>14</v>
      </c>
      <c r="E1887" t="s">
        <v>15</v>
      </c>
      <c r="F1887" t="s">
        <v>50</v>
      </c>
      <c r="G1887" t="s">
        <v>27</v>
      </c>
      <c r="H1887" t="s">
        <v>67</v>
      </c>
      <c r="I1887" s="9">
        <v>44998</v>
      </c>
      <c r="J1887" s="9">
        <v>45018</v>
      </c>
      <c r="K1887" s="9">
        <v>45022</v>
      </c>
      <c r="L1887" t="s">
        <v>56</v>
      </c>
      <c r="M1887" s="5"/>
      <c r="P1887" s="4">
        <v>4</v>
      </c>
      <c r="Q1887" t="s">
        <v>28</v>
      </c>
      <c r="R1887" s="10" t="str">
        <f t="shared" si="58"/>
        <v>34-39</v>
      </c>
      <c r="S1887">
        <f t="shared" si="59"/>
        <v>24</v>
      </c>
    </row>
    <row r="1888" spans="1:19">
      <c r="A1888" t="s">
        <v>1962</v>
      </c>
      <c r="B1888" t="s">
        <v>13</v>
      </c>
      <c r="C1888" s="4">
        <v>30</v>
      </c>
      <c r="D1888" t="s">
        <v>24</v>
      </c>
      <c r="E1888" t="s">
        <v>43</v>
      </c>
      <c r="F1888" t="s">
        <v>61</v>
      </c>
      <c r="G1888" t="s">
        <v>27</v>
      </c>
      <c r="H1888" t="s">
        <v>18</v>
      </c>
      <c r="I1888" s="9">
        <v>44998</v>
      </c>
      <c r="J1888" s="9">
        <v>45009</v>
      </c>
      <c r="K1888" s="9">
        <v>45017</v>
      </c>
      <c r="L1888" t="s">
        <v>19</v>
      </c>
      <c r="M1888" s="4">
        <v>59185</v>
      </c>
      <c r="N1888">
        <v>4.7</v>
      </c>
      <c r="O1888" t="s">
        <v>20</v>
      </c>
      <c r="P1888" s="5"/>
      <c r="Q1888" t="s">
        <v>28</v>
      </c>
      <c r="R1888" s="10" t="str">
        <f t="shared" si="58"/>
        <v>28-33</v>
      </c>
      <c r="S1888">
        <f t="shared" si="59"/>
        <v>19</v>
      </c>
    </row>
    <row r="1889" spans="1:19">
      <c r="A1889" t="s">
        <v>1963</v>
      </c>
      <c r="B1889" t="s">
        <v>13</v>
      </c>
      <c r="C1889" s="4">
        <v>47</v>
      </c>
      <c r="D1889" t="s">
        <v>14</v>
      </c>
      <c r="E1889" t="s">
        <v>15</v>
      </c>
      <c r="F1889" t="s">
        <v>73</v>
      </c>
      <c r="G1889" t="s">
        <v>32</v>
      </c>
      <c r="H1889" t="s">
        <v>37</v>
      </c>
      <c r="I1889" s="9">
        <v>44998</v>
      </c>
      <c r="J1889" s="9">
        <v>45012</v>
      </c>
      <c r="K1889" s="9">
        <v>45022</v>
      </c>
      <c r="L1889" t="s">
        <v>56</v>
      </c>
      <c r="M1889" s="5"/>
      <c r="P1889" s="4">
        <v>4</v>
      </c>
      <c r="Q1889" t="s">
        <v>28</v>
      </c>
      <c r="R1889" s="10" t="str">
        <f t="shared" si="58"/>
        <v>46-51</v>
      </c>
      <c r="S1889">
        <f t="shared" si="59"/>
        <v>24</v>
      </c>
    </row>
    <row r="1890" spans="1:19">
      <c r="A1890" t="s">
        <v>1964</v>
      </c>
      <c r="B1890" t="s">
        <v>30</v>
      </c>
      <c r="C1890" s="4">
        <v>34</v>
      </c>
      <c r="D1890" t="s">
        <v>24</v>
      </c>
      <c r="E1890" t="s">
        <v>25</v>
      </c>
      <c r="F1890" t="s">
        <v>16</v>
      </c>
      <c r="G1890" t="s">
        <v>17</v>
      </c>
      <c r="H1890" t="s">
        <v>48</v>
      </c>
      <c r="I1890" s="9">
        <v>44999</v>
      </c>
      <c r="J1890" s="9">
        <v>45012</v>
      </c>
      <c r="K1890" s="9">
        <v>45019</v>
      </c>
      <c r="L1890" t="s">
        <v>19</v>
      </c>
      <c r="M1890" s="4">
        <v>53409</v>
      </c>
      <c r="N1890">
        <v>3.8</v>
      </c>
      <c r="O1890" t="s">
        <v>45</v>
      </c>
      <c r="P1890" s="4">
        <v>4</v>
      </c>
      <c r="Q1890" t="s">
        <v>28</v>
      </c>
      <c r="R1890" s="10" t="str">
        <f t="shared" si="58"/>
        <v>34-39</v>
      </c>
      <c r="S1890">
        <f t="shared" si="59"/>
        <v>20</v>
      </c>
    </row>
    <row r="1891" spans="1:19">
      <c r="A1891" t="s">
        <v>1965</v>
      </c>
      <c r="B1891" t="s">
        <v>23</v>
      </c>
      <c r="C1891" s="4">
        <v>32</v>
      </c>
      <c r="D1891" t="s">
        <v>14</v>
      </c>
      <c r="E1891" t="s">
        <v>65</v>
      </c>
      <c r="F1891" t="s">
        <v>53</v>
      </c>
      <c r="G1891" t="s">
        <v>17</v>
      </c>
      <c r="H1891" t="s">
        <v>18</v>
      </c>
      <c r="I1891" s="9">
        <v>44999</v>
      </c>
      <c r="J1891" s="9">
        <v>45019</v>
      </c>
      <c r="K1891" s="9">
        <v>45026</v>
      </c>
      <c r="L1891" t="s">
        <v>19</v>
      </c>
      <c r="M1891" s="5"/>
      <c r="O1891" t="s">
        <v>20</v>
      </c>
      <c r="P1891" s="4">
        <v>5</v>
      </c>
      <c r="Q1891" t="s">
        <v>21</v>
      </c>
      <c r="R1891" s="10" t="str">
        <f t="shared" si="58"/>
        <v>28-33</v>
      </c>
      <c r="S1891">
        <f t="shared" si="59"/>
        <v>27</v>
      </c>
    </row>
    <row r="1892" spans="1:19">
      <c r="A1892" t="s">
        <v>1966</v>
      </c>
      <c r="B1892" t="s">
        <v>13</v>
      </c>
      <c r="C1892" s="4">
        <v>42</v>
      </c>
      <c r="D1892" t="s">
        <v>34</v>
      </c>
      <c r="E1892" t="s">
        <v>35</v>
      </c>
      <c r="F1892" t="s">
        <v>73</v>
      </c>
      <c r="G1892" t="s">
        <v>32</v>
      </c>
      <c r="H1892" t="s">
        <v>67</v>
      </c>
      <c r="I1892" s="9">
        <v>44999</v>
      </c>
      <c r="J1892" s="9">
        <v>45020</v>
      </c>
      <c r="K1892" s="9">
        <v>45031</v>
      </c>
      <c r="L1892" t="s">
        <v>38</v>
      </c>
      <c r="M1892" s="5"/>
      <c r="P1892" s="5"/>
      <c r="Q1892" t="s">
        <v>28</v>
      </c>
      <c r="R1892" s="10" t="str">
        <f t="shared" si="58"/>
        <v>40-45</v>
      </c>
      <c r="S1892">
        <f t="shared" si="59"/>
        <v>32</v>
      </c>
    </row>
    <row r="1893" spans="1:19">
      <c r="A1893" t="s">
        <v>1967</v>
      </c>
      <c r="B1893" t="s">
        <v>13</v>
      </c>
      <c r="C1893" s="4">
        <v>22</v>
      </c>
      <c r="D1893" t="s">
        <v>129</v>
      </c>
      <c r="E1893" t="s">
        <v>130</v>
      </c>
      <c r="F1893" t="s">
        <v>53</v>
      </c>
      <c r="G1893" t="s">
        <v>17</v>
      </c>
      <c r="H1893" t="s">
        <v>18</v>
      </c>
      <c r="I1893" s="9">
        <v>45000</v>
      </c>
      <c r="J1893" s="9">
        <v>45019</v>
      </c>
      <c r="K1893" s="9">
        <v>45031</v>
      </c>
      <c r="L1893" t="s">
        <v>38</v>
      </c>
      <c r="M1893" s="5"/>
      <c r="P1893" s="4">
        <v>4</v>
      </c>
      <c r="Q1893" t="s">
        <v>28</v>
      </c>
      <c r="R1893" s="10" t="str">
        <f t="shared" si="58"/>
        <v>22-27</v>
      </c>
      <c r="S1893">
        <f t="shared" si="59"/>
        <v>31</v>
      </c>
    </row>
    <row r="1894" spans="1:19">
      <c r="A1894" t="s">
        <v>1968</v>
      </c>
      <c r="B1894" t="s">
        <v>30</v>
      </c>
      <c r="C1894" s="4">
        <v>24</v>
      </c>
      <c r="D1894" t="s">
        <v>14</v>
      </c>
      <c r="E1894" t="s">
        <v>15</v>
      </c>
      <c r="F1894" t="s">
        <v>61</v>
      </c>
      <c r="G1894" t="s">
        <v>17</v>
      </c>
      <c r="H1894" t="s">
        <v>37</v>
      </c>
      <c r="I1894" s="9">
        <v>45000</v>
      </c>
      <c r="J1894" s="9">
        <v>45018</v>
      </c>
      <c r="K1894" s="9">
        <v>45028</v>
      </c>
      <c r="L1894" t="s">
        <v>19</v>
      </c>
      <c r="M1894" s="4">
        <v>61314</v>
      </c>
      <c r="N1894">
        <v>4.5</v>
      </c>
      <c r="O1894" t="s">
        <v>20</v>
      </c>
      <c r="P1894" s="4">
        <v>4</v>
      </c>
      <c r="Q1894" t="s">
        <v>28</v>
      </c>
      <c r="R1894" s="10" t="str">
        <f t="shared" si="58"/>
        <v>22-27</v>
      </c>
      <c r="S1894">
        <f t="shared" si="59"/>
        <v>28</v>
      </c>
    </row>
    <row r="1895" spans="1:19">
      <c r="A1895" t="s">
        <v>1969</v>
      </c>
      <c r="B1895" t="s">
        <v>13</v>
      </c>
      <c r="C1895" s="4">
        <v>26</v>
      </c>
      <c r="D1895" t="s">
        <v>24</v>
      </c>
      <c r="E1895" t="s">
        <v>43</v>
      </c>
      <c r="F1895" t="s">
        <v>53</v>
      </c>
      <c r="G1895" t="s">
        <v>32</v>
      </c>
      <c r="H1895" t="s">
        <v>67</v>
      </c>
      <c r="I1895" s="9">
        <v>45000</v>
      </c>
      <c r="J1895" s="9">
        <v>45014</v>
      </c>
      <c r="K1895" s="9">
        <v>45019</v>
      </c>
      <c r="L1895" t="s">
        <v>38</v>
      </c>
      <c r="M1895" s="5"/>
      <c r="P1895" s="4">
        <v>5</v>
      </c>
      <c r="Q1895" t="s">
        <v>28</v>
      </c>
      <c r="R1895" s="10" t="str">
        <f t="shared" si="58"/>
        <v>22-27</v>
      </c>
      <c r="S1895">
        <f t="shared" si="59"/>
        <v>19</v>
      </c>
    </row>
    <row r="1896" spans="1:19">
      <c r="A1896" t="s">
        <v>1970</v>
      </c>
      <c r="B1896" t="s">
        <v>13</v>
      </c>
      <c r="C1896" s="4">
        <v>32</v>
      </c>
      <c r="D1896" t="s">
        <v>14</v>
      </c>
      <c r="E1896" t="s">
        <v>15</v>
      </c>
      <c r="F1896" t="s">
        <v>36</v>
      </c>
      <c r="G1896" t="s">
        <v>17</v>
      </c>
      <c r="H1896" t="s">
        <v>18</v>
      </c>
      <c r="I1896" s="9">
        <v>45000</v>
      </c>
      <c r="J1896" s="9">
        <v>45013</v>
      </c>
      <c r="K1896" s="9">
        <v>45020</v>
      </c>
      <c r="L1896" t="s">
        <v>19</v>
      </c>
      <c r="M1896" s="4">
        <v>64788</v>
      </c>
      <c r="N1896">
        <v>3.8</v>
      </c>
      <c r="O1896" t="s">
        <v>20</v>
      </c>
      <c r="P1896" s="4">
        <v>4</v>
      </c>
      <c r="Q1896" t="s">
        <v>21</v>
      </c>
      <c r="R1896" s="10" t="str">
        <f t="shared" si="58"/>
        <v>28-33</v>
      </c>
      <c r="S1896">
        <f t="shared" si="59"/>
        <v>20</v>
      </c>
    </row>
    <row r="1897" spans="1:19">
      <c r="A1897" t="s">
        <v>1971</v>
      </c>
      <c r="B1897" t="s">
        <v>30</v>
      </c>
      <c r="C1897" s="4">
        <v>35</v>
      </c>
      <c r="D1897" t="s">
        <v>14</v>
      </c>
      <c r="E1897" t="s">
        <v>15</v>
      </c>
      <c r="F1897" t="s">
        <v>61</v>
      </c>
      <c r="G1897" t="s">
        <v>27</v>
      </c>
      <c r="H1897" t="s">
        <v>37</v>
      </c>
      <c r="I1897" s="9">
        <v>45000</v>
      </c>
      <c r="J1897" s="9">
        <v>45009</v>
      </c>
      <c r="K1897" s="9">
        <v>45020</v>
      </c>
      <c r="L1897" t="s">
        <v>19</v>
      </c>
      <c r="M1897" s="4">
        <v>52156</v>
      </c>
      <c r="N1897">
        <v>4.5999999999999996</v>
      </c>
      <c r="O1897" t="s">
        <v>20</v>
      </c>
      <c r="P1897" s="5"/>
      <c r="Q1897" t="s">
        <v>28</v>
      </c>
      <c r="R1897" s="10" t="str">
        <f t="shared" si="58"/>
        <v>34-39</v>
      </c>
      <c r="S1897">
        <f t="shared" si="59"/>
        <v>20</v>
      </c>
    </row>
    <row r="1898" spans="1:19">
      <c r="A1898" t="s">
        <v>1972</v>
      </c>
      <c r="B1898" t="s">
        <v>30</v>
      </c>
      <c r="C1898" s="4">
        <v>33</v>
      </c>
      <c r="D1898" t="s">
        <v>14</v>
      </c>
      <c r="E1898" t="s">
        <v>15</v>
      </c>
      <c r="F1898" t="s">
        <v>53</v>
      </c>
      <c r="G1898" t="s">
        <v>17</v>
      </c>
      <c r="H1898" t="s">
        <v>18</v>
      </c>
      <c r="I1898" s="9">
        <v>45001</v>
      </c>
      <c r="J1898" s="9">
        <v>45019</v>
      </c>
      <c r="K1898" s="9">
        <v>45024</v>
      </c>
      <c r="L1898" t="s">
        <v>19</v>
      </c>
      <c r="M1898" s="4">
        <v>84729</v>
      </c>
      <c r="N1898">
        <v>4.2</v>
      </c>
      <c r="O1898" t="s">
        <v>20</v>
      </c>
      <c r="P1898" s="5"/>
      <c r="Q1898" t="s">
        <v>28</v>
      </c>
      <c r="R1898" s="10" t="str">
        <f t="shared" si="58"/>
        <v>28-33</v>
      </c>
      <c r="S1898">
        <f t="shared" si="59"/>
        <v>23</v>
      </c>
    </row>
    <row r="1899" spans="1:19">
      <c r="A1899" t="s">
        <v>1973</v>
      </c>
      <c r="B1899" t="s">
        <v>13</v>
      </c>
      <c r="C1899" s="4">
        <v>23</v>
      </c>
      <c r="D1899" t="s">
        <v>24</v>
      </c>
      <c r="E1899" t="s">
        <v>43</v>
      </c>
      <c r="F1899" t="s">
        <v>16</v>
      </c>
      <c r="G1899" t="s">
        <v>17</v>
      </c>
      <c r="H1899" t="s">
        <v>37</v>
      </c>
      <c r="I1899" s="9">
        <v>45001</v>
      </c>
      <c r="J1899" s="9">
        <v>45018</v>
      </c>
      <c r="K1899" s="9">
        <v>45027</v>
      </c>
      <c r="L1899" t="s">
        <v>19</v>
      </c>
      <c r="M1899" s="4">
        <v>46589</v>
      </c>
      <c r="N1899">
        <v>3.7</v>
      </c>
      <c r="O1899" t="s">
        <v>20</v>
      </c>
      <c r="P1899" s="4">
        <v>5</v>
      </c>
      <c r="Q1899" t="s">
        <v>21</v>
      </c>
      <c r="R1899" s="10" t="str">
        <f t="shared" si="58"/>
        <v>22-27</v>
      </c>
      <c r="S1899">
        <f t="shared" si="59"/>
        <v>26</v>
      </c>
    </row>
    <row r="1900" spans="1:19">
      <c r="A1900" t="s">
        <v>1974</v>
      </c>
      <c r="B1900" t="s">
        <v>13</v>
      </c>
      <c r="C1900" s="4">
        <v>40</v>
      </c>
      <c r="D1900" t="s">
        <v>58</v>
      </c>
      <c r="E1900" t="s">
        <v>59</v>
      </c>
      <c r="F1900" t="s">
        <v>73</v>
      </c>
      <c r="G1900" t="s">
        <v>17</v>
      </c>
      <c r="H1900" t="s">
        <v>48</v>
      </c>
      <c r="I1900" s="9">
        <v>45001</v>
      </c>
      <c r="J1900" s="9">
        <v>45017</v>
      </c>
      <c r="K1900" s="9">
        <v>45028</v>
      </c>
      <c r="L1900" t="s">
        <v>56</v>
      </c>
      <c r="M1900" s="5"/>
      <c r="P1900" s="4">
        <v>5</v>
      </c>
      <c r="Q1900" t="s">
        <v>28</v>
      </c>
      <c r="R1900" s="10" t="str">
        <f t="shared" si="58"/>
        <v>40-45</v>
      </c>
      <c r="S1900">
        <f t="shared" si="59"/>
        <v>27</v>
      </c>
    </row>
    <row r="1901" spans="1:19">
      <c r="A1901" t="s">
        <v>1975</v>
      </c>
      <c r="B1901" t="s">
        <v>30</v>
      </c>
      <c r="C1901" s="4">
        <v>34</v>
      </c>
      <c r="D1901" t="s">
        <v>14</v>
      </c>
      <c r="E1901" t="s">
        <v>65</v>
      </c>
      <c r="F1901" t="s">
        <v>31</v>
      </c>
      <c r="G1901" t="s">
        <v>27</v>
      </c>
      <c r="H1901" t="s">
        <v>18</v>
      </c>
      <c r="I1901" s="9">
        <v>45001</v>
      </c>
      <c r="J1901" s="9">
        <v>45011</v>
      </c>
      <c r="K1901" s="9">
        <v>45021</v>
      </c>
      <c r="L1901" t="s">
        <v>38</v>
      </c>
      <c r="M1901" s="5"/>
      <c r="P1901" s="4">
        <v>3</v>
      </c>
      <c r="Q1901" t="s">
        <v>28</v>
      </c>
      <c r="R1901" s="10" t="str">
        <f t="shared" si="58"/>
        <v>34-39</v>
      </c>
      <c r="S1901">
        <f t="shared" si="59"/>
        <v>20</v>
      </c>
    </row>
    <row r="1902" spans="1:19">
      <c r="A1902" t="s">
        <v>1976</v>
      </c>
      <c r="B1902" t="s">
        <v>13</v>
      </c>
      <c r="C1902" s="4">
        <v>22</v>
      </c>
      <c r="D1902" t="s">
        <v>58</v>
      </c>
      <c r="E1902" t="s">
        <v>111</v>
      </c>
      <c r="F1902" t="s">
        <v>125</v>
      </c>
      <c r="G1902" t="s">
        <v>27</v>
      </c>
      <c r="H1902" t="s">
        <v>37</v>
      </c>
      <c r="I1902" s="9">
        <v>45002</v>
      </c>
      <c r="J1902" s="9">
        <v>45015</v>
      </c>
      <c r="K1902" s="9">
        <v>45025</v>
      </c>
      <c r="L1902" t="s">
        <v>38</v>
      </c>
      <c r="M1902" s="5"/>
      <c r="P1902" s="4">
        <v>4</v>
      </c>
      <c r="Q1902" t="s">
        <v>21</v>
      </c>
      <c r="R1902" s="10" t="str">
        <f t="shared" si="58"/>
        <v>22-27</v>
      </c>
      <c r="S1902">
        <f t="shared" si="59"/>
        <v>23</v>
      </c>
    </row>
    <row r="1903" spans="1:19">
      <c r="A1903" t="s">
        <v>1977</v>
      </c>
      <c r="B1903" t="s">
        <v>13</v>
      </c>
      <c r="C1903" s="4">
        <v>38</v>
      </c>
      <c r="D1903" t="s">
        <v>14</v>
      </c>
      <c r="E1903" t="s">
        <v>15</v>
      </c>
      <c r="F1903" t="s">
        <v>73</v>
      </c>
      <c r="G1903" t="s">
        <v>27</v>
      </c>
      <c r="H1903" t="s">
        <v>48</v>
      </c>
      <c r="I1903" s="9">
        <v>45002</v>
      </c>
      <c r="J1903" s="9">
        <v>45023</v>
      </c>
      <c r="K1903" s="9">
        <v>45027</v>
      </c>
      <c r="L1903" t="s">
        <v>19</v>
      </c>
      <c r="M1903" s="4">
        <v>173011</v>
      </c>
      <c r="N1903">
        <v>4.3</v>
      </c>
      <c r="O1903" t="s">
        <v>20</v>
      </c>
      <c r="P1903" s="4">
        <v>5</v>
      </c>
      <c r="Q1903" t="s">
        <v>21</v>
      </c>
      <c r="R1903" s="10" t="str">
        <f t="shared" si="58"/>
        <v>34-39</v>
      </c>
      <c r="S1903">
        <f t="shared" si="59"/>
        <v>25</v>
      </c>
    </row>
    <row r="1904" spans="1:19">
      <c r="A1904" t="s">
        <v>1978</v>
      </c>
      <c r="B1904" t="s">
        <v>30</v>
      </c>
      <c r="C1904" s="4">
        <v>30</v>
      </c>
      <c r="D1904" t="s">
        <v>129</v>
      </c>
      <c r="E1904" t="s">
        <v>205</v>
      </c>
      <c r="F1904" t="s">
        <v>50</v>
      </c>
      <c r="G1904" t="s">
        <v>27</v>
      </c>
      <c r="H1904" t="s">
        <v>18</v>
      </c>
      <c r="I1904" s="9">
        <v>45002</v>
      </c>
      <c r="J1904" s="9">
        <v>45022</v>
      </c>
      <c r="K1904" s="9">
        <v>45031</v>
      </c>
      <c r="L1904" t="s">
        <v>19</v>
      </c>
      <c r="M1904" s="4">
        <v>37978</v>
      </c>
      <c r="N1904">
        <v>4</v>
      </c>
      <c r="O1904" t="s">
        <v>20</v>
      </c>
      <c r="P1904" s="4">
        <v>4</v>
      </c>
      <c r="Q1904" t="s">
        <v>28</v>
      </c>
      <c r="R1904" s="10" t="str">
        <f t="shared" si="58"/>
        <v>28-33</v>
      </c>
      <c r="S1904">
        <f t="shared" si="59"/>
        <v>29</v>
      </c>
    </row>
    <row r="1905" spans="1:19">
      <c r="A1905" t="s">
        <v>1979</v>
      </c>
      <c r="B1905" t="s">
        <v>13</v>
      </c>
      <c r="C1905" s="4">
        <v>32</v>
      </c>
      <c r="D1905" t="s">
        <v>24</v>
      </c>
      <c r="E1905" t="s">
        <v>25</v>
      </c>
      <c r="F1905" t="s">
        <v>96</v>
      </c>
      <c r="G1905" t="s">
        <v>17</v>
      </c>
      <c r="H1905" t="s">
        <v>37</v>
      </c>
      <c r="I1905" s="9">
        <v>45002</v>
      </c>
      <c r="J1905" s="9">
        <v>45013</v>
      </c>
      <c r="K1905" s="9">
        <v>45020</v>
      </c>
      <c r="L1905" t="s">
        <v>19</v>
      </c>
      <c r="M1905" s="4">
        <v>57070</v>
      </c>
      <c r="N1905">
        <v>3.7</v>
      </c>
      <c r="O1905" t="s">
        <v>45</v>
      </c>
      <c r="P1905" s="4">
        <v>4</v>
      </c>
      <c r="Q1905" t="s">
        <v>28</v>
      </c>
      <c r="R1905" s="10" t="str">
        <f t="shared" si="58"/>
        <v>28-33</v>
      </c>
      <c r="S1905">
        <f t="shared" si="59"/>
        <v>18</v>
      </c>
    </row>
    <row r="1906" spans="1:19">
      <c r="A1906" t="s">
        <v>1980</v>
      </c>
      <c r="B1906" t="s">
        <v>30</v>
      </c>
      <c r="C1906" s="4">
        <v>25</v>
      </c>
      <c r="D1906" t="s">
        <v>24</v>
      </c>
      <c r="E1906" t="s">
        <v>43</v>
      </c>
      <c r="F1906" t="s">
        <v>26</v>
      </c>
      <c r="G1906" t="s">
        <v>17</v>
      </c>
      <c r="H1906" t="s">
        <v>37</v>
      </c>
      <c r="I1906" s="9">
        <v>45002</v>
      </c>
      <c r="J1906" s="9">
        <v>45022</v>
      </c>
      <c r="K1906" s="9">
        <v>45034</v>
      </c>
      <c r="L1906" t="s">
        <v>38</v>
      </c>
      <c r="M1906" s="5"/>
      <c r="P1906" s="5"/>
      <c r="Q1906" t="s">
        <v>28</v>
      </c>
      <c r="R1906" s="10" t="str">
        <f t="shared" si="58"/>
        <v>22-27</v>
      </c>
      <c r="S1906">
        <f t="shared" si="59"/>
        <v>32</v>
      </c>
    </row>
    <row r="1907" spans="1:19">
      <c r="A1907" t="s">
        <v>1981</v>
      </c>
      <c r="B1907" t="s">
        <v>13</v>
      </c>
      <c r="C1907" s="4">
        <v>25</v>
      </c>
      <c r="D1907" t="s">
        <v>34</v>
      </c>
      <c r="E1907" t="s">
        <v>35</v>
      </c>
      <c r="F1907" t="s">
        <v>53</v>
      </c>
      <c r="G1907" t="s">
        <v>17</v>
      </c>
      <c r="H1907" t="s">
        <v>48</v>
      </c>
      <c r="I1907" s="9">
        <v>45003</v>
      </c>
      <c r="J1907" s="9">
        <v>45011</v>
      </c>
      <c r="K1907" s="9">
        <v>45019</v>
      </c>
      <c r="L1907" t="s">
        <v>19</v>
      </c>
      <c r="M1907" s="4">
        <v>84212</v>
      </c>
      <c r="N1907">
        <v>3.7</v>
      </c>
      <c r="O1907" t="s">
        <v>45</v>
      </c>
      <c r="P1907" s="4">
        <v>4</v>
      </c>
      <c r="Q1907" t="s">
        <v>28</v>
      </c>
      <c r="R1907" s="10" t="str">
        <f t="shared" si="58"/>
        <v>22-27</v>
      </c>
      <c r="S1907">
        <f t="shared" si="59"/>
        <v>16</v>
      </c>
    </row>
    <row r="1908" spans="1:19">
      <c r="A1908" t="s">
        <v>1982</v>
      </c>
      <c r="B1908" t="s">
        <v>23</v>
      </c>
      <c r="C1908" s="4">
        <v>32</v>
      </c>
      <c r="D1908" t="s">
        <v>24</v>
      </c>
      <c r="E1908" t="s">
        <v>43</v>
      </c>
      <c r="F1908" t="s">
        <v>50</v>
      </c>
      <c r="G1908" t="s">
        <v>27</v>
      </c>
      <c r="H1908" t="s">
        <v>37</v>
      </c>
      <c r="I1908" s="9">
        <v>45003</v>
      </c>
      <c r="J1908" s="9">
        <v>45020</v>
      </c>
      <c r="K1908" s="9">
        <v>45028</v>
      </c>
      <c r="L1908" t="s">
        <v>19</v>
      </c>
      <c r="M1908" s="4">
        <v>40185</v>
      </c>
      <c r="N1908">
        <v>4.0999999999999996</v>
      </c>
      <c r="O1908" t="s">
        <v>20</v>
      </c>
      <c r="P1908" s="5"/>
      <c r="Q1908" t="s">
        <v>21</v>
      </c>
      <c r="R1908" s="10" t="str">
        <f t="shared" si="58"/>
        <v>28-33</v>
      </c>
      <c r="S1908">
        <f t="shared" si="59"/>
        <v>25</v>
      </c>
    </row>
    <row r="1909" spans="1:19">
      <c r="A1909" t="s">
        <v>1983</v>
      </c>
      <c r="B1909" t="s">
        <v>13</v>
      </c>
      <c r="C1909" s="4">
        <v>30</v>
      </c>
      <c r="D1909" t="s">
        <v>14</v>
      </c>
      <c r="E1909" t="s">
        <v>15</v>
      </c>
      <c r="F1909" t="s">
        <v>31</v>
      </c>
      <c r="G1909" t="s">
        <v>27</v>
      </c>
      <c r="H1909" t="s">
        <v>48</v>
      </c>
      <c r="I1909" s="9">
        <v>45003</v>
      </c>
      <c r="J1909" s="9">
        <v>45013</v>
      </c>
      <c r="K1909" s="9">
        <v>45021</v>
      </c>
      <c r="L1909" t="s">
        <v>38</v>
      </c>
      <c r="M1909" s="5"/>
      <c r="P1909" s="5"/>
      <c r="Q1909" t="s">
        <v>28</v>
      </c>
      <c r="R1909" s="10" t="str">
        <f t="shared" si="58"/>
        <v>28-33</v>
      </c>
      <c r="S1909">
        <f t="shared" si="59"/>
        <v>18</v>
      </c>
    </row>
    <row r="1910" spans="1:19">
      <c r="A1910" t="s">
        <v>1984</v>
      </c>
      <c r="B1910" t="s">
        <v>13</v>
      </c>
      <c r="C1910" s="4">
        <v>25</v>
      </c>
      <c r="D1910" t="s">
        <v>14</v>
      </c>
      <c r="E1910" t="s">
        <v>15</v>
      </c>
      <c r="F1910" t="s">
        <v>26</v>
      </c>
      <c r="G1910" t="s">
        <v>32</v>
      </c>
      <c r="H1910" t="s">
        <v>37</v>
      </c>
      <c r="I1910" s="9">
        <v>45003</v>
      </c>
      <c r="J1910" s="9">
        <v>45016</v>
      </c>
      <c r="K1910" s="9">
        <v>45024</v>
      </c>
      <c r="L1910" t="s">
        <v>19</v>
      </c>
      <c r="M1910" s="4">
        <v>70402</v>
      </c>
      <c r="N1910">
        <v>4.8</v>
      </c>
      <c r="O1910" t="s">
        <v>20</v>
      </c>
      <c r="P1910" s="4">
        <v>5</v>
      </c>
      <c r="Q1910" t="s">
        <v>28</v>
      </c>
      <c r="R1910" s="10" t="str">
        <f t="shared" si="58"/>
        <v>22-27</v>
      </c>
      <c r="S1910">
        <f t="shared" si="59"/>
        <v>21</v>
      </c>
    </row>
    <row r="1911" spans="1:19">
      <c r="A1911" t="s">
        <v>1985</v>
      </c>
      <c r="B1911" t="s">
        <v>13</v>
      </c>
      <c r="C1911" s="4">
        <v>27</v>
      </c>
      <c r="D1911" t="s">
        <v>24</v>
      </c>
      <c r="E1911" t="s">
        <v>25</v>
      </c>
      <c r="F1911" t="s">
        <v>78</v>
      </c>
      <c r="G1911" t="s">
        <v>17</v>
      </c>
      <c r="H1911" t="s">
        <v>37</v>
      </c>
      <c r="I1911" s="9">
        <v>45003</v>
      </c>
      <c r="J1911" s="9">
        <v>45012</v>
      </c>
      <c r="K1911" s="9">
        <v>45022</v>
      </c>
      <c r="L1911" t="s">
        <v>19</v>
      </c>
      <c r="M1911" s="4">
        <v>58937</v>
      </c>
      <c r="N1911">
        <v>5</v>
      </c>
      <c r="O1911" t="s">
        <v>45</v>
      </c>
      <c r="P1911" s="4">
        <v>5</v>
      </c>
      <c r="Q1911" t="s">
        <v>21</v>
      </c>
      <c r="R1911" s="10" t="str">
        <f t="shared" si="58"/>
        <v>22-27</v>
      </c>
      <c r="S1911">
        <f t="shared" si="59"/>
        <v>19</v>
      </c>
    </row>
    <row r="1912" spans="1:19">
      <c r="A1912" t="s">
        <v>1986</v>
      </c>
      <c r="B1912" t="s">
        <v>13</v>
      </c>
      <c r="C1912" s="4">
        <v>35</v>
      </c>
      <c r="D1912" t="s">
        <v>40</v>
      </c>
      <c r="E1912" t="s">
        <v>253</v>
      </c>
      <c r="F1912" t="s">
        <v>36</v>
      </c>
      <c r="G1912" t="s">
        <v>69</v>
      </c>
      <c r="H1912" t="s">
        <v>48</v>
      </c>
      <c r="I1912" s="9">
        <v>45004</v>
      </c>
      <c r="J1912" s="9">
        <v>45013</v>
      </c>
      <c r="K1912" s="9">
        <v>45020</v>
      </c>
      <c r="L1912" t="s">
        <v>19</v>
      </c>
      <c r="M1912" s="4">
        <v>78326</v>
      </c>
      <c r="N1912">
        <v>4.8</v>
      </c>
      <c r="O1912" t="s">
        <v>20</v>
      </c>
      <c r="P1912" s="4">
        <v>4</v>
      </c>
      <c r="Q1912" t="s">
        <v>28</v>
      </c>
      <c r="R1912" s="10" t="str">
        <f t="shared" si="58"/>
        <v>34-39</v>
      </c>
      <c r="S1912">
        <f t="shared" si="59"/>
        <v>16</v>
      </c>
    </row>
    <row r="1913" spans="1:19">
      <c r="A1913" t="s">
        <v>1987</v>
      </c>
      <c r="B1913" t="s">
        <v>30</v>
      </c>
      <c r="C1913" s="4">
        <v>33</v>
      </c>
      <c r="D1913" t="s">
        <v>83</v>
      </c>
      <c r="E1913" t="s">
        <v>84</v>
      </c>
      <c r="F1913" t="s">
        <v>44</v>
      </c>
      <c r="G1913" t="s">
        <v>17</v>
      </c>
      <c r="H1913" t="s">
        <v>18</v>
      </c>
      <c r="I1913" s="9">
        <v>45004</v>
      </c>
      <c r="J1913" s="9">
        <v>45016</v>
      </c>
      <c r="K1913" s="9">
        <v>45020</v>
      </c>
      <c r="L1913" t="s">
        <v>19</v>
      </c>
      <c r="M1913" s="4">
        <v>62759</v>
      </c>
      <c r="N1913">
        <v>4.2</v>
      </c>
      <c r="O1913" t="s">
        <v>20</v>
      </c>
      <c r="P1913" s="4">
        <v>5</v>
      </c>
      <c r="Q1913" t="s">
        <v>28</v>
      </c>
      <c r="R1913" s="10" t="str">
        <f t="shared" si="58"/>
        <v>28-33</v>
      </c>
      <c r="S1913">
        <f t="shared" si="59"/>
        <v>16</v>
      </c>
    </row>
    <row r="1914" spans="1:19">
      <c r="A1914" t="s">
        <v>1988</v>
      </c>
      <c r="B1914" t="s">
        <v>23</v>
      </c>
      <c r="C1914" s="4">
        <v>35</v>
      </c>
      <c r="D1914" t="s">
        <v>14</v>
      </c>
      <c r="E1914" t="s">
        <v>15</v>
      </c>
      <c r="F1914" t="s">
        <v>50</v>
      </c>
      <c r="G1914" t="s">
        <v>17</v>
      </c>
      <c r="H1914" t="s">
        <v>37</v>
      </c>
      <c r="I1914" s="9">
        <v>45005</v>
      </c>
      <c r="J1914" s="9">
        <v>45015</v>
      </c>
      <c r="K1914" s="9">
        <v>45025</v>
      </c>
      <c r="L1914" t="s">
        <v>19</v>
      </c>
      <c r="M1914" s="4">
        <v>37635</v>
      </c>
      <c r="N1914">
        <v>4.4000000000000004</v>
      </c>
      <c r="O1914" t="s">
        <v>20</v>
      </c>
      <c r="P1914" s="4">
        <v>5</v>
      </c>
      <c r="Q1914" t="s">
        <v>28</v>
      </c>
      <c r="R1914" s="10" t="str">
        <f t="shared" si="58"/>
        <v>34-39</v>
      </c>
      <c r="S1914">
        <f t="shared" si="59"/>
        <v>20</v>
      </c>
    </row>
    <row r="1915" spans="1:19">
      <c r="A1915" t="s">
        <v>1989</v>
      </c>
      <c r="B1915" t="s">
        <v>13</v>
      </c>
      <c r="C1915" s="4">
        <v>34</v>
      </c>
      <c r="D1915" t="s">
        <v>14</v>
      </c>
      <c r="E1915" t="s">
        <v>15</v>
      </c>
      <c r="F1915" t="s">
        <v>78</v>
      </c>
      <c r="G1915" t="s">
        <v>32</v>
      </c>
      <c r="H1915" t="s">
        <v>51</v>
      </c>
      <c r="I1915" s="9">
        <v>45005</v>
      </c>
      <c r="J1915" s="9">
        <v>45025</v>
      </c>
      <c r="K1915" s="9">
        <v>45029</v>
      </c>
      <c r="L1915" t="s">
        <v>38</v>
      </c>
      <c r="M1915" s="5"/>
      <c r="P1915" s="4">
        <v>4</v>
      </c>
      <c r="Q1915" t="s">
        <v>28</v>
      </c>
      <c r="R1915" s="10" t="str">
        <f t="shared" si="58"/>
        <v>34-39</v>
      </c>
      <c r="S1915">
        <f t="shared" si="59"/>
        <v>24</v>
      </c>
    </row>
    <row r="1916" spans="1:19">
      <c r="A1916" t="s">
        <v>1990</v>
      </c>
      <c r="B1916" t="s">
        <v>13</v>
      </c>
      <c r="C1916" s="4">
        <v>22</v>
      </c>
      <c r="D1916" t="s">
        <v>14</v>
      </c>
      <c r="E1916" t="s">
        <v>65</v>
      </c>
      <c r="F1916" t="s">
        <v>26</v>
      </c>
      <c r="G1916" t="s">
        <v>66</v>
      </c>
      <c r="H1916" t="s">
        <v>37</v>
      </c>
      <c r="I1916" s="9">
        <v>45006</v>
      </c>
      <c r="J1916" s="9">
        <v>45020</v>
      </c>
      <c r="K1916" s="9">
        <v>45024</v>
      </c>
      <c r="L1916" t="s">
        <v>38</v>
      </c>
      <c r="M1916" s="5"/>
      <c r="P1916" s="4">
        <v>4</v>
      </c>
      <c r="Q1916" t="s">
        <v>28</v>
      </c>
      <c r="R1916" s="10" t="str">
        <f t="shared" si="58"/>
        <v>22-27</v>
      </c>
      <c r="S1916">
        <f t="shared" si="59"/>
        <v>18</v>
      </c>
    </row>
    <row r="1917" spans="1:19">
      <c r="A1917" t="s">
        <v>1991</v>
      </c>
      <c r="B1917" t="s">
        <v>30</v>
      </c>
      <c r="C1917" s="4">
        <v>28</v>
      </c>
      <c r="D1917" t="s">
        <v>34</v>
      </c>
      <c r="E1917" t="s">
        <v>35</v>
      </c>
      <c r="F1917" t="s">
        <v>31</v>
      </c>
      <c r="G1917" t="s">
        <v>66</v>
      </c>
      <c r="H1917" t="s">
        <v>48</v>
      </c>
      <c r="I1917" s="9">
        <v>45006</v>
      </c>
      <c r="J1917" s="9">
        <v>45016</v>
      </c>
      <c r="K1917" s="9">
        <v>45020</v>
      </c>
      <c r="L1917" t="s">
        <v>19</v>
      </c>
      <c r="M1917" s="4">
        <v>62545</v>
      </c>
      <c r="N1917">
        <v>4.5</v>
      </c>
      <c r="O1917" t="s">
        <v>45</v>
      </c>
      <c r="P1917" s="4">
        <v>4</v>
      </c>
      <c r="Q1917" t="s">
        <v>21</v>
      </c>
      <c r="R1917" s="10" t="str">
        <f t="shared" si="58"/>
        <v>28-33</v>
      </c>
      <c r="S1917">
        <f t="shared" si="59"/>
        <v>14</v>
      </c>
    </row>
    <row r="1918" spans="1:19">
      <c r="A1918" t="s">
        <v>1992</v>
      </c>
      <c r="B1918" t="s">
        <v>30</v>
      </c>
      <c r="C1918" s="4">
        <v>23</v>
      </c>
      <c r="D1918" t="s">
        <v>24</v>
      </c>
      <c r="E1918" t="s">
        <v>43</v>
      </c>
      <c r="F1918" t="s">
        <v>44</v>
      </c>
      <c r="G1918" t="s">
        <v>66</v>
      </c>
      <c r="H1918" t="s">
        <v>18</v>
      </c>
      <c r="I1918" s="9">
        <v>45006</v>
      </c>
      <c r="J1918" s="9">
        <v>45025</v>
      </c>
      <c r="K1918" s="9">
        <v>45031</v>
      </c>
      <c r="L1918" t="s">
        <v>75</v>
      </c>
      <c r="M1918" s="5"/>
      <c r="P1918" s="4">
        <v>3</v>
      </c>
      <c r="Q1918" t="s">
        <v>28</v>
      </c>
      <c r="R1918" s="10" t="str">
        <f t="shared" si="58"/>
        <v>22-27</v>
      </c>
      <c r="S1918">
        <f t="shared" si="59"/>
        <v>25</v>
      </c>
    </row>
    <row r="1919" spans="1:19">
      <c r="A1919" t="s">
        <v>1993</v>
      </c>
      <c r="B1919" t="s">
        <v>30</v>
      </c>
      <c r="C1919" s="4">
        <v>28</v>
      </c>
      <c r="D1919" t="s">
        <v>34</v>
      </c>
      <c r="E1919" t="s">
        <v>35</v>
      </c>
      <c r="F1919" t="s">
        <v>53</v>
      </c>
      <c r="G1919" t="s">
        <v>69</v>
      </c>
      <c r="H1919" t="s">
        <v>37</v>
      </c>
      <c r="I1919" s="9">
        <v>45006</v>
      </c>
      <c r="J1919" s="9">
        <v>45019</v>
      </c>
      <c r="K1919" s="9">
        <v>45028</v>
      </c>
      <c r="L1919" t="s">
        <v>75</v>
      </c>
      <c r="M1919" s="5"/>
      <c r="P1919" s="5"/>
      <c r="Q1919" t="s">
        <v>28</v>
      </c>
      <c r="R1919" s="10" t="str">
        <f t="shared" si="58"/>
        <v>28-33</v>
      </c>
      <c r="S1919">
        <f t="shared" si="59"/>
        <v>22</v>
      </c>
    </row>
    <row r="1920" spans="1:19">
      <c r="A1920" t="s">
        <v>1994</v>
      </c>
      <c r="B1920" t="s">
        <v>13</v>
      </c>
      <c r="C1920" s="4">
        <v>32</v>
      </c>
      <c r="D1920" t="s">
        <v>14</v>
      </c>
      <c r="E1920" t="s">
        <v>15</v>
      </c>
      <c r="F1920" t="s">
        <v>16</v>
      </c>
      <c r="G1920" t="s">
        <v>17</v>
      </c>
      <c r="H1920" t="s">
        <v>18</v>
      </c>
      <c r="I1920" s="9">
        <v>45006</v>
      </c>
      <c r="J1920" s="9">
        <v>45022</v>
      </c>
      <c r="K1920" s="9">
        <v>45034</v>
      </c>
      <c r="L1920" t="s">
        <v>19</v>
      </c>
      <c r="M1920" s="4">
        <v>65107</v>
      </c>
      <c r="N1920">
        <v>4.0999999999999996</v>
      </c>
      <c r="O1920" t="s">
        <v>20</v>
      </c>
      <c r="P1920" s="4">
        <v>5</v>
      </c>
      <c r="Q1920" t="s">
        <v>28</v>
      </c>
      <c r="R1920" s="10" t="str">
        <f t="shared" si="58"/>
        <v>28-33</v>
      </c>
      <c r="S1920">
        <f t="shared" si="59"/>
        <v>28</v>
      </c>
    </row>
    <row r="1921" spans="1:19">
      <c r="A1921" t="s">
        <v>1995</v>
      </c>
      <c r="B1921" t="s">
        <v>13</v>
      </c>
      <c r="C1921" s="4">
        <v>35</v>
      </c>
      <c r="D1921" t="s">
        <v>24</v>
      </c>
      <c r="E1921" t="s">
        <v>43</v>
      </c>
      <c r="F1921" t="s">
        <v>36</v>
      </c>
      <c r="G1921" t="s">
        <v>27</v>
      </c>
      <c r="H1921" t="s">
        <v>51</v>
      </c>
      <c r="I1921" s="9">
        <v>45007</v>
      </c>
      <c r="J1921" s="9">
        <v>45017</v>
      </c>
      <c r="K1921" s="9">
        <v>45026</v>
      </c>
      <c r="L1921" t="s">
        <v>19</v>
      </c>
      <c r="M1921" s="4">
        <v>63350</v>
      </c>
      <c r="N1921">
        <v>4.4000000000000004</v>
      </c>
      <c r="O1921" t="s">
        <v>45</v>
      </c>
      <c r="P1921" s="4">
        <v>3</v>
      </c>
      <c r="Q1921" t="s">
        <v>28</v>
      </c>
      <c r="R1921" s="10" t="str">
        <f t="shared" si="58"/>
        <v>34-39</v>
      </c>
      <c r="S1921">
        <f t="shared" si="59"/>
        <v>19</v>
      </c>
    </row>
    <row r="1922" spans="1:19">
      <c r="A1922" t="s">
        <v>1996</v>
      </c>
      <c r="B1922" t="s">
        <v>30</v>
      </c>
      <c r="C1922" s="4">
        <v>33</v>
      </c>
      <c r="D1922" t="s">
        <v>14</v>
      </c>
      <c r="E1922" t="s">
        <v>15</v>
      </c>
      <c r="F1922" t="s">
        <v>36</v>
      </c>
      <c r="G1922" t="s">
        <v>17</v>
      </c>
      <c r="H1922" t="s">
        <v>18</v>
      </c>
      <c r="I1922" s="9">
        <v>45007</v>
      </c>
      <c r="J1922" s="9">
        <v>45022</v>
      </c>
      <c r="K1922" s="9">
        <v>45031</v>
      </c>
      <c r="L1922" t="s">
        <v>19</v>
      </c>
      <c r="M1922" s="4">
        <v>73874</v>
      </c>
      <c r="N1922">
        <v>4.5</v>
      </c>
      <c r="O1922" t="s">
        <v>20</v>
      </c>
      <c r="P1922" s="4">
        <v>4</v>
      </c>
      <c r="Q1922" t="s">
        <v>28</v>
      </c>
      <c r="R1922" s="10" t="str">
        <f t="shared" si="58"/>
        <v>28-33</v>
      </c>
      <c r="S1922">
        <f t="shared" si="59"/>
        <v>24</v>
      </c>
    </row>
    <row r="1923" spans="1:19">
      <c r="A1923" t="s">
        <v>1997</v>
      </c>
      <c r="B1923" t="s">
        <v>13</v>
      </c>
      <c r="C1923" s="4">
        <v>23</v>
      </c>
      <c r="D1923" t="s">
        <v>24</v>
      </c>
      <c r="E1923" t="s">
        <v>43</v>
      </c>
      <c r="F1923" t="s">
        <v>16</v>
      </c>
      <c r="G1923" t="s">
        <v>27</v>
      </c>
      <c r="H1923" t="s">
        <v>18</v>
      </c>
      <c r="I1923" s="9">
        <v>45008</v>
      </c>
      <c r="J1923" s="9">
        <v>45019</v>
      </c>
      <c r="K1923" s="9">
        <v>45025</v>
      </c>
      <c r="L1923" t="s">
        <v>19</v>
      </c>
      <c r="M1923" s="4">
        <v>58278</v>
      </c>
      <c r="N1923">
        <v>4.2</v>
      </c>
      <c r="O1923" t="s">
        <v>20</v>
      </c>
      <c r="P1923" s="4">
        <v>5</v>
      </c>
      <c r="Q1923" t="s">
        <v>28</v>
      </c>
      <c r="R1923" s="10" t="str">
        <f t="shared" ref="R1923:R1986" si="60">IF(AND(C1923&gt;=22,C1923&lt;=27),"22-27",
 IF(AND(C1923&gt;=28,C1923&lt;=33),"28-33",
 IF(AND(C1923&gt;=34,C1923&lt;=39),"34-39",
 IF(AND(C1923&gt;=40,C1923&lt;=45),"40-45",
 IF(AND(C1923&gt;=46,C1923&lt;=51),"46-51",
 IF(AND(C1923&gt;=52,C1923&lt;=57),"52-57","Other"))))))</f>
        <v>22-27</v>
      </c>
      <c r="S1923">
        <f t="shared" ref="S1923:S1986" si="61">K1923-I1923</f>
        <v>17</v>
      </c>
    </row>
    <row r="1924" spans="1:19">
      <c r="A1924" t="s">
        <v>1998</v>
      </c>
      <c r="B1924" t="s">
        <v>30</v>
      </c>
      <c r="C1924" s="4">
        <v>44</v>
      </c>
      <c r="D1924" t="s">
        <v>14</v>
      </c>
      <c r="E1924" t="s">
        <v>15</v>
      </c>
      <c r="F1924" t="s">
        <v>26</v>
      </c>
      <c r="G1924" t="s">
        <v>27</v>
      </c>
      <c r="H1924" t="s">
        <v>37</v>
      </c>
      <c r="I1924" s="9">
        <v>45008</v>
      </c>
      <c r="J1924" s="9">
        <v>45030</v>
      </c>
      <c r="K1924" s="9">
        <v>45040</v>
      </c>
      <c r="L1924" t="s">
        <v>19</v>
      </c>
      <c r="M1924" s="4">
        <v>61971</v>
      </c>
      <c r="N1924">
        <v>3.9</v>
      </c>
      <c r="O1924" t="s">
        <v>20</v>
      </c>
      <c r="P1924" s="4">
        <v>3</v>
      </c>
      <c r="Q1924" t="s">
        <v>63</v>
      </c>
      <c r="R1924" s="10" t="str">
        <f t="shared" si="60"/>
        <v>40-45</v>
      </c>
      <c r="S1924">
        <f t="shared" si="61"/>
        <v>32</v>
      </c>
    </row>
    <row r="1925" spans="1:19">
      <c r="A1925" t="s">
        <v>1999</v>
      </c>
      <c r="B1925" t="s">
        <v>13</v>
      </c>
      <c r="C1925" s="4">
        <v>27</v>
      </c>
      <c r="D1925" t="s">
        <v>24</v>
      </c>
      <c r="E1925" t="s">
        <v>43</v>
      </c>
      <c r="F1925" t="s">
        <v>78</v>
      </c>
      <c r="G1925" t="s">
        <v>17</v>
      </c>
      <c r="H1925" t="s">
        <v>48</v>
      </c>
      <c r="I1925" s="9">
        <v>45008</v>
      </c>
      <c r="J1925" s="9">
        <v>45025</v>
      </c>
      <c r="K1925" s="9">
        <v>45032</v>
      </c>
      <c r="L1925" t="s">
        <v>75</v>
      </c>
      <c r="M1925" s="5"/>
      <c r="P1925" s="4">
        <v>5</v>
      </c>
      <c r="Q1925" t="s">
        <v>21</v>
      </c>
      <c r="R1925" s="10" t="str">
        <f t="shared" si="60"/>
        <v>22-27</v>
      </c>
      <c r="S1925">
        <f t="shared" si="61"/>
        <v>24</v>
      </c>
    </row>
    <row r="1926" spans="1:19">
      <c r="A1926" t="s">
        <v>2000</v>
      </c>
      <c r="B1926" t="s">
        <v>30</v>
      </c>
      <c r="C1926" s="4">
        <v>32</v>
      </c>
      <c r="D1926" t="s">
        <v>24</v>
      </c>
      <c r="E1926" t="s">
        <v>43</v>
      </c>
      <c r="F1926" t="s">
        <v>96</v>
      </c>
      <c r="G1926" t="s">
        <v>32</v>
      </c>
      <c r="H1926" t="s">
        <v>51</v>
      </c>
      <c r="I1926" s="9">
        <v>45008</v>
      </c>
      <c r="J1926" s="9">
        <v>45016</v>
      </c>
      <c r="K1926" s="9">
        <v>45028</v>
      </c>
      <c r="L1926" t="s">
        <v>56</v>
      </c>
      <c r="M1926" s="5"/>
      <c r="P1926" s="5"/>
      <c r="Q1926" t="s">
        <v>21</v>
      </c>
      <c r="R1926" s="10" t="str">
        <f t="shared" si="60"/>
        <v>28-33</v>
      </c>
      <c r="S1926">
        <f t="shared" si="61"/>
        <v>20</v>
      </c>
    </row>
    <row r="1927" spans="1:19">
      <c r="A1927" t="s">
        <v>2001</v>
      </c>
      <c r="B1927" t="s">
        <v>13</v>
      </c>
      <c r="C1927" s="4">
        <v>28</v>
      </c>
      <c r="D1927" t="s">
        <v>24</v>
      </c>
      <c r="E1927" t="s">
        <v>43</v>
      </c>
      <c r="F1927" t="s">
        <v>96</v>
      </c>
      <c r="G1927" t="s">
        <v>17</v>
      </c>
      <c r="H1927" t="s">
        <v>48</v>
      </c>
      <c r="I1927" s="9">
        <v>45008</v>
      </c>
      <c r="J1927" s="9">
        <v>45018</v>
      </c>
      <c r="K1927" s="9">
        <v>45028</v>
      </c>
      <c r="L1927" t="s">
        <v>19</v>
      </c>
      <c r="M1927" s="4">
        <v>44715</v>
      </c>
      <c r="N1927">
        <v>4.3</v>
      </c>
      <c r="O1927" t="s">
        <v>20</v>
      </c>
      <c r="P1927" s="4">
        <v>4</v>
      </c>
      <c r="Q1927" t="s">
        <v>21</v>
      </c>
      <c r="R1927" s="10" t="str">
        <f t="shared" si="60"/>
        <v>28-33</v>
      </c>
      <c r="S1927">
        <f t="shared" si="61"/>
        <v>20</v>
      </c>
    </row>
    <row r="1928" spans="1:19">
      <c r="A1928" t="s">
        <v>2002</v>
      </c>
      <c r="B1928" t="s">
        <v>30</v>
      </c>
      <c r="C1928" s="4">
        <v>38</v>
      </c>
      <c r="D1928" t="s">
        <v>129</v>
      </c>
      <c r="E1928" t="s">
        <v>205</v>
      </c>
      <c r="F1928" t="s">
        <v>31</v>
      </c>
      <c r="G1928" t="s">
        <v>27</v>
      </c>
      <c r="H1928" t="s">
        <v>48</v>
      </c>
      <c r="I1928" s="9">
        <v>45009</v>
      </c>
      <c r="J1928" s="9">
        <v>45018</v>
      </c>
      <c r="K1928" s="9">
        <v>45025</v>
      </c>
      <c r="L1928" t="s">
        <v>19</v>
      </c>
      <c r="M1928" s="4">
        <v>65488</v>
      </c>
      <c r="N1928">
        <v>4.8</v>
      </c>
      <c r="O1928" t="s">
        <v>20</v>
      </c>
      <c r="P1928" s="4">
        <v>4</v>
      </c>
      <c r="Q1928" t="s">
        <v>28</v>
      </c>
      <c r="R1928" s="10" t="str">
        <f t="shared" si="60"/>
        <v>34-39</v>
      </c>
      <c r="S1928">
        <f t="shared" si="61"/>
        <v>16</v>
      </c>
    </row>
    <row r="1929" spans="1:19">
      <c r="A1929" t="s">
        <v>2003</v>
      </c>
      <c r="B1929" t="s">
        <v>13</v>
      </c>
      <c r="C1929" s="4">
        <v>25</v>
      </c>
      <c r="D1929" t="s">
        <v>24</v>
      </c>
      <c r="E1929" t="s">
        <v>43</v>
      </c>
      <c r="F1929" t="s">
        <v>16</v>
      </c>
      <c r="G1929" t="s">
        <v>17</v>
      </c>
      <c r="H1929" t="s">
        <v>37</v>
      </c>
      <c r="I1929" s="9">
        <v>45009</v>
      </c>
      <c r="J1929" s="9">
        <v>45029</v>
      </c>
      <c r="K1929" s="9">
        <v>45039</v>
      </c>
      <c r="L1929" t="s">
        <v>56</v>
      </c>
      <c r="M1929" s="5"/>
      <c r="P1929" s="4">
        <v>4</v>
      </c>
      <c r="Q1929" t="s">
        <v>28</v>
      </c>
      <c r="R1929" s="10" t="str">
        <f t="shared" si="60"/>
        <v>22-27</v>
      </c>
      <c r="S1929">
        <f t="shared" si="61"/>
        <v>30</v>
      </c>
    </row>
    <row r="1930" spans="1:19">
      <c r="A1930" t="s">
        <v>2004</v>
      </c>
      <c r="B1930" t="s">
        <v>30</v>
      </c>
      <c r="C1930" s="4">
        <v>25</v>
      </c>
      <c r="D1930" t="s">
        <v>14</v>
      </c>
      <c r="E1930" t="s">
        <v>65</v>
      </c>
      <c r="F1930" t="s">
        <v>96</v>
      </c>
      <c r="G1930" t="s">
        <v>69</v>
      </c>
      <c r="H1930" t="s">
        <v>48</v>
      </c>
      <c r="I1930" s="9">
        <v>45009</v>
      </c>
      <c r="J1930" s="9">
        <v>45030</v>
      </c>
      <c r="K1930" s="9">
        <v>45034</v>
      </c>
      <c r="L1930" t="s">
        <v>19</v>
      </c>
      <c r="M1930" s="4">
        <v>41870</v>
      </c>
      <c r="N1930">
        <v>4.5</v>
      </c>
      <c r="O1930" t="s">
        <v>20</v>
      </c>
      <c r="P1930" s="4">
        <v>4</v>
      </c>
      <c r="Q1930" t="s">
        <v>28</v>
      </c>
      <c r="R1930" s="10" t="str">
        <f t="shared" si="60"/>
        <v>22-27</v>
      </c>
      <c r="S1930">
        <f t="shared" si="61"/>
        <v>25</v>
      </c>
    </row>
    <row r="1931" spans="1:19">
      <c r="A1931" t="s">
        <v>2005</v>
      </c>
      <c r="B1931" t="s">
        <v>13</v>
      </c>
      <c r="C1931" s="4">
        <v>40</v>
      </c>
      <c r="D1931" t="s">
        <v>34</v>
      </c>
      <c r="E1931" t="s">
        <v>35</v>
      </c>
      <c r="F1931" t="s">
        <v>53</v>
      </c>
      <c r="G1931" t="s">
        <v>32</v>
      </c>
      <c r="H1931" t="s">
        <v>37</v>
      </c>
      <c r="I1931" s="9">
        <v>45009</v>
      </c>
      <c r="J1931" s="9">
        <v>45027</v>
      </c>
      <c r="K1931" s="9">
        <v>45037</v>
      </c>
      <c r="L1931" t="s">
        <v>38</v>
      </c>
      <c r="M1931" s="5"/>
      <c r="P1931" s="4">
        <v>4</v>
      </c>
      <c r="Q1931" t="s">
        <v>28</v>
      </c>
      <c r="R1931" s="10" t="str">
        <f t="shared" si="60"/>
        <v>40-45</v>
      </c>
      <c r="S1931">
        <f t="shared" si="61"/>
        <v>28</v>
      </c>
    </row>
    <row r="1932" spans="1:19">
      <c r="A1932" t="s">
        <v>2006</v>
      </c>
      <c r="B1932" t="s">
        <v>13</v>
      </c>
      <c r="C1932" s="4">
        <v>35</v>
      </c>
      <c r="D1932" t="s">
        <v>24</v>
      </c>
      <c r="E1932" t="s">
        <v>43</v>
      </c>
      <c r="F1932" t="s">
        <v>50</v>
      </c>
      <c r="G1932" t="s">
        <v>17</v>
      </c>
      <c r="H1932" t="s">
        <v>48</v>
      </c>
      <c r="I1932" s="9">
        <v>45009</v>
      </c>
      <c r="J1932" s="9">
        <v>45026</v>
      </c>
      <c r="K1932" s="9">
        <v>45032</v>
      </c>
      <c r="L1932" t="s">
        <v>19</v>
      </c>
      <c r="M1932" s="4">
        <v>50108</v>
      </c>
      <c r="N1932">
        <v>3.9</v>
      </c>
      <c r="O1932" t="s">
        <v>20</v>
      </c>
      <c r="P1932" s="4">
        <v>4</v>
      </c>
      <c r="Q1932" t="s">
        <v>28</v>
      </c>
      <c r="R1932" s="10" t="str">
        <f t="shared" si="60"/>
        <v>34-39</v>
      </c>
      <c r="S1932">
        <f t="shared" si="61"/>
        <v>23</v>
      </c>
    </row>
    <row r="1933" spans="1:19">
      <c r="A1933" t="s">
        <v>2007</v>
      </c>
      <c r="B1933" t="s">
        <v>13</v>
      </c>
      <c r="C1933" s="4">
        <v>28</v>
      </c>
      <c r="D1933" t="s">
        <v>14</v>
      </c>
      <c r="E1933" t="s">
        <v>15</v>
      </c>
      <c r="F1933" t="s">
        <v>125</v>
      </c>
      <c r="G1933" t="s">
        <v>17</v>
      </c>
      <c r="H1933" t="s">
        <v>37</v>
      </c>
      <c r="I1933" s="9">
        <v>45009</v>
      </c>
      <c r="J1933" s="9">
        <v>45023</v>
      </c>
      <c r="K1933" s="9">
        <v>45033</v>
      </c>
      <c r="L1933" t="s">
        <v>19</v>
      </c>
      <c r="M1933" s="4">
        <v>126231</v>
      </c>
      <c r="N1933">
        <v>4.0999999999999996</v>
      </c>
      <c r="O1933" t="s">
        <v>20</v>
      </c>
      <c r="P1933" s="4">
        <v>3</v>
      </c>
      <c r="Q1933" t="s">
        <v>63</v>
      </c>
      <c r="R1933" s="10" t="str">
        <f t="shared" si="60"/>
        <v>28-33</v>
      </c>
      <c r="S1933">
        <f t="shared" si="61"/>
        <v>24</v>
      </c>
    </row>
    <row r="1934" spans="1:19">
      <c r="A1934" t="s">
        <v>2008</v>
      </c>
      <c r="B1934" t="s">
        <v>13</v>
      </c>
      <c r="C1934" s="4">
        <v>32</v>
      </c>
      <c r="D1934" t="s">
        <v>34</v>
      </c>
      <c r="E1934" t="s">
        <v>35</v>
      </c>
      <c r="F1934" t="s">
        <v>50</v>
      </c>
      <c r="G1934" t="s">
        <v>69</v>
      </c>
      <c r="H1934" t="s">
        <v>18</v>
      </c>
      <c r="I1934" s="9">
        <v>45010</v>
      </c>
      <c r="J1934" s="9">
        <v>45030</v>
      </c>
      <c r="K1934" s="9">
        <v>45036</v>
      </c>
      <c r="L1934" t="s">
        <v>19</v>
      </c>
      <c r="M1934" s="4">
        <v>40080</v>
      </c>
      <c r="N1934">
        <v>4</v>
      </c>
      <c r="O1934" t="s">
        <v>20</v>
      </c>
      <c r="P1934" s="4">
        <v>5</v>
      </c>
      <c r="Q1934" t="s">
        <v>28</v>
      </c>
      <c r="R1934" s="10" t="str">
        <f t="shared" si="60"/>
        <v>28-33</v>
      </c>
      <c r="S1934">
        <f t="shared" si="61"/>
        <v>26</v>
      </c>
    </row>
    <row r="1935" spans="1:19">
      <c r="A1935" t="s">
        <v>2009</v>
      </c>
      <c r="B1935" t="s">
        <v>30</v>
      </c>
      <c r="C1935" s="4">
        <v>25</v>
      </c>
      <c r="D1935" t="s">
        <v>40</v>
      </c>
      <c r="E1935" t="s">
        <v>41</v>
      </c>
      <c r="F1935" t="s">
        <v>44</v>
      </c>
      <c r="G1935" t="s">
        <v>27</v>
      </c>
      <c r="H1935" t="s">
        <v>18</v>
      </c>
      <c r="I1935" s="9">
        <v>45010</v>
      </c>
      <c r="J1935" s="9">
        <v>45020</v>
      </c>
      <c r="K1935" s="9">
        <v>45030</v>
      </c>
      <c r="L1935" t="s">
        <v>19</v>
      </c>
      <c r="M1935" s="4">
        <v>58622</v>
      </c>
      <c r="N1935">
        <v>4.5</v>
      </c>
      <c r="O1935" t="s">
        <v>45</v>
      </c>
      <c r="P1935" s="4">
        <v>4</v>
      </c>
      <c r="Q1935" t="s">
        <v>21</v>
      </c>
      <c r="R1935" s="10" t="str">
        <f t="shared" si="60"/>
        <v>22-27</v>
      </c>
      <c r="S1935">
        <f t="shared" si="61"/>
        <v>20</v>
      </c>
    </row>
    <row r="1936" spans="1:19">
      <c r="A1936" t="s">
        <v>2010</v>
      </c>
      <c r="B1936" t="s">
        <v>30</v>
      </c>
      <c r="C1936" s="4">
        <v>25</v>
      </c>
      <c r="D1936" t="s">
        <v>80</v>
      </c>
      <c r="E1936" t="s">
        <v>81</v>
      </c>
      <c r="F1936" t="s">
        <v>78</v>
      </c>
      <c r="G1936" t="s">
        <v>27</v>
      </c>
      <c r="H1936" t="s">
        <v>48</v>
      </c>
      <c r="I1936" s="9">
        <v>45010</v>
      </c>
      <c r="J1936" s="9">
        <v>45018</v>
      </c>
      <c r="K1936" s="9">
        <v>45027</v>
      </c>
      <c r="L1936" t="s">
        <v>19</v>
      </c>
      <c r="M1936" s="4">
        <v>62252</v>
      </c>
      <c r="N1936">
        <v>3.9</v>
      </c>
      <c r="O1936" t="s">
        <v>20</v>
      </c>
      <c r="P1936" s="4">
        <v>5</v>
      </c>
      <c r="Q1936" t="s">
        <v>28</v>
      </c>
      <c r="R1936" s="10" t="str">
        <f t="shared" si="60"/>
        <v>22-27</v>
      </c>
      <c r="S1936">
        <f t="shared" si="61"/>
        <v>17</v>
      </c>
    </row>
    <row r="1937" spans="1:19">
      <c r="A1937" t="s">
        <v>2011</v>
      </c>
      <c r="B1937" t="s">
        <v>30</v>
      </c>
      <c r="C1937" s="4">
        <v>24</v>
      </c>
      <c r="D1937" t="s">
        <v>34</v>
      </c>
      <c r="E1937" t="s">
        <v>47</v>
      </c>
      <c r="F1937" t="s">
        <v>44</v>
      </c>
      <c r="G1937" t="s">
        <v>27</v>
      </c>
      <c r="H1937" t="s">
        <v>51</v>
      </c>
      <c r="I1937" s="9">
        <v>45010</v>
      </c>
      <c r="J1937" s="9">
        <v>45032</v>
      </c>
      <c r="K1937" s="9">
        <v>45044</v>
      </c>
      <c r="L1937" t="s">
        <v>38</v>
      </c>
      <c r="M1937" s="5"/>
      <c r="P1937" s="4">
        <v>4</v>
      </c>
      <c r="Q1937" t="s">
        <v>28</v>
      </c>
      <c r="R1937" s="10" t="str">
        <f t="shared" si="60"/>
        <v>22-27</v>
      </c>
      <c r="S1937">
        <f t="shared" si="61"/>
        <v>34</v>
      </c>
    </row>
    <row r="1938" spans="1:19">
      <c r="A1938" t="s">
        <v>2012</v>
      </c>
      <c r="B1938" t="s">
        <v>13</v>
      </c>
      <c r="C1938" s="4">
        <v>26</v>
      </c>
      <c r="D1938" t="s">
        <v>24</v>
      </c>
      <c r="E1938" t="s">
        <v>43</v>
      </c>
      <c r="F1938" t="s">
        <v>31</v>
      </c>
      <c r="G1938" t="s">
        <v>17</v>
      </c>
      <c r="H1938" t="s">
        <v>37</v>
      </c>
      <c r="I1938" s="9">
        <v>45010</v>
      </c>
      <c r="J1938" s="9">
        <v>45025</v>
      </c>
      <c r="K1938" s="9">
        <v>45031</v>
      </c>
      <c r="L1938" t="s">
        <v>19</v>
      </c>
      <c r="M1938" s="5"/>
      <c r="O1938" t="s">
        <v>20</v>
      </c>
      <c r="P1938" s="5"/>
      <c r="Q1938" t="s">
        <v>28</v>
      </c>
      <c r="R1938" s="10" t="str">
        <f t="shared" si="60"/>
        <v>22-27</v>
      </c>
      <c r="S1938">
        <f t="shared" si="61"/>
        <v>21</v>
      </c>
    </row>
    <row r="1939" spans="1:19">
      <c r="A1939" t="s">
        <v>2013</v>
      </c>
      <c r="B1939" t="s">
        <v>30</v>
      </c>
      <c r="C1939" s="4">
        <v>25</v>
      </c>
      <c r="D1939" t="s">
        <v>24</v>
      </c>
      <c r="E1939" t="s">
        <v>43</v>
      </c>
      <c r="F1939" t="s">
        <v>96</v>
      </c>
      <c r="G1939" t="s">
        <v>27</v>
      </c>
      <c r="H1939" t="s">
        <v>37</v>
      </c>
      <c r="I1939" s="9">
        <v>45010</v>
      </c>
      <c r="J1939" s="9">
        <v>45019</v>
      </c>
      <c r="K1939" s="9">
        <v>45029</v>
      </c>
      <c r="L1939" t="s">
        <v>19</v>
      </c>
      <c r="M1939" s="4">
        <v>58679</v>
      </c>
      <c r="N1939">
        <v>4.7</v>
      </c>
      <c r="O1939" t="s">
        <v>20</v>
      </c>
      <c r="P1939" s="4">
        <v>4</v>
      </c>
      <c r="Q1939" t="s">
        <v>28</v>
      </c>
      <c r="R1939" s="10" t="str">
        <f t="shared" si="60"/>
        <v>22-27</v>
      </c>
      <c r="S1939">
        <f t="shared" si="61"/>
        <v>19</v>
      </c>
    </row>
    <row r="1940" spans="1:19">
      <c r="A1940" t="s">
        <v>2014</v>
      </c>
      <c r="B1940" t="s">
        <v>13</v>
      </c>
      <c r="C1940" s="4">
        <v>31</v>
      </c>
      <c r="D1940" t="s">
        <v>14</v>
      </c>
      <c r="E1940" t="s">
        <v>65</v>
      </c>
      <c r="F1940" t="s">
        <v>78</v>
      </c>
      <c r="G1940" t="s">
        <v>17</v>
      </c>
      <c r="H1940" t="s">
        <v>67</v>
      </c>
      <c r="I1940" s="9">
        <v>45011</v>
      </c>
      <c r="J1940" s="9">
        <v>45019</v>
      </c>
      <c r="K1940" s="9">
        <v>45026</v>
      </c>
      <c r="L1940" t="s">
        <v>19</v>
      </c>
      <c r="M1940" s="4">
        <v>50549</v>
      </c>
      <c r="N1940">
        <v>4.4000000000000004</v>
      </c>
      <c r="O1940" t="s">
        <v>20</v>
      </c>
      <c r="P1940" s="4">
        <v>4</v>
      </c>
      <c r="Q1940" t="s">
        <v>63</v>
      </c>
      <c r="R1940" s="10" t="str">
        <f t="shared" si="60"/>
        <v>28-33</v>
      </c>
      <c r="S1940">
        <f t="shared" si="61"/>
        <v>15</v>
      </c>
    </row>
    <row r="1941" spans="1:19">
      <c r="A1941" t="s">
        <v>2015</v>
      </c>
      <c r="B1941" t="s">
        <v>13</v>
      </c>
      <c r="C1941" s="4">
        <v>53</v>
      </c>
      <c r="D1941" t="s">
        <v>14</v>
      </c>
      <c r="E1941" t="s">
        <v>65</v>
      </c>
      <c r="F1941" t="s">
        <v>16</v>
      </c>
      <c r="G1941" t="s">
        <v>27</v>
      </c>
      <c r="H1941" t="s">
        <v>37</v>
      </c>
      <c r="I1941" s="9">
        <v>45011</v>
      </c>
      <c r="J1941" s="9">
        <v>45019</v>
      </c>
      <c r="K1941" s="9">
        <v>45024</v>
      </c>
      <c r="L1941" t="s">
        <v>38</v>
      </c>
      <c r="M1941" s="5"/>
      <c r="P1941" s="4">
        <v>4</v>
      </c>
      <c r="Q1941" t="s">
        <v>21</v>
      </c>
      <c r="R1941" s="10" t="str">
        <f t="shared" si="60"/>
        <v>52-57</v>
      </c>
      <c r="S1941">
        <f t="shared" si="61"/>
        <v>13</v>
      </c>
    </row>
    <row r="1942" spans="1:19">
      <c r="A1942" t="s">
        <v>2016</v>
      </c>
      <c r="B1942" t="s">
        <v>13</v>
      </c>
      <c r="C1942" s="4">
        <v>26</v>
      </c>
      <c r="D1942" t="s">
        <v>14</v>
      </c>
      <c r="E1942" t="s">
        <v>65</v>
      </c>
      <c r="F1942" t="s">
        <v>26</v>
      </c>
      <c r="G1942" t="s">
        <v>27</v>
      </c>
      <c r="H1942" t="s">
        <v>18</v>
      </c>
      <c r="I1942" s="9">
        <v>45011</v>
      </c>
      <c r="J1942" s="9">
        <v>45021</v>
      </c>
      <c r="K1942" s="9">
        <v>45027</v>
      </c>
      <c r="L1942" t="s">
        <v>38</v>
      </c>
      <c r="M1942" s="5"/>
      <c r="P1942" s="4">
        <v>4</v>
      </c>
      <c r="Q1942" t="s">
        <v>28</v>
      </c>
      <c r="R1942" s="10" t="str">
        <f t="shared" si="60"/>
        <v>22-27</v>
      </c>
      <c r="S1942">
        <f t="shared" si="61"/>
        <v>16</v>
      </c>
    </row>
    <row r="1943" spans="1:19">
      <c r="A1943" t="s">
        <v>2017</v>
      </c>
      <c r="B1943" t="s">
        <v>13</v>
      </c>
      <c r="C1943" s="4">
        <v>22</v>
      </c>
      <c r="D1943" t="s">
        <v>14</v>
      </c>
      <c r="E1943" t="s">
        <v>65</v>
      </c>
      <c r="F1943" t="s">
        <v>93</v>
      </c>
      <c r="G1943" t="s">
        <v>27</v>
      </c>
      <c r="H1943" t="s">
        <v>67</v>
      </c>
      <c r="I1943" s="9">
        <v>45011</v>
      </c>
      <c r="J1943" s="9">
        <v>45033</v>
      </c>
      <c r="K1943" s="9">
        <v>45045</v>
      </c>
      <c r="L1943" t="s">
        <v>38</v>
      </c>
      <c r="M1943" s="5"/>
      <c r="P1943" s="4">
        <v>4</v>
      </c>
      <c r="Q1943" t="s">
        <v>63</v>
      </c>
      <c r="R1943" s="10" t="str">
        <f t="shared" si="60"/>
        <v>22-27</v>
      </c>
      <c r="S1943">
        <f t="shared" si="61"/>
        <v>34</v>
      </c>
    </row>
    <row r="1944" spans="1:19">
      <c r="A1944" t="s">
        <v>2018</v>
      </c>
      <c r="B1944" t="s">
        <v>30</v>
      </c>
      <c r="C1944" s="4">
        <v>31</v>
      </c>
      <c r="D1944" t="s">
        <v>24</v>
      </c>
      <c r="E1944" t="s">
        <v>25</v>
      </c>
      <c r="F1944" t="s">
        <v>36</v>
      </c>
      <c r="G1944" t="s">
        <v>69</v>
      </c>
      <c r="H1944" t="s">
        <v>51</v>
      </c>
      <c r="I1944" s="9">
        <v>45011</v>
      </c>
      <c r="J1944" s="9">
        <v>45020</v>
      </c>
      <c r="K1944" s="9">
        <v>45025</v>
      </c>
      <c r="L1944" t="s">
        <v>19</v>
      </c>
      <c r="M1944" s="4">
        <v>56575</v>
      </c>
      <c r="N1944">
        <v>4.4000000000000004</v>
      </c>
      <c r="O1944" t="s">
        <v>20</v>
      </c>
      <c r="P1944" s="4">
        <v>4</v>
      </c>
      <c r="Q1944" t="s">
        <v>28</v>
      </c>
      <c r="R1944" s="10" t="str">
        <f t="shared" si="60"/>
        <v>28-33</v>
      </c>
      <c r="S1944">
        <f t="shared" si="61"/>
        <v>14</v>
      </c>
    </row>
    <row r="1945" spans="1:19">
      <c r="A1945" t="s">
        <v>2019</v>
      </c>
      <c r="B1945" t="s">
        <v>30</v>
      </c>
      <c r="C1945" s="4">
        <v>34</v>
      </c>
      <c r="D1945" t="s">
        <v>14</v>
      </c>
      <c r="E1945" t="s">
        <v>15</v>
      </c>
      <c r="F1945" t="s">
        <v>53</v>
      </c>
      <c r="G1945" t="s">
        <v>17</v>
      </c>
      <c r="H1945" t="s">
        <v>18</v>
      </c>
      <c r="I1945" s="9">
        <v>45012</v>
      </c>
      <c r="J1945" s="9">
        <v>45031</v>
      </c>
      <c r="K1945" s="9">
        <v>45041</v>
      </c>
      <c r="L1945" t="s">
        <v>19</v>
      </c>
      <c r="M1945" s="4">
        <v>58743</v>
      </c>
      <c r="N1945">
        <v>4.9000000000000004</v>
      </c>
      <c r="O1945" t="s">
        <v>20</v>
      </c>
      <c r="P1945" s="4">
        <v>5</v>
      </c>
      <c r="Q1945" t="s">
        <v>28</v>
      </c>
      <c r="R1945" s="10" t="str">
        <f t="shared" si="60"/>
        <v>34-39</v>
      </c>
      <c r="S1945">
        <f t="shared" si="61"/>
        <v>29</v>
      </c>
    </row>
    <row r="1946" spans="1:19">
      <c r="A1946" t="s">
        <v>2020</v>
      </c>
      <c r="B1946" t="s">
        <v>30</v>
      </c>
      <c r="C1946" s="4">
        <v>33</v>
      </c>
      <c r="D1946" t="s">
        <v>14</v>
      </c>
      <c r="E1946" t="s">
        <v>15</v>
      </c>
      <c r="F1946" t="s">
        <v>44</v>
      </c>
      <c r="G1946" t="s">
        <v>27</v>
      </c>
      <c r="H1946" t="s">
        <v>18</v>
      </c>
      <c r="I1946" s="9">
        <v>45012</v>
      </c>
      <c r="J1946" s="9">
        <v>45030</v>
      </c>
      <c r="K1946" s="9">
        <v>45038</v>
      </c>
      <c r="L1946" t="s">
        <v>56</v>
      </c>
      <c r="M1946" s="5"/>
      <c r="P1946" s="4">
        <v>4</v>
      </c>
      <c r="Q1946" t="s">
        <v>28</v>
      </c>
      <c r="R1946" s="10" t="str">
        <f t="shared" si="60"/>
        <v>28-33</v>
      </c>
      <c r="S1946">
        <f t="shared" si="61"/>
        <v>26</v>
      </c>
    </row>
    <row r="1947" spans="1:19">
      <c r="A1947" t="s">
        <v>2021</v>
      </c>
      <c r="B1947" t="s">
        <v>13</v>
      </c>
      <c r="C1947" s="4">
        <v>32</v>
      </c>
      <c r="D1947" t="s">
        <v>14</v>
      </c>
      <c r="E1947" t="s">
        <v>15</v>
      </c>
      <c r="F1947" t="s">
        <v>93</v>
      </c>
      <c r="G1947" t="s">
        <v>27</v>
      </c>
      <c r="H1947" t="s">
        <v>18</v>
      </c>
      <c r="I1947" s="9">
        <v>45013</v>
      </c>
      <c r="J1947" s="9">
        <v>45030</v>
      </c>
      <c r="K1947" s="9">
        <v>45042</v>
      </c>
      <c r="L1947" t="s">
        <v>38</v>
      </c>
      <c r="M1947" s="5"/>
      <c r="P1947" s="4">
        <v>4</v>
      </c>
      <c r="Q1947" t="s">
        <v>28</v>
      </c>
      <c r="R1947" s="10" t="str">
        <f t="shared" si="60"/>
        <v>28-33</v>
      </c>
      <c r="S1947">
        <f t="shared" si="61"/>
        <v>29</v>
      </c>
    </row>
    <row r="1948" spans="1:19">
      <c r="A1948" t="s">
        <v>2022</v>
      </c>
      <c r="B1948" t="s">
        <v>13</v>
      </c>
      <c r="C1948" s="4">
        <v>30</v>
      </c>
      <c r="D1948" t="s">
        <v>14</v>
      </c>
      <c r="E1948" t="s">
        <v>65</v>
      </c>
      <c r="F1948" t="s">
        <v>16</v>
      </c>
      <c r="G1948" t="s">
        <v>17</v>
      </c>
      <c r="H1948" t="s">
        <v>37</v>
      </c>
      <c r="I1948" s="9">
        <v>45013</v>
      </c>
      <c r="J1948" s="9">
        <v>45035</v>
      </c>
      <c r="K1948" s="9">
        <v>45041</v>
      </c>
      <c r="L1948" t="s">
        <v>19</v>
      </c>
      <c r="M1948" s="4">
        <v>67790</v>
      </c>
      <c r="N1948">
        <v>4.0999999999999996</v>
      </c>
      <c r="O1948" t="s">
        <v>20</v>
      </c>
      <c r="P1948" s="4">
        <v>4</v>
      </c>
      <c r="Q1948" t="s">
        <v>28</v>
      </c>
      <c r="R1948" s="10" t="str">
        <f t="shared" si="60"/>
        <v>28-33</v>
      </c>
      <c r="S1948">
        <f t="shared" si="61"/>
        <v>28</v>
      </c>
    </row>
    <row r="1949" spans="1:19">
      <c r="A1949" t="s">
        <v>2023</v>
      </c>
      <c r="B1949" t="s">
        <v>13</v>
      </c>
      <c r="C1949" s="4">
        <v>24</v>
      </c>
      <c r="D1949" t="s">
        <v>14</v>
      </c>
      <c r="E1949" t="s">
        <v>65</v>
      </c>
      <c r="F1949" t="s">
        <v>50</v>
      </c>
      <c r="G1949" t="s">
        <v>17</v>
      </c>
      <c r="H1949" t="s">
        <v>37</v>
      </c>
      <c r="I1949" s="9">
        <v>45013</v>
      </c>
      <c r="J1949" s="9">
        <v>45025</v>
      </c>
      <c r="K1949" s="9">
        <v>45034</v>
      </c>
      <c r="L1949" t="s">
        <v>38</v>
      </c>
      <c r="M1949" s="5"/>
      <c r="P1949" s="4">
        <v>5</v>
      </c>
      <c r="Q1949" t="s">
        <v>28</v>
      </c>
      <c r="R1949" s="10" t="str">
        <f t="shared" si="60"/>
        <v>22-27</v>
      </c>
      <c r="S1949">
        <f t="shared" si="61"/>
        <v>21</v>
      </c>
    </row>
    <row r="1950" spans="1:19">
      <c r="A1950" t="s">
        <v>2024</v>
      </c>
      <c r="B1950" t="s">
        <v>13</v>
      </c>
      <c r="C1950" s="4">
        <v>29</v>
      </c>
      <c r="D1950" t="s">
        <v>24</v>
      </c>
      <c r="E1950" t="s">
        <v>43</v>
      </c>
      <c r="F1950" t="s">
        <v>106</v>
      </c>
      <c r="G1950" t="s">
        <v>17</v>
      </c>
      <c r="H1950" t="s">
        <v>48</v>
      </c>
      <c r="I1950" s="9">
        <v>45013</v>
      </c>
      <c r="J1950" s="9">
        <v>45027</v>
      </c>
      <c r="K1950" s="9">
        <v>45034</v>
      </c>
      <c r="L1950" t="s">
        <v>19</v>
      </c>
      <c r="M1950" s="4">
        <v>182910</v>
      </c>
      <c r="N1950">
        <v>4.3</v>
      </c>
      <c r="O1950" t="s">
        <v>20</v>
      </c>
      <c r="P1950" s="4">
        <v>4</v>
      </c>
      <c r="Q1950" t="s">
        <v>28</v>
      </c>
      <c r="R1950" s="10" t="str">
        <f t="shared" si="60"/>
        <v>28-33</v>
      </c>
      <c r="S1950">
        <f t="shared" si="61"/>
        <v>21</v>
      </c>
    </row>
    <row r="1951" spans="1:19">
      <c r="A1951" t="s">
        <v>2025</v>
      </c>
      <c r="B1951" t="s">
        <v>13</v>
      </c>
      <c r="C1951" s="4">
        <v>37</v>
      </c>
      <c r="D1951" t="s">
        <v>129</v>
      </c>
      <c r="E1951" t="s">
        <v>205</v>
      </c>
      <c r="F1951" t="s">
        <v>36</v>
      </c>
      <c r="G1951" t="s">
        <v>69</v>
      </c>
      <c r="H1951" t="s">
        <v>37</v>
      </c>
      <c r="I1951" s="9">
        <v>45013</v>
      </c>
      <c r="J1951" s="9">
        <v>45032</v>
      </c>
      <c r="K1951" s="9">
        <v>45037</v>
      </c>
      <c r="L1951" t="s">
        <v>19</v>
      </c>
      <c r="M1951" s="4">
        <v>59642</v>
      </c>
      <c r="N1951">
        <v>4.4000000000000004</v>
      </c>
      <c r="O1951" t="s">
        <v>20</v>
      </c>
      <c r="P1951" s="4">
        <v>3</v>
      </c>
      <c r="Q1951" t="s">
        <v>28</v>
      </c>
      <c r="R1951" s="10" t="str">
        <f t="shared" si="60"/>
        <v>34-39</v>
      </c>
      <c r="S1951">
        <f t="shared" si="61"/>
        <v>24</v>
      </c>
    </row>
    <row r="1952" spans="1:19">
      <c r="A1952" t="s">
        <v>2026</v>
      </c>
      <c r="B1952" t="s">
        <v>13</v>
      </c>
      <c r="C1952" s="4">
        <v>22</v>
      </c>
      <c r="D1952" t="s">
        <v>83</v>
      </c>
      <c r="E1952" t="s">
        <v>117</v>
      </c>
      <c r="F1952" t="s">
        <v>86</v>
      </c>
      <c r="G1952" t="s">
        <v>17</v>
      </c>
      <c r="H1952" t="s">
        <v>18</v>
      </c>
      <c r="I1952" s="9">
        <v>45013</v>
      </c>
      <c r="J1952" s="9">
        <v>45033</v>
      </c>
      <c r="K1952" s="9">
        <v>45038</v>
      </c>
      <c r="L1952" t="s">
        <v>38</v>
      </c>
      <c r="M1952" s="5"/>
      <c r="P1952" s="4">
        <v>4</v>
      </c>
      <c r="Q1952" t="s">
        <v>28</v>
      </c>
      <c r="R1952" s="10" t="str">
        <f t="shared" si="60"/>
        <v>22-27</v>
      </c>
      <c r="S1952">
        <f t="shared" si="61"/>
        <v>25</v>
      </c>
    </row>
    <row r="1953" spans="1:19">
      <c r="A1953" t="s">
        <v>2027</v>
      </c>
      <c r="B1953" t="s">
        <v>13</v>
      </c>
      <c r="C1953" s="4">
        <v>34</v>
      </c>
      <c r="D1953" t="s">
        <v>34</v>
      </c>
      <c r="E1953" t="s">
        <v>47</v>
      </c>
      <c r="F1953" t="s">
        <v>61</v>
      </c>
      <c r="G1953" t="s">
        <v>69</v>
      </c>
      <c r="H1953" t="s">
        <v>18</v>
      </c>
      <c r="I1953" s="9">
        <v>45013</v>
      </c>
      <c r="J1953" s="9">
        <v>45033</v>
      </c>
      <c r="K1953" s="9">
        <v>45037</v>
      </c>
      <c r="L1953" t="s">
        <v>38</v>
      </c>
      <c r="M1953" s="5"/>
      <c r="P1953" s="4">
        <v>4</v>
      </c>
      <c r="Q1953" t="s">
        <v>28</v>
      </c>
      <c r="R1953" s="10" t="str">
        <f t="shared" si="60"/>
        <v>34-39</v>
      </c>
      <c r="S1953">
        <f t="shared" si="61"/>
        <v>24</v>
      </c>
    </row>
    <row r="1954" spans="1:19">
      <c r="A1954" t="s">
        <v>2028</v>
      </c>
      <c r="B1954" t="s">
        <v>30</v>
      </c>
      <c r="C1954" s="4">
        <v>22</v>
      </c>
      <c r="D1954" t="s">
        <v>40</v>
      </c>
      <c r="E1954" t="s">
        <v>41</v>
      </c>
      <c r="F1954" t="s">
        <v>31</v>
      </c>
      <c r="G1954" t="s">
        <v>27</v>
      </c>
      <c r="H1954" t="s">
        <v>37</v>
      </c>
      <c r="I1954" s="9">
        <v>45014</v>
      </c>
      <c r="J1954" s="9">
        <v>45034</v>
      </c>
      <c r="K1954" s="9">
        <v>45044</v>
      </c>
      <c r="L1954" t="s">
        <v>19</v>
      </c>
      <c r="M1954" s="4">
        <v>75050</v>
      </c>
      <c r="N1954">
        <v>4.9000000000000004</v>
      </c>
      <c r="O1954" t="s">
        <v>20</v>
      </c>
      <c r="P1954" s="4">
        <v>4</v>
      </c>
      <c r="Q1954" t="s">
        <v>28</v>
      </c>
      <c r="R1954" s="10" t="str">
        <f t="shared" si="60"/>
        <v>22-27</v>
      </c>
      <c r="S1954">
        <f t="shared" si="61"/>
        <v>30</v>
      </c>
    </row>
    <row r="1955" spans="1:19">
      <c r="A1955" t="s">
        <v>2029</v>
      </c>
      <c r="B1955" t="s">
        <v>30</v>
      </c>
      <c r="C1955" s="4">
        <v>25</v>
      </c>
      <c r="D1955" t="s">
        <v>24</v>
      </c>
      <c r="E1955" t="s">
        <v>25</v>
      </c>
      <c r="F1955" t="s">
        <v>53</v>
      </c>
      <c r="G1955" t="s">
        <v>69</v>
      </c>
      <c r="H1955" t="s">
        <v>37</v>
      </c>
      <c r="I1955" s="9">
        <v>45014</v>
      </c>
      <c r="J1955" s="9">
        <v>45029</v>
      </c>
      <c r="K1955" s="9">
        <v>45033</v>
      </c>
      <c r="L1955" t="s">
        <v>38</v>
      </c>
      <c r="M1955" s="5"/>
      <c r="P1955" s="5"/>
      <c r="Q1955" t="s">
        <v>28</v>
      </c>
      <c r="R1955" s="10" t="str">
        <f t="shared" si="60"/>
        <v>22-27</v>
      </c>
      <c r="S1955">
        <f t="shared" si="61"/>
        <v>19</v>
      </c>
    </row>
    <row r="1956" spans="1:19">
      <c r="A1956" t="s">
        <v>2030</v>
      </c>
      <c r="B1956" t="s">
        <v>23</v>
      </c>
      <c r="C1956" s="4">
        <v>25</v>
      </c>
      <c r="D1956" t="s">
        <v>14</v>
      </c>
      <c r="E1956" t="s">
        <v>15</v>
      </c>
      <c r="F1956" t="s">
        <v>16</v>
      </c>
      <c r="G1956" t="s">
        <v>32</v>
      </c>
      <c r="H1956" t="s">
        <v>48</v>
      </c>
      <c r="I1956" s="9">
        <v>45014</v>
      </c>
      <c r="J1956" s="9">
        <v>45033</v>
      </c>
      <c r="K1956" s="9">
        <v>45039</v>
      </c>
      <c r="L1956" t="s">
        <v>19</v>
      </c>
      <c r="M1956" s="4">
        <v>69562</v>
      </c>
      <c r="N1956">
        <v>5</v>
      </c>
      <c r="O1956" t="s">
        <v>20</v>
      </c>
      <c r="P1956" s="4">
        <v>4</v>
      </c>
      <c r="Q1956" t="s">
        <v>28</v>
      </c>
      <c r="R1956" s="10" t="str">
        <f t="shared" si="60"/>
        <v>22-27</v>
      </c>
      <c r="S1956">
        <f t="shared" si="61"/>
        <v>25</v>
      </c>
    </row>
    <row r="1957" spans="1:19">
      <c r="A1957" t="s">
        <v>2031</v>
      </c>
      <c r="B1957" t="s">
        <v>23</v>
      </c>
      <c r="C1957" s="4">
        <v>30</v>
      </c>
      <c r="D1957" t="s">
        <v>83</v>
      </c>
      <c r="E1957" t="s">
        <v>84</v>
      </c>
      <c r="F1957" t="s">
        <v>36</v>
      </c>
      <c r="G1957" t="s">
        <v>27</v>
      </c>
      <c r="H1957" t="s">
        <v>18</v>
      </c>
      <c r="I1957" s="9">
        <v>45014</v>
      </c>
      <c r="J1957" s="9">
        <v>45024</v>
      </c>
      <c r="K1957" s="9">
        <v>45028</v>
      </c>
      <c r="L1957" t="s">
        <v>19</v>
      </c>
      <c r="M1957" s="4">
        <v>70444</v>
      </c>
      <c r="N1957">
        <v>4.4000000000000004</v>
      </c>
      <c r="O1957" t="s">
        <v>20</v>
      </c>
      <c r="P1957" s="5"/>
      <c r="Q1957" t="s">
        <v>28</v>
      </c>
      <c r="R1957" s="10" t="str">
        <f t="shared" si="60"/>
        <v>28-33</v>
      </c>
      <c r="S1957">
        <f t="shared" si="61"/>
        <v>14</v>
      </c>
    </row>
    <row r="1958" spans="1:19">
      <c r="A1958" t="s">
        <v>2032</v>
      </c>
      <c r="B1958" t="s">
        <v>30</v>
      </c>
      <c r="C1958" s="4">
        <v>30</v>
      </c>
      <c r="D1958" t="s">
        <v>34</v>
      </c>
      <c r="E1958" t="s">
        <v>35</v>
      </c>
      <c r="F1958" t="s">
        <v>31</v>
      </c>
      <c r="G1958" t="s">
        <v>27</v>
      </c>
      <c r="H1958" t="s">
        <v>48</v>
      </c>
      <c r="I1958" s="9">
        <v>45014</v>
      </c>
      <c r="J1958" s="9">
        <v>45025</v>
      </c>
      <c r="K1958" s="9">
        <v>45037</v>
      </c>
      <c r="L1958" t="s">
        <v>19</v>
      </c>
      <c r="M1958" s="4">
        <v>63629</v>
      </c>
      <c r="N1958">
        <v>4.8</v>
      </c>
      <c r="O1958" t="s">
        <v>20</v>
      </c>
      <c r="P1958" s="4">
        <v>5</v>
      </c>
      <c r="Q1958" t="s">
        <v>28</v>
      </c>
      <c r="R1958" s="10" t="str">
        <f t="shared" si="60"/>
        <v>28-33</v>
      </c>
      <c r="S1958">
        <f t="shared" si="61"/>
        <v>23</v>
      </c>
    </row>
    <row r="1959" spans="1:19">
      <c r="A1959" t="s">
        <v>2033</v>
      </c>
      <c r="B1959" t="s">
        <v>13</v>
      </c>
      <c r="C1959" s="4">
        <v>31</v>
      </c>
      <c r="D1959" t="s">
        <v>40</v>
      </c>
      <c r="E1959" t="s">
        <v>41</v>
      </c>
      <c r="F1959" t="s">
        <v>26</v>
      </c>
      <c r="G1959" t="s">
        <v>17</v>
      </c>
      <c r="H1959" t="s">
        <v>37</v>
      </c>
      <c r="I1959" s="9">
        <v>45014</v>
      </c>
      <c r="J1959" s="9">
        <v>45024</v>
      </c>
      <c r="K1959" s="9">
        <v>45029</v>
      </c>
      <c r="L1959" t="s">
        <v>19</v>
      </c>
      <c r="M1959" s="4">
        <v>66417</v>
      </c>
      <c r="N1959">
        <v>5</v>
      </c>
      <c r="O1959" t="s">
        <v>20</v>
      </c>
      <c r="P1959" s="4">
        <v>4</v>
      </c>
      <c r="Q1959" t="s">
        <v>21</v>
      </c>
      <c r="R1959" s="10" t="str">
        <f t="shared" si="60"/>
        <v>28-33</v>
      </c>
      <c r="S1959">
        <f t="shared" si="61"/>
        <v>15</v>
      </c>
    </row>
    <row r="1960" spans="1:19">
      <c r="A1960" t="s">
        <v>2034</v>
      </c>
      <c r="B1960" t="s">
        <v>30</v>
      </c>
      <c r="C1960" s="4">
        <v>27</v>
      </c>
      <c r="D1960" t="s">
        <v>14</v>
      </c>
      <c r="E1960" t="s">
        <v>15</v>
      </c>
      <c r="F1960" t="s">
        <v>50</v>
      </c>
      <c r="G1960" t="s">
        <v>27</v>
      </c>
      <c r="H1960" t="s">
        <v>37</v>
      </c>
      <c r="I1960" s="9">
        <v>45015</v>
      </c>
      <c r="J1960" s="9">
        <v>45033</v>
      </c>
      <c r="K1960" s="9">
        <v>45043</v>
      </c>
      <c r="L1960" t="s">
        <v>19</v>
      </c>
      <c r="M1960" s="4">
        <v>51298</v>
      </c>
      <c r="N1960">
        <v>3.6</v>
      </c>
      <c r="O1960" t="s">
        <v>20</v>
      </c>
      <c r="P1960" s="4">
        <v>3</v>
      </c>
      <c r="Q1960" t="s">
        <v>21</v>
      </c>
      <c r="R1960" s="10" t="str">
        <f t="shared" si="60"/>
        <v>22-27</v>
      </c>
      <c r="S1960">
        <f t="shared" si="61"/>
        <v>28</v>
      </c>
    </row>
    <row r="1961" spans="1:19">
      <c r="A1961" t="s">
        <v>2035</v>
      </c>
      <c r="B1961" t="s">
        <v>30</v>
      </c>
      <c r="C1961" s="4">
        <v>28</v>
      </c>
      <c r="D1961" t="s">
        <v>83</v>
      </c>
      <c r="E1961" t="s">
        <v>117</v>
      </c>
      <c r="F1961" t="s">
        <v>53</v>
      </c>
      <c r="G1961" t="s">
        <v>32</v>
      </c>
      <c r="H1961" t="s">
        <v>37</v>
      </c>
      <c r="I1961" s="9">
        <v>45015</v>
      </c>
      <c r="J1961" s="9">
        <v>45027</v>
      </c>
      <c r="K1961" s="9">
        <v>45031</v>
      </c>
      <c r="L1961" t="s">
        <v>19</v>
      </c>
      <c r="M1961" s="4">
        <v>55095</v>
      </c>
      <c r="N1961">
        <v>3.6</v>
      </c>
      <c r="O1961" t="s">
        <v>45</v>
      </c>
      <c r="P1961" s="4">
        <v>4</v>
      </c>
      <c r="Q1961" t="s">
        <v>28</v>
      </c>
      <c r="R1961" s="10" t="str">
        <f t="shared" si="60"/>
        <v>28-33</v>
      </c>
      <c r="S1961">
        <f t="shared" si="61"/>
        <v>16</v>
      </c>
    </row>
    <row r="1962" spans="1:19">
      <c r="A1962" t="s">
        <v>2036</v>
      </c>
      <c r="B1962" t="s">
        <v>13</v>
      </c>
      <c r="C1962" s="4">
        <v>31</v>
      </c>
      <c r="D1962" t="s">
        <v>24</v>
      </c>
      <c r="E1962" t="s">
        <v>25</v>
      </c>
      <c r="F1962" t="s">
        <v>50</v>
      </c>
      <c r="G1962" t="s">
        <v>32</v>
      </c>
      <c r="H1962" t="s">
        <v>37</v>
      </c>
      <c r="I1962" s="9">
        <v>45015</v>
      </c>
      <c r="J1962" s="9">
        <v>45031</v>
      </c>
      <c r="K1962" s="9">
        <v>45037</v>
      </c>
      <c r="L1962" t="s">
        <v>38</v>
      </c>
      <c r="M1962" s="5"/>
      <c r="P1962" s="4">
        <v>4</v>
      </c>
      <c r="Q1962" t="s">
        <v>28</v>
      </c>
      <c r="R1962" s="10" t="str">
        <f t="shared" si="60"/>
        <v>28-33</v>
      </c>
      <c r="S1962">
        <f t="shared" si="61"/>
        <v>22</v>
      </c>
    </row>
    <row r="1963" spans="1:19">
      <c r="A1963" t="s">
        <v>2037</v>
      </c>
      <c r="B1963" t="s">
        <v>13</v>
      </c>
      <c r="C1963" s="4">
        <v>30</v>
      </c>
      <c r="D1963" t="s">
        <v>24</v>
      </c>
      <c r="E1963" t="s">
        <v>25</v>
      </c>
      <c r="F1963" t="s">
        <v>106</v>
      </c>
      <c r="G1963" t="s">
        <v>27</v>
      </c>
      <c r="H1963" t="s">
        <v>37</v>
      </c>
      <c r="I1963" s="9">
        <v>45015</v>
      </c>
      <c r="J1963" s="9">
        <v>45030</v>
      </c>
      <c r="K1963" s="9">
        <v>45041</v>
      </c>
      <c r="L1963" t="s">
        <v>19</v>
      </c>
      <c r="M1963" s="5"/>
      <c r="O1963" t="s">
        <v>20</v>
      </c>
      <c r="P1963" s="5"/>
      <c r="Q1963" t="s">
        <v>21</v>
      </c>
      <c r="R1963" s="10" t="str">
        <f t="shared" si="60"/>
        <v>28-33</v>
      </c>
      <c r="S1963">
        <f t="shared" si="61"/>
        <v>26</v>
      </c>
    </row>
    <row r="1964" spans="1:19">
      <c r="A1964" t="s">
        <v>2038</v>
      </c>
      <c r="B1964" t="s">
        <v>30</v>
      </c>
      <c r="C1964" s="4">
        <v>38</v>
      </c>
      <c r="D1964" t="s">
        <v>24</v>
      </c>
      <c r="E1964" t="s">
        <v>43</v>
      </c>
      <c r="F1964" t="s">
        <v>36</v>
      </c>
      <c r="G1964" t="s">
        <v>27</v>
      </c>
      <c r="H1964" t="s">
        <v>18</v>
      </c>
      <c r="I1964" s="9">
        <v>45015</v>
      </c>
      <c r="J1964" s="9">
        <v>45029</v>
      </c>
      <c r="K1964" s="9">
        <v>45038</v>
      </c>
      <c r="L1964" t="s">
        <v>75</v>
      </c>
      <c r="M1964" s="5"/>
      <c r="P1964" s="4">
        <v>4</v>
      </c>
      <c r="Q1964" t="s">
        <v>63</v>
      </c>
      <c r="R1964" s="10" t="str">
        <f t="shared" si="60"/>
        <v>34-39</v>
      </c>
      <c r="S1964">
        <f t="shared" si="61"/>
        <v>23</v>
      </c>
    </row>
    <row r="1965" spans="1:19">
      <c r="A1965" t="s">
        <v>2039</v>
      </c>
      <c r="B1965" t="s">
        <v>13</v>
      </c>
      <c r="C1965" s="4">
        <v>37</v>
      </c>
      <c r="D1965" t="s">
        <v>24</v>
      </c>
      <c r="E1965" t="s">
        <v>43</v>
      </c>
      <c r="F1965" t="s">
        <v>93</v>
      </c>
      <c r="G1965" t="s">
        <v>66</v>
      </c>
      <c r="H1965" t="s">
        <v>37</v>
      </c>
      <c r="I1965" s="9">
        <v>45015</v>
      </c>
      <c r="J1965" s="9">
        <v>45026</v>
      </c>
      <c r="K1965" s="9">
        <v>45032</v>
      </c>
      <c r="L1965" t="s">
        <v>56</v>
      </c>
      <c r="M1965" s="5"/>
      <c r="P1965" s="4">
        <v>5</v>
      </c>
      <c r="Q1965" t="s">
        <v>63</v>
      </c>
      <c r="R1965" s="10" t="str">
        <f t="shared" si="60"/>
        <v>34-39</v>
      </c>
      <c r="S1965">
        <f t="shared" si="61"/>
        <v>17</v>
      </c>
    </row>
    <row r="1966" spans="1:19">
      <c r="A1966" t="s">
        <v>2040</v>
      </c>
      <c r="B1966" t="s">
        <v>13</v>
      </c>
      <c r="C1966" s="4">
        <v>31</v>
      </c>
      <c r="D1966" t="s">
        <v>83</v>
      </c>
      <c r="E1966" t="s">
        <v>84</v>
      </c>
      <c r="F1966" t="s">
        <v>16</v>
      </c>
      <c r="G1966" t="s">
        <v>27</v>
      </c>
      <c r="H1966" t="s">
        <v>37</v>
      </c>
      <c r="I1966" s="9">
        <v>45015</v>
      </c>
      <c r="J1966" s="9">
        <v>45025</v>
      </c>
      <c r="K1966" s="9">
        <v>45032</v>
      </c>
      <c r="L1966" t="s">
        <v>38</v>
      </c>
      <c r="M1966" s="5"/>
      <c r="P1966" s="4">
        <v>5</v>
      </c>
      <c r="Q1966" t="s">
        <v>21</v>
      </c>
      <c r="R1966" s="10" t="str">
        <f t="shared" si="60"/>
        <v>28-33</v>
      </c>
      <c r="S1966">
        <f t="shared" si="61"/>
        <v>17</v>
      </c>
    </row>
    <row r="1967" spans="1:19">
      <c r="A1967" t="s">
        <v>2041</v>
      </c>
      <c r="B1967" t="s">
        <v>30</v>
      </c>
      <c r="C1967" s="4">
        <v>25</v>
      </c>
      <c r="D1967" t="s">
        <v>40</v>
      </c>
      <c r="E1967" t="s">
        <v>41</v>
      </c>
      <c r="F1967" t="s">
        <v>78</v>
      </c>
      <c r="G1967" t="s">
        <v>27</v>
      </c>
      <c r="H1967" t="s">
        <v>37</v>
      </c>
      <c r="I1967" s="9">
        <v>45015</v>
      </c>
      <c r="J1967" s="9">
        <v>45032</v>
      </c>
      <c r="K1967" s="9">
        <v>45039</v>
      </c>
      <c r="L1967" t="s">
        <v>19</v>
      </c>
      <c r="M1967" s="4">
        <v>47612</v>
      </c>
      <c r="N1967">
        <v>4.7</v>
      </c>
      <c r="O1967" t="s">
        <v>20</v>
      </c>
      <c r="P1967" s="4">
        <v>4</v>
      </c>
      <c r="Q1967" t="s">
        <v>21</v>
      </c>
      <c r="R1967" s="10" t="str">
        <f t="shared" si="60"/>
        <v>22-27</v>
      </c>
      <c r="S1967">
        <f t="shared" si="61"/>
        <v>24</v>
      </c>
    </row>
    <row r="1968" spans="1:19">
      <c r="A1968" t="s">
        <v>2042</v>
      </c>
      <c r="B1968" t="s">
        <v>13</v>
      </c>
      <c r="C1968" s="4">
        <v>22</v>
      </c>
      <c r="D1968" t="s">
        <v>14</v>
      </c>
      <c r="E1968" t="s">
        <v>15</v>
      </c>
      <c r="F1968" t="s">
        <v>73</v>
      </c>
      <c r="G1968" t="s">
        <v>27</v>
      </c>
      <c r="H1968" t="s">
        <v>18</v>
      </c>
      <c r="I1968" s="9">
        <v>45016</v>
      </c>
      <c r="J1968" s="9">
        <v>45035</v>
      </c>
      <c r="K1968" s="9">
        <v>45043</v>
      </c>
      <c r="L1968" t="s">
        <v>56</v>
      </c>
      <c r="M1968" s="5"/>
      <c r="P1968" s="4">
        <v>4</v>
      </c>
      <c r="Q1968" t="s">
        <v>28</v>
      </c>
      <c r="R1968" s="10" t="str">
        <f t="shared" si="60"/>
        <v>22-27</v>
      </c>
      <c r="S1968">
        <f t="shared" si="61"/>
        <v>27</v>
      </c>
    </row>
    <row r="1969" spans="1:19">
      <c r="A1969" t="s">
        <v>2043</v>
      </c>
      <c r="B1969" t="s">
        <v>13</v>
      </c>
      <c r="C1969" s="4">
        <v>25</v>
      </c>
      <c r="D1969" t="s">
        <v>14</v>
      </c>
      <c r="E1969" t="s">
        <v>15</v>
      </c>
      <c r="F1969" t="s">
        <v>73</v>
      </c>
      <c r="G1969" t="s">
        <v>66</v>
      </c>
      <c r="H1969" t="s">
        <v>18</v>
      </c>
      <c r="I1969" s="9">
        <v>45016</v>
      </c>
      <c r="J1969" s="9">
        <v>45024</v>
      </c>
      <c r="K1969" s="9">
        <v>45031</v>
      </c>
      <c r="L1969" t="s">
        <v>19</v>
      </c>
      <c r="M1969" s="4">
        <v>156031</v>
      </c>
      <c r="N1969">
        <v>4.5999999999999996</v>
      </c>
      <c r="O1969" t="s">
        <v>45</v>
      </c>
      <c r="P1969" s="4">
        <v>5</v>
      </c>
      <c r="Q1969" t="s">
        <v>28</v>
      </c>
      <c r="R1969" s="10" t="str">
        <f t="shared" si="60"/>
        <v>22-27</v>
      </c>
      <c r="S1969">
        <f t="shared" si="61"/>
        <v>15</v>
      </c>
    </row>
    <row r="1970" spans="1:19">
      <c r="A1970" t="s">
        <v>2044</v>
      </c>
      <c r="B1970" t="s">
        <v>13</v>
      </c>
      <c r="C1970" s="4">
        <v>38</v>
      </c>
      <c r="D1970" t="s">
        <v>14</v>
      </c>
      <c r="E1970" t="s">
        <v>15</v>
      </c>
      <c r="F1970" t="s">
        <v>50</v>
      </c>
      <c r="G1970" t="s">
        <v>32</v>
      </c>
      <c r="H1970" t="s">
        <v>37</v>
      </c>
      <c r="I1970" s="9">
        <v>45016</v>
      </c>
      <c r="J1970" s="9">
        <v>45033</v>
      </c>
      <c r="K1970" s="9">
        <v>45045</v>
      </c>
      <c r="L1970" t="s">
        <v>19</v>
      </c>
      <c r="M1970" s="5"/>
      <c r="O1970" t="s">
        <v>20</v>
      </c>
      <c r="P1970" s="4">
        <v>4</v>
      </c>
      <c r="Q1970" t="s">
        <v>21</v>
      </c>
      <c r="R1970" s="10" t="str">
        <f t="shared" si="60"/>
        <v>34-39</v>
      </c>
      <c r="S1970">
        <f t="shared" si="61"/>
        <v>29</v>
      </c>
    </row>
    <row r="1971" spans="1:19">
      <c r="A1971" t="s">
        <v>2045</v>
      </c>
      <c r="B1971" t="s">
        <v>13</v>
      </c>
      <c r="C1971" s="4">
        <v>30</v>
      </c>
      <c r="D1971" t="s">
        <v>58</v>
      </c>
      <c r="E1971" t="s">
        <v>59</v>
      </c>
      <c r="F1971" t="s">
        <v>96</v>
      </c>
      <c r="G1971" t="s">
        <v>17</v>
      </c>
      <c r="H1971" t="s">
        <v>18</v>
      </c>
      <c r="I1971" s="9">
        <v>45016</v>
      </c>
      <c r="J1971" s="9">
        <v>45026</v>
      </c>
      <c r="K1971" s="9">
        <v>45033</v>
      </c>
      <c r="L1971" t="s">
        <v>19</v>
      </c>
      <c r="M1971" s="4">
        <v>37594</v>
      </c>
      <c r="N1971">
        <v>3.8</v>
      </c>
      <c r="O1971" t="s">
        <v>45</v>
      </c>
      <c r="P1971" s="4">
        <v>4</v>
      </c>
      <c r="Q1971" t="s">
        <v>28</v>
      </c>
      <c r="R1971" s="10" t="str">
        <f t="shared" si="60"/>
        <v>28-33</v>
      </c>
      <c r="S1971">
        <f t="shared" si="61"/>
        <v>17</v>
      </c>
    </row>
    <row r="1972" spans="1:19">
      <c r="A1972" t="s">
        <v>2046</v>
      </c>
      <c r="B1972" t="s">
        <v>13</v>
      </c>
      <c r="C1972" s="4">
        <v>50</v>
      </c>
      <c r="D1972" t="s">
        <v>14</v>
      </c>
      <c r="E1972" t="s">
        <v>15</v>
      </c>
      <c r="F1972" t="s">
        <v>78</v>
      </c>
      <c r="G1972" t="s">
        <v>27</v>
      </c>
      <c r="H1972" t="s">
        <v>18</v>
      </c>
      <c r="I1972" s="9">
        <v>45016</v>
      </c>
      <c r="J1972" s="9">
        <v>45035</v>
      </c>
      <c r="K1972" s="9">
        <v>45045</v>
      </c>
      <c r="L1972" t="s">
        <v>19</v>
      </c>
      <c r="M1972" s="4">
        <v>54676</v>
      </c>
      <c r="N1972">
        <v>3.5</v>
      </c>
      <c r="O1972" t="s">
        <v>20</v>
      </c>
      <c r="P1972" s="4">
        <v>5</v>
      </c>
      <c r="Q1972" t="s">
        <v>28</v>
      </c>
      <c r="R1972" s="10" t="str">
        <f t="shared" si="60"/>
        <v>46-51</v>
      </c>
      <c r="S1972">
        <f t="shared" si="61"/>
        <v>29</v>
      </c>
    </row>
    <row r="1973" spans="1:19">
      <c r="A1973" t="s">
        <v>2047</v>
      </c>
      <c r="B1973" t="s">
        <v>30</v>
      </c>
      <c r="C1973" s="4">
        <v>40</v>
      </c>
      <c r="D1973" t="s">
        <v>58</v>
      </c>
      <c r="E1973" t="s">
        <v>59</v>
      </c>
      <c r="F1973" t="s">
        <v>78</v>
      </c>
      <c r="G1973" t="s">
        <v>17</v>
      </c>
      <c r="H1973" t="s">
        <v>37</v>
      </c>
      <c r="I1973" s="9">
        <v>45017</v>
      </c>
      <c r="J1973" s="9">
        <v>45032</v>
      </c>
      <c r="K1973" s="9">
        <v>45040</v>
      </c>
      <c r="L1973" t="s">
        <v>38</v>
      </c>
      <c r="M1973" s="5"/>
      <c r="P1973" s="5"/>
      <c r="Q1973" t="s">
        <v>28</v>
      </c>
      <c r="R1973" s="10" t="str">
        <f t="shared" si="60"/>
        <v>40-45</v>
      </c>
      <c r="S1973">
        <f t="shared" si="61"/>
        <v>23</v>
      </c>
    </row>
    <row r="1974" spans="1:19">
      <c r="A1974" t="s">
        <v>2048</v>
      </c>
      <c r="B1974" t="s">
        <v>13</v>
      </c>
      <c r="C1974" s="4">
        <v>40</v>
      </c>
      <c r="D1974" t="s">
        <v>14</v>
      </c>
      <c r="E1974" t="s">
        <v>15</v>
      </c>
      <c r="F1974" t="s">
        <v>16</v>
      </c>
      <c r="G1974" t="s">
        <v>27</v>
      </c>
      <c r="H1974" t="s">
        <v>48</v>
      </c>
      <c r="I1974" s="9">
        <v>45017</v>
      </c>
      <c r="J1974" s="9">
        <v>45034</v>
      </c>
      <c r="K1974" s="9">
        <v>45038</v>
      </c>
      <c r="L1974" t="s">
        <v>19</v>
      </c>
      <c r="M1974" s="4">
        <v>55434</v>
      </c>
      <c r="N1974">
        <v>3.9</v>
      </c>
      <c r="O1974" t="s">
        <v>20</v>
      </c>
      <c r="P1974" s="4">
        <v>4</v>
      </c>
      <c r="Q1974" t="s">
        <v>28</v>
      </c>
      <c r="R1974" s="10" t="str">
        <f t="shared" si="60"/>
        <v>40-45</v>
      </c>
      <c r="S1974">
        <f t="shared" si="61"/>
        <v>21</v>
      </c>
    </row>
    <row r="1975" spans="1:19">
      <c r="A1975" t="s">
        <v>2049</v>
      </c>
      <c r="B1975" t="s">
        <v>13</v>
      </c>
      <c r="C1975" s="4">
        <v>25</v>
      </c>
      <c r="D1975" t="s">
        <v>24</v>
      </c>
      <c r="E1975" t="s">
        <v>25</v>
      </c>
      <c r="F1975" t="s">
        <v>61</v>
      </c>
      <c r="G1975" t="s">
        <v>32</v>
      </c>
      <c r="H1975" t="s">
        <v>37</v>
      </c>
      <c r="I1975" s="9">
        <v>45017</v>
      </c>
      <c r="J1975" s="9">
        <v>45026</v>
      </c>
      <c r="K1975" s="9">
        <v>45034</v>
      </c>
      <c r="L1975" t="s">
        <v>56</v>
      </c>
      <c r="M1975" s="5"/>
      <c r="P1975" s="4">
        <v>4</v>
      </c>
      <c r="Q1975" t="s">
        <v>21</v>
      </c>
      <c r="R1975" s="10" t="str">
        <f t="shared" si="60"/>
        <v>22-27</v>
      </c>
      <c r="S1975">
        <f t="shared" si="61"/>
        <v>17</v>
      </c>
    </row>
    <row r="1976" spans="1:19">
      <c r="A1976" t="s">
        <v>2050</v>
      </c>
      <c r="B1976" t="s">
        <v>13</v>
      </c>
      <c r="C1976" s="4">
        <v>23</v>
      </c>
      <c r="D1976" t="s">
        <v>24</v>
      </c>
      <c r="E1976" t="s">
        <v>43</v>
      </c>
      <c r="F1976" t="s">
        <v>78</v>
      </c>
      <c r="G1976" t="s">
        <v>27</v>
      </c>
      <c r="H1976" t="s">
        <v>37</v>
      </c>
      <c r="I1976" s="9">
        <v>45017</v>
      </c>
      <c r="J1976" s="9">
        <v>45035</v>
      </c>
      <c r="K1976" s="9">
        <v>45040</v>
      </c>
      <c r="L1976" t="s">
        <v>19</v>
      </c>
      <c r="M1976" s="4">
        <v>53163</v>
      </c>
      <c r="N1976">
        <v>3.7</v>
      </c>
      <c r="O1976" t="s">
        <v>20</v>
      </c>
      <c r="P1976" s="4">
        <v>2</v>
      </c>
      <c r="Q1976" t="s">
        <v>28</v>
      </c>
      <c r="R1976" s="10" t="str">
        <f t="shared" si="60"/>
        <v>22-27</v>
      </c>
      <c r="S1976">
        <f t="shared" si="61"/>
        <v>23</v>
      </c>
    </row>
    <row r="1977" spans="1:19">
      <c r="A1977" t="s">
        <v>2051</v>
      </c>
      <c r="B1977" t="s">
        <v>23</v>
      </c>
      <c r="C1977" s="4">
        <v>25</v>
      </c>
      <c r="D1977" t="s">
        <v>14</v>
      </c>
      <c r="E1977" t="s">
        <v>15</v>
      </c>
      <c r="F1977" t="s">
        <v>93</v>
      </c>
      <c r="G1977" t="s">
        <v>17</v>
      </c>
      <c r="H1977" t="s">
        <v>48</v>
      </c>
      <c r="I1977" s="9">
        <v>45018</v>
      </c>
      <c r="J1977" s="9">
        <v>45039</v>
      </c>
      <c r="K1977" s="9">
        <v>45045</v>
      </c>
      <c r="L1977" t="s">
        <v>19</v>
      </c>
      <c r="M1977" s="4">
        <v>150213</v>
      </c>
      <c r="N1977">
        <v>4.2</v>
      </c>
      <c r="O1977" t="s">
        <v>20</v>
      </c>
      <c r="P1977" s="4">
        <v>2</v>
      </c>
      <c r="Q1977" t="s">
        <v>21</v>
      </c>
      <c r="R1977" s="10" t="str">
        <f t="shared" si="60"/>
        <v>22-27</v>
      </c>
      <c r="S1977">
        <f t="shared" si="61"/>
        <v>27</v>
      </c>
    </row>
    <row r="1978" spans="1:19">
      <c r="A1978" t="s">
        <v>2052</v>
      </c>
      <c r="B1978" t="s">
        <v>13</v>
      </c>
      <c r="C1978" s="4">
        <v>25</v>
      </c>
      <c r="D1978" t="s">
        <v>14</v>
      </c>
      <c r="E1978" t="s">
        <v>15</v>
      </c>
      <c r="F1978" t="s">
        <v>61</v>
      </c>
      <c r="G1978" t="s">
        <v>17</v>
      </c>
      <c r="H1978" t="s">
        <v>37</v>
      </c>
      <c r="I1978" s="9">
        <v>45018</v>
      </c>
      <c r="J1978" s="9">
        <v>45038</v>
      </c>
      <c r="K1978" s="9">
        <v>45042</v>
      </c>
      <c r="L1978" t="s">
        <v>19</v>
      </c>
      <c r="M1978" s="4">
        <v>66907</v>
      </c>
      <c r="N1978">
        <v>4</v>
      </c>
      <c r="O1978" t="s">
        <v>20</v>
      </c>
      <c r="P1978" s="5"/>
      <c r="Q1978" t="s">
        <v>28</v>
      </c>
      <c r="R1978" s="10" t="str">
        <f t="shared" si="60"/>
        <v>22-27</v>
      </c>
      <c r="S1978">
        <f t="shared" si="61"/>
        <v>24</v>
      </c>
    </row>
    <row r="1979" spans="1:19">
      <c r="A1979" t="s">
        <v>2053</v>
      </c>
      <c r="B1979" t="s">
        <v>13</v>
      </c>
      <c r="C1979" s="4">
        <v>29</v>
      </c>
      <c r="D1979" t="s">
        <v>14</v>
      </c>
      <c r="E1979" t="s">
        <v>65</v>
      </c>
      <c r="F1979" t="s">
        <v>50</v>
      </c>
      <c r="G1979" t="s">
        <v>27</v>
      </c>
      <c r="H1979" t="s">
        <v>37</v>
      </c>
      <c r="I1979" s="9">
        <v>45018</v>
      </c>
      <c r="J1979" s="9">
        <v>45030</v>
      </c>
      <c r="K1979" s="9">
        <v>45035</v>
      </c>
      <c r="L1979" t="s">
        <v>38</v>
      </c>
      <c r="M1979" s="5"/>
      <c r="P1979" s="4">
        <v>4</v>
      </c>
      <c r="Q1979" t="s">
        <v>28</v>
      </c>
      <c r="R1979" s="10" t="str">
        <f t="shared" si="60"/>
        <v>28-33</v>
      </c>
      <c r="S1979">
        <f t="shared" si="61"/>
        <v>17</v>
      </c>
    </row>
    <row r="1980" spans="1:19">
      <c r="A1980" t="s">
        <v>2054</v>
      </c>
      <c r="B1980" t="s">
        <v>30</v>
      </c>
      <c r="C1980" s="4">
        <v>22</v>
      </c>
      <c r="D1980" t="s">
        <v>40</v>
      </c>
      <c r="E1980" t="s">
        <v>41</v>
      </c>
      <c r="F1980" t="s">
        <v>26</v>
      </c>
      <c r="G1980" t="s">
        <v>66</v>
      </c>
      <c r="H1980" t="s">
        <v>51</v>
      </c>
      <c r="I1980" s="9">
        <v>45018</v>
      </c>
      <c r="J1980" s="9">
        <v>45031</v>
      </c>
      <c r="K1980" s="9">
        <v>45036</v>
      </c>
      <c r="L1980" t="s">
        <v>19</v>
      </c>
      <c r="M1980" s="4">
        <v>51716</v>
      </c>
      <c r="N1980">
        <v>3.8</v>
      </c>
      <c r="O1980" t="s">
        <v>20</v>
      </c>
      <c r="P1980" s="5"/>
      <c r="Q1980" t="s">
        <v>28</v>
      </c>
      <c r="R1980" s="10" t="str">
        <f t="shared" si="60"/>
        <v>22-27</v>
      </c>
      <c r="S1980">
        <f t="shared" si="61"/>
        <v>18</v>
      </c>
    </row>
    <row r="1981" spans="1:19">
      <c r="A1981" t="s">
        <v>2055</v>
      </c>
      <c r="B1981" t="s">
        <v>30</v>
      </c>
      <c r="C1981" s="4">
        <v>30</v>
      </c>
      <c r="D1981" t="s">
        <v>34</v>
      </c>
      <c r="E1981" t="s">
        <v>35</v>
      </c>
      <c r="F1981" t="s">
        <v>106</v>
      </c>
      <c r="G1981" t="s">
        <v>27</v>
      </c>
      <c r="H1981" t="s">
        <v>18</v>
      </c>
      <c r="I1981" s="9">
        <v>45018</v>
      </c>
      <c r="J1981" s="9">
        <v>45032</v>
      </c>
      <c r="K1981" s="9">
        <v>45043</v>
      </c>
      <c r="L1981" t="s">
        <v>19</v>
      </c>
      <c r="M1981" s="4">
        <v>163450</v>
      </c>
      <c r="N1981">
        <v>4.9000000000000004</v>
      </c>
      <c r="O1981" t="s">
        <v>20</v>
      </c>
      <c r="P1981" s="4">
        <v>4</v>
      </c>
      <c r="Q1981" t="s">
        <v>21</v>
      </c>
      <c r="R1981" s="10" t="str">
        <f t="shared" si="60"/>
        <v>28-33</v>
      </c>
      <c r="S1981">
        <f t="shared" si="61"/>
        <v>25</v>
      </c>
    </row>
    <row r="1982" spans="1:19">
      <c r="A1982" t="s">
        <v>2056</v>
      </c>
      <c r="B1982" t="s">
        <v>13</v>
      </c>
      <c r="C1982" s="4">
        <v>35</v>
      </c>
      <c r="D1982" t="s">
        <v>83</v>
      </c>
      <c r="E1982" t="s">
        <v>117</v>
      </c>
      <c r="F1982" t="s">
        <v>73</v>
      </c>
      <c r="G1982" t="s">
        <v>27</v>
      </c>
      <c r="H1982" t="s">
        <v>37</v>
      </c>
      <c r="I1982" s="9">
        <v>45019</v>
      </c>
      <c r="J1982" s="9">
        <v>45027</v>
      </c>
      <c r="K1982" s="9">
        <v>45032</v>
      </c>
      <c r="L1982" t="s">
        <v>19</v>
      </c>
      <c r="M1982" s="4">
        <v>170991</v>
      </c>
      <c r="N1982">
        <v>4.3</v>
      </c>
      <c r="O1982" t="s">
        <v>45</v>
      </c>
      <c r="P1982" s="4">
        <v>4</v>
      </c>
      <c r="Q1982" t="s">
        <v>28</v>
      </c>
      <c r="R1982" s="10" t="str">
        <f t="shared" si="60"/>
        <v>34-39</v>
      </c>
      <c r="S1982">
        <f t="shared" si="61"/>
        <v>13</v>
      </c>
    </row>
    <row r="1983" spans="1:19">
      <c r="A1983" t="s">
        <v>2057</v>
      </c>
      <c r="B1983" t="s">
        <v>30</v>
      </c>
      <c r="C1983" s="4">
        <v>29</v>
      </c>
      <c r="D1983" t="s">
        <v>24</v>
      </c>
      <c r="E1983" t="s">
        <v>43</v>
      </c>
      <c r="F1983" t="s">
        <v>93</v>
      </c>
      <c r="G1983" t="s">
        <v>69</v>
      </c>
      <c r="H1983" t="s">
        <v>48</v>
      </c>
      <c r="I1983" s="9">
        <v>45019</v>
      </c>
      <c r="J1983" s="9">
        <v>45035</v>
      </c>
      <c r="K1983" s="9">
        <v>45040</v>
      </c>
      <c r="L1983" t="s">
        <v>19</v>
      </c>
      <c r="M1983" s="5"/>
      <c r="O1983" t="s">
        <v>20</v>
      </c>
      <c r="P1983" s="4">
        <v>5</v>
      </c>
      <c r="Q1983" t="s">
        <v>28</v>
      </c>
      <c r="R1983" s="10" t="str">
        <f t="shared" si="60"/>
        <v>28-33</v>
      </c>
      <c r="S1983">
        <f t="shared" si="61"/>
        <v>21</v>
      </c>
    </row>
    <row r="1984" spans="1:19">
      <c r="A1984" t="s">
        <v>2058</v>
      </c>
      <c r="B1984" t="s">
        <v>13</v>
      </c>
      <c r="C1984" s="4">
        <v>35</v>
      </c>
      <c r="D1984" t="s">
        <v>14</v>
      </c>
      <c r="E1984" t="s">
        <v>15</v>
      </c>
      <c r="F1984" t="s">
        <v>78</v>
      </c>
      <c r="G1984" t="s">
        <v>27</v>
      </c>
      <c r="H1984" t="s">
        <v>37</v>
      </c>
      <c r="I1984" s="9">
        <v>45019</v>
      </c>
      <c r="J1984" s="9">
        <v>45030</v>
      </c>
      <c r="K1984" s="9">
        <v>45036</v>
      </c>
      <c r="L1984" t="s">
        <v>19</v>
      </c>
      <c r="M1984" s="4">
        <v>40815</v>
      </c>
      <c r="N1984">
        <v>4</v>
      </c>
      <c r="O1984" t="s">
        <v>20</v>
      </c>
      <c r="P1984" s="4">
        <v>5</v>
      </c>
      <c r="Q1984" t="s">
        <v>63</v>
      </c>
      <c r="R1984" s="10" t="str">
        <f t="shared" si="60"/>
        <v>34-39</v>
      </c>
      <c r="S1984">
        <f t="shared" si="61"/>
        <v>17</v>
      </c>
    </row>
    <row r="1985" spans="1:19">
      <c r="A1985" t="s">
        <v>2059</v>
      </c>
      <c r="B1985" t="s">
        <v>13</v>
      </c>
      <c r="C1985" s="4">
        <v>23</v>
      </c>
      <c r="D1985" t="s">
        <v>14</v>
      </c>
      <c r="E1985" t="s">
        <v>15</v>
      </c>
      <c r="F1985" t="s">
        <v>61</v>
      </c>
      <c r="G1985" t="s">
        <v>27</v>
      </c>
      <c r="H1985" t="s">
        <v>37</v>
      </c>
      <c r="I1985" s="9">
        <v>45019</v>
      </c>
      <c r="J1985" s="9">
        <v>45030</v>
      </c>
      <c r="K1985" s="9">
        <v>45038</v>
      </c>
      <c r="L1985" t="s">
        <v>19</v>
      </c>
      <c r="M1985" s="4">
        <v>66245</v>
      </c>
      <c r="N1985">
        <v>3.9</v>
      </c>
      <c r="O1985" t="s">
        <v>20</v>
      </c>
      <c r="P1985" s="4">
        <v>4</v>
      </c>
      <c r="Q1985" t="s">
        <v>28</v>
      </c>
      <c r="R1985" s="10" t="str">
        <f t="shared" si="60"/>
        <v>22-27</v>
      </c>
      <c r="S1985">
        <f t="shared" si="61"/>
        <v>19</v>
      </c>
    </row>
    <row r="1986" spans="1:19">
      <c r="A1986" t="s">
        <v>2060</v>
      </c>
      <c r="B1986" t="s">
        <v>13</v>
      </c>
      <c r="C1986" s="4">
        <v>30</v>
      </c>
      <c r="D1986" t="s">
        <v>24</v>
      </c>
      <c r="E1986" t="s">
        <v>43</v>
      </c>
      <c r="F1986" t="s">
        <v>36</v>
      </c>
      <c r="G1986" t="s">
        <v>17</v>
      </c>
      <c r="H1986" t="s">
        <v>37</v>
      </c>
      <c r="I1986" s="9">
        <v>45019</v>
      </c>
      <c r="J1986" s="9">
        <v>45028</v>
      </c>
      <c r="K1986" s="9">
        <v>45036</v>
      </c>
      <c r="L1986" t="s">
        <v>19</v>
      </c>
      <c r="M1986" s="4">
        <v>63190</v>
      </c>
      <c r="N1986">
        <v>4</v>
      </c>
      <c r="O1986" t="s">
        <v>20</v>
      </c>
      <c r="P1986" s="4">
        <v>4</v>
      </c>
      <c r="Q1986" t="s">
        <v>28</v>
      </c>
      <c r="R1986" s="10" t="str">
        <f t="shared" si="60"/>
        <v>28-33</v>
      </c>
      <c r="S1986">
        <f t="shared" si="61"/>
        <v>17</v>
      </c>
    </row>
    <row r="1987" spans="1:19">
      <c r="A1987" t="s">
        <v>2061</v>
      </c>
      <c r="B1987" t="s">
        <v>13</v>
      </c>
      <c r="C1987" s="4">
        <v>29</v>
      </c>
      <c r="D1987" t="s">
        <v>14</v>
      </c>
      <c r="E1987" t="s">
        <v>15</v>
      </c>
      <c r="F1987" t="s">
        <v>16</v>
      </c>
      <c r="G1987" t="s">
        <v>27</v>
      </c>
      <c r="H1987" t="s">
        <v>48</v>
      </c>
      <c r="I1987" s="9">
        <v>45020</v>
      </c>
      <c r="J1987" s="9">
        <v>45036</v>
      </c>
      <c r="K1987" s="9">
        <v>45042</v>
      </c>
      <c r="L1987" t="s">
        <v>38</v>
      </c>
      <c r="M1987" s="5"/>
      <c r="P1987" s="5"/>
      <c r="Q1987" t="s">
        <v>28</v>
      </c>
      <c r="R1987" s="10" t="str">
        <f t="shared" ref="R1987:R2050" si="62">IF(AND(C1987&gt;=22,C1987&lt;=27),"22-27",
 IF(AND(C1987&gt;=28,C1987&lt;=33),"28-33",
 IF(AND(C1987&gt;=34,C1987&lt;=39),"34-39",
 IF(AND(C1987&gt;=40,C1987&lt;=45),"40-45",
 IF(AND(C1987&gt;=46,C1987&lt;=51),"46-51",
 IF(AND(C1987&gt;=52,C1987&lt;=57),"52-57","Other"))))))</f>
        <v>28-33</v>
      </c>
      <c r="S1987">
        <f t="shared" ref="S1987:S2050" si="63">K1987-I1987</f>
        <v>22</v>
      </c>
    </row>
    <row r="1988" spans="1:19">
      <c r="A1988" t="s">
        <v>2062</v>
      </c>
      <c r="B1988" t="s">
        <v>30</v>
      </c>
      <c r="C1988" s="4">
        <v>25</v>
      </c>
      <c r="D1988" t="s">
        <v>14</v>
      </c>
      <c r="E1988" t="s">
        <v>15</v>
      </c>
      <c r="F1988" t="s">
        <v>36</v>
      </c>
      <c r="G1988" t="s">
        <v>66</v>
      </c>
      <c r="H1988" t="s">
        <v>37</v>
      </c>
      <c r="I1988" s="9">
        <v>45020</v>
      </c>
      <c r="J1988" s="9">
        <v>45029</v>
      </c>
      <c r="K1988" s="9">
        <v>45034</v>
      </c>
      <c r="L1988" t="s">
        <v>19</v>
      </c>
      <c r="M1988" s="4">
        <v>77947</v>
      </c>
      <c r="N1988">
        <v>3.5</v>
      </c>
      <c r="O1988" t="s">
        <v>20</v>
      </c>
      <c r="P1988" s="4">
        <v>4</v>
      </c>
      <c r="Q1988" t="s">
        <v>21</v>
      </c>
      <c r="R1988" s="10" t="str">
        <f t="shared" si="62"/>
        <v>22-27</v>
      </c>
      <c r="S1988">
        <f t="shared" si="63"/>
        <v>14</v>
      </c>
    </row>
    <row r="1989" spans="1:19">
      <c r="A1989" t="s">
        <v>2063</v>
      </c>
      <c r="B1989" t="s">
        <v>13</v>
      </c>
      <c r="C1989" s="4">
        <v>37</v>
      </c>
      <c r="D1989" t="s">
        <v>24</v>
      </c>
      <c r="E1989" t="s">
        <v>43</v>
      </c>
      <c r="F1989" t="s">
        <v>31</v>
      </c>
      <c r="G1989" t="s">
        <v>27</v>
      </c>
      <c r="H1989" t="s">
        <v>48</v>
      </c>
      <c r="I1989" s="9">
        <v>45021</v>
      </c>
      <c r="J1989" s="9">
        <v>45038</v>
      </c>
      <c r="K1989" s="9">
        <v>45043</v>
      </c>
      <c r="L1989" t="s">
        <v>19</v>
      </c>
      <c r="M1989" s="4">
        <v>74093</v>
      </c>
      <c r="N1989">
        <v>4</v>
      </c>
      <c r="O1989" t="s">
        <v>20</v>
      </c>
      <c r="P1989" s="5"/>
      <c r="Q1989" t="s">
        <v>21</v>
      </c>
      <c r="R1989" s="10" t="str">
        <f t="shared" si="62"/>
        <v>34-39</v>
      </c>
      <c r="S1989">
        <f t="shared" si="63"/>
        <v>22</v>
      </c>
    </row>
    <row r="1990" spans="1:19">
      <c r="A1990" t="s">
        <v>2064</v>
      </c>
      <c r="B1990" t="s">
        <v>13</v>
      </c>
      <c r="C1990" s="4">
        <v>23</v>
      </c>
      <c r="D1990" t="s">
        <v>14</v>
      </c>
      <c r="E1990" t="s">
        <v>15</v>
      </c>
      <c r="F1990" t="s">
        <v>61</v>
      </c>
      <c r="G1990" t="s">
        <v>27</v>
      </c>
      <c r="H1990" t="s">
        <v>37</v>
      </c>
      <c r="I1990" s="9">
        <v>45021</v>
      </c>
      <c r="J1990" s="9">
        <v>45034</v>
      </c>
      <c r="K1990" s="9">
        <v>45045</v>
      </c>
      <c r="L1990" t="s">
        <v>19</v>
      </c>
      <c r="M1990" s="4">
        <v>55091</v>
      </c>
      <c r="N1990">
        <v>3.8</v>
      </c>
      <c r="O1990" t="s">
        <v>20</v>
      </c>
      <c r="P1990" s="4">
        <v>4</v>
      </c>
      <c r="Q1990" t="s">
        <v>28</v>
      </c>
      <c r="R1990" s="10" t="str">
        <f t="shared" si="62"/>
        <v>22-27</v>
      </c>
      <c r="S1990">
        <f t="shared" si="63"/>
        <v>24</v>
      </c>
    </row>
    <row r="1991" spans="1:19">
      <c r="A1991" t="s">
        <v>2065</v>
      </c>
      <c r="B1991" t="s">
        <v>30</v>
      </c>
      <c r="C1991" s="4">
        <v>25</v>
      </c>
      <c r="D1991" t="s">
        <v>14</v>
      </c>
      <c r="E1991" t="s">
        <v>65</v>
      </c>
      <c r="F1991" t="s">
        <v>44</v>
      </c>
      <c r="G1991" t="s">
        <v>32</v>
      </c>
      <c r="H1991" t="s">
        <v>18</v>
      </c>
      <c r="I1991" s="9">
        <v>45021</v>
      </c>
      <c r="J1991" s="9">
        <v>45042</v>
      </c>
      <c r="K1991" s="9">
        <v>45051</v>
      </c>
      <c r="L1991" t="s">
        <v>19</v>
      </c>
      <c r="M1991" s="4">
        <v>63568</v>
      </c>
      <c r="N1991">
        <v>3.5</v>
      </c>
      <c r="O1991" t="s">
        <v>20</v>
      </c>
      <c r="P1991" s="5"/>
      <c r="Q1991" t="s">
        <v>28</v>
      </c>
      <c r="R1991" s="10" t="str">
        <f t="shared" si="62"/>
        <v>22-27</v>
      </c>
      <c r="S1991">
        <f t="shared" si="63"/>
        <v>30</v>
      </c>
    </row>
    <row r="1992" spans="1:19">
      <c r="A1992" t="s">
        <v>2066</v>
      </c>
      <c r="B1992" t="s">
        <v>30</v>
      </c>
      <c r="C1992" s="4">
        <v>34</v>
      </c>
      <c r="D1992" t="s">
        <v>40</v>
      </c>
      <c r="E1992" t="s">
        <v>41</v>
      </c>
      <c r="F1992" t="s">
        <v>36</v>
      </c>
      <c r="G1992" t="s">
        <v>27</v>
      </c>
      <c r="H1992" t="s">
        <v>37</v>
      </c>
      <c r="I1992" s="9">
        <v>45021</v>
      </c>
      <c r="J1992" s="9">
        <v>45041</v>
      </c>
      <c r="K1992" s="9">
        <v>45048</v>
      </c>
      <c r="L1992" t="s">
        <v>19</v>
      </c>
      <c r="M1992" s="4">
        <v>62116</v>
      </c>
      <c r="N1992">
        <v>4.7</v>
      </c>
      <c r="O1992" t="s">
        <v>20</v>
      </c>
      <c r="P1992" s="5"/>
      <c r="Q1992" t="s">
        <v>21</v>
      </c>
      <c r="R1992" s="10" t="str">
        <f t="shared" si="62"/>
        <v>34-39</v>
      </c>
      <c r="S1992">
        <f t="shared" si="63"/>
        <v>27</v>
      </c>
    </row>
    <row r="1993" spans="1:19">
      <c r="A1993" t="s">
        <v>2067</v>
      </c>
      <c r="B1993" t="s">
        <v>13</v>
      </c>
      <c r="C1993" s="4">
        <v>40</v>
      </c>
      <c r="D1993" t="s">
        <v>24</v>
      </c>
      <c r="E1993" t="s">
        <v>43</v>
      </c>
      <c r="F1993" t="s">
        <v>53</v>
      </c>
      <c r="G1993" t="s">
        <v>69</v>
      </c>
      <c r="H1993" t="s">
        <v>37</v>
      </c>
      <c r="I1993" s="9">
        <v>45021</v>
      </c>
      <c r="J1993" s="9">
        <v>45037</v>
      </c>
      <c r="K1993" s="9">
        <v>45047</v>
      </c>
      <c r="L1993" t="s">
        <v>19</v>
      </c>
      <c r="M1993" s="4">
        <v>83529</v>
      </c>
      <c r="N1993">
        <v>4.5</v>
      </c>
      <c r="O1993" t="s">
        <v>20</v>
      </c>
      <c r="P1993" s="4">
        <v>4</v>
      </c>
      <c r="Q1993" t="s">
        <v>28</v>
      </c>
      <c r="R1993" s="10" t="str">
        <f t="shared" si="62"/>
        <v>40-45</v>
      </c>
      <c r="S1993">
        <f t="shared" si="63"/>
        <v>26</v>
      </c>
    </row>
    <row r="1994" spans="1:19">
      <c r="A1994" t="s">
        <v>2068</v>
      </c>
      <c r="B1994" t="s">
        <v>30</v>
      </c>
      <c r="C1994" s="4">
        <v>35</v>
      </c>
      <c r="D1994" t="s">
        <v>24</v>
      </c>
      <c r="E1994" t="s">
        <v>43</v>
      </c>
      <c r="F1994" t="s">
        <v>26</v>
      </c>
      <c r="G1994" t="s">
        <v>27</v>
      </c>
      <c r="H1994" t="s">
        <v>48</v>
      </c>
      <c r="I1994" s="9">
        <v>45021</v>
      </c>
      <c r="J1994" s="9">
        <v>45037</v>
      </c>
      <c r="K1994" s="9">
        <v>45042</v>
      </c>
      <c r="L1994" t="s">
        <v>19</v>
      </c>
      <c r="M1994" s="4">
        <v>55464</v>
      </c>
      <c r="N1994">
        <v>4.5999999999999996</v>
      </c>
      <c r="O1994" t="s">
        <v>20</v>
      </c>
      <c r="P1994" s="4">
        <v>4</v>
      </c>
      <c r="Q1994" t="s">
        <v>28</v>
      </c>
      <c r="R1994" s="10" t="str">
        <f t="shared" si="62"/>
        <v>34-39</v>
      </c>
      <c r="S1994">
        <f t="shared" si="63"/>
        <v>21</v>
      </c>
    </row>
    <row r="1995" spans="1:19">
      <c r="A1995" t="s">
        <v>2069</v>
      </c>
      <c r="B1995" t="s">
        <v>13</v>
      </c>
      <c r="C1995" s="4">
        <v>25</v>
      </c>
      <c r="D1995" t="s">
        <v>83</v>
      </c>
      <c r="E1995" t="s">
        <v>84</v>
      </c>
      <c r="F1995" t="s">
        <v>61</v>
      </c>
      <c r="G1995" t="s">
        <v>27</v>
      </c>
      <c r="H1995" t="s">
        <v>18</v>
      </c>
      <c r="I1995" s="9">
        <v>45021</v>
      </c>
      <c r="J1995" s="9">
        <v>45032</v>
      </c>
      <c r="K1995" s="9">
        <v>45043</v>
      </c>
      <c r="L1995" t="s">
        <v>19</v>
      </c>
      <c r="M1995" s="4">
        <v>49472</v>
      </c>
      <c r="N1995">
        <v>4.5</v>
      </c>
      <c r="O1995" t="s">
        <v>20</v>
      </c>
      <c r="P1995" s="4">
        <v>5</v>
      </c>
      <c r="Q1995" t="s">
        <v>28</v>
      </c>
      <c r="R1995" s="10" t="str">
        <f t="shared" si="62"/>
        <v>22-27</v>
      </c>
      <c r="S1995">
        <f t="shared" si="63"/>
        <v>22</v>
      </c>
    </row>
    <row r="1996" spans="1:19">
      <c r="A1996" t="s">
        <v>2070</v>
      </c>
      <c r="B1996" t="s">
        <v>30</v>
      </c>
      <c r="C1996" s="4">
        <v>40</v>
      </c>
      <c r="D1996" t="s">
        <v>34</v>
      </c>
      <c r="E1996" t="s">
        <v>35</v>
      </c>
      <c r="F1996" t="s">
        <v>44</v>
      </c>
      <c r="G1996" t="s">
        <v>27</v>
      </c>
      <c r="H1996" t="s">
        <v>18</v>
      </c>
      <c r="I1996" s="9">
        <v>45022</v>
      </c>
      <c r="J1996" s="9">
        <v>45037</v>
      </c>
      <c r="K1996" s="9">
        <v>45041</v>
      </c>
      <c r="L1996" t="s">
        <v>38</v>
      </c>
      <c r="M1996" s="5"/>
      <c r="P1996" s="4">
        <v>5</v>
      </c>
      <c r="Q1996" t="s">
        <v>21</v>
      </c>
      <c r="R1996" s="10" t="str">
        <f t="shared" si="62"/>
        <v>40-45</v>
      </c>
      <c r="S1996">
        <f t="shared" si="63"/>
        <v>19</v>
      </c>
    </row>
    <row r="1997" spans="1:19">
      <c r="A1997" t="s">
        <v>2071</v>
      </c>
      <c r="B1997" t="s">
        <v>30</v>
      </c>
      <c r="C1997" s="4">
        <v>35</v>
      </c>
      <c r="D1997" t="s">
        <v>40</v>
      </c>
      <c r="E1997" t="s">
        <v>41</v>
      </c>
      <c r="F1997" t="s">
        <v>73</v>
      </c>
      <c r="G1997" t="s">
        <v>27</v>
      </c>
      <c r="H1997" t="s">
        <v>37</v>
      </c>
      <c r="I1997" s="9">
        <v>45022</v>
      </c>
      <c r="J1997" s="9">
        <v>45042</v>
      </c>
      <c r="K1997" s="9">
        <v>45052</v>
      </c>
      <c r="L1997" t="s">
        <v>19</v>
      </c>
      <c r="M1997" s="4">
        <v>195044</v>
      </c>
      <c r="N1997">
        <v>5</v>
      </c>
      <c r="O1997" t="s">
        <v>45</v>
      </c>
      <c r="P1997" s="5"/>
      <c r="Q1997" t="s">
        <v>21</v>
      </c>
      <c r="R1997" s="10" t="str">
        <f t="shared" si="62"/>
        <v>34-39</v>
      </c>
      <c r="S1997">
        <f t="shared" si="63"/>
        <v>30</v>
      </c>
    </row>
    <row r="1998" spans="1:19">
      <c r="A1998" t="s">
        <v>2072</v>
      </c>
      <c r="B1998" t="s">
        <v>23</v>
      </c>
      <c r="C1998" s="4">
        <v>32</v>
      </c>
      <c r="D1998" t="s">
        <v>34</v>
      </c>
      <c r="E1998" t="s">
        <v>35</v>
      </c>
      <c r="F1998" t="s">
        <v>53</v>
      </c>
      <c r="G1998" t="s">
        <v>17</v>
      </c>
      <c r="H1998" t="s">
        <v>48</v>
      </c>
      <c r="I1998" s="9">
        <v>45022</v>
      </c>
      <c r="J1998" s="9">
        <v>45040</v>
      </c>
      <c r="K1998" s="9">
        <v>45045</v>
      </c>
      <c r="L1998" t="s">
        <v>19</v>
      </c>
      <c r="M1998" s="4">
        <v>70943</v>
      </c>
      <c r="N1998">
        <v>3.6</v>
      </c>
      <c r="O1998" t="s">
        <v>20</v>
      </c>
      <c r="P1998" s="5"/>
      <c r="Q1998" t="s">
        <v>28</v>
      </c>
      <c r="R1998" s="10" t="str">
        <f t="shared" si="62"/>
        <v>28-33</v>
      </c>
      <c r="S1998">
        <f t="shared" si="63"/>
        <v>23</v>
      </c>
    </row>
    <row r="1999" spans="1:19">
      <c r="A1999" t="s">
        <v>2073</v>
      </c>
      <c r="B1999" t="s">
        <v>13</v>
      </c>
      <c r="C1999" s="4">
        <v>34</v>
      </c>
      <c r="D1999" t="s">
        <v>14</v>
      </c>
      <c r="E1999" t="s">
        <v>65</v>
      </c>
      <c r="F1999" t="s">
        <v>50</v>
      </c>
      <c r="G1999" t="s">
        <v>27</v>
      </c>
      <c r="H1999" t="s">
        <v>37</v>
      </c>
      <c r="I1999" s="9">
        <v>45022</v>
      </c>
      <c r="J1999" s="9">
        <v>45040</v>
      </c>
      <c r="K1999" s="9">
        <v>45051</v>
      </c>
      <c r="L1999" t="s">
        <v>19</v>
      </c>
      <c r="M1999" s="4">
        <v>37420</v>
      </c>
      <c r="N1999">
        <v>4.9000000000000004</v>
      </c>
      <c r="O1999" t="s">
        <v>20</v>
      </c>
      <c r="P1999" s="4">
        <v>5</v>
      </c>
      <c r="Q1999" t="s">
        <v>28</v>
      </c>
      <c r="R1999" s="10" t="str">
        <f t="shared" si="62"/>
        <v>34-39</v>
      </c>
      <c r="S1999">
        <f t="shared" si="63"/>
        <v>29</v>
      </c>
    </row>
    <row r="2000" spans="1:19">
      <c r="A2000" t="s">
        <v>2074</v>
      </c>
      <c r="B2000" t="s">
        <v>13</v>
      </c>
      <c r="C2000" s="4">
        <v>40</v>
      </c>
      <c r="D2000" t="s">
        <v>83</v>
      </c>
      <c r="E2000" t="s">
        <v>84</v>
      </c>
      <c r="F2000" t="s">
        <v>93</v>
      </c>
      <c r="G2000" t="s">
        <v>17</v>
      </c>
      <c r="H2000" t="s">
        <v>18</v>
      </c>
      <c r="I2000" s="9">
        <v>45022</v>
      </c>
      <c r="J2000" s="9">
        <v>45033</v>
      </c>
      <c r="K2000" s="9">
        <v>45038</v>
      </c>
      <c r="L2000" t="s">
        <v>38</v>
      </c>
      <c r="M2000" s="5"/>
      <c r="P2000" s="4">
        <v>4</v>
      </c>
      <c r="Q2000" t="s">
        <v>21</v>
      </c>
      <c r="R2000" s="10" t="str">
        <f t="shared" si="62"/>
        <v>40-45</v>
      </c>
      <c r="S2000">
        <f t="shared" si="63"/>
        <v>16</v>
      </c>
    </row>
    <row r="2001" spans="1:19">
      <c r="A2001" t="s">
        <v>2075</v>
      </c>
      <c r="B2001" t="s">
        <v>13</v>
      </c>
      <c r="C2001" s="4">
        <v>22</v>
      </c>
      <c r="D2001" t="s">
        <v>24</v>
      </c>
      <c r="E2001" t="s">
        <v>43</v>
      </c>
      <c r="F2001" t="s">
        <v>96</v>
      </c>
      <c r="G2001" t="s">
        <v>27</v>
      </c>
      <c r="H2001" t="s">
        <v>48</v>
      </c>
      <c r="I2001" s="9">
        <v>45022</v>
      </c>
      <c r="J2001" s="9">
        <v>45034</v>
      </c>
      <c r="K2001" s="9">
        <v>45041</v>
      </c>
      <c r="L2001" t="s">
        <v>19</v>
      </c>
      <c r="M2001" s="4">
        <v>35970</v>
      </c>
      <c r="N2001">
        <v>3.6</v>
      </c>
      <c r="O2001" t="s">
        <v>20</v>
      </c>
      <c r="P2001" s="4">
        <v>5</v>
      </c>
      <c r="Q2001" t="s">
        <v>21</v>
      </c>
      <c r="R2001" s="10" t="str">
        <f t="shared" si="62"/>
        <v>22-27</v>
      </c>
      <c r="S2001">
        <f t="shared" si="63"/>
        <v>19</v>
      </c>
    </row>
    <row r="2002" spans="1:19">
      <c r="A2002" t="s">
        <v>2076</v>
      </c>
      <c r="B2002" t="s">
        <v>13</v>
      </c>
      <c r="C2002" s="4">
        <v>27</v>
      </c>
      <c r="D2002" t="s">
        <v>34</v>
      </c>
      <c r="E2002" t="s">
        <v>35</v>
      </c>
      <c r="F2002" t="s">
        <v>16</v>
      </c>
      <c r="G2002" t="s">
        <v>27</v>
      </c>
      <c r="H2002" t="s">
        <v>37</v>
      </c>
      <c r="I2002" s="9">
        <v>45023</v>
      </c>
      <c r="J2002" s="9">
        <v>45031</v>
      </c>
      <c r="K2002" s="9">
        <v>45041</v>
      </c>
      <c r="L2002" t="s">
        <v>19</v>
      </c>
      <c r="M2002" s="4">
        <v>59740</v>
      </c>
      <c r="N2002">
        <v>4.5999999999999996</v>
      </c>
      <c r="O2002" t="s">
        <v>20</v>
      </c>
      <c r="P2002" s="4">
        <v>5</v>
      </c>
      <c r="Q2002" t="s">
        <v>28</v>
      </c>
      <c r="R2002" s="10" t="str">
        <f t="shared" si="62"/>
        <v>22-27</v>
      </c>
      <c r="S2002">
        <f t="shared" si="63"/>
        <v>18</v>
      </c>
    </row>
    <row r="2003" spans="1:19">
      <c r="A2003" t="s">
        <v>2077</v>
      </c>
      <c r="B2003" t="s">
        <v>13</v>
      </c>
      <c r="C2003" s="4">
        <v>24</v>
      </c>
      <c r="D2003" t="s">
        <v>14</v>
      </c>
      <c r="E2003" t="s">
        <v>15</v>
      </c>
      <c r="F2003" t="s">
        <v>78</v>
      </c>
      <c r="G2003" t="s">
        <v>27</v>
      </c>
      <c r="H2003" t="s">
        <v>37</v>
      </c>
      <c r="I2003" s="9">
        <v>45023</v>
      </c>
      <c r="J2003" s="9">
        <v>45034</v>
      </c>
      <c r="K2003" s="9">
        <v>45044</v>
      </c>
      <c r="L2003" t="s">
        <v>38</v>
      </c>
      <c r="M2003" s="5"/>
      <c r="P2003" s="4">
        <v>4</v>
      </c>
      <c r="Q2003" t="s">
        <v>21</v>
      </c>
      <c r="R2003" s="10" t="str">
        <f t="shared" si="62"/>
        <v>22-27</v>
      </c>
      <c r="S2003">
        <f t="shared" si="63"/>
        <v>21</v>
      </c>
    </row>
    <row r="2004" spans="1:19">
      <c r="A2004" t="s">
        <v>2078</v>
      </c>
      <c r="B2004" t="s">
        <v>23</v>
      </c>
      <c r="C2004" s="4">
        <v>34</v>
      </c>
      <c r="D2004" t="s">
        <v>14</v>
      </c>
      <c r="E2004" t="s">
        <v>65</v>
      </c>
      <c r="F2004" t="s">
        <v>16</v>
      </c>
      <c r="G2004" t="s">
        <v>17</v>
      </c>
      <c r="H2004" t="s">
        <v>48</v>
      </c>
      <c r="I2004" s="9">
        <v>45023</v>
      </c>
      <c r="J2004" s="9">
        <v>45032</v>
      </c>
      <c r="K2004" s="9">
        <v>45041</v>
      </c>
      <c r="L2004" t="s">
        <v>19</v>
      </c>
      <c r="M2004" s="4">
        <v>43323</v>
      </c>
      <c r="N2004">
        <v>4.5999999999999996</v>
      </c>
      <c r="O2004" t="s">
        <v>20</v>
      </c>
      <c r="P2004" s="4">
        <v>5</v>
      </c>
      <c r="Q2004" t="s">
        <v>28</v>
      </c>
      <c r="R2004" s="10" t="str">
        <f t="shared" si="62"/>
        <v>34-39</v>
      </c>
      <c r="S2004">
        <f t="shared" si="63"/>
        <v>18</v>
      </c>
    </row>
    <row r="2005" spans="1:19">
      <c r="A2005" t="s">
        <v>2079</v>
      </c>
      <c r="B2005" t="s">
        <v>13</v>
      </c>
      <c r="C2005" s="4">
        <v>26</v>
      </c>
      <c r="D2005" t="s">
        <v>24</v>
      </c>
      <c r="E2005" t="s">
        <v>43</v>
      </c>
      <c r="F2005" t="s">
        <v>106</v>
      </c>
      <c r="G2005" t="s">
        <v>27</v>
      </c>
      <c r="H2005" t="s">
        <v>37</v>
      </c>
      <c r="I2005" s="9">
        <v>45023</v>
      </c>
      <c r="J2005" s="9">
        <v>45043</v>
      </c>
      <c r="K2005" s="9">
        <v>45054</v>
      </c>
      <c r="L2005" t="s">
        <v>38</v>
      </c>
      <c r="M2005" s="5"/>
      <c r="P2005" s="5"/>
      <c r="Q2005" t="s">
        <v>28</v>
      </c>
      <c r="R2005" s="10" t="str">
        <f t="shared" si="62"/>
        <v>22-27</v>
      </c>
      <c r="S2005">
        <f t="shared" si="63"/>
        <v>31</v>
      </c>
    </row>
    <row r="2006" spans="1:19">
      <c r="A2006" t="s">
        <v>2080</v>
      </c>
      <c r="B2006" t="s">
        <v>13</v>
      </c>
      <c r="C2006" s="4">
        <v>35</v>
      </c>
      <c r="D2006" t="s">
        <v>14</v>
      </c>
      <c r="E2006" t="s">
        <v>15</v>
      </c>
      <c r="F2006" t="s">
        <v>73</v>
      </c>
      <c r="G2006" t="s">
        <v>27</v>
      </c>
      <c r="H2006" t="s">
        <v>48</v>
      </c>
      <c r="I2006" s="9">
        <v>45023</v>
      </c>
      <c r="J2006" s="9">
        <v>45033</v>
      </c>
      <c r="K2006" s="9">
        <v>45039</v>
      </c>
      <c r="L2006" t="s">
        <v>38</v>
      </c>
      <c r="M2006" s="5"/>
      <c r="P2006" s="4">
        <v>4</v>
      </c>
      <c r="Q2006" t="s">
        <v>28</v>
      </c>
      <c r="R2006" s="10" t="str">
        <f t="shared" si="62"/>
        <v>34-39</v>
      </c>
      <c r="S2006">
        <f t="shared" si="63"/>
        <v>16</v>
      </c>
    </row>
    <row r="2007" spans="1:19">
      <c r="A2007" t="s">
        <v>2081</v>
      </c>
      <c r="B2007" t="s">
        <v>30</v>
      </c>
      <c r="C2007" s="4">
        <v>27</v>
      </c>
      <c r="D2007" t="s">
        <v>24</v>
      </c>
      <c r="E2007" t="s">
        <v>43</v>
      </c>
      <c r="F2007" t="s">
        <v>53</v>
      </c>
      <c r="G2007" t="s">
        <v>69</v>
      </c>
      <c r="H2007" t="s">
        <v>37</v>
      </c>
      <c r="I2007" s="9">
        <v>45024</v>
      </c>
      <c r="J2007" s="9">
        <v>45042</v>
      </c>
      <c r="K2007" s="9">
        <v>45048</v>
      </c>
      <c r="L2007" t="s">
        <v>56</v>
      </c>
      <c r="M2007" s="5"/>
      <c r="P2007" s="4">
        <v>4</v>
      </c>
      <c r="Q2007" t="s">
        <v>28</v>
      </c>
      <c r="R2007" s="10" t="str">
        <f t="shared" si="62"/>
        <v>22-27</v>
      </c>
      <c r="S2007">
        <f t="shared" si="63"/>
        <v>24</v>
      </c>
    </row>
    <row r="2008" spans="1:19">
      <c r="A2008" t="s">
        <v>2082</v>
      </c>
      <c r="B2008" t="s">
        <v>13</v>
      </c>
      <c r="C2008" s="4">
        <v>24</v>
      </c>
      <c r="D2008" t="s">
        <v>58</v>
      </c>
      <c r="E2008" t="s">
        <v>111</v>
      </c>
      <c r="F2008" t="s">
        <v>50</v>
      </c>
      <c r="G2008" t="s">
        <v>27</v>
      </c>
      <c r="H2008" t="s">
        <v>18</v>
      </c>
      <c r="I2008" s="9">
        <v>45024</v>
      </c>
      <c r="J2008" s="9">
        <v>45045</v>
      </c>
      <c r="K2008" s="9">
        <v>45053</v>
      </c>
      <c r="L2008" t="s">
        <v>19</v>
      </c>
      <c r="M2008" s="4">
        <v>52950</v>
      </c>
      <c r="N2008">
        <v>4.5999999999999996</v>
      </c>
      <c r="O2008" t="s">
        <v>20</v>
      </c>
      <c r="P2008" s="4">
        <v>4</v>
      </c>
      <c r="Q2008" t="s">
        <v>28</v>
      </c>
      <c r="R2008" s="10" t="str">
        <f t="shared" si="62"/>
        <v>22-27</v>
      </c>
      <c r="S2008">
        <f t="shared" si="63"/>
        <v>29</v>
      </c>
    </row>
    <row r="2009" spans="1:19">
      <c r="A2009" t="s">
        <v>2083</v>
      </c>
      <c r="B2009" t="s">
        <v>30</v>
      </c>
      <c r="C2009" s="4">
        <v>28</v>
      </c>
      <c r="D2009" t="s">
        <v>14</v>
      </c>
      <c r="E2009" t="s">
        <v>15</v>
      </c>
      <c r="F2009" t="s">
        <v>53</v>
      </c>
      <c r="G2009" t="s">
        <v>27</v>
      </c>
      <c r="H2009" t="s">
        <v>37</v>
      </c>
      <c r="I2009" s="9">
        <v>45024</v>
      </c>
      <c r="J2009" s="9">
        <v>45046</v>
      </c>
      <c r="K2009" s="9">
        <v>45050</v>
      </c>
      <c r="L2009" t="s">
        <v>19</v>
      </c>
      <c r="M2009" s="4">
        <v>76307</v>
      </c>
      <c r="N2009">
        <v>4.7</v>
      </c>
      <c r="O2009" t="s">
        <v>20</v>
      </c>
      <c r="P2009" s="4">
        <v>4</v>
      </c>
      <c r="Q2009" t="s">
        <v>28</v>
      </c>
      <c r="R2009" s="10" t="str">
        <f t="shared" si="62"/>
        <v>28-33</v>
      </c>
      <c r="S2009">
        <f t="shared" si="63"/>
        <v>26</v>
      </c>
    </row>
    <row r="2010" spans="1:19">
      <c r="A2010" t="s">
        <v>2084</v>
      </c>
      <c r="B2010" t="s">
        <v>13</v>
      </c>
      <c r="C2010" s="4">
        <v>26</v>
      </c>
      <c r="D2010" t="s">
        <v>24</v>
      </c>
      <c r="E2010" t="s">
        <v>43</v>
      </c>
      <c r="F2010" t="s">
        <v>50</v>
      </c>
      <c r="G2010" t="s">
        <v>27</v>
      </c>
      <c r="H2010" t="s">
        <v>37</v>
      </c>
      <c r="I2010" s="9">
        <v>45024</v>
      </c>
      <c r="J2010" s="9">
        <v>45039</v>
      </c>
      <c r="K2010" s="9">
        <v>45045</v>
      </c>
      <c r="L2010" t="s">
        <v>19</v>
      </c>
      <c r="M2010" s="4">
        <v>37592</v>
      </c>
      <c r="N2010">
        <v>3.9</v>
      </c>
      <c r="O2010" t="s">
        <v>20</v>
      </c>
      <c r="P2010" s="4">
        <v>5</v>
      </c>
      <c r="Q2010" t="s">
        <v>28</v>
      </c>
      <c r="R2010" s="10" t="str">
        <f t="shared" si="62"/>
        <v>22-27</v>
      </c>
      <c r="S2010">
        <f t="shared" si="63"/>
        <v>21</v>
      </c>
    </row>
    <row r="2011" spans="1:19">
      <c r="A2011" t="s">
        <v>2085</v>
      </c>
      <c r="B2011" t="s">
        <v>13</v>
      </c>
      <c r="C2011" s="4">
        <v>30</v>
      </c>
      <c r="D2011" t="s">
        <v>40</v>
      </c>
      <c r="E2011" t="s">
        <v>41</v>
      </c>
      <c r="F2011" t="s">
        <v>53</v>
      </c>
      <c r="G2011" t="s">
        <v>27</v>
      </c>
      <c r="H2011" t="s">
        <v>37</v>
      </c>
      <c r="I2011" s="9">
        <v>45025</v>
      </c>
      <c r="J2011" s="9">
        <v>45040</v>
      </c>
      <c r="K2011" s="9">
        <v>45044</v>
      </c>
      <c r="L2011" t="s">
        <v>19</v>
      </c>
      <c r="M2011" s="4">
        <v>57117</v>
      </c>
      <c r="N2011">
        <v>3.6</v>
      </c>
      <c r="O2011" t="s">
        <v>45</v>
      </c>
      <c r="P2011" s="4">
        <v>1</v>
      </c>
      <c r="Q2011" t="s">
        <v>28</v>
      </c>
      <c r="R2011" s="10" t="str">
        <f t="shared" si="62"/>
        <v>28-33</v>
      </c>
      <c r="S2011">
        <f t="shared" si="63"/>
        <v>19</v>
      </c>
    </row>
    <row r="2012" spans="1:19">
      <c r="A2012" t="s">
        <v>2086</v>
      </c>
      <c r="B2012" t="s">
        <v>13</v>
      </c>
      <c r="C2012" s="4">
        <v>38</v>
      </c>
      <c r="D2012" t="s">
        <v>24</v>
      </c>
      <c r="E2012" t="s">
        <v>43</v>
      </c>
      <c r="F2012" t="s">
        <v>31</v>
      </c>
      <c r="G2012" t="s">
        <v>32</v>
      </c>
      <c r="H2012" t="s">
        <v>37</v>
      </c>
      <c r="I2012" s="9">
        <v>45025</v>
      </c>
      <c r="J2012" s="9">
        <v>45035</v>
      </c>
      <c r="K2012" s="9">
        <v>45040</v>
      </c>
      <c r="L2012" t="s">
        <v>19</v>
      </c>
      <c r="M2012" s="4">
        <v>64845</v>
      </c>
      <c r="N2012">
        <v>3.6</v>
      </c>
      <c r="O2012" t="s">
        <v>45</v>
      </c>
      <c r="P2012" s="5"/>
      <c r="Q2012" t="s">
        <v>21</v>
      </c>
      <c r="R2012" s="10" t="str">
        <f t="shared" si="62"/>
        <v>34-39</v>
      </c>
      <c r="S2012">
        <f t="shared" si="63"/>
        <v>15</v>
      </c>
    </row>
    <row r="2013" spans="1:19">
      <c r="A2013" t="s">
        <v>2087</v>
      </c>
      <c r="B2013" t="s">
        <v>13</v>
      </c>
      <c r="C2013" s="4">
        <v>35</v>
      </c>
      <c r="D2013" t="s">
        <v>34</v>
      </c>
      <c r="E2013" t="s">
        <v>35</v>
      </c>
      <c r="F2013" t="s">
        <v>73</v>
      </c>
      <c r="G2013" t="s">
        <v>27</v>
      </c>
      <c r="H2013" t="s">
        <v>37</v>
      </c>
      <c r="I2013" s="9">
        <v>45025</v>
      </c>
      <c r="J2013" s="9">
        <v>45035</v>
      </c>
      <c r="K2013" s="9">
        <v>45044</v>
      </c>
      <c r="L2013" t="s">
        <v>19</v>
      </c>
      <c r="M2013" s="4">
        <v>153039</v>
      </c>
      <c r="N2013">
        <v>3.6</v>
      </c>
      <c r="O2013" t="s">
        <v>20</v>
      </c>
      <c r="P2013" s="4">
        <v>4</v>
      </c>
      <c r="Q2013" t="s">
        <v>28</v>
      </c>
      <c r="R2013" s="10" t="str">
        <f t="shared" si="62"/>
        <v>34-39</v>
      </c>
      <c r="S2013">
        <f t="shared" si="63"/>
        <v>19</v>
      </c>
    </row>
    <row r="2014" spans="1:19">
      <c r="A2014" t="s">
        <v>2088</v>
      </c>
      <c r="B2014" t="s">
        <v>23</v>
      </c>
      <c r="C2014" s="4">
        <v>35</v>
      </c>
      <c r="D2014" t="s">
        <v>24</v>
      </c>
      <c r="E2014" t="s">
        <v>43</v>
      </c>
      <c r="F2014" t="s">
        <v>26</v>
      </c>
      <c r="G2014" t="s">
        <v>17</v>
      </c>
      <c r="H2014" t="s">
        <v>18</v>
      </c>
      <c r="I2014" s="9">
        <v>45025</v>
      </c>
      <c r="J2014" s="9">
        <v>45043</v>
      </c>
      <c r="K2014" s="9">
        <v>45052</v>
      </c>
      <c r="L2014" t="s">
        <v>19</v>
      </c>
      <c r="M2014" s="4">
        <v>55549</v>
      </c>
      <c r="N2014">
        <v>3.8</v>
      </c>
      <c r="O2014" t="s">
        <v>20</v>
      </c>
      <c r="P2014" s="4">
        <v>4</v>
      </c>
      <c r="Q2014" t="s">
        <v>28</v>
      </c>
      <c r="R2014" s="10" t="str">
        <f t="shared" si="62"/>
        <v>34-39</v>
      </c>
      <c r="S2014">
        <f t="shared" si="63"/>
        <v>27</v>
      </c>
    </row>
    <row r="2015" spans="1:19">
      <c r="A2015" t="s">
        <v>2089</v>
      </c>
      <c r="B2015" t="s">
        <v>13</v>
      </c>
      <c r="C2015" s="4">
        <v>35</v>
      </c>
      <c r="D2015" t="s">
        <v>14</v>
      </c>
      <c r="E2015" t="s">
        <v>15</v>
      </c>
      <c r="F2015" t="s">
        <v>78</v>
      </c>
      <c r="G2015" t="s">
        <v>17</v>
      </c>
      <c r="H2015" t="s">
        <v>37</v>
      </c>
      <c r="I2015" s="9">
        <v>45025</v>
      </c>
      <c r="J2015" s="9">
        <v>45047</v>
      </c>
      <c r="K2015" s="9">
        <v>45058</v>
      </c>
      <c r="L2015" t="s">
        <v>19</v>
      </c>
      <c r="M2015" s="4">
        <v>51830</v>
      </c>
      <c r="N2015">
        <v>4.4000000000000004</v>
      </c>
      <c r="O2015" t="s">
        <v>20</v>
      </c>
      <c r="P2015" s="4">
        <v>5</v>
      </c>
      <c r="Q2015" t="s">
        <v>28</v>
      </c>
      <c r="R2015" s="10" t="str">
        <f t="shared" si="62"/>
        <v>34-39</v>
      </c>
      <c r="S2015">
        <f t="shared" si="63"/>
        <v>33</v>
      </c>
    </row>
    <row r="2016" spans="1:19">
      <c r="A2016" t="s">
        <v>2090</v>
      </c>
      <c r="B2016" t="s">
        <v>13</v>
      </c>
      <c r="C2016" s="4">
        <v>24</v>
      </c>
      <c r="D2016" t="s">
        <v>83</v>
      </c>
      <c r="E2016" t="s">
        <v>84</v>
      </c>
      <c r="F2016" t="s">
        <v>53</v>
      </c>
      <c r="G2016" t="s">
        <v>66</v>
      </c>
      <c r="H2016" t="s">
        <v>37</v>
      </c>
      <c r="I2016" s="9">
        <v>45025</v>
      </c>
      <c r="J2016" s="9">
        <v>45033</v>
      </c>
      <c r="K2016" s="9">
        <v>45045</v>
      </c>
      <c r="L2016" t="s">
        <v>19</v>
      </c>
      <c r="M2016" s="4">
        <v>66896</v>
      </c>
      <c r="N2016">
        <v>3.9</v>
      </c>
      <c r="O2016" t="s">
        <v>20</v>
      </c>
      <c r="P2016" s="4">
        <v>4</v>
      </c>
      <c r="Q2016" t="s">
        <v>28</v>
      </c>
      <c r="R2016" s="10" t="str">
        <f t="shared" si="62"/>
        <v>22-27</v>
      </c>
      <c r="S2016">
        <f t="shared" si="63"/>
        <v>20</v>
      </c>
    </row>
    <row r="2017" spans="1:19">
      <c r="A2017" t="s">
        <v>2091</v>
      </c>
      <c r="B2017" t="s">
        <v>13</v>
      </c>
      <c r="C2017" s="4">
        <v>25</v>
      </c>
      <c r="D2017" t="s">
        <v>14</v>
      </c>
      <c r="E2017" t="s">
        <v>65</v>
      </c>
      <c r="F2017" t="s">
        <v>50</v>
      </c>
      <c r="G2017" t="s">
        <v>27</v>
      </c>
      <c r="H2017" t="s">
        <v>37</v>
      </c>
      <c r="I2017" s="9">
        <v>45027</v>
      </c>
      <c r="J2017" s="9">
        <v>45035</v>
      </c>
      <c r="K2017" s="9">
        <v>45039</v>
      </c>
      <c r="L2017" t="s">
        <v>38</v>
      </c>
      <c r="M2017" s="5"/>
      <c r="P2017" s="4">
        <v>5</v>
      </c>
      <c r="Q2017" t="s">
        <v>28</v>
      </c>
      <c r="R2017" s="10" t="str">
        <f t="shared" si="62"/>
        <v>22-27</v>
      </c>
      <c r="S2017">
        <f t="shared" si="63"/>
        <v>12</v>
      </c>
    </row>
    <row r="2018" spans="1:19">
      <c r="A2018" t="s">
        <v>2092</v>
      </c>
      <c r="B2018" t="s">
        <v>13</v>
      </c>
      <c r="C2018" s="4">
        <v>22</v>
      </c>
      <c r="D2018" t="s">
        <v>34</v>
      </c>
      <c r="E2018" t="s">
        <v>35</v>
      </c>
      <c r="F2018" t="s">
        <v>36</v>
      </c>
      <c r="G2018" t="s">
        <v>17</v>
      </c>
      <c r="H2018" t="s">
        <v>37</v>
      </c>
      <c r="I2018" s="9">
        <v>45027</v>
      </c>
      <c r="J2018" s="9">
        <v>45045</v>
      </c>
      <c r="K2018" s="9">
        <v>45051</v>
      </c>
      <c r="L2018" t="s">
        <v>38</v>
      </c>
      <c r="M2018" s="5"/>
      <c r="P2018" s="4">
        <v>4</v>
      </c>
      <c r="Q2018" t="s">
        <v>28</v>
      </c>
      <c r="R2018" s="10" t="str">
        <f t="shared" si="62"/>
        <v>22-27</v>
      </c>
      <c r="S2018">
        <f t="shared" si="63"/>
        <v>24</v>
      </c>
    </row>
    <row r="2019" spans="1:19">
      <c r="A2019" t="s">
        <v>2093</v>
      </c>
      <c r="B2019" t="s">
        <v>30</v>
      </c>
      <c r="C2019" s="4">
        <v>30</v>
      </c>
      <c r="D2019" t="s">
        <v>24</v>
      </c>
      <c r="E2019" t="s">
        <v>25</v>
      </c>
      <c r="F2019" t="s">
        <v>31</v>
      </c>
      <c r="G2019" t="s">
        <v>27</v>
      </c>
      <c r="H2019" t="s">
        <v>48</v>
      </c>
      <c r="I2019" s="9">
        <v>45027</v>
      </c>
      <c r="J2019" s="9">
        <v>45040</v>
      </c>
      <c r="K2019" s="9">
        <v>45052</v>
      </c>
      <c r="L2019" t="s">
        <v>19</v>
      </c>
      <c r="M2019" s="4">
        <v>86882</v>
      </c>
      <c r="N2019">
        <v>4.8</v>
      </c>
      <c r="O2019" t="s">
        <v>20</v>
      </c>
      <c r="P2019" s="4">
        <v>5</v>
      </c>
      <c r="Q2019" t="s">
        <v>28</v>
      </c>
      <c r="R2019" s="10" t="str">
        <f t="shared" si="62"/>
        <v>28-33</v>
      </c>
      <c r="S2019">
        <f t="shared" si="63"/>
        <v>25</v>
      </c>
    </row>
    <row r="2020" spans="1:19">
      <c r="A2020" t="s">
        <v>2094</v>
      </c>
      <c r="B2020" t="s">
        <v>13</v>
      </c>
      <c r="C2020" s="4">
        <v>28</v>
      </c>
      <c r="D2020" t="s">
        <v>14</v>
      </c>
      <c r="E2020" t="s">
        <v>15</v>
      </c>
      <c r="F2020" t="s">
        <v>96</v>
      </c>
      <c r="G2020" t="s">
        <v>17</v>
      </c>
      <c r="H2020" t="s">
        <v>18</v>
      </c>
      <c r="I2020" s="9">
        <v>45027</v>
      </c>
      <c r="J2020" s="9">
        <v>45039</v>
      </c>
      <c r="K2020" s="9">
        <v>45047</v>
      </c>
      <c r="L2020" t="s">
        <v>19</v>
      </c>
      <c r="M2020" s="4">
        <v>35863</v>
      </c>
      <c r="N2020">
        <v>4.2</v>
      </c>
      <c r="O2020" t="s">
        <v>20</v>
      </c>
      <c r="P2020" s="4">
        <v>4</v>
      </c>
      <c r="Q2020" t="s">
        <v>28</v>
      </c>
      <c r="R2020" s="10" t="str">
        <f t="shared" si="62"/>
        <v>28-33</v>
      </c>
      <c r="S2020">
        <f t="shared" si="63"/>
        <v>20</v>
      </c>
    </row>
    <row r="2021" spans="1:19">
      <c r="A2021" t="s">
        <v>2095</v>
      </c>
      <c r="B2021" t="s">
        <v>30</v>
      </c>
      <c r="C2021" s="4">
        <v>36</v>
      </c>
      <c r="D2021" t="s">
        <v>34</v>
      </c>
      <c r="E2021" t="s">
        <v>47</v>
      </c>
      <c r="F2021" t="s">
        <v>26</v>
      </c>
      <c r="G2021" t="s">
        <v>17</v>
      </c>
      <c r="H2021" t="s">
        <v>51</v>
      </c>
      <c r="I2021" s="9">
        <v>45028</v>
      </c>
      <c r="J2021" s="9">
        <v>45039</v>
      </c>
      <c r="K2021" s="9">
        <v>45044</v>
      </c>
      <c r="L2021" t="s">
        <v>56</v>
      </c>
      <c r="M2021" s="5"/>
      <c r="P2021" s="4">
        <v>4</v>
      </c>
      <c r="Q2021" t="s">
        <v>28</v>
      </c>
      <c r="R2021" s="10" t="str">
        <f t="shared" si="62"/>
        <v>34-39</v>
      </c>
      <c r="S2021">
        <f t="shared" si="63"/>
        <v>16</v>
      </c>
    </row>
    <row r="2022" spans="1:19">
      <c r="A2022" t="s">
        <v>2096</v>
      </c>
      <c r="B2022" t="s">
        <v>23</v>
      </c>
      <c r="C2022" s="4">
        <v>31</v>
      </c>
      <c r="D2022" t="s">
        <v>14</v>
      </c>
      <c r="E2022" t="s">
        <v>15</v>
      </c>
      <c r="F2022" t="s">
        <v>106</v>
      </c>
      <c r="G2022" t="s">
        <v>27</v>
      </c>
      <c r="H2022" t="s">
        <v>37</v>
      </c>
      <c r="I2022" s="9">
        <v>45028</v>
      </c>
      <c r="J2022" s="9">
        <v>45042</v>
      </c>
      <c r="K2022" s="9">
        <v>45049</v>
      </c>
      <c r="L2022" t="s">
        <v>19</v>
      </c>
      <c r="M2022" s="4">
        <v>173104</v>
      </c>
      <c r="N2022">
        <v>4.7</v>
      </c>
      <c r="O2022" t="s">
        <v>20</v>
      </c>
      <c r="P2022" s="4">
        <v>4</v>
      </c>
      <c r="Q2022" t="s">
        <v>28</v>
      </c>
      <c r="R2022" s="10" t="str">
        <f t="shared" si="62"/>
        <v>28-33</v>
      </c>
      <c r="S2022">
        <f t="shared" si="63"/>
        <v>21</v>
      </c>
    </row>
    <row r="2023" spans="1:19">
      <c r="A2023" t="s">
        <v>2097</v>
      </c>
      <c r="B2023" t="s">
        <v>13</v>
      </c>
      <c r="C2023" s="4">
        <v>23</v>
      </c>
      <c r="D2023" t="s">
        <v>34</v>
      </c>
      <c r="E2023" t="s">
        <v>35</v>
      </c>
      <c r="F2023" t="s">
        <v>73</v>
      </c>
      <c r="G2023" t="s">
        <v>17</v>
      </c>
      <c r="H2023" t="s">
        <v>37</v>
      </c>
      <c r="I2023" s="9">
        <v>45028</v>
      </c>
      <c r="J2023" s="9">
        <v>45040</v>
      </c>
      <c r="K2023" s="9">
        <v>45044</v>
      </c>
      <c r="L2023" t="s">
        <v>19</v>
      </c>
      <c r="M2023" s="4">
        <v>163881</v>
      </c>
      <c r="N2023">
        <v>3.7</v>
      </c>
      <c r="O2023" t="s">
        <v>20</v>
      </c>
      <c r="P2023" s="5"/>
      <c r="Q2023" t="s">
        <v>28</v>
      </c>
      <c r="R2023" s="10" t="str">
        <f t="shared" si="62"/>
        <v>22-27</v>
      </c>
      <c r="S2023">
        <f t="shared" si="63"/>
        <v>16</v>
      </c>
    </row>
    <row r="2024" spans="1:19">
      <c r="A2024" t="s">
        <v>2098</v>
      </c>
      <c r="B2024" t="s">
        <v>23</v>
      </c>
      <c r="C2024" s="4">
        <v>29</v>
      </c>
      <c r="D2024" t="s">
        <v>14</v>
      </c>
      <c r="E2024" t="s">
        <v>65</v>
      </c>
      <c r="F2024" t="s">
        <v>61</v>
      </c>
      <c r="G2024" t="s">
        <v>17</v>
      </c>
      <c r="H2024" t="s">
        <v>37</v>
      </c>
      <c r="I2024" s="9">
        <v>45028</v>
      </c>
      <c r="J2024" s="9">
        <v>45041</v>
      </c>
      <c r="K2024" s="9">
        <v>45053</v>
      </c>
      <c r="L2024" t="s">
        <v>19</v>
      </c>
      <c r="M2024" s="4">
        <v>47612</v>
      </c>
      <c r="N2024">
        <v>4.5999999999999996</v>
      </c>
      <c r="O2024" t="s">
        <v>20</v>
      </c>
      <c r="P2024" s="4">
        <v>5</v>
      </c>
      <c r="Q2024" t="s">
        <v>28</v>
      </c>
      <c r="R2024" s="10" t="str">
        <f t="shared" si="62"/>
        <v>28-33</v>
      </c>
      <c r="S2024">
        <f t="shared" si="63"/>
        <v>25</v>
      </c>
    </row>
    <row r="2025" spans="1:19">
      <c r="A2025" t="s">
        <v>2099</v>
      </c>
      <c r="B2025" t="s">
        <v>13</v>
      </c>
      <c r="C2025" s="4">
        <v>35</v>
      </c>
      <c r="D2025" t="s">
        <v>24</v>
      </c>
      <c r="E2025" t="s">
        <v>25</v>
      </c>
      <c r="F2025" t="s">
        <v>31</v>
      </c>
      <c r="G2025" t="s">
        <v>27</v>
      </c>
      <c r="H2025" t="s">
        <v>37</v>
      </c>
      <c r="I2025" s="9">
        <v>45028</v>
      </c>
      <c r="J2025" s="9">
        <v>45045</v>
      </c>
      <c r="K2025" s="9">
        <v>45049</v>
      </c>
      <c r="L2025" t="s">
        <v>19</v>
      </c>
      <c r="M2025" s="4">
        <v>88967</v>
      </c>
      <c r="N2025">
        <v>3.6</v>
      </c>
      <c r="O2025" t="s">
        <v>20</v>
      </c>
      <c r="P2025" s="4">
        <v>3</v>
      </c>
      <c r="Q2025" t="s">
        <v>28</v>
      </c>
      <c r="R2025" s="10" t="str">
        <f t="shared" si="62"/>
        <v>34-39</v>
      </c>
      <c r="S2025">
        <f t="shared" si="63"/>
        <v>21</v>
      </c>
    </row>
    <row r="2026" spans="1:19">
      <c r="A2026" t="s">
        <v>2100</v>
      </c>
      <c r="B2026" t="s">
        <v>13</v>
      </c>
      <c r="C2026" s="4">
        <v>40</v>
      </c>
      <c r="D2026" t="s">
        <v>14</v>
      </c>
      <c r="E2026" t="s">
        <v>15</v>
      </c>
      <c r="F2026" t="s">
        <v>16</v>
      </c>
      <c r="G2026" t="s">
        <v>27</v>
      </c>
      <c r="H2026" t="s">
        <v>51</v>
      </c>
      <c r="I2026" s="9">
        <v>45029</v>
      </c>
      <c r="J2026" s="9">
        <v>45049</v>
      </c>
      <c r="K2026" s="9">
        <v>45061</v>
      </c>
      <c r="L2026" t="s">
        <v>19</v>
      </c>
      <c r="M2026" s="4">
        <v>46199</v>
      </c>
      <c r="N2026">
        <v>4.7</v>
      </c>
      <c r="O2026" t="s">
        <v>45</v>
      </c>
      <c r="P2026" s="4">
        <v>4</v>
      </c>
      <c r="Q2026" t="s">
        <v>28</v>
      </c>
      <c r="R2026" s="10" t="str">
        <f t="shared" si="62"/>
        <v>40-45</v>
      </c>
      <c r="S2026">
        <f t="shared" si="63"/>
        <v>32</v>
      </c>
    </row>
    <row r="2027" spans="1:19">
      <c r="A2027" t="s">
        <v>2101</v>
      </c>
      <c r="B2027" t="s">
        <v>13</v>
      </c>
      <c r="C2027" s="4">
        <v>24</v>
      </c>
      <c r="D2027" t="s">
        <v>24</v>
      </c>
      <c r="E2027" t="s">
        <v>43</v>
      </c>
      <c r="F2027" t="s">
        <v>16</v>
      </c>
      <c r="G2027" t="s">
        <v>27</v>
      </c>
      <c r="H2027" t="s">
        <v>18</v>
      </c>
      <c r="I2027" s="9">
        <v>45029</v>
      </c>
      <c r="J2027" s="9">
        <v>45051</v>
      </c>
      <c r="K2027" s="9">
        <v>45063</v>
      </c>
      <c r="L2027" t="s">
        <v>56</v>
      </c>
      <c r="M2027" s="5"/>
      <c r="P2027" s="4">
        <v>4</v>
      </c>
      <c r="Q2027" t="s">
        <v>21</v>
      </c>
      <c r="R2027" s="10" t="str">
        <f t="shared" si="62"/>
        <v>22-27</v>
      </c>
      <c r="S2027">
        <f t="shared" si="63"/>
        <v>34</v>
      </c>
    </row>
    <row r="2028" spans="1:19">
      <c r="A2028" t="s">
        <v>2102</v>
      </c>
      <c r="B2028" t="s">
        <v>30</v>
      </c>
      <c r="C2028" s="4">
        <v>45</v>
      </c>
      <c r="D2028" t="s">
        <v>34</v>
      </c>
      <c r="E2028" t="s">
        <v>35</v>
      </c>
      <c r="F2028" t="s">
        <v>125</v>
      </c>
      <c r="G2028" t="s">
        <v>27</v>
      </c>
      <c r="H2028" t="s">
        <v>18</v>
      </c>
      <c r="I2028" s="9">
        <v>45029</v>
      </c>
      <c r="J2028" s="9">
        <v>45049</v>
      </c>
      <c r="K2028" s="9">
        <v>45055</v>
      </c>
      <c r="L2028" t="s">
        <v>19</v>
      </c>
      <c r="M2028" s="4">
        <v>141579</v>
      </c>
      <c r="N2028">
        <v>4.5</v>
      </c>
      <c r="O2028" t="s">
        <v>45</v>
      </c>
      <c r="P2028" s="4">
        <v>4</v>
      </c>
      <c r="Q2028" t="s">
        <v>28</v>
      </c>
      <c r="R2028" s="10" t="str">
        <f t="shared" si="62"/>
        <v>40-45</v>
      </c>
      <c r="S2028">
        <f t="shared" si="63"/>
        <v>26</v>
      </c>
    </row>
    <row r="2029" spans="1:19">
      <c r="A2029" t="s">
        <v>2103</v>
      </c>
      <c r="B2029" t="s">
        <v>23</v>
      </c>
      <c r="C2029" s="4">
        <v>32</v>
      </c>
      <c r="D2029" t="s">
        <v>24</v>
      </c>
      <c r="E2029" t="s">
        <v>25</v>
      </c>
      <c r="F2029" t="s">
        <v>53</v>
      </c>
      <c r="G2029" t="s">
        <v>27</v>
      </c>
      <c r="H2029" t="s">
        <v>37</v>
      </c>
      <c r="I2029" s="9">
        <v>45029</v>
      </c>
      <c r="J2029" s="9">
        <v>45044</v>
      </c>
      <c r="K2029" s="9">
        <v>45051</v>
      </c>
      <c r="L2029" t="s">
        <v>56</v>
      </c>
      <c r="M2029" s="5"/>
      <c r="P2029" s="4">
        <v>3</v>
      </c>
      <c r="Q2029" t="s">
        <v>28</v>
      </c>
      <c r="R2029" s="10" t="str">
        <f t="shared" si="62"/>
        <v>28-33</v>
      </c>
      <c r="S2029">
        <f t="shared" si="63"/>
        <v>22</v>
      </c>
    </row>
    <row r="2030" spans="1:19">
      <c r="A2030" t="s">
        <v>2104</v>
      </c>
      <c r="B2030" t="s">
        <v>13</v>
      </c>
      <c r="C2030" s="4">
        <v>34</v>
      </c>
      <c r="D2030" t="s">
        <v>24</v>
      </c>
      <c r="E2030" t="s">
        <v>43</v>
      </c>
      <c r="F2030" t="s">
        <v>26</v>
      </c>
      <c r="G2030" t="s">
        <v>17</v>
      </c>
      <c r="H2030" t="s">
        <v>51</v>
      </c>
      <c r="I2030" s="9">
        <v>45029</v>
      </c>
      <c r="J2030" s="9">
        <v>45037</v>
      </c>
      <c r="K2030" s="9">
        <v>45046</v>
      </c>
      <c r="L2030" t="s">
        <v>19</v>
      </c>
      <c r="M2030" s="4">
        <v>60921</v>
      </c>
      <c r="N2030">
        <v>3.5</v>
      </c>
      <c r="O2030" t="s">
        <v>45</v>
      </c>
      <c r="P2030" s="4">
        <v>4</v>
      </c>
      <c r="Q2030" t="s">
        <v>28</v>
      </c>
      <c r="R2030" s="10" t="str">
        <f t="shared" si="62"/>
        <v>34-39</v>
      </c>
      <c r="S2030">
        <f t="shared" si="63"/>
        <v>17</v>
      </c>
    </row>
    <row r="2031" spans="1:19">
      <c r="A2031" t="s">
        <v>2105</v>
      </c>
      <c r="B2031" t="s">
        <v>30</v>
      </c>
      <c r="C2031" s="4">
        <v>36</v>
      </c>
      <c r="D2031" t="s">
        <v>24</v>
      </c>
      <c r="E2031" t="s">
        <v>43</v>
      </c>
      <c r="F2031" t="s">
        <v>93</v>
      </c>
      <c r="G2031" t="s">
        <v>27</v>
      </c>
      <c r="H2031" t="s">
        <v>18</v>
      </c>
      <c r="I2031" s="9">
        <v>45030</v>
      </c>
      <c r="J2031" s="9">
        <v>45039</v>
      </c>
      <c r="K2031" s="9">
        <v>45044</v>
      </c>
      <c r="L2031" t="s">
        <v>38</v>
      </c>
      <c r="M2031" s="5"/>
      <c r="P2031" s="4">
        <v>4</v>
      </c>
      <c r="Q2031" t="s">
        <v>28</v>
      </c>
      <c r="R2031" s="10" t="str">
        <f t="shared" si="62"/>
        <v>34-39</v>
      </c>
      <c r="S2031">
        <f t="shared" si="63"/>
        <v>14</v>
      </c>
    </row>
    <row r="2032" spans="1:19">
      <c r="A2032" t="s">
        <v>2106</v>
      </c>
      <c r="B2032" t="s">
        <v>13</v>
      </c>
      <c r="C2032" s="4">
        <v>22</v>
      </c>
      <c r="D2032" t="s">
        <v>83</v>
      </c>
      <c r="E2032" t="s">
        <v>117</v>
      </c>
      <c r="F2032" t="s">
        <v>31</v>
      </c>
      <c r="G2032" t="s">
        <v>27</v>
      </c>
      <c r="H2032" t="s">
        <v>18</v>
      </c>
      <c r="I2032" s="9">
        <v>45030</v>
      </c>
      <c r="J2032" s="9">
        <v>45049</v>
      </c>
      <c r="K2032" s="9">
        <v>45056</v>
      </c>
      <c r="L2032" t="s">
        <v>19</v>
      </c>
      <c r="M2032" s="5"/>
      <c r="O2032" t="s">
        <v>20</v>
      </c>
      <c r="P2032" s="4">
        <v>5</v>
      </c>
      <c r="Q2032" t="s">
        <v>28</v>
      </c>
      <c r="R2032" s="10" t="str">
        <f t="shared" si="62"/>
        <v>22-27</v>
      </c>
      <c r="S2032">
        <f t="shared" si="63"/>
        <v>26</v>
      </c>
    </row>
    <row r="2033" spans="1:19">
      <c r="A2033" t="s">
        <v>2107</v>
      </c>
      <c r="B2033" t="s">
        <v>13</v>
      </c>
      <c r="C2033" s="4">
        <v>31</v>
      </c>
      <c r="D2033" t="s">
        <v>14</v>
      </c>
      <c r="E2033" t="s">
        <v>65</v>
      </c>
      <c r="F2033" t="s">
        <v>125</v>
      </c>
      <c r="G2033" t="s">
        <v>17</v>
      </c>
      <c r="H2033" t="s">
        <v>51</v>
      </c>
      <c r="I2033" s="9">
        <v>45030</v>
      </c>
      <c r="J2033" s="9">
        <v>45038</v>
      </c>
      <c r="K2033" s="9">
        <v>45042</v>
      </c>
      <c r="L2033" t="s">
        <v>19</v>
      </c>
      <c r="M2033" s="4">
        <v>100438</v>
      </c>
      <c r="N2033">
        <v>4.8</v>
      </c>
      <c r="O2033" t="s">
        <v>20</v>
      </c>
      <c r="P2033" s="4">
        <v>4</v>
      </c>
      <c r="Q2033" t="s">
        <v>21</v>
      </c>
      <c r="R2033" s="10" t="str">
        <f t="shared" si="62"/>
        <v>28-33</v>
      </c>
      <c r="S2033">
        <f t="shared" si="63"/>
        <v>12</v>
      </c>
    </row>
    <row r="2034" spans="1:19">
      <c r="A2034" t="s">
        <v>2108</v>
      </c>
      <c r="B2034" t="s">
        <v>13</v>
      </c>
      <c r="C2034" s="4">
        <v>39</v>
      </c>
      <c r="D2034" t="s">
        <v>14</v>
      </c>
      <c r="E2034" t="s">
        <v>15</v>
      </c>
      <c r="F2034" t="s">
        <v>73</v>
      </c>
      <c r="G2034" t="s">
        <v>17</v>
      </c>
      <c r="H2034" t="s">
        <v>51</v>
      </c>
      <c r="I2034" s="9">
        <v>45030</v>
      </c>
      <c r="J2034" s="9">
        <v>45052</v>
      </c>
      <c r="K2034" s="9">
        <v>45061</v>
      </c>
      <c r="L2034" t="s">
        <v>19</v>
      </c>
      <c r="M2034" s="4">
        <v>193167</v>
      </c>
      <c r="N2034">
        <v>4.5999999999999996</v>
      </c>
      <c r="O2034" t="s">
        <v>20</v>
      </c>
      <c r="P2034" s="4">
        <v>4</v>
      </c>
      <c r="Q2034" t="s">
        <v>21</v>
      </c>
      <c r="R2034" s="10" t="str">
        <f t="shared" si="62"/>
        <v>34-39</v>
      </c>
      <c r="S2034">
        <f t="shared" si="63"/>
        <v>31</v>
      </c>
    </row>
    <row r="2035" spans="1:19">
      <c r="A2035" t="s">
        <v>2109</v>
      </c>
      <c r="B2035" t="s">
        <v>23</v>
      </c>
      <c r="C2035" s="4">
        <v>29</v>
      </c>
      <c r="D2035" t="s">
        <v>14</v>
      </c>
      <c r="E2035" t="s">
        <v>15</v>
      </c>
      <c r="F2035" t="s">
        <v>53</v>
      </c>
      <c r="G2035" t="s">
        <v>69</v>
      </c>
      <c r="H2035" t="s">
        <v>37</v>
      </c>
      <c r="I2035" s="9">
        <v>45031</v>
      </c>
      <c r="J2035" s="9">
        <v>45047</v>
      </c>
      <c r="K2035" s="9">
        <v>45053</v>
      </c>
      <c r="L2035" t="s">
        <v>56</v>
      </c>
      <c r="M2035" s="5"/>
      <c r="P2035" s="4">
        <v>1</v>
      </c>
      <c r="Q2035" t="s">
        <v>28</v>
      </c>
      <c r="R2035" s="10" t="str">
        <f t="shared" si="62"/>
        <v>28-33</v>
      </c>
      <c r="S2035">
        <f t="shared" si="63"/>
        <v>22</v>
      </c>
    </row>
    <row r="2036" spans="1:19">
      <c r="A2036" t="s">
        <v>2110</v>
      </c>
      <c r="B2036" t="s">
        <v>30</v>
      </c>
      <c r="C2036" s="4">
        <v>48</v>
      </c>
      <c r="D2036" t="s">
        <v>14</v>
      </c>
      <c r="E2036" t="s">
        <v>65</v>
      </c>
      <c r="F2036" t="s">
        <v>78</v>
      </c>
      <c r="G2036" t="s">
        <v>32</v>
      </c>
      <c r="H2036" t="s">
        <v>37</v>
      </c>
      <c r="I2036" s="9">
        <v>45031</v>
      </c>
      <c r="J2036" s="9">
        <v>45041</v>
      </c>
      <c r="K2036" s="9">
        <v>45048</v>
      </c>
      <c r="L2036" t="s">
        <v>38</v>
      </c>
      <c r="M2036" s="5"/>
      <c r="P2036" s="4">
        <v>5</v>
      </c>
      <c r="Q2036" t="s">
        <v>63</v>
      </c>
      <c r="R2036" s="10" t="str">
        <f t="shared" si="62"/>
        <v>46-51</v>
      </c>
      <c r="S2036">
        <f t="shared" si="63"/>
        <v>17</v>
      </c>
    </row>
    <row r="2037" spans="1:19">
      <c r="A2037" t="s">
        <v>2111</v>
      </c>
      <c r="B2037" t="s">
        <v>13</v>
      </c>
      <c r="C2037" s="4">
        <v>52</v>
      </c>
      <c r="D2037" t="s">
        <v>129</v>
      </c>
      <c r="E2037" t="s">
        <v>205</v>
      </c>
      <c r="F2037" t="s">
        <v>96</v>
      </c>
      <c r="G2037" t="s">
        <v>32</v>
      </c>
      <c r="H2037" t="s">
        <v>37</v>
      </c>
      <c r="I2037" s="9">
        <v>45031</v>
      </c>
      <c r="J2037" s="9">
        <v>45041</v>
      </c>
      <c r="K2037" s="9">
        <v>45046</v>
      </c>
      <c r="L2037" t="s">
        <v>19</v>
      </c>
      <c r="M2037" s="4">
        <v>49570</v>
      </c>
      <c r="N2037">
        <v>3.5</v>
      </c>
      <c r="O2037" t="s">
        <v>20</v>
      </c>
      <c r="P2037" s="5"/>
      <c r="Q2037" t="s">
        <v>21</v>
      </c>
      <c r="R2037" s="10" t="str">
        <f t="shared" si="62"/>
        <v>52-57</v>
      </c>
      <c r="S2037">
        <f t="shared" si="63"/>
        <v>15</v>
      </c>
    </row>
    <row r="2038" spans="1:19">
      <c r="A2038" t="s">
        <v>2112</v>
      </c>
      <c r="B2038" t="s">
        <v>13</v>
      </c>
      <c r="C2038" s="4">
        <v>37</v>
      </c>
      <c r="D2038" t="s">
        <v>58</v>
      </c>
      <c r="E2038" t="s">
        <v>59</v>
      </c>
      <c r="F2038" t="s">
        <v>61</v>
      </c>
      <c r="G2038" t="s">
        <v>27</v>
      </c>
      <c r="H2038" t="s">
        <v>18</v>
      </c>
      <c r="I2038" s="9">
        <v>45031</v>
      </c>
      <c r="J2038" s="9">
        <v>45051</v>
      </c>
      <c r="K2038" s="9">
        <v>45057</v>
      </c>
      <c r="L2038" t="s">
        <v>19</v>
      </c>
      <c r="M2038" s="4">
        <v>57762</v>
      </c>
      <c r="N2038">
        <v>4.7</v>
      </c>
      <c r="O2038" t="s">
        <v>20</v>
      </c>
      <c r="P2038" s="4">
        <v>4</v>
      </c>
      <c r="Q2038" t="s">
        <v>63</v>
      </c>
      <c r="R2038" s="10" t="str">
        <f t="shared" si="62"/>
        <v>34-39</v>
      </c>
      <c r="S2038">
        <f t="shared" si="63"/>
        <v>26</v>
      </c>
    </row>
    <row r="2039" spans="1:19">
      <c r="A2039" t="s">
        <v>2113</v>
      </c>
      <c r="B2039" t="s">
        <v>13</v>
      </c>
      <c r="C2039" s="4">
        <v>26</v>
      </c>
      <c r="D2039" t="s">
        <v>129</v>
      </c>
      <c r="E2039" t="s">
        <v>205</v>
      </c>
      <c r="F2039" t="s">
        <v>53</v>
      </c>
      <c r="G2039" t="s">
        <v>17</v>
      </c>
      <c r="H2039" t="s">
        <v>37</v>
      </c>
      <c r="I2039" s="9">
        <v>45032</v>
      </c>
      <c r="J2039" s="9">
        <v>45040</v>
      </c>
      <c r="K2039" s="9">
        <v>45048</v>
      </c>
      <c r="L2039" t="s">
        <v>38</v>
      </c>
      <c r="M2039" s="5"/>
      <c r="P2039" s="4">
        <v>4</v>
      </c>
      <c r="Q2039" t="s">
        <v>28</v>
      </c>
      <c r="R2039" s="10" t="str">
        <f t="shared" si="62"/>
        <v>22-27</v>
      </c>
      <c r="S2039">
        <f t="shared" si="63"/>
        <v>16</v>
      </c>
    </row>
    <row r="2040" spans="1:19">
      <c r="A2040" t="s">
        <v>2114</v>
      </c>
      <c r="B2040" t="s">
        <v>13</v>
      </c>
      <c r="C2040" s="4">
        <v>25</v>
      </c>
      <c r="D2040" t="s">
        <v>14</v>
      </c>
      <c r="E2040" t="s">
        <v>15</v>
      </c>
      <c r="F2040" t="s">
        <v>106</v>
      </c>
      <c r="G2040" t="s">
        <v>17</v>
      </c>
      <c r="H2040" t="s">
        <v>48</v>
      </c>
      <c r="I2040" s="9">
        <v>45032</v>
      </c>
      <c r="J2040" s="9">
        <v>45047</v>
      </c>
      <c r="K2040" s="9">
        <v>45055</v>
      </c>
      <c r="L2040" t="s">
        <v>38</v>
      </c>
      <c r="M2040" s="5"/>
      <c r="P2040" s="5"/>
      <c r="Q2040" t="s">
        <v>28</v>
      </c>
      <c r="R2040" s="10" t="str">
        <f t="shared" si="62"/>
        <v>22-27</v>
      </c>
      <c r="S2040">
        <f t="shared" si="63"/>
        <v>23</v>
      </c>
    </row>
    <row r="2041" spans="1:19">
      <c r="A2041" t="s">
        <v>2115</v>
      </c>
      <c r="B2041" t="s">
        <v>13</v>
      </c>
      <c r="C2041" s="4">
        <v>27</v>
      </c>
      <c r="D2041" t="s">
        <v>24</v>
      </c>
      <c r="E2041" t="s">
        <v>43</v>
      </c>
      <c r="F2041" t="s">
        <v>31</v>
      </c>
      <c r="G2041" t="s">
        <v>32</v>
      </c>
      <c r="H2041" t="s">
        <v>18</v>
      </c>
      <c r="I2041" s="9">
        <v>45032</v>
      </c>
      <c r="J2041" s="9">
        <v>45048</v>
      </c>
      <c r="K2041" s="9">
        <v>45059</v>
      </c>
      <c r="L2041" t="s">
        <v>19</v>
      </c>
      <c r="M2041" s="4">
        <v>83476</v>
      </c>
      <c r="N2041">
        <v>4.7</v>
      </c>
      <c r="O2041" t="s">
        <v>45</v>
      </c>
      <c r="P2041" s="4">
        <v>4</v>
      </c>
      <c r="Q2041" t="s">
        <v>28</v>
      </c>
      <c r="R2041" s="10" t="str">
        <f t="shared" si="62"/>
        <v>22-27</v>
      </c>
      <c r="S2041">
        <f t="shared" si="63"/>
        <v>27</v>
      </c>
    </row>
    <row r="2042" spans="1:19">
      <c r="A2042" t="s">
        <v>2116</v>
      </c>
      <c r="B2042" t="s">
        <v>30</v>
      </c>
      <c r="C2042" s="4">
        <v>31</v>
      </c>
      <c r="D2042" t="s">
        <v>34</v>
      </c>
      <c r="E2042" t="s">
        <v>35</v>
      </c>
      <c r="F2042" t="s">
        <v>16</v>
      </c>
      <c r="G2042" t="s">
        <v>27</v>
      </c>
      <c r="H2042" t="s">
        <v>48</v>
      </c>
      <c r="I2042" s="9">
        <v>45032</v>
      </c>
      <c r="J2042" s="9">
        <v>45041</v>
      </c>
      <c r="K2042" s="9">
        <v>45048</v>
      </c>
      <c r="L2042" t="s">
        <v>19</v>
      </c>
      <c r="M2042" s="4">
        <v>60101</v>
      </c>
      <c r="N2042">
        <v>4.0999999999999996</v>
      </c>
      <c r="O2042" t="s">
        <v>20</v>
      </c>
      <c r="P2042" s="4">
        <v>4</v>
      </c>
      <c r="Q2042" t="s">
        <v>28</v>
      </c>
      <c r="R2042" s="10" t="str">
        <f t="shared" si="62"/>
        <v>28-33</v>
      </c>
      <c r="S2042">
        <f t="shared" si="63"/>
        <v>16</v>
      </c>
    </row>
    <row r="2043" spans="1:19">
      <c r="A2043" t="s">
        <v>2117</v>
      </c>
      <c r="B2043" t="s">
        <v>13</v>
      </c>
      <c r="C2043" s="4">
        <v>25</v>
      </c>
      <c r="D2043" t="s">
        <v>14</v>
      </c>
      <c r="E2043" t="s">
        <v>65</v>
      </c>
      <c r="F2043" t="s">
        <v>78</v>
      </c>
      <c r="G2043" t="s">
        <v>17</v>
      </c>
      <c r="H2043" t="s">
        <v>18</v>
      </c>
      <c r="I2043" s="9">
        <v>45032</v>
      </c>
      <c r="J2043" s="9">
        <v>45041</v>
      </c>
      <c r="K2043" s="9">
        <v>45046</v>
      </c>
      <c r="L2043" t="s">
        <v>19</v>
      </c>
      <c r="M2043" s="4">
        <v>58366</v>
      </c>
      <c r="N2043">
        <v>4.9000000000000004</v>
      </c>
      <c r="O2043" t="s">
        <v>45</v>
      </c>
      <c r="P2043" s="4">
        <v>4</v>
      </c>
      <c r="Q2043" t="s">
        <v>28</v>
      </c>
      <c r="R2043" s="10" t="str">
        <f t="shared" si="62"/>
        <v>22-27</v>
      </c>
      <c r="S2043">
        <f t="shared" si="63"/>
        <v>14</v>
      </c>
    </row>
    <row r="2044" spans="1:19">
      <c r="A2044" t="s">
        <v>2118</v>
      </c>
      <c r="B2044" t="s">
        <v>13</v>
      </c>
      <c r="C2044" s="4">
        <v>30</v>
      </c>
      <c r="D2044" t="s">
        <v>24</v>
      </c>
      <c r="E2044" t="s">
        <v>43</v>
      </c>
      <c r="F2044" t="s">
        <v>36</v>
      </c>
      <c r="G2044" t="s">
        <v>17</v>
      </c>
      <c r="H2044" t="s">
        <v>48</v>
      </c>
      <c r="I2044" s="9">
        <v>45033</v>
      </c>
      <c r="J2044" s="9">
        <v>45055</v>
      </c>
      <c r="K2044" s="9">
        <v>45064</v>
      </c>
      <c r="L2044" t="s">
        <v>19</v>
      </c>
      <c r="M2044" s="4">
        <v>62218</v>
      </c>
      <c r="N2044">
        <v>4.5999999999999996</v>
      </c>
      <c r="O2044" t="s">
        <v>20</v>
      </c>
      <c r="P2044" s="4">
        <v>4</v>
      </c>
      <c r="Q2044" t="s">
        <v>21</v>
      </c>
      <c r="R2044" s="10" t="str">
        <f t="shared" si="62"/>
        <v>28-33</v>
      </c>
      <c r="S2044">
        <f t="shared" si="63"/>
        <v>31</v>
      </c>
    </row>
    <row r="2045" spans="1:19">
      <c r="A2045" t="s">
        <v>2119</v>
      </c>
      <c r="B2045" t="s">
        <v>13</v>
      </c>
      <c r="C2045" s="4">
        <v>40</v>
      </c>
      <c r="D2045" t="s">
        <v>14</v>
      </c>
      <c r="E2045" t="s">
        <v>15</v>
      </c>
      <c r="F2045" t="s">
        <v>61</v>
      </c>
      <c r="G2045" t="s">
        <v>27</v>
      </c>
      <c r="H2045" t="s">
        <v>37</v>
      </c>
      <c r="I2045" s="9">
        <v>45033</v>
      </c>
      <c r="J2045" s="9">
        <v>45044</v>
      </c>
      <c r="K2045" s="9">
        <v>45056</v>
      </c>
      <c r="L2045" t="s">
        <v>19</v>
      </c>
      <c r="M2045" s="4">
        <v>58822</v>
      </c>
      <c r="N2045">
        <v>4.5999999999999996</v>
      </c>
      <c r="O2045" t="s">
        <v>20</v>
      </c>
      <c r="P2045" s="4">
        <v>4</v>
      </c>
      <c r="Q2045" t="s">
        <v>28</v>
      </c>
      <c r="R2045" s="10" t="str">
        <f t="shared" si="62"/>
        <v>40-45</v>
      </c>
      <c r="S2045">
        <f t="shared" si="63"/>
        <v>23</v>
      </c>
    </row>
    <row r="2046" spans="1:19">
      <c r="A2046" t="s">
        <v>2120</v>
      </c>
      <c r="B2046" t="s">
        <v>30</v>
      </c>
      <c r="C2046" s="4">
        <v>35</v>
      </c>
      <c r="D2046" t="s">
        <v>14</v>
      </c>
      <c r="E2046" t="s">
        <v>15</v>
      </c>
      <c r="F2046" t="s">
        <v>36</v>
      </c>
      <c r="G2046" t="s">
        <v>17</v>
      </c>
      <c r="H2046" t="s">
        <v>51</v>
      </c>
      <c r="I2046" s="9">
        <v>45033</v>
      </c>
      <c r="J2046" s="9">
        <v>45052</v>
      </c>
      <c r="K2046" s="9">
        <v>45060</v>
      </c>
      <c r="L2046" t="s">
        <v>19</v>
      </c>
      <c r="M2046" s="4">
        <v>64934</v>
      </c>
      <c r="N2046">
        <v>4.5</v>
      </c>
      <c r="O2046" t="s">
        <v>20</v>
      </c>
      <c r="P2046" s="4">
        <v>4</v>
      </c>
      <c r="Q2046" t="s">
        <v>28</v>
      </c>
      <c r="R2046" s="10" t="str">
        <f t="shared" si="62"/>
        <v>34-39</v>
      </c>
      <c r="S2046">
        <f t="shared" si="63"/>
        <v>27</v>
      </c>
    </row>
    <row r="2047" spans="1:19">
      <c r="A2047" t="s">
        <v>2121</v>
      </c>
      <c r="B2047" t="s">
        <v>30</v>
      </c>
      <c r="C2047" s="4">
        <v>23</v>
      </c>
      <c r="D2047" t="s">
        <v>34</v>
      </c>
      <c r="E2047" t="s">
        <v>35</v>
      </c>
      <c r="F2047" t="s">
        <v>50</v>
      </c>
      <c r="G2047" t="s">
        <v>27</v>
      </c>
      <c r="H2047" t="s">
        <v>18</v>
      </c>
      <c r="I2047" s="9">
        <v>45033</v>
      </c>
      <c r="J2047" s="9">
        <v>45048</v>
      </c>
      <c r="K2047" s="9">
        <v>45059</v>
      </c>
      <c r="L2047" t="s">
        <v>19</v>
      </c>
      <c r="M2047" s="4">
        <v>59290</v>
      </c>
      <c r="N2047">
        <v>3.6</v>
      </c>
      <c r="O2047" t="s">
        <v>20</v>
      </c>
      <c r="P2047" s="5"/>
      <c r="Q2047" t="s">
        <v>28</v>
      </c>
      <c r="R2047" s="10" t="str">
        <f t="shared" si="62"/>
        <v>22-27</v>
      </c>
      <c r="S2047">
        <f t="shared" si="63"/>
        <v>26</v>
      </c>
    </row>
    <row r="2048" spans="1:19">
      <c r="A2048" t="s">
        <v>2122</v>
      </c>
      <c r="B2048" t="s">
        <v>13</v>
      </c>
      <c r="C2048" s="4">
        <v>38</v>
      </c>
      <c r="D2048" t="s">
        <v>24</v>
      </c>
      <c r="E2048" t="s">
        <v>43</v>
      </c>
      <c r="F2048" t="s">
        <v>78</v>
      </c>
      <c r="G2048" t="s">
        <v>17</v>
      </c>
      <c r="H2048" t="s">
        <v>18</v>
      </c>
      <c r="I2048" s="9">
        <v>45033</v>
      </c>
      <c r="J2048" s="9">
        <v>45050</v>
      </c>
      <c r="K2048" s="9">
        <v>45061</v>
      </c>
      <c r="L2048" t="s">
        <v>19</v>
      </c>
      <c r="M2048" s="4">
        <v>59725</v>
      </c>
      <c r="N2048">
        <v>4.2</v>
      </c>
      <c r="O2048" t="s">
        <v>45</v>
      </c>
      <c r="P2048" s="4">
        <v>4</v>
      </c>
      <c r="Q2048" t="s">
        <v>28</v>
      </c>
      <c r="R2048" s="10" t="str">
        <f t="shared" si="62"/>
        <v>34-39</v>
      </c>
      <c r="S2048">
        <f t="shared" si="63"/>
        <v>28</v>
      </c>
    </row>
    <row r="2049" spans="1:19">
      <c r="A2049" t="s">
        <v>2123</v>
      </c>
      <c r="B2049" t="s">
        <v>30</v>
      </c>
      <c r="C2049" s="4">
        <v>32</v>
      </c>
      <c r="D2049" t="s">
        <v>83</v>
      </c>
      <c r="E2049" t="s">
        <v>84</v>
      </c>
      <c r="F2049" t="s">
        <v>53</v>
      </c>
      <c r="G2049" t="s">
        <v>17</v>
      </c>
      <c r="H2049" t="s">
        <v>37</v>
      </c>
      <c r="I2049" s="9">
        <v>45033</v>
      </c>
      <c r="J2049" s="9">
        <v>45050</v>
      </c>
      <c r="K2049" s="9">
        <v>45060</v>
      </c>
      <c r="L2049" t="s">
        <v>56</v>
      </c>
      <c r="M2049" s="5"/>
      <c r="P2049" s="4">
        <v>2</v>
      </c>
      <c r="Q2049" t="s">
        <v>28</v>
      </c>
      <c r="R2049" s="10" t="str">
        <f t="shared" si="62"/>
        <v>28-33</v>
      </c>
      <c r="S2049">
        <f t="shared" si="63"/>
        <v>27</v>
      </c>
    </row>
    <row r="2050" spans="1:19">
      <c r="A2050" t="s">
        <v>2124</v>
      </c>
      <c r="B2050" t="s">
        <v>13</v>
      </c>
      <c r="C2050" s="4">
        <v>36</v>
      </c>
      <c r="D2050" t="s">
        <v>14</v>
      </c>
      <c r="E2050" t="s">
        <v>15</v>
      </c>
      <c r="F2050" t="s">
        <v>73</v>
      </c>
      <c r="G2050" t="s">
        <v>27</v>
      </c>
      <c r="H2050" t="s">
        <v>51</v>
      </c>
      <c r="I2050" s="9">
        <v>45034</v>
      </c>
      <c r="J2050" s="9">
        <v>45047</v>
      </c>
      <c r="K2050" s="9">
        <v>45059</v>
      </c>
      <c r="L2050" t="s">
        <v>56</v>
      </c>
      <c r="M2050" s="5"/>
      <c r="P2050" s="4">
        <v>5</v>
      </c>
      <c r="Q2050" t="s">
        <v>28</v>
      </c>
      <c r="R2050" s="10" t="str">
        <f t="shared" si="62"/>
        <v>34-39</v>
      </c>
      <c r="S2050">
        <f t="shared" si="63"/>
        <v>25</v>
      </c>
    </row>
    <row r="2051" spans="1:19">
      <c r="A2051" t="s">
        <v>2125</v>
      </c>
      <c r="B2051" t="s">
        <v>13</v>
      </c>
      <c r="C2051" s="4">
        <v>33</v>
      </c>
      <c r="D2051" t="s">
        <v>24</v>
      </c>
      <c r="E2051" t="s">
        <v>25</v>
      </c>
      <c r="F2051" t="s">
        <v>96</v>
      </c>
      <c r="G2051" t="s">
        <v>32</v>
      </c>
      <c r="H2051" t="s">
        <v>37</v>
      </c>
      <c r="I2051" s="9">
        <v>45035</v>
      </c>
      <c r="J2051" s="9">
        <v>45049</v>
      </c>
      <c r="K2051" s="9">
        <v>45059</v>
      </c>
      <c r="L2051" t="s">
        <v>19</v>
      </c>
      <c r="M2051" s="4">
        <v>54642</v>
      </c>
      <c r="N2051">
        <v>4.3</v>
      </c>
      <c r="O2051" t="s">
        <v>20</v>
      </c>
      <c r="P2051" s="5"/>
      <c r="Q2051" t="s">
        <v>28</v>
      </c>
      <c r="R2051" s="10" t="str">
        <f t="shared" ref="R2051:R2114" si="64">IF(AND(C2051&gt;=22,C2051&lt;=27),"22-27",
 IF(AND(C2051&gt;=28,C2051&lt;=33),"28-33",
 IF(AND(C2051&gt;=34,C2051&lt;=39),"34-39",
 IF(AND(C2051&gt;=40,C2051&lt;=45),"40-45",
 IF(AND(C2051&gt;=46,C2051&lt;=51),"46-51",
 IF(AND(C2051&gt;=52,C2051&lt;=57),"52-57","Other"))))))</f>
        <v>28-33</v>
      </c>
      <c r="S2051">
        <f t="shared" ref="S2051:S2114" si="65">K2051-I2051</f>
        <v>24</v>
      </c>
    </row>
    <row r="2052" spans="1:19">
      <c r="A2052" t="s">
        <v>2126</v>
      </c>
      <c r="B2052" t="s">
        <v>13</v>
      </c>
      <c r="C2052" s="4">
        <v>35</v>
      </c>
      <c r="D2052" t="s">
        <v>14</v>
      </c>
      <c r="E2052" t="s">
        <v>65</v>
      </c>
      <c r="F2052" t="s">
        <v>31</v>
      </c>
      <c r="G2052" t="s">
        <v>69</v>
      </c>
      <c r="H2052" t="s">
        <v>48</v>
      </c>
      <c r="I2052" s="9">
        <v>45035</v>
      </c>
      <c r="J2052" s="9">
        <v>45046</v>
      </c>
      <c r="K2052" s="9">
        <v>45053</v>
      </c>
      <c r="L2052" t="s">
        <v>19</v>
      </c>
      <c r="M2052" s="5"/>
      <c r="O2052" t="s">
        <v>20</v>
      </c>
      <c r="P2052" s="4">
        <v>4</v>
      </c>
      <c r="Q2052" t="s">
        <v>28</v>
      </c>
      <c r="R2052" s="10" t="str">
        <f t="shared" si="64"/>
        <v>34-39</v>
      </c>
      <c r="S2052">
        <f t="shared" si="65"/>
        <v>18</v>
      </c>
    </row>
    <row r="2053" spans="1:19">
      <c r="A2053" t="s">
        <v>2127</v>
      </c>
      <c r="B2053" t="s">
        <v>13</v>
      </c>
      <c r="C2053" s="4">
        <v>31</v>
      </c>
      <c r="D2053" t="s">
        <v>14</v>
      </c>
      <c r="E2053" t="s">
        <v>15</v>
      </c>
      <c r="F2053" t="s">
        <v>96</v>
      </c>
      <c r="G2053" t="s">
        <v>27</v>
      </c>
      <c r="H2053" t="s">
        <v>18</v>
      </c>
      <c r="I2053" s="9">
        <v>45035</v>
      </c>
      <c r="J2053" s="9">
        <v>45054</v>
      </c>
      <c r="K2053" s="9">
        <v>45062</v>
      </c>
      <c r="L2053" t="s">
        <v>19</v>
      </c>
      <c r="M2053" s="4">
        <v>40791</v>
      </c>
      <c r="N2053">
        <v>4.3</v>
      </c>
      <c r="O2053" t="s">
        <v>20</v>
      </c>
      <c r="P2053" s="4">
        <v>5</v>
      </c>
      <c r="Q2053" t="s">
        <v>21</v>
      </c>
      <c r="R2053" s="10" t="str">
        <f t="shared" si="64"/>
        <v>28-33</v>
      </c>
      <c r="S2053">
        <f t="shared" si="65"/>
        <v>27</v>
      </c>
    </row>
    <row r="2054" spans="1:19">
      <c r="A2054" t="s">
        <v>2128</v>
      </c>
      <c r="B2054" t="s">
        <v>13</v>
      </c>
      <c r="C2054" s="4">
        <v>23</v>
      </c>
      <c r="D2054" t="s">
        <v>24</v>
      </c>
      <c r="E2054" t="s">
        <v>43</v>
      </c>
      <c r="F2054" t="s">
        <v>44</v>
      </c>
      <c r="G2054" t="s">
        <v>27</v>
      </c>
      <c r="H2054" t="s">
        <v>48</v>
      </c>
      <c r="I2054" s="9">
        <v>45035</v>
      </c>
      <c r="J2054" s="9">
        <v>45053</v>
      </c>
      <c r="K2054" s="9">
        <v>45059</v>
      </c>
      <c r="L2054" t="s">
        <v>56</v>
      </c>
      <c r="M2054" s="5"/>
      <c r="P2054" s="4">
        <v>4</v>
      </c>
      <c r="Q2054" t="s">
        <v>21</v>
      </c>
      <c r="R2054" s="10" t="str">
        <f t="shared" si="64"/>
        <v>22-27</v>
      </c>
      <c r="S2054">
        <f t="shared" si="65"/>
        <v>24</v>
      </c>
    </row>
    <row r="2055" spans="1:19">
      <c r="A2055" t="s">
        <v>2129</v>
      </c>
      <c r="B2055" t="s">
        <v>23</v>
      </c>
      <c r="C2055" s="4">
        <v>31</v>
      </c>
      <c r="D2055" t="s">
        <v>34</v>
      </c>
      <c r="E2055" t="s">
        <v>35</v>
      </c>
      <c r="F2055" t="s">
        <v>61</v>
      </c>
      <c r="G2055" t="s">
        <v>17</v>
      </c>
      <c r="H2055" t="s">
        <v>51</v>
      </c>
      <c r="I2055" s="9">
        <v>45035</v>
      </c>
      <c r="J2055" s="9">
        <v>45057</v>
      </c>
      <c r="K2055" s="9">
        <v>45064</v>
      </c>
      <c r="L2055" t="s">
        <v>19</v>
      </c>
      <c r="M2055" s="4">
        <v>49833</v>
      </c>
      <c r="N2055">
        <v>3.5</v>
      </c>
      <c r="O2055" t="s">
        <v>20</v>
      </c>
      <c r="P2055" s="4">
        <v>3</v>
      </c>
      <c r="Q2055" t="s">
        <v>21</v>
      </c>
      <c r="R2055" s="10" t="str">
        <f t="shared" si="64"/>
        <v>28-33</v>
      </c>
      <c r="S2055">
        <f t="shared" si="65"/>
        <v>29</v>
      </c>
    </row>
    <row r="2056" spans="1:19">
      <c r="A2056" t="s">
        <v>2130</v>
      </c>
      <c r="B2056" t="s">
        <v>30</v>
      </c>
      <c r="C2056" s="4">
        <v>33</v>
      </c>
      <c r="D2056" t="s">
        <v>14</v>
      </c>
      <c r="E2056" t="s">
        <v>15</v>
      </c>
      <c r="F2056" t="s">
        <v>36</v>
      </c>
      <c r="G2056" t="s">
        <v>17</v>
      </c>
      <c r="H2056" t="s">
        <v>18</v>
      </c>
      <c r="I2056" s="9">
        <v>45036</v>
      </c>
      <c r="J2056" s="9">
        <v>45049</v>
      </c>
      <c r="K2056" s="9">
        <v>45057</v>
      </c>
      <c r="L2056" t="s">
        <v>19</v>
      </c>
      <c r="M2056" s="4">
        <v>71752</v>
      </c>
      <c r="N2056">
        <v>4.7</v>
      </c>
      <c r="O2056" t="s">
        <v>20</v>
      </c>
      <c r="P2056" s="4">
        <v>4</v>
      </c>
      <c r="Q2056" t="s">
        <v>28</v>
      </c>
      <c r="R2056" s="10" t="str">
        <f t="shared" si="64"/>
        <v>28-33</v>
      </c>
      <c r="S2056">
        <f t="shared" si="65"/>
        <v>21</v>
      </c>
    </row>
    <row r="2057" spans="1:19">
      <c r="A2057" t="s">
        <v>2131</v>
      </c>
      <c r="B2057" t="s">
        <v>30</v>
      </c>
      <c r="C2057" s="4">
        <v>43</v>
      </c>
      <c r="D2057" t="s">
        <v>24</v>
      </c>
      <c r="E2057" t="s">
        <v>25</v>
      </c>
      <c r="F2057" t="s">
        <v>16</v>
      </c>
      <c r="G2057" t="s">
        <v>17</v>
      </c>
      <c r="H2057" t="s">
        <v>18</v>
      </c>
      <c r="I2057" s="9">
        <v>45036</v>
      </c>
      <c r="J2057" s="9">
        <v>45047</v>
      </c>
      <c r="K2057" s="9">
        <v>45057</v>
      </c>
      <c r="L2057" t="s">
        <v>19</v>
      </c>
      <c r="M2057" s="4">
        <v>60182</v>
      </c>
      <c r="N2057">
        <v>3.9</v>
      </c>
      <c r="O2057" t="s">
        <v>20</v>
      </c>
      <c r="P2057" s="4">
        <v>4</v>
      </c>
      <c r="Q2057" t="s">
        <v>28</v>
      </c>
      <c r="R2057" s="10" t="str">
        <f t="shared" si="64"/>
        <v>40-45</v>
      </c>
      <c r="S2057">
        <f t="shared" si="65"/>
        <v>21</v>
      </c>
    </row>
    <row r="2058" spans="1:19">
      <c r="A2058" t="s">
        <v>2132</v>
      </c>
      <c r="B2058" t="s">
        <v>13</v>
      </c>
      <c r="C2058" s="4">
        <v>35</v>
      </c>
      <c r="D2058" t="s">
        <v>14</v>
      </c>
      <c r="E2058" t="s">
        <v>15</v>
      </c>
      <c r="F2058" t="s">
        <v>61</v>
      </c>
      <c r="G2058" t="s">
        <v>32</v>
      </c>
      <c r="H2058" t="s">
        <v>37</v>
      </c>
      <c r="I2058" s="9">
        <v>45036</v>
      </c>
      <c r="J2058" s="9">
        <v>45056</v>
      </c>
      <c r="K2058" s="9">
        <v>45061</v>
      </c>
      <c r="L2058" t="s">
        <v>19</v>
      </c>
      <c r="M2058" s="4">
        <v>60796</v>
      </c>
      <c r="N2058">
        <v>4.9000000000000004</v>
      </c>
      <c r="O2058" t="s">
        <v>20</v>
      </c>
      <c r="P2058" s="4">
        <v>3</v>
      </c>
      <c r="Q2058" t="s">
        <v>21</v>
      </c>
      <c r="R2058" s="10" t="str">
        <f t="shared" si="64"/>
        <v>34-39</v>
      </c>
      <c r="S2058">
        <f t="shared" si="65"/>
        <v>25</v>
      </c>
    </row>
    <row r="2059" spans="1:19">
      <c r="A2059" t="s">
        <v>2133</v>
      </c>
      <c r="B2059" t="s">
        <v>13</v>
      </c>
      <c r="C2059" s="4">
        <v>28</v>
      </c>
      <c r="D2059" t="s">
        <v>129</v>
      </c>
      <c r="E2059" t="s">
        <v>205</v>
      </c>
      <c r="F2059" t="s">
        <v>61</v>
      </c>
      <c r="G2059" t="s">
        <v>66</v>
      </c>
      <c r="H2059" t="s">
        <v>37</v>
      </c>
      <c r="I2059" s="9">
        <v>45036</v>
      </c>
      <c r="J2059" s="9">
        <v>45045</v>
      </c>
      <c r="K2059" s="9">
        <v>45053</v>
      </c>
      <c r="L2059" t="s">
        <v>19</v>
      </c>
      <c r="M2059" s="4">
        <v>57148</v>
      </c>
      <c r="N2059">
        <v>4.2</v>
      </c>
      <c r="O2059" t="s">
        <v>20</v>
      </c>
      <c r="P2059" s="4">
        <v>4</v>
      </c>
      <c r="Q2059" t="s">
        <v>28</v>
      </c>
      <c r="R2059" s="10" t="str">
        <f t="shared" si="64"/>
        <v>28-33</v>
      </c>
      <c r="S2059">
        <f t="shared" si="65"/>
        <v>17</v>
      </c>
    </row>
    <row r="2060" spans="1:19">
      <c r="A2060" t="s">
        <v>2134</v>
      </c>
      <c r="B2060" t="s">
        <v>30</v>
      </c>
      <c r="C2060" s="4">
        <v>32</v>
      </c>
      <c r="D2060" t="s">
        <v>14</v>
      </c>
      <c r="E2060" t="s">
        <v>15</v>
      </c>
      <c r="F2060" t="s">
        <v>61</v>
      </c>
      <c r="G2060" t="s">
        <v>17</v>
      </c>
      <c r="H2060" t="s">
        <v>18</v>
      </c>
      <c r="I2060" s="9">
        <v>45036</v>
      </c>
      <c r="J2060" s="9">
        <v>45049</v>
      </c>
      <c r="K2060" s="9">
        <v>45055</v>
      </c>
      <c r="L2060" t="s">
        <v>19</v>
      </c>
      <c r="M2060" s="4">
        <v>67165</v>
      </c>
      <c r="N2060">
        <v>3.9</v>
      </c>
      <c r="O2060" t="s">
        <v>20</v>
      </c>
      <c r="P2060" s="5"/>
      <c r="Q2060" t="s">
        <v>28</v>
      </c>
      <c r="R2060" s="10" t="str">
        <f t="shared" si="64"/>
        <v>28-33</v>
      </c>
      <c r="S2060">
        <f t="shared" si="65"/>
        <v>19</v>
      </c>
    </row>
    <row r="2061" spans="1:19">
      <c r="A2061" t="s">
        <v>2135</v>
      </c>
      <c r="B2061" t="s">
        <v>13</v>
      </c>
      <c r="C2061" s="4">
        <v>30</v>
      </c>
      <c r="D2061" t="s">
        <v>14</v>
      </c>
      <c r="E2061" t="s">
        <v>15</v>
      </c>
      <c r="F2061" t="s">
        <v>31</v>
      </c>
      <c r="G2061" t="s">
        <v>27</v>
      </c>
      <c r="H2061" t="s">
        <v>37</v>
      </c>
      <c r="I2061" s="9">
        <v>45037</v>
      </c>
      <c r="J2061" s="9">
        <v>45048</v>
      </c>
      <c r="K2061" s="9">
        <v>45055</v>
      </c>
      <c r="L2061" t="s">
        <v>75</v>
      </c>
      <c r="M2061" s="5"/>
      <c r="P2061" s="4">
        <v>5</v>
      </c>
      <c r="Q2061" t="s">
        <v>28</v>
      </c>
      <c r="R2061" s="10" t="str">
        <f t="shared" si="64"/>
        <v>28-33</v>
      </c>
      <c r="S2061">
        <f t="shared" si="65"/>
        <v>18</v>
      </c>
    </row>
    <row r="2062" spans="1:19">
      <c r="A2062" t="s">
        <v>2136</v>
      </c>
      <c r="B2062" t="s">
        <v>13</v>
      </c>
      <c r="C2062" s="4">
        <v>29</v>
      </c>
      <c r="D2062" t="s">
        <v>14</v>
      </c>
      <c r="E2062" t="s">
        <v>15</v>
      </c>
      <c r="F2062" t="s">
        <v>106</v>
      </c>
      <c r="G2062" t="s">
        <v>17</v>
      </c>
      <c r="H2062" t="s">
        <v>37</v>
      </c>
      <c r="I2062" s="9">
        <v>45037</v>
      </c>
      <c r="J2062" s="9">
        <v>45046</v>
      </c>
      <c r="K2062" s="9">
        <v>45057</v>
      </c>
      <c r="L2062" t="s">
        <v>19</v>
      </c>
      <c r="M2062" s="5"/>
      <c r="O2062" t="s">
        <v>45</v>
      </c>
      <c r="P2062" s="4">
        <v>3</v>
      </c>
      <c r="Q2062" t="s">
        <v>28</v>
      </c>
      <c r="R2062" s="10" t="str">
        <f t="shared" si="64"/>
        <v>28-33</v>
      </c>
      <c r="S2062">
        <f t="shared" si="65"/>
        <v>20</v>
      </c>
    </row>
    <row r="2063" spans="1:19">
      <c r="A2063" t="s">
        <v>2137</v>
      </c>
      <c r="B2063" t="s">
        <v>13</v>
      </c>
      <c r="C2063" s="4">
        <v>53</v>
      </c>
      <c r="D2063" t="s">
        <v>24</v>
      </c>
      <c r="E2063" t="s">
        <v>43</v>
      </c>
      <c r="F2063" t="s">
        <v>31</v>
      </c>
      <c r="G2063" t="s">
        <v>17</v>
      </c>
      <c r="H2063" t="s">
        <v>37</v>
      </c>
      <c r="I2063" s="9">
        <v>45037</v>
      </c>
      <c r="J2063" s="9">
        <v>45048</v>
      </c>
      <c r="K2063" s="9">
        <v>45058</v>
      </c>
      <c r="L2063" t="s">
        <v>19</v>
      </c>
      <c r="M2063" s="5"/>
      <c r="O2063" t="s">
        <v>20</v>
      </c>
      <c r="P2063" s="4">
        <v>4</v>
      </c>
      <c r="Q2063" t="s">
        <v>21</v>
      </c>
      <c r="R2063" s="10" t="str">
        <f t="shared" si="64"/>
        <v>52-57</v>
      </c>
      <c r="S2063">
        <f t="shared" si="65"/>
        <v>21</v>
      </c>
    </row>
    <row r="2064" spans="1:19">
      <c r="A2064" t="s">
        <v>2138</v>
      </c>
      <c r="B2064" t="s">
        <v>30</v>
      </c>
      <c r="C2064" s="4">
        <v>46</v>
      </c>
      <c r="D2064" t="s">
        <v>24</v>
      </c>
      <c r="E2064" t="s">
        <v>43</v>
      </c>
      <c r="F2064" t="s">
        <v>96</v>
      </c>
      <c r="G2064" t="s">
        <v>32</v>
      </c>
      <c r="H2064" t="s">
        <v>37</v>
      </c>
      <c r="I2064" s="9">
        <v>45038</v>
      </c>
      <c r="J2064" s="9">
        <v>45057</v>
      </c>
      <c r="K2064" s="9">
        <v>45068</v>
      </c>
      <c r="L2064" t="s">
        <v>19</v>
      </c>
      <c r="M2064" s="4">
        <v>58898</v>
      </c>
      <c r="N2064">
        <v>4.9000000000000004</v>
      </c>
      <c r="O2064" t="s">
        <v>20</v>
      </c>
      <c r="P2064" s="4">
        <v>4</v>
      </c>
      <c r="Q2064" t="s">
        <v>28</v>
      </c>
      <c r="R2064" s="10" t="str">
        <f t="shared" si="64"/>
        <v>46-51</v>
      </c>
      <c r="S2064">
        <f t="shared" si="65"/>
        <v>30</v>
      </c>
    </row>
    <row r="2065" spans="1:19">
      <c r="A2065" t="s">
        <v>2139</v>
      </c>
      <c r="B2065" t="s">
        <v>13</v>
      </c>
      <c r="C2065" s="4">
        <v>36</v>
      </c>
      <c r="D2065" t="s">
        <v>14</v>
      </c>
      <c r="E2065" t="s">
        <v>65</v>
      </c>
      <c r="F2065" t="s">
        <v>125</v>
      </c>
      <c r="G2065" t="s">
        <v>27</v>
      </c>
      <c r="H2065" t="s">
        <v>18</v>
      </c>
      <c r="I2065" s="9">
        <v>45038</v>
      </c>
      <c r="J2065" s="9">
        <v>45052</v>
      </c>
      <c r="K2065" s="9">
        <v>45062</v>
      </c>
      <c r="L2065" t="s">
        <v>19</v>
      </c>
      <c r="M2065" s="4">
        <v>133489</v>
      </c>
      <c r="N2065">
        <v>4.3</v>
      </c>
      <c r="O2065" t="s">
        <v>20</v>
      </c>
      <c r="P2065" s="4">
        <v>4</v>
      </c>
      <c r="Q2065" t="s">
        <v>28</v>
      </c>
      <c r="R2065" s="10" t="str">
        <f t="shared" si="64"/>
        <v>34-39</v>
      </c>
      <c r="S2065">
        <f t="shared" si="65"/>
        <v>24</v>
      </c>
    </row>
    <row r="2066" spans="1:19">
      <c r="A2066" t="s">
        <v>2140</v>
      </c>
      <c r="B2066" t="s">
        <v>13</v>
      </c>
      <c r="C2066" s="4">
        <v>35</v>
      </c>
      <c r="D2066" t="s">
        <v>129</v>
      </c>
      <c r="E2066" t="s">
        <v>130</v>
      </c>
      <c r="F2066" t="s">
        <v>96</v>
      </c>
      <c r="G2066" t="s">
        <v>17</v>
      </c>
      <c r="H2066" t="s">
        <v>37</v>
      </c>
      <c r="I2066" s="9">
        <v>45038</v>
      </c>
      <c r="J2066" s="9">
        <v>45059</v>
      </c>
      <c r="K2066" s="9">
        <v>45067</v>
      </c>
      <c r="L2066" t="s">
        <v>19</v>
      </c>
      <c r="M2066" s="4">
        <v>58799</v>
      </c>
      <c r="N2066">
        <v>4.5</v>
      </c>
      <c r="O2066" t="s">
        <v>45</v>
      </c>
      <c r="P2066" s="4">
        <v>4</v>
      </c>
      <c r="Q2066" t="s">
        <v>28</v>
      </c>
      <c r="R2066" s="10" t="str">
        <f t="shared" si="64"/>
        <v>34-39</v>
      </c>
      <c r="S2066">
        <f t="shared" si="65"/>
        <v>29</v>
      </c>
    </row>
    <row r="2067" spans="1:19">
      <c r="A2067" t="s">
        <v>2141</v>
      </c>
      <c r="B2067" t="s">
        <v>30</v>
      </c>
      <c r="C2067" s="4">
        <v>29</v>
      </c>
      <c r="D2067" t="s">
        <v>24</v>
      </c>
      <c r="E2067" t="s">
        <v>25</v>
      </c>
      <c r="F2067" t="s">
        <v>36</v>
      </c>
      <c r="G2067" t="s">
        <v>17</v>
      </c>
      <c r="H2067" t="s">
        <v>48</v>
      </c>
      <c r="I2067" s="9">
        <v>45038</v>
      </c>
      <c r="J2067" s="9">
        <v>45049</v>
      </c>
      <c r="K2067" s="9">
        <v>45058</v>
      </c>
      <c r="L2067" t="s">
        <v>19</v>
      </c>
      <c r="M2067" s="4">
        <v>61278</v>
      </c>
      <c r="N2067">
        <v>4.8</v>
      </c>
      <c r="O2067" t="s">
        <v>45</v>
      </c>
      <c r="P2067" s="4">
        <v>3</v>
      </c>
      <c r="Q2067" t="s">
        <v>28</v>
      </c>
      <c r="R2067" s="10" t="str">
        <f t="shared" si="64"/>
        <v>28-33</v>
      </c>
      <c r="S2067">
        <f t="shared" si="65"/>
        <v>20</v>
      </c>
    </row>
    <row r="2068" spans="1:19">
      <c r="A2068" t="s">
        <v>2142</v>
      </c>
      <c r="B2068" t="s">
        <v>13</v>
      </c>
      <c r="C2068" s="4">
        <v>25</v>
      </c>
      <c r="D2068" t="s">
        <v>14</v>
      </c>
      <c r="E2068" t="s">
        <v>65</v>
      </c>
      <c r="F2068" t="s">
        <v>96</v>
      </c>
      <c r="G2068" t="s">
        <v>17</v>
      </c>
      <c r="H2068" t="s">
        <v>37</v>
      </c>
      <c r="I2068" s="9">
        <v>45038</v>
      </c>
      <c r="J2068" s="9">
        <v>45052</v>
      </c>
      <c r="K2068" s="9">
        <v>45057</v>
      </c>
      <c r="L2068" t="s">
        <v>19</v>
      </c>
      <c r="M2068" s="4">
        <v>58319</v>
      </c>
      <c r="N2068">
        <v>3.7</v>
      </c>
      <c r="O2068" t="s">
        <v>20</v>
      </c>
      <c r="P2068" s="4">
        <v>4</v>
      </c>
      <c r="Q2068" t="s">
        <v>21</v>
      </c>
      <c r="R2068" s="10" t="str">
        <f t="shared" si="64"/>
        <v>22-27</v>
      </c>
      <c r="S2068">
        <f t="shared" si="65"/>
        <v>19</v>
      </c>
    </row>
    <row r="2069" spans="1:19">
      <c r="A2069" t="s">
        <v>2143</v>
      </c>
      <c r="B2069" t="s">
        <v>13</v>
      </c>
      <c r="C2069" s="4">
        <v>25</v>
      </c>
      <c r="D2069" t="s">
        <v>24</v>
      </c>
      <c r="E2069" t="s">
        <v>43</v>
      </c>
      <c r="F2069" t="s">
        <v>96</v>
      </c>
      <c r="G2069" t="s">
        <v>27</v>
      </c>
      <c r="H2069" t="s">
        <v>37</v>
      </c>
      <c r="I2069" s="9">
        <v>45038</v>
      </c>
      <c r="J2069" s="9">
        <v>45060</v>
      </c>
      <c r="K2069" s="9">
        <v>45070</v>
      </c>
      <c r="L2069" t="s">
        <v>38</v>
      </c>
      <c r="M2069" s="5"/>
      <c r="P2069" s="4">
        <v>5</v>
      </c>
      <c r="Q2069" t="s">
        <v>28</v>
      </c>
      <c r="R2069" s="10" t="str">
        <f t="shared" si="64"/>
        <v>22-27</v>
      </c>
      <c r="S2069">
        <f t="shared" si="65"/>
        <v>32</v>
      </c>
    </row>
    <row r="2070" spans="1:19">
      <c r="A2070" t="s">
        <v>2144</v>
      </c>
      <c r="B2070" t="s">
        <v>13</v>
      </c>
      <c r="C2070" s="4">
        <v>27</v>
      </c>
      <c r="D2070" t="s">
        <v>34</v>
      </c>
      <c r="E2070" t="s">
        <v>47</v>
      </c>
      <c r="F2070" t="s">
        <v>50</v>
      </c>
      <c r="G2070" t="s">
        <v>69</v>
      </c>
      <c r="H2070" t="s">
        <v>37</v>
      </c>
      <c r="I2070" s="9">
        <v>45038</v>
      </c>
      <c r="J2070" s="9">
        <v>45049</v>
      </c>
      <c r="K2070" s="9">
        <v>45059</v>
      </c>
      <c r="L2070" t="s">
        <v>19</v>
      </c>
      <c r="M2070" s="4">
        <v>40896</v>
      </c>
      <c r="N2070">
        <v>4.0999999999999996</v>
      </c>
      <c r="O2070" t="s">
        <v>20</v>
      </c>
      <c r="P2070" s="5"/>
      <c r="Q2070" t="s">
        <v>63</v>
      </c>
      <c r="R2070" s="10" t="str">
        <f t="shared" si="64"/>
        <v>22-27</v>
      </c>
      <c r="S2070">
        <f t="shared" si="65"/>
        <v>21</v>
      </c>
    </row>
    <row r="2071" spans="1:19">
      <c r="A2071" t="s">
        <v>2145</v>
      </c>
      <c r="B2071" t="s">
        <v>13</v>
      </c>
      <c r="C2071" s="4">
        <v>30</v>
      </c>
      <c r="D2071" t="s">
        <v>34</v>
      </c>
      <c r="E2071" t="s">
        <v>35</v>
      </c>
      <c r="F2071" t="s">
        <v>96</v>
      </c>
      <c r="G2071" t="s">
        <v>17</v>
      </c>
      <c r="H2071" t="s">
        <v>37</v>
      </c>
      <c r="I2071" s="9">
        <v>45038</v>
      </c>
      <c r="J2071" s="9">
        <v>45047</v>
      </c>
      <c r="K2071" s="9">
        <v>45054</v>
      </c>
      <c r="L2071" t="s">
        <v>19</v>
      </c>
      <c r="M2071" s="4">
        <v>57690</v>
      </c>
      <c r="N2071">
        <v>4.4000000000000004</v>
      </c>
      <c r="O2071" t="s">
        <v>20</v>
      </c>
      <c r="P2071" s="4">
        <v>4</v>
      </c>
      <c r="Q2071" t="s">
        <v>21</v>
      </c>
      <c r="R2071" s="10" t="str">
        <f t="shared" si="64"/>
        <v>28-33</v>
      </c>
      <c r="S2071">
        <f t="shared" si="65"/>
        <v>16</v>
      </c>
    </row>
    <row r="2072" spans="1:19">
      <c r="A2072" t="s">
        <v>2146</v>
      </c>
      <c r="B2072" t="s">
        <v>30</v>
      </c>
      <c r="C2072" s="4">
        <v>31</v>
      </c>
      <c r="D2072" t="s">
        <v>14</v>
      </c>
      <c r="E2072" t="s">
        <v>15</v>
      </c>
      <c r="F2072" t="s">
        <v>53</v>
      </c>
      <c r="G2072" t="s">
        <v>69</v>
      </c>
      <c r="H2072" t="s">
        <v>18</v>
      </c>
      <c r="I2072" s="9">
        <v>45039</v>
      </c>
      <c r="J2072" s="9">
        <v>45054</v>
      </c>
      <c r="K2072" s="9">
        <v>45063</v>
      </c>
      <c r="L2072" t="s">
        <v>38</v>
      </c>
      <c r="M2072" s="5"/>
      <c r="P2072" s="4">
        <v>5</v>
      </c>
      <c r="Q2072" t="s">
        <v>28</v>
      </c>
      <c r="R2072" s="10" t="str">
        <f t="shared" si="64"/>
        <v>28-33</v>
      </c>
      <c r="S2072">
        <f t="shared" si="65"/>
        <v>24</v>
      </c>
    </row>
    <row r="2073" spans="1:19">
      <c r="A2073" t="s">
        <v>2147</v>
      </c>
      <c r="B2073" t="s">
        <v>13</v>
      </c>
      <c r="C2073" s="4">
        <v>34</v>
      </c>
      <c r="D2073" t="s">
        <v>14</v>
      </c>
      <c r="E2073" t="s">
        <v>65</v>
      </c>
      <c r="F2073" t="s">
        <v>61</v>
      </c>
      <c r="G2073" t="s">
        <v>27</v>
      </c>
      <c r="H2073" t="s">
        <v>37</v>
      </c>
      <c r="I2073" s="9">
        <v>45039</v>
      </c>
      <c r="J2073" s="9">
        <v>45056</v>
      </c>
      <c r="K2073" s="9">
        <v>45065</v>
      </c>
      <c r="L2073" t="s">
        <v>75</v>
      </c>
      <c r="M2073" s="5"/>
      <c r="P2073" s="4">
        <v>2</v>
      </c>
      <c r="Q2073" t="s">
        <v>28</v>
      </c>
      <c r="R2073" s="10" t="str">
        <f t="shared" si="64"/>
        <v>34-39</v>
      </c>
      <c r="S2073">
        <f t="shared" si="65"/>
        <v>26</v>
      </c>
    </row>
    <row r="2074" spans="1:19">
      <c r="A2074" t="s">
        <v>2148</v>
      </c>
      <c r="B2074" t="s">
        <v>13</v>
      </c>
      <c r="C2074" s="4">
        <v>34</v>
      </c>
      <c r="D2074" t="s">
        <v>24</v>
      </c>
      <c r="E2074" t="s">
        <v>43</v>
      </c>
      <c r="F2074" t="s">
        <v>86</v>
      </c>
      <c r="G2074" t="s">
        <v>17</v>
      </c>
      <c r="H2074" t="s">
        <v>18</v>
      </c>
      <c r="I2074" s="9">
        <v>45040</v>
      </c>
      <c r="J2074" s="9">
        <v>45055</v>
      </c>
      <c r="K2074" s="9">
        <v>45060</v>
      </c>
      <c r="L2074" t="s">
        <v>56</v>
      </c>
      <c r="M2074" s="5"/>
      <c r="P2074" s="4">
        <v>4</v>
      </c>
      <c r="Q2074" t="s">
        <v>28</v>
      </c>
      <c r="R2074" s="10" t="str">
        <f t="shared" si="64"/>
        <v>34-39</v>
      </c>
      <c r="S2074">
        <f t="shared" si="65"/>
        <v>20</v>
      </c>
    </row>
    <row r="2075" spans="1:19">
      <c r="A2075" t="s">
        <v>2149</v>
      </c>
      <c r="B2075" t="s">
        <v>30</v>
      </c>
      <c r="C2075" s="4">
        <v>23</v>
      </c>
      <c r="D2075" t="s">
        <v>24</v>
      </c>
      <c r="E2075" t="s">
        <v>25</v>
      </c>
      <c r="F2075" t="s">
        <v>26</v>
      </c>
      <c r="G2075" t="s">
        <v>66</v>
      </c>
      <c r="H2075" t="s">
        <v>37</v>
      </c>
      <c r="I2075" s="9">
        <v>45040</v>
      </c>
      <c r="J2075" s="9">
        <v>45048</v>
      </c>
      <c r="K2075" s="9">
        <v>45059</v>
      </c>
      <c r="L2075" t="s">
        <v>19</v>
      </c>
      <c r="M2075" s="4">
        <v>53314</v>
      </c>
      <c r="N2075">
        <v>4.7</v>
      </c>
      <c r="O2075" t="s">
        <v>20</v>
      </c>
      <c r="P2075" s="5"/>
      <c r="Q2075" t="s">
        <v>28</v>
      </c>
      <c r="R2075" s="10" t="str">
        <f t="shared" si="64"/>
        <v>22-27</v>
      </c>
      <c r="S2075">
        <f t="shared" si="65"/>
        <v>19</v>
      </c>
    </row>
    <row r="2076" spans="1:19">
      <c r="A2076" t="s">
        <v>2150</v>
      </c>
      <c r="B2076" t="s">
        <v>30</v>
      </c>
      <c r="C2076" s="4">
        <v>24</v>
      </c>
      <c r="D2076" t="s">
        <v>24</v>
      </c>
      <c r="E2076" t="s">
        <v>43</v>
      </c>
      <c r="F2076" t="s">
        <v>44</v>
      </c>
      <c r="G2076" t="s">
        <v>69</v>
      </c>
      <c r="H2076" t="s">
        <v>37</v>
      </c>
      <c r="I2076" s="9">
        <v>45040</v>
      </c>
      <c r="J2076" s="9">
        <v>45062</v>
      </c>
      <c r="K2076" s="9">
        <v>45068</v>
      </c>
      <c r="L2076" t="s">
        <v>19</v>
      </c>
      <c r="M2076" s="4">
        <v>74621</v>
      </c>
      <c r="N2076">
        <v>4.9000000000000004</v>
      </c>
      <c r="O2076" t="s">
        <v>45</v>
      </c>
      <c r="P2076" s="5"/>
      <c r="Q2076" t="s">
        <v>28</v>
      </c>
      <c r="R2076" s="10" t="str">
        <f t="shared" si="64"/>
        <v>22-27</v>
      </c>
      <c r="S2076">
        <f t="shared" si="65"/>
        <v>28</v>
      </c>
    </row>
    <row r="2077" spans="1:19">
      <c r="A2077" t="s">
        <v>2151</v>
      </c>
      <c r="B2077" t="s">
        <v>30</v>
      </c>
      <c r="C2077" s="4">
        <v>37</v>
      </c>
      <c r="D2077" t="s">
        <v>14</v>
      </c>
      <c r="E2077" t="s">
        <v>65</v>
      </c>
      <c r="F2077" t="s">
        <v>26</v>
      </c>
      <c r="G2077" t="s">
        <v>69</v>
      </c>
      <c r="H2077" t="s">
        <v>18</v>
      </c>
      <c r="I2077" s="9">
        <v>45040</v>
      </c>
      <c r="J2077" s="9">
        <v>45054</v>
      </c>
      <c r="K2077" s="9">
        <v>45058</v>
      </c>
      <c r="L2077" t="s">
        <v>19</v>
      </c>
      <c r="M2077" s="5"/>
      <c r="O2077" t="s">
        <v>20</v>
      </c>
      <c r="P2077" s="4">
        <v>2</v>
      </c>
      <c r="Q2077" t="s">
        <v>28</v>
      </c>
      <c r="R2077" s="10" t="str">
        <f t="shared" si="64"/>
        <v>34-39</v>
      </c>
      <c r="S2077">
        <f t="shared" si="65"/>
        <v>18</v>
      </c>
    </row>
    <row r="2078" spans="1:19">
      <c r="A2078" t="s">
        <v>2152</v>
      </c>
      <c r="B2078" t="s">
        <v>13</v>
      </c>
      <c r="C2078" s="4">
        <v>35</v>
      </c>
      <c r="D2078" t="s">
        <v>34</v>
      </c>
      <c r="E2078" t="s">
        <v>35</v>
      </c>
      <c r="F2078" t="s">
        <v>78</v>
      </c>
      <c r="G2078" t="s">
        <v>27</v>
      </c>
      <c r="H2078" t="s">
        <v>48</v>
      </c>
      <c r="I2078" s="9">
        <v>45041</v>
      </c>
      <c r="J2078" s="9">
        <v>45051</v>
      </c>
      <c r="K2078" s="9">
        <v>45063</v>
      </c>
      <c r="L2078" t="s">
        <v>38</v>
      </c>
      <c r="M2078" s="5"/>
      <c r="P2078" s="4">
        <v>5</v>
      </c>
      <c r="Q2078" t="s">
        <v>28</v>
      </c>
      <c r="R2078" s="10" t="str">
        <f t="shared" si="64"/>
        <v>34-39</v>
      </c>
      <c r="S2078">
        <f t="shared" si="65"/>
        <v>22</v>
      </c>
    </row>
    <row r="2079" spans="1:19">
      <c r="A2079" t="s">
        <v>2153</v>
      </c>
      <c r="B2079" t="s">
        <v>13</v>
      </c>
      <c r="C2079" s="4">
        <v>40</v>
      </c>
      <c r="D2079" t="s">
        <v>40</v>
      </c>
      <c r="E2079" t="s">
        <v>41</v>
      </c>
      <c r="F2079" t="s">
        <v>16</v>
      </c>
      <c r="G2079" t="s">
        <v>17</v>
      </c>
      <c r="H2079" t="s">
        <v>37</v>
      </c>
      <c r="I2079" s="9">
        <v>45041</v>
      </c>
      <c r="J2079" s="9">
        <v>45052</v>
      </c>
      <c r="K2079" s="9">
        <v>45060</v>
      </c>
      <c r="L2079" t="s">
        <v>19</v>
      </c>
      <c r="M2079" s="4">
        <v>56718</v>
      </c>
      <c r="N2079">
        <v>4.9000000000000004</v>
      </c>
      <c r="O2079" t="s">
        <v>20</v>
      </c>
      <c r="P2079" s="5"/>
      <c r="Q2079" t="s">
        <v>63</v>
      </c>
      <c r="R2079" s="10" t="str">
        <f t="shared" si="64"/>
        <v>40-45</v>
      </c>
      <c r="S2079">
        <f t="shared" si="65"/>
        <v>19</v>
      </c>
    </row>
    <row r="2080" spans="1:19">
      <c r="A2080" t="s">
        <v>2154</v>
      </c>
      <c r="B2080" t="s">
        <v>23</v>
      </c>
      <c r="C2080" s="4">
        <v>30</v>
      </c>
      <c r="D2080" t="s">
        <v>24</v>
      </c>
      <c r="E2080" t="s">
        <v>43</v>
      </c>
      <c r="F2080" t="s">
        <v>78</v>
      </c>
      <c r="G2080" t="s">
        <v>27</v>
      </c>
      <c r="H2080" t="s">
        <v>37</v>
      </c>
      <c r="I2080" s="9">
        <v>45041</v>
      </c>
      <c r="J2080" s="9">
        <v>45063</v>
      </c>
      <c r="K2080" s="9">
        <v>45073</v>
      </c>
      <c r="L2080" t="s">
        <v>19</v>
      </c>
      <c r="M2080" s="4">
        <v>56397</v>
      </c>
      <c r="N2080">
        <v>3.8</v>
      </c>
      <c r="O2080" t="s">
        <v>20</v>
      </c>
      <c r="P2080" s="4">
        <v>4</v>
      </c>
      <c r="Q2080" t="s">
        <v>28</v>
      </c>
      <c r="R2080" s="10" t="str">
        <f t="shared" si="64"/>
        <v>28-33</v>
      </c>
      <c r="S2080">
        <f t="shared" si="65"/>
        <v>32</v>
      </c>
    </row>
    <row r="2081" spans="1:19">
      <c r="A2081" t="s">
        <v>2155</v>
      </c>
      <c r="B2081" t="s">
        <v>30</v>
      </c>
      <c r="C2081" s="4">
        <v>36</v>
      </c>
      <c r="D2081" t="s">
        <v>231</v>
      </c>
      <c r="E2081" t="s">
        <v>232</v>
      </c>
      <c r="F2081" t="s">
        <v>44</v>
      </c>
      <c r="G2081" t="s">
        <v>27</v>
      </c>
      <c r="H2081" t="s">
        <v>18</v>
      </c>
      <c r="I2081" s="9">
        <v>45041</v>
      </c>
      <c r="J2081" s="9">
        <v>45058</v>
      </c>
      <c r="K2081" s="9">
        <v>45066</v>
      </c>
      <c r="L2081" t="s">
        <v>38</v>
      </c>
      <c r="M2081" s="5"/>
      <c r="P2081" s="5"/>
      <c r="Q2081" t="s">
        <v>28</v>
      </c>
      <c r="R2081" s="10" t="str">
        <f t="shared" si="64"/>
        <v>34-39</v>
      </c>
      <c r="S2081">
        <f t="shared" si="65"/>
        <v>25</v>
      </c>
    </row>
    <row r="2082" spans="1:19">
      <c r="A2082" t="s">
        <v>2156</v>
      </c>
      <c r="B2082" t="s">
        <v>13</v>
      </c>
      <c r="C2082" s="4">
        <v>33</v>
      </c>
      <c r="D2082" t="s">
        <v>24</v>
      </c>
      <c r="E2082" t="s">
        <v>43</v>
      </c>
      <c r="F2082" t="s">
        <v>44</v>
      </c>
      <c r="G2082" t="s">
        <v>27</v>
      </c>
      <c r="H2082" t="s">
        <v>48</v>
      </c>
      <c r="I2082" s="9">
        <v>45041</v>
      </c>
      <c r="J2082" s="9">
        <v>45056</v>
      </c>
      <c r="K2082" s="9">
        <v>45068</v>
      </c>
      <c r="L2082" t="s">
        <v>38</v>
      </c>
      <c r="M2082" s="5"/>
      <c r="P2082" s="4">
        <v>1</v>
      </c>
      <c r="Q2082" t="s">
        <v>21</v>
      </c>
      <c r="R2082" s="10" t="str">
        <f t="shared" si="64"/>
        <v>28-33</v>
      </c>
      <c r="S2082">
        <f t="shared" si="65"/>
        <v>27</v>
      </c>
    </row>
    <row r="2083" spans="1:19">
      <c r="A2083" t="s">
        <v>2157</v>
      </c>
      <c r="B2083" t="s">
        <v>13</v>
      </c>
      <c r="C2083" s="4">
        <v>33</v>
      </c>
      <c r="D2083" t="s">
        <v>14</v>
      </c>
      <c r="E2083" t="s">
        <v>15</v>
      </c>
      <c r="F2083" t="s">
        <v>50</v>
      </c>
      <c r="G2083" t="s">
        <v>17</v>
      </c>
      <c r="H2083" t="s">
        <v>18</v>
      </c>
      <c r="I2083" s="9">
        <v>45042</v>
      </c>
      <c r="J2083" s="9">
        <v>45052</v>
      </c>
      <c r="K2083" s="9">
        <v>45061</v>
      </c>
      <c r="L2083" t="s">
        <v>145</v>
      </c>
      <c r="M2083" s="5"/>
      <c r="P2083" s="4">
        <v>4</v>
      </c>
      <c r="Q2083" t="s">
        <v>28</v>
      </c>
      <c r="R2083" s="10" t="str">
        <f t="shared" si="64"/>
        <v>28-33</v>
      </c>
      <c r="S2083">
        <f t="shared" si="65"/>
        <v>19</v>
      </c>
    </row>
    <row r="2084" spans="1:19">
      <c r="A2084" t="s">
        <v>2158</v>
      </c>
      <c r="B2084" t="s">
        <v>13</v>
      </c>
      <c r="C2084" s="4">
        <v>28</v>
      </c>
      <c r="D2084" t="s">
        <v>24</v>
      </c>
      <c r="E2084" t="s">
        <v>43</v>
      </c>
      <c r="F2084" t="s">
        <v>36</v>
      </c>
      <c r="G2084" t="s">
        <v>32</v>
      </c>
      <c r="H2084" t="s">
        <v>37</v>
      </c>
      <c r="I2084" s="9">
        <v>45042</v>
      </c>
      <c r="J2084" s="9">
        <v>45056</v>
      </c>
      <c r="K2084" s="9">
        <v>45066</v>
      </c>
      <c r="L2084" t="s">
        <v>56</v>
      </c>
      <c r="M2084" s="5"/>
      <c r="P2084" s="4">
        <v>4</v>
      </c>
      <c r="Q2084" t="s">
        <v>28</v>
      </c>
      <c r="R2084" s="10" t="str">
        <f t="shared" si="64"/>
        <v>28-33</v>
      </c>
      <c r="S2084">
        <f t="shared" si="65"/>
        <v>24</v>
      </c>
    </row>
    <row r="2085" spans="1:19">
      <c r="A2085" t="s">
        <v>2159</v>
      </c>
      <c r="B2085" t="s">
        <v>23</v>
      </c>
      <c r="C2085" s="4">
        <v>29</v>
      </c>
      <c r="D2085" t="s">
        <v>34</v>
      </c>
      <c r="E2085" t="s">
        <v>35</v>
      </c>
      <c r="F2085" t="s">
        <v>96</v>
      </c>
      <c r="G2085" t="s">
        <v>17</v>
      </c>
      <c r="H2085" t="s">
        <v>18</v>
      </c>
      <c r="I2085" s="9">
        <v>45042</v>
      </c>
      <c r="J2085" s="9">
        <v>45055</v>
      </c>
      <c r="K2085" s="9">
        <v>45059</v>
      </c>
      <c r="L2085" t="s">
        <v>19</v>
      </c>
      <c r="M2085" s="4">
        <v>44503</v>
      </c>
      <c r="N2085">
        <v>4.4000000000000004</v>
      </c>
      <c r="O2085" t="s">
        <v>45</v>
      </c>
      <c r="P2085" s="4">
        <v>5</v>
      </c>
      <c r="Q2085" t="s">
        <v>28</v>
      </c>
      <c r="R2085" s="10" t="str">
        <f t="shared" si="64"/>
        <v>28-33</v>
      </c>
      <c r="S2085">
        <f t="shared" si="65"/>
        <v>17</v>
      </c>
    </row>
    <row r="2086" spans="1:19">
      <c r="A2086" t="s">
        <v>2160</v>
      </c>
      <c r="B2086" t="s">
        <v>13</v>
      </c>
      <c r="C2086" s="4">
        <v>23</v>
      </c>
      <c r="D2086" t="s">
        <v>14</v>
      </c>
      <c r="E2086" t="s">
        <v>15</v>
      </c>
      <c r="F2086" t="s">
        <v>86</v>
      </c>
      <c r="G2086" t="s">
        <v>32</v>
      </c>
      <c r="H2086" t="s">
        <v>67</v>
      </c>
      <c r="I2086" s="9">
        <v>45042</v>
      </c>
      <c r="J2086" s="9">
        <v>45052</v>
      </c>
      <c r="K2086" s="9">
        <v>45057</v>
      </c>
      <c r="L2086" t="s">
        <v>19</v>
      </c>
      <c r="M2086" s="4">
        <v>179349</v>
      </c>
      <c r="N2086">
        <v>4.8</v>
      </c>
      <c r="O2086" t="s">
        <v>20</v>
      </c>
      <c r="P2086" s="4">
        <v>5</v>
      </c>
      <c r="Q2086" t="s">
        <v>28</v>
      </c>
      <c r="R2086" s="10" t="str">
        <f t="shared" si="64"/>
        <v>22-27</v>
      </c>
      <c r="S2086">
        <f t="shared" si="65"/>
        <v>15</v>
      </c>
    </row>
    <row r="2087" spans="1:19">
      <c r="A2087" t="s">
        <v>2161</v>
      </c>
      <c r="B2087" t="s">
        <v>13</v>
      </c>
      <c r="C2087" s="4">
        <v>26</v>
      </c>
      <c r="D2087" t="s">
        <v>14</v>
      </c>
      <c r="E2087" t="s">
        <v>15</v>
      </c>
      <c r="F2087" t="s">
        <v>16</v>
      </c>
      <c r="G2087" t="s">
        <v>27</v>
      </c>
      <c r="H2087" t="s">
        <v>37</v>
      </c>
      <c r="I2087" s="9">
        <v>45042</v>
      </c>
      <c r="J2087" s="9">
        <v>45057</v>
      </c>
      <c r="K2087" s="9">
        <v>45063</v>
      </c>
      <c r="L2087" t="s">
        <v>19</v>
      </c>
      <c r="M2087" s="4">
        <v>41280</v>
      </c>
      <c r="N2087">
        <v>4.3</v>
      </c>
      <c r="O2087" t="s">
        <v>20</v>
      </c>
      <c r="P2087" s="4">
        <v>3</v>
      </c>
      <c r="Q2087" t="s">
        <v>28</v>
      </c>
      <c r="R2087" s="10" t="str">
        <f t="shared" si="64"/>
        <v>22-27</v>
      </c>
      <c r="S2087">
        <f t="shared" si="65"/>
        <v>21</v>
      </c>
    </row>
    <row r="2088" spans="1:19">
      <c r="A2088" t="s">
        <v>2162</v>
      </c>
      <c r="B2088" t="s">
        <v>13</v>
      </c>
      <c r="C2088" s="4">
        <v>33</v>
      </c>
      <c r="D2088" t="s">
        <v>129</v>
      </c>
      <c r="E2088" t="s">
        <v>130</v>
      </c>
      <c r="F2088" t="s">
        <v>31</v>
      </c>
      <c r="G2088" t="s">
        <v>32</v>
      </c>
      <c r="H2088" t="s">
        <v>18</v>
      </c>
      <c r="I2088" s="9">
        <v>45042</v>
      </c>
      <c r="J2088" s="9">
        <v>45061</v>
      </c>
      <c r="K2088" s="9">
        <v>45070</v>
      </c>
      <c r="L2088" t="s">
        <v>19</v>
      </c>
      <c r="M2088" s="4">
        <v>79651</v>
      </c>
      <c r="N2088">
        <v>4.9000000000000004</v>
      </c>
      <c r="O2088" t="s">
        <v>45</v>
      </c>
      <c r="P2088" s="4">
        <v>5</v>
      </c>
      <c r="Q2088" t="s">
        <v>28</v>
      </c>
      <c r="R2088" s="10" t="str">
        <f t="shared" si="64"/>
        <v>28-33</v>
      </c>
      <c r="S2088">
        <f t="shared" si="65"/>
        <v>28</v>
      </c>
    </row>
    <row r="2089" spans="1:19">
      <c r="A2089" t="s">
        <v>2163</v>
      </c>
      <c r="B2089" t="s">
        <v>30</v>
      </c>
      <c r="C2089" s="4">
        <v>25</v>
      </c>
      <c r="D2089" t="s">
        <v>14</v>
      </c>
      <c r="E2089" t="s">
        <v>15</v>
      </c>
      <c r="F2089" t="s">
        <v>16</v>
      </c>
      <c r="G2089" t="s">
        <v>27</v>
      </c>
      <c r="H2089" t="s">
        <v>37</v>
      </c>
      <c r="I2089" s="9">
        <v>45042</v>
      </c>
      <c r="J2089" s="9">
        <v>45053</v>
      </c>
      <c r="K2089" s="9">
        <v>45063</v>
      </c>
      <c r="L2089" t="s">
        <v>19</v>
      </c>
      <c r="M2089" s="4">
        <v>61592</v>
      </c>
      <c r="N2089">
        <v>4.2</v>
      </c>
      <c r="O2089" t="s">
        <v>20</v>
      </c>
      <c r="P2089" s="4">
        <v>4</v>
      </c>
      <c r="Q2089" t="s">
        <v>28</v>
      </c>
      <c r="R2089" s="10" t="str">
        <f t="shared" si="64"/>
        <v>22-27</v>
      </c>
      <c r="S2089">
        <f t="shared" si="65"/>
        <v>21</v>
      </c>
    </row>
    <row r="2090" spans="1:19">
      <c r="A2090" t="s">
        <v>2164</v>
      </c>
      <c r="B2090" t="s">
        <v>30</v>
      </c>
      <c r="C2090" s="4">
        <v>26</v>
      </c>
      <c r="D2090" t="s">
        <v>14</v>
      </c>
      <c r="E2090" t="s">
        <v>15</v>
      </c>
      <c r="F2090" t="s">
        <v>44</v>
      </c>
      <c r="G2090" t="s">
        <v>17</v>
      </c>
      <c r="H2090" t="s">
        <v>18</v>
      </c>
      <c r="I2090" s="9">
        <v>45043</v>
      </c>
      <c r="J2090" s="9">
        <v>45061</v>
      </c>
      <c r="K2090" s="9">
        <v>45067</v>
      </c>
      <c r="L2090" t="s">
        <v>19</v>
      </c>
      <c r="M2090" s="4">
        <v>56398</v>
      </c>
      <c r="N2090">
        <v>3.6</v>
      </c>
      <c r="O2090" t="s">
        <v>45</v>
      </c>
      <c r="P2090" s="4">
        <v>5</v>
      </c>
      <c r="Q2090" t="s">
        <v>28</v>
      </c>
      <c r="R2090" s="10" t="str">
        <f t="shared" si="64"/>
        <v>22-27</v>
      </c>
      <c r="S2090">
        <f t="shared" si="65"/>
        <v>24</v>
      </c>
    </row>
    <row r="2091" spans="1:19">
      <c r="A2091" t="s">
        <v>2165</v>
      </c>
      <c r="B2091" t="s">
        <v>13</v>
      </c>
      <c r="C2091" s="4">
        <v>24</v>
      </c>
      <c r="D2091" t="s">
        <v>14</v>
      </c>
      <c r="E2091" t="s">
        <v>15</v>
      </c>
      <c r="F2091" t="s">
        <v>50</v>
      </c>
      <c r="G2091" t="s">
        <v>17</v>
      </c>
      <c r="H2091" t="s">
        <v>37</v>
      </c>
      <c r="I2091" s="9">
        <v>45043</v>
      </c>
      <c r="J2091" s="9">
        <v>45056</v>
      </c>
      <c r="K2091" s="9">
        <v>45065</v>
      </c>
      <c r="L2091" t="s">
        <v>19</v>
      </c>
      <c r="M2091" s="4">
        <v>45083</v>
      </c>
      <c r="N2091">
        <v>4.5999999999999996</v>
      </c>
      <c r="O2091" t="s">
        <v>20</v>
      </c>
      <c r="P2091" s="4">
        <v>4</v>
      </c>
      <c r="Q2091" t="s">
        <v>21</v>
      </c>
      <c r="R2091" s="10" t="str">
        <f t="shared" si="64"/>
        <v>22-27</v>
      </c>
      <c r="S2091">
        <f t="shared" si="65"/>
        <v>22</v>
      </c>
    </row>
    <row r="2092" spans="1:19">
      <c r="A2092" t="s">
        <v>2166</v>
      </c>
      <c r="B2092" t="s">
        <v>30</v>
      </c>
      <c r="C2092" s="4">
        <v>40</v>
      </c>
      <c r="D2092" t="s">
        <v>24</v>
      </c>
      <c r="E2092" t="s">
        <v>43</v>
      </c>
      <c r="F2092" t="s">
        <v>106</v>
      </c>
      <c r="G2092" t="s">
        <v>69</v>
      </c>
      <c r="H2092" t="s">
        <v>37</v>
      </c>
      <c r="I2092" s="9">
        <v>45043</v>
      </c>
      <c r="J2092" s="9">
        <v>45055</v>
      </c>
      <c r="K2092" s="9">
        <v>45062</v>
      </c>
      <c r="L2092" t="s">
        <v>19</v>
      </c>
      <c r="M2092" s="4">
        <v>218340</v>
      </c>
      <c r="N2092">
        <v>4.5999999999999996</v>
      </c>
      <c r="O2092" t="s">
        <v>45</v>
      </c>
      <c r="P2092" s="4">
        <v>4</v>
      </c>
      <c r="Q2092" t="s">
        <v>28</v>
      </c>
      <c r="R2092" s="10" t="str">
        <f t="shared" si="64"/>
        <v>40-45</v>
      </c>
      <c r="S2092">
        <f t="shared" si="65"/>
        <v>19</v>
      </c>
    </row>
    <row r="2093" spans="1:19">
      <c r="A2093" t="s">
        <v>2167</v>
      </c>
      <c r="B2093" t="s">
        <v>23</v>
      </c>
      <c r="C2093" s="4">
        <v>25</v>
      </c>
      <c r="D2093" t="s">
        <v>83</v>
      </c>
      <c r="E2093" t="s">
        <v>84</v>
      </c>
      <c r="F2093" t="s">
        <v>93</v>
      </c>
      <c r="G2093" t="s">
        <v>66</v>
      </c>
      <c r="H2093" t="s">
        <v>48</v>
      </c>
      <c r="I2093" s="9">
        <v>45044</v>
      </c>
      <c r="J2093" s="9">
        <v>45055</v>
      </c>
      <c r="K2093" s="9">
        <v>45060</v>
      </c>
      <c r="L2093" t="s">
        <v>145</v>
      </c>
      <c r="M2093" s="5"/>
      <c r="P2093" s="4">
        <v>2</v>
      </c>
      <c r="Q2093" t="s">
        <v>28</v>
      </c>
      <c r="R2093" s="10" t="str">
        <f t="shared" si="64"/>
        <v>22-27</v>
      </c>
      <c r="S2093">
        <f t="shared" si="65"/>
        <v>16</v>
      </c>
    </row>
    <row r="2094" spans="1:19">
      <c r="A2094" t="s">
        <v>2168</v>
      </c>
      <c r="B2094" t="s">
        <v>13</v>
      </c>
      <c r="C2094" s="4">
        <v>30</v>
      </c>
      <c r="D2094" t="s">
        <v>58</v>
      </c>
      <c r="E2094" t="s">
        <v>59</v>
      </c>
      <c r="F2094" t="s">
        <v>106</v>
      </c>
      <c r="G2094" t="s">
        <v>27</v>
      </c>
      <c r="H2094" t="s">
        <v>37</v>
      </c>
      <c r="I2094" s="9">
        <v>45044</v>
      </c>
      <c r="J2094" s="9">
        <v>45057</v>
      </c>
      <c r="K2094" s="9">
        <v>45064</v>
      </c>
      <c r="L2094" t="s">
        <v>38</v>
      </c>
      <c r="M2094" s="5"/>
      <c r="P2094" s="4">
        <v>4</v>
      </c>
      <c r="Q2094" t="s">
        <v>28</v>
      </c>
      <c r="R2094" s="10" t="str">
        <f t="shared" si="64"/>
        <v>28-33</v>
      </c>
      <c r="S2094">
        <f t="shared" si="65"/>
        <v>20</v>
      </c>
    </row>
    <row r="2095" spans="1:19">
      <c r="A2095" t="s">
        <v>2169</v>
      </c>
      <c r="B2095" t="s">
        <v>13</v>
      </c>
      <c r="C2095" s="4">
        <v>26</v>
      </c>
      <c r="D2095" t="s">
        <v>24</v>
      </c>
      <c r="E2095" t="s">
        <v>43</v>
      </c>
      <c r="F2095" t="s">
        <v>50</v>
      </c>
      <c r="G2095" t="s">
        <v>27</v>
      </c>
      <c r="H2095" t="s">
        <v>51</v>
      </c>
      <c r="I2095" s="9">
        <v>45044</v>
      </c>
      <c r="J2095" s="9">
        <v>45054</v>
      </c>
      <c r="K2095" s="9">
        <v>45063</v>
      </c>
      <c r="L2095" t="s">
        <v>19</v>
      </c>
      <c r="M2095" s="4">
        <v>50051</v>
      </c>
      <c r="N2095">
        <v>3.6</v>
      </c>
      <c r="O2095" t="s">
        <v>20</v>
      </c>
      <c r="P2095" s="5"/>
      <c r="Q2095" t="s">
        <v>21</v>
      </c>
      <c r="R2095" s="10" t="str">
        <f t="shared" si="64"/>
        <v>22-27</v>
      </c>
      <c r="S2095">
        <f t="shared" si="65"/>
        <v>19</v>
      </c>
    </row>
    <row r="2096" spans="1:19">
      <c r="A2096" t="s">
        <v>2170</v>
      </c>
      <c r="B2096" t="s">
        <v>13</v>
      </c>
      <c r="C2096" s="4">
        <v>35</v>
      </c>
      <c r="D2096" t="s">
        <v>14</v>
      </c>
      <c r="E2096" t="s">
        <v>15</v>
      </c>
      <c r="F2096" t="s">
        <v>106</v>
      </c>
      <c r="G2096" t="s">
        <v>17</v>
      </c>
      <c r="H2096" t="s">
        <v>37</v>
      </c>
      <c r="I2096" s="9">
        <v>45044</v>
      </c>
      <c r="J2096" s="9">
        <v>45052</v>
      </c>
      <c r="K2096" s="9">
        <v>45061</v>
      </c>
      <c r="L2096" t="s">
        <v>19</v>
      </c>
      <c r="M2096" s="4">
        <v>156855</v>
      </c>
      <c r="N2096">
        <v>4.0999999999999996</v>
      </c>
      <c r="O2096" t="s">
        <v>20</v>
      </c>
      <c r="P2096" s="4">
        <v>3</v>
      </c>
      <c r="Q2096" t="s">
        <v>28</v>
      </c>
      <c r="R2096" s="10" t="str">
        <f t="shared" si="64"/>
        <v>34-39</v>
      </c>
      <c r="S2096">
        <f t="shared" si="65"/>
        <v>17</v>
      </c>
    </row>
    <row r="2097" spans="1:19">
      <c r="A2097" t="s">
        <v>2171</v>
      </c>
      <c r="B2097" t="s">
        <v>30</v>
      </c>
      <c r="C2097" s="4">
        <v>26</v>
      </c>
      <c r="D2097" t="s">
        <v>24</v>
      </c>
      <c r="E2097" t="s">
        <v>43</v>
      </c>
      <c r="F2097" t="s">
        <v>61</v>
      </c>
      <c r="G2097" t="s">
        <v>17</v>
      </c>
      <c r="H2097" t="s">
        <v>18</v>
      </c>
      <c r="I2097" s="9">
        <v>45045</v>
      </c>
      <c r="J2097" s="9">
        <v>45064</v>
      </c>
      <c r="K2097" s="9">
        <v>45070</v>
      </c>
      <c r="L2097" t="s">
        <v>38</v>
      </c>
      <c r="M2097" s="5"/>
      <c r="P2097" s="4">
        <v>5</v>
      </c>
      <c r="Q2097" t="s">
        <v>28</v>
      </c>
      <c r="R2097" s="10" t="str">
        <f t="shared" si="64"/>
        <v>22-27</v>
      </c>
      <c r="S2097">
        <f t="shared" si="65"/>
        <v>25</v>
      </c>
    </row>
    <row r="2098" spans="1:19">
      <c r="A2098" t="s">
        <v>2172</v>
      </c>
      <c r="B2098" t="s">
        <v>13</v>
      </c>
      <c r="C2098" s="4">
        <v>25</v>
      </c>
      <c r="D2098" t="s">
        <v>24</v>
      </c>
      <c r="E2098" t="s">
        <v>43</v>
      </c>
      <c r="F2098" t="s">
        <v>44</v>
      </c>
      <c r="G2098" t="s">
        <v>17</v>
      </c>
      <c r="H2098" t="s">
        <v>37</v>
      </c>
      <c r="I2098" s="9">
        <v>45045</v>
      </c>
      <c r="J2098" s="9">
        <v>45062</v>
      </c>
      <c r="K2098" s="9">
        <v>45071</v>
      </c>
      <c r="L2098" t="s">
        <v>19</v>
      </c>
      <c r="M2098" s="4">
        <v>85959</v>
      </c>
      <c r="N2098">
        <v>4.3</v>
      </c>
      <c r="O2098" t="s">
        <v>20</v>
      </c>
      <c r="P2098" s="4">
        <v>3</v>
      </c>
      <c r="Q2098" t="s">
        <v>21</v>
      </c>
      <c r="R2098" s="10" t="str">
        <f t="shared" si="64"/>
        <v>22-27</v>
      </c>
      <c r="S2098">
        <f t="shared" si="65"/>
        <v>26</v>
      </c>
    </row>
    <row r="2099" spans="1:19">
      <c r="A2099" t="s">
        <v>2173</v>
      </c>
      <c r="B2099" t="s">
        <v>30</v>
      </c>
      <c r="C2099" s="4">
        <v>25</v>
      </c>
      <c r="D2099" t="s">
        <v>14</v>
      </c>
      <c r="E2099" t="s">
        <v>15</v>
      </c>
      <c r="F2099" t="s">
        <v>53</v>
      </c>
      <c r="G2099" t="s">
        <v>27</v>
      </c>
      <c r="H2099" t="s">
        <v>18</v>
      </c>
      <c r="I2099" s="9">
        <v>45045</v>
      </c>
      <c r="J2099" s="9">
        <v>45053</v>
      </c>
      <c r="K2099" s="9">
        <v>45058</v>
      </c>
      <c r="L2099" t="s">
        <v>75</v>
      </c>
      <c r="M2099" s="5"/>
      <c r="P2099" s="4">
        <v>3</v>
      </c>
      <c r="Q2099" t="s">
        <v>21</v>
      </c>
      <c r="R2099" s="10" t="str">
        <f t="shared" si="64"/>
        <v>22-27</v>
      </c>
      <c r="S2099">
        <f t="shared" si="65"/>
        <v>13</v>
      </c>
    </row>
    <row r="2100" spans="1:19">
      <c r="A2100" t="s">
        <v>2174</v>
      </c>
      <c r="B2100" t="s">
        <v>30</v>
      </c>
      <c r="C2100" s="4">
        <v>24</v>
      </c>
      <c r="D2100" t="s">
        <v>14</v>
      </c>
      <c r="E2100" t="s">
        <v>15</v>
      </c>
      <c r="F2100" t="s">
        <v>73</v>
      </c>
      <c r="G2100" t="s">
        <v>32</v>
      </c>
      <c r="H2100" t="s">
        <v>51</v>
      </c>
      <c r="I2100" s="9">
        <v>45045</v>
      </c>
      <c r="J2100" s="9">
        <v>45057</v>
      </c>
      <c r="K2100" s="9">
        <v>45061</v>
      </c>
      <c r="L2100" t="s">
        <v>38</v>
      </c>
      <c r="M2100" s="5"/>
      <c r="P2100" s="4">
        <v>4</v>
      </c>
      <c r="Q2100" t="s">
        <v>28</v>
      </c>
      <c r="R2100" s="10" t="str">
        <f t="shared" si="64"/>
        <v>22-27</v>
      </c>
      <c r="S2100">
        <f t="shared" si="65"/>
        <v>16</v>
      </c>
    </row>
    <row r="2101" spans="1:19">
      <c r="A2101" t="s">
        <v>2175</v>
      </c>
      <c r="B2101" t="s">
        <v>13</v>
      </c>
      <c r="C2101" s="4">
        <v>47</v>
      </c>
      <c r="D2101" t="s">
        <v>24</v>
      </c>
      <c r="E2101" t="s">
        <v>25</v>
      </c>
      <c r="F2101" t="s">
        <v>31</v>
      </c>
      <c r="G2101" t="s">
        <v>27</v>
      </c>
      <c r="H2101" t="s">
        <v>37</v>
      </c>
      <c r="I2101" s="9">
        <v>45045</v>
      </c>
      <c r="J2101" s="9">
        <v>45055</v>
      </c>
      <c r="K2101" s="9">
        <v>45064</v>
      </c>
      <c r="L2101" t="s">
        <v>19</v>
      </c>
      <c r="M2101" s="4">
        <v>68449</v>
      </c>
      <c r="N2101">
        <v>4.5999999999999996</v>
      </c>
      <c r="O2101" t="s">
        <v>45</v>
      </c>
      <c r="P2101" s="4">
        <v>5</v>
      </c>
      <c r="Q2101" t="s">
        <v>28</v>
      </c>
      <c r="R2101" s="10" t="str">
        <f t="shared" si="64"/>
        <v>46-51</v>
      </c>
      <c r="S2101">
        <f t="shared" si="65"/>
        <v>19</v>
      </c>
    </row>
    <row r="2102" spans="1:19">
      <c r="A2102" t="s">
        <v>2176</v>
      </c>
      <c r="B2102" t="s">
        <v>23</v>
      </c>
      <c r="C2102" s="4">
        <v>35</v>
      </c>
      <c r="D2102" t="s">
        <v>129</v>
      </c>
      <c r="E2102" t="s">
        <v>205</v>
      </c>
      <c r="F2102" t="s">
        <v>73</v>
      </c>
      <c r="G2102" t="s">
        <v>27</v>
      </c>
      <c r="H2102" t="s">
        <v>51</v>
      </c>
      <c r="I2102" s="9">
        <v>45046</v>
      </c>
      <c r="J2102" s="9">
        <v>45055</v>
      </c>
      <c r="K2102" s="9">
        <v>45059</v>
      </c>
      <c r="L2102" t="s">
        <v>38</v>
      </c>
      <c r="M2102" s="5"/>
      <c r="P2102" s="4">
        <v>3</v>
      </c>
      <c r="Q2102" t="s">
        <v>28</v>
      </c>
      <c r="R2102" s="10" t="str">
        <f t="shared" si="64"/>
        <v>34-39</v>
      </c>
      <c r="S2102">
        <f t="shared" si="65"/>
        <v>13</v>
      </c>
    </row>
    <row r="2103" spans="1:19">
      <c r="A2103" t="s">
        <v>2177</v>
      </c>
      <c r="B2103" t="s">
        <v>13</v>
      </c>
      <c r="C2103" s="4">
        <v>22</v>
      </c>
      <c r="D2103" t="s">
        <v>40</v>
      </c>
      <c r="E2103" t="s">
        <v>41</v>
      </c>
      <c r="F2103" t="s">
        <v>16</v>
      </c>
      <c r="G2103" t="s">
        <v>27</v>
      </c>
      <c r="H2103" t="s">
        <v>18</v>
      </c>
      <c r="I2103" s="9">
        <v>45046</v>
      </c>
      <c r="J2103" s="9">
        <v>45067</v>
      </c>
      <c r="K2103" s="9">
        <v>45076</v>
      </c>
      <c r="L2103" t="s">
        <v>19</v>
      </c>
      <c r="M2103" s="5"/>
      <c r="O2103" t="s">
        <v>20</v>
      </c>
      <c r="P2103" s="4">
        <v>4</v>
      </c>
      <c r="Q2103" t="s">
        <v>28</v>
      </c>
      <c r="R2103" s="10" t="str">
        <f t="shared" si="64"/>
        <v>22-27</v>
      </c>
      <c r="S2103">
        <f t="shared" si="65"/>
        <v>30</v>
      </c>
    </row>
    <row r="2104" spans="1:19">
      <c r="A2104" t="s">
        <v>2178</v>
      </c>
      <c r="B2104" t="s">
        <v>13</v>
      </c>
      <c r="C2104" s="4">
        <v>22</v>
      </c>
      <c r="D2104" t="s">
        <v>24</v>
      </c>
      <c r="E2104" t="s">
        <v>43</v>
      </c>
      <c r="F2104" t="s">
        <v>26</v>
      </c>
      <c r="G2104" t="s">
        <v>69</v>
      </c>
      <c r="H2104" t="s">
        <v>18</v>
      </c>
      <c r="I2104" s="9">
        <v>45046</v>
      </c>
      <c r="J2104" s="9">
        <v>45061</v>
      </c>
      <c r="K2104" s="9">
        <v>45068</v>
      </c>
      <c r="L2104" t="s">
        <v>56</v>
      </c>
      <c r="M2104" s="5"/>
      <c r="P2104" s="4">
        <v>4</v>
      </c>
      <c r="Q2104" t="s">
        <v>21</v>
      </c>
      <c r="R2104" s="10" t="str">
        <f t="shared" si="64"/>
        <v>22-27</v>
      </c>
      <c r="S2104">
        <f t="shared" si="65"/>
        <v>22</v>
      </c>
    </row>
    <row r="2105" spans="1:19">
      <c r="A2105" t="s">
        <v>2179</v>
      </c>
      <c r="B2105" t="s">
        <v>30</v>
      </c>
      <c r="C2105" s="4">
        <v>22</v>
      </c>
      <c r="D2105" t="s">
        <v>14</v>
      </c>
      <c r="E2105" t="s">
        <v>15</v>
      </c>
      <c r="F2105" t="s">
        <v>44</v>
      </c>
      <c r="G2105" t="s">
        <v>27</v>
      </c>
      <c r="H2105" t="s">
        <v>37</v>
      </c>
      <c r="I2105" s="9">
        <v>45046</v>
      </c>
      <c r="J2105" s="9">
        <v>45061</v>
      </c>
      <c r="K2105" s="9">
        <v>45072</v>
      </c>
      <c r="L2105" t="s">
        <v>19</v>
      </c>
      <c r="M2105" s="4">
        <v>87436</v>
      </c>
      <c r="N2105">
        <v>4.4000000000000004</v>
      </c>
      <c r="O2105" t="s">
        <v>20</v>
      </c>
      <c r="P2105" s="4">
        <v>4</v>
      </c>
      <c r="Q2105" t="s">
        <v>21</v>
      </c>
      <c r="R2105" s="10" t="str">
        <f t="shared" si="64"/>
        <v>22-27</v>
      </c>
      <c r="S2105">
        <f t="shared" si="65"/>
        <v>26</v>
      </c>
    </row>
    <row r="2106" spans="1:19">
      <c r="A2106" t="s">
        <v>2180</v>
      </c>
      <c r="B2106" t="s">
        <v>30</v>
      </c>
      <c r="C2106" s="4">
        <v>23</v>
      </c>
      <c r="D2106" t="s">
        <v>14</v>
      </c>
      <c r="E2106" t="s">
        <v>65</v>
      </c>
      <c r="F2106" t="s">
        <v>26</v>
      </c>
      <c r="G2106" t="s">
        <v>32</v>
      </c>
      <c r="H2106" t="s">
        <v>48</v>
      </c>
      <c r="I2106" s="9">
        <v>45046</v>
      </c>
      <c r="J2106" s="9">
        <v>45060</v>
      </c>
      <c r="K2106" s="9">
        <v>45069</v>
      </c>
      <c r="L2106" t="s">
        <v>19</v>
      </c>
      <c r="M2106" s="5"/>
      <c r="O2106" t="s">
        <v>20</v>
      </c>
      <c r="P2106" s="4">
        <v>3</v>
      </c>
      <c r="Q2106" t="s">
        <v>28</v>
      </c>
      <c r="R2106" s="10" t="str">
        <f t="shared" si="64"/>
        <v>22-27</v>
      </c>
      <c r="S2106">
        <f t="shared" si="65"/>
        <v>23</v>
      </c>
    </row>
    <row r="2107" spans="1:19">
      <c r="A2107" t="s">
        <v>2181</v>
      </c>
      <c r="B2107" t="s">
        <v>13</v>
      </c>
      <c r="C2107" s="4">
        <v>31</v>
      </c>
      <c r="D2107" t="s">
        <v>58</v>
      </c>
      <c r="E2107" t="s">
        <v>111</v>
      </c>
      <c r="F2107" t="s">
        <v>53</v>
      </c>
      <c r="G2107" t="s">
        <v>27</v>
      </c>
      <c r="H2107" t="s">
        <v>37</v>
      </c>
      <c r="I2107" s="9">
        <v>45047</v>
      </c>
      <c r="J2107" s="9">
        <v>45057</v>
      </c>
      <c r="K2107" s="9">
        <v>45064</v>
      </c>
      <c r="L2107" t="s">
        <v>19</v>
      </c>
      <c r="M2107" s="4">
        <v>56851</v>
      </c>
      <c r="N2107">
        <v>4.5999999999999996</v>
      </c>
      <c r="O2107" t="s">
        <v>20</v>
      </c>
      <c r="P2107" s="4">
        <v>4</v>
      </c>
      <c r="Q2107" t="s">
        <v>28</v>
      </c>
      <c r="R2107" s="10" t="str">
        <f t="shared" si="64"/>
        <v>28-33</v>
      </c>
      <c r="S2107">
        <f t="shared" si="65"/>
        <v>17</v>
      </c>
    </row>
    <row r="2108" spans="1:19">
      <c r="A2108" t="s">
        <v>2182</v>
      </c>
      <c r="B2108" t="s">
        <v>30</v>
      </c>
      <c r="C2108" s="4">
        <v>37</v>
      </c>
      <c r="D2108" t="s">
        <v>40</v>
      </c>
      <c r="E2108" t="s">
        <v>253</v>
      </c>
      <c r="F2108" t="s">
        <v>86</v>
      </c>
      <c r="G2108" t="s">
        <v>17</v>
      </c>
      <c r="H2108" t="s">
        <v>67</v>
      </c>
      <c r="I2108" s="9">
        <v>45047</v>
      </c>
      <c r="J2108" s="9">
        <v>45067</v>
      </c>
      <c r="K2108" s="9">
        <v>45079</v>
      </c>
      <c r="L2108" t="s">
        <v>19</v>
      </c>
      <c r="M2108" s="4">
        <v>149303</v>
      </c>
      <c r="N2108">
        <v>4.5</v>
      </c>
      <c r="O2108" t="s">
        <v>45</v>
      </c>
      <c r="P2108" s="4">
        <v>4</v>
      </c>
      <c r="Q2108" t="s">
        <v>28</v>
      </c>
      <c r="R2108" s="10" t="str">
        <f t="shared" si="64"/>
        <v>34-39</v>
      </c>
      <c r="S2108">
        <f t="shared" si="65"/>
        <v>32</v>
      </c>
    </row>
    <row r="2109" spans="1:19">
      <c r="A2109" t="s">
        <v>2183</v>
      </c>
      <c r="B2109" t="s">
        <v>23</v>
      </c>
      <c r="C2109" s="4">
        <v>35</v>
      </c>
      <c r="D2109" t="s">
        <v>14</v>
      </c>
      <c r="E2109" t="s">
        <v>15</v>
      </c>
      <c r="F2109" t="s">
        <v>86</v>
      </c>
      <c r="G2109" t="s">
        <v>66</v>
      </c>
      <c r="H2109" t="s">
        <v>48</v>
      </c>
      <c r="I2109" s="9">
        <v>45047</v>
      </c>
      <c r="J2109" s="9">
        <v>45060</v>
      </c>
      <c r="K2109" s="9">
        <v>45065</v>
      </c>
      <c r="L2109" t="s">
        <v>19</v>
      </c>
      <c r="M2109" s="4">
        <v>175340</v>
      </c>
      <c r="N2109">
        <v>4</v>
      </c>
      <c r="O2109" t="s">
        <v>20</v>
      </c>
      <c r="P2109" s="4">
        <v>5</v>
      </c>
      <c r="Q2109" t="s">
        <v>28</v>
      </c>
      <c r="R2109" s="10" t="str">
        <f t="shared" si="64"/>
        <v>34-39</v>
      </c>
      <c r="S2109">
        <f t="shared" si="65"/>
        <v>18</v>
      </c>
    </row>
    <row r="2110" spans="1:19">
      <c r="A2110" t="s">
        <v>2184</v>
      </c>
      <c r="B2110" t="s">
        <v>13</v>
      </c>
      <c r="C2110" s="4">
        <v>25</v>
      </c>
      <c r="D2110" t="s">
        <v>58</v>
      </c>
      <c r="E2110" t="s">
        <v>111</v>
      </c>
      <c r="F2110" t="s">
        <v>96</v>
      </c>
      <c r="G2110" t="s">
        <v>27</v>
      </c>
      <c r="H2110" t="s">
        <v>18</v>
      </c>
      <c r="I2110" s="9">
        <v>45047</v>
      </c>
      <c r="J2110" s="9">
        <v>45058</v>
      </c>
      <c r="K2110" s="9">
        <v>45068</v>
      </c>
      <c r="L2110" t="s">
        <v>19</v>
      </c>
      <c r="M2110" s="4">
        <v>43319</v>
      </c>
      <c r="N2110">
        <v>4.2</v>
      </c>
      <c r="O2110" t="s">
        <v>45</v>
      </c>
      <c r="P2110" s="4">
        <v>5</v>
      </c>
      <c r="Q2110" t="s">
        <v>28</v>
      </c>
      <c r="R2110" s="10" t="str">
        <f t="shared" si="64"/>
        <v>22-27</v>
      </c>
      <c r="S2110">
        <f t="shared" si="65"/>
        <v>21</v>
      </c>
    </row>
    <row r="2111" spans="1:19">
      <c r="A2111" t="s">
        <v>2185</v>
      </c>
      <c r="B2111" t="s">
        <v>23</v>
      </c>
      <c r="C2111" s="4">
        <v>55</v>
      </c>
      <c r="D2111" t="s">
        <v>14</v>
      </c>
      <c r="E2111" t="s">
        <v>15</v>
      </c>
      <c r="F2111" t="s">
        <v>44</v>
      </c>
      <c r="G2111" t="s">
        <v>69</v>
      </c>
      <c r="H2111" t="s">
        <v>51</v>
      </c>
      <c r="I2111" s="9">
        <v>45048</v>
      </c>
      <c r="J2111" s="9">
        <v>45070</v>
      </c>
      <c r="K2111" s="9">
        <v>45078</v>
      </c>
      <c r="L2111" t="s">
        <v>19</v>
      </c>
      <c r="M2111" s="4">
        <v>82780</v>
      </c>
      <c r="N2111">
        <v>4.2</v>
      </c>
      <c r="O2111" t="s">
        <v>45</v>
      </c>
      <c r="P2111" s="4">
        <v>5</v>
      </c>
      <c r="Q2111" t="s">
        <v>63</v>
      </c>
      <c r="R2111" s="10" t="str">
        <f t="shared" si="64"/>
        <v>52-57</v>
      </c>
      <c r="S2111">
        <f t="shared" si="65"/>
        <v>30</v>
      </c>
    </row>
    <row r="2112" spans="1:19">
      <c r="A2112" t="s">
        <v>2186</v>
      </c>
      <c r="B2112" t="s">
        <v>13</v>
      </c>
      <c r="C2112" s="4">
        <v>27</v>
      </c>
      <c r="D2112" t="s">
        <v>14</v>
      </c>
      <c r="E2112" t="s">
        <v>15</v>
      </c>
      <c r="F2112" t="s">
        <v>31</v>
      </c>
      <c r="G2112" t="s">
        <v>69</v>
      </c>
      <c r="H2112" t="s">
        <v>37</v>
      </c>
      <c r="I2112" s="9">
        <v>45048</v>
      </c>
      <c r="J2112" s="9">
        <v>45060</v>
      </c>
      <c r="K2112" s="9">
        <v>45067</v>
      </c>
      <c r="L2112" t="s">
        <v>145</v>
      </c>
      <c r="M2112" s="5"/>
      <c r="P2112" s="4">
        <v>4</v>
      </c>
      <c r="Q2112" t="s">
        <v>28</v>
      </c>
      <c r="R2112" s="10" t="str">
        <f t="shared" si="64"/>
        <v>22-27</v>
      </c>
      <c r="S2112">
        <f t="shared" si="65"/>
        <v>19</v>
      </c>
    </row>
    <row r="2113" spans="1:19">
      <c r="A2113" t="s">
        <v>2187</v>
      </c>
      <c r="B2113" t="s">
        <v>13</v>
      </c>
      <c r="C2113" s="4">
        <v>23</v>
      </c>
      <c r="D2113" t="s">
        <v>14</v>
      </c>
      <c r="E2113" t="s">
        <v>15</v>
      </c>
      <c r="F2113" t="s">
        <v>31</v>
      </c>
      <c r="G2113" t="s">
        <v>17</v>
      </c>
      <c r="H2113" t="s">
        <v>67</v>
      </c>
      <c r="I2113" s="9">
        <v>45048</v>
      </c>
      <c r="J2113" s="9">
        <v>45065</v>
      </c>
      <c r="K2113" s="9">
        <v>45077</v>
      </c>
      <c r="L2113" t="s">
        <v>19</v>
      </c>
      <c r="M2113" s="4">
        <v>80132</v>
      </c>
      <c r="N2113">
        <v>4.8</v>
      </c>
      <c r="O2113" t="s">
        <v>20</v>
      </c>
      <c r="P2113" s="4">
        <v>5</v>
      </c>
      <c r="Q2113" t="s">
        <v>28</v>
      </c>
      <c r="R2113" s="10" t="str">
        <f t="shared" si="64"/>
        <v>22-27</v>
      </c>
      <c r="S2113">
        <f t="shared" si="65"/>
        <v>29</v>
      </c>
    </row>
    <row r="2114" spans="1:19">
      <c r="A2114" t="s">
        <v>2188</v>
      </c>
      <c r="B2114" t="s">
        <v>13</v>
      </c>
      <c r="C2114" s="4">
        <v>28</v>
      </c>
      <c r="D2114" t="s">
        <v>14</v>
      </c>
      <c r="E2114" t="s">
        <v>15</v>
      </c>
      <c r="F2114" t="s">
        <v>53</v>
      </c>
      <c r="G2114" t="s">
        <v>27</v>
      </c>
      <c r="H2114" t="s">
        <v>48</v>
      </c>
      <c r="I2114" s="9">
        <v>45048</v>
      </c>
      <c r="J2114" s="9">
        <v>45058</v>
      </c>
      <c r="K2114" s="9">
        <v>45065</v>
      </c>
      <c r="L2114" t="s">
        <v>19</v>
      </c>
      <c r="M2114" s="4">
        <v>53536</v>
      </c>
      <c r="N2114">
        <v>3.8</v>
      </c>
      <c r="O2114" t="s">
        <v>20</v>
      </c>
      <c r="P2114" s="4">
        <v>5</v>
      </c>
      <c r="Q2114" t="s">
        <v>28</v>
      </c>
      <c r="R2114" s="10" t="str">
        <f t="shared" si="64"/>
        <v>28-33</v>
      </c>
      <c r="S2114">
        <f t="shared" si="65"/>
        <v>17</v>
      </c>
    </row>
    <row r="2115" spans="1:19">
      <c r="A2115" t="s">
        <v>2189</v>
      </c>
      <c r="B2115" t="s">
        <v>30</v>
      </c>
      <c r="C2115" s="4">
        <v>25</v>
      </c>
      <c r="D2115" t="s">
        <v>24</v>
      </c>
      <c r="E2115" t="s">
        <v>43</v>
      </c>
      <c r="F2115" t="s">
        <v>44</v>
      </c>
      <c r="G2115" t="s">
        <v>32</v>
      </c>
      <c r="H2115" t="s">
        <v>37</v>
      </c>
      <c r="I2115" s="9">
        <v>45048</v>
      </c>
      <c r="J2115" s="9">
        <v>45068</v>
      </c>
      <c r="K2115" s="9">
        <v>45073</v>
      </c>
      <c r="L2115" t="s">
        <v>38</v>
      </c>
      <c r="M2115" s="5"/>
      <c r="P2115" s="4">
        <v>4</v>
      </c>
      <c r="Q2115" t="s">
        <v>28</v>
      </c>
      <c r="R2115" s="10" t="str">
        <f t="shared" ref="R2115:R2178" si="66">IF(AND(C2115&gt;=22,C2115&lt;=27),"22-27",
 IF(AND(C2115&gt;=28,C2115&lt;=33),"28-33",
 IF(AND(C2115&gt;=34,C2115&lt;=39),"34-39",
 IF(AND(C2115&gt;=40,C2115&lt;=45),"40-45",
 IF(AND(C2115&gt;=46,C2115&lt;=51),"46-51",
 IF(AND(C2115&gt;=52,C2115&lt;=57),"52-57","Other"))))))</f>
        <v>22-27</v>
      </c>
      <c r="S2115">
        <f t="shared" ref="S2115:S2178" si="67">K2115-I2115</f>
        <v>25</v>
      </c>
    </row>
    <row r="2116" spans="1:19">
      <c r="A2116" t="s">
        <v>2190</v>
      </c>
      <c r="B2116" t="s">
        <v>30</v>
      </c>
      <c r="C2116" s="4">
        <v>33</v>
      </c>
      <c r="D2116" t="s">
        <v>24</v>
      </c>
      <c r="E2116" t="s">
        <v>43</v>
      </c>
      <c r="F2116" t="s">
        <v>53</v>
      </c>
      <c r="G2116" t="s">
        <v>69</v>
      </c>
      <c r="H2116" t="s">
        <v>18</v>
      </c>
      <c r="I2116" s="9">
        <v>45049</v>
      </c>
      <c r="J2116" s="9">
        <v>45069</v>
      </c>
      <c r="K2116" s="9">
        <v>45081</v>
      </c>
      <c r="L2116" t="s">
        <v>19</v>
      </c>
      <c r="M2116" s="4">
        <v>84899</v>
      </c>
      <c r="N2116">
        <v>3.7</v>
      </c>
      <c r="O2116" t="s">
        <v>20</v>
      </c>
      <c r="P2116" s="4">
        <v>2</v>
      </c>
      <c r="Q2116" t="s">
        <v>28</v>
      </c>
      <c r="R2116" s="10" t="str">
        <f t="shared" si="66"/>
        <v>28-33</v>
      </c>
      <c r="S2116">
        <f t="shared" si="67"/>
        <v>32</v>
      </c>
    </row>
    <row r="2117" spans="1:19">
      <c r="A2117" t="s">
        <v>2191</v>
      </c>
      <c r="B2117" t="s">
        <v>13</v>
      </c>
      <c r="C2117" s="4">
        <v>32</v>
      </c>
      <c r="D2117" t="s">
        <v>24</v>
      </c>
      <c r="E2117" t="s">
        <v>43</v>
      </c>
      <c r="F2117" t="s">
        <v>86</v>
      </c>
      <c r="G2117" t="s">
        <v>66</v>
      </c>
      <c r="H2117" t="s">
        <v>48</v>
      </c>
      <c r="I2117" s="9">
        <v>45049</v>
      </c>
      <c r="J2117" s="9">
        <v>45067</v>
      </c>
      <c r="K2117" s="9">
        <v>45075</v>
      </c>
      <c r="L2117" t="s">
        <v>19</v>
      </c>
      <c r="M2117" s="5"/>
      <c r="O2117" t="s">
        <v>20</v>
      </c>
      <c r="P2117" s="4">
        <v>4</v>
      </c>
      <c r="Q2117" t="s">
        <v>28</v>
      </c>
      <c r="R2117" s="10" t="str">
        <f t="shared" si="66"/>
        <v>28-33</v>
      </c>
      <c r="S2117">
        <f t="shared" si="67"/>
        <v>26</v>
      </c>
    </row>
    <row r="2118" spans="1:19">
      <c r="A2118" t="s">
        <v>2192</v>
      </c>
      <c r="B2118" t="s">
        <v>13</v>
      </c>
      <c r="C2118" s="4">
        <v>32</v>
      </c>
      <c r="D2118" t="s">
        <v>34</v>
      </c>
      <c r="E2118" t="s">
        <v>35</v>
      </c>
      <c r="F2118" t="s">
        <v>44</v>
      </c>
      <c r="G2118" t="s">
        <v>32</v>
      </c>
      <c r="H2118" t="s">
        <v>18</v>
      </c>
      <c r="I2118" s="9">
        <v>45049</v>
      </c>
      <c r="J2118" s="9">
        <v>45066</v>
      </c>
      <c r="K2118" s="9">
        <v>45071</v>
      </c>
      <c r="L2118" t="s">
        <v>19</v>
      </c>
      <c r="M2118" s="5"/>
      <c r="O2118" t="s">
        <v>20</v>
      </c>
      <c r="P2118" s="4">
        <v>4</v>
      </c>
      <c r="Q2118" t="s">
        <v>28</v>
      </c>
      <c r="R2118" s="10" t="str">
        <f t="shared" si="66"/>
        <v>28-33</v>
      </c>
      <c r="S2118">
        <f t="shared" si="67"/>
        <v>22</v>
      </c>
    </row>
    <row r="2119" spans="1:19">
      <c r="A2119" t="s">
        <v>2193</v>
      </c>
      <c r="B2119" t="s">
        <v>30</v>
      </c>
      <c r="C2119" s="4">
        <v>31</v>
      </c>
      <c r="D2119" t="s">
        <v>34</v>
      </c>
      <c r="E2119" t="s">
        <v>47</v>
      </c>
      <c r="F2119" t="s">
        <v>44</v>
      </c>
      <c r="G2119" t="s">
        <v>17</v>
      </c>
      <c r="H2119" t="s">
        <v>18</v>
      </c>
      <c r="I2119" s="9">
        <v>45049</v>
      </c>
      <c r="J2119" s="9">
        <v>45071</v>
      </c>
      <c r="K2119" s="9">
        <v>45081</v>
      </c>
      <c r="L2119" t="s">
        <v>75</v>
      </c>
      <c r="M2119" s="5"/>
      <c r="P2119" s="4">
        <v>4</v>
      </c>
      <c r="Q2119" t="s">
        <v>28</v>
      </c>
      <c r="R2119" s="10" t="str">
        <f t="shared" si="66"/>
        <v>28-33</v>
      </c>
      <c r="S2119">
        <f t="shared" si="67"/>
        <v>32</v>
      </c>
    </row>
    <row r="2120" spans="1:19">
      <c r="A2120" t="s">
        <v>2194</v>
      </c>
      <c r="B2120" t="s">
        <v>13</v>
      </c>
      <c r="C2120" s="4">
        <v>25</v>
      </c>
      <c r="D2120" t="s">
        <v>14</v>
      </c>
      <c r="E2120" t="s">
        <v>15</v>
      </c>
      <c r="F2120" t="s">
        <v>26</v>
      </c>
      <c r="G2120" t="s">
        <v>17</v>
      </c>
      <c r="H2120" t="s">
        <v>37</v>
      </c>
      <c r="I2120" s="9">
        <v>45050</v>
      </c>
      <c r="J2120" s="9">
        <v>45060</v>
      </c>
      <c r="K2120" s="9">
        <v>45070</v>
      </c>
      <c r="L2120" t="s">
        <v>75</v>
      </c>
      <c r="M2120" s="5"/>
      <c r="P2120" s="4">
        <v>5</v>
      </c>
      <c r="Q2120" t="s">
        <v>28</v>
      </c>
      <c r="R2120" s="10" t="str">
        <f t="shared" si="66"/>
        <v>22-27</v>
      </c>
      <c r="S2120">
        <f t="shared" si="67"/>
        <v>20</v>
      </c>
    </row>
    <row r="2121" spans="1:19">
      <c r="A2121" t="s">
        <v>2195</v>
      </c>
      <c r="B2121" t="s">
        <v>30</v>
      </c>
      <c r="C2121" s="4">
        <v>28</v>
      </c>
      <c r="D2121" t="s">
        <v>14</v>
      </c>
      <c r="E2121" t="s">
        <v>65</v>
      </c>
      <c r="F2121" t="s">
        <v>36</v>
      </c>
      <c r="G2121" t="s">
        <v>17</v>
      </c>
      <c r="H2121" t="s">
        <v>37</v>
      </c>
      <c r="I2121" s="9">
        <v>45050</v>
      </c>
      <c r="J2121" s="9">
        <v>45067</v>
      </c>
      <c r="K2121" s="9">
        <v>45076</v>
      </c>
      <c r="L2121" t="s">
        <v>19</v>
      </c>
      <c r="M2121" s="4">
        <v>72659</v>
      </c>
      <c r="N2121">
        <v>4.2</v>
      </c>
      <c r="O2121" t="s">
        <v>20</v>
      </c>
      <c r="P2121" s="4">
        <v>2</v>
      </c>
      <c r="Q2121" t="s">
        <v>28</v>
      </c>
      <c r="R2121" s="10" t="str">
        <f t="shared" si="66"/>
        <v>28-33</v>
      </c>
      <c r="S2121">
        <f t="shared" si="67"/>
        <v>26</v>
      </c>
    </row>
    <row r="2122" spans="1:19">
      <c r="A2122" t="s">
        <v>2196</v>
      </c>
      <c r="B2122" t="s">
        <v>30</v>
      </c>
      <c r="C2122" s="4">
        <v>26</v>
      </c>
      <c r="D2122" t="s">
        <v>14</v>
      </c>
      <c r="E2122" t="s">
        <v>15</v>
      </c>
      <c r="F2122" t="s">
        <v>53</v>
      </c>
      <c r="G2122" t="s">
        <v>27</v>
      </c>
      <c r="H2122" t="s">
        <v>51</v>
      </c>
      <c r="I2122" s="9">
        <v>45050</v>
      </c>
      <c r="J2122" s="9">
        <v>45066</v>
      </c>
      <c r="K2122" s="9">
        <v>45075</v>
      </c>
      <c r="L2122" t="s">
        <v>145</v>
      </c>
      <c r="M2122" s="5"/>
      <c r="P2122" s="4">
        <v>4</v>
      </c>
      <c r="Q2122" t="s">
        <v>28</v>
      </c>
      <c r="R2122" s="10" t="str">
        <f t="shared" si="66"/>
        <v>22-27</v>
      </c>
      <c r="S2122">
        <f t="shared" si="67"/>
        <v>25</v>
      </c>
    </row>
    <row r="2123" spans="1:19">
      <c r="A2123" t="s">
        <v>2197</v>
      </c>
      <c r="B2123" t="s">
        <v>13</v>
      </c>
      <c r="C2123" s="4">
        <v>31</v>
      </c>
      <c r="D2123" t="s">
        <v>14</v>
      </c>
      <c r="E2123" t="s">
        <v>15</v>
      </c>
      <c r="F2123" t="s">
        <v>44</v>
      </c>
      <c r="G2123" t="s">
        <v>17</v>
      </c>
      <c r="H2123" t="s">
        <v>37</v>
      </c>
      <c r="I2123" s="9">
        <v>45050</v>
      </c>
      <c r="J2123" s="9">
        <v>45071</v>
      </c>
      <c r="K2123" s="9">
        <v>45078</v>
      </c>
      <c r="L2123" t="s">
        <v>38</v>
      </c>
      <c r="M2123" s="5"/>
      <c r="P2123" s="4">
        <v>2</v>
      </c>
      <c r="Q2123" t="s">
        <v>28</v>
      </c>
      <c r="R2123" s="10" t="str">
        <f t="shared" si="66"/>
        <v>28-33</v>
      </c>
      <c r="S2123">
        <f t="shared" si="67"/>
        <v>28</v>
      </c>
    </row>
    <row r="2124" spans="1:19">
      <c r="A2124" t="s">
        <v>2198</v>
      </c>
      <c r="B2124" t="s">
        <v>23</v>
      </c>
      <c r="C2124" s="4">
        <v>26</v>
      </c>
      <c r="D2124" t="s">
        <v>14</v>
      </c>
      <c r="E2124" t="s">
        <v>15</v>
      </c>
      <c r="F2124" t="s">
        <v>50</v>
      </c>
      <c r="G2124" t="s">
        <v>32</v>
      </c>
      <c r="H2124" t="s">
        <v>67</v>
      </c>
      <c r="I2124" s="9">
        <v>45050</v>
      </c>
      <c r="J2124" s="9">
        <v>45061</v>
      </c>
      <c r="K2124" s="9">
        <v>45068</v>
      </c>
      <c r="L2124" t="s">
        <v>38</v>
      </c>
      <c r="M2124" s="5"/>
      <c r="P2124" s="5"/>
      <c r="Q2124" t="s">
        <v>28</v>
      </c>
      <c r="R2124" s="10" t="str">
        <f t="shared" si="66"/>
        <v>22-27</v>
      </c>
      <c r="S2124">
        <f t="shared" si="67"/>
        <v>18</v>
      </c>
    </row>
    <row r="2125" spans="1:19">
      <c r="A2125" t="s">
        <v>2199</v>
      </c>
      <c r="B2125" t="s">
        <v>13</v>
      </c>
      <c r="C2125" s="4">
        <v>25</v>
      </c>
      <c r="D2125" t="s">
        <v>58</v>
      </c>
      <c r="E2125" t="s">
        <v>111</v>
      </c>
      <c r="F2125" t="s">
        <v>16</v>
      </c>
      <c r="G2125" t="s">
        <v>17</v>
      </c>
      <c r="H2125" t="s">
        <v>37</v>
      </c>
      <c r="I2125" s="9">
        <v>45051</v>
      </c>
      <c r="J2125" s="9">
        <v>45060</v>
      </c>
      <c r="K2125" s="9">
        <v>45064</v>
      </c>
      <c r="L2125" t="s">
        <v>38</v>
      </c>
      <c r="M2125" s="5"/>
      <c r="P2125" s="4">
        <v>4</v>
      </c>
      <c r="Q2125" t="s">
        <v>28</v>
      </c>
      <c r="R2125" s="10" t="str">
        <f t="shared" si="66"/>
        <v>22-27</v>
      </c>
      <c r="S2125">
        <f t="shared" si="67"/>
        <v>13</v>
      </c>
    </row>
    <row r="2126" spans="1:19">
      <c r="A2126" t="s">
        <v>2200</v>
      </c>
      <c r="B2126" t="s">
        <v>23</v>
      </c>
      <c r="C2126" s="4">
        <v>35</v>
      </c>
      <c r="D2126" t="s">
        <v>14</v>
      </c>
      <c r="E2126" t="s">
        <v>15</v>
      </c>
      <c r="F2126" t="s">
        <v>93</v>
      </c>
      <c r="G2126" t="s">
        <v>32</v>
      </c>
      <c r="H2126" t="s">
        <v>37</v>
      </c>
      <c r="I2126" s="9">
        <v>45051</v>
      </c>
      <c r="J2126" s="9">
        <v>45065</v>
      </c>
      <c r="K2126" s="9">
        <v>45076</v>
      </c>
      <c r="L2126" t="s">
        <v>19</v>
      </c>
      <c r="M2126" s="4">
        <v>118643</v>
      </c>
      <c r="N2126">
        <v>4.5999999999999996</v>
      </c>
      <c r="O2126" t="s">
        <v>20</v>
      </c>
      <c r="P2126" s="4">
        <v>4</v>
      </c>
      <c r="Q2126" t="s">
        <v>28</v>
      </c>
      <c r="R2126" s="10" t="str">
        <f t="shared" si="66"/>
        <v>34-39</v>
      </c>
      <c r="S2126">
        <f t="shared" si="67"/>
        <v>25</v>
      </c>
    </row>
    <row r="2127" spans="1:19">
      <c r="A2127" t="s">
        <v>2201</v>
      </c>
      <c r="B2127" t="s">
        <v>30</v>
      </c>
      <c r="C2127" s="4">
        <v>33</v>
      </c>
      <c r="D2127" t="s">
        <v>24</v>
      </c>
      <c r="E2127" t="s">
        <v>43</v>
      </c>
      <c r="F2127" t="s">
        <v>36</v>
      </c>
      <c r="G2127" t="s">
        <v>27</v>
      </c>
      <c r="H2127" t="s">
        <v>37</v>
      </c>
      <c r="I2127" s="9">
        <v>45051</v>
      </c>
      <c r="J2127" s="9">
        <v>45072</v>
      </c>
      <c r="K2127" s="9">
        <v>45083</v>
      </c>
      <c r="L2127" t="s">
        <v>19</v>
      </c>
      <c r="M2127" s="4">
        <v>76117</v>
      </c>
      <c r="N2127">
        <v>4.9000000000000004</v>
      </c>
      <c r="O2127" t="s">
        <v>20</v>
      </c>
      <c r="P2127" s="4">
        <v>5</v>
      </c>
      <c r="Q2127" t="s">
        <v>63</v>
      </c>
      <c r="R2127" s="10" t="str">
        <f t="shared" si="66"/>
        <v>28-33</v>
      </c>
      <c r="S2127">
        <f t="shared" si="67"/>
        <v>32</v>
      </c>
    </row>
    <row r="2128" spans="1:19">
      <c r="A2128" t="s">
        <v>2202</v>
      </c>
      <c r="B2128" t="s">
        <v>30</v>
      </c>
      <c r="C2128" s="4">
        <v>25</v>
      </c>
      <c r="D2128" t="s">
        <v>40</v>
      </c>
      <c r="E2128" t="s">
        <v>41</v>
      </c>
      <c r="F2128" t="s">
        <v>26</v>
      </c>
      <c r="G2128" t="s">
        <v>27</v>
      </c>
      <c r="H2128" t="s">
        <v>51</v>
      </c>
      <c r="I2128" s="9">
        <v>45051</v>
      </c>
      <c r="J2128" s="9">
        <v>45067</v>
      </c>
      <c r="K2128" s="9">
        <v>45071</v>
      </c>
      <c r="L2128" t="s">
        <v>38</v>
      </c>
      <c r="M2128" s="5"/>
      <c r="P2128" s="4">
        <v>4</v>
      </c>
      <c r="Q2128" t="s">
        <v>28</v>
      </c>
      <c r="R2128" s="10" t="str">
        <f t="shared" si="66"/>
        <v>22-27</v>
      </c>
      <c r="S2128">
        <f t="shared" si="67"/>
        <v>20</v>
      </c>
    </row>
    <row r="2129" spans="1:19">
      <c r="A2129" t="s">
        <v>2203</v>
      </c>
      <c r="B2129" t="s">
        <v>13</v>
      </c>
      <c r="C2129" s="4">
        <v>34</v>
      </c>
      <c r="D2129" t="s">
        <v>14</v>
      </c>
      <c r="E2129" t="s">
        <v>15</v>
      </c>
      <c r="F2129" t="s">
        <v>73</v>
      </c>
      <c r="G2129" t="s">
        <v>27</v>
      </c>
      <c r="H2129" t="s">
        <v>37</v>
      </c>
      <c r="I2129" s="9">
        <v>45051</v>
      </c>
      <c r="J2129" s="9">
        <v>45066</v>
      </c>
      <c r="K2129" s="9">
        <v>45074</v>
      </c>
      <c r="L2129" t="s">
        <v>19</v>
      </c>
      <c r="M2129" s="4">
        <v>213431</v>
      </c>
      <c r="N2129">
        <v>4</v>
      </c>
      <c r="O2129" t="s">
        <v>45</v>
      </c>
      <c r="P2129" s="5"/>
      <c r="Q2129" t="s">
        <v>28</v>
      </c>
      <c r="R2129" s="10" t="str">
        <f t="shared" si="66"/>
        <v>34-39</v>
      </c>
      <c r="S2129">
        <f t="shared" si="67"/>
        <v>23</v>
      </c>
    </row>
    <row r="2130" spans="1:19">
      <c r="A2130" t="s">
        <v>2204</v>
      </c>
      <c r="B2130" t="s">
        <v>30</v>
      </c>
      <c r="C2130" s="4">
        <v>25</v>
      </c>
      <c r="D2130" t="s">
        <v>24</v>
      </c>
      <c r="E2130" t="s">
        <v>25</v>
      </c>
      <c r="F2130" t="s">
        <v>96</v>
      </c>
      <c r="G2130" t="s">
        <v>27</v>
      </c>
      <c r="H2130" t="s">
        <v>37</v>
      </c>
      <c r="I2130" s="9">
        <v>45051</v>
      </c>
      <c r="J2130" s="9">
        <v>45072</v>
      </c>
      <c r="K2130" s="9">
        <v>45082</v>
      </c>
      <c r="L2130" t="s">
        <v>38</v>
      </c>
      <c r="M2130" s="5"/>
      <c r="P2130" s="5"/>
      <c r="Q2130" t="s">
        <v>28</v>
      </c>
      <c r="R2130" s="10" t="str">
        <f t="shared" si="66"/>
        <v>22-27</v>
      </c>
      <c r="S2130">
        <f t="shared" si="67"/>
        <v>31</v>
      </c>
    </row>
    <row r="2131" spans="1:19">
      <c r="A2131" t="s">
        <v>2205</v>
      </c>
      <c r="B2131" t="s">
        <v>13</v>
      </c>
      <c r="C2131" s="4">
        <v>25</v>
      </c>
      <c r="D2131" t="s">
        <v>14</v>
      </c>
      <c r="E2131" t="s">
        <v>15</v>
      </c>
      <c r="F2131" t="s">
        <v>44</v>
      </c>
      <c r="G2131" t="s">
        <v>17</v>
      </c>
      <c r="H2131" t="s">
        <v>48</v>
      </c>
      <c r="I2131" s="9">
        <v>45052</v>
      </c>
      <c r="J2131" s="9">
        <v>45063</v>
      </c>
      <c r="K2131" s="9">
        <v>45068</v>
      </c>
      <c r="L2131" t="s">
        <v>145</v>
      </c>
      <c r="M2131" s="5"/>
      <c r="P2131" s="4">
        <v>4</v>
      </c>
      <c r="Q2131" t="s">
        <v>28</v>
      </c>
      <c r="R2131" s="10" t="str">
        <f t="shared" si="66"/>
        <v>22-27</v>
      </c>
      <c r="S2131">
        <f t="shared" si="67"/>
        <v>16</v>
      </c>
    </row>
    <row r="2132" spans="1:19">
      <c r="A2132" t="s">
        <v>2206</v>
      </c>
      <c r="B2132" t="s">
        <v>13</v>
      </c>
      <c r="C2132" s="4">
        <v>28</v>
      </c>
      <c r="D2132" t="s">
        <v>14</v>
      </c>
      <c r="E2132" t="s">
        <v>15</v>
      </c>
      <c r="F2132" t="s">
        <v>125</v>
      </c>
      <c r="G2132" t="s">
        <v>69</v>
      </c>
      <c r="H2132" t="s">
        <v>48</v>
      </c>
      <c r="I2132" s="9">
        <v>45052</v>
      </c>
      <c r="J2132" s="9">
        <v>45069</v>
      </c>
      <c r="K2132" s="9">
        <v>45074</v>
      </c>
      <c r="L2132" t="s">
        <v>19</v>
      </c>
      <c r="M2132" s="4">
        <v>112042</v>
      </c>
      <c r="N2132">
        <v>4.0999999999999996</v>
      </c>
      <c r="O2132" t="s">
        <v>20</v>
      </c>
      <c r="P2132" s="4">
        <v>3</v>
      </c>
      <c r="Q2132" t="s">
        <v>28</v>
      </c>
      <c r="R2132" s="10" t="str">
        <f t="shared" si="66"/>
        <v>28-33</v>
      </c>
      <c r="S2132">
        <f t="shared" si="67"/>
        <v>22</v>
      </c>
    </row>
    <row r="2133" spans="1:19">
      <c r="A2133" t="s">
        <v>2207</v>
      </c>
      <c r="B2133" t="s">
        <v>13</v>
      </c>
      <c r="C2133" s="4">
        <v>23</v>
      </c>
      <c r="D2133" t="s">
        <v>24</v>
      </c>
      <c r="E2133" t="s">
        <v>43</v>
      </c>
      <c r="F2133" t="s">
        <v>44</v>
      </c>
      <c r="G2133" t="s">
        <v>17</v>
      </c>
      <c r="H2133" t="s">
        <v>48</v>
      </c>
      <c r="I2133" s="9">
        <v>45052</v>
      </c>
      <c r="J2133" s="9">
        <v>45067</v>
      </c>
      <c r="K2133" s="9">
        <v>45078</v>
      </c>
      <c r="L2133" t="s">
        <v>19</v>
      </c>
      <c r="M2133" s="4">
        <v>67523</v>
      </c>
      <c r="N2133">
        <v>4.2</v>
      </c>
      <c r="O2133" t="s">
        <v>20</v>
      </c>
      <c r="P2133" s="4">
        <v>5</v>
      </c>
      <c r="Q2133" t="s">
        <v>28</v>
      </c>
      <c r="R2133" s="10" t="str">
        <f t="shared" si="66"/>
        <v>22-27</v>
      </c>
      <c r="S2133">
        <f t="shared" si="67"/>
        <v>26</v>
      </c>
    </row>
    <row r="2134" spans="1:19">
      <c r="A2134" t="s">
        <v>2208</v>
      </c>
      <c r="B2134" t="s">
        <v>13</v>
      </c>
      <c r="C2134" s="4">
        <v>23</v>
      </c>
      <c r="D2134" t="s">
        <v>14</v>
      </c>
      <c r="E2134" t="s">
        <v>65</v>
      </c>
      <c r="F2134" t="s">
        <v>78</v>
      </c>
      <c r="G2134" t="s">
        <v>27</v>
      </c>
      <c r="H2134" t="s">
        <v>51</v>
      </c>
      <c r="I2134" s="9">
        <v>45052</v>
      </c>
      <c r="J2134" s="9">
        <v>45073</v>
      </c>
      <c r="K2134" s="9">
        <v>45079</v>
      </c>
      <c r="L2134" t="s">
        <v>19</v>
      </c>
      <c r="M2134" s="4">
        <v>61996</v>
      </c>
      <c r="N2134">
        <v>4.3</v>
      </c>
      <c r="O2134" t="s">
        <v>20</v>
      </c>
      <c r="P2134" s="4">
        <v>5</v>
      </c>
      <c r="Q2134" t="s">
        <v>28</v>
      </c>
      <c r="R2134" s="10" t="str">
        <f t="shared" si="66"/>
        <v>22-27</v>
      </c>
      <c r="S2134">
        <f t="shared" si="67"/>
        <v>27</v>
      </c>
    </row>
    <row r="2135" spans="1:19">
      <c r="A2135" t="s">
        <v>2209</v>
      </c>
      <c r="B2135" t="s">
        <v>13</v>
      </c>
      <c r="C2135" s="4">
        <v>32</v>
      </c>
      <c r="D2135" t="s">
        <v>24</v>
      </c>
      <c r="E2135" t="s">
        <v>43</v>
      </c>
      <c r="F2135" t="s">
        <v>50</v>
      </c>
      <c r="G2135" t="s">
        <v>27</v>
      </c>
      <c r="H2135" t="s">
        <v>51</v>
      </c>
      <c r="I2135" s="9">
        <v>45052</v>
      </c>
      <c r="J2135" s="9">
        <v>45067</v>
      </c>
      <c r="K2135" s="9">
        <v>45076</v>
      </c>
      <c r="L2135" t="s">
        <v>75</v>
      </c>
      <c r="M2135" s="5"/>
      <c r="P2135" s="5"/>
      <c r="Q2135" t="s">
        <v>63</v>
      </c>
      <c r="R2135" s="10" t="str">
        <f t="shared" si="66"/>
        <v>28-33</v>
      </c>
      <c r="S2135">
        <f t="shared" si="67"/>
        <v>24</v>
      </c>
    </row>
    <row r="2136" spans="1:19">
      <c r="A2136" t="s">
        <v>2210</v>
      </c>
      <c r="B2136" t="s">
        <v>30</v>
      </c>
      <c r="C2136" s="4">
        <v>33</v>
      </c>
      <c r="D2136" t="s">
        <v>34</v>
      </c>
      <c r="E2136" t="s">
        <v>35</v>
      </c>
      <c r="F2136" t="s">
        <v>73</v>
      </c>
      <c r="G2136" t="s">
        <v>17</v>
      </c>
      <c r="H2136" t="s">
        <v>48</v>
      </c>
      <c r="I2136" s="9">
        <v>45052</v>
      </c>
      <c r="J2136" s="9">
        <v>45064</v>
      </c>
      <c r="K2136" s="9">
        <v>45074</v>
      </c>
      <c r="L2136" t="s">
        <v>19</v>
      </c>
      <c r="M2136" s="5"/>
      <c r="O2136" t="s">
        <v>20</v>
      </c>
      <c r="P2136" s="4">
        <v>4</v>
      </c>
      <c r="Q2136" t="s">
        <v>28</v>
      </c>
      <c r="R2136" s="10" t="str">
        <f t="shared" si="66"/>
        <v>28-33</v>
      </c>
      <c r="S2136">
        <f t="shared" si="67"/>
        <v>22</v>
      </c>
    </row>
    <row r="2137" spans="1:19">
      <c r="A2137" t="s">
        <v>2211</v>
      </c>
      <c r="B2137" t="s">
        <v>30</v>
      </c>
      <c r="C2137" s="4">
        <v>25</v>
      </c>
      <c r="D2137" t="s">
        <v>40</v>
      </c>
      <c r="E2137" t="s">
        <v>253</v>
      </c>
      <c r="F2137" t="s">
        <v>73</v>
      </c>
      <c r="G2137" t="s">
        <v>27</v>
      </c>
      <c r="H2137" t="s">
        <v>18</v>
      </c>
      <c r="I2137" s="9">
        <v>45053</v>
      </c>
      <c r="J2137" s="9">
        <v>45061</v>
      </c>
      <c r="K2137" s="9">
        <v>45068</v>
      </c>
      <c r="L2137" t="s">
        <v>38</v>
      </c>
      <c r="M2137" s="5"/>
      <c r="P2137" s="4">
        <v>4</v>
      </c>
      <c r="Q2137" t="s">
        <v>28</v>
      </c>
      <c r="R2137" s="10" t="str">
        <f t="shared" si="66"/>
        <v>22-27</v>
      </c>
      <c r="S2137">
        <f t="shared" si="67"/>
        <v>15</v>
      </c>
    </row>
    <row r="2138" spans="1:19">
      <c r="A2138" t="s">
        <v>2212</v>
      </c>
      <c r="B2138" t="s">
        <v>13</v>
      </c>
      <c r="C2138" s="4">
        <v>37</v>
      </c>
      <c r="D2138" t="s">
        <v>14</v>
      </c>
      <c r="E2138" t="s">
        <v>65</v>
      </c>
      <c r="F2138" t="s">
        <v>36</v>
      </c>
      <c r="G2138" t="s">
        <v>17</v>
      </c>
      <c r="H2138" t="s">
        <v>18</v>
      </c>
      <c r="I2138" s="9">
        <v>45054</v>
      </c>
      <c r="J2138" s="9">
        <v>45073</v>
      </c>
      <c r="K2138" s="9">
        <v>45077</v>
      </c>
      <c r="L2138" t="s">
        <v>19</v>
      </c>
      <c r="M2138" s="4">
        <v>57485</v>
      </c>
      <c r="N2138">
        <v>4.2</v>
      </c>
      <c r="O2138" t="s">
        <v>20</v>
      </c>
      <c r="P2138" s="5"/>
      <c r="Q2138" t="s">
        <v>28</v>
      </c>
      <c r="R2138" s="10" t="str">
        <f t="shared" si="66"/>
        <v>34-39</v>
      </c>
      <c r="S2138">
        <f t="shared" si="67"/>
        <v>23</v>
      </c>
    </row>
    <row r="2139" spans="1:19">
      <c r="A2139" t="s">
        <v>2213</v>
      </c>
      <c r="B2139" t="s">
        <v>30</v>
      </c>
      <c r="C2139" s="4">
        <v>36</v>
      </c>
      <c r="D2139" t="s">
        <v>14</v>
      </c>
      <c r="E2139" t="s">
        <v>15</v>
      </c>
      <c r="F2139" t="s">
        <v>96</v>
      </c>
      <c r="G2139" t="s">
        <v>27</v>
      </c>
      <c r="H2139" t="s">
        <v>37</v>
      </c>
      <c r="I2139" s="9">
        <v>45054</v>
      </c>
      <c r="J2139" s="9">
        <v>45068</v>
      </c>
      <c r="K2139" s="9">
        <v>45076</v>
      </c>
      <c r="L2139" t="s">
        <v>19</v>
      </c>
      <c r="M2139" s="5"/>
      <c r="O2139" t="s">
        <v>20</v>
      </c>
      <c r="P2139" s="4">
        <v>4</v>
      </c>
      <c r="Q2139" t="s">
        <v>28</v>
      </c>
      <c r="R2139" s="10" t="str">
        <f t="shared" si="66"/>
        <v>34-39</v>
      </c>
      <c r="S2139">
        <f t="shared" si="67"/>
        <v>22</v>
      </c>
    </row>
    <row r="2140" spans="1:19">
      <c r="A2140" t="s">
        <v>2214</v>
      </c>
      <c r="B2140" t="s">
        <v>13</v>
      </c>
      <c r="C2140" s="4">
        <v>28</v>
      </c>
      <c r="D2140" t="s">
        <v>14</v>
      </c>
      <c r="E2140" t="s">
        <v>15</v>
      </c>
      <c r="F2140" t="s">
        <v>96</v>
      </c>
      <c r="G2140" t="s">
        <v>27</v>
      </c>
      <c r="H2140" t="s">
        <v>48</v>
      </c>
      <c r="I2140" s="9">
        <v>45054</v>
      </c>
      <c r="J2140" s="9">
        <v>45073</v>
      </c>
      <c r="K2140" s="9">
        <v>45077</v>
      </c>
      <c r="L2140" t="s">
        <v>38</v>
      </c>
      <c r="M2140" s="5"/>
      <c r="P2140" s="4">
        <v>5</v>
      </c>
      <c r="Q2140" t="s">
        <v>28</v>
      </c>
      <c r="R2140" s="10" t="str">
        <f t="shared" si="66"/>
        <v>28-33</v>
      </c>
      <c r="S2140">
        <f t="shared" si="67"/>
        <v>23</v>
      </c>
    </row>
    <row r="2141" spans="1:19">
      <c r="A2141" t="s">
        <v>2215</v>
      </c>
      <c r="B2141" t="s">
        <v>30</v>
      </c>
      <c r="C2141" s="4">
        <v>36</v>
      </c>
      <c r="D2141" t="s">
        <v>24</v>
      </c>
      <c r="E2141" t="s">
        <v>25</v>
      </c>
      <c r="F2141" t="s">
        <v>16</v>
      </c>
      <c r="G2141" t="s">
        <v>32</v>
      </c>
      <c r="H2141" t="s">
        <v>37</v>
      </c>
      <c r="I2141" s="9">
        <v>45054</v>
      </c>
      <c r="J2141" s="9">
        <v>45075</v>
      </c>
      <c r="K2141" s="9">
        <v>45079</v>
      </c>
      <c r="L2141" t="s">
        <v>19</v>
      </c>
      <c r="M2141" s="5"/>
      <c r="O2141" t="s">
        <v>45</v>
      </c>
      <c r="P2141" s="4">
        <v>5</v>
      </c>
      <c r="Q2141" t="s">
        <v>28</v>
      </c>
      <c r="R2141" s="10" t="str">
        <f t="shared" si="66"/>
        <v>34-39</v>
      </c>
      <c r="S2141">
        <f t="shared" si="67"/>
        <v>25</v>
      </c>
    </row>
    <row r="2142" spans="1:19">
      <c r="A2142" t="s">
        <v>2216</v>
      </c>
      <c r="B2142" t="s">
        <v>30</v>
      </c>
      <c r="C2142" s="4">
        <v>27</v>
      </c>
      <c r="D2142" t="s">
        <v>83</v>
      </c>
      <c r="E2142" t="s">
        <v>117</v>
      </c>
      <c r="F2142" t="s">
        <v>44</v>
      </c>
      <c r="G2142" t="s">
        <v>17</v>
      </c>
      <c r="H2142" t="s">
        <v>48</v>
      </c>
      <c r="I2142" s="9">
        <v>45054</v>
      </c>
      <c r="J2142" s="9">
        <v>45065</v>
      </c>
      <c r="K2142" s="9">
        <v>45076</v>
      </c>
      <c r="L2142" t="s">
        <v>38</v>
      </c>
      <c r="M2142" s="5"/>
      <c r="P2142" s="4">
        <v>4</v>
      </c>
      <c r="Q2142" t="s">
        <v>28</v>
      </c>
      <c r="R2142" s="10" t="str">
        <f t="shared" si="66"/>
        <v>22-27</v>
      </c>
      <c r="S2142">
        <f t="shared" si="67"/>
        <v>22</v>
      </c>
    </row>
    <row r="2143" spans="1:19">
      <c r="A2143" t="s">
        <v>2217</v>
      </c>
      <c r="B2143" t="s">
        <v>13</v>
      </c>
      <c r="C2143" s="4">
        <v>28</v>
      </c>
      <c r="D2143" t="s">
        <v>14</v>
      </c>
      <c r="E2143" t="s">
        <v>15</v>
      </c>
      <c r="F2143" t="s">
        <v>53</v>
      </c>
      <c r="G2143" t="s">
        <v>27</v>
      </c>
      <c r="H2143" t="s">
        <v>18</v>
      </c>
      <c r="I2143" s="9">
        <v>45054</v>
      </c>
      <c r="J2143" s="9">
        <v>45065</v>
      </c>
      <c r="K2143" s="9">
        <v>45073</v>
      </c>
      <c r="L2143" t="s">
        <v>56</v>
      </c>
      <c r="M2143" s="5"/>
      <c r="P2143" s="4">
        <v>5</v>
      </c>
      <c r="Q2143" t="s">
        <v>28</v>
      </c>
      <c r="R2143" s="10" t="str">
        <f t="shared" si="66"/>
        <v>28-33</v>
      </c>
      <c r="S2143">
        <f t="shared" si="67"/>
        <v>19</v>
      </c>
    </row>
    <row r="2144" spans="1:19">
      <c r="A2144" t="s">
        <v>2218</v>
      </c>
      <c r="B2144" t="s">
        <v>30</v>
      </c>
      <c r="C2144" s="4">
        <v>23</v>
      </c>
      <c r="D2144" t="s">
        <v>40</v>
      </c>
      <c r="E2144" t="s">
        <v>41</v>
      </c>
      <c r="F2144" t="s">
        <v>26</v>
      </c>
      <c r="G2144" t="s">
        <v>66</v>
      </c>
      <c r="H2144" t="s">
        <v>67</v>
      </c>
      <c r="I2144" s="9">
        <v>45055</v>
      </c>
      <c r="J2144" s="9">
        <v>45068</v>
      </c>
      <c r="K2144" s="9">
        <v>45074</v>
      </c>
      <c r="L2144" t="s">
        <v>19</v>
      </c>
      <c r="M2144" s="4">
        <v>73926</v>
      </c>
      <c r="N2144">
        <v>4.5</v>
      </c>
      <c r="O2144" t="s">
        <v>20</v>
      </c>
      <c r="P2144" s="4">
        <v>5</v>
      </c>
      <c r="Q2144" t="s">
        <v>28</v>
      </c>
      <c r="R2144" s="10" t="str">
        <f t="shared" si="66"/>
        <v>22-27</v>
      </c>
      <c r="S2144">
        <f t="shared" si="67"/>
        <v>19</v>
      </c>
    </row>
    <row r="2145" spans="1:19">
      <c r="A2145" t="s">
        <v>2219</v>
      </c>
      <c r="B2145" t="s">
        <v>13</v>
      </c>
      <c r="C2145" s="4">
        <v>35</v>
      </c>
      <c r="D2145" t="s">
        <v>24</v>
      </c>
      <c r="E2145" t="s">
        <v>43</v>
      </c>
      <c r="F2145" t="s">
        <v>16</v>
      </c>
      <c r="G2145" t="s">
        <v>27</v>
      </c>
      <c r="H2145" t="s">
        <v>37</v>
      </c>
      <c r="I2145" s="9">
        <v>45055</v>
      </c>
      <c r="J2145" s="9">
        <v>45069</v>
      </c>
      <c r="K2145" s="9">
        <v>45079</v>
      </c>
      <c r="L2145" t="s">
        <v>19</v>
      </c>
      <c r="M2145" s="4">
        <v>64925</v>
      </c>
      <c r="N2145">
        <v>4.0999999999999996</v>
      </c>
      <c r="O2145" t="s">
        <v>20</v>
      </c>
      <c r="P2145" s="5"/>
      <c r="Q2145" t="s">
        <v>28</v>
      </c>
      <c r="R2145" s="10" t="str">
        <f t="shared" si="66"/>
        <v>34-39</v>
      </c>
      <c r="S2145">
        <f t="shared" si="67"/>
        <v>24</v>
      </c>
    </row>
    <row r="2146" spans="1:19">
      <c r="A2146" t="s">
        <v>2220</v>
      </c>
      <c r="B2146" t="s">
        <v>13</v>
      </c>
      <c r="C2146" s="4">
        <v>24</v>
      </c>
      <c r="D2146" t="s">
        <v>14</v>
      </c>
      <c r="E2146" t="s">
        <v>15</v>
      </c>
      <c r="F2146" t="s">
        <v>86</v>
      </c>
      <c r="G2146" t="s">
        <v>27</v>
      </c>
      <c r="H2146" t="s">
        <v>48</v>
      </c>
      <c r="I2146" s="9">
        <v>45055</v>
      </c>
      <c r="J2146" s="9">
        <v>45072</v>
      </c>
      <c r="K2146" s="9">
        <v>45076</v>
      </c>
      <c r="L2146" t="s">
        <v>19</v>
      </c>
      <c r="M2146" s="4">
        <v>152991</v>
      </c>
      <c r="N2146">
        <v>3.9</v>
      </c>
      <c r="O2146" t="s">
        <v>45</v>
      </c>
      <c r="P2146" s="5"/>
      <c r="Q2146" t="s">
        <v>21</v>
      </c>
      <c r="R2146" s="10" t="str">
        <f t="shared" si="66"/>
        <v>22-27</v>
      </c>
      <c r="S2146">
        <f t="shared" si="67"/>
        <v>21</v>
      </c>
    </row>
    <row r="2147" spans="1:19">
      <c r="A2147" t="s">
        <v>2221</v>
      </c>
      <c r="B2147" t="s">
        <v>30</v>
      </c>
      <c r="C2147" s="4">
        <v>31</v>
      </c>
      <c r="D2147" t="s">
        <v>40</v>
      </c>
      <c r="E2147" t="s">
        <v>41</v>
      </c>
      <c r="F2147" t="s">
        <v>26</v>
      </c>
      <c r="G2147" t="s">
        <v>32</v>
      </c>
      <c r="H2147" t="s">
        <v>18</v>
      </c>
      <c r="I2147" s="9">
        <v>45055</v>
      </c>
      <c r="J2147" s="9">
        <v>45066</v>
      </c>
      <c r="K2147" s="9">
        <v>45078</v>
      </c>
      <c r="L2147" t="s">
        <v>38</v>
      </c>
      <c r="M2147" s="5"/>
      <c r="P2147" s="4">
        <v>4</v>
      </c>
      <c r="Q2147" t="s">
        <v>28</v>
      </c>
      <c r="R2147" s="10" t="str">
        <f t="shared" si="66"/>
        <v>28-33</v>
      </c>
      <c r="S2147">
        <f t="shared" si="67"/>
        <v>23</v>
      </c>
    </row>
    <row r="2148" spans="1:19">
      <c r="A2148" t="s">
        <v>2222</v>
      </c>
      <c r="B2148" t="s">
        <v>13</v>
      </c>
      <c r="C2148" s="4">
        <v>29</v>
      </c>
      <c r="D2148" t="s">
        <v>14</v>
      </c>
      <c r="E2148" t="s">
        <v>15</v>
      </c>
      <c r="F2148" t="s">
        <v>16</v>
      </c>
      <c r="G2148" t="s">
        <v>32</v>
      </c>
      <c r="H2148" t="s">
        <v>51</v>
      </c>
      <c r="I2148" s="9">
        <v>45055</v>
      </c>
      <c r="J2148" s="9">
        <v>45077</v>
      </c>
      <c r="K2148" s="9">
        <v>45089</v>
      </c>
      <c r="L2148" t="s">
        <v>38</v>
      </c>
      <c r="M2148" s="5"/>
      <c r="P2148" s="4">
        <v>4</v>
      </c>
      <c r="Q2148" t="s">
        <v>28</v>
      </c>
      <c r="R2148" s="10" t="str">
        <f t="shared" si="66"/>
        <v>28-33</v>
      </c>
      <c r="S2148">
        <f t="shared" si="67"/>
        <v>34</v>
      </c>
    </row>
    <row r="2149" spans="1:19">
      <c r="A2149" t="s">
        <v>2223</v>
      </c>
      <c r="B2149" t="s">
        <v>13</v>
      </c>
      <c r="C2149" s="4">
        <v>23</v>
      </c>
      <c r="D2149" t="s">
        <v>40</v>
      </c>
      <c r="E2149" t="s">
        <v>253</v>
      </c>
      <c r="F2149" t="s">
        <v>26</v>
      </c>
      <c r="G2149" t="s">
        <v>27</v>
      </c>
      <c r="H2149" t="s">
        <v>37</v>
      </c>
      <c r="I2149" s="9">
        <v>45055</v>
      </c>
      <c r="J2149" s="9">
        <v>45077</v>
      </c>
      <c r="K2149" s="9">
        <v>45081</v>
      </c>
      <c r="L2149" t="s">
        <v>19</v>
      </c>
      <c r="M2149" s="4">
        <v>68923</v>
      </c>
      <c r="N2149">
        <v>4.5</v>
      </c>
      <c r="O2149" t="s">
        <v>20</v>
      </c>
      <c r="P2149" s="4">
        <v>4</v>
      </c>
      <c r="Q2149" t="s">
        <v>28</v>
      </c>
      <c r="R2149" s="10" t="str">
        <f t="shared" si="66"/>
        <v>22-27</v>
      </c>
      <c r="S2149">
        <f t="shared" si="67"/>
        <v>26</v>
      </c>
    </row>
    <row r="2150" spans="1:19">
      <c r="A2150" t="s">
        <v>2224</v>
      </c>
      <c r="B2150" t="s">
        <v>13</v>
      </c>
      <c r="C2150" s="4">
        <v>29</v>
      </c>
      <c r="D2150" t="s">
        <v>129</v>
      </c>
      <c r="E2150" t="s">
        <v>130</v>
      </c>
      <c r="F2150" t="s">
        <v>53</v>
      </c>
      <c r="G2150" t="s">
        <v>17</v>
      </c>
      <c r="H2150" t="s">
        <v>37</v>
      </c>
      <c r="I2150" s="9">
        <v>45055</v>
      </c>
      <c r="J2150" s="9">
        <v>45072</v>
      </c>
      <c r="K2150" s="9">
        <v>45081</v>
      </c>
      <c r="L2150" t="s">
        <v>19</v>
      </c>
      <c r="M2150" s="4">
        <v>79591</v>
      </c>
      <c r="N2150">
        <v>4.5999999999999996</v>
      </c>
      <c r="O2150" t="s">
        <v>20</v>
      </c>
      <c r="P2150" s="4">
        <v>5</v>
      </c>
      <c r="Q2150" t="s">
        <v>28</v>
      </c>
      <c r="R2150" s="10" t="str">
        <f t="shared" si="66"/>
        <v>28-33</v>
      </c>
      <c r="S2150">
        <f t="shared" si="67"/>
        <v>26</v>
      </c>
    </row>
    <row r="2151" spans="1:19">
      <c r="A2151" t="s">
        <v>2225</v>
      </c>
      <c r="B2151" t="s">
        <v>30</v>
      </c>
      <c r="C2151" s="4">
        <v>48</v>
      </c>
      <c r="D2151" t="s">
        <v>40</v>
      </c>
      <c r="E2151" t="s">
        <v>41</v>
      </c>
      <c r="F2151" t="s">
        <v>73</v>
      </c>
      <c r="G2151" t="s">
        <v>27</v>
      </c>
      <c r="H2151" t="s">
        <v>18</v>
      </c>
      <c r="I2151" s="9">
        <v>45055</v>
      </c>
      <c r="J2151" s="9">
        <v>45065</v>
      </c>
      <c r="K2151" s="9">
        <v>45069</v>
      </c>
      <c r="L2151" t="s">
        <v>38</v>
      </c>
      <c r="M2151" s="5"/>
      <c r="P2151" s="4">
        <v>5</v>
      </c>
      <c r="Q2151" t="s">
        <v>28</v>
      </c>
      <c r="R2151" s="10" t="str">
        <f t="shared" si="66"/>
        <v>46-51</v>
      </c>
      <c r="S2151">
        <f t="shared" si="67"/>
        <v>14</v>
      </c>
    </row>
    <row r="2152" spans="1:19">
      <c r="A2152" t="s">
        <v>2226</v>
      </c>
      <c r="B2152" t="s">
        <v>13</v>
      </c>
      <c r="C2152" s="4">
        <v>27</v>
      </c>
      <c r="D2152" t="s">
        <v>14</v>
      </c>
      <c r="E2152" t="s">
        <v>15</v>
      </c>
      <c r="F2152" t="s">
        <v>78</v>
      </c>
      <c r="G2152" t="s">
        <v>66</v>
      </c>
      <c r="H2152" t="s">
        <v>18</v>
      </c>
      <c r="I2152" s="9">
        <v>45055</v>
      </c>
      <c r="J2152" s="9">
        <v>45077</v>
      </c>
      <c r="K2152" s="9">
        <v>45082</v>
      </c>
      <c r="L2152" t="s">
        <v>75</v>
      </c>
      <c r="M2152" s="5"/>
      <c r="P2152" s="4">
        <v>3</v>
      </c>
      <c r="Q2152" t="s">
        <v>28</v>
      </c>
      <c r="R2152" s="10" t="str">
        <f t="shared" si="66"/>
        <v>22-27</v>
      </c>
      <c r="S2152">
        <f t="shared" si="67"/>
        <v>27</v>
      </c>
    </row>
    <row r="2153" spans="1:19">
      <c r="A2153" t="s">
        <v>2227</v>
      </c>
      <c r="B2153" t="s">
        <v>13</v>
      </c>
      <c r="C2153" s="4">
        <v>26</v>
      </c>
      <c r="D2153" t="s">
        <v>34</v>
      </c>
      <c r="E2153" t="s">
        <v>35</v>
      </c>
      <c r="F2153" t="s">
        <v>96</v>
      </c>
      <c r="G2153" t="s">
        <v>17</v>
      </c>
      <c r="H2153" t="s">
        <v>37</v>
      </c>
      <c r="I2153" s="9">
        <v>45056</v>
      </c>
      <c r="J2153" s="9">
        <v>45073</v>
      </c>
      <c r="K2153" s="9">
        <v>45084</v>
      </c>
      <c r="L2153" t="s">
        <v>19</v>
      </c>
      <c r="M2153" s="4">
        <v>53624</v>
      </c>
      <c r="N2153">
        <v>4.2</v>
      </c>
      <c r="O2153" t="s">
        <v>20</v>
      </c>
      <c r="P2153" s="4">
        <v>4</v>
      </c>
      <c r="Q2153" t="s">
        <v>21</v>
      </c>
      <c r="R2153" s="10" t="str">
        <f t="shared" si="66"/>
        <v>22-27</v>
      </c>
      <c r="S2153">
        <f t="shared" si="67"/>
        <v>28</v>
      </c>
    </row>
    <row r="2154" spans="1:19">
      <c r="A2154" t="s">
        <v>2228</v>
      </c>
      <c r="B2154" t="s">
        <v>30</v>
      </c>
      <c r="C2154" s="4">
        <v>22</v>
      </c>
      <c r="D2154" t="s">
        <v>14</v>
      </c>
      <c r="E2154" t="s">
        <v>15</v>
      </c>
      <c r="F2154" t="s">
        <v>16</v>
      </c>
      <c r="G2154" t="s">
        <v>27</v>
      </c>
      <c r="H2154" t="s">
        <v>67</v>
      </c>
      <c r="I2154" s="9">
        <v>45057</v>
      </c>
      <c r="J2154" s="9">
        <v>45079</v>
      </c>
      <c r="K2154" s="9">
        <v>45084</v>
      </c>
      <c r="L2154" t="s">
        <v>19</v>
      </c>
      <c r="M2154" s="4">
        <v>64377</v>
      </c>
      <c r="N2154">
        <v>4.8</v>
      </c>
      <c r="O2154" t="s">
        <v>20</v>
      </c>
      <c r="P2154" s="5"/>
      <c r="Q2154" t="s">
        <v>28</v>
      </c>
      <c r="R2154" s="10" t="str">
        <f t="shared" si="66"/>
        <v>22-27</v>
      </c>
      <c r="S2154">
        <f t="shared" si="67"/>
        <v>27</v>
      </c>
    </row>
    <row r="2155" spans="1:19">
      <c r="A2155" t="s">
        <v>2229</v>
      </c>
      <c r="B2155" t="s">
        <v>30</v>
      </c>
      <c r="C2155" s="4">
        <v>38</v>
      </c>
      <c r="D2155" t="s">
        <v>58</v>
      </c>
      <c r="E2155" t="s">
        <v>111</v>
      </c>
      <c r="F2155" t="s">
        <v>86</v>
      </c>
      <c r="G2155" t="s">
        <v>27</v>
      </c>
      <c r="H2155" t="s">
        <v>37</v>
      </c>
      <c r="I2155" s="9">
        <v>45057</v>
      </c>
      <c r="J2155" s="9">
        <v>45065</v>
      </c>
      <c r="K2155" s="9">
        <v>45075</v>
      </c>
      <c r="L2155" t="s">
        <v>19</v>
      </c>
      <c r="M2155" s="4">
        <v>180626</v>
      </c>
      <c r="N2155">
        <v>5</v>
      </c>
      <c r="O2155" t="s">
        <v>20</v>
      </c>
      <c r="P2155" s="4">
        <v>4</v>
      </c>
      <c r="Q2155" t="s">
        <v>28</v>
      </c>
      <c r="R2155" s="10" t="str">
        <f t="shared" si="66"/>
        <v>34-39</v>
      </c>
      <c r="S2155">
        <f t="shared" si="67"/>
        <v>18</v>
      </c>
    </row>
    <row r="2156" spans="1:19">
      <c r="A2156" t="s">
        <v>2230</v>
      </c>
      <c r="B2156" t="s">
        <v>13</v>
      </c>
      <c r="C2156" s="4">
        <v>27</v>
      </c>
      <c r="D2156" t="s">
        <v>58</v>
      </c>
      <c r="E2156" t="s">
        <v>111</v>
      </c>
      <c r="F2156" t="s">
        <v>125</v>
      </c>
      <c r="G2156" t="s">
        <v>17</v>
      </c>
      <c r="H2156" t="s">
        <v>18</v>
      </c>
      <c r="I2156" s="9">
        <v>45057</v>
      </c>
      <c r="J2156" s="9">
        <v>45071</v>
      </c>
      <c r="K2156" s="9">
        <v>45079</v>
      </c>
      <c r="L2156" t="s">
        <v>19</v>
      </c>
      <c r="M2156" s="4">
        <v>137969</v>
      </c>
      <c r="N2156">
        <v>4.7</v>
      </c>
      <c r="O2156" t="s">
        <v>20</v>
      </c>
      <c r="P2156" s="4">
        <v>5</v>
      </c>
      <c r="Q2156" t="s">
        <v>28</v>
      </c>
      <c r="R2156" s="10" t="str">
        <f t="shared" si="66"/>
        <v>22-27</v>
      </c>
      <c r="S2156">
        <f t="shared" si="67"/>
        <v>22</v>
      </c>
    </row>
    <row r="2157" spans="1:19">
      <c r="A2157" t="s">
        <v>2231</v>
      </c>
      <c r="B2157" t="s">
        <v>13</v>
      </c>
      <c r="C2157" s="4">
        <v>27</v>
      </c>
      <c r="D2157" t="s">
        <v>14</v>
      </c>
      <c r="E2157" t="s">
        <v>15</v>
      </c>
      <c r="F2157" t="s">
        <v>53</v>
      </c>
      <c r="G2157" t="s">
        <v>17</v>
      </c>
      <c r="H2157" t="s">
        <v>37</v>
      </c>
      <c r="I2157" s="9">
        <v>45057</v>
      </c>
      <c r="J2157" s="9">
        <v>45065</v>
      </c>
      <c r="K2157" s="9">
        <v>45073</v>
      </c>
      <c r="L2157" t="s">
        <v>19</v>
      </c>
      <c r="M2157" s="4">
        <v>82349</v>
      </c>
      <c r="N2157">
        <v>3.9</v>
      </c>
      <c r="O2157" t="s">
        <v>20</v>
      </c>
      <c r="P2157" s="5"/>
      <c r="Q2157" t="s">
        <v>28</v>
      </c>
      <c r="R2157" s="10" t="str">
        <f t="shared" si="66"/>
        <v>22-27</v>
      </c>
      <c r="S2157">
        <f t="shared" si="67"/>
        <v>16</v>
      </c>
    </row>
    <row r="2158" spans="1:19">
      <c r="A2158" t="s">
        <v>2232</v>
      </c>
      <c r="B2158" t="s">
        <v>13</v>
      </c>
      <c r="C2158" s="4">
        <v>25</v>
      </c>
      <c r="D2158" t="s">
        <v>24</v>
      </c>
      <c r="E2158" t="s">
        <v>43</v>
      </c>
      <c r="F2158" t="s">
        <v>78</v>
      </c>
      <c r="G2158" t="s">
        <v>32</v>
      </c>
      <c r="H2158" t="s">
        <v>37</v>
      </c>
      <c r="I2158" s="9">
        <v>45057</v>
      </c>
      <c r="J2158" s="9">
        <v>45065</v>
      </c>
      <c r="K2158" s="9">
        <v>45074</v>
      </c>
      <c r="L2158" t="s">
        <v>38</v>
      </c>
      <c r="M2158" s="5"/>
      <c r="P2158" s="4">
        <v>4</v>
      </c>
      <c r="Q2158" t="s">
        <v>28</v>
      </c>
      <c r="R2158" s="10" t="str">
        <f t="shared" si="66"/>
        <v>22-27</v>
      </c>
      <c r="S2158">
        <f t="shared" si="67"/>
        <v>17</v>
      </c>
    </row>
    <row r="2159" spans="1:19">
      <c r="A2159" t="s">
        <v>2233</v>
      </c>
      <c r="B2159" t="s">
        <v>13</v>
      </c>
      <c r="C2159" s="4">
        <v>22</v>
      </c>
      <c r="D2159" t="s">
        <v>58</v>
      </c>
      <c r="E2159" t="s">
        <v>59</v>
      </c>
      <c r="F2159" t="s">
        <v>44</v>
      </c>
      <c r="G2159" t="s">
        <v>69</v>
      </c>
      <c r="H2159" t="s">
        <v>67</v>
      </c>
      <c r="I2159" s="9">
        <v>45058</v>
      </c>
      <c r="J2159" s="9">
        <v>45073</v>
      </c>
      <c r="K2159" s="9">
        <v>45082</v>
      </c>
      <c r="L2159" t="s">
        <v>19</v>
      </c>
      <c r="M2159" s="4">
        <v>70205</v>
      </c>
      <c r="N2159">
        <v>4.5</v>
      </c>
      <c r="O2159" t="s">
        <v>45</v>
      </c>
      <c r="P2159" s="4">
        <v>5</v>
      </c>
      <c r="Q2159" t="s">
        <v>28</v>
      </c>
      <c r="R2159" s="10" t="str">
        <f t="shared" si="66"/>
        <v>22-27</v>
      </c>
      <c r="S2159">
        <f t="shared" si="67"/>
        <v>24</v>
      </c>
    </row>
    <row r="2160" spans="1:19">
      <c r="A2160" t="s">
        <v>2234</v>
      </c>
      <c r="B2160" t="s">
        <v>13</v>
      </c>
      <c r="C2160" s="4">
        <v>29</v>
      </c>
      <c r="D2160" t="s">
        <v>14</v>
      </c>
      <c r="E2160" t="s">
        <v>15</v>
      </c>
      <c r="F2160" t="s">
        <v>44</v>
      </c>
      <c r="G2160" t="s">
        <v>27</v>
      </c>
      <c r="H2160" t="s">
        <v>18</v>
      </c>
      <c r="I2160" s="9">
        <v>45058</v>
      </c>
      <c r="J2160" s="9">
        <v>45077</v>
      </c>
      <c r="K2160" s="9">
        <v>45087</v>
      </c>
      <c r="L2160" t="s">
        <v>19</v>
      </c>
      <c r="M2160" s="4">
        <v>88672</v>
      </c>
      <c r="N2160">
        <v>4</v>
      </c>
      <c r="O2160" t="s">
        <v>20</v>
      </c>
      <c r="P2160" s="4">
        <v>4</v>
      </c>
      <c r="Q2160" t="s">
        <v>28</v>
      </c>
      <c r="R2160" s="10" t="str">
        <f t="shared" si="66"/>
        <v>28-33</v>
      </c>
      <c r="S2160">
        <f t="shared" si="67"/>
        <v>29</v>
      </c>
    </row>
    <row r="2161" spans="1:19">
      <c r="A2161" t="s">
        <v>2235</v>
      </c>
      <c r="B2161" t="s">
        <v>30</v>
      </c>
      <c r="C2161" s="4">
        <v>28</v>
      </c>
      <c r="D2161" t="s">
        <v>34</v>
      </c>
      <c r="E2161" t="s">
        <v>35</v>
      </c>
      <c r="F2161" t="s">
        <v>96</v>
      </c>
      <c r="G2161" t="s">
        <v>32</v>
      </c>
      <c r="H2161" t="s">
        <v>51</v>
      </c>
      <c r="I2161" s="9">
        <v>45058</v>
      </c>
      <c r="J2161" s="9">
        <v>45078</v>
      </c>
      <c r="K2161" s="9">
        <v>45083</v>
      </c>
      <c r="L2161" t="s">
        <v>19</v>
      </c>
      <c r="M2161" s="5"/>
      <c r="O2161" t="s">
        <v>45</v>
      </c>
      <c r="P2161" s="4">
        <v>4</v>
      </c>
      <c r="Q2161" t="s">
        <v>28</v>
      </c>
      <c r="R2161" s="10" t="str">
        <f t="shared" si="66"/>
        <v>28-33</v>
      </c>
      <c r="S2161">
        <f t="shared" si="67"/>
        <v>25</v>
      </c>
    </row>
    <row r="2162" spans="1:19">
      <c r="A2162" t="s">
        <v>2236</v>
      </c>
      <c r="B2162" t="s">
        <v>30</v>
      </c>
      <c r="C2162" s="4">
        <v>22</v>
      </c>
      <c r="D2162" t="s">
        <v>24</v>
      </c>
      <c r="E2162" t="s">
        <v>25</v>
      </c>
      <c r="F2162" t="s">
        <v>61</v>
      </c>
      <c r="G2162" t="s">
        <v>17</v>
      </c>
      <c r="H2162" t="s">
        <v>48</v>
      </c>
      <c r="I2162" s="9">
        <v>45058</v>
      </c>
      <c r="J2162" s="9">
        <v>45074</v>
      </c>
      <c r="K2162" s="9">
        <v>45086</v>
      </c>
      <c r="L2162" t="s">
        <v>19</v>
      </c>
      <c r="M2162" s="5"/>
      <c r="O2162" t="s">
        <v>20</v>
      </c>
      <c r="P2162" s="4">
        <v>4</v>
      </c>
      <c r="Q2162" t="s">
        <v>28</v>
      </c>
      <c r="R2162" s="10" t="str">
        <f t="shared" si="66"/>
        <v>22-27</v>
      </c>
      <c r="S2162">
        <f t="shared" si="67"/>
        <v>28</v>
      </c>
    </row>
    <row r="2163" spans="1:19">
      <c r="A2163" t="s">
        <v>2237</v>
      </c>
      <c r="B2163" t="s">
        <v>30</v>
      </c>
      <c r="C2163" s="4">
        <v>23</v>
      </c>
      <c r="D2163" t="s">
        <v>34</v>
      </c>
      <c r="E2163" t="s">
        <v>35</v>
      </c>
      <c r="F2163" t="s">
        <v>36</v>
      </c>
      <c r="G2163" t="s">
        <v>17</v>
      </c>
      <c r="H2163" t="s">
        <v>48</v>
      </c>
      <c r="I2163" s="9">
        <v>45058</v>
      </c>
      <c r="J2163" s="9">
        <v>45066</v>
      </c>
      <c r="K2163" s="9">
        <v>45075</v>
      </c>
      <c r="L2163" t="s">
        <v>19</v>
      </c>
      <c r="M2163" s="4">
        <v>63283</v>
      </c>
      <c r="N2163">
        <v>3.9</v>
      </c>
      <c r="O2163" t="s">
        <v>20</v>
      </c>
      <c r="P2163" s="4">
        <v>2</v>
      </c>
      <c r="Q2163" t="s">
        <v>28</v>
      </c>
      <c r="R2163" s="10" t="str">
        <f t="shared" si="66"/>
        <v>22-27</v>
      </c>
      <c r="S2163">
        <f t="shared" si="67"/>
        <v>17</v>
      </c>
    </row>
    <row r="2164" spans="1:19">
      <c r="A2164" t="s">
        <v>2238</v>
      </c>
      <c r="B2164" t="s">
        <v>13</v>
      </c>
      <c r="C2164" s="4">
        <v>31</v>
      </c>
      <c r="D2164" t="s">
        <v>129</v>
      </c>
      <c r="E2164" t="s">
        <v>205</v>
      </c>
      <c r="F2164" t="s">
        <v>96</v>
      </c>
      <c r="G2164" t="s">
        <v>17</v>
      </c>
      <c r="H2164" t="s">
        <v>18</v>
      </c>
      <c r="I2164" s="9">
        <v>45059</v>
      </c>
      <c r="J2164" s="9">
        <v>45073</v>
      </c>
      <c r="K2164" s="9">
        <v>45084</v>
      </c>
      <c r="L2164" t="s">
        <v>19</v>
      </c>
      <c r="M2164" s="4">
        <v>37962</v>
      </c>
      <c r="N2164">
        <v>3.6</v>
      </c>
      <c r="O2164" t="s">
        <v>45</v>
      </c>
      <c r="P2164" s="4">
        <v>4</v>
      </c>
      <c r="Q2164" t="s">
        <v>28</v>
      </c>
      <c r="R2164" s="10" t="str">
        <f t="shared" si="66"/>
        <v>28-33</v>
      </c>
      <c r="S2164">
        <f t="shared" si="67"/>
        <v>25</v>
      </c>
    </row>
    <row r="2165" spans="1:19">
      <c r="A2165" t="s">
        <v>2239</v>
      </c>
      <c r="B2165" t="s">
        <v>30</v>
      </c>
      <c r="C2165" s="4">
        <v>40</v>
      </c>
      <c r="D2165" t="s">
        <v>14</v>
      </c>
      <c r="E2165" t="s">
        <v>15</v>
      </c>
      <c r="F2165" t="s">
        <v>96</v>
      </c>
      <c r="G2165" t="s">
        <v>27</v>
      </c>
      <c r="H2165" t="s">
        <v>51</v>
      </c>
      <c r="I2165" s="9">
        <v>45059</v>
      </c>
      <c r="J2165" s="9">
        <v>45075</v>
      </c>
      <c r="K2165" s="9">
        <v>45079</v>
      </c>
      <c r="L2165" t="s">
        <v>56</v>
      </c>
      <c r="M2165" s="5"/>
      <c r="P2165" s="4">
        <v>3</v>
      </c>
      <c r="Q2165" t="s">
        <v>28</v>
      </c>
      <c r="R2165" s="10" t="str">
        <f t="shared" si="66"/>
        <v>40-45</v>
      </c>
      <c r="S2165">
        <f t="shared" si="67"/>
        <v>20</v>
      </c>
    </row>
    <row r="2166" spans="1:19">
      <c r="A2166" t="s">
        <v>2240</v>
      </c>
      <c r="B2166" t="s">
        <v>13</v>
      </c>
      <c r="C2166" s="4">
        <v>25</v>
      </c>
      <c r="D2166" t="s">
        <v>14</v>
      </c>
      <c r="E2166" t="s">
        <v>65</v>
      </c>
      <c r="F2166" t="s">
        <v>36</v>
      </c>
      <c r="G2166" t="s">
        <v>27</v>
      </c>
      <c r="H2166" t="s">
        <v>37</v>
      </c>
      <c r="I2166" s="9">
        <v>45059</v>
      </c>
      <c r="J2166" s="9">
        <v>45073</v>
      </c>
      <c r="K2166" s="9">
        <v>45083</v>
      </c>
      <c r="L2166" t="s">
        <v>56</v>
      </c>
      <c r="M2166" s="5"/>
      <c r="P2166" s="5"/>
      <c r="Q2166" t="s">
        <v>28</v>
      </c>
      <c r="R2166" s="10" t="str">
        <f t="shared" si="66"/>
        <v>22-27</v>
      </c>
      <c r="S2166">
        <f t="shared" si="67"/>
        <v>24</v>
      </c>
    </row>
    <row r="2167" spans="1:19">
      <c r="A2167" t="s">
        <v>2241</v>
      </c>
      <c r="B2167" t="s">
        <v>23</v>
      </c>
      <c r="C2167" s="4">
        <v>29</v>
      </c>
      <c r="D2167" t="s">
        <v>40</v>
      </c>
      <c r="E2167" t="s">
        <v>41</v>
      </c>
      <c r="F2167" t="s">
        <v>96</v>
      </c>
      <c r="G2167" t="s">
        <v>32</v>
      </c>
      <c r="H2167" t="s">
        <v>18</v>
      </c>
      <c r="I2167" s="9">
        <v>45059</v>
      </c>
      <c r="J2167" s="9">
        <v>45074</v>
      </c>
      <c r="K2167" s="9">
        <v>45082</v>
      </c>
      <c r="L2167" t="s">
        <v>38</v>
      </c>
      <c r="M2167" s="5"/>
      <c r="P2167" s="4">
        <v>4</v>
      </c>
      <c r="Q2167" t="s">
        <v>28</v>
      </c>
      <c r="R2167" s="10" t="str">
        <f t="shared" si="66"/>
        <v>28-33</v>
      </c>
      <c r="S2167">
        <f t="shared" si="67"/>
        <v>23</v>
      </c>
    </row>
    <row r="2168" spans="1:19">
      <c r="A2168" t="s">
        <v>2242</v>
      </c>
      <c r="B2168" t="s">
        <v>30</v>
      </c>
      <c r="C2168" s="4">
        <v>39</v>
      </c>
      <c r="D2168" t="s">
        <v>14</v>
      </c>
      <c r="E2168" t="s">
        <v>15</v>
      </c>
      <c r="F2168" t="s">
        <v>73</v>
      </c>
      <c r="G2168" t="s">
        <v>17</v>
      </c>
      <c r="H2168" t="s">
        <v>37</v>
      </c>
      <c r="I2168" s="9">
        <v>45059</v>
      </c>
      <c r="J2168" s="9">
        <v>45079</v>
      </c>
      <c r="K2168" s="9">
        <v>45090</v>
      </c>
      <c r="L2168" t="s">
        <v>19</v>
      </c>
      <c r="M2168" s="4">
        <v>171625</v>
      </c>
      <c r="N2168">
        <v>3.8</v>
      </c>
      <c r="O2168" t="s">
        <v>20</v>
      </c>
      <c r="P2168" s="5"/>
      <c r="Q2168" t="s">
        <v>28</v>
      </c>
      <c r="R2168" s="10" t="str">
        <f t="shared" si="66"/>
        <v>34-39</v>
      </c>
      <c r="S2168">
        <f t="shared" si="67"/>
        <v>31</v>
      </c>
    </row>
    <row r="2169" spans="1:19">
      <c r="A2169" t="s">
        <v>2243</v>
      </c>
      <c r="B2169" t="s">
        <v>13</v>
      </c>
      <c r="C2169" s="4">
        <v>40</v>
      </c>
      <c r="D2169" t="s">
        <v>24</v>
      </c>
      <c r="E2169" t="s">
        <v>43</v>
      </c>
      <c r="F2169" t="s">
        <v>61</v>
      </c>
      <c r="G2169" t="s">
        <v>69</v>
      </c>
      <c r="H2169" t="s">
        <v>18</v>
      </c>
      <c r="I2169" s="9">
        <v>45060</v>
      </c>
      <c r="J2169" s="9">
        <v>45080</v>
      </c>
      <c r="K2169" s="9">
        <v>45091</v>
      </c>
      <c r="L2169" t="s">
        <v>38</v>
      </c>
      <c r="M2169" s="5"/>
      <c r="P2169" s="4">
        <v>4</v>
      </c>
      <c r="Q2169" t="s">
        <v>21</v>
      </c>
      <c r="R2169" s="10" t="str">
        <f t="shared" si="66"/>
        <v>40-45</v>
      </c>
      <c r="S2169">
        <f t="shared" si="67"/>
        <v>31</v>
      </c>
    </row>
    <row r="2170" spans="1:19">
      <c r="A2170" t="s">
        <v>2244</v>
      </c>
      <c r="B2170" t="s">
        <v>30</v>
      </c>
      <c r="C2170" s="4">
        <v>22</v>
      </c>
      <c r="D2170" t="s">
        <v>40</v>
      </c>
      <c r="E2170" t="s">
        <v>41</v>
      </c>
      <c r="F2170" t="s">
        <v>96</v>
      </c>
      <c r="G2170" t="s">
        <v>27</v>
      </c>
      <c r="H2170" t="s">
        <v>67</v>
      </c>
      <c r="I2170" s="9">
        <v>45060</v>
      </c>
      <c r="J2170" s="9">
        <v>45079</v>
      </c>
      <c r="K2170" s="9">
        <v>45084</v>
      </c>
      <c r="L2170" t="s">
        <v>19</v>
      </c>
      <c r="M2170" s="4">
        <v>57725</v>
      </c>
      <c r="N2170">
        <v>4.5</v>
      </c>
      <c r="O2170" t="s">
        <v>20</v>
      </c>
      <c r="P2170" s="4">
        <v>5</v>
      </c>
      <c r="Q2170" t="s">
        <v>28</v>
      </c>
      <c r="R2170" s="10" t="str">
        <f t="shared" si="66"/>
        <v>22-27</v>
      </c>
      <c r="S2170">
        <f t="shared" si="67"/>
        <v>24</v>
      </c>
    </row>
    <row r="2171" spans="1:19">
      <c r="A2171" t="s">
        <v>2245</v>
      </c>
      <c r="B2171" t="s">
        <v>13</v>
      </c>
      <c r="C2171" s="4">
        <v>25</v>
      </c>
      <c r="D2171" t="s">
        <v>14</v>
      </c>
      <c r="E2171" t="s">
        <v>15</v>
      </c>
      <c r="F2171" t="s">
        <v>36</v>
      </c>
      <c r="G2171" t="s">
        <v>27</v>
      </c>
      <c r="H2171" t="s">
        <v>18</v>
      </c>
      <c r="I2171" s="9">
        <v>45060</v>
      </c>
      <c r="J2171" s="9">
        <v>45081</v>
      </c>
      <c r="K2171" s="9">
        <v>45090</v>
      </c>
      <c r="L2171" t="s">
        <v>19</v>
      </c>
      <c r="M2171" s="4">
        <v>68691</v>
      </c>
      <c r="N2171">
        <v>4.3</v>
      </c>
      <c r="O2171" t="s">
        <v>20</v>
      </c>
      <c r="P2171" s="4">
        <v>3</v>
      </c>
      <c r="Q2171" t="s">
        <v>28</v>
      </c>
      <c r="R2171" s="10" t="str">
        <f t="shared" si="66"/>
        <v>22-27</v>
      </c>
      <c r="S2171">
        <f t="shared" si="67"/>
        <v>30</v>
      </c>
    </row>
    <row r="2172" spans="1:19">
      <c r="A2172" t="s">
        <v>2246</v>
      </c>
      <c r="B2172" t="s">
        <v>30</v>
      </c>
      <c r="C2172" s="4">
        <v>29</v>
      </c>
      <c r="D2172" t="s">
        <v>14</v>
      </c>
      <c r="E2172" t="s">
        <v>15</v>
      </c>
      <c r="F2172" t="s">
        <v>16</v>
      </c>
      <c r="G2172" t="s">
        <v>27</v>
      </c>
      <c r="H2172" t="s">
        <v>48</v>
      </c>
      <c r="I2172" s="9">
        <v>45060</v>
      </c>
      <c r="J2172" s="9">
        <v>45069</v>
      </c>
      <c r="K2172" s="9">
        <v>45074</v>
      </c>
      <c r="L2172" t="s">
        <v>38</v>
      </c>
      <c r="M2172" s="5"/>
      <c r="P2172" s="4">
        <v>3</v>
      </c>
      <c r="Q2172" t="s">
        <v>28</v>
      </c>
      <c r="R2172" s="10" t="str">
        <f t="shared" si="66"/>
        <v>28-33</v>
      </c>
      <c r="S2172">
        <f t="shared" si="67"/>
        <v>14</v>
      </c>
    </row>
    <row r="2173" spans="1:19">
      <c r="A2173" t="s">
        <v>2247</v>
      </c>
      <c r="B2173" t="s">
        <v>13</v>
      </c>
      <c r="C2173" s="4">
        <v>36</v>
      </c>
      <c r="D2173" t="s">
        <v>14</v>
      </c>
      <c r="E2173" t="s">
        <v>65</v>
      </c>
      <c r="F2173" t="s">
        <v>44</v>
      </c>
      <c r="G2173" t="s">
        <v>17</v>
      </c>
      <c r="H2173" t="s">
        <v>37</v>
      </c>
      <c r="I2173" s="9">
        <v>45060</v>
      </c>
      <c r="J2173" s="9">
        <v>45075</v>
      </c>
      <c r="K2173" s="9">
        <v>45079</v>
      </c>
      <c r="L2173" t="s">
        <v>19</v>
      </c>
      <c r="M2173" s="4">
        <v>75474</v>
      </c>
      <c r="N2173">
        <v>4.5999999999999996</v>
      </c>
      <c r="O2173" t="s">
        <v>20</v>
      </c>
      <c r="P2173" s="4">
        <v>4</v>
      </c>
      <c r="Q2173" t="s">
        <v>28</v>
      </c>
      <c r="R2173" s="10" t="str">
        <f t="shared" si="66"/>
        <v>34-39</v>
      </c>
      <c r="S2173">
        <f t="shared" si="67"/>
        <v>19</v>
      </c>
    </row>
    <row r="2174" spans="1:19">
      <c r="A2174" t="s">
        <v>2248</v>
      </c>
      <c r="B2174" t="s">
        <v>13</v>
      </c>
      <c r="C2174" s="4">
        <v>38</v>
      </c>
      <c r="D2174" t="s">
        <v>40</v>
      </c>
      <c r="E2174" t="s">
        <v>253</v>
      </c>
      <c r="F2174" t="s">
        <v>31</v>
      </c>
      <c r="G2174" t="s">
        <v>66</v>
      </c>
      <c r="H2174" t="s">
        <v>67</v>
      </c>
      <c r="I2174" s="9">
        <v>45061</v>
      </c>
      <c r="J2174" s="9">
        <v>45076</v>
      </c>
      <c r="K2174" s="9">
        <v>45083</v>
      </c>
      <c r="L2174" t="s">
        <v>19</v>
      </c>
      <c r="M2174" s="4">
        <v>80829</v>
      </c>
      <c r="N2174">
        <v>4.5999999999999996</v>
      </c>
      <c r="O2174" t="s">
        <v>45</v>
      </c>
      <c r="P2174" s="4">
        <v>4</v>
      </c>
      <c r="Q2174" t="s">
        <v>28</v>
      </c>
      <c r="R2174" s="10" t="str">
        <f t="shared" si="66"/>
        <v>34-39</v>
      </c>
      <c r="S2174">
        <f t="shared" si="67"/>
        <v>22</v>
      </c>
    </row>
    <row r="2175" spans="1:19">
      <c r="A2175" t="s">
        <v>2249</v>
      </c>
      <c r="B2175" t="s">
        <v>30</v>
      </c>
      <c r="C2175" s="4">
        <v>34</v>
      </c>
      <c r="D2175" t="s">
        <v>14</v>
      </c>
      <c r="E2175" t="s">
        <v>15</v>
      </c>
      <c r="F2175" t="s">
        <v>16</v>
      </c>
      <c r="G2175" t="s">
        <v>27</v>
      </c>
      <c r="H2175" t="s">
        <v>37</v>
      </c>
      <c r="I2175" s="9">
        <v>45061</v>
      </c>
      <c r="J2175" s="9">
        <v>45072</v>
      </c>
      <c r="K2175" s="9">
        <v>45076</v>
      </c>
      <c r="L2175" t="s">
        <v>38</v>
      </c>
      <c r="M2175" s="5"/>
      <c r="P2175" s="4">
        <v>5</v>
      </c>
      <c r="Q2175" t="s">
        <v>28</v>
      </c>
      <c r="R2175" s="10" t="str">
        <f t="shared" si="66"/>
        <v>34-39</v>
      </c>
      <c r="S2175">
        <f t="shared" si="67"/>
        <v>15</v>
      </c>
    </row>
    <row r="2176" spans="1:19">
      <c r="A2176" t="s">
        <v>2250</v>
      </c>
      <c r="B2176" t="s">
        <v>13</v>
      </c>
      <c r="C2176" s="4">
        <v>29</v>
      </c>
      <c r="D2176" t="s">
        <v>24</v>
      </c>
      <c r="E2176" t="s">
        <v>43</v>
      </c>
      <c r="F2176" t="s">
        <v>26</v>
      </c>
      <c r="G2176" t="s">
        <v>17</v>
      </c>
      <c r="H2176" t="s">
        <v>51</v>
      </c>
      <c r="I2176" s="9">
        <v>45061</v>
      </c>
      <c r="J2176" s="9">
        <v>45070</v>
      </c>
      <c r="K2176" s="9">
        <v>45074</v>
      </c>
      <c r="L2176" t="s">
        <v>19</v>
      </c>
      <c r="M2176" s="4">
        <v>54036</v>
      </c>
      <c r="N2176">
        <v>3.8</v>
      </c>
      <c r="O2176" t="s">
        <v>20</v>
      </c>
      <c r="P2176" s="4">
        <v>3</v>
      </c>
      <c r="Q2176" t="s">
        <v>28</v>
      </c>
      <c r="R2176" s="10" t="str">
        <f t="shared" si="66"/>
        <v>28-33</v>
      </c>
      <c r="S2176">
        <f t="shared" si="67"/>
        <v>13</v>
      </c>
    </row>
    <row r="2177" spans="1:19">
      <c r="A2177" t="s">
        <v>2251</v>
      </c>
      <c r="B2177" t="s">
        <v>30</v>
      </c>
      <c r="C2177" s="4">
        <v>39</v>
      </c>
      <c r="D2177" t="s">
        <v>14</v>
      </c>
      <c r="E2177" t="s">
        <v>15</v>
      </c>
      <c r="F2177" t="s">
        <v>16</v>
      </c>
      <c r="G2177" t="s">
        <v>17</v>
      </c>
      <c r="H2177" t="s">
        <v>51</v>
      </c>
      <c r="I2177" s="9">
        <v>45061</v>
      </c>
      <c r="J2177" s="9">
        <v>45077</v>
      </c>
      <c r="K2177" s="9">
        <v>45083</v>
      </c>
      <c r="L2177" t="s">
        <v>19</v>
      </c>
      <c r="M2177" s="4">
        <v>65727</v>
      </c>
      <c r="N2177">
        <v>4.3</v>
      </c>
      <c r="O2177" t="s">
        <v>45</v>
      </c>
      <c r="P2177" s="4">
        <v>4</v>
      </c>
      <c r="Q2177" t="s">
        <v>28</v>
      </c>
      <c r="R2177" s="10" t="str">
        <f t="shared" si="66"/>
        <v>34-39</v>
      </c>
      <c r="S2177">
        <f t="shared" si="67"/>
        <v>22</v>
      </c>
    </row>
    <row r="2178" spans="1:19">
      <c r="A2178" t="s">
        <v>2252</v>
      </c>
      <c r="B2178" t="s">
        <v>13</v>
      </c>
      <c r="C2178" s="4">
        <v>42</v>
      </c>
      <c r="D2178" t="s">
        <v>34</v>
      </c>
      <c r="E2178" t="s">
        <v>47</v>
      </c>
      <c r="F2178" t="s">
        <v>96</v>
      </c>
      <c r="G2178" t="s">
        <v>32</v>
      </c>
      <c r="H2178" t="s">
        <v>37</v>
      </c>
      <c r="I2178" s="9">
        <v>45061</v>
      </c>
      <c r="J2178" s="9">
        <v>45081</v>
      </c>
      <c r="K2178" s="9">
        <v>45086</v>
      </c>
      <c r="L2178" t="s">
        <v>38</v>
      </c>
      <c r="M2178" s="5"/>
      <c r="P2178" s="4">
        <v>5</v>
      </c>
      <c r="Q2178" t="s">
        <v>21</v>
      </c>
      <c r="R2178" s="10" t="str">
        <f t="shared" si="66"/>
        <v>40-45</v>
      </c>
      <c r="S2178">
        <f t="shared" si="67"/>
        <v>25</v>
      </c>
    </row>
    <row r="2179" spans="1:19">
      <c r="A2179" t="s">
        <v>2253</v>
      </c>
      <c r="B2179" t="s">
        <v>30</v>
      </c>
      <c r="C2179" s="4">
        <v>35</v>
      </c>
      <c r="D2179" t="s">
        <v>24</v>
      </c>
      <c r="E2179" t="s">
        <v>43</v>
      </c>
      <c r="F2179" t="s">
        <v>53</v>
      </c>
      <c r="G2179" t="s">
        <v>17</v>
      </c>
      <c r="H2179" t="s">
        <v>18</v>
      </c>
      <c r="I2179" s="9">
        <v>45061</v>
      </c>
      <c r="J2179" s="9">
        <v>45069</v>
      </c>
      <c r="K2179" s="9">
        <v>45078</v>
      </c>
      <c r="L2179" t="s">
        <v>19</v>
      </c>
      <c r="M2179" s="4">
        <v>67303</v>
      </c>
      <c r="N2179">
        <v>3.6</v>
      </c>
      <c r="O2179" t="s">
        <v>20</v>
      </c>
      <c r="P2179" s="4">
        <v>5</v>
      </c>
      <c r="Q2179" t="s">
        <v>28</v>
      </c>
      <c r="R2179" s="10" t="str">
        <f t="shared" ref="R2179:R2242" si="68">IF(AND(C2179&gt;=22,C2179&lt;=27),"22-27",
 IF(AND(C2179&gt;=28,C2179&lt;=33),"28-33",
 IF(AND(C2179&gt;=34,C2179&lt;=39),"34-39",
 IF(AND(C2179&gt;=40,C2179&lt;=45),"40-45",
 IF(AND(C2179&gt;=46,C2179&lt;=51),"46-51",
 IF(AND(C2179&gt;=52,C2179&lt;=57),"52-57","Other"))))))</f>
        <v>34-39</v>
      </c>
      <c r="S2179">
        <f t="shared" ref="S2179:S2242" si="69">K2179-I2179</f>
        <v>17</v>
      </c>
    </row>
    <row r="2180" spans="1:19">
      <c r="A2180" t="s">
        <v>2254</v>
      </c>
      <c r="B2180" t="s">
        <v>30</v>
      </c>
      <c r="C2180" s="4">
        <v>28</v>
      </c>
      <c r="D2180" t="s">
        <v>129</v>
      </c>
      <c r="E2180" t="s">
        <v>205</v>
      </c>
      <c r="F2180" t="s">
        <v>16</v>
      </c>
      <c r="G2180" t="s">
        <v>17</v>
      </c>
      <c r="H2180" t="s">
        <v>48</v>
      </c>
      <c r="I2180" s="9">
        <v>45062</v>
      </c>
      <c r="J2180" s="9">
        <v>45081</v>
      </c>
      <c r="K2180" s="9">
        <v>45091</v>
      </c>
      <c r="L2180" t="s">
        <v>19</v>
      </c>
      <c r="M2180" s="5"/>
      <c r="O2180" t="s">
        <v>20</v>
      </c>
      <c r="P2180" s="4">
        <v>5</v>
      </c>
      <c r="Q2180" t="s">
        <v>21</v>
      </c>
      <c r="R2180" s="10" t="str">
        <f t="shared" si="68"/>
        <v>28-33</v>
      </c>
      <c r="S2180">
        <f t="shared" si="69"/>
        <v>29</v>
      </c>
    </row>
    <row r="2181" spans="1:19">
      <c r="A2181" t="s">
        <v>2255</v>
      </c>
      <c r="B2181" t="s">
        <v>13</v>
      </c>
      <c r="C2181" s="4">
        <v>35</v>
      </c>
      <c r="D2181" t="s">
        <v>24</v>
      </c>
      <c r="E2181" t="s">
        <v>25</v>
      </c>
      <c r="F2181" t="s">
        <v>31</v>
      </c>
      <c r="G2181" t="s">
        <v>32</v>
      </c>
      <c r="H2181" t="s">
        <v>18</v>
      </c>
      <c r="I2181" s="9">
        <v>45062</v>
      </c>
      <c r="J2181" s="9">
        <v>45081</v>
      </c>
      <c r="K2181" s="9">
        <v>45088</v>
      </c>
      <c r="L2181" t="s">
        <v>19</v>
      </c>
      <c r="M2181" s="4">
        <v>64368</v>
      </c>
      <c r="N2181">
        <v>3.5</v>
      </c>
      <c r="O2181" t="s">
        <v>20</v>
      </c>
      <c r="P2181" s="4">
        <v>4</v>
      </c>
      <c r="Q2181" t="s">
        <v>28</v>
      </c>
      <c r="R2181" s="10" t="str">
        <f t="shared" si="68"/>
        <v>34-39</v>
      </c>
      <c r="S2181">
        <f t="shared" si="69"/>
        <v>26</v>
      </c>
    </row>
    <row r="2182" spans="1:19">
      <c r="A2182" t="s">
        <v>2256</v>
      </c>
      <c r="B2182" t="s">
        <v>13</v>
      </c>
      <c r="C2182" s="4">
        <v>33</v>
      </c>
      <c r="D2182" t="s">
        <v>34</v>
      </c>
      <c r="E2182" t="s">
        <v>47</v>
      </c>
      <c r="F2182" t="s">
        <v>53</v>
      </c>
      <c r="G2182" t="s">
        <v>27</v>
      </c>
      <c r="H2182" t="s">
        <v>37</v>
      </c>
      <c r="I2182" s="9">
        <v>45062</v>
      </c>
      <c r="J2182" s="9">
        <v>45076</v>
      </c>
      <c r="K2182" s="9">
        <v>45082</v>
      </c>
      <c r="L2182" t="s">
        <v>19</v>
      </c>
      <c r="M2182" s="4">
        <v>63450</v>
      </c>
      <c r="N2182">
        <v>3.6</v>
      </c>
      <c r="O2182" t="s">
        <v>45</v>
      </c>
      <c r="P2182" s="4">
        <v>3</v>
      </c>
      <c r="Q2182" t="s">
        <v>21</v>
      </c>
      <c r="R2182" s="10" t="str">
        <f t="shared" si="68"/>
        <v>28-33</v>
      </c>
      <c r="S2182">
        <f t="shared" si="69"/>
        <v>20</v>
      </c>
    </row>
    <row r="2183" spans="1:19">
      <c r="A2183" t="s">
        <v>2257</v>
      </c>
      <c r="B2183" t="s">
        <v>13</v>
      </c>
      <c r="C2183" s="4">
        <v>36</v>
      </c>
      <c r="D2183" t="s">
        <v>24</v>
      </c>
      <c r="E2183" t="s">
        <v>43</v>
      </c>
      <c r="F2183" t="s">
        <v>44</v>
      </c>
      <c r="G2183" t="s">
        <v>66</v>
      </c>
      <c r="H2183" t="s">
        <v>48</v>
      </c>
      <c r="I2183" s="9">
        <v>45062</v>
      </c>
      <c r="J2183" s="9">
        <v>45073</v>
      </c>
      <c r="K2183" s="9">
        <v>45078</v>
      </c>
      <c r="L2183" t="s">
        <v>38</v>
      </c>
      <c r="M2183" s="5"/>
      <c r="P2183" s="4">
        <v>4</v>
      </c>
      <c r="Q2183" t="s">
        <v>28</v>
      </c>
      <c r="R2183" s="10" t="str">
        <f t="shared" si="68"/>
        <v>34-39</v>
      </c>
      <c r="S2183">
        <f t="shared" si="69"/>
        <v>16</v>
      </c>
    </row>
    <row r="2184" spans="1:19">
      <c r="A2184" t="s">
        <v>2258</v>
      </c>
      <c r="B2184" t="s">
        <v>13</v>
      </c>
      <c r="C2184" s="4">
        <v>31</v>
      </c>
      <c r="D2184" t="s">
        <v>14</v>
      </c>
      <c r="E2184" t="s">
        <v>65</v>
      </c>
      <c r="F2184" t="s">
        <v>50</v>
      </c>
      <c r="G2184" t="s">
        <v>32</v>
      </c>
      <c r="H2184" t="s">
        <v>18</v>
      </c>
      <c r="I2184" s="9">
        <v>45063</v>
      </c>
      <c r="J2184" s="9">
        <v>45073</v>
      </c>
      <c r="K2184" s="9">
        <v>45080</v>
      </c>
      <c r="L2184" t="s">
        <v>19</v>
      </c>
      <c r="M2184" s="4">
        <v>31959</v>
      </c>
      <c r="N2184">
        <v>4.5</v>
      </c>
      <c r="O2184" t="s">
        <v>20</v>
      </c>
      <c r="P2184" s="4">
        <v>3</v>
      </c>
      <c r="Q2184" t="s">
        <v>21</v>
      </c>
      <c r="R2184" s="10" t="str">
        <f t="shared" si="68"/>
        <v>28-33</v>
      </c>
      <c r="S2184">
        <f t="shared" si="69"/>
        <v>17</v>
      </c>
    </row>
    <row r="2185" spans="1:19">
      <c r="A2185" t="s">
        <v>2259</v>
      </c>
      <c r="B2185" t="s">
        <v>13</v>
      </c>
      <c r="C2185" s="4">
        <v>31</v>
      </c>
      <c r="D2185" t="s">
        <v>14</v>
      </c>
      <c r="E2185" t="s">
        <v>65</v>
      </c>
      <c r="F2185" t="s">
        <v>86</v>
      </c>
      <c r="G2185" t="s">
        <v>27</v>
      </c>
      <c r="H2185" t="s">
        <v>37</v>
      </c>
      <c r="I2185" s="9">
        <v>45063</v>
      </c>
      <c r="J2185" s="9">
        <v>45076</v>
      </c>
      <c r="K2185" s="9">
        <v>45085</v>
      </c>
      <c r="L2185" t="s">
        <v>19</v>
      </c>
      <c r="M2185" s="4">
        <v>124398</v>
      </c>
      <c r="N2185">
        <v>4.9000000000000004</v>
      </c>
      <c r="O2185" t="s">
        <v>20</v>
      </c>
      <c r="P2185" s="5"/>
      <c r="Q2185" t="s">
        <v>28</v>
      </c>
      <c r="R2185" s="10" t="str">
        <f t="shared" si="68"/>
        <v>28-33</v>
      </c>
      <c r="S2185">
        <f t="shared" si="69"/>
        <v>22</v>
      </c>
    </row>
    <row r="2186" spans="1:19">
      <c r="A2186" t="s">
        <v>2260</v>
      </c>
      <c r="B2186" t="s">
        <v>30</v>
      </c>
      <c r="C2186" s="4">
        <v>22</v>
      </c>
      <c r="D2186" t="s">
        <v>80</v>
      </c>
      <c r="E2186" t="s">
        <v>81</v>
      </c>
      <c r="F2186" t="s">
        <v>53</v>
      </c>
      <c r="G2186" t="s">
        <v>32</v>
      </c>
      <c r="H2186" t="s">
        <v>37</v>
      </c>
      <c r="I2186" s="9">
        <v>45063</v>
      </c>
      <c r="J2186" s="9">
        <v>45075</v>
      </c>
      <c r="K2186" s="9">
        <v>45087</v>
      </c>
      <c r="L2186" t="s">
        <v>19</v>
      </c>
      <c r="M2186" s="4">
        <v>75345</v>
      </c>
      <c r="N2186">
        <v>4.8</v>
      </c>
      <c r="O2186" t="s">
        <v>20</v>
      </c>
      <c r="P2186" s="4">
        <v>2</v>
      </c>
      <c r="Q2186" t="s">
        <v>28</v>
      </c>
      <c r="R2186" s="10" t="str">
        <f t="shared" si="68"/>
        <v>22-27</v>
      </c>
      <c r="S2186">
        <f t="shared" si="69"/>
        <v>24</v>
      </c>
    </row>
    <row r="2187" spans="1:19">
      <c r="A2187" t="s">
        <v>2261</v>
      </c>
      <c r="B2187" t="s">
        <v>23</v>
      </c>
      <c r="C2187" s="4">
        <v>30</v>
      </c>
      <c r="D2187" t="s">
        <v>24</v>
      </c>
      <c r="E2187" t="s">
        <v>43</v>
      </c>
      <c r="F2187" t="s">
        <v>26</v>
      </c>
      <c r="G2187" t="s">
        <v>32</v>
      </c>
      <c r="H2187" t="s">
        <v>18</v>
      </c>
      <c r="I2187" s="9">
        <v>45063</v>
      </c>
      <c r="J2187" s="9">
        <v>45074</v>
      </c>
      <c r="K2187" s="9">
        <v>45078</v>
      </c>
      <c r="L2187" t="s">
        <v>19</v>
      </c>
      <c r="M2187" s="4">
        <v>61936</v>
      </c>
      <c r="N2187">
        <v>4.8</v>
      </c>
      <c r="O2187" t="s">
        <v>20</v>
      </c>
      <c r="P2187" s="4">
        <v>4</v>
      </c>
      <c r="Q2187" t="s">
        <v>21</v>
      </c>
      <c r="R2187" s="10" t="str">
        <f t="shared" si="68"/>
        <v>28-33</v>
      </c>
      <c r="S2187">
        <f t="shared" si="69"/>
        <v>15</v>
      </c>
    </row>
    <row r="2188" spans="1:19">
      <c r="A2188" t="s">
        <v>2262</v>
      </c>
      <c r="B2188" t="s">
        <v>30</v>
      </c>
      <c r="C2188" s="4">
        <v>28</v>
      </c>
      <c r="D2188" t="s">
        <v>14</v>
      </c>
      <c r="E2188" t="s">
        <v>15</v>
      </c>
      <c r="F2188" t="s">
        <v>44</v>
      </c>
      <c r="G2188" t="s">
        <v>69</v>
      </c>
      <c r="H2188" t="s">
        <v>37</v>
      </c>
      <c r="I2188" s="9">
        <v>45063</v>
      </c>
      <c r="J2188" s="9">
        <v>45081</v>
      </c>
      <c r="K2188" s="9">
        <v>45085</v>
      </c>
      <c r="L2188" t="s">
        <v>19</v>
      </c>
      <c r="M2188" s="4">
        <v>79585</v>
      </c>
      <c r="N2188">
        <v>5</v>
      </c>
      <c r="O2188" t="s">
        <v>20</v>
      </c>
      <c r="P2188" s="4">
        <v>5</v>
      </c>
      <c r="Q2188" t="s">
        <v>28</v>
      </c>
      <c r="R2188" s="10" t="str">
        <f t="shared" si="68"/>
        <v>28-33</v>
      </c>
      <c r="S2188">
        <f t="shared" si="69"/>
        <v>22</v>
      </c>
    </row>
    <row r="2189" spans="1:19">
      <c r="A2189" t="s">
        <v>2263</v>
      </c>
      <c r="B2189" t="s">
        <v>30</v>
      </c>
      <c r="C2189" s="4">
        <v>31</v>
      </c>
      <c r="D2189" t="s">
        <v>40</v>
      </c>
      <c r="E2189" t="s">
        <v>253</v>
      </c>
      <c r="F2189" t="s">
        <v>16</v>
      </c>
      <c r="G2189" t="s">
        <v>27</v>
      </c>
      <c r="H2189" t="s">
        <v>48</v>
      </c>
      <c r="I2189" s="9">
        <v>45064</v>
      </c>
      <c r="J2189" s="9">
        <v>45073</v>
      </c>
      <c r="K2189" s="9">
        <v>45081</v>
      </c>
      <c r="L2189" t="s">
        <v>19</v>
      </c>
      <c r="M2189" s="4">
        <v>45703</v>
      </c>
      <c r="N2189">
        <v>4.5</v>
      </c>
      <c r="O2189" t="s">
        <v>20</v>
      </c>
      <c r="P2189" s="4">
        <v>5</v>
      </c>
      <c r="Q2189" t="s">
        <v>28</v>
      </c>
      <c r="R2189" s="10" t="str">
        <f t="shared" si="68"/>
        <v>28-33</v>
      </c>
      <c r="S2189">
        <f t="shared" si="69"/>
        <v>17</v>
      </c>
    </row>
    <row r="2190" spans="1:19">
      <c r="A2190" t="s">
        <v>2264</v>
      </c>
      <c r="B2190" t="s">
        <v>30</v>
      </c>
      <c r="C2190" s="4">
        <v>25</v>
      </c>
      <c r="D2190" t="s">
        <v>24</v>
      </c>
      <c r="E2190" t="s">
        <v>43</v>
      </c>
      <c r="F2190" t="s">
        <v>96</v>
      </c>
      <c r="G2190" t="s">
        <v>32</v>
      </c>
      <c r="H2190" t="s">
        <v>48</v>
      </c>
      <c r="I2190" s="9">
        <v>45064</v>
      </c>
      <c r="J2190" s="9">
        <v>45072</v>
      </c>
      <c r="K2190" s="9">
        <v>45076</v>
      </c>
      <c r="L2190" t="s">
        <v>19</v>
      </c>
      <c r="M2190" s="4">
        <v>57816</v>
      </c>
      <c r="N2190">
        <v>4.0999999999999996</v>
      </c>
      <c r="O2190" t="s">
        <v>45</v>
      </c>
      <c r="P2190" s="4">
        <v>5</v>
      </c>
      <c r="Q2190" t="s">
        <v>28</v>
      </c>
      <c r="R2190" s="10" t="str">
        <f t="shared" si="68"/>
        <v>22-27</v>
      </c>
      <c r="S2190">
        <f t="shared" si="69"/>
        <v>12</v>
      </c>
    </row>
    <row r="2191" spans="1:19">
      <c r="A2191" t="s">
        <v>2265</v>
      </c>
      <c r="B2191" t="s">
        <v>30</v>
      </c>
      <c r="C2191" s="4">
        <v>27</v>
      </c>
      <c r="D2191" t="s">
        <v>14</v>
      </c>
      <c r="E2191" t="s">
        <v>15</v>
      </c>
      <c r="F2191" t="s">
        <v>36</v>
      </c>
      <c r="G2191" t="s">
        <v>27</v>
      </c>
      <c r="H2191" t="s">
        <v>37</v>
      </c>
      <c r="I2191" s="9">
        <v>45065</v>
      </c>
      <c r="J2191" s="9">
        <v>45080</v>
      </c>
      <c r="K2191" s="9">
        <v>45085</v>
      </c>
      <c r="L2191" t="s">
        <v>19</v>
      </c>
      <c r="M2191" s="4">
        <v>77745</v>
      </c>
      <c r="N2191">
        <v>3.7</v>
      </c>
      <c r="O2191" t="s">
        <v>20</v>
      </c>
      <c r="P2191" s="4">
        <v>4</v>
      </c>
      <c r="Q2191" t="s">
        <v>21</v>
      </c>
      <c r="R2191" s="10" t="str">
        <f t="shared" si="68"/>
        <v>22-27</v>
      </c>
      <c r="S2191">
        <f t="shared" si="69"/>
        <v>20</v>
      </c>
    </row>
    <row r="2192" spans="1:19">
      <c r="A2192" t="s">
        <v>2266</v>
      </c>
      <c r="B2192" t="s">
        <v>13</v>
      </c>
      <c r="C2192" s="4">
        <v>28</v>
      </c>
      <c r="D2192" t="s">
        <v>14</v>
      </c>
      <c r="E2192" t="s">
        <v>15</v>
      </c>
      <c r="F2192" t="s">
        <v>26</v>
      </c>
      <c r="G2192" t="s">
        <v>27</v>
      </c>
      <c r="H2192" t="s">
        <v>18</v>
      </c>
      <c r="I2192" s="9">
        <v>45065</v>
      </c>
      <c r="J2192" s="9">
        <v>45083</v>
      </c>
      <c r="K2192" s="9">
        <v>45087</v>
      </c>
      <c r="L2192" t="s">
        <v>56</v>
      </c>
      <c r="M2192" s="5"/>
      <c r="P2192" s="4">
        <v>3</v>
      </c>
      <c r="Q2192" t="s">
        <v>28</v>
      </c>
      <c r="R2192" s="10" t="str">
        <f t="shared" si="68"/>
        <v>28-33</v>
      </c>
      <c r="S2192">
        <f t="shared" si="69"/>
        <v>22</v>
      </c>
    </row>
    <row r="2193" spans="1:19">
      <c r="A2193" t="s">
        <v>2267</v>
      </c>
      <c r="B2193" t="s">
        <v>23</v>
      </c>
      <c r="C2193" s="4">
        <v>44</v>
      </c>
      <c r="D2193" t="s">
        <v>34</v>
      </c>
      <c r="E2193" t="s">
        <v>47</v>
      </c>
      <c r="F2193" t="s">
        <v>78</v>
      </c>
      <c r="G2193" t="s">
        <v>32</v>
      </c>
      <c r="H2193" t="s">
        <v>18</v>
      </c>
      <c r="I2193" s="9">
        <v>45066</v>
      </c>
      <c r="J2193" s="9">
        <v>45078</v>
      </c>
      <c r="K2193" s="9">
        <v>45086</v>
      </c>
      <c r="L2193" t="s">
        <v>38</v>
      </c>
      <c r="M2193" s="5"/>
      <c r="P2193" s="4">
        <v>4</v>
      </c>
      <c r="Q2193" t="s">
        <v>21</v>
      </c>
      <c r="R2193" s="10" t="str">
        <f t="shared" si="68"/>
        <v>40-45</v>
      </c>
      <c r="S2193">
        <f t="shared" si="69"/>
        <v>20</v>
      </c>
    </row>
    <row r="2194" spans="1:19">
      <c r="A2194" t="s">
        <v>2268</v>
      </c>
      <c r="B2194" t="s">
        <v>30</v>
      </c>
      <c r="C2194" s="4">
        <v>40</v>
      </c>
      <c r="D2194" t="s">
        <v>14</v>
      </c>
      <c r="E2194" t="s">
        <v>65</v>
      </c>
      <c r="F2194" t="s">
        <v>31</v>
      </c>
      <c r="G2194" t="s">
        <v>32</v>
      </c>
      <c r="H2194" t="s">
        <v>67</v>
      </c>
      <c r="I2194" s="9">
        <v>45066</v>
      </c>
      <c r="J2194" s="9">
        <v>45076</v>
      </c>
      <c r="K2194" s="9">
        <v>45081</v>
      </c>
      <c r="L2194" t="s">
        <v>19</v>
      </c>
      <c r="M2194" s="4">
        <v>68504</v>
      </c>
      <c r="N2194">
        <v>4</v>
      </c>
      <c r="O2194" t="s">
        <v>20</v>
      </c>
      <c r="P2194" s="4">
        <v>5</v>
      </c>
      <c r="Q2194" t="s">
        <v>28</v>
      </c>
      <c r="R2194" s="10" t="str">
        <f t="shared" si="68"/>
        <v>40-45</v>
      </c>
      <c r="S2194">
        <f t="shared" si="69"/>
        <v>15</v>
      </c>
    </row>
    <row r="2195" spans="1:19">
      <c r="A2195" t="s">
        <v>2269</v>
      </c>
      <c r="B2195" t="s">
        <v>13</v>
      </c>
      <c r="C2195" s="4">
        <v>34</v>
      </c>
      <c r="D2195" t="s">
        <v>14</v>
      </c>
      <c r="E2195" t="s">
        <v>15</v>
      </c>
      <c r="F2195" t="s">
        <v>26</v>
      </c>
      <c r="G2195" t="s">
        <v>17</v>
      </c>
      <c r="H2195" t="s">
        <v>18</v>
      </c>
      <c r="I2195" s="9">
        <v>45066</v>
      </c>
      <c r="J2195" s="9">
        <v>45085</v>
      </c>
      <c r="K2195" s="9">
        <v>45093</v>
      </c>
      <c r="L2195" t="s">
        <v>19</v>
      </c>
      <c r="M2195" s="4">
        <v>68409</v>
      </c>
      <c r="N2195">
        <v>4.9000000000000004</v>
      </c>
      <c r="O2195" t="s">
        <v>20</v>
      </c>
      <c r="P2195" s="5"/>
      <c r="Q2195" t="s">
        <v>28</v>
      </c>
      <c r="R2195" s="10" t="str">
        <f t="shared" si="68"/>
        <v>34-39</v>
      </c>
      <c r="S2195">
        <f t="shared" si="69"/>
        <v>27</v>
      </c>
    </row>
    <row r="2196" spans="1:19">
      <c r="A2196" t="s">
        <v>2270</v>
      </c>
      <c r="B2196" t="s">
        <v>13</v>
      </c>
      <c r="C2196" s="4">
        <v>31</v>
      </c>
      <c r="D2196" t="s">
        <v>34</v>
      </c>
      <c r="E2196" t="s">
        <v>47</v>
      </c>
      <c r="F2196" t="s">
        <v>61</v>
      </c>
      <c r="G2196" t="s">
        <v>17</v>
      </c>
      <c r="H2196" t="s">
        <v>67</v>
      </c>
      <c r="I2196" s="9">
        <v>45066</v>
      </c>
      <c r="J2196" s="9">
        <v>45081</v>
      </c>
      <c r="K2196" s="9">
        <v>45090</v>
      </c>
      <c r="L2196" t="s">
        <v>56</v>
      </c>
      <c r="M2196" s="5"/>
      <c r="P2196" s="4">
        <v>5</v>
      </c>
      <c r="Q2196" t="s">
        <v>28</v>
      </c>
      <c r="R2196" s="10" t="str">
        <f t="shared" si="68"/>
        <v>28-33</v>
      </c>
      <c r="S2196">
        <f t="shared" si="69"/>
        <v>24</v>
      </c>
    </row>
    <row r="2197" spans="1:19">
      <c r="A2197" t="s">
        <v>2271</v>
      </c>
      <c r="B2197" t="s">
        <v>13</v>
      </c>
      <c r="C2197" s="4">
        <v>25</v>
      </c>
      <c r="D2197" t="s">
        <v>34</v>
      </c>
      <c r="E2197" t="s">
        <v>47</v>
      </c>
      <c r="F2197" t="s">
        <v>16</v>
      </c>
      <c r="G2197" t="s">
        <v>32</v>
      </c>
      <c r="H2197" t="s">
        <v>37</v>
      </c>
      <c r="I2197" s="9">
        <v>45067</v>
      </c>
      <c r="J2197" s="9">
        <v>45088</v>
      </c>
      <c r="K2197" s="9">
        <v>45098</v>
      </c>
      <c r="L2197" t="s">
        <v>19</v>
      </c>
      <c r="M2197" s="4">
        <v>57166</v>
      </c>
      <c r="N2197">
        <v>4.5</v>
      </c>
      <c r="O2197" t="s">
        <v>20</v>
      </c>
      <c r="P2197" s="4">
        <v>2</v>
      </c>
      <c r="Q2197" t="s">
        <v>21</v>
      </c>
      <c r="R2197" s="10" t="str">
        <f t="shared" si="68"/>
        <v>22-27</v>
      </c>
      <c r="S2197">
        <f t="shared" si="69"/>
        <v>31</v>
      </c>
    </row>
    <row r="2198" spans="1:19">
      <c r="A2198" t="s">
        <v>2272</v>
      </c>
      <c r="B2198" t="s">
        <v>13</v>
      </c>
      <c r="C2198" s="4">
        <v>26</v>
      </c>
      <c r="D2198" t="s">
        <v>34</v>
      </c>
      <c r="E2198" t="s">
        <v>47</v>
      </c>
      <c r="F2198" t="s">
        <v>96</v>
      </c>
      <c r="G2198" t="s">
        <v>69</v>
      </c>
      <c r="H2198" t="s">
        <v>18</v>
      </c>
      <c r="I2198" s="9">
        <v>45067</v>
      </c>
      <c r="J2198" s="9">
        <v>45084</v>
      </c>
      <c r="K2198" s="9">
        <v>45092</v>
      </c>
      <c r="L2198" t="s">
        <v>19</v>
      </c>
      <c r="M2198" s="4">
        <v>37194</v>
      </c>
      <c r="N2198">
        <v>4.4000000000000004</v>
      </c>
      <c r="O2198" t="s">
        <v>20</v>
      </c>
      <c r="P2198" s="4">
        <v>2</v>
      </c>
      <c r="Q2198" t="s">
        <v>28</v>
      </c>
      <c r="R2198" s="10" t="str">
        <f t="shared" si="68"/>
        <v>22-27</v>
      </c>
      <c r="S2198">
        <f t="shared" si="69"/>
        <v>25</v>
      </c>
    </row>
    <row r="2199" spans="1:19">
      <c r="A2199" t="s">
        <v>2273</v>
      </c>
      <c r="B2199" t="s">
        <v>30</v>
      </c>
      <c r="C2199" s="4">
        <v>36</v>
      </c>
      <c r="D2199" t="s">
        <v>24</v>
      </c>
      <c r="E2199" t="s">
        <v>43</v>
      </c>
      <c r="F2199" t="s">
        <v>53</v>
      </c>
      <c r="G2199" t="s">
        <v>17</v>
      </c>
      <c r="H2199" t="s">
        <v>37</v>
      </c>
      <c r="I2199" s="9">
        <v>45068</v>
      </c>
      <c r="J2199" s="9">
        <v>45087</v>
      </c>
      <c r="K2199" s="9">
        <v>45093</v>
      </c>
      <c r="L2199" t="s">
        <v>19</v>
      </c>
      <c r="M2199" s="4">
        <v>65009</v>
      </c>
      <c r="N2199">
        <v>4.5</v>
      </c>
      <c r="O2199" t="s">
        <v>20</v>
      </c>
      <c r="P2199" s="5"/>
      <c r="Q2199" t="s">
        <v>28</v>
      </c>
      <c r="R2199" s="10" t="str">
        <f t="shared" si="68"/>
        <v>34-39</v>
      </c>
      <c r="S2199">
        <f t="shared" si="69"/>
        <v>25</v>
      </c>
    </row>
    <row r="2200" spans="1:19">
      <c r="A2200" t="s">
        <v>2274</v>
      </c>
      <c r="B2200" t="s">
        <v>13</v>
      </c>
      <c r="C2200" s="4">
        <v>22</v>
      </c>
      <c r="D2200" t="s">
        <v>83</v>
      </c>
      <c r="E2200" t="s">
        <v>84</v>
      </c>
      <c r="F2200" t="s">
        <v>16</v>
      </c>
      <c r="G2200" t="s">
        <v>27</v>
      </c>
      <c r="H2200" t="s">
        <v>18</v>
      </c>
      <c r="I2200" s="9">
        <v>45068</v>
      </c>
      <c r="J2200" s="9">
        <v>45085</v>
      </c>
      <c r="K2200" s="9">
        <v>45091</v>
      </c>
      <c r="L2200" t="s">
        <v>145</v>
      </c>
      <c r="M2200" s="5"/>
      <c r="P2200" s="4">
        <v>4</v>
      </c>
      <c r="Q2200" t="s">
        <v>21</v>
      </c>
      <c r="R2200" s="10" t="str">
        <f t="shared" si="68"/>
        <v>22-27</v>
      </c>
      <c r="S2200">
        <f t="shared" si="69"/>
        <v>23</v>
      </c>
    </row>
    <row r="2201" spans="1:19">
      <c r="A2201" t="s">
        <v>2275</v>
      </c>
      <c r="B2201" t="s">
        <v>13</v>
      </c>
      <c r="C2201" s="4">
        <v>25</v>
      </c>
      <c r="D2201" t="s">
        <v>14</v>
      </c>
      <c r="E2201" t="s">
        <v>15</v>
      </c>
      <c r="F2201" t="s">
        <v>86</v>
      </c>
      <c r="G2201" t="s">
        <v>32</v>
      </c>
      <c r="H2201" t="s">
        <v>18</v>
      </c>
      <c r="I2201" s="9">
        <v>45068</v>
      </c>
      <c r="J2201" s="9">
        <v>45076</v>
      </c>
      <c r="K2201" s="9">
        <v>45087</v>
      </c>
      <c r="L2201" t="s">
        <v>19</v>
      </c>
      <c r="M2201" s="4">
        <v>141917</v>
      </c>
      <c r="N2201">
        <v>3.5</v>
      </c>
      <c r="O2201" t="s">
        <v>20</v>
      </c>
      <c r="P2201" s="4">
        <v>3</v>
      </c>
      <c r="Q2201" t="s">
        <v>28</v>
      </c>
      <c r="R2201" s="10" t="str">
        <f t="shared" si="68"/>
        <v>22-27</v>
      </c>
      <c r="S2201">
        <f t="shared" si="69"/>
        <v>19</v>
      </c>
    </row>
    <row r="2202" spans="1:19">
      <c r="A2202" t="s">
        <v>2276</v>
      </c>
      <c r="B2202" t="s">
        <v>23</v>
      </c>
      <c r="C2202" s="4">
        <v>33</v>
      </c>
      <c r="D2202" t="s">
        <v>24</v>
      </c>
      <c r="E2202" t="s">
        <v>43</v>
      </c>
      <c r="F2202" t="s">
        <v>36</v>
      </c>
      <c r="G2202" t="s">
        <v>27</v>
      </c>
      <c r="H2202" t="s">
        <v>48</v>
      </c>
      <c r="I2202" s="9">
        <v>45068</v>
      </c>
      <c r="J2202" s="9">
        <v>45083</v>
      </c>
      <c r="K2202" s="9">
        <v>45088</v>
      </c>
      <c r="L2202" t="s">
        <v>19</v>
      </c>
      <c r="M2202" s="5"/>
      <c r="O2202" t="s">
        <v>20</v>
      </c>
      <c r="P2202" s="4">
        <v>5</v>
      </c>
      <c r="Q2202" t="s">
        <v>28</v>
      </c>
      <c r="R2202" s="10" t="str">
        <f t="shared" si="68"/>
        <v>28-33</v>
      </c>
      <c r="S2202">
        <f t="shared" si="69"/>
        <v>20</v>
      </c>
    </row>
    <row r="2203" spans="1:19">
      <c r="A2203" t="s">
        <v>2277</v>
      </c>
      <c r="B2203" t="s">
        <v>13</v>
      </c>
      <c r="C2203" s="4">
        <v>42</v>
      </c>
      <c r="D2203" t="s">
        <v>14</v>
      </c>
      <c r="E2203" t="s">
        <v>15</v>
      </c>
      <c r="F2203" t="s">
        <v>96</v>
      </c>
      <c r="G2203" t="s">
        <v>27</v>
      </c>
      <c r="H2203" t="s">
        <v>67</v>
      </c>
      <c r="I2203" s="9">
        <v>45068</v>
      </c>
      <c r="J2203" s="9">
        <v>45083</v>
      </c>
      <c r="K2203" s="9">
        <v>45089</v>
      </c>
      <c r="L2203" t="s">
        <v>38</v>
      </c>
      <c r="M2203" s="5"/>
      <c r="P2203" s="5"/>
      <c r="Q2203" t="s">
        <v>28</v>
      </c>
      <c r="R2203" s="10" t="str">
        <f t="shared" si="68"/>
        <v>40-45</v>
      </c>
      <c r="S2203">
        <f t="shared" si="69"/>
        <v>21</v>
      </c>
    </row>
    <row r="2204" spans="1:19">
      <c r="A2204" t="s">
        <v>2278</v>
      </c>
      <c r="B2204" t="s">
        <v>13</v>
      </c>
      <c r="C2204" s="4">
        <v>25</v>
      </c>
      <c r="D2204" t="s">
        <v>24</v>
      </c>
      <c r="E2204" t="s">
        <v>25</v>
      </c>
      <c r="F2204" t="s">
        <v>53</v>
      </c>
      <c r="G2204" t="s">
        <v>17</v>
      </c>
      <c r="H2204" t="s">
        <v>67</v>
      </c>
      <c r="I2204" s="9">
        <v>45068</v>
      </c>
      <c r="J2204" s="9">
        <v>45088</v>
      </c>
      <c r="K2204" s="9">
        <v>45097</v>
      </c>
      <c r="L2204" t="s">
        <v>56</v>
      </c>
      <c r="M2204" s="5"/>
      <c r="P2204" s="4">
        <v>5</v>
      </c>
      <c r="Q2204" t="s">
        <v>28</v>
      </c>
      <c r="R2204" s="10" t="str">
        <f t="shared" si="68"/>
        <v>22-27</v>
      </c>
      <c r="S2204">
        <f t="shared" si="69"/>
        <v>29</v>
      </c>
    </row>
    <row r="2205" spans="1:19">
      <c r="A2205" t="s">
        <v>2279</v>
      </c>
      <c r="B2205" t="s">
        <v>13</v>
      </c>
      <c r="C2205" s="4">
        <v>26</v>
      </c>
      <c r="D2205" t="s">
        <v>34</v>
      </c>
      <c r="E2205" t="s">
        <v>35</v>
      </c>
      <c r="F2205" t="s">
        <v>16</v>
      </c>
      <c r="G2205" t="s">
        <v>17</v>
      </c>
      <c r="H2205" t="s">
        <v>37</v>
      </c>
      <c r="I2205" s="9">
        <v>45068</v>
      </c>
      <c r="J2205" s="9">
        <v>45078</v>
      </c>
      <c r="K2205" s="9">
        <v>45084</v>
      </c>
      <c r="L2205" t="s">
        <v>19</v>
      </c>
      <c r="M2205" s="4">
        <v>54351</v>
      </c>
      <c r="N2205">
        <v>4.3</v>
      </c>
      <c r="O2205" t="s">
        <v>20</v>
      </c>
      <c r="P2205" s="4">
        <v>2</v>
      </c>
      <c r="Q2205" t="s">
        <v>28</v>
      </c>
      <c r="R2205" s="10" t="str">
        <f t="shared" si="68"/>
        <v>22-27</v>
      </c>
      <c r="S2205">
        <f t="shared" si="69"/>
        <v>16</v>
      </c>
    </row>
    <row r="2206" spans="1:19">
      <c r="A2206" t="s">
        <v>2280</v>
      </c>
      <c r="B2206" t="s">
        <v>30</v>
      </c>
      <c r="C2206" s="4">
        <v>26</v>
      </c>
      <c r="D2206" t="s">
        <v>24</v>
      </c>
      <c r="E2206" t="s">
        <v>25</v>
      </c>
      <c r="F2206" t="s">
        <v>16</v>
      </c>
      <c r="G2206" t="s">
        <v>17</v>
      </c>
      <c r="H2206" t="s">
        <v>37</v>
      </c>
      <c r="I2206" s="9">
        <v>45068</v>
      </c>
      <c r="J2206" s="9">
        <v>45089</v>
      </c>
      <c r="K2206" s="9">
        <v>45099</v>
      </c>
      <c r="L2206" t="s">
        <v>19</v>
      </c>
      <c r="M2206" s="4">
        <v>61127</v>
      </c>
      <c r="N2206">
        <v>4.9000000000000004</v>
      </c>
      <c r="O2206" t="s">
        <v>45</v>
      </c>
      <c r="P2206" s="4">
        <v>4</v>
      </c>
      <c r="Q2206" t="s">
        <v>28</v>
      </c>
      <c r="R2206" s="10" t="str">
        <f t="shared" si="68"/>
        <v>22-27</v>
      </c>
      <c r="S2206">
        <f t="shared" si="69"/>
        <v>31</v>
      </c>
    </row>
    <row r="2207" spans="1:19">
      <c r="A2207" t="s">
        <v>2281</v>
      </c>
      <c r="B2207" t="s">
        <v>23</v>
      </c>
      <c r="C2207" s="4">
        <v>23</v>
      </c>
      <c r="D2207" t="s">
        <v>14</v>
      </c>
      <c r="E2207" t="s">
        <v>15</v>
      </c>
      <c r="F2207" t="s">
        <v>53</v>
      </c>
      <c r="G2207" t="s">
        <v>69</v>
      </c>
      <c r="H2207" t="s">
        <v>37</v>
      </c>
      <c r="I2207" s="9">
        <v>45069</v>
      </c>
      <c r="J2207" s="9">
        <v>45088</v>
      </c>
      <c r="K2207" s="9">
        <v>45099</v>
      </c>
      <c r="L2207" t="s">
        <v>56</v>
      </c>
      <c r="M2207" s="5"/>
      <c r="P2207" s="4">
        <v>4</v>
      </c>
      <c r="Q2207" t="s">
        <v>28</v>
      </c>
      <c r="R2207" s="10" t="str">
        <f t="shared" si="68"/>
        <v>22-27</v>
      </c>
      <c r="S2207">
        <f t="shared" si="69"/>
        <v>30</v>
      </c>
    </row>
    <row r="2208" spans="1:19">
      <c r="A2208" t="s">
        <v>2282</v>
      </c>
      <c r="B2208" t="s">
        <v>13</v>
      </c>
      <c r="C2208" s="4">
        <v>51</v>
      </c>
      <c r="D2208" t="s">
        <v>129</v>
      </c>
      <c r="E2208" t="s">
        <v>205</v>
      </c>
      <c r="F2208" t="s">
        <v>61</v>
      </c>
      <c r="G2208" t="s">
        <v>27</v>
      </c>
      <c r="H2208" t="s">
        <v>37</v>
      </c>
      <c r="I2208" s="9">
        <v>45069</v>
      </c>
      <c r="J2208" s="9">
        <v>45083</v>
      </c>
      <c r="K2208" s="9">
        <v>45088</v>
      </c>
      <c r="L2208" t="s">
        <v>19</v>
      </c>
      <c r="M2208" s="4">
        <v>58001</v>
      </c>
      <c r="N2208">
        <v>4.9000000000000004</v>
      </c>
      <c r="O2208" t="s">
        <v>20</v>
      </c>
      <c r="P2208" s="4">
        <v>4</v>
      </c>
      <c r="Q2208" t="s">
        <v>28</v>
      </c>
      <c r="R2208" s="10" t="str">
        <f t="shared" si="68"/>
        <v>46-51</v>
      </c>
      <c r="S2208">
        <f t="shared" si="69"/>
        <v>19</v>
      </c>
    </row>
    <row r="2209" spans="1:19">
      <c r="A2209" t="s">
        <v>2283</v>
      </c>
      <c r="B2209" t="s">
        <v>30</v>
      </c>
      <c r="C2209" s="4">
        <v>29</v>
      </c>
      <c r="D2209" t="s">
        <v>24</v>
      </c>
      <c r="E2209" t="s">
        <v>43</v>
      </c>
      <c r="F2209" t="s">
        <v>50</v>
      </c>
      <c r="G2209" t="s">
        <v>27</v>
      </c>
      <c r="H2209" t="s">
        <v>37</v>
      </c>
      <c r="I2209" s="9">
        <v>45069</v>
      </c>
      <c r="J2209" s="9">
        <v>45079</v>
      </c>
      <c r="K2209" s="9">
        <v>45091</v>
      </c>
      <c r="L2209" t="s">
        <v>38</v>
      </c>
      <c r="M2209" s="5"/>
      <c r="P2209" s="4">
        <v>3</v>
      </c>
      <c r="Q2209" t="s">
        <v>28</v>
      </c>
      <c r="R2209" s="10" t="str">
        <f t="shared" si="68"/>
        <v>28-33</v>
      </c>
      <c r="S2209">
        <f t="shared" si="69"/>
        <v>22</v>
      </c>
    </row>
    <row r="2210" spans="1:19">
      <c r="A2210" t="s">
        <v>2284</v>
      </c>
      <c r="B2210" t="s">
        <v>13</v>
      </c>
      <c r="C2210" s="4">
        <v>27</v>
      </c>
      <c r="D2210" t="s">
        <v>24</v>
      </c>
      <c r="E2210" t="s">
        <v>43</v>
      </c>
      <c r="F2210" t="s">
        <v>96</v>
      </c>
      <c r="G2210" t="s">
        <v>27</v>
      </c>
      <c r="H2210" t="s">
        <v>18</v>
      </c>
      <c r="I2210" s="9">
        <v>45069</v>
      </c>
      <c r="J2210" s="9">
        <v>45089</v>
      </c>
      <c r="K2210" s="9">
        <v>45101</v>
      </c>
      <c r="L2210" t="s">
        <v>19</v>
      </c>
      <c r="M2210" s="5"/>
      <c r="O2210" t="s">
        <v>20</v>
      </c>
      <c r="P2210" s="5"/>
      <c r="Q2210" t="s">
        <v>28</v>
      </c>
      <c r="R2210" s="10" t="str">
        <f t="shared" si="68"/>
        <v>22-27</v>
      </c>
      <c r="S2210">
        <f t="shared" si="69"/>
        <v>32</v>
      </c>
    </row>
    <row r="2211" spans="1:19">
      <c r="A2211" t="s">
        <v>2285</v>
      </c>
      <c r="B2211" t="s">
        <v>23</v>
      </c>
      <c r="C2211" s="4">
        <v>38</v>
      </c>
      <c r="D2211" t="s">
        <v>14</v>
      </c>
      <c r="E2211" t="s">
        <v>15</v>
      </c>
      <c r="F2211" t="s">
        <v>31</v>
      </c>
      <c r="G2211" t="s">
        <v>27</v>
      </c>
      <c r="H2211" t="s">
        <v>51</v>
      </c>
      <c r="I2211" s="9">
        <v>45069</v>
      </c>
      <c r="J2211" s="9">
        <v>45090</v>
      </c>
      <c r="K2211" s="9">
        <v>45097</v>
      </c>
      <c r="L2211" t="s">
        <v>38</v>
      </c>
      <c r="M2211" s="5"/>
      <c r="P2211" s="4">
        <v>4</v>
      </c>
      <c r="Q2211" t="s">
        <v>28</v>
      </c>
      <c r="R2211" s="10" t="str">
        <f t="shared" si="68"/>
        <v>34-39</v>
      </c>
      <c r="S2211">
        <f t="shared" si="69"/>
        <v>28</v>
      </c>
    </row>
    <row r="2212" spans="1:19">
      <c r="A2212" t="s">
        <v>2286</v>
      </c>
      <c r="B2212" t="s">
        <v>30</v>
      </c>
      <c r="C2212" s="4">
        <v>37</v>
      </c>
      <c r="D2212" t="s">
        <v>231</v>
      </c>
      <c r="E2212" t="s">
        <v>232</v>
      </c>
      <c r="F2212" t="s">
        <v>36</v>
      </c>
      <c r="G2212" t="s">
        <v>17</v>
      </c>
      <c r="H2212" t="s">
        <v>18</v>
      </c>
      <c r="I2212" s="9">
        <v>45070</v>
      </c>
      <c r="J2212" s="9">
        <v>45083</v>
      </c>
      <c r="K2212" s="9">
        <v>45094</v>
      </c>
      <c r="L2212" t="s">
        <v>19</v>
      </c>
      <c r="M2212" s="4">
        <v>70936</v>
      </c>
      <c r="N2212">
        <v>4.2</v>
      </c>
      <c r="O2212" t="s">
        <v>20</v>
      </c>
      <c r="P2212" s="4">
        <v>4</v>
      </c>
      <c r="Q2212" t="s">
        <v>28</v>
      </c>
      <c r="R2212" s="10" t="str">
        <f t="shared" si="68"/>
        <v>34-39</v>
      </c>
      <c r="S2212">
        <f t="shared" si="69"/>
        <v>24</v>
      </c>
    </row>
    <row r="2213" spans="1:19">
      <c r="A2213" t="s">
        <v>2287</v>
      </c>
      <c r="B2213" t="s">
        <v>30</v>
      </c>
      <c r="C2213" s="4">
        <v>22</v>
      </c>
      <c r="D2213" t="s">
        <v>24</v>
      </c>
      <c r="E2213" t="s">
        <v>43</v>
      </c>
      <c r="F2213" t="s">
        <v>31</v>
      </c>
      <c r="G2213" t="s">
        <v>27</v>
      </c>
      <c r="H2213" t="s">
        <v>51</v>
      </c>
      <c r="I2213" s="9">
        <v>45070</v>
      </c>
      <c r="J2213" s="9">
        <v>45088</v>
      </c>
      <c r="K2213" s="9">
        <v>45099</v>
      </c>
      <c r="L2213" t="s">
        <v>19</v>
      </c>
      <c r="M2213" s="4">
        <v>67191</v>
      </c>
      <c r="N2213">
        <v>4.0999999999999996</v>
      </c>
      <c r="O2213" t="s">
        <v>20</v>
      </c>
      <c r="P2213" s="4">
        <v>5</v>
      </c>
      <c r="Q2213" t="s">
        <v>28</v>
      </c>
      <c r="R2213" s="10" t="str">
        <f t="shared" si="68"/>
        <v>22-27</v>
      </c>
      <c r="S2213">
        <f t="shared" si="69"/>
        <v>29</v>
      </c>
    </row>
    <row r="2214" spans="1:19">
      <c r="A2214" t="s">
        <v>2288</v>
      </c>
      <c r="B2214" t="s">
        <v>13</v>
      </c>
      <c r="C2214" s="4">
        <v>29</v>
      </c>
      <c r="D2214" t="s">
        <v>24</v>
      </c>
      <c r="E2214" t="s">
        <v>43</v>
      </c>
      <c r="F2214" t="s">
        <v>106</v>
      </c>
      <c r="G2214" t="s">
        <v>32</v>
      </c>
      <c r="H2214" t="s">
        <v>67</v>
      </c>
      <c r="I2214" s="9">
        <v>45070</v>
      </c>
      <c r="J2214" s="9">
        <v>45085</v>
      </c>
      <c r="K2214" s="9">
        <v>45093</v>
      </c>
      <c r="L2214" t="s">
        <v>19</v>
      </c>
      <c r="M2214" s="5"/>
      <c r="O2214" t="s">
        <v>20</v>
      </c>
      <c r="P2214" s="4">
        <v>5</v>
      </c>
      <c r="Q2214" t="s">
        <v>28</v>
      </c>
      <c r="R2214" s="10" t="str">
        <f t="shared" si="68"/>
        <v>28-33</v>
      </c>
      <c r="S2214">
        <f t="shared" si="69"/>
        <v>23</v>
      </c>
    </row>
    <row r="2215" spans="1:19">
      <c r="A2215" t="s">
        <v>2289</v>
      </c>
      <c r="B2215" t="s">
        <v>23</v>
      </c>
      <c r="C2215" s="4">
        <v>36</v>
      </c>
      <c r="D2215" t="s">
        <v>14</v>
      </c>
      <c r="E2215" t="s">
        <v>15</v>
      </c>
      <c r="F2215" t="s">
        <v>78</v>
      </c>
      <c r="G2215" t="s">
        <v>32</v>
      </c>
      <c r="H2215" t="s">
        <v>37</v>
      </c>
      <c r="I2215" s="9">
        <v>45070</v>
      </c>
      <c r="J2215" s="9">
        <v>45089</v>
      </c>
      <c r="K2215" s="9">
        <v>45098</v>
      </c>
      <c r="L2215" t="s">
        <v>19</v>
      </c>
      <c r="M2215" s="4">
        <v>62995</v>
      </c>
      <c r="N2215">
        <v>4.9000000000000004</v>
      </c>
      <c r="O2215" t="s">
        <v>20</v>
      </c>
      <c r="P2215" s="4">
        <v>5</v>
      </c>
      <c r="Q2215" t="s">
        <v>28</v>
      </c>
      <c r="R2215" s="10" t="str">
        <f t="shared" si="68"/>
        <v>34-39</v>
      </c>
      <c r="S2215">
        <f t="shared" si="69"/>
        <v>28</v>
      </c>
    </row>
    <row r="2216" spans="1:19">
      <c r="A2216" t="s">
        <v>2290</v>
      </c>
      <c r="B2216" t="s">
        <v>30</v>
      </c>
      <c r="C2216" s="4">
        <v>44</v>
      </c>
      <c r="D2216" t="s">
        <v>14</v>
      </c>
      <c r="E2216" t="s">
        <v>15</v>
      </c>
      <c r="F2216" t="s">
        <v>78</v>
      </c>
      <c r="G2216" t="s">
        <v>17</v>
      </c>
      <c r="H2216" t="s">
        <v>48</v>
      </c>
      <c r="I2216" s="9">
        <v>45070</v>
      </c>
      <c r="J2216" s="9">
        <v>45088</v>
      </c>
      <c r="K2216" s="9">
        <v>45099</v>
      </c>
      <c r="L2216" t="s">
        <v>19</v>
      </c>
      <c r="M2216" s="5"/>
      <c r="O2216" t="s">
        <v>20</v>
      </c>
      <c r="P2216" s="4">
        <v>4</v>
      </c>
      <c r="Q2216" t="s">
        <v>28</v>
      </c>
      <c r="R2216" s="10" t="str">
        <f t="shared" si="68"/>
        <v>40-45</v>
      </c>
      <c r="S2216">
        <f t="shared" si="69"/>
        <v>29</v>
      </c>
    </row>
    <row r="2217" spans="1:19">
      <c r="A2217" t="s">
        <v>2291</v>
      </c>
      <c r="B2217" t="s">
        <v>13</v>
      </c>
      <c r="C2217" s="4">
        <v>29</v>
      </c>
      <c r="D2217" t="s">
        <v>129</v>
      </c>
      <c r="E2217" t="s">
        <v>205</v>
      </c>
      <c r="F2217" t="s">
        <v>50</v>
      </c>
      <c r="G2217" t="s">
        <v>27</v>
      </c>
      <c r="H2217" t="s">
        <v>37</v>
      </c>
      <c r="I2217" s="9">
        <v>45070</v>
      </c>
      <c r="J2217" s="9">
        <v>45078</v>
      </c>
      <c r="K2217" s="9">
        <v>45085</v>
      </c>
      <c r="L2217" t="s">
        <v>38</v>
      </c>
      <c r="M2217" s="5"/>
      <c r="P2217" s="4">
        <v>4</v>
      </c>
      <c r="Q2217" t="s">
        <v>28</v>
      </c>
      <c r="R2217" s="10" t="str">
        <f t="shared" si="68"/>
        <v>28-33</v>
      </c>
      <c r="S2217">
        <f t="shared" si="69"/>
        <v>15</v>
      </c>
    </row>
    <row r="2218" spans="1:19">
      <c r="A2218" t="s">
        <v>2292</v>
      </c>
      <c r="B2218" t="s">
        <v>30</v>
      </c>
      <c r="C2218" s="4">
        <v>28</v>
      </c>
      <c r="D2218" t="s">
        <v>14</v>
      </c>
      <c r="E2218" t="s">
        <v>15</v>
      </c>
      <c r="F2218" t="s">
        <v>31</v>
      </c>
      <c r="G2218" t="s">
        <v>17</v>
      </c>
      <c r="H2218" t="s">
        <v>18</v>
      </c>
      <c r="I2218" s="9">
        <v>45070</v>
      </c>
      <c r="J2218" s="9">
        <v>45091</v>
      </c>
      <c r="K2218" s="9">
        <v>45096</v>
      </c>
      <c r="L2218" t="s">
        <v>38</v>
      </c>
      <c r="M2218" s="5"/>
      <c r="P2218" s="4">
        <v>4</v>
      </c>
      <c r="Q2218" t="s">
        <v>28</v>
      </c>
      <c r="R2218" s="10" t="str">
        <f t="shared" si="68"/>
        <v>28-33</v>
      </c>
      <c r="S2218">
        <f t="shared" si="69"/>
        <v>26</v>
      </c>
    </row>
    <row r="2219" spans="1:19">
      <c r="A2219" t="s">
        <v>2293</v>
      </c>
      <c r="B2219" t="s">
        <v>13</v>
      </c>
      <c r="C2219" s="4">
        <v>34</v>
      </c>
      <c r="D2219" t="s">
        <v>14</v>
      </c>
      <c r="E2219" t="s">
        <v>15</v>
      </c>
      <c r="F2219" t="s">
        <v>78</v>
      </c>
      <c r="G2219" t="s">
        <v>17</v>
      </c>
      <c r="H2219" t="s">
        <v>37</v>
      </c>
      <c r="I2219" s="9">
        <v>45070</v>
      </c>
      <c r="J2219" s="9">
        <v>45088</v>
      </c>
      <c r="K2219" s="9">
        <v>45096</v>
      </c>
      <c r="L2219" t="s">
        <v>19</v>
      </c>
      <c r="M2219" s="4">
        <v>60580</v>
      </c>
      <c r="N2219">
        <v>3.5</v>
      </c>
      <c r="O2219" t="s">
        <v>20</v>
      </c>
      <c r="P2219" s="4">
        <v>4</v>
      </c>
      <c r="Q2219" t="s">
        <v>28</v>
      </c>
      <c r="R2219" s="10" t="str">
        <f t="shared" si="68"/>
        <v>34-39</v>
      </c>
      <c r="S2219">
        <f t="shared" si="69"/>
        <v>26</v>
      </c>
    </row>
    <row r="2220" spans="1:19">
      <c r="A2220" t="s">
        <v>2294</v>
      </c>
      <c r="B2220" t="s">
        <v>30</v>
      </c>
      <c r="C2220" s="4">
        <v>25</v>
      </c>
      <c r="D2220" t="s">
        <v>58</v>
      </c>
      <c r="E2220" t="s">
        <v>59</v>
      </c>
      <c r="F2220" t="s">
        <v>53</v>
      </c>
      <c r="G2220" t="s">
        <v>27</v>
      </c>
      <c r="H2220" t="s">
        <v>37</v>
      </c>
      <c r="I2220" s="9">
        <v>45070</v>
      </c>
      <c r="J2220" s="9">
        <v>45079</v>
      </c>
      <c r="K2220" s="9">
        <v>45087</v>
      </c>
      <c r="L2220" t="s">
        <v>19</v>
      </c>
      <c r="M2220" s="4">
        <v>66404</v>
      </c>
      <c r="N2220">
        <v>4.9000000000000004</v>
      </c>
      <c r="O2220" t="s">
        <v>20</v>
      </c>
      <c r="P2220" s="4">
        <v>4</v>
      </c>
      <c r="Q2220" t="s">
        <v>21</v>
      </c>
      <c r="R2220" s="10" t="str">
        <f t="shared" si="68"/>
        <v>22-27</v>
      </c>
      <c r="S2220">
        <f t="shared" si="69"/>
        <v>17</v>
      </c>
    </row>
    <row r="2221" spans="1:19">
      <c r="A2221" t="s">
        <v>2295</v>
      </c>
      <c r="B2221" t="s">
        <v>13</v>
      </c>
      <c r="C2221" s="4">
        <v>26</v>
      </c>
      <c r="D2221" t="s">
        <v>14</v>
      </c>
      <c r="E2221" t="s">
        <v>15</v>
      </c>
      <c r="F2221" t="s">
        <v>61</v>
      </c>
      <c r="G2221" t="s">
        <v>32</v>
      </c>
      <c r="H2221" t="s">
        <v>18</v>
      </c>
      <c r="I2221" s="9">
        <v>45070</v>
      </c>
      <c r="J2221" s="9">
        <v>45084</v>
      </c>
      <c r="K2221" s="9">
        <v>45089</v>
      </c>
      <c r="L2221" t="s">
        <v>38</v>
      </c>
      <c r="M2221" s="5"/>
      <c r="P2221" s="4">
        <v>5</v>
      </c>
      <c r="Q2221" t="s">
        <v>21</v>
      </c>
      <c r="R2221" s="10" t="str">
        <f t="shared" si="68"/>
        <v>22-27</v>
      </c>
      <c r="S2221">
        <f t="shared" si="69"/>
        <v>19</v>
      </c>
    </row>
    <row r="2222" spans="1:19">
      <c r="A2222" t="s">
        <v>2296</v>
      </c>
      <c r="B2222" t="s">
        <v>30</v>
      </c>
      <c r="C2222" s="4">
        <v>31</v>
      </c>
      <c r="D2222" t="s">
        <v>40</v>
      </c>
      <c r="E2222" t="s">
        <v>253</v>
      </c>
      <c r="F2222" t="s">
        <v>73</v>
      </c>
      <c r="G2222" t="s">
        <v>27</v>
      </c>
      <c r="H2222" t="s">
        <v>18</v>
      </c>
      <c r="I2222" s="9">
        <v>45071</v>
      </c>
      <c r="J2222" s="9">
        <v>45093</v>
      </c>
      <c r="K2222" s="9">
        <v>45102</v>
      </c>
      <c r="L2222" t="s">
        <v>38</v>
      </c>
      <c r="M2222" s="5"/>
      <c r="P2222" s="4">
        <v>4</v>
      </c>
      <c r="Q2222" t="s">
        <v>28</v>
      </c>
      <c r="R2222" s="10" t="str">
        <f t="shared" si="68"/>
        <v>28-33</v>
      </c>
      <c r="S2222">
        <f t="shared" si="69"/>
        <v>31</v>
      </c>
    </row>
    <row r="2223" spans="1:19">
      <c r="A2223" t="s">
        <v>2297</v>
      </c>
      <c r="B2223" t="s">
        <v>13</v>
      </c>
      <c r="C2223" s="4">
        <v>33</v>
      </c>
      <c r="D2223" t="s">
        <v>14</v>
      </c>
      <c r="E2223" t="s">
        <v>15</v>
      </c>
      <c r="F2223" t="s">
        <v>53</v>
      </c>
      <c r="G2223" t="s">
        <v>69</v>
      </c>
      <c r="H2223" t="s">
        <v>48</v>
      </c>
      <c r="I2223" s="9">
        <v>45071</v>
      </c>
      <c r="J2223" s="9">
        <v>45090</v>
      </c>
      <c r="K2223" s="9">
        <v>45102</v>
      </c>
      <c r="L2223" t="s">
        <v>19</v>
      </c>
      <c r="M2223" s="4">
        <v>77509</v>
      </c>
      <c r="N2223">
        <v>4.0999999999999996</v>
      </c>
      <c r="O2223" t="s">
        <v>20</v>
      </c>
      <c r="P2223" s="4">
        <v>4</v>
      </c>
      <c r="Q2223" t="s">
        <v>28</v>
      </c>
      <c r="R2223" s="10" t="str">
        <f t="shared" si="68"/>
        <v>28-33</v>
      </c>
      <c r="S2223">
        <f t="shared" si="69"/>
        <v>31</v>
      </c>
    </row>
    <row r="2224" spans="1:19">
      <c r="A2224" t="s">
        <v>2298</v>
      </c>
      <c r="B2224" t="s">
        <v>13</v>
      </c>
      <c r="C2224" s="4">
        <v>39</v>
      </c>
      <c r="D2224" t="s">
        <v>34</v>
      </c>
      <c r="E2224" t="s">
        <v>47</v>
      </c>
      <c r="F2224" t="s">
        <v>61</v>
      </c>
      <c r="G2224" t="s">
        <v>17</v>
      </c>
      <c r="H2224" t="s">
        <v>51</v>
      </c>
      <c r="I2224" s="9">
        <v>45071</v>
      </c>
      <c r="J2224" s="9">
        <v>45084</v>
      </c>
      <c r="K2224" s="9">
        <v>45091</v>
      </c>
      <c r="L2224" t="s">
        <v>19</v>
      </c>
      <c r="M2224" s="4">
        <v>47293</v>
      </c>
      <c r="N2224">
        <v>3.5</v>
      </c>
      <c r="O2224" t="s">
        <v>20</v>
      </c>
      <c r="P2224" s="4">
        <v>4</v>
      </c>
      <c r="Q2224" t="s">
        <v>21</v>
      </c>
      <c r="R2224" s="10" t="str">
        <f t="shared" si="68"/>
        <v>34-39</v>
      </c>
      <c r="S2224">
        <f t="shared" si="69"/>
        <v>20</v>
      </c>
    </row>
    <row r="2225" spans="1:19">
      <c r="A2225" t="s">
        <v>2299</v>
      </c>
      <c r="B2225" t="s">
        <v>13</v>
      </c>
      <c r="C2225" s="4">
        <v>34</v>
      </c>
      <c r="D2225" t="s">
        <v>24</v>
      </c>
      <c r="E2225" t="s">
        <v>43</v>
      </c>
      <c r="F2225" t="s">
        <v>78</v>
      </c>
      <c r="G2225" t="s">
        <v>32</v>
      </c>
      <c r="H2225" t="s">
        <v>18</v>
      </c>
      <c r="I2225" s="9">
        <v>45071</v>
      </c>
      <c r="J2225" s="9">
        <v>45087</v>
      </c>
      <c r="K2225" s="9">
        <v>45094</v>
      </c>
      <c r="L2225" t="s">
        <v>19</v>
      </c>
      <c r="M2225" s="4">
        <v>54955</v>
      </c>
      <c r="N2225">
        <v>3.6</v>
      </c>
      <c r="O2225" t="s">
        <v>45</v>
      </c>
      <c r="P2225" s="4">
        <v>4</v>
      </c>
      <c r="Q2225" t="s">
        <v>28</v>
      </c>
      <c r="R2225" s="10" t="str">
        <f t="shared" si="68"/>
        <v>34-39</v>
      </c>
      <c r="S2225">
        <f t="shared" si="69"/>
        <v>23</v>
      </c>
    </row>
    <row r="2226" spans="1:19">
      <c r="A2226" t="s">
        <v>2300</v>
      </c>
      <c r="B2226" t="s">
        <v>13</v>
      </c>
      <c r="C2226" s="4">
        <v>22</v>
      </c>
      <c r="D2226" t="s">
        <v>58</v>
      </c>
      <c r="E2226" t="s">
        <v>111</v>
      </c>
      <c r="F2226" t="s">
        <v>36</v>
      </c>
      <c r="G2226" t="s">
        <v>17</v>
      </c>
      <c r="H2226" t="s">
        <v>18</v>
      </c>
      <c r="I2226" s="9">
        <v>45071</v>
      </c>
      <c r="J2226" s="9">
        <v>45079</v>
      </c>
      <c r="K2226" s="9">
        <v>45084</v>
      </c>
      <c r="L2226" t="s">
        <v>19</v>
      </c>
      <c r="M2226" s="4">
        <v>61222</v>
      </c>
      <c r="N2226">
        <v>4.2</v>
      </c>
      <c r="O2226" t="s">
        <v>20</v>
      </c>
      <c r="P2226" s="4">
        <v>4</v>
      </c>
      <c r="Q2226" t="s">
        <v>28</v>
      </c>
      <c r="R2226" s="10" t="str">
        <f t="shared" si="68"/>
        <v>22-27</v>
      </c>
      <c r="S2226">
        <f t="shared" si="69"/>
        <v>13</v>
      </c>
    </row>
    <row r="2227" spans="1:19">
      <c r="A2227" t="s">
        <v>2301</v>
      </c>
      <c r="B2227" t="s">
        <v>13</v>
      </c>
      <c r="C2227" s="4">
        <v>27</v>
      </c>
      <c r="D2227" t="s">
        <v>24</v>
      </c>
      <c r="E2227" t="s">
        <v>43</v>
      </c>
      <c r="F2227" t="s">
        <v>50</v>
      </c>
      <c r="G2227" t="s">
        <v>17</v>
      </c>
      <c r="H2227" t="s">
        <v>37</v>
      </c>
      <c r="I2227" s="9">
        <v>45071</v>
      </c>
      <c r="J2227" s="9">
        <v>45083</v>
      </c>
      <c r="K2227" s="9">
        <v>45088</v>
      </c>
      <c r="L2227" t="s">
        <v>19</v>
      </c>
      <c r="M2227" s="5"/>
      <c r="O2227" t="s">
        <v>20</v>
      </c>
      <c r="P2227" s="4">
        <v>4</v>
      </c>
      <c r="Q2227" t="s">
        <v>21</v>
      </c>
      <c r="R2227" s="10" t="str">
        <f t="shared" si="68"/>
        <v>22-27</v>
      </c>
      <c r="S2227">
        <f t="shared" si="69"/>
        <v>17</v>
      </c>
    </row>
    <row r="2228" spans="1:19">
      <c r="A2228" t="s">
        <v>2302</v>
      </c>
      <c r="B2228" t="s">
        <v>13</v>
      </c>
      <c r="C2228" s="4">
        <v>34</v>
      </c>
      <c r="D2228" t="s">
        <v>14</v>
      </c>
      <c r="E2228" t="s">
        <v>65</v>
      </c>
      <c r="F2228" t="s">
        <v>78</v>
      </c>
      <c r="G2228" t="s">
        <v>17</v>
      </c>
      <c r="H2228" t="s">
        <v>18</v>
      </c>
      <c r="I2228" s="9">
        <v>45072</v>
      </c>
      <c r="J2228" s="9">
        <v>45086</v>
      </c>
      <c r="K2228" s="9">
        <v>45097</v>
      </c>
      <c r="L2228" t="s">
        <v>19</v>
      </c>
      <c r="M2228" s="4">
        <v>42824</v>
      </c>
      <c r="N2228">
        <v>4.5</v>
      </c>
      <c r="O2228" t="s">
        <v>20</v>
      </c>
      <c r="P2228" s="4">
        <v>4</v>
      </c>
      <c r="Q2228" t="s">
        <v>21</v>
      </c>
      <c r="R2228" s="10" t="str">
        <f t="shared" si="68"/>
        <v>34-39</v>
      </c>
      <c r="S2228">
        <f t="shared" si="69"/>
        <v>25</v>
      </c>
    </row>
    <row r="2229" spans="1:19">
      <c r="A2229" t="s">
        <v>2303</v>
      </c>
      <c r="B2229" t="s">
        <v>30</v>
      </c>
      <c r="C2229" s="4">
        <v>31</v>
      </c>
      <c r="D2229" t="s">
        <v>14</v>
      </c>
      <c r="E2229" t="s">
        <v>15</v>
      </c>
      <c r="F2229" t="s">
        <v>16</v>
      </c>
      <c r="G2229" t="s">
        <v>32</v>
      </c>
      <c r="H2229" t="s">
        <v>37</v>
      </c>
      <c r="I2229" s="9">
        <v>45072</v>
      </c>
      <c r="J2229" s="9">
        <v>45092</v>
      </c>
      <c r="K2229" s="9">
        <v>45096</v>
      </c>
      <c r="L2229" t="s">
        <v>19</v>
      </c>
      <c r="M2229" s="4">
        <v>45817</v>
      </c>
      <c r="N2229">
        <v>4.9000000000000004</v>
      </c>
      <c r="O2229" t="s">
        <v>20</v>
      </c>
      <c r="P2229" s="4">
        <v>4</v>
      </c>
      <c r="Q2229" t="s">
        <v>28</v>
      </c>
      <c r="R2229" s="10" t="str">
        <f t="shared" si="68"/>
        <v>28-33</v>
      </c>
      <c r="S2229">
        <f t="shared" si="69"/>
        <v>24</v>
      </c>
    </row>
    <row r="2230" spans="1:19">
      <c r="A2230" t="s">
        <v>2304</v>
      </c>
      <c r="B2230" t="s">
        <v>13</v>
      </c>
      <c r="C2230" s="4">
        <v>44</v>
      </c>
      <c r="D2230" t="s">
        <v>14</v>
      </c>
      <c r="E2230" t="s">
        <v>15</v>
      </c>
      <c r="F2230" t="s">
        <v>86</v>
      </c>
      <c r="G2230" t="s">
        <v>17</v>
      </c>
      <c r="H2230" t="s">
        <v>37</v>
      </c>
      <c r="I2230" s="9">
        <v>45072</v>
      </c>
      <c r="J2230" s="9">
        <v>45084</v>
      </c>
      <c r="K2230" s="9">
        <v>45091</v>
      </c>
      <c r="L2230" t="s">
        <v>19</v>
      </c>
      <c r="M2230" s="5"/>
      <c r="O2230" t="s">
        <v>20</v>
      </c>
      <c r="P2230" s="4">
        <v>4</v>
      </c>
      <c r="Q2230" t="s">
        <v>28</v>
      </c>
      <c r="R2230" s="10" t="str">
        <f t="shared" si="68"/>
        <v>40-45</v>
      </c>
      <c r="S2230">
        <f t="shared" si="69"/>
        <v>19</v>
      </c>
    </row>
    <row r="2231" spans="1:19">
      <c r="A2231" t="s">
        <v>2305</v>
      </c>
      <c r="B2231" t="s">
        <v>13</v>
      </c>
      <c r="C2231" s="4">
        <v>29</v>
      </c>
      <c r="D2231" t="s">
        <v>80</v>
      </c>
      <c r="E2231" t="s">
        <v>81</v>
      </c>
      <c r="F2231" t="s">
        <v>44</v>
      </c>
      <c r="G2231" t="s">
        <v>32</v>
      </c>
      <c r="H2231" t="s">
        <v>37</v>
      </c>
      <c r="I2231" s="9">
        <v>45073</v>
      </c>
      <c r="J2231" s="9">
        <v>45092</v>
      </c>
      <c r="K2231" s="9">
        <v>45096</v>
      </c>
      <c r="L2231" t="s">
        <v>38</v>
      </c>
      <c r="M2231" s="5"/>
      <c r="P2231" s="4">
        <v>2</v>
      </c>
      <c r="Q2231" t="s">
        <v>28</v>
      </c>
      <c r="R2231" s="10" t="str">
        <f t="shared" si="68"/>
        <v>28-33</v>
      </c>
      <c r="S2231">
        <f t="shared" si="69"/>
        <v>23</v>
      </c>
    </row>
    <row r="2232" spans="1:19">
      <c r="A2232" t="s">
        <v>2306</v>
      </c>
      <c r="B2232" t="s">
        <v>30</v>
      </c>
      <c r="C2232" s="4">
        <v>26</v>
      </c>
      <c r="D2232" t="s">
        <v>24</v>
      </c>
      <c r="E2232" t="s">
        <v>43</v>
      </c>
      <c r="F2232" t="s">
        <v>26</v>
      </c>
      <c r="G2232" t="s">
        <v>27</v>
      </c>
      <c r="H2232" t="s">
        <v>18</v>
      </c>
      <c r="I2232" s="9">
        <v>45073</v>
      </c>
      <c r="J2232" s="9">
        <v>45090</v>
      </c>
      <c r="K2232" s="9">
        <v>45097</v>
      </c>
      <c r="L2232" t="s">
        <v>38</v>
      </c>
      <c r="M2232" s="5"/>
      <c r="P2232" s="4">
        <v>5</v>
      </c>
      <c r="Q2232" t="s">
        <v>28</v>
      </c>
      <c r="R2232" s="10" t="str">
        <f t="shared" si="68"/>
        <v>22-27</v>
      </c>
      <c r="S2232">
        <f t="shared" si="69"/>
        <v>24</v>
      </c>
    </row>
    <row r="2233" spans="1:19">
      <c r="A2233" t="s">
        <v>2307</v>
      </c>
      <c r="B2233" t="s">
        <v>13</v>
      </c>
      <c r="C2233" s="4">
        <v>31</v>
      </c>
      <c r="D2233" t="s">
        <v>14</v>
      </c>
      <c r="E2233" t="s">
        <v>15</v>
      </c>
      <c r="F2233" t="s">
        <v>36</v>
      </c>
      <c r="G2233" t="s">
        <v>27</v>
      </c>
      <c r="H2233" t="s">
        <v>18</v>
      </c>
      <c r="I2233" s="9">
        <v>45073</v>
      </c>
      <c r="J2233" s="9">
        <v>45089</v>
      </c>
      <c r="K2233" s="9">
        <v>45100</v>
      </c>
      <c r="L2233" t="s">
        <v>38</v>
      </c>
      <c r="M2233" s="5"/>
      <c r="P2233" s="5"/>
      <c r="Q2233" t="s">
        <v>28</v>
      </c>
      <c r="R2233" s="10" t="str">
        <f t="shared" si="68"/>
        <v>28-33</v>
      </c>
      <c r="S2233">
        <f t="shared" si="69"/>
        <v>27</v>
      </c>
    </row>
    <row r="2234" spans="1:19">
      <c r="A2234" t="s">
        <v>2308</v>
      </c>
      <c r="B2234" t="s">
        <v>23</v>
      </c>
      <c r="C2234" s="4">
        <v>31</v>
      </c>
      <c r="D2234" t="s">
        <v>14</v>
      </c>
      <c r="E2234" t="s">
        <v>15</v>
      </c>
      <c r="F2234" t="s">
        <v>36</v>
      </c>
      <c r="G2234" t="s">
        <v>27</v>
      </c>
      <c r="H2234" t="s">
        <v>37</v>
      </c>
      <c r="I2234" s="9">
        <v>45073</v>
      </c>
      <c r="J2234" s="9">
        <v>45090</v>
      </c>
      <c r="K2234" s="9">
        <v>45100</v>
      </c>
      <c r="L2234" t="s">
        <v>19</v>
      </c>
      <c r="M2234" s="4">
        <v>78897</v>
      </c>
      <c r="N2234">
        <v>3.6</v>
      </c>
      <c r="O2234" t="s">
        <v>20</v>
      </c>
      <c r="P2234" s="4">
        <v>4</v>
      </c>
      <c r="Q2234" t="s">
        <v>28</v>
      </c>
      <c r="R2234" s="10" t="str">
        <f t="shared" si="68"/>
        <v>28-33</v>
      </c>
      <c r="S2234">
        <f t="shared" si="69"/>
        <v>27</v>
      </c>
    </row>
    <row r="2235" spans="1:19">
      <c r="A2235" t="s">
        <v>2309</v>
      </c>
      <c r="B2235" t="s">
        <v>30</v>
      </c>
      <c r="C2235" s="4">
        <v>33</v>
      </c>
      <c r="D2235" t="s">
        <v>24</v>
      </c>
      <c r="E2235" t="s">
        <v>43</v>
      </c>
      <c r="F2235" t="s">
        <v>31</v>
      </c>
      <c r="G2235" t="s">
        <v>32</v>
      </c>
      <c r="H2235" t="s">
        <v>37</v>
      </c>
      <c r="I2235" s="9">
        <v>45073</v>
      </c>
      <c r="J2235" s="9">
        <v>45093</v>
      </c>
      <c r="K2235" s="9">
        <v>45100</v>
      </c>
      <c r="L2235" t="s">
        <v>19</v>
      </c>
      <c r="M2235" s="4">
        <v>79044</v>
      </c>
      <c r="N2235">
        <v>4</v>
      </c>
      <c r="O2235" t="s">
        <v>20</v>
      </c>
      <c r="P2235" s="4">
        <v>5</v>
      </c>
      <c r="Q2235" t="s">
        <v>28</v>
      </c>
      <c r="R2235" s="10" t="str">
        <f t="shared" si="68"/>
        <v>28-33</v>
      </c>
      <c r="S2235">
        <f t="shared" si="69"/>
        <v>27</v>
      </c>
    </row>
    <row r="2236" spans="1:19">
      <c r="A2236" t="s">
        <v>2310</v>
      </c>
      <c r="B2236" t="s">
        <v>30</v>
      </c>
      <c r="C2236" s="4">
        <v>24</v>
      </c>
      <c r="D2236" t="s">
        <v>14</v>
      </c>
      <c r="E2236" t="s">
        <v>15</v>
      </c>
      <c r="F2236" t="s">
        <v>125</v>
      </c>
      <c r="G2236" t="s">
        <v>27</v>
      </c>
      <c r="H2236" t="s">
        <v>48</v>
      </c>
      <c r="I2236" s="9">
        <v>45073</v>
      </c>
      <c r="J2236" s="9">
        <v>45084</v>
      </c>
      <c r="K2236" s="9">
        <v>45095</v>
      </c>
      <c r="L2236" t="s">
        <v>38</v>
      </c>
      <c r="M2236" s="5"/>
      <c r="P2236" s="4">
        <v>4</v>
      </c>
      <c r="Q2236" t="s">
        <v>21</v>
      </c>
      <c r="R2236" s="10" t="str">
        <f t="shared" si="68"/>
        <v>22-27</v>
      </c>
      <c r="S2236">
        <f t="shared" si="69"/>
        <v>22</v>
      </c>
    </row>
    <row r="2237" spans="1:19">
      <c r="A2237" t="s">
        <v>2311</v>
      </c>
      <c r="B2237" t="s">
        <v>30</v>
      </c>
      <c r="C2237" s="4">
        <v>29</v>
      </c>
      <c r="D2237" t="s">
        <v>24</v>
      </c>
      <c r="E2237" t="s">
        <v>43</v>
      </c>
      <c r="F2237" t="s">
        <v>53</v>
      </c>
      <c r="G2237" t="s">
        <v>32</v>
      </c>
      <c r="H2237" t="s">
        <v>48</v>
      </c>
      <c r="I2237" s="9">
        <v>45073</v>
      </c>
      <c r="J2237" s="9">
        <v>45093</v>
      </c>
      <c r="K2237" s="9">
        <v>45098</v>
      </c>
      <c r="L2237" t="s">
        <v>19</v>
      </c>
      <c r="M2237" s="4">
        <v>60082</v>
      </c>
      <c r="N2237">
        <v>4.3</v>
      </c>
      <c r="O2237" t="s">
        <v>20</v>
      </c>
      <c r="P2237" s="4">
        <v>4</v>
      </c>
      <c r="Q2237" t="s">
        <v>28</v>
      </c>
      <c r="R2237" s="10" t="str">
        <f t="shared" si="68"/>
        <v>28-33</v>
      </c>
      <c r="S2237">
        <f t="shared" si="69"/>
        <v>25</v>
      </c>
    </row>
    <row r="2238" spans="1:19">
      <c r="A2238" t="s">
        <v>2312</v>
      </c>
      <c r="B2238" t="s">
        <v>30</v>
      </c>
      <c r="C2238" s="4">
        <v>25</v>
      </c>
      <c r="D2238" t="s">
        <v>14</v>
      </c>
      <c r="E2238" t="s">
        <v>15</v>
      </c>
      <c r="F2238" t="s">
        <v>106</v>
      </c>
      <c r="G2238" t="s">
        <v>27</v>
      </c>
      <c r="H2238" t="s">
        <v>18</v>
      </c>
      <c r="I2238" s="9">
        <v>45073</v>
      </c>
      <c r="J2238" s="9">
        <v>45091</v>
      </c>
      <c r="K2238" s="9">
        <v>45100</v>
      </c>
      <c r="L2238" t="s">
        <v>38</v>
      </c>
      <c r="M2238" s="5"/>
      <c r="P2238" s="4">
        <v>4</v>
      </c>
      <c r="Q2238" t="s">
        <v>28</v>
      </c>
      <c r="R2238" s="10" t="str">
        <f t="shared" si="68"/>
        <v>22-27</v>
      </c>
      <c r="S2238">
        <f t="shared" si="69"/>
        <v>27</v>
      </c>
    </row>
    <row r="2239" spans="1:19">
      <c r="A2239" t="s">
        <v>2313</v>
      </c>
      <c r="B2239" t="s">
        <v>13</v>
      </c>
      <c r="C2239" s="4">
        <v>35</v>
      </c>
      <c r="D2239" t="s">
        <v>14</v>
      </c>
      <c r="E2239" t="s">
        <v>15</v>
      </c>
      <c r="F2239" t="s">
        <v>106</v>
      </c>
      <c r="G2239" t="s">
        <v>27</v>
      </c>
      <c r="H2239" t="s">
        <v>37</v>
      </c>
      <c r="I2239" s="9">
        <v>45074</v>
      </c>
      <c r="J2239" s="9">
        <v>45083</v>
      </c>
      <c r="K2239" s="9">
        <v>45090</v>
      </c>
      <c r="L2239" t="s">
        <v>19</v>
      </c>
      <c r="M2239" s="4">
        <v>202089</v>
      </c>
      <c r="N2239">
        <v>3.6</v>
      </c>
      <c r="O2239" t="s">
        <v>20</v>
      </c>
      <c r="P2239" s="4">
        <v>4</v>
      </c>
      <c r="Q2239" t="s">
        <v>28</v>
      </c>
      <c r="R2239" s="10" t="str">
        <f t="shared" si="68"/>
        <v>34-39</v>
      </c>
      <c r="S2239">
        <f t="shared" si="69"/>
        <v>16</v>
      </c>
    </row>
    <row r="2240" spans="1:19">
      <c r="A2240" t="s">
        <v>2314</v>
      </c>
      <c r="B2240" t="s">
        <v>13</v>
      </c>
      <c r="C2240" s="4">
        <v>27</v>
      </c>
      <c r="D2240" t="s">
        <v>24</v>
      </c>
      <c r="E2240" t="s">
        <v>43</v>
      </c>
      <c r="F2240" t="s">
        <v>16</v>
      </c>
      <c r="G2240" t="s">
        <v>17</v>
      </c>
      <c r="H2240" t="s">
        <v>37</v>
      </c>
      <c r="I2240" s="9">
        <v>45074</v>
      </c>
      <c r="J2240" s="9">
        <v>45091</v>
      </c>
      <c r="K2240" s="9">
        <v>45103</v>
      </c>
      <c r="L2240" t="s">
        <v>38</v>
      </c>
      <c r="M2240" s="5"/>
      <c r="P2240" s="4">
        <v>4</v>
      </c>
      <c r="Q2240" t="s">
        <v>28</v>
      </c>
      <c r="R2240" s="10" t="str">
        <f t="shared" si="68"/>
        <v>22-27</v>
      </c>
      <c r="S2240">
        <f t="shared" si="69"/>
        <v>29</v>
      </c>
    </row>
    <row r="2241" spans="1:19">
      <c r="A2241" t="s">
        <v>2315</v>
      </c>
      <c r="B2241" t="s">
        <v>13</v>
      </c>
      <c r="C2241" s="4">
        <v>35</v>
      </c>
      <c r="D2241" t="s">
        <v>14</v>
      </c>
      <c r="E2241" t="s">
        <v>65</v>
      </c>
      <c r="F2241" t="s">
        <v>44</v>
      </c>
      <c r="G2241" t="s">
        <v>27</v>
      </c>
      <c r="H2241" t="s">
        <v>37</v>
      </c>
      <c r="I2241" s="9">
        <v>45074</v>
      </c>
      <c r="J2241" s="9">
        <v>45096</v>
      </c>
      <c r="K2241" s="9">
        <v>45108</v>
      </c>
      <c r="L2241" t="s">
        <v>19</v>
      </c>
      <c r="M2241" s="4">
        <v>81116</v>
      </c>
      <c r="N2241">
        <v>4.0999999999999996</v>
      </c>
      <c r="O2241" t="s">
        <v>45</v>
      </c>
      <c r="P2241" s="4">
        <v>4</v>
      </c>
      <c r="Q2241" t="s">
        <v>28</v>
      </c>
      <c r="R2241" s="10" t="str">
        <f t="shared" si="68"/>
        <v>34-39</v>
      </c>
      <c r="S2241">
        <f t="shared" si="69"/>
        <v>34</v>
      </c>
    </row>
    <row r="2242" spans="1:19">
      <c r="A2242" t="s">
        <v>2316</v>
      </c>
      <c r="B2242" t="s">
        <v>30</v>
      </c>
      <c r="C2242" s="4">
        <v>30</v>
      </c>
      <c r="D2242" t="s">
        <v>14</v>
      </c>
      <c r="E2242" t="s">
        <v>15</v>
      </c>
      <c r="F2242" t="s">
        <v>16</v>
      </c>
      <c r="G2242" t="s">
        <v>17</v>
      </c>
      <c r="H2242" t="s">
        <v>48</v>
      </c>
      <c r="I2242" s="9">
        <v>45074</v>
      </c>
      <c r="J2242" s="9">
        <v>45087</v>
      </c>
      <c r="K2242" s="9">
        <v>45096</v>
      </c>
      <c r="L2242" t="s">
        <v>19</v>
      </c>
      <c r="M2242" s="4">
        <v>43740</v>
      </c>
      <c r="N2242">
        <v>4.3</v>
      </c>
      <c r="O2242" t="s">
        <v>45</v>
      </c>
      <c r="P2242" s="4">
        <v>4</v>
      </c>
      <c r="Q2242" t="s">
        <v>28</v>
      </c>
      <c r="R2242" s="10" t="str">
        <f t="shared" si="68"/>
        <v>28-33</v>
      </c>
      <c r="S2242">
        <f t="shared" si="69"/>
        <v>22</v>
      </c>
    </row>
    <row r="2243" spans="1:19">
      <c r="A2243" t="s">
        <v>2317</v>
      </c>
      <c r="B2243" t="s">
        <v>13</v>
      </c>
      <c r="C2243" s="4">
        <v>27</v>
      </c>
      <c r="D2243" t="s">
        <v>24</v>
      </c>
      <c r="E2243" t="s">
        <v>25</v>
      </c>
      <c r="F2243" t="s">
        <v>50</v>
      </c>
      <c r="G2243" t="s">
        <v>17</v>
      </c>
      <c r="H2243" t="s">
        <v>18</v>
      </c>
      <c r="I2243" s="9">
        <v>45074</v>
      </c>
      <c r="J2243" s="9">
        <v>45093</v>
      </c>
      <c r="K2243" s="9">
        <v>45101</v>
      </c>
      <c r="L2243" t="s">
        <v>75</v>
      </c>
      <c r="M2243" s="5"/>
      <c r="P2243" s="4">
        <v>4</v>
      </c>
      <c r="Q2243" t="s">
        <v>28</v>
      </c>
      <c r="R2243" s="10" t="str">
        <f t="shared" ref="R2243:R2306" si="70">IF(AND(C2243&gt;=22,C2243&lt;=27),"22-27",
 IF(AND(C2243&gt;=28,C2243&lt;=33),"28-33",
 IF(AND(C2243&gt;=34,C2243&lt;=39),"34-39",
 IF(AND(C2243&gt;=40,C2243&lt;=45),"40-45",
 IF(AND(C2243&gt;=46,C2243&lt;=51),"46-51",
 IF(AND(C2243&gt;=52,C2243&lt;=57),"52-57","Other"))))))</f>
        <v>22-27</v>
      </c>
      <c r="S2243">
        <f t="shared" ref="S2243:S2306" si="71">K2243-I2243</f>
        <v>27</v>
      </c>
    </row>
    <row r="2244" spans="1:19">
      <c r="A2244" t="s">
        <v>2318</v>
      </c>
      <c r="B2244" t="s">
        <v>30</v>
      </c>
      <c r="C2244" s="4">
        <v>25</v>
      </c>
      <c r="D2244" t="s">
        <v>34</v>
      </c>
      <c r="E2244" t="s">
        <v>35</v>
      </c>
      <c r="F2244" t="s">
        <v>36</v>
      </c>
      <c r="G2244" t="s">
        <v>27</v>
      </c>
      <c r="H2244" t="s">
        <v>48</v>
      </c>
      <c r="I2244" s="9">
        <v>45074</v>
      </c>
      <c r="J2244" s="9">
        <v>45096</v>
      </c>
      <c r="K2244" s="9">
        <v>45107</v>
      </c>
      <c r="L2244" t="s">
        <v>19</v>
      </c>
      <c r="M2244" s="4">
        <v>63974</v>
      </c>
      <c r="N2244">
        <v>3.8</v>
      </c>
      <c r="O2244" t="s">
        <v>20</v>
      </c>
      <c r="P2244" s="4">
        <v>4</v>
      </c>
      <c r="Q2244" t="s">
        <v>21</v>
      </c>
      <c r="R2244" s="10" t="str">
        <f t="shared" si="70"/>
        <v>22-27</v>
      </c>
      <c r="S2244">
        <f t="shared" si="71"/>
        <v>33</v>
      </c>
    </row>
    <row r="2245" spans="1:19">
      <c r="A2245" t="s">
        <v>2319</v>
      </c>
      <c r="B2245" t="s">
        <v>23</v>
      </c>
      <c r="C2245" s="4">
        <v>38</v>
      </c>
      <c r="D2245" t="s">
        <v>129</v>
      </c>
      <c r="E2245" t="s">
        <v>130</v>
      </c>
      <c r="F2245" t="s">
        <v>44</v>
      </c>
      <c r="G2245" t="s">
        <v>69</v>
      </c>
      <c r="H2245" t="s">
        <v>18</v>
      </c>
      <c r="I2245" s="9">
        <v>45075</v>
      </c>
      <c r="J2245" s="9">
        <v>45083</v>
      </c>
      <c r="K2245" s="9">
        <v>45089</v>
      </c>
      <c r="L2245" t="s">
        <v>75</v>
      </c>
      <c r="M2245" s="5"/>
      <c r="P2245" s="4">
        <v>4</v>
      </c>
      <c r="Q2245" t="s">
        <v>63</v>
      </c>
      <c r="R2245" s="10" t="str">
        <f t="shared" si="70"/>
        <v>34-39</v>
      </c>
      <c r="S2245">
        <f t="shared" si="71"/>
        <v>14</v>
      </c>
    </row>
    <row r="2246" spans="1:19">
      <c r="A2246" t="s">
        <v>2320</v>
      </c>
      <c r="B2246" t="s">
        <v>30</v>
      </c>
      <c r="C2246" s="4">
        <v>23</v>
      </c>
      <c r="D2246" t="s">
        <v>14</v>
      </c>
      <c r="E2246" t="s">
        <v>15</v>
      </c>
      <c r="F2246" t="s">
        <v>50</v>
      </c>
      <c r="G2246" t="s">
        <v>17</v>
      </c>
      <c r="H2246" t="s">
        <v>48</v>
      </c>
      <c r="I2246" s="9">
        <v>45075</v>
      </c>
      <c r="J2246" s="9">
        <v>45091</v>
      </c>
      <c r="K2246" s="9">
        <v>45103</v>
      </c>
      <c r="L2246" t="s">
        <v>19</v>
      </c>
      <c r="M2246" s="4">
        <v>38985</v>
      </c>
      <c r="N2246">
        <v>3.7</v>
      </c>
      <c r="O2246" t="s">
        <v>20</v>
      </c>
      <c r="P2246" s="4">
        <v>5</v>
      </c>
      <c r="Q2246" t="s">
        <v>28</v>
      </c>
      <c r="R2246" s="10" t="str">
        <f t="shared" si="70"/>
        <v>22-27</v>
      </c>
      <c r="S2246">
        <f t="shared" si="71"/>
        <v>28</v>
      </c>
    </row>
    <row r="2247" spans="1:19">
      <c r="A2247" t="s">
        <v>2321</v>
      </c>
      <c r="B2247" t="s">
        <v>13</v>
      </c>
      <c r="C2247" s="4">
        <v>22</v>
      </c>
      <c r="D2247" t="s">
        <v>14</v>
      </c>
      <c r="E2247" t="s">
        <v>15</v>
      </c>
      <c r="F2247" t="s">
        <v>50</v>
      </c>
      <c r="G2247" t="s">
        <v>17</v>
      </c>
      <c r="H2247" t="s">
        <v>18</v>
      </c>
      <c r="I2247" s="9">
        <v>45075</v>
      </c>
      <c r="J2247" s="9">
        <v>45097</v>
      </c>
      <c r="K2247" s="9">
        <v>45102</v>
      </c>
      <c r="L2247" t="s">
        <v>38</v>
      </c>
      <c r="M2247" s="5"/>
      <c r="P2247" s="4">
        <v>4</v>
      </c>
      <c r="Q2247" t="s">
        <v>28</v>
      </c>
      <c r="R2247" s="10" t="str">
        <f t="shared" si="70"/>
        <v>22-27</v>
      </c>
      <c r="S2247">
        <f t="shared" si="71"/>
        <v>27</v>
      </c>
    </row>
    <row r="2248" spans="1:19">
      <c r="A2248" t="s">
        <v>2322</v>
      </c>
      <c r="B2248" t="s">
        <v>13</v>
      </c>
      <c r="C2248" s="4">
        <v>34</v>
      </c>
      <c r="D2248" t="s">
        <v>40</v>
      </c>
      <c r="E2248" t="s">
        <v>41</v>
      </c>
      <c r="F2248" t="s">
        <v>96</v>
      </c>
      <c r="G2248" t="s">
        <v>32</v>
      </c>
      <c r="H2248" t="s">
        <v>37</v>
      </c>
      <c r="I2248" s="9">
        <v>45075</v>
      </c>
      <c r="J2248" s="9">
        <v>45093</v>
      </c>
      <c r="K2248" s="9">
        <v>45099</v>
      </c>
      <c r="L2248" t="s">
        <v>19</v>
      </c>
      <c r="M2248" s="4">
        <v>55861</v>
      </c>
      <c r="N2248">
        <v>4.5</v>
      </c>
      <c r="O2248" t="s">
        <v>20</v>
      </c>
      <c r="P2248" s="4">
        <v>4</v>
      </c>
      <c r="Q2248" t="s">
        <v>28</v>
      </c>
      <c r="R2248" s="10" t="str">
        <f t="shared" si="70"/>
        <v>34-39</v>
      </c>
      <c r="S2248">
        <f t="shared" si="71"/>
        <v>24</v>
      </c>
    </row>
    <row r="2249" spans="1:19">
      <c r="A2249" t="s">
        <v>2323</v>
      </c>
      <c r="B2249" t="s">
        <v>30</v>
      </c>
      <c r="C2249" s="4">
        <v>35</v>
      </c>
      <c r="D2249" t="s">
        <v>83</v>
      </c>
      <c r="E2249" t="s">
        <v>117</v>
      </c>
      <c r="F2249" t="s">
        <v>50</v>
      </c>
      <c r="G2249" t="s">
        <v>27</v>
      </c>
      <c r="H2249" t="s">
        <v>37</v>
      </c>
      <c r="I2249" s="9">
        <v>45075</v>
      </c>
      <c r="J2249" s="9">
        <v>45088</v>
      </c>
      <c r="K2249" s="9">
        <v>45095</v>
      </c>
      <c r="L2249" t="s">
        <v>38</v>
      </c>
      <c r="M2249" s="5"/>
      <c r="P2249" s="4">
        <v>3</v>
      </c>
      <c r="Q2249" t="s">
        <v>28</v>
      </c>
      <c r="R2249" s="10" t="str">
        <f t="shared" si="70"/>
        <v>34-39</v>
      </c>
      <c r="S2249">
        <f t="shared" si="71"/>
        <v>20</v>
      </c>
    </row>
    <row r="2250" spans="1:19">
      <c r="A2250" t="s">
        <v>2324</v>
      </c>
      <c r="B2250" t="s">
        <v>30</v>
      </c>
      <c r="C2250" s="4">
        <v>27</v>
      </c>
      <c r="D2250" t="s">
        <v>14</v>
      </c>
      <c r="E2250" t="s">
        <v>15</v>
      </c>
      <c r="F2250" t="s">
        <v>61</v>
      </c>
      <c r="G2250" t="s">
        <v>27</v>
      </c>
      <c r="H2250" t="s">
        <v>48</v>
      </c>
      <c r="I2250" s="9">
        <v>45075</v>
      </c>
      <c r="J2250" s="9">
        <v>45097</v>
      </c>
      <c r="K2250" s="9">
        <v>45106</v>
      </c>
      <c r="L2250" t="s">
        <v>38</v>
      </c>
      <c r="M2250" s="5"/>
      <c r="P2250" s="4">
        <v>3</v>
      </c>
      <c r="Q2250" t="s">
        <v>21</v>
      </c>
      <c r="R2250" s="10" t="str">
        <f t="shared" si="70"/>
        <v>22-27</v>
      </c>
      <c r="S2250">
        <f t="shared" si="71"/>
        <v>31</v>
      </c>
    </row>
    <row r="2251" spans="1:19">
      <c r="A2251" t="s">
        <v>2325</v>
      </c>
      <c r="B2251" t="s">
        <v>13</v>
      </c>
      <c r="C2251" s="4">
        <v>34</v>
      </c>
      <c r="D2251" t="s">
        <v>129</v>
      </c>
      <c r="E2251" t="s">
        <v>205</v>
      </c>
      <c r="F2251" t="s">
        <v>93</v>
      </c>
      <c r="G2251" t="s">
        <v>17</v>
      </c>
      <c r="H2251" t="s">
        <v>18</v>
      </c>
      <c r="I2251" s="9">
        <v>45075</v>
      </c>
      <c r="J2251" s="9">
        <v>45083</v>
      </c>
      <c r="K2251" s="9">
        <v>45093</v>
      </c>
      <c r="L2251" t="s">
        <v>19</v>
      </c>
      <c r="M2251" s="4">
        <v>104906</v>
      </c>
      <c r="N2251">
        <v>4.0999999999999996</v>
      </c>
      <c r="O2251" t="s">
        <v>20</v>
      </c>
      <c r="P2251" s="4">
        <v>4</v>
      </c>
      <c r="Q2251" t="s">
        <v>28</v>
      </c>
      <c r="R2251" s="10" t="str">
        <f t="shared" si="70"/>
        <v>34-39</v>
      </c>
      <c r="S2251">
        <f t="shared" si="71"/>
        <v>18</v>
      </c>
    </row>
    <row r="2252" spans="1:19">
      <c r="A2252" t="s">
        <v>2326</v>
      </c>
      <c r="B2252" t="s">
        <v>13</v>
      </c>
      <c r="C2252" s="4">
        <v>26</v>
      </c>
      <c r="D2252" t="s">
        <v>14</v>
      </c>
      <c r="E2252" t="s">
        <v>15</v>
      </c>
      <c r="F2252" t="s">
        <v>36</v>
      </c>
      <c r="G2252" t="s">
        <v>17</v>
      </c>
      <c r="H2252" t="s">
        <v>37</v>
      </c>
      <c r="I2252" s="9">
        <v>45076</v>
      </c>
      <c r="J2252" s="9">
        <v>45085</v>
      </c>
      <c r="K2252" s="9">
        <v>45096</v>
      </c>
      <c r="L2252" t="s">
        <v>19</v>
      </c>
      <c r="M2252" s="4">
        <v>56280</v>
      </c>
      <c r="N2252">
        <v>3.8</v>
      </c>
      <c r="O2252" t="s">
        <v>20</v>
      </c>
      <c r="P2252" s="4">
        <v>5</v>
      </c>
      <c r="Q2252" t="s">
        <v>28</v>
      </c>
      <c r="R2252" s="10" t="str">
        <f t="shared" si="70"/>
        <v>22-27</v>
      </c>
      <c r="S2252">
        <f t="shared" si="71"/>
        <v>20</v>
      </c>
    </row>
    <row r="2253" spans="1:19">
      <c r="A2253" t="s">
        <v>2327</v>
      </c>
      <c r="B2253" t="s">
        <v>23</v>
      </c>
      <c r="C2253" s="4">
        <v>26</v>
      </c>
      <c r="D2253" t="s">
        <v>24</v>
      </c>
      <c r="E2253" t="s">
        <v>43</v>
      </c>
      <c r="F2253" t="s">
        <v>50</v>
      </c>
      <c r="G2253" t="s">
        <v>27</v>
      </c>
      <c r="H2253" t="s">
        <v>48</v>
      </c>
      <c r="I2253" s="9">
        <v>45076</v>
      </c>
      <c r="J2253" s="9">
        <v>45090</v>
      </c>
      <c r="K2253" s="9">
        <v>45102</v>
      </c>
      <c r="L2253" t="s">
        <v>19</v>
      </c>
      <c r="M2253" s="4">
        <v>56697</v>
      </c>
      <c r="N2253">
        <v>4.0999999999999996</v>
      </c>
      <c r="O2253" t="s">
        <v>20</v>
      </c>
      <c r="P2253" s="5"/>
      <c r="Q2253" t="s">
        <v>28</v>
      </c>
      <c r="R2253" s="10" t="str">
        <f t="shared" si="70"/>
        <v>22-27</v>
      </c>
      <c r="S2253">
        <f t="shared" si="71"/>
        <v>26</v>
      </c>
    </row>
    <row r="2254" spans="1:19">
      <c r="A2254" t="s">
        <v>2328</v>
      </c>
      <c r="B2254" t="s">
        <v>30</v>
      </c>
      <c r="C2254" s="4">
        <v>26</v>
      </c>
      <c r="D2254" t="s">
        <v>24</v>
      </c>
      <c r="E2254" t="s">
        <v>43</v>
      </c>
      <c r="F2254" t="s">
        <v>36</v>
      </c>
      <c r="G2254" t="s">
        <v>27</v>
      </c>
      <c r="H2254" t="s">
        <v>37</v>
      </c>
      <c r="I2254" s="9">
        <v>45076</v>
      </c>
      <c r="J2254" s="9">
        <v>45089</v>
      </c>
      <c r="K2254" s="9">
        <v>45096</v>
      </c>
      <c r="L2254" t="s">
        <v>19</v>
      </c>
      <c r="M2254" s="4">
        <v>65884</v>
      </c>
      <c r="N2254">
        <v>4.0999999999999996</v>
      </c>
      <c r="O2254" t="s">
        <v>45</v>
      </c>
      <c r="P2254" s="5"/>
      <c r="Q2254" t="s">
        <v>28</v>
      </c>
      <c r="R2254" s="10" t="str">
        <f t="shared" si="70"/>
        <v>22-27</v>
      </c>
      <c r="S2254">
        <f t="shared" si="71"/>
        <v>20</v>
      </c>
    </row>
    <row r="2255" spans="1:19">
      <c r="A2255" t="s">
        <v>2329</v>
      </c>
      <c r="B2255" t="s">
        <v>30</v>
      </c>
      <c r="C2255" s="4">
        <v>25</v>
      </c>
      <c r="D2255" t="s">
        <v>14</v>
      </c>
      <c r="E2255" t="s">
        <v>15</v>
      </c>
      <c r="F2255" t="s">
        <v>44</v>
      </c>
      <c r="G2255" t="s">
        <v>17</v>
      </c>
      <c r="H2255" t="s">
        <v>18</v>
      </c>
      <c r="I2255" s="9">
        <v>45076</v>
      </c>
      <c r="J2255" s="9">
        <v>45091</v>
      </c>
      <c r="K2255" s="9">
        <v>45101</v>
      </c>
      <c r="L2255" t="s">
        <v>38</v>
      </c>
      <c r="M2255" s="5"/>
      <c r="P2255" s="4">
        <v>5</v>
      </c>
      <c r="Q2255" t="s">
        <v>28</v>
      </c>
      <c r="R2255" s="10" t="str">
        <f t="shared" si="70"/>
        <v>22-27</v>
      </c>
      <c r="S2255">
        <f t="shared" si="71"/>
        <v>25</v>
      </c>
    </row>
    <row r="2256" spans="1:19">
      <c r="A2256" t="s">
        <v>2330</v>
      </c>
      <c r="B2256" t="s">
        <v>30</v>
      </c>
      <c r="C2256" s="4">
        <v>31</v>
      </c>
      <c r="D2256" t="s">
        <v>34</v>
      </c>
      <c r="E2256" t="s">
        <v>35</v>
      </c>
      <c r="F2256" t="s">
        <v>78</v>
      </c>
      <c r="G2256" t="s">
        <v>27</v>
      </c>
      <c r="H2256" t="s">
        <v>67</v>
      </c>
      <c r="I2256" s="9">
        <v>45077</v>
      </c>
      <c r="J2256" s="9">
        <v>45094</v>
      </c>
      <c r="K2256" s="9">
        <v>45101</v>
      </c>
      <c r="L2256" t="s">
        <v>75</v>
      </c>
      <c r="M2256" s="5"/>
      <c r="P2256" s="4">
        <v>4</v>
      </c>
      <c r="Q2256" t="s">
        <v>28</v>
      </c>
      <c r="R2256" s="10" t="str">
        <f t="shared" si="70"/>
        <v>28-33</v>
      </c>
      <c r="S2256">
        <f t="shared" si="71"/>
        <v>24</v>
      </c>
    </row>
    <row r="2257" spans="1:19">
      <c r="A2257" t="s">
        <v>2331</v>
      </c>
      <c r="B2257" t="s">
        <v>13</v>
      </c>
      <c r="C2257" s="4">
        <v>28</v>
      </c>
      <c r="D2257" t="s">
        <v>14</v>
      </c>
      <c r="E2257" t="s">
        <v>15</v>
      </c>
      <c r="F2257" t="s">
        <v>31</v>
      </c>
      <c r="G2257" t="s">
        <v>27</v>
      </c>
      <c r="H2257" t="s">
        <v>37</v>
      </c>
      <c r="I2257" s="9">
        <v>45077</v>
      </c>
      <c r="J2257" s="9">
        <v>45085</v>
      </c>
      <c r="K2257" s="9">
        <v>45090</v>
      </c>
      <c r="L2257" t="s">
        <v>19</v>
      </c>
      <c r="M2257" s="5"/>
      <c r="O2257" t="s">
        <v>20</v>
      </c>
      <c r="P2257" s="4">
        <v>4</v>
      </c>
      <c r="Q2257" t="s">
        <v>28</v>
      </c>
      <c r="R2257" s="10" t="str">
        <f t="shared" si="70"/>
        <v>28-33</v>
      </c>
      <c r="S2257">
        <f t="shared" si="71"/>
        <v>13</v>
      </c>
    </row>
    <row r="2258" spans="1:19">
      <c r="A2258" t="s">
        <v>2332</v>
      </c>
      <c r="B2258" t="s">
        <v>13</v>
      </c>
      <c r="C2258" s="4">
        <v>39</v>
      </c>
      <c r="D2258" t="s">
        <v>14</v>
      </c>
      <c r="E2258" t="s">
        <v>65</v>
      </c>
      <c r="F2258" t="s">
        <v>61</v>
      </c>
      <c r="G2258" t="s">
        <v>27</v>
      </c>
      <c r="H2258" t="s">
        <v>37</v>
      </c>
      <c r="I2258" s="9">
        <v>45077</v>
      </c>
      <c r="J2258" s="9">
        <v>45090</v>
      </c>
      <c r="K2258" s="9">
        <v>45098</v>
      </c>
      <c r="L2258" t="s">
        <v>19</v>
      </c>
      <c r="M2258" s="5"/>
      <c r="O2258" t="s">
        <v>20</v>
      </c>
      <c r="P2258" s="4">
        <v>5</v>
      </c>
      <c r="Q2258" t="s">
        <v>28</v>
      </c>
      <c r="R2258" s="10" t="str">
        <f t="shared" si="70"/>
        <v>34-39</v>
      </c>
      <c r="S2258">
        <f t="shared" si="71"/>
        <v>21</v>
      </c>
    </row>
    <row r="2259" spans="1:19">
      <c r="A2259" t="s">
        <v>2333</v>
      </c>
      <c r="B2259" t="s">
        <v>13</v>
      </c>
      <c r="C2259" s="4">
        <v>26</v>
      </c>
      <c r="D2259" t="s">
        <v>129</v>
      </c>
      <c r="E2259" t="s">
        <v>205</v>
      </c>
      <c r="F2259" t="s">
        <v>78</v>
      </c>
      <c r="G2259" t="s">
        <v>17</v>
      </c>
      <c r="H2259" t="s">
        <v>18</v>
      </c>
      <c r="I2259" s="9">
        <v>45077</v>
      </c>
      <c r="J2259" s="9">
        <v>45090</v>
      </c>
      <c r="K2259" s="9">
        <v>45100</v>
      </c>
      <c r="L2259" t="s">
        <v>19</v>
      </c>
      <c r="M2259" s="5"/>
      <c r="O2259" t="s">
        <v>45</v>
      </c>
      <c r="P2259" s="4">
        <v>4</v>
      </c>
      <c r="Q2259" t="s">
        <v>28</v>
      </c>
      <c r="R2259" s="10" t="str">
        <f t="shared" si="70"/>
        <v>22-27</v>
      </c>
      <c r="S2259">
        <f t="shared" si="71"/>
        <v>23</v>
      </c>
    </row>
    <row r="2260" spans="1:19">
      <c r="A2260" t="s">
        <v>2334</v>
      </c>
      <c r="B2260" t="s">
        <v>13</v>
      </c>
      <c r="C2260" s="4">
        <v>49</v>
      </c>
      <c r="D2260" t="s">
        <v>58</v>
      </c>
      <c r="E2260" t="s">
        <v>111</v>
      </c>
      <c r="F2260" t="s">
        <v>96</v>
      </c>
      <c r="G2260" t="s">
        <v>27</v>
      </c>
      <c r="H2260" t="s">
        <v>18</v>
      </c>
      <c r="I2260" s="9">
        <v>45078</v>
      </c>
      <c r="J2260" s="9">
        <v>45088</v>
      </c>
      <c r="K2260" s="9">
        <v>45094</v>
      </c>
      <c r="L2260" t="s">
        <v>75</v>
      </c>
      <c r="M2260" s="5"/>
      <c r="P2260" s="4">
        <v>3</v>
      </c>
      <c r="Q2260" t="s">
        <v>63</v>
      </c>
      <c r="R2260" s="10" t="str">
        <f t="shared" si="70"/>
        <v>46-51</v>
      </c>
      <c r="S2260">
        <f t="shared" si="71"/>
        <v>16</v>
      </c>
    </row>
    <row r="2261" spans="1:19">
      <c r="A2261" t="s">
        <v>2335</v>
      </c>
      <c r="B2261" t="s">
        <v>13</v>
      </c>
      <c r="C2261" s="4">
        <v>31</v>
      </c>
      <c r="D2261" t="s">
        <v>14</v>
      </c>
      <c r="E2261" t="s">
        <v>65</v>
      </c>
      <c r="F2261" t="s">
        <v>50</v>
      </c>
      <c r="G2261" t="s">
        <v>17</v>
      </c>
      <c r="H2261" t="s">
        <v>37</v>
      </c>
      <c r="I2261" s="9">
        <v>45078</v>
      </c>
      <c r="J2261" s="9">
        <v>45096</v>
      </c>
      <c r="K2261" s="9">
        <v>45104</v>
      </c>
      <c r="L2261" t="s">
        <v>56</v>
      </c>
      <c r="M2261" s="5"/>
      <c r="P2261" s="4">
        <v>4</v>
      </c>
      <c r="Q2261" t="s">
        <v>28</v>
      </c>
      <c r="R2261" s="10" t="str">
        <f t="shared" si="70"/>
        <v>28-33</v>
      </c>
      <c r="S2261">
        <f t="shared" si="71"/>
        <v>26</v>
      </c>
    </row>
    <row r="2262" spans="1:19">
      <c r="A2262" t="s">
        <v>2336</v>
      </c>
      <c r="B2262" t="s">
        <v>30</v>
      </c>
      <c r="C2262" s="4">
        <v>23</v>
      </c>
      <c r="D2262" t="s">
        <v>14</v>
      </c>
      <c r="E2262" t="s">
        <v>15</v>
      </c>
      <c r="F2262" t="s">
        <v>96</v>
      </c>
      <c r="G2262" t="s">
        <v>69</v>
      </c>
      <c r="H2262" t="s">
        <v>18</v>
      </c>
      <c r="I2262" s="9">
        <v>45078</v>
      </c>
      <c r="J2262" s="9">
        <v>45094</v>
      </c>
      <c r="K2262" s="9">
        <v>45099</v>
      </c>
      <c r="L2262" t="s">
        <v>75</v>
      </c>
      <c r="M2262" s="5"/>
      <c r="P2262" s="4">
        <v>4</v>
      </c>
      <c r="Q2262" t="s">
        <v>21</v>
      </c>
      <c r="R2262" s="10" t="str">
        <f t="shared" si="70"/>
        <v>22-27</v>
      </c>
      <c r="S2262">
        <f t="shared" si="71"/>
        <v>21</v>
      </c>
    </row>
    <row r="2263" spans="1:19">
      <c r="A2263" t="s">
        <v>2337</v>
      </c>
      <c r="B2263" t="s">
        <v>30</v>
      </c>
      <c r="C2263" s="4">
        <v>27</v>
      </c>
      <c r="D2263" t="s">
        <v>24</v>
      </c>
      <c r="E2263" t="s">
        <v>43</v>
      </c>
      <c r="F2263" t="s">
        <v>44</v>
      </c>
      <c r="G2263" t="s">
        <v>32</v>
      </c>
      <c r="H2263" t="s">
        <v>37</v>
      </c>
      <c r="I2263" s="9">
        <v>45078</v>
      </c>
      <c r="J2263" s="9">
        <v>45097</v>
      </c>
      <c r="K2263" s="9">
        <v>45103</v>
      </c>
      <c r="L2263" t="s">
        <v>38</v>
      </c>
      <c r="M2263" s="5"/>
      <c r="P2263" s="4">
        <v>4</v>
      </c>
      <c r="Q2263" t="s">
        <v>28</v>
      </c>
      <c r="R2263" s="10" t="str">
        <f t="shared" si="70"/>
        <v>22-27</v>
      </c>
      <c r="S2263">
        <f t="shared" si="71"/>
        <v>25</v>
      </c>
    </row>
    <row r="2264" spans="1:19">
      <c r="A2264" t="s">
        <v>2338</v>
      </c>
      <c r="B2264" t="s">
        <v>30</v>
      </c>
      <c r="C2264" s="4">
        <v>33</v>
      </c>
      <c r="D2264" t="s">
        <v>24</v>
      </c>
      <c r="E2264" t="s">
        <v>25</v>
      </c>
      <c r="F2264" t="s">
        <v>16</v>
      </c>
      <c r="G2264" t="s">
        <v>32</v>
      </c>
      <c r="H2264" t="s">
        <v>37</v>
      </c>
      <c r="I2264" s="9">
        <v>45078</v>
      </c>
      <c r="J2264" s="9">
        <v>45087</v>
      </c>
      <c r="K2264" s="9">
        <v>45098</v>
      </c>
      <c r="L2264" t="s">
        <v>19</v>
      </c>
      <c r="M2264" s="4">
        <v>41827</v>
      </c>
      <c r="N2264">
        <v>3.7</v>
      </c>
      <c r="O2264" t="s">
        <v>20</v>
      </c>
      <c r="P2264" s="4">
        <v>4</v>
      </c>
      <c r="Q2264" t="s">
        <v>28</v>
      </c>
      <c r="R2264" s="10" t="str">
        <f t="shared" si="70"/>
        <v>28-33</v>
      </c>
      <c r="S2264">
        <f t="shared" si="71"/>
        <v>20</v>
      </c>
    </row>
    <row r="2265" spans="1:19">
      <c r="A2265" t="s">
        <v>2339</v>
      </c>
      <c r="B2265" t="s">
        <v>13</v>
      </c>
      <c r="C2265" s="4">
        <v>40</v>
      </c>
      <c r="D2265" t="s">
        <v>14</v>
      </c>
      <c r="E2265" t="s">
        <v>15</v>
      </c>
      <c r="F2265" t="s">
        <v>78</v>
      </c>
      <c r="G2265" t="s">
        <v>17</v>
      </c>
      <c r="H2265" t="s">
        <v>48</v>
      </c>
      <c r="I2265" s="9">
        <v>45078</v>
      </c>
      <c r="J2265" s="9">
        <v>45094</v>
      </c>
      <c r="K2265" s="9">
        <v>45099</v>
      </c>
      <c r="L2265" t="s">
        <v>75</v>
      </c>
      <c r="M2265" s="5"/>
      <c r="P2265" s="4">
        <v>5</v>
      </c>
      <c r="Q2265" t="s">
        <v>21</v>
      </c>
      <c r="R2265" s="10" t="str">
        <f t="shared" si="70"/>
        <v>40-45</v>
      </c>
      <c r="S2265">
        <f t="shared" si="71"/>
        <v>21</v>
      </c>
    </row>
    <row r="2266" spans="1:19">
      <c r="A2266" t="s">
        <v>2340</v>
      </c>
      <c r="B2266" t="s">
        <v>30</v>
      </c>
      <c r="C2266" s="4">
        <v>23</v>
      </c>
      <c r="D2266" t="s">
        <v>14</v>
      </c>
      <c r="E2266" t="s">
        <v>15</v>
      </c>
      <c r="F2266" t="s">
        <v>50</v>
      </c>
      <c r="G2266" t="s">
        <v>17</v>
      </c>
      <c r="H2266" t="s">
        <v>48</v>
      </c>
      <c r="I2266" s="9">
        <v>45079</v>
      </c>
      <c r="J2266" s="9">
        <v>45098</v>
      </c>
      <c r="K2266" s="9">
        <v>45103</v>
      </c>
      <c r="L2266" t="s">
        <v>19</v>
      </c>
      <c r="M2266" s="4">
        <v>50012</v>
      </c>
      <c r="N2266">
        <v>4</v>
      </c>
      <c r="O2266" t="s">
        <v>45</v>
      </c>
      <c r="P2266" s="4">
        <v>4</v>
      </c>
      <c r="Q2266" t="s">
        <v>28</v>
      </c>
      <c r="R2266" s="10" t="str">
        <f t="shared" si="70"/>
        <v>22-27</v>
      </c>
      <c r="S2266">
        <f t="shared" si="71"/>
        <v>24</v>
      </c>
    </row>
    <row r="2267" spans="1:19">
      <c r="A2267" t="s">
        <v>2341</v>
      </c>
      <c r="B2267" t="s">
        <v>30</v>
      </c>
      <c r="C2267" s="4">
        <v>25</v>
      </c>
      <c r="D2267" t="s">
        <v>24</v>
      </c>
      <c r="E2267" t="s">
        <v>25</v>
      </c>
      <c r="F2267" t="s">
        <v>61</v>
      </c>
      <c r="G2267" t="s">
        <v>27</v>
      </c>
      <c r="H2267" t="s">
        <v>48</v>
      </c>
      <c r="I2267" s="9">
        <v>45079</v>
      </c>
      <c r="J2267" s="9">
        <v>45099</v>
      </c>
      <c r="K2267" s="9">
        <v>45106</v>
      </c>
      <c r="L2267" t="s">
        <v>56</v>
      </c>
      <c r="M2267" s="5"/>
      <c r="P2267" s="4">
        <v>3</v>
      </c>
      <c r="Q2267" t="s">
        <v>28</v>
      </c>
      <c r="R2267" s="10" t="str">
        <f t="shared" si="70"/>
        <v>22-27</v>
      </c>
      <c r="S2267">
        <f t="shared" si="71"/>
        <v>27</v>
      </c>
    </row>
    <row r="2268" spans="1:19">
      <c r="A2268" t="s">
        <v>2342</v>
      </c>
      <c r="B2268" t="s">
        <v>30</v>
      </c>
      <c r="C2268" s="4">
        <v>34</v>
      </c>
      <c r="D2268" t="s">
        <v>24</v>
      </c>
      <c r="E2268" t="s">
        <v>25</v>
      </c>
      <c r="F2268" t="s">
        <v>50</v>
      </c>
      <c r="G2268" t="s">
        <v>27</v>
      </c>
      <c r="H2268" t="s">
        <v>37</v>
      </c>
      <c r="I2268" s="9">
        <v>45079</v>
      </c>
      <c r="J2268" s="9">
        <v>45090</v>
      </c>
      <c r="K2268" s="9">
        <v>45094</v>
      </c>
      <c r="L2268" t="s">
        <v>19</v>
      </c>
      <c r="M2268" s="5"/>
      <c r="O2268" t="s">
        <v>20</v>
      </c>
      <c r="P2268" s="4">
        <v>4</v>
      </c>
      <c r="Q2268" t="s">
        <v>28</v>
      </c>
      <c r="R2268" s="10" t="str">
        <f t="shared" si="70"/>
        <v>34-39</v>
      </c>
      <c r="S2268">
        <f t="shared" si="71"/>
        <v>15</v>
      </c>
    </row>
    <row r="2269" spans="1:19">
      <c r="A2269" t="s">
        <v>2343</v>
      </c>
      <c r="B2269" t="s">
        <v>30</v>
      </c>
      <c r="C2269" s="4">
        <v>50</v>
      </c>
      <c r="D2269" t="s">
        <v>14</v>
      </c>
      <c r="E2269" t="s">
        <v>15</v>
      </c>
      <c r="F2269" t="s">
        <v>44</v>
      </c>
      <c r="G2269" t="s">
        <v>27</v>
      </c>
      <c r="H2269" t="s">
        <v>48</v>
      </c>
      <c r="I2269" s="9">
        <v>45079</v>
      </c>
      <c r="J2269" s="9">
        <v>45089</v>
      </c>
      <c r="K2269" s="9">
        <v>45100</v>
      </c>
      <c r="L2269" t="s">
        <v>19</v>
      </c>
      <c r="M2269" s="4">
        <v>76608</v>
      </c>
      <c r="N2269">
        <v>4.5</v>
      </c>
      <c r="O2269" t="s">
        <v>20</v>
      </c>
      <c r="P2269" s="4">
        <v>5</v>
      </c>
      <c r="Q2269" t="s">
        <v>21</v>
      </c>
      <c r="R2269" s="10" t="str">
        <f t="shared" si="70"/>
        <v>46-51</v>
      </c>
      <c r="S2269">
        <f t="shared" si="71"/>
        <v>21</v>
      </c>
    </row>
    <row r="2270" spans="1:19">
      <c r="A2270" t="s">
        <v>2344</v>
      </c>
      <c r="B2270" t="s">
        <v>13</v>
      </c>
      <c r="C2270" s="4">
        <v>34</v>
      </c>
      <c r="D2270" t="s">
        <v>14</v>
      </c>
      <c r="E2270" t="s">
        <v>15</v>
      </c>
      <c r="F2270" t="s">
        <v>78</v>
      </c>
      <c r="G2270" t="s">
        <v>27</v>
      </c>
      <c r="H2270" t="s">
        <v>18</v>
      </c>
      <c r="I2270" s="9">
        <v>45080</v>
      </c>
      <c r="J2270" s="9">
        <v>45093</v>
      </c>
      <c r="K2270" s="9">
        <v>45099</v>
      </c>
      <c r="L2270" t="s">
        <v>38</v>
      </c>
      <c r="M2270" s="5"/>
      <c r="P2270" s="4">
        <v>4</v>
      </c>
      <c r="Q2270" t="s">
        <v>28</v>
      </c>
      <c r="R2270" s="10" t="str">
        <f t="shared" si="70"/>
        <v>34-39</v>
      </c>
      <c r="S2270">
        <f t="shared" si="71"/>
        <v>19</v>
      </c>
    </row>
    <row r="2271" spans="1:19">
      <c r="A2271" t="s">
        <v>2345</v>
      </c>
      <c r="B2271" t="s">
        <v>13</v>
      </c>
      <c r="C2271" s="4">
        <v>27</v>
      </c>
      <c r="D2271" t="s">
        <v>80</v>
      </c>
      <c r="E2271" t="s">
        <v>81</v>
      </c>
      <c r="F2271" t="s">
        <v>50</v>
      </c>
      <c r="G2271" t="s">
        <v>69</v>
      </c>
      <c r="H2271" t="s">
        <v>18</v>
      </c>
      <c r="I2271" s="9">
        <v>45080</v>
      </c>
      <c r="J2271" s="9">
        <v>45091</v>
      </c>
      <c r="K2271" s="9">
        <v>45099</v>
      </c>
      <c r="L2271" t="s">
        <v>19</v>
      </c>
      <c r="M2271" s="4">
        <v>35331</v>
      </c>
      <c r="N2271">
        <v>4.3</v>
      </c>
      <c r="O2271" t="s">
        <v>20</v>
      </c>
      <c r="P2271" s="4">
        <v>5</v>
      </c>
      <c r="Q2271" t="s">
        <v>28</v>
      </c>
      <c r="R2271" s="10" t="str">
        <f t="shared" si="70"/>
        <v>22-27</v>
      </c>
      <c r="S2271">
        <f t="shared" si="71"/>
        <v>19</v>
      </c>
    </row>
    <row r="2272" spans="1:19">
      <c r="A2272" t="s">
        <v>2346</v>
      </c>
      <c r="B2272" t="s">
        <v>13</v>
      </c>
      <c r="C2272" s="4">
        <v>25</v>
      </c>
      <c r="D2272" t="s">
        <v>14</v>
      </c>
      <c r="E2272" t="s">
        <v>15</v>
      </c>
      <c r="F2272" t="s">
        <v>96</v>
      </c>
      <c r="G2272" t="s">
        <v>69</v>
      </c>
      <c r="H2272" t="s">
        <v>18</v>
      </c>
      <c r="I2272" s="9">
        <v>45081</v>
      </c>
      <c r="J2272" s="9">
        <v>45097</v>
      </c>
      <c r="K2272" s="9">
        <v>45101</v>
      </c>
      <c r="L2272" t="s">
        <v>19</v>
      </c>
      <c r="M2272" s="4">
        <v>42444</v>
      </c>
      <c r="N2272">
        <v>4.3</v>
      </c>
      <c r="O2272" t="s">
        <v>20</v>
      </c>
      <c r="P2272" s="4">
        <v>5</v>
      </c>
      <c r="Q2272" t="s">
        <v>28</v>
      </c>
      <c r="R2272" s="10" t="str">
        <f t="shared" si="70"/>
        <v>22-27</v>
      </c>
      <c r="S2272">
        <f t="shared" si="71"/>
        <v>20</v>
      </c>
    </row>
    <row r="2273" spans="1:19">
      <c r="A2273" t="s">
        <v>2347</v>
      </c>
      <c r="B2273" t="s">
        <v>13</v>
      </c>
      <c r="C2273" s="4">
        <v>29</v>
      </c>
      <c r="D2273" t="s">
        <v>40</v>
      </c>
      <c r="E2273" t="s">
        <v>41</v>
      </c>
      <c r="F2273" t="s">
        <v>36</v>
      </c>
      <c r="G2273" t="s">
        <v>27</v>
      </c>
      <c r="H2273" t="s">
        <v>51</v>
      </c>
      <c r="I2273" s="9">
        <v>45081</v>
      </c>
      <c r="J2273" s="9">
        <v>45090</v>
      </c>
      <c r="K2273" s="9">
        <v>45101</v>
      </c>
      <c r="L2273" t="s">
        <v>19</v>
      </c>
      <c r="M2273" s="4">
        <v>60965</v>
      </c>
      <c r="N2273">
        <v>4.3</v>
      </c>
      <c r="O2273" t="s">
        <v>45</v>
      </c>
      <c r="P2273" s="4">
        <v>4</v>
      </c>
      <c r="Q2273" t="s">
        <v>28</v>
      </c>
      <c r="R2273" s="10" t="str">
        <f t="shared" si="70"/>
        <v>28-33</v>
      </c>
      <c r="S2273">
        <f t="shared" si="71"/>
        <v>20</v>
      </c>
    </row>
    <row r="2274" spans="1:19">
      <c r="A2274" t="s">
        <v>2348</v>
      </c>
      <c r="B2274" t="s">
        <v>13</v>
      </c>
      <c r="C2274" s="4">
        <v>31</v>
      </c>
      <c r="D2274" t="s">
        <v>24</v>
      </c>
      <c r="E2274" t="s">
        <v>43</v>
      </c>
      <c r="F2274" t="s">
        <v>96</v>
      </c>
      <c r="G2274" t="s">
        <v>17</v>
      </c>
      <c r="H2274" t="s">
        <v>18</v>
      </c>
      <c r="I2274" s="9">
        <v>45081</v>
      </c>
      <c r="J2274" s="9">
        <v>45099</v>
      </c>
      <c r="K2274" s="9">
        <v>45111</v>
      </c>
      <c r="L2274" t="s">
        <v>19</v>
      </c>
      <c r="M2274" s="4">
        <v>47579</v>
      </c>
      <c r="N2274">
        <v>4.8</v>
      </c>
      <c r="O2274" t="s">
        <v>20</v>
      </c>
      <c r="P2274" s="4">
        <v>1</v>
      </c>
      <c r="Q2274" t="s">
        <v>28</v>
      </c>
      <c r="R2274" s="10" t="str">
        <f t="shared" si="70"/>
        <v>28-33</v>
      </c>
      <c r="S2274">
        <f t="shared" si="71"/>
        <v>30</v>
      </c>
    </row>
    <row r="2275" spans="1:19">
      <c r="A2275" t="s">
        <v>2349</v>
      </c>
      <c r="B2275" t="s">
        <v>30</v>
      </c>
      <c r="C2275" s="4">
        <v>23</v>
      </c>
      <c r="D2275" t="s">
        <v>14</v>
      </c>
      <c r="E2275" t="s">
        <v>15</v>
      </c>
      <c r="F2275" t="s">
        <v>125</v>
      </c>
      <c r="G2275" t="s">
        <v>17</v>
      </c>
      <c r="H2275" t="s">
        <v>18</v>
      </c>
      <c r="I2275" s="9">
        <v>45082</v>
      </c>
      <c r="J2275" s="9">
        <v>45097</v>
      </c>
      <c r="K2275" s="9">
        <v>45108</v>
      </c>
      <c r="L2275" t="s">
        <v>56</v>
      </c>
      <c r="M2275" s="5"/>
      <c r="P2275" s="4">
        <v>5</v>
      </c>
      <c r="Q2275" t="s">
        <v>28</v>
      </c>
      <c r="R2275" s="10" t="str">
        <f t="shared" si="70"/>
        <v>22-27</v>
      </c>
      <c r="S2275">
        <f t="shared" si="71"/>
        <v>26</v>
      </c>
    </row>
    <row r="2276" spans="1:19">
      <c r="A2276" t="s">
        <v>2350</v>
      </c>
      <c r="B2276" t="s">
        <v>23</v>
      </c>
      <c r="C2276" s="4">
        <v>37</v>
      </c>
      <c r="D2276" t="s">
        <v>34</v>
      </c>
      <c r="E2276" t="s">
        <v>47</v>
      </c>
      <c r="F2276" t="s">
        <v>53</v>
      </c>
      <c r="G2276" t="s">
        <v>17</v>
      </c>
      <c r="H2276" t="s">
        <v>48</v>
      </c>
      <c r="I2276" s="9">
        <v>45082</v>
      </c>
      <c r="J2276" s="9">
        <v>45101</v>
      </c>
      <c r="K2276" s="9">
        <v>45110</v>
      </c>
      <c r="L2276" t="s">
        <v>19</v>
      </c>
      <c r="M2276" s="4">
        <v>50366</v>
      </c>
      <c r="N2276">
        <v>4.9000000000000004</v>
      </c>
      <c r="O2276" t="s">
        <v>20</v>
      </c>
      <c r="P2276" s="4">
        <v>3</v>
      </c>
      <c r="Q2276" t="s">
        <v>28</v>
      </c>
      <c r="R2276" s="10" t="str">
        <f t="shared" si="70"/>
        <v>34-39</v>
      </c>
      <c r="S2276">
        <f t="shared" si="71"/>
        <v>28</v>
      </c>
    </row>
    <row r="2277" spans="1:19">
      <c r="A2277" t="s">
        <v>2351</v>
      </c>
      <c r="B2277" t="s">
        <v>30</v>
      </c>
      <c r="C2277" s="4">
        <v>34</v>
      </c>
      <c r="D2277" t="s">
        <v>14</v>
      </c>
      <c r="E2277" t="s">
        <v>65</v>
      </c>
      <c r="F2277" t="s">
        <v>61</v>
      </c>
      <c r="G2277" t="s">
        <v>17</v>
      </c>
      <c r="H2277" t="s">
        <v>48</v>
      </c>
      <c r="I2277" s="9">
        <v>45082</v>
      </c>
      <c r="J2277" s="9">
        <v>45102</v>
      </c>
      <c r="K2277" s="9">
        <v>45110</v>
      </c>
      <c r="L2277" t="s">
        <v>19</v>
      </c>
      <c r="M2277" s="4">
        <v>66888</v>
      </c>
      <c r="N2277">
        <v>4.7</v>
      </c>
      <c r="O2277" t="s">
        <v>45</v>
      </c>
      <c r="P2277" s="4">
        <v>4</v>
      </c>
      <c r="Q2277" t="s">
        <v>28</v>
      </c>
      <c r="R2277" s="10" t="str">
        <f t="shared" si="70"/>
        <v>34-39</v>
      </c>
      <c r="S2277">
        <f t="shared" si="71"/>
        <v>28</v>
      </c>
    </row>
    <row r="2278" spans="1:19">
      <c r="A2278" t="s">
        <v>2352</v>
      </c>
      <c r="B2278" t="s">
        <v>30</v>
      </c>
      <c r="C2278" s="4">
        <v>22</v>
      </c>
      <c r="D2278" t="s">
        <v>58</v>
      </c>
      <c r="E2278" t="s">
        <v>111</v>
      </c>
      <c r="F2278" t="s">
        <v>36</v>
      </c>
      <c r="G2278" t="s">
        <v>27</v>
      </c>
      <c r="H2278" t="s">
        <v>37</v>
      </c>
      <c r="I2278" s="9">
        <v>45083</v>
      </c>
      <c r="J2278" s="9">
        <v>45100</v>
      </c>
      <c r="K2278" s="9">
        <v>45105</v>
      </c>
      <c r="L2278" t="s">
        <v>19</v>
      </c>
      <c r="M2278" s="4">
        <v>58368</v>
      </c>
      <c r="N2278">
        <v>4</v>
      </c>
      <c r="O2278" t="s">
        <v>45</v>
      </c>
      <c r="P2278" s="4">
        <v>5</v>
      </c>
      <c r="Q2278" t="s">
        <v>28</v>
      </c>
      <c r="R2278" s="10" t="str">
        <f t="shared" si="70"/>
        <v>22-27</v>
      </c>
      <c r="S2278">
        <f t="shared" si="71"/>
        <v>22</v>
      </c>
    </row>
    <row r="2279" spans="1:19">
      <c r="A2279" t="s">
        <v>2353</v>
      </c>
      <c r="B2279" t="s">
        <v>13</v>
      </c>
      <c r="C2279" s="4">
        <v>28</v>
      </c>
      <c r="D2279" t="s">
        <v>24</v>
      </c>
      <c r="E2279" t="s">
        <v>43</v>
      </c>
      <c r="F2279" t="s">
        <v>50</v>
      </c>
      <c r="G2279" t="s">
        <v>17</v>
      </c>
      <c r="H2279" t="s">
        <v>18</v>
      </c>
      <c r="I2279" s="9">
        <v>45083</v>
      </c>
      <c r="J2279" s="9">
        <v>45104</v>
      </c>
      <c r="K2279" s="9">
        <v>45116</v>
      </c>
      <c r="L2279" t="s">
        <v>75</v>
      </c>
      <c r="M2279" s="5"/>
      <c r="P2279" s="4">
        <v>4</v>
      </c>
      <c r="Q2279" t="s">
        <v>28</v>
      </c>
      <c r="R2279" s="10" t="str">
        <f t="shared" si="70"/>
        <v>28-33</v>
      </c>
      <c r="S2279">
        <f t="shared" si="71"/>
        <v>33</v>
      </c>
    </row>
    <row r="2280" spans="1:19">
      <c r="A2280" t="s">
        <v>2354</v>
      </c>
      <c r="B2280" t="s">
        <v>30</v>
      </c>
      <c r="C2280" s="4">
        <v>24</v>
      </c>
      <c r="D2280" t="s">
        <v>14</v>
      </c>
      <c r="E2280" t="s">
        <v>15</v>
      </c>
      <c r="F2280" t="s">
        <v>26</v>
      </c>
      <c r="G2280" t="s">
        <v>17</v>
      </c>
      <c r="H2280" t="s">
        <v>37</v>
      </c>
      <c r="I2280" s="9">
        <v>45083</v>
      </c>
      <c r="J2280" s="9">
        <v>45102</v>
      </c>
      <c r="K2280" s="9">
        <v>45107</v>
      </c>
      <c r="L2280" t="s">
        <v>56</v>
      </c>
      <c r="M2280" s="5"/>
      <c r="P2280" s="4">
        <v>4</v>
      </c>
      <c r="Q2280" t="s">
        <v>28</v>
      </c>
      <c r="R2280" s="10" t="str">
        <f t="shared" si="70"/>
        <v>22-27</v>
      </c>
      <c r="S2280">
        <f t="shared" si="71"/>
        <v>24</v>
      </c>
    </row>
    <row r="2281" spans="1:19">
      <c r="A2281" t="s">
        <v>2355</v>
      </c>
      <c r="B2281" t="s">
        <v>13</v>
      </c>
      <c r="C2281" s="4">
        <v>32</v>
      </c>
      <c r="D2281" t="s">
        <v>14</v>
      </c>
      <c r="E2281" t="s">
        <v>15</v>
      </c>
      <c r="F2281" t="s">
        <v>96</v>
      </c>
      <c r="G2281" t="s">
        <v>17</v>
      </c>
      <c r="H2281" t="s">
        <v>37</v>
      </c>
      <c r="I2281" s="9">
        <v>45084</v>
      </c>
      <c r="J2281" s="9">
        <v>45095</v>
      </c>
      <c r="K2281" s="9">
        <v>45104</v>
      </c>
      <c r="L2281" t="s">
        <v>75</v>
      </c>
      <c r="M2281" s="5"/>
      <c r="P2281" s="4">
        <v>5</v>
      </c>
      <c r="Q2281" t="s">
        <v>28</v>
      </c>
      <c r="R2281" s="10" t="str">
        <f t="shared" si="70"/>
        <v>28-33</v>
      </c>
      <c r="S2281">
        <f t="shared" si="71"/>
        <v>20</v>
      </c>
    </row>
    <row r="2282" spans="1:19">
      <c r="A2282" t="s">
        <v>2356</v>
      </c>
      <c r="B2282" t="s">
        <v>13</v>
      </c>
      <c r="C2282" s="4">
        <v>25</v>
      </c>
      <c r="D2282" t="s">
        <v>34</v>
      </c>
      <c r="E2282" t="s">
        <v>35</v>
      </c>
      <c r="F2282" t="s">
        <v>61</v>
      </c>
      <c r="G2282" t="s">
        <v>17</v>
      </c>
      <c r="H2282" t="s">
        <v>48</v>
      </c>
      <c r="I2282" s="9">
        <v>45084</v>
      </c>
      <c r="J2282" s="9">
        <v>45104</v>
      </c>
      <c r="K2282" s="9">
        <v>45114</v>
      </c>
      <c r="L2282" t="s">
        <v>19</v>
      </c>
      <c r="M2282" s="4">
        <v>63070</v>
      </c>
      <c r="N2282">
        <v>4.5999999999999996</v>
      </c>
      <c r="O2282" t="s">
        <v>20</v>
      </c>
      <c r="P2282" s="4">
        <v>4</v>
      </c>
      <c r="Q2282" t="s">
        <v>28</v>
      </c>
      <c r="R2282" s="10" t="str">
        <f t="shared" si="70"/>
        <v>22-27</v>
      </c>
      <c r="S2282">
        <f t="shared" si="71"/>
        <v>30</v>
      </c>
    </row>
    <row r="2283" spans="1:19">
      <c r="A2283" t="s">
        <v>2357</v>
      </c>
      <c r="B2283" t="s">
        <v>13</v>
      </c>
      <c r="C2283" s="4">
        <v>25</v>
      </c>
      <c r="D2283" t="s">
        <v>14</v>
      </c>
      <c r="E2283" t="s">
        <v>65</v>
      </c>
      <c r="F2283" t="s">
        <v>53</v>
      </c>
      <c r="G2283" t="s">
        <v>66</v>
      </c>
      <c r="H2283" t="s">
        <v>51</v>
      </c>
      <c r="I2283" s="9">
        <v>45084</v>
      </c>
      <c r="J2283" s="9">
        <v>45103</v>
      </c>
      <c r="K2283" s="9">
        <v>45110</v>
      </c>
      <c r="L2283" t="s">
        <v>38</v>
      </c>
      <c r="M2283" s="5"/>
      <c r="P2283" s="4">
        <v>5</v>
      </c>
      <c r="Q2283" t="s">
        <v>28</v>
      </c>
      <c r="R2283" s="10" t="str">
        <f t="shared" si="70"/>
        <v>22-27</v>
      </c>
      <c r="S2283">
        <f t="shared" si="71"/>
        <v>26</v>
      </c>
    </row>
    <row r="2284" spans="1:19">
      <c r="A2284" t="s">
        <v>2358</v>
      </c>
      <c r="B2284" t="s">
        <v>13</v>
      </c>
      <c r="C2284" s="4">
        <v>40</v>
      </c>
      <c r="D2284" t="s">
        <v>24</v>
      </c>
      <c r="E2284" t="s">
        <v>43</v>
      </c>
      <c r="F2284" t="s">
        <v>86</v>
      </c>
      <c r="G2284" t="s">
        <v>32</v>
      </c>
      <c r="H2284" t="s">
        <v>37</v>
      </c>
      <c r="I2284" s="9">
        <v>45084</v>
      </c>
      <c r="J2284" s="9">
        <v>45104</v>
      </c>
      <c r="K2284" s="9">
        <v>45110</v>
      </c>
      <c r="L2284" t="s">
        <v>19</v>
      </c>
      <c r="M2284" s="5"/>
      <c r="O2284" t="s">
        <v>20</v>
      </c>
      <c r="P2284" s="4">
        <v>4</v>
      </c>
      <c r="Q2284" t="s">
        <v>28</v>
      </c>
      <c r="R2284" s="10" t="str">
        <f t="shared" si="70"/>
        <v>40-45</v>
      </c>
      <c r="S2284">
        <f t="shared" si="71"/>
        <v>26</v>
      </c>
    </row>
    <row r="2285" spans="1:19">
      <c r="A2285" t="s">
        <v>2359</v>
      </c>
      <c r="B2285" t="s">
        <v>13</v>
      </c>
      <c r="C2285" s="4">
        <v>38</v>
      </c>
      <c r="D2285" t="s">
        <v>129</v>
      </c>
      <c r="E2285" t="s">
        <v>130</v>
      </c>
      <c r="F2285" t="s">
        <v>26</v>
      </c>
      <c r="G2285" t="s">
        <v>17</v>
      </c>
      <c r="H2285" t="s">
        <v>37</v>
      </c>
      <c r="I2285" s="9">
        <v>45084</v>
      </c>
      <c r="J2285" s="9">
        <v>45095</v>
      </c>
      <c r="K2285" s="9">
        <v>45105</v>
      </c>
      <c r="L2285" t="s">
        <v>19</v>
      </c>
      <c r="M2285" s="4">
        <v>70097</v>
      </c>
      <c r="N2285">
        <v>4.0999999999999996</v>
      </c>
      <c r="O2285" t="s">
        <v>20</v>
      </c>
      <c r="P2285" s="4">
        <v>4</v>
      </c>
      <c r="Q2285" t="s">
        <v>28</v>
      </c>
      <c r="R2285" s="10" t="str">
        <f t="shared" si="70"/>
        <v>34-39</v>
      </c>
      <c r="S2285">
        <f t="shared" si="71"/>
        <v>21</v>
      </c>
    </row>
    <row r="2286" spans="1:19">
      <c r="A2286" t="s">
        <v>2360</v>
      </c>
      <c r="B2286" t="s">
        <v>13</v>
      </c>
      <c r="C2286" s="4">
        <v>32</v>
      </c>
      <c r="D2286" t="s">
        <v>14</v>
      </c>
      <c r="E2286" t="s">
        <v>15</v>
      </c>
      <c r="F2286" t="s">
        <v>50</v>
      </c>
      <c r="G2286" t="s">
        <v>27</v>
      </c>
      <c r="H2286" t="s">
        <v>18</v>
      </c>
      <c r="I2286" s="9">
        <v>45085</v>
      </c>
      <c r="J2286" s="9">
        <v>45098</v>
      </c>
      <c r="K2286" s="9">
        <v>45110</v>
      </c>
      <c r="L2286" t="s">
        <v>19</v>
      </c>
      <c r="M2286" s="4">
        <v>48027</v>
      </c>
      <c r="N2286">
        <v>3.6</v>
      </c>
      <c r="O2286" t="s">
        <v>20</v>
      </c>
      <c r="P2286" s="4">
        <v>4</v>
      </c>
      <c r="Q2286" t="s">
        <v>21</v>
      </c>
      <c r="R2286" s="10" t="str">
        <f t="shared" si="70"/>
        <v>28-33</v>
      </c>
      <c r="S2286">
        <f t="shared" si="71"/>
        <v>25</v>
      </c>
    </row>
    <row r="2287" spans="1:19">
      <c r="A2287" t="s">
        <v>2361</v>
      </c>
      <c r="B2287" t="s">
        <v>13</v>
      </c>
      <c r="C2287" s="4">
        <v>25</v>
      </c>
      <c r="D2287" t="s">
        <v>24</v>
      </c>
      <c r="E2287" t="s">
        <v>43</v>
      </c>
      <c r="F2287" t="s">
        <v>53</v>
      </c>
      <c r="G2287" t="s">
        <v>17</v>
      </c>
      <c r="H2287" t="s">
        <v>37</v>
      </c>
      <c r="I2287" s="9">
        <v>45085</v>
      </c>
      <c r="J2287" s="9">
        <v>45098</v>
      </c>
      <c r="K2287" s="9">
        <v>45108</v>
      </c>
      <c r="L2287" t="s">
        <v>38</v>
      </c>
      <c r="M2287" s="5"/>
      <c r="P2287" s="4">
        <v>5</v>
      </c>
      <c r="Q2287" t="s">
        <v>28</v>
      </c>
      <c r="R2287" s="10" t="str">
        <f t="shared" si="70"/>
        <v>22-27</v>
      </c>
      <c r="S2287">
        <f t="shared" si="71"/>
        <v>23</v>
      </c>
    </row>
    <row r="2288" spans="1:19">
      <c r="A2288" t="s">
        <v>2362</v>
      </c>
      <c r="B2288" t="s">
        <v>23</v>
      </c>
      <c r="C2288" s="4">
        <v>28</v>
      </c>
      <c r="D2288" t="s">
        <v>40</v>
      </c>
      <c r="E2288" t="s">
        <v>41</v>
      </c>
      <c r="F2288" t="s">
        <v>96</v>
      </c>
      <c r="G2288" t="s">
        <v>32</v>
      </c>
      <c r="H2288" t="s">
        <v>18</v>
      </c>
      <c r="I2288" s="9">
        <v>45086</v>
      </c>
      <c r="J2288" s="9">
        <v>45108</v>
      </c>
      <c r="K2288" s="9">
        <v>45120</v>
      </c>
      <c r="L2288" t="s">
        <v>38</v>
      </c>
      <c r="M2288" s="5"/>
      <c r="P2288" s="4">
        <v>5</v>
      </c>
      <c r="Q2288" t="s">
        <v>28</v>
      </c>
      <c r="R2288" s="10" t="str">
        <f t="shared" si="70"/>
        <v>28-33</v>
      </c>
      <c r="S2288">
        <f t="shared" si="71"/>
        <v>34</v>
      </c>
    </row>
    <row r="2289" spans="1:19">
      <c r="A2289" t="s">
        <v>2363</v>
      </c>
      <c r="B2289" t="s">
        <v>13</v>
      </c>
      <c r="C2289" s="4">
        <v>30</v>
      </c>
      <c r="D2289" t="s">
        <v>24</v>
      </c>
      <c r="E2289" t="s">
        <v>43</v>
      </c>
      <c r="F2289" t="s">
        <v>86</v>
      </c>
      <c r="G2289" t="s">
        <v>27</v>
      </c>
      <c r="H2289" t="s">
        <v>18</v>
      </c>
      <c r="I2289" s="9">
        <v>45086</v>
      </c>
      <c r="J2289" s="9">
        <v>45098</v>
      </c>
      <c r="K2289" s="9">
        <v>45107</v>
      </c>
      <c r="L2289" t="s">
        <v>19</v>
      </c>
      <c r="M2289" s="4">
        <v>197393</v>
      </c>
      <c r="N2289">
        <v>4</v>
      </c>
      <c r="O2289" t="s">
        <v>45</v>
      </c>
      <c r="P2289" s="4">
        <v>4</v>
      </c>
      <c r="Q2289" t="s">
        <v>21</v>
      </c>
      <c r="R2289" s="10" t="str">
        <f t="shared" si="70"/>
        <v>28-33</v>
      </c>
      <c r="S2289">
        <f t="shared" si="71"/>
        <v>21</v>
      </c>
    </row>
    <row r="2290" spans="1:19">
      <c r="A2290" t="s">
        <v>2364</v>
      </c>
      <c r="B2290" t="s">
        <v>13</v>
      </c>
      <c r="C2290" s="4">
        <v>25</v>
      </c>
      <c r="D2290" t="s">
        <v>14</v>
      </c>
      <c r="E2290" t="s">
        <v>65</v>
      </c>
      <c r="F2290" t="s">
        <v>78</v>
      </c>
      <c r="G2290" t="s">
        <v>17</v>
      </c>
      <c r="H2290" t="s">
        <v>37</v>
      </c>
      <c r="I2290" s="9">
        <v>45086</v>
      </c>
      <c r="J2290" s="9">
        <v>45102</v>
      </c>
      <c r="K2290" s="9">
        <v>45106</v>
      </c>
      <c r="L2290" t="s">
        <v>19</v>
      </c>
      <c r="M2290" s="4">
        <v>44969</v>
      </c>
      <c r="N2290">
        <v>3.9</v>
      </c>
      <c r="O2290" t="s">
        <v>45</v>
      </c>
      <c r="P2290" s="4">
        <v>3</v>
      </c>
      <c r="Q2290" t="s">
        <v>28</v>
      </c>
      <c r="R2290" s="10" t="str">
        <f t="shared" si="70"/>
        <v>22-27</v>
      </c>
      <c r="S2290">
        <f t="shared" si="71"/>
        <v>20</v>
      </c>
    </row>
    <row r="2291" spans="1:19">
      <c r="A2291" t="s">
        <v>2365</v>
      </c>
      <c r="B2291" t="s">
        <v>13</v>
      </c>
      <c r="C2291" s="4">
        <v>23</v>
      </c>
      <c r="D2291" t="s">
        <v>14</v>
      </c>
      <c r="E2291" t="s">
        <v>65</v>
      </c>
      <c r="F2291" t="s">
        <v>16</v>
      </c>
      <c r="G2291" t="s">
        <v>27</v>
      </c>
      <c r="H2291" t="s">
        <v>37</v>
      </c>
      <c r="I2291" s="9">
        <v>45086</v>
      </c>
      <c r="J2291" s="9">
        <v>45104</v>
      </c>
      <c r="K2291" s="9">
        <v>45115</v>
      </c>
      <c r="L2291" t="s">
        <v>75</v>
      </c>
      <c r="M2291" s="5"/>
      <c r="P2291" s="4">
        <v>5</v>
      </c>
      <c r="Q2291" t="s">
        <v>28</v>
      </c>
      <c r="R2291" s="10" t="str">
        <f t="shared" si="70"/>
        <v>22-27</v>
      </c>
      <c r="S2291">
        <f t="shared" si="71"/>
        <v>29</v>
      </c>
    </row>
    <row r="2292" spans="1:19">
      <c r="A2292" t="s">
        <v>2366</v>
      </c>
      <c r="B2292" t="s">
        <v>30</v>
      </c>
      <c r="C2292" s="4">
        <v>25</v>
      </c>
      <c r="D2292" t="s">
        <v>24</v>
      </c>
      <c r="E2292" t="s">
        <v>43</v>
      </c>
      <c r="F2292" t="s">
        <v>26</v>
      </c>
      <c r="G2292" t="s">
        <v>27</v>
      </c>
      <c r="H2292" t="s">
        <v>48</v>
      </c>
      <c r="I2292" s="9">
        <v>45086</v>
      </c>
      <c r="J2292" s="9">
        <v>45100</v>
      </c>
      <c r="K2292" s="9">
        <v>45108</v>
      </c>
      <c r="L2292" t="s">
        <v>19</v>
      </c>
      <c r="M2292" s="4">
        <v>52475</v>
      </c>
      <c r="N2292">
        <v>4.5999999999999996</v>
      </c>
      <c r="O2292" t="s">
        <v>20</v>
      </c>
      <c r="P2292" s="4">
        <v>4</v>
      </c>
      <c r="Q2292" t="s">
        <v>28</v>
      </c>
      <c r="R2292" s="10" t="str">
        <f t="shared" si="70"/>
        <v>22-27</v>
      </c>
      <c r="S2292">
        <f t="shared" si="71"/>
        <v>22</v>
      </c>
    </row>
    <row r="2293" spans="1:19">
      <c r="A2293" t="s">
        <v>2367</v>
      </c>
      <c r="B2293" t="s">
        <v>13</v>
      </c>
      <c r="C2293" s="4">
        <v>25</v>
      </c>
      <c r="D2293" t="s">
        <v>24</v>
      </c>
      <c r="E2293" t="s">
        <v>43</v>
      </c>
      <c r="F2293" t="s">
        <v>26</v>
      </c>
      <c r="G2293" t="s">
        <v>27</v>
      </c>
      <c r="H2293" t="s">
        <v>37</v>
      </c>
      <c r="I2293" s="9">
        <v>45087</v>
      </c>
      <c r="J2293" s="9">
        <v>45099</v>
      </c>
      <c r="K2293" s="9">
        <v>45108</v>
      </c>
      <c r="L2293" t="s">
        <v>19</v>
      </c>
      <c r="M2293" s="5"/>
      <c r="O2293" t="s">
        <v>45</v>
      </c>
      <c r="P2293" s="4">
        <v>1</v>
      </c>
      <c r="Q2293" t="s">
        <v>21</v>
      </c>
      <c r="R2293" s="10" t="str">
        <f t="shared" si="70"/>
        <v>22-27</v>
      </c>
      <c r="S2293">
        <f t="shared" si="71"/>
        <v>21</v>
      </c>
    </row>
    <row r="2294" spans="1:19">
      <c r="A2294" t="s">
        <v>2368</v>
      </c>
      <c r="B2294" t="s">
        <v>13</v>
      </c>
      <c r="C2294" s="4">
        <v>33</v>
      </c>
      <c r="D2294" t="s">
        <v>14</v>
      </c>
      <c r="E2294" t="s">
        <v>15</v>
      </c>
      <c r="F2294" t="s">
        <v>106</v>
      </c>
      <c r="G2294" t="s">
        <v>27</v>
      </c>
      <c r="H2294" t="s">
        <v>37</v>
      </c>
      <c r="I2294" s="9">
        <v>45087</v>
      </c>
      <c r="J2294" s="9">
        <v>45095</v>
      </c>
      <c r="K2294" s="9">
        <v>45100</v>
      </c>
      <c r="L2294" t="s">
        <v>19</v>
      </c>
      <c r="M2294" s="4">
        <v>167115</v>
      </c>
      <c r="N2294">
        <v>4.5</v>
      </c>
      <c r="O2294" t="s">
        <v>20</v>
      </c>
      <c r="P2294" s="4">
        <v>5</v>
      </c>
      <c r="Q2294" t="s">
        <v>28</v>
      </c>
      <c r="R2294" s="10" t="str">
        <f t="shared" si="70"/>
        <v>28-33</v>
      </c>
      <c r="S2294">
        <f t="shared" si="71"/>
        <v>13</v>
      </c>
    </row>
    <row r="2295" spans="1:19">
      <c r="A2295" t="s">
        <v>2369</v>
      </c>
      <c r="B2295" t="s">
        <v>13</v>
      </c>
      <c r="C2295" s="4">
        <v>24</v>
      </c>
      <c r="D2295" t="s">
        <v>14</v>
      </c>
      <c r="E2295" t="s">
        <v>65</v>
      </c>
      <c r="F2295" t="s">
        <v>31</v>
      </c>
      <c r="G2295" t="s">
        <v>17</v>
      </c>
      <c r="H2295" t="s">
        <v>18</v>
      </c>
      <c r="I2295" s="9">
        <v>45087</v>
      </c>
      <c r="J2295" s="9">
        <v>45096</v>
      </c>
      <c r="K2295" s="9">
        <v>45100</v>
      </c>
      <c r="L2295" t="s">
        <v>19</v>
      </c>
      <c r="M2295" s="4">
        <v>88785</v>
      </c>
      <c r="N2295">
        <v>4.5999999999999996</v>
      </c>
      <c r="O2295" t="s">
        <v>20</v>
      </c>
      <c r="P2295" s="5"/>
      <c r="Q2295" t="s">
        <v>28</v>
      </c>
      <c r="R2295" s="10" t="str">
        <f t="shared" si="70"/>
        <v>22-27</v>
      </c>
      <c r="S2295">
        <f t="shared" si="71"/>
        <v>13</v>
      </c>
    </row>
    <row r="2296" spans="1:19">
      <c r="A2296" t="s">
        <v>2370</v>
      </c>
      <c r="B2296" t="s">
        <v>13</v>
      </c>
      <c r="C2296" s="4">
        <v>36</v>
      </c>
      <c r="D2296" t="s">
        <v>24</v>
      </c>
      <c r="E2296" t="s">
        <v>25</v>
      </c>
      <c r="F2296" t="s">
        <v>31</v>
      </c>
      <c r="G2296" t="s">
        <v>69</v>
      </c>
      <c r="H2296" t="s">
        <v>37</v>
      </c>
      <c r="I2296" s="9">
        <v>45088</v>
      </c>
      <c r="J2296" s="9">
        <v>45101</v>
      </c>
      <c r="K2296" s="9">
        <v>45111</v>
      </c>
      <c r="L2296" t="s">
        <v>38</v>
      </c>
      <c r="M2296" s="5"/>
      <c r="P2296" s="4">
        <v>5</v>
      </c>
      <c r="Q2296" t="s">
        <v>28</v>
      </c>
      <c r="R2296" s="10" t="str">
        <f t="shared" si="70"/>
        <v>34-39</v>
      </c>
      <c r="S2296">
        <f t="shared" si="71"/>
        <v>23</v>
      </c>
    </row>
    <row r="2297" spans="1:19">
      <c r="A2297" t="s">
        <v>2371</v>
      </c>
      <c r="B2297" t="s">
        <v>13</v>
      </c>
      <c r="C2297" s="4">
        <v>25</v>
      </c>
      <c r="D2297" t="s">
        <v>14</v>
      </c>
      <c r="E2297" t="s">
        <v>15</v>
      </c>
      <c r="F2297" t="s">
        <v>106</v>
      </c>
      <c r="G2297" t="s">
        <v>17</v>
      </c>
      <c r="H2297" t="s">
        <v>48</v>
      </c>
      <c r="I2297" s="9">
        <v>45088</v>
      </c>
      <c r="J2297" s="9">
        <v>45101</v>
      </c>
      <c r="K2297" s="9">
        <v>45111</v>
      </c>
      <c r="L2297" t="s">
        <v>19</v>
      </c>
      <c r="M2297" s="4">
        <v>144001</v>
      </c>
      <c r="N2297">
        <v>4.8</v>
      </c>
      <c r="O2297" t="s">
        <v>20</v>
      </c>
      <c r="P2297" s="4">
        <v>4</v>
      </c>
      <c r="Q2297" t="s">
        <v>28</v>
      </c>
      <c r="R2297" s="10" t="str">
        <f t="shared" si="70"/>
        <v>22-27</v>
      </c>
      <c r="S2297">
        <f t="shared" si="71"/>
        <v>23</v>
      </c>
    </row>
    <row r="2298" spans="1:19">
      <c r="A2298" t="s">
        <v>2372</v>
      </c>
      <c r="B2298" t="s">
        <v>13</v>
      </c>
      <c r="C2298" s="4">
        <v>25</v>
      </c>
      <c r="D2298" t="s">
        <v>34</v>
      </c>
      <c r="E2298" t="s">
        <v>35</v>
      </c>
      <c r="F2298" t="s">
        <v>73</v>
      </c>
      <c r="G2298" t="s">
        <v>17</v>
      </c>
      <c r="H2298" t="s">
        <v>37</v>
      </c>
      <c r="I2298" s="9">
        <v>45089</v>
      </c>
      <c r="J2298" s="9">
        <v>45104</v>
      </c>
      <c r="K2298" s="9">
        <v>45111</v>
      </c>
      <c r="L2298" t="s">
        <v>19</v>
      </c>
      <c r="M2298" s="4">
        <v>183166</v>
      </c>
      <c r="N2298">
        <v>4.9000000000000004</v>
      </c>
      <c r="O2298" t="s">
        <v>20</v>
      </c>
      <c r="P2298" s="4">
        <v>4</v>
      </c>
      <c r="Q2298" t="s">
        <v>21</v>
      </c>
      <c r="R2298" s="10" t="str">
        <f t="shared" si="70"/>
        <v>22-27</v>
      </c>
      <c r="S2298">
        <f t="shared" si="71"/>
        <v>22</v>
      </c>
    </row>
    <row r="2299" spans="1:19">
      <c r="A2299" t="s">
        <v>2373</v>
      </c>
      <c r="B2299" t="s">
        <v>13</v>
      </c>
      <c r="C2299" s="4">
        <v>22</v>
      </c>
      <c r="D2299" t="s">
        <v>24</v>
      </c>
      <c r="E2299" t="s">
        <v>43</v>
      </c>
      <c r="F2299" t="s">
        <v>44</v>
      </c>
      <c r="G2299" t="s">
        <v>32</v>
      </c>
      <c r="H2299" t="s">
        <v>67</v>
      </c>
      <c r="I2299" s="9">
        <v>45089</v>
      </c>
      <c r="J2299" s="9">
        <v>45104</v>
      </c>
      <c r="K2299" s="9">
        <v>45112</v>
      </c>
      <c r="L2299" t="s">
        <v>19</v>
      </c>
      <c r="M2299" s="4">
        <v>76096</v>
      </c>
      <c r="N2299">
        <v>4.9000000000000004</v>
      </c>
      <c r="O2299" t="s">
        <v>45</v>
      </c>
      <c r="P2299" s="5"/>
      <c r="Q2299" t="s">
        <v>21</v>
      </c>
      <c r="R2299" s="10" t="str">
        <f t="shared" si="70"/>
        <v>22-27</v>
      </c>
      <c r="S2299">
        <f t="shared" si="71"/>
        <v>23</v>
      </c>
    </row>
    <row r="2300" spans="1:19">
      <c r="A2300" t="s">
        <v>2374</v>
      </c>
      <c r="B2300" t="s">
        <v>13</v>
      </c>
      <c r="C2300" s="4">
        <v>33</v>
      </c>
      <c r="D2300" t="s">
        <v>58</v>
      </c>
      <c r="E2300" t="s">
        <v>111</v>
      </c>
      <c r="F2300" t="s">
        <v>50</v>
      </c>
      <c r="G2300" t="s">
        <v>27</v>
      </c>
      <c r="H2300" t="s">
        <v>37</v>
      </c>
      <c r="I2300" s="9">
        <v>45089</v>
      </c>
      <c r="J2300" s="9">
        <v>45105</v>
      </c>
      <c r="K2300" s="9">
        <v>45112</v>
      </c>
      <c r="L2300" t="s">
        <v>19</v>
      </c>
      <c r="M2300" s="5"/>
      <c r="O2300" t="s">
        <v>20</v>
      </c>
      <c r="P2300" s="4">
        <v>4</v>
      </c>
      <c r="Q2300" t="s">
        <v>28</v>
      </c>
      <c r="R2300" s="10" t="str">
        <f t="shared" si="70"/>
        <v>28-33</v>
      </c>
      <c r="S2300">
        <f t="shared" si="71"/>
        <v>23</v>
      </c>
    </row>
    <row r="2301" spans="1:19">
      <c r="A2301" t="s">
        <v>2375</v>
      </c>
      <c r="B2301" t="s">
        <v>13</v>
      </c>
      <c r="C2301" s="4">
        <v>35</v>
      </c>
      <c r="D2301" t="s">
        <v>34</v>
      </c>
      <c r="E2301" t="s">
        <v>35</v>
      </c>
      <c r="F2301" t="s">
        <v>53</v>
      </c>
      <c r="G2301" t="s">
        <v>27</v>
      </c>
      <c r="H2301" t="s">
        <v>37</v>
      </c>
      <c r="I2301" s="9">
        <v>45089</v>
      </c>
      <c r="J2301" s="9">
        <v>45105</v>
      </c>
      <c r="K2301" s="9">
        <v>45115</v>
      </c>
      <c r="L2301" t="s">
        <v>19</v>
      </c>
      <c r="M2301" s="5"/>
      <c r="O2301" t="s">
        <v>45</v>
      </c>
      <c r="P2301" s="4">
        <v>4</v>
      </c>
      <c r="Q2301" t="s">
        <v>28</v>
      </c>
      <c r="R2301" s="10" t="str">
        <f t="shared" si="70"/>
        <v>34-39</v>
      </c>
      <c r="S2301">
        <f t="shared" si="71"/>
        <v>26</v>
      </c>
    </row>
    <row r="2302" spans="1:19">
      <c r="A2302" t="s">
        <v>2376</v>
      </c>
      <c r="B2302" t="s">
        <v>30</v>
      </c>
      <c r="C2302" s="4">
        <v>35</v>
      </c>
      <c r="D2302" t="s">
        <v>14</v>
      </c>
      <c r="E2302" t="s">
        <v>15</v>
      </c>
      <c r="F2302" t="s">
        <v>16</v>
      </c>
      <c r="G2302" t="s">
        <v>27</v>
      </c>
      <c r="H2302" t="s">
        <v>18</v>
      </c>
      <c r="I2302" s="9">
        <v>45090</v>
      </c>
      <c r="J2302" s="9">
        <v>45111</v>
      </c>
      <c r="K2302" s="9">
        <v>45117</v>
      </c>
      <c r="L2302" t="s">
        <v>38</v>
      </c>
      <c r="M2302" s="5"/>
      <c r="P2302" s="4">
        <v>5</v>
      </c>
      <c r="Q2302" t="s">
        <v>28</v>
      </c>
      <c r="R2302" s="10" t="str">
        <f t="shared" si="70"/>
        <v>34-39</v>
      </c>
      <c r="S2302">
        <f t="shared" si="71"/>
        <v>27</v>
      </c>
    </row>
    <row r="2303" spans="1:19">
      <c r="A2303" t="s">
        <v>2377</v>
      </c>
      <c r="B2303" t="s">
        <v>13</v>
      </c>
      <c r="C2303" s="4">
        <v>34</v>
      </c>
      <c r="D2303" t="s">
        <v>14</v>
      </c>
      <c r="E2303" t="s">
        <v>65</v>
      </c>
      <c r="F2303" t="s">
        <v>26</v>
      </c>
      <c r="G2303" t="s">
        <v>32</v>
      </c>
      <c r="H2303" t="s">
        <v>51</v>
      </c>
      <c r="I2303" s="9">
        <v>45090</v>
      </c>
      <c r="J2303" s="9">
        <v>45099</v>
      </c>
      <c r="K2303" s="9">
        <v>45107</v>
      </c>
      <c r="L2303" t="s">
        <v>19</v>
      </c>
      <c r="M2303" s="4">
        <v>71243</v>
      </c>
      <c r="N2303">
        <v>4.9000000000000004</v>
      </c>
      <c r="O2303" t="s">
        <v>45</v>
      </c>
      <c r="P2303" s="4">
        <v>4</v>
      </c>
      <c r="Q2303" t="s">
        <v>21</v>
      </c>
      <c r="R2303" s="10" t="str">
        <f t="shared" si="70"/>
        <v>34-39</v>
      </c>
      <c r="S2303">
        <f t="shared" si="71"/>
        <v>17</v>
      </c>
    </row>
    <row r="2304" spans="1:19">
      <c r="A2304" t="s">
        <v>2378</v>
      </c>
      <c r="B2304" t="s">
        <v>13</v>
      </c>
      <c r="C2304" s="4">
        <v>40</v>
      </c>
      <c r="D2304" t="s">
        <v>40</v>
      </c>
      <c r="E2304" t="s">
        <v>41</v>
      </c>
      <c r="F2304" t="s">
        <v>61</v>
      </c>
      <c r="G2304" t="s">
        <v>17</v>
      </c>
      <c r="H2304" t="s">
        <v>48</v>
      </c>
      <c r="I2304" s="9">
        <v>45090</v>
      </c>
      <c r="J2304" s="9">
        <v>45105</v>
      </c>
      <c r="K2304" s="9">
        <v>45117</v>
      </c>
      <c r="L2304" t="s">
        <v>19</v>
      </c>
      <c r="M2304" s="4">
        <v>61851</v>
      </c>
      <c r="N2304">
        <v>4.5</v>
      </c>
      <c r="O2304" t="s">
        <v>20</v>
      </c>
      <c r="P2304" s="5"/>
      <c r="Q2304" t="s">
        <v>28</v>
      </c>
      <c r="R2304" s="10" t="str">
        <f t="shared" si="70"/>
        <v>40-45</v>
      </c>
      <c r="S2304">
        <f t="shared" si="71"/>
        <v>27</v>
      </c>
    </row>
    <row r="2305" spans="1:19">
      <c r="A2305" t="s">
        <v>2379</v>
      </c>
      <c r="B2305" t="s">
        <v>13</v>
      </c>
      <c r="C2305" s="4">
        <v>39</v>
      </c>
      <c r="D2305" t="s">
        <v>14</v>
      </c>
      <c r="E2305" t="s">
        <v>15</v>
      </c>
      <c r="F2305" t="s">
        <v>53</v>
      </c>
      <c r="G2305" t="s">
        <v>27</v>
      </c>
      <c r="H2305" t="s">
        <v>37</v>
      </c>
      <c r="I2305" s="9">
        <v>45091</v>
      </c>
      <c r="J2305" s="9">
        <v>45110</v>
      </c>
      <c r="K2305" s="9">
        <v>45121</v>
      </c>
      <c r="L2305" t="s">
        <v>19</v>
      </c>
      <c r="M2305" s="4">
        <v>76847</v>
      </c>
      <c r="N2305">
        <v>3.7</v>
      </c>
      <c r="O2305" t="s">
        <v>20</v>
      </c>
      <c r="P2305" s="4">
        <v>4</v>
      </c>
      <c r="Q2305" t="s">
        <v>21</v>
      </c>
      <c r="R2305" s="10" t="str">
        <f t="shared" si="70"/>
        <v>34-39</v>
      </c>
      <c r="S2305">
        <f t="shared" si="71"/>
        <v>30</v>
      </c>
    </row>
    <row r="2306" spans="1:19">
      <c r="A2306" t="s">
        <v>2380</v>
      </c>
      <c r="B2306" t="s">
        <v>23</v>
      </c>
      <c r="C2306" s="4">
        <v>27</v>
      </c>
      <c r="D2306" t="s">
        <v>40</v>
      </c>
      <c r="E2306" t="s">
        <v>253</v>
      </c>
      <c r="F2306" t="s">
        <v>50</v>
      </c>
      <c r="G2306" t="s">
        <v>17</v>
      </c>
      <c r="H2306" t="s">
        <v>18</v>
      </c>
      <c r="I2306" s="9">
        <v>45091</v>
      </c>
      <c r="J2306" s="9">
        <v>45107</v>
      </c>
      <c r="K2306" s="9">
        <v>45119</v>
      </c>
      <c r="L2306" t="s">
        <v>19</v>
      </c>
      <c r="M2306" s="4">
        <v>32026</v>
      </c>
      <c r="N2306">
        <v>3.6</v>
      </c>
      <c r="O2306" t="s">
        <v>20</v>
      </c>
      <c r="P2306" s="4">
        <v>5</v>
      </c>
      <c r="Q2306" t="s">
        <v>28</v>
      </c>
      <c r="R2306" s="10" t="str">
        <f t="shared" si="70"/>
        <v>22-27</v>
      </c>
      <c r="S2306">
        <f t="shared" si="71"/>
        <v>28</v>
      </c>
    </row>
    <row r="2307" spans="1:19">
      <c r="A2307" t="s">
        <v>2381</v>
      </c>
      <c r="B2307" t="s">
        <v>13</v>
      </c>
      <c r="C2307" s="4">
        <v>36</v>
      </c>
      <c r="D2307" t="s">
        <v>14</v>
      </c>
      <c r="E2307" t="s">
        <v>15</v>
      </c>
      <c r="F2307" t="s">
        <v>31</v>
      </c>
      <c r="G2307" t="s">
        <v>69</v>
      </c>
      <c r="H2307" t="s">
        <v>18</v>
      </c>
      <c r="I2307" s="9">
        <v>45091</v>
      </c>
      <c r="J2307" s="9">
        <v>45109</v>
      </c>
      <c r="K2307" s="9">
        <v>45119</v>
      </c>
      <c r="L2307" t="s">
        <v>19</v>
      </c>
      <c r="M2307" s="4">
        <v>76260</v>
      </c>
      <c r="N2307">
        <v>4.7</v>
      </c>
      <c r="O2307" t="s">
        <v>20</v>
      </c>
      <c r="P2307" s="4">
        <v>4</v>
      </c>
      <c r="Q2307" t="s">
        <v>28</v>
      </c>
      <c r="R2307" s="10" t="str">
        <f t="shared" ref="R2307:R2370" si="72">IF(AND(C2307&gt;=22,C2307&lt;=27),"22-27",
 IF(AND(C2307&gt;=28,C2307&lt;=33),"28-33",
 IF(AND(C2307&gt;=34,C2307&lt;=39),"34-39",
 IF(AND(C2307&gt;=40,C2307&lt;=45),"40-45",
 IF(AND(C2307&gt;=46,C2307&lt;=51),"46-51",
 IF(AND(C2307&gt;=52,C2307&lt;=57),"52-57","Other"))))))</f>
        <v>34-39</v>
      </c>
      <c r="S2307">
        <f t="shared" ref="S2307:S2370" si="73">K2307-I2307</f>
        <v>28</v>
      </c>
    </row>
    <row r="2308" spans="1:19">
      <c r="A2308" t="s">
        <v>2382</v>
      </c>
      <c r="B2308" t="s">
        <v>13</v>
      </c>
      <c r="C2308" s="4">
        <v>25</v>
      </c>
      <c r="D2308" t="s">
        <v>14</v>
      </c>
      <c r="E2308" t="s">
        <v>15</v>
      </c>
      <c r="F2308" t="s">
        <v>96</v>
      </c>
      <c r="G2308" t="s">
        <v>27</v>
      </c>
      <c r="H2308" t="s">
        <v>48</v>
      </c>
      <c r="I2308" s="9">
        <v>45091</v>
      </c>
      <c r="J2308" s="9">
        <v>45112</v>
      </c>
      <c r="K2308" s="9">
        <v>45117</v>
      </c>
      <c r="L2308" t="s">
        <v>38</v>
      </c>
      <c r="M2308" s="5"/>
      <c r="P2308" s="4">
        <v>4</v>
      </c>
      <c r="Q2308" t="s">
        <v>28</v>
      </c>
      <c r="R2308" s="10" t="str">
        <f t="shared" si="72"/>
        <v>22-27</v>
      </c>
      <c r="S2308">
        <f t="shared" si="73"/>
        <v>26</v>
      </c>
    </row>
    <row r="2309" spans="1:19">
      <c r="A2309" t="s">
        <v>2383</v>
      </c>
      <c r="B2309" t="s">
        <v>30</v>
      </c>
      <c r="C2309" s="4">
        <v>34</v>
      </c>
      <c r="D2309" t="s">
        <v>80</v>
      </c>
      <c r="E2309" t="s">
        <v>81</v>
      </c>
      <c r="F2309" t="s">
        <v>26</v>
      </c>
      <c r="G2309" t="s">
        <v>17</v>
      </c>
      <c r="H2309" t="s">
        <v>18</v>
      </c>
      <c r="I2309" s="9">
        <v>45091</v>
      </c>
      <c r="J2309" s="9">
        <v>45107</v>
      </c>
      <c r="K2309" s="9">
        <v>45111</v>
      </c>
      <c r="L2309" t="s">
        <v>19</v>
      </c>
      <c r="M2309" s="4">
        <v>70297</v>
      </c>
      <c r="N2309">
        <v>3.7</v>
      </c>
      <c r="O2309" t="s">
        <v>20</v>
      </c>
      <c r="P2309" s="4">
        <v>4</v>
      </c>
      <c r="Q2309" t="s">
        <v>28</v>
      </c>
      <c r="R2309" s="10" t="str">
        <f t="shared" si="72"/>
        <v>34-39</v>
      </c>
      <c r="S2309">
        <f t="shared" si="73"/>
        <v>20</v>
      </c>
    </row>
    <row r="2310" spans="1:19">
      <c r="A2310" t="s">
        <v>2384</v>
      </c>
      <c r="B2310" t="s">
        <v>13</v>
      </c>
      <c r="C2310" s="4">
        <v>22</v>
      </c>
      <c r="D2310" t="s">
        <v>14</v>
      </c>
      <c r="E2310" t="s">
        <v>15</v>
      </c>
      <c r="F2310" t="s">
        <v>61</v>
      </c>
      <c r="G2310" t="s">
        <v>27</v>
      </c>
      <c r="H2310" t="s">
        <v>18</v>
      </c>
      <c r="I2310" s="9">
        <v>45092</v>
      </c>
      <c r="J2310" s="9">
        <v>45114</v>
      </c>
      <c r="K2310" s="9">
        <v>45121</v>
      </c>
      <c r="L2310" t="s">
        <v>19</v>
      </c>
      <c r="M2310" s="4">
        <v>54788</v>
      </c>
      <c r="N2310">
        <v>3.7</v>
      </c>
      <c r="O2310" t="s">
        <v>20</v>
      </c>
      <c r="P2310" s="4">
        <v>2</v>
      </c>
      <c r="Q2310" t="s">
        <v>28</v>
      </c>
      <c r="R2310" s="10" t="str">
        <f t="shared" si="72"/>
        <v>22-27</v>
      </c>
      <c r="S2310">
        <f t="shared" si="73"/>
        <v>29</v>
      </c>
    </row>
    <row r="2311" spans="1:19">
      <c r="A2311" t="s">
        <v>2385</v>
      </c>
      <c r="B2311" t="s">
        <v>13</v>
      </c>
      <c r="C2311" s="4">
        <v>25</v>
      </c>
      <c r="D2311" t="s">
        <v>34</v>
      </c>
      <c r="E2311" t="s">
        <v>35</v>
      </c>
      <c r="F2311" t="s">
        <v>26</v>
      </c>
      <c r="G2311" t="s">
        <v>17</v>
      </c>
      <c r="H2311" t="s">
        <v>48</v>
      </c>
      <c r="I2311" s="9">
        <v>45092</v>
      </c>
      <c r="J2311" s="9">
        <v>45104</v>
      </c>
      <c r="K2311" s="9">
        <v>45109</v>
      </c>
      <c r="L2311" t="s">
        <v>19</v>
      </c>
      <c r="M2311" s="4">
        <v>56352</v>
      </c>
      <c r="N2311">
        <v>4.7</v>
      </c>
      <c r="O2311" t="s">
        <v>45</v>
      </c>
      <c r="P2311" s="4">
        <v>3</v>
      </c>
      <c r="Q2311" t="s">
        <v>28</v>
      </c>
      <c r="R2311" s="10" t="str">
        <f t="shared" si="72"/>
        <v>22-27</v>
      </c>
      <c r="S2311">
        <f t="shared" si="73"/>
        <v>17</v>
      </c>
    </row>
    <row r="2312" spans="1:19">
      <c r="A2312" t="s">
        <v>2386</v>
      </c>
      <c r="B2312" t="s">
        <v>13</v>
      </c>
      <c r="C2312" s="4">
        <v>29</v>
      </c>
      <c r="D2312" t="s">
        <v>14</v>
      </c>
      <c r="E2312" t="s">
        <v>15</v>
      </c>
      <c r="F2312" t="s">
        <v>16</v>
      </c>
      <c r="G2312" t="s">
        <v>17</v>
      </c>
      <c r="H2312" t="s">
        <v>37</v>
      </c>
      <c r="I2312" s="9">
        <v>45092</v>
      </c>
      <c r="J2312" s="9">
        <v>45107</v>
      </c>
      <c r="K2312" s="9">
        <v>45114</v>
      </c>
      <c r="L2312" t="s">
        <v>38</v>
      </c>
      <c r="M2312" s="5"/>
      <c r="P2312" s="4">
        <v>4</v>
      </c>
      <c r="Q2312" t="s">
        <v>21</v>
      </c>
      <c r="R2312" s="10" t="str">
        <f t="shared" si="72"/>
        <v>28-33</v>
      </c>
      <c r="S2312">
        <f t="shared" si="73"/>
        <v>22</v>
      </c>
    </row>
    <row r="2313" spans="1:19">
      <c r="A2313" t="s">
        <v>2387</v>
      </c>
      <c r="B2313" t="s">
        <v>30</v>
      </c>
      <c r="C2313" s="4">
        <v>31</v>
      </c>
      <c r="D2313" t="s">
        <v>14</v>
      </c>
      <c r="E2313" t="s">
        <v>15</v>
      </c>
      <c r="F2313" t="s">
        <v>44</v>
      </c>
      <c r="G2313" t="s">
        <v>32</v>
      </c>
      <c r="H2313" t="s">
        <v>67</v>
      </c>
      <c r="I2313" s="9">
        <v>45093</v>
      </c>
      <c r="J2313" s="9">
        <v>45110</v>
      </c>
      <c r="K2313" s="9">
        <v>45115</v>
      </c>
      <c r="L2313" t="s">
        <v>19</v>
      </c>
      <c r="M2313" s="5"/>
      <c r="O2313" t="s">
        <v>20</v>
      </c>
      <c r="P2313" s="5"/>
      <c r="Q2313" t="s">
        <v>21</v>
      </c>
      <c r="R2313" s="10" t="str">
        <f t="shared" si="72"/>
        <v>28-33</v>
      </c>
      <c r="S2313">
        <f t="shared" si="73"/>
        <v>22</v>
      </c>
    </row>
    <row r="2314" spans="1:19">
      <c r="A2314" t="s">
        <v>2388</v>
      </c>
      <c r="B2314" t="s">
        <v>13</v>
      </c>
      <c r="C2314" s="4">
        <v>36</v>
      </c>
      <c r="D2314" t="s">
        <v>14</v>
      </c>
      <c r="E2314" t="s">
        <v>65</v>
      </c>
      <c r="F2314" t="s">
        <v>36</v>
      </c>
      <c r="G2314" t="s">
        <v>17</v>
      </c>
      <c r="H2314" t="s">
        <v>51</v>
      </c>
      <c r="I2314" s="9">
        <v>45093</v>
      </c>
      <c r="J2314" s="9">
        <v>45106</v>
      </c>
      <c r="K2314" s="9">
        <v>45110</v>
      </c>
      <c r="L2314" t="s">
        <v>19</v>
      </c>
      <c r="M2314" s="4">
        <v>59571</v>
      </c>
      <c r="N2314">
        <v>4.7</v>
      </c>
      <c r="O2314" t="s">
        <v>45</v>
      </c>
      <c r="P2314" s="4">
        <v>4</v>
      </c>
      <c r="Q2314" t="s">
        <v>28</v>
      </c>
      <c r="R2314" s="10" t="str">
        <f t="shared" si="72"/>
        <v>34-39</v>
      </c>
      <c r="S2314">
        <f t="shared" si="73"/>
        <v>17</v>
      </c>
    </row>
    <row r="2315" spans="1:19">
      <c r="A2315" t="s">
        <v>2389</v>
      </c>
      <c r="B2315" t="s">
        <v>30</v>
      </c>
      <c r="C2315" s="4">
        <v>35</v>
      </c>
      <c r="D2315" t="s">
        <v>14</v>
      </c>
      <c r="E2315" t="s">
        <v>15</v>
      </c>
      <c r="F2315" t="s">
        <v>16</v>
      </c>
      <c r="G2315" t="s">
        <v>17</v>
      </c>
      <c r="H2315" t="s">
        <v>48</v>
      </c>
      <c r="I2315" s="9">
        <v>45094</v>
      </c>
      <c r="J2315" s="9">
        <v>45114</v>
      </c>
      <c r="K2315" s="9">
        <v>45118</v>
      </c>
      <c r="L2315" t="s">
        <v>19</v>
      </c>
      <c r="M2315" s="5"/>
      <c r="O2315" t="s">
        <v>20</v>
      </c>
      <c r="P2315" s="4">
        <v>5</v>
      </c>
      <c r="Q2315" t="s">
        <v>28</v>
      </c>
      <c r="R2315" s="10" t="str">
        <f t="shared" si="72"/>
        <v>34-39</v>
      </c>
      <c r="S2315">
        <f t="shared" si="73"/>
        <v>24</v>
      </c>
    </row>
    <row r="2316" spans="1:19">
      <c r="A2316" t="s">
        <v>2390</v>
      </c>
      <c r="B2316" t="s">
        <v>23</v>
      </c>
      <c r="C2316" s="4">
        <v>27</v>
      </c>
      <c r="D2316" t="s">
        <v>14</v>
      </c>
      <c r="E2316" t="s">
        <v>65</v>
      </c>
      <c r="F2316" t="s">
        <v>26</v>
      </c>
      <c r="G2316" t="s">
        <v>27</v>
      </c>
      <c r="H2316" t="s">
        <v>51</v>
      </c>
      <c r="I2316" s="9">
        <v>45094</v>
      </c>
      <c r="J2316" s="9">
        <v>45112</v>
      </c>
      <c r="K2316" s="9">
        <v>45120</v>
      </c>
      <c r="L2316" t="s">
        <v>75</v>
      </c>
      <c r="M2316" s="5"/>
      <c r="P2316" s="4">
        <v>5</v>
      </c>
      <c r="Q2316" t="s">
        <v>28</v>
      </c>
      <c r="R2316" s="10" t="str">
        <f t="shared" si="72"/>
        <v>22-27</v>
      </c>
      <c r="S2316">
        <f t="shared" si="73"/>
        <v>26</v>
      </c>
    </row>
    <row r="2317" spans="1:19">
      <c r="A2317" t="s">
        <v>2391</v>
      </c>
      <c r="B2317" t="s">
        <v>13</v>
      </c>
      <c r="C2317" s="4">
        <v>25</v>
      </c>
      <c r="D2317" t="s">
        <v>231</v>
      </c>
      <c r="E2317" t="s">
        <v>551</v>
      </c>
      <c r="F2317" t="s">
        <v>53</v>
      </c>
      <c r="G2317" t="s">
        <v>27</v>
      </c>
      <c r="H2317" t="s">
        <v>37</v>
      </c>
      <c r="I2317" s="9">
        <v>45094</v>
      </c>
      <c r="J2317" s="9">
        <v>45113</v>
      </c>
      <c r="K2317" s="9">
        <v>45120</v>
      </c>
      <c r="L2317" t="s">
        <v>19</v>
      </c>
      <c r="M2317" s="4">
        <v>62303</v>
      </c>
      <c r="N2317">
        <v>4.4000000000000004</v>
      </c>
      <c r="O2317" t="s">
        <v>20</v>
      </c>
      <c r="P2317" s="4">
        <v>4</v>
      </c>
      <c r="Q2317" t="s">
        <v>28</v>
      </c>
      <c r="R2317" s="10" t="str">
        <f t="shared" si="72"/>
        <v>22-27</v>
      </c>
      <c r="S2317">
        <f t="shared" si="73"/>
        <v>26</v>
      </c>
    </row>
    <row r="2318" spans="1:19">
      <c r="A2318" t="s">
        <v>2392</v>
      </c>
      <c r="B2318" t="s">
        <v>13</v>
      </c>
      <c r="C2318" s="4">
        <v>30</v>
      </c>
      <c r="D2318" t="s">
        <v>34</v>
      </c>
      <c r="E2318" t="s">
        <v>47</v>
      </c>
      <c r="F2318" t="s">
        <v>36</v>
      </c>
      <c r="G2318" t="s">
        <v>17</v>
      </c>
      <c r="H2318" t="s">
        <v>18</v>
      </c>
      <c r="I2318" s="9">
        <v>45094</v>
      </c>
      <c r="J2318" s="9">
        <v>45114</v>
      </c>
      <c r="K2318" s="9">
        <v>45119</v>
      </c>
      <c r="L2318" t="s">
        <v>19</v>
      </c>
      <c r="M2318" s="4">
        <v>63991</v>
      </c>
      <c r="N2318">
        <v>4.7</v>
      </c>
      <c r="O2318" t="s">
        <v>20</v>
      </c>
      <c r="P2318" s="4">
        <v>3</v>
      </c>
      <c r="Q2318" t="s">
        <v>28</v>
      </c>
      <c r="R2318" s="10" t="str">
        <f t="shared" si="72"/>
        <v>28-33</v>
      </c>
      <c r="S2318">
        <f t="shared" si="73"/>
        <v>25</v>
      </c>
    </row>
    <row r="2319" spans="1:19">
      <c r="A2319" t="s">
        <v>2393</v>
      </c>
      <c r="B2319" t="s">
        <v>13</v>
      </c>
      <c r="C2319" s="4">
        <v>27</v>
      </c>
      <c r="D2319" t="s">
        <v>14</v>
      </c>
      <c r="E2319" t="s">
        <v>15</v>
      </c>
      <c r="F2319" t="s">
        <v>31</v>
      </c>
      <c r="G2319" t="s">
        <v>27</v>
      </c>
      <c r="H2319" t="s">
        <v>37</v>
      </c>
      <c r="I2319" s="9">
        <v>45095</v>
      </c>
      <c r="J2319" s="9">
        <v>45117</v>
      </c>
      <c r="K2319" s="9">
        <v>45129</v>
      </c>
      <c r="L2319" t="s">
        <v>19</v>
      </c>
      <c r="M2319" s="4">
        <v>70976</v>
      </c>
      <c r="N2319">
        <v>3.8</v>
      </c>
      <c r="O2319" t="s">
        <v>20</v>
      </c>
      <c r="P2319" s="4">
        <v>4</v>
      </c>
      <c r="Q2319" t="s">
        <v>28</v>
      </c>
      <c r="R2319" s="10" t="str">
        <f t="shared" si="72"/>
        <v>22-27</v>
      </c>
      <c r="S2319">
        <f t="shared" si="73"/>
        <v>34</v>
      </c>
    </row>
    <row r="2320" spans="1:19">
      <c r="A2320" t="s">
        <v>2394</v>
      </c>
      <c r="B2320" t="s">
        <v>13</v>
      </c>
      <c r="C2320" s="4">
        <v>30</v>
      </c>
      <c r="D2320" t="s">
        <v>24</v>
      </c>
      <c r="E2320" t="s">
        <v>43</v>
      </c>
      <c r="F2320" t="s">
        <v>16</v>
      </c>
      <c r="G2320" t="s">
        <v>27</v>
      </c>
      <c r="H2320" t="s">
        <v>51</v>
      </c>
      <c r="I2320" s="9">
        <v>45095</v>
      </c>
      <c r="J2320" s="9">
        <v>45104</v>
      </c>
      <c r="K2320" s="9">
        <v>45109</v>
      </c>
      <c r="L2320" t="s">
        <v>19</v>
      </c>
      <c r="M2320" s="4">
        <v>44046</v>
      </c>
      <c r="N2320">
        <v>4.2</v>
      </c>
      <c r="O2320" t="s">
        <v>20</v>
      </c>
      <c r="P2320" s="5"/>
      <c r="Q2320" t="s">
        <v>28</v>
      </c>
      <c r="R2320" s="10" t="str">
        <f t="shared" si="72"/>
        <v>28-33</v>
      </c>
      <c r="S2320">
        <f t="shared" si="73"/>
        <v>14</v>
      </c>
    </row>
    <row r="2321" spans="1:19">
      <c r="A2321" t="s">
        <v>2395</v>
      </c>
      <c r="B2321" t="s">
        <v>13</v>
      </c>
      <c r="C2321" s="4">
        <v>24</v>
      </c>
      <c r="D2321" t="s">
        <v>14</v>
      </c>
      <c r="E2321" t="s">
        <v>15</v>
      </c>
      <c r="F2321" t="s">
        <v>96</v>
      </c>
      <c r="G2321" t="s">
        <v>27</v>
      </c>
      <c r="H2321" t="s">
        <v>18</v>
      </c>
      <c r="I2321" s="9">
        <v>45095</v>
      </c>
      <c r="J2321" s="9">
        <v>45106</v>
      </c>
      <c r="K2321" s="9">
        <v>45114</v>
      </c>
      <c r="L2321" t="s">
        <v>19</v>
      </c>
      <c r="M2321" s="5"/>
      <c r="O2321" t="s">
        <v>20</v>
      </c>
      <c r="P2321" s="5"/>
      <c r="Q2321" t="s">
        <v>28</v>
      </c>
      <c r="R2321" s="10" t="str">
        <f t="shared" si="72"/>
        <v>22-27</v>
      </c>
      <c r="S2321">
        <f t="shared" si="73"/>
        <v>19</v>
      </c>
    </row>
    <row r="2322" spans="1:19">
      <c r="A2322" t="s">
        <v>2396</v>
      </c>
      <c r="B2322" t="s">
        <v>23</v>
      </c>
      <c r="C2322" s="4">
        <v>35</v>
      </c>
      <c r="D2322" t="s">
        <v>14</v>
      </c>
      <c r="E2322" t="s">
        <v>15</v>
      </c>
      <c r="F2322" t="s">
        <v>36</v>
      </c>
      <c r="G2322" t="s">
        <v>27</v>
      </c>
      <c r="H2322" t="s">
        <v>18</v>
      </c>
      <c r="I2322" s="9">
        <v>45096</v>
      </c>
      <c r="J2322" s="9">
        <v>45118</v>
      </c>
      <c r="K2322" s="9">
        <v>45125</v>
      </c>
      <c r="L2322" t="s">
        <v>38</v>
      </c>
      <c r="M2322" s="5"/>
      <c r="P2322" s="4">
        <v>4</v>
      </c>
      <c r="Q2322" t="s">
        <v>28</v>
      </c>
      <c r="R2322" s="10" t="str">
        <f t="shared" si="72"/>
        <v>34-39</v>
      </c>
      <c r="S2322">
        <f t="shared" si="73"/>
        <v>29</v>
      </c>
    </row>
    <row r="2323" spans="1:19">
      <c r="A2323" t="s">
        <v>2397</v>
      </c>
      <c r="B2323" t="s">
        <v>30</v>
      </c>
      <c r="C2323" s="4">
        <v>30</v>
      </c>
      <c r="D2323" t="s">
        <v>24</v>
      </c>
      <c r="E2323" t="s">
        <v>43</v>
      </c>
      <c r="F2323" t="s">
        <v>93</v>
      </c>
      <c r="G2323" t="s">
        <v>27</v>
      </c>
      <c r="H2323" t="s">
        <v>51</v>
      </c>
      <c r="I2323" s="9">
        <v>45096</v>
      </c>
      <c r="J2323" s="9">
        <v>45118</v>
      </c>
      <c r="K2323" s="9">
        <v>45128</v>
      </c>
      <c r="L2323" t="s">
        <v>56</v>
      </c>
      <c r="M2323" s="5"/>
      <c r="P2323" s="5"/>
      <c r="Q2323" t="s">
        <v>28</v>
      </c>
      <c r="R2323" s="10" t="str">
        <f t="shared" si="72"/>
        <v>28-33</v>
      </c>
      <c r="S2323">
        <f t="shared" si="73"/>
        <v>32</v>
      </c>
    </row>
    <row r="2324" spans="1:19">
      <c r="A2324" t="s">
        <v>2398</v>
      </c>
      <c r="B2324" t="s">
        <v>30</v>
      </c>
      <c r="C2324" s="4">
        <v>35</v>
      </c>
      <c r="D2324" t="s">
        <v>24</v>
      </c>
      <c r="E2324" t="s">
        <v>25</v>
      </c>
      <c r="F2324" t="s">
        <v>96</v>
      </c>
      <c r="G2324" t="s">
        <v>32</v>
      </c>
      <c r="H2324" t="s">
        <v>48</v>
      </c>
      <c r="I2324" s="9">
        <v>45096</v>
      </c>
      <c r="J2324" s="9">
        <v>45111</v>
      </c>
      <c r="K2324" s="9">
        <v>45121</v>
      </c>
      <c r="L2324" t="s">
        <v>38</v>
      </c>
      <c r="M2324" s="5"/>
      <c r="P2324" s="4">
        <v>2</v>
      </c>
      <c r="Q2324" t="s">
        <v>28</v>
      </c>
      <c r="R2324" s="10" t="str">
        <f t="shared" si="72"/>
        <v>34-39</v>
      </c>
      <c r="S2324">
        <f t="shared" si="73"/>
        <v>25</v>
      </c>
    </row>
    <row r="2325" spans="1:19">
      <c r="A2325" t="s">
        <v>2399</v>
      </c>
      <c r="B2325" t="s">
        <v>13</v>
      </c>
      <c r="C2325" s="4">
        <v>28</v>
      </c>
      <c r="D2325" t="s">
        <v>14</v>
      </c>
      <c r="E2325" t="s">
        <v>15</v>
      </c>
      <c r="F2325" t="s">
        <v>16</v>
      </c>
      <c r="G2325" t="s">
        <v>27</v>
      </c>
      <c r="H2325" t="s">
        <v>37</v>
      </c>
      <c r="I2325" s="9">
        <v>45096</v>
      </c>
      <c r="J2325" s="9">
        <v>45105</v>
      </c>
      <c r="K2325" s="9">
        <v>45115</v>
      </c>
      <c r="L2325" t="s">
        <v>19</v>
      </c>
      <c r="M2325" s="4">
        <v>60145</v>
      </c>
      <c r="N2325">
        <v>3.5</v>
      </c>
      <c r="O2325" t="s">
        <v>20</v>
      </c>
      <c r="P2325" s="4">
        <v>5</v>
      </c>
      <c r="Q2325" t="s">
        <v>28</v>
      </c>
      <c r="R2325" s="10" t="str">
        <f t="shared" si="72"/>
        <v>28-33</v>
      </c>
      <c r="S2325">
        <f t="shared" si="73"/>
        <v>19</v>
      </c>
    </row>
    <row r="2326" spans="1:19">
      <c r="A2326" t="s">
        <v>2400</v>
      </c>
      <c r="B2326" t="s">
        <v>30</v>
      </c>
      <c r="C2326" s="4">
        <v>28</v>
      </c>
      <c r="D2326" t="s">
        <v>24</v>
      </c>
      <c r="E2326" t="s">
        <v>43</v>
      </c>
      <c r="F2326" t="s">
        <v>44</v>
      </c>
      <c r="G2326" t="s">
        <v>17</v>
      </c>
      <c r="H2326" t="s">
        <v>37</v>
      </c>
      <c r="I2326" s="9">
        <v>45096</v>
      </c>
      <c r="J2326" s="9">
        <v>45105</v>
      </c>
      <c r="K2326" s="9">
        <v>45110</v>
      </c>
      <c r="L2326" t="s">
        <v>38</v>
      </c>
      <c r="M2326" s="5"/>
      <c r="P2326" s="4">
        <v>4</v>
      </c>
      <c r="Q2326" t="s">
        <v>28</v>
      </c>
      <c r="R2326" s="10" t="str">
        <f t="shared" si="72"/>
        <v>28-33</v>
      </c>
      <c r="S2326">
        <f t="shared" si="73"/>
        <v>14</v>
      </c>
    </row>
    <row r="2327" spans="1:19">
      <c r="A2327" t="s">
        <v>2401</v>
      </c>
      <c r="B2327" t="s">
        <v>23</v>
      </c>
      <c r="C2327" s="4">
        <v>23</v>
      </c>
      <c r="D2327" t="s">
        <v>24</v>
      </c>
      <c r="E2327" t="s">
        <v>43</v>
      </c>
      <c r="F2327" t="s">
        <v>50</v>
      </c>
      <c r="G2327" t="s">
        <v>17</v>
      </c>
      <c r="H2327" t="s">
        <v>37</v>
      </c>
      <c r="I2327" s="9">
        <v>45096</v>
      </c>
      <c r="J2327" s="9">
        <v>45110</v>
      </c>
      <c r="K2327" s="9">
        <v>45117</v>
      </c>
      <c r="L2327" t="s">
        <v>19</v>
      </c>
      <c r="M2327" s="4">
        <v>53583</v>
      </c>
      <c r="N2327">
        <v>4.5</v>
      </c>
      <c r="O2327" t="s">
        <v>45</v>
      </c>
      <c r="P2327" s="4">
        <v>5</v>
      </c>
      <c r="Q2327" t="s">
        <v>28</v>
      </c>
      <c r="R2327" s="10" t="str">
        <f t="shared" si="72"/>
        <v>22-27</v>
      </c>
      <c r="S2327">
        <f t="shared" si="73"/>
        <v>21</v>
      </c>
    </row>
    <row r="2328" spans="1:19">
      <c r="A2328" t="s">
        <v>2402</v>
      </c>
      <c r="B2328" t="s">
        <v>30</v>
      </c>
      <c r="C2328" s="4">
        <v>32</v>
      </c>
      <c r="D2328" t="s">
        <v>14</v>
      </c>
      <c r="E2328" t="s">
        <v>65</v>
      </c>
      <c r="F2328" t="s">
        <v>50</v>
      </c>
      <c r="G2328" t="s">
        <v>32</v>
      </c>
      <c r="H2328" t="s">
        <v>37</v>
      </c>
      <c r="I2328" s="9">
        <v>45096</v>
      </c>
      <c r="J2328" s="9">
        <v>45118</v>
      </c>
      <c r="K2328" s="9">
        <v>45126</v>
      </c>
      <c r="L2328" t="s">
        <v>19</v>
      </c>
      <c r="M2328" s="4">
        <v>53917</v>
      </c>
      <c r="N2328">
        <v>3.6</v>
      </c>
      <c r="O2328" t="s">
        <v>20</v>
      </c>
      <c r="P2328" s="4">
        <v>5</v>
      </c>
      <c r="Q2328" t="s">
        <v>21</v>
      </c>
      <c r="R2328" s="10" t="str">
        <f t="shared" si="72"/>
        <v>28-33</v>
      </c>
      <c r="S2328">
        <f t="shared" si="73"/>
        <v>30</v>
      </c>
    </row>
    <row r="2329" spans="1:19">
      <c r="A2329" t="s">
        <v>2403</v>
      </c>
      <c r="B2329" t="s">
        <v>13</v>
      </c>
      <c r="C2329" s="4">
        <v>32</v>
      </c>
      <c r="D2329" t="s">
        <v>24</v>
      </c>
      <c r="E2329" t="s">
        <v>43</v>
      </c>
      <c r="F2329" t="s">
        <v>61</v>
      </c>
      <c r="G2329" t="s">
        <v>17</v>
      </c>
      <c r="H2329" t="s">
        <v>37</v>
      </c>
      <c r="I2329" s="9">
        <v>45096</v>
      </c>
      <c r="J2329" s="9">
        <v>45106</v>
      </c>
      <c r="K2329" s="9">
        <v>45117</v>
      </c>
      <c r="L2329" t="s">
        <v>19</v>
      </c>
      <c r="M2329" s="4">
        <v>49780</v>
      </c>
      <c r="N2329">
        <v>3.9</v>
      </c>
      <c r="O2329" t="s">
        <v>20</v>
      </c>
      <c r="P2329" s="4">
        <v>5</v>
      </c>
      <c r="Q2329" t="s">
        <v>28</v>
      </c>
      <c r="R2329" s="10" t="str">
        <f t="shared" si="72"/>
        <v>28-33</v>
      </c>
      <c r="S2329">
        <f t="shared" si="73"/>
        <v>21</v>
      </c>
    </row>
    <row r="2330" spans="1:19">
      <c r="A2330" t="s">
        <v>2404</v>
      </c>
      <c r="B2330" t="s">
        <v>30</v>
      </c>
      <c r="C2330" s="4">
        <v>30</v>
      </c>
      <c r="D2330" t="s">
        <v>58</v>
      </c>
      <c r="E2330" t="s">
        <v>59</v>
      </c>
      <c r="F2330" t="s">
        <v>53</v>
      </c>
      <c r="G2330" t="s">
        <v>69</v>
      </c>
      <c r="H2330" t="s">
        <v>37</v>
      </c>
      <c r="I2330" s="9">
        <v>45097</v>
      </c>
      <c r="J2330" s="9">
        <v>45109</v>
      </c>
      <c r="K2330" s="9">
        <v>45116</v>
      </c>
      <c r="L2330" t="s">
        <v>19</v>
      </c>
      <c r="M2330" s="4">
        <v>72013</v>
      </c>
      <c r="N2330">
        <v>3.7</v>
      </c>
      <c r="O2330" t="s">
        <v>20</v>
      </c>
      <c r="P2330" s="4">
        <v>2</v>
      </c>
      <c r="Q2330" t="s">
        <v>28</v>
      </c>
      <c r="R2330" s="10" t="str">
        <f t="shared" si="72"/>
        <v>28-33</v>
      </c>
      <c r="S2330">
        <f t="shared" si="73"/>
        <v>19</v>
      </c>
    </row>
    <row r="2331" spans="1:19">
      <c r="A2331" t="s">
        <v>2405</v>
      </c>
      <c r="B2331" t="s">
        <v>13</v>
      </c>
      <c r="C2331" s="4">
        <v>47</v>
      </c>
      <c r="D2331" t="s">
        <v>40</v>
      </c>
      <c r="E2331" t="s">
        <v>253</v>
      </c>
      <c r="F2331" t="s">
        <v>44</v>
      </c>
      <c r="G2331" t="s">
        <v>27</v>
      </c>
      <c r="H2331" t="s">
        <v>18</v>
      </c>
      <c r="I2331" s="9">
        <v>45097</v>
      </c>
      <c r="J2331" s="9">
        <v>45106</v>
      </c>
      <c r="K2331" s="9">
        <v>45112</v>
      </c>
      <c r="L2331" t="s">
        <v>56</v>
      </c>
      <c r="M2331" s="5"/>
      <c r="P2331" s="4">
        <v>3</v>
      </c>
      <c r="Q2331" t="s">
        <v>28</v>
      </c>
      <c r="R2331" s="10" t="str">
        <f t="shared" si="72"/>
        <v>46-51</v>
      </c>
      <c r="S2331">
        <f t="shared" si="73"/>
        <v>15</v>
      </c>
    </row>
    <row r="2332" spans="1:19">
      <c r="A2332" t="s">
        <v>2406</v>
      </c>
      <c r="B2332" t="s">
        <v>13</v>
      </c>
      <c r="C2332" s="4">
        <v>26</v>
      </c>
      <c r="D2332" t="s">
        <v>24</v>
      </c>
      <c r="E2332" t="s">
        <v>43</v>
      </c>
      <c r="F2332" t="s">
        <v>36</v>
      </c>
      <c r="G2332" t="s">
        <v>17</v>
      </c>
      <c r="H2332" t="s">
        <v>37</v>
      </c>
      <c r="I2332" s="9">
        <v>45097</v>
      </c>
      <c r="J2332" s="9">
        <v>45106</v>
      </c>
      <c r="K2332" s="9">
        <v>45113</v>
      </c>
      <c r="L2332" t="s">
        <v>19</v>
      </c>
      <c r="M2332" s="4">
        <v>72785</v>
      </c>
      <c r="N2332">
        <v>4.9000000000000004</v>
      </c>
      <c r="O2332" t="s">
        <v>45</v>
      </c>
      <c r="P2332" s="4">
        <v>2</v>
      </c>
      <c r="Q2332" t="s">
        <v>28</v>
      </c>
      <c r="R2332" s="10" t="str">
        <f t="shared" si="72"/>
        <v>22-27</v>
      </c>
      <c r="S2332">
        <f t="shared" si="73"/>
        <v>16</v>
      </c>
    </row>
    <row r="2333" spans="1:19">
      <c r="A2333" t="s">
        <v>2407</v>
      </c>
      <c r="B2333" t="s">
        <v>13</v>
      </c>
      <c r="C2333" s="4">
        <v>23</v>
      </c>
      <c r="D2333" t="s">
        <v>24</v>
      </c>
      <c r="E2333" t="s">
        <v>43</v>
      </c>
      <c r="F2333" t="s">
        <v>96</v>
      </c>
      <c r="G2333" t="s">
        <v>27</v>
      </c>
      <c r="H2333" t="s">
        <v>37</v>
      </c>
      <c r="I2333" s="9">
        <v>45097</v>
      </c>
      <c r="J2333" s="9">
        <v>45107</v>
      </c>
      <c r="K2333" s="9">
        <v>45116</v>
      </c>
      <c r="L2333" t="s">
        <v>19</v>
      </c>
      <c r="M2333" s="4">
        <v>47571</v>
      </c>
      <c r="N2333">
        <v>4.3</v>
      </c>
      <c r="O2333" t="s">
        <v>20</v>
      </c>
      <c r="P2333" s="4">
        <v>4</v>
      </c>
      <c r="Q2333" t="s">
        <v>28</v>
      </c>
      <c r="R2333" s="10" t="str">
        <f t="shared" si="72"/>
        <v>22-27</v>
      </c>
      <c r="S2333">
        <f t="shared" si="73"/>
        <v>19</v>
      </c>
    </row>
    <row r="2334" spans="1:19">
      <c r="A2334" t="s">
        <v>2408</v>
      </c>
      <c r="B2334" t="s">
        <v>30</v>
      </c>
      <c r="C2334" s="4">
        <v>22</v>
      </c>
      <c r="D2334" t="s">
        <v>14</v>
      </c>
      <c r="E2334" t="s">
        <v>65</v>
      </c>
      <c r="F2334" t="s">
        <v>50</v>
      </c>
      <c r="G2334" t="s">
        <v>32</v>
      </c>
      <c r="H2334" t="s">
        <v>48</v>
      </c>
      <c r="I2334" s="9">
        <v>45098</v>
      </c>
      <c r="J2334" s="9">
        <v>45110</v>
      </c>
      <c r="K2334" s="9">
        <v>45118</v>
      </c>
      <c r="L2334" t="s">
        <v>38</v>
      </c>
      <c r="M2334" s="5"/>
      <c r="P2334" s="5"/>
      <c r="Q2334" t="s">
        <v>28</v>
      </c>
      <c r="R2334" s="10" t="str">
        <f t="shared" si="72"/>
        <v>22-27</v>
      </c>
      <c r="S2334">
        <f t="shared" si="73"/>
        <v>20</v>
      </c>
    </row>
    <row r="2335" spans="1:19">
      <c r="A2335" t="s">
        <v>2409</v>
      </c>
      <c r="B2335" t="s">
        <v>30</v>
      </c>
      <c r="C2335" s="4">
        <v>34</v>
      </c>
      <c r="D2335" t="s">
        <v>14</v>
      </c>
      <c r="E2335" t="s">
        <v>15</v>
      </c>
      <c r="F2335" t="s">
        <v>44</v>
      </c>
      <c r="G2335" t="s">
        <v>27</v>
      </c>
      <c r="H2335" t="s">
        <v>18</v>
      </c>
      <c r="I2335" s="9">
        <v>45098</v>
      </c>
      <c r="J2335" s="9">
        <v>45107</v>
      </c>
      <c r="K2335" s="9">
        <v>45115</v>
      </c>
      <c r="L2335" t="s">
        <v>19</v>
      </c>
      <c r="M2335" s="4">
        <v>70860</v>
      </c>
      <c r="N2335">
        <v>4.2</v>
      </c>
      <c r="O2335" t="s">
        <v>20</v>
      </c>
      <c r="P2335" s="4">
        <v>5</v>
      </c>
      <c r="Q2335" t="s">
        <v>21</v>
      </c>
      <c r="R2335" s="10" t="str">
        <f t="shared" si="72"/>
        <v>34-39</v>
      </c>
      <c r="S2335">
        <f t="shared" si="73"/>
        <v>17</v>
      </c>
    </row>
    <row r="2336" spans="1:19">
      <c r="A2336" t="s">
        <v>2410</v>
      </c>
      <c r="B2336" t="s">
        <v>13</v>
      </c>
      <c r="C2336" s="4">
        <v>30</v>
      </c>
      <c r="D2336" t="s">
        <v>14</v>
      </c>
      <c r="E2336" t="s">
        <v>15</v>
      </c>
      <c r="F2336" t="s">
        <v>93</v>
      </c>
      <c r="G2336" t="s">
        <v>27</v>
      </c>
      <c r="H2336" t="s">
        <v>37</v>
      </c>
      <c r="I2336" s="9">
        <v>45098</v>
      </c>
      <c r="J2336" s="9">
        <v>45117</v>
      </c>
      <c r="K2336" s="9">
        <v>45121</v>
      </c>
      <c r="L2336" t="s">
        <v>19</v>
      </c>
      <c r="M2336" s="5"/>
      <c r="O2336" t="s">
        <v>20</v>
      </c>
      <c r="P2336" s="4">
        <v>5</v>
      </c>
      <c r="Q2336" t="s">
        <v>28</v>
      </c>
      <c r="R2336" s="10" t="str">
        <f t="shared" si="72"/>
        <v>28-33</v>
      </c>
      <c r="S2336">
        <f t="shared" si="73"/>
        <v>23</v>
      </c>
    </row>
    <row r="2337" spans="1:19">
      <c r="A2337" t="s">
        <v>2411</v>
      </c>
      <c r="B2337" t="s">
        <v>13</v>
      </c>
      <c r="C2337" s="4">
        <v>31</v>
      </c>
      <c r="D2337" t="s">
        <v>14</v>
      </c>
      <c r="E2337" t="s">
        <v>65</v>
      </c>
      <c r="F2337" t="s">
        <v>44</v>
      </c>
      <c r="G2337" t="s">
        <v>27</v>
      </c>
      <c r="H2337" t="s">
        <v>37</v>
      </c>
      <c r="I2337" s="9">
        <v>45098</v>
      </c>
      <c r="J2337" s="9">
        <v>45108</v>
      </c>
      <c r="K2337" s="9">
        <v>45113</v>
      </c>
      <c r="L2337" t="s">
        <v>19</v>
      </c>
      <c r="M2337" s="5"/>
      <c r="O2337" t="s">
        <v>45</v>
      </c>
      <c r="P2337" s="4">
        <v>4</v>
      </c>
      <c r="Q2337" t="s">
        <v>28</v>
      </c>
      <c r="R2337" s="10" t="str">
        <f t="shared" si="72"/>
        <v>28-33</v>
      </c>
      <c r="S2337">
        <f t="shared" si="73"/>
        <v>15</v>
      </c>
    </row>
    <row r="2338" spans="1:19">
      <c r="A2338" t="s">
        <v>2412</v>
      </c>
      <c r="B2338" t="s">
        <v>13</v>
      </c>
      <c r="C2338" s="4">
        <v>25</v>
      </c>
      <c r="D2338" t="s">
        <v>14</v>
      </c>
      <c r="E2338" t="s">
        <v>65</v>
      </c>
      <c r="F2338" t="s">
        <v>16</v>
      </c>
      <c r="G2338" t="s">
        <v>32</v>
      </c>
      <c r="H2338" t="s">
        <v>51</v>
      </c>
      <c r="I2338" s="9">
        <v>45099</v>
      </c>
      <c r="J2338" s="9">
        <v>45114</v>
      </c>
      <c r="K2338" s="9">
        <v>45120</v>
      </c>
      <c r="L2338" t="s">
        <v>19</v>
      </c>
      <c r="M2338" s="4">
        <v>69627</v>
      </c>
      <c r="N2338">
        <v>4.7</v>
      </c>
      <c r="O2338" t="s">
        <v>20</v>
      </c>
      <c r="P2338" s="4">
        <v>5</v>
      </c>
      <c r="Q2338" t="s">
        <v>28</v>
      </c>
      <c r="R2338" s="10" t="str">
        <f t="shared" si="72"/>
        <v>22-27</v>
      </c>
      <c r="S2338">
        <f t="shared" si="73"/>
        <v>21</v>
      </c>
    </row>
    <row r="2339" spans="1:19">
      <c r="A2339" t="s">
        <v>2413</v>
      </c>
      <c r="B2339" t="s">
        <v>13</v>
      </c>
      <c r="C2339" s="4">
        <v>34</v>
      </c>
      <c r="D2339" t="s">
        <v>24</v>
      </c>
      <c r="E2339" t="s">
        <v>25</v>
      </c>
      <c r="F2339" t="s">
        <v>36</v>
      </c>
      <c r="G2339" t="s">
        <v>27</v>
      </c>
      <c r="H2339" t="s">
        <v>51</v>
      </c>
      <c r="I2339" s="9">
        <v>45099</v>
      </c>
      <c r="J2339" s="9">
        <v>45109</v>
      </c>
      <c r="K2339" s="9">
        <v>45121</v>
      </c>
      <c r="L2339" t="s">
        <v>56</v>
      </c>
      <c r="M2339" s="5"/>
      <c r="P2339" s="5"/>
      <c r="Q2339" t="s">
        <v>21</v>
      </c>
      <c r="R2339" s="10" t="str">
        <f t="shared" si="72"/>
        <v>34-39</v>
      </c>
      <c r="S2339">
        <f t="shared" si="73"/>
        <v>22</v>
      </c>
    </row>
    <row r="2340" spans="1:19">
      <c r="A2340" t="s">
        <v>2414</v>
      </c>
      <c r="B2340" t="s">
        <v>13</v>
      </c>
      <c r="C2340" s="4">
        <v>31</v>
      </c>
      <c r="D2340" t="s">
        <v>34</v>
      </c>
      <c r="E2340" t="s">
        <v>35</v>
      </c>
      <c r="F2340" t="s">
        <v>26</v>
      </c>
      <c r="G2340" t="s">
        <v>17</v>
      </c>
      <c r="H2340" t="s">
        <v>18</v>
      </c>
      <c r="I2340" s="9">
        <v>45100</v>
      </c>
      <c r="J2340" s="9">
        <v>45121</v>
      </c>
      <c r="K2340" s="9">
        <v>45132</v>
      </c>
      <c r="L2340" t="s">
        <v>19</v>
      </c>
      <c r="M2340" s="4">
        <v>71147</v>
      </c>
      <c r="N2340">
        <v>4.5</v>
      </c>
      <c r="O2340" t="s">
        <v>20</v>
      </c>
      <c r="P2340" s="4">
        <v>4</v>
      </c>
      <c r="Q2340" t="s">
        <v>21</v>
      </c>
      <c r="R2340" s="10" t="str">
        <f t="shared" si="72"/>
        <v>28-33</v>
      </c>
      <c r="S2340">
        <f t="shared" si="73"/>
        <v>32</v>
      </c>
    </row>
    <row r="2341" spans="1:19">
      <c r="A2341" t="s">
        <v>2415</v>
      </c>
      <c r="B2341" t="s">
        <v>13</v>
      </c>
      <c r="C2341" s="4">
        <v>23</v>
      </c>
      <c r="D2341" t="s">
        <v>24</v>
      </c>
      <c r="E2341" t="s">
        <v>43</v>
      </c>
      <c r="F2341" t="s">
        <v>96</v>
      </c>
      <c r="G2341" t="s">
        <v>66</v>
      </c>
      <c r="H2341" t="s">
        <v>51</v>
      </c>
      <c r="I2341" s="9">
        <v>45100</v>
      </c>
      <c r="J2341" s="9">
        <v>45111</v>
      </c>
      <c r="K2341" s="9">
        <v>45119</v>
      </c>
      <c r="L2341" t="s">
        <v>19</v>
      </c>
      <c r="M2341" s="4">
        <v>40060</v>
      </c>
      <c r="N2341">
        <v>4.9000000000000004</v>
      </c>
      <c r="O2341" t="s">
        <v>20</v>
      </c>
      <c r="P2341" s="4">
        <v>5</v>
      </c>
      <c r="Q2341" t="s">
        <v>21</v>
      </c>
      <c r="R2341" s="10" t="str">
        <f t="shared" si="72"/>
        <v>22-27</v>
      </c>
      <c r="S2341">
        <f t="shared" si="73"/>
        <v>19</v>
      </c>
    </row>
    <row r="2342" spans="1:19">
      <c r="A2342" t="s">
        <v>2416</v>
      </c>
      <c r="B2342" t="s">
        <v>30</v>
      </c>
      <c r="C2342" s="4">
        <v>25</v>
      </c>
      <c r="D2342" t="s">
        <v>24</v>
      </c>
      <c r="E2342" t="s">
        <v>43</v>
      </c>
      <c r="F2342" t="s">
        <v>26</v>
      </c>
      <c r="G2342" t="s">
        <v>27</v>
      </c>
      <c r="H2342" t="s">
        <v>18</v>
      </c>
      <c r="I2342" s="9">
        <v>45100</v>
      </c>
      <c r="J2342" s="9">
        <v>45116</v>
      </c>
      <c r="K2342" s="9">
        <v>45123</v>
      </c>
      <c r="L2342" t="s">
        <v>19</v>
      </c>
      <c r="M2342" s="4">
        <v>65494</v>
      </c>
      <c r="N2342">
        <v>3.8</v>
      </c>
      <c r="O2342" t="s">
        <v>20</v>
      </c>
      <c r="P2342" s="5"/>
      <c r="Q2342" t="s">
        <v>28</v>
      </c>
      <c r="R2342" s="10" t="str">
        <f t="shared" si="72"/>
        <v>22-27</v>
      </c>
      <c r="S2342">
        <f t="shared" si="73"/>
        <v>23</v>
      </c>
    </row>
    <row r="2343" spans="1:19">
      <c r="A2343" t="s">
        <v>2417</v>
      </c>
      <c r="B2343" t="s">
        <v>13</v>
      </c>
      <c r="C2343" s="4">
        <v>33</v>
      </c>
      <c r="D2343" t="s">
        <v>14</v>
      </c>
      <c r="E2343" t="s">
        <v>15</v>
      </c>
      <c r="F2343" t="s">
        <v>53</v>
      </c>
      <c r="G2343" t="s">
        <v>66</v>
      </c>
      <c r="H2343" t="s">
        <v>37</v>
      </c>
      <c r="I2343" s="9">
        <v>45100</v>
      </c>
      <c r="J2343" s="9">
        <v>45118</v>
      </c>
      <c r="K2343" s="9">
        <v>45124</v>
      </c>
      <c r="L2343" t="s">
        <v>75</v>
      </c>
      <c r="M2343" s="5"/>
      <c r="P2343" s="4">
        <v>4</v>
      </c>
      <c r="Q2343" t="s">
        <v>28</v>
      </c>
      <c r="R2343" s="10" t="str">
        <f t="shared" si="72"/>
        <v>28-33</v>
      </c>
      <c r="S2343">
        <f t="shared" si="73"/>
        <v>24</v>
      </c>
    </row>
    <row r="2344" spans="1:19">
      <c r="A2344" t="s">
        <v>2418</v>
      </c>
      <c r="B2344" t="s">
        <v>13</v>
      </c>
      <c r="C2344" s="4">
        <v>40</v>
      </c>
      <c r="D2344" t="s">
        <v>14</v>
      </c>
      <c r="E2344" t="s">
        <v>15</v>
      </c>
      <c r="F2344" t="s">
        <v>106</v>
      </c>
      <c r="G2344" t="s">
        <v>27</v>
      </c>
      <c r="H2344" t="s">
        <v>37</v>
      </c>
      <c r="I2344" s="9">
        <v>45100</v>
      </c>
      <c r="J2344" s="9">
        <v>45108</v>
      </c>
      <c r="K2344" s="9">
        <v>45117</v>
      </c>
      <c r="L2344" t="s">
        <v>56</v>
      </c>
      <c r="M2344" s="5"/>
      <c r="P2344" s="4">
        <v>3</v>
      </c>
      <c r="Q2344" t="s">
        <v>21</v>
      </c>
      <c r="R2344" s="10" t="str">
        <f t="shared" si="72"/>
        <v>40-45</v>
      </c>
      <c r="S2344">
        <f t="shared" si="73"/>
        <v>17</v>
      </c>
    </row>
    <row r="2345" spans="1:19">
      <c r="A2345" t="s">
        <v>2419</v>
      </c>
      <c r="B2345" t="s">
        <v>13</v>
      </c>
      <c r="C2345" s="4">
        <v>23</v>
      </c>
      <c r="D2345" t="s">
        <v>34</v>
      </c>
      <c r="E2345" t="s">
        <v>35</v>
      </c>
      <c r="F2345" t="s">
        <v>86</v>
      </c>
      <c r="G2345" t="s">
        <v>32</v>
      </c>
      <c r="H2345" t="s">
        <v>37</v>
      </c>
      <c r="I2345" s="9">
        <v>45100</v>
      </c>
      <c r="J2345" s="9">
        <v>45112</v>
      </c>
      <c r="K2345" s="9">
        <v>45117</v>
      </c>
      <c r="L2345" t="s">
        <v>19</v>
      </c>
      <c r="M2345" s="4">
        <v>145717</v>
      </c>
      <c r="N2345">
        <v>4.5999999999999996</v>
      </c>
      <c r="O2345" t="s">
        <v>20</v>
      </c>
      <c r="P2345" s="4">
        <v>4</v>
      </c>
      <c r="Q2345" t="s">
        <v>21</v>
      </c>
      <c r="R2345" s="10" t="str">
        <f t="shared" si="72"/>
        <v>22-27</v>
      </c>
      <c r="S2345">
        <f t="shared" si="73"/>
        <v>17</v>
      </c>
    </row>
    <row r="2346" spans="1:19">
      <c r="A2346" t="s">
        <v>2420</v>
      </c>
      <c r="B2346" t="s">
        <v>23</v>
      </c>
      <c r="C2346" s="4">
        <v>28</v>
      </c>
      <c r="D2346" t="s">
        <v>14</v>
      </c>
      <c r="E2346" t="s">
        <v>15</v>
      </c>
      <c r="F2346" t="s">
        <v>96</v>
      </c>
      <c r="G2346" t="s">
        <v>66</v>
      </c>
      <c r="H2346" t="s">
        <v>18</v>
      </c>
      <c r="I2346" s="9">
        <v>45100</v>
      </c>
      <c r="J2346" s="9">
        <v>45114</v>
      </c>
      <c r="K2346" s="9">
        <v>45120</v>
      </c>
      <c r="L2346" t="s">
        <v>19</v>
      </c>
      <c r="M2346" s="4">
        <v>58914</v>
      </c>
      <c r="N2346">
        <v>4.2</v>
      </c>
      <c r="O2346" t="s">
        <v>20</v>
      </c>
      <c r="P2346" s="5"/>
      <c r="Q2346" t="s">
        <v>28</v>
      </c>
      <c r="R2346" s="10" t="str">
        <f t="shared" si="72"/>
        <v>28-33</v>
      </c>
      <c r="S2346">
        <f t="shared" si="73"/>
        <v>20</v>
      </c>
    </row>
    <row r="2347" spans="1:19">
      <c r="A2347" t="s">
        <v>2421</v>
      </c>
      <c r="B2347" t="s">
        <v>30</v>
      </c>
      <c r="C2347" s="4">
        <v>23</v>
      </c>
      <c r="D2347" t="s">
        <v>24</v>
      </c>
      <c r="E2347" t="s">
        <v>25</v>
      </c>
      <c r="F2347" t="s">
        <v>36</v>
      </c>
      <c r="G2347" t="s">
        <v>66</v>
      </c>
      <c r="H2347" t="s">
        <v>37</v>
      </c>
      <c r="I2347" s="9">
        <v>45101</v>
      </c>
      <c r="J2347" s="9">
        <v>45119</v>
      </c>
      <c r="K2347" s="9">
        <v>45125</v>
      </c>
      <c r="L2347" t="s">
        <v>19</v>
      </c>
      <c r="M2347" s="4">
        <v>78488</v>
      </c>
      <c r="N2347">
        <v>4.2</v>
      </c>
      <c r="O2347" t="s">
        <v>20</v>
      </c>
      <c r="P2347" s="4">
        <v>5</v>
      </c>
      <c r="Q2347" t="s">
        <v>21</v>
      </c>
      <c r="R2347" s="10" t="str">
        <f t="shared" si="72"/>
        <v>22-27</v>
      </c>
      <c r="S2347">
        <f t="shared" si="73"/>
        <v>24</v>
      </c>
    </row>
    <row r="2348" spans="1:19">
      <c r="A2348" t="s">
        <v>2422</v>
      </c>
      <c r="B2348" t="s">
        <v>30</v>
      </c>
      <c r="C2348" s="4">
        <v>33</v>
      </c>
      <c r="D2348" t="s">
        <v>129</v>
      </c>
      <c r="E2348" t="s">
        <v>130</v>
      </c>
      <c r="F2348" t="s">
        <v>44</v>
      </c>
      <c r="G2348" t="s">
        <v>17</v>
      </c>
      <c r="H2348" t="s">
        <v>18</v>
      </c>
      <c r="I2348" s="9">
        <v>45101</v>
      </c>
      <c r="J2348" s="9">
        <v>45117</v>
      </c>
      <c r="K2348" s="9">
        <v>45126</v>
      </c>
      <c r="L2348" t="s">
        <v>19</v>
      </c>
      <c r="M2348" s="5"/>
      <c r="O2348" t="s">
        <v>20</v>
      </c>
      <c r="P2348" s="4">
        <v>4</v>
      </c>
      <c r="Q2348" t="s">
        <v>28</v>
      </c>
      <c r="R2348" s="10" t="str">
        <f t="shared" si="72"/>
        <v>28-33</v>
      </c>
      <c r="S2348">
        <f t="shared" si="73"/>
        <v>25</v>
      </c>
    </row>
    <row r="2349" spans="1:19">
      <c r="A2349" t="s">
        <v>2423</v>
      </c>
      <c r="B2349" t="s">
        <v>13</v>
      </c>
      <c r="C2349" s="4">
        <v>34</v>
      </c>
      <c r="D2349" t="s">
        <v>14</v>
      </c>
      <c r="E2349" t="s">
        <v>65</v>
      </c>
      <c r="F2349" t="s">
        <v>53</v>
      </c>
      <c r="G2349" t="s">
        <v>69</v>
      </c>
      <c r="H2349" t="s">
        <v>18</v>
      </c>
      <c r="I2349" s="9">
        <v>45101</v>
      </c>
      <c r="J2349" s="9">
        <v>45123</v>
      </c>
      <c r="K2349" s="9">
        <v>45134</v>
      </c>
      <c r="L2349" t="s">
        <v>38</v>
      </c>
      <c r="M2349" s="5"/>
      <c r="P2349" s="4">
        <v>5</v>
      </c>
      <c r="Q2349" t="s">
        <v>63</v>
      </c>
      <c r="R2349" s="10" t="str">
        <f t="shared" si="72"/>
        <v>34-39</v>
      </c>
      <c r="S2349">
        <f t="shared" si="73"/>
        <v>33</v>
      </c>
    </row>
    <row r="2350" spans="1:19">
      <c r="A2350" t="s">
        <v>2424</v>
      </c>
      <c r="B2350" t="s">
        <v>30</v>
      </c>
      <c r="C2350" s="4">
        <v>34</v>
      </c>
      <c r="D2350" t="s">
        <v>129</v>
      </c>
      <c r="E2350" t="s">
        <v>205</v>
      </c>
      <c r="F2350" t="s">
        <v>50</v>
      </c>
      <c r="G2350" t="s">
        <v>27</v>
      </c>
      <c r="H2350" t="s">
        <v>37</v>
      </c>
      <c r="I2350" s="9">
        <v>45101</v>
      </c>
      <c r="J2350" s="9">
        <v>45111</v>
      </c>
      <c r="K2350" s="9">
        <v>45117</v>
      </c>
      <c r="L2350" t="s">
        <v>19</v>
      </c>
      <c r="M2350" s="4">
        <v>58211</v>
      </c>
      <c r="N2350">
        <v>4.5999999999999996</v>
      </c>
      <c r="O2350" t="s">
        <v>20</v>
      </c>
      <c r="P2350" s="4">
        <v>5</v>
      </c>
      <c r="Q2350" t="s">
        <v>21</v>
      </c>
      <c r="R2350" s="10" t="str">
        <f t="shared" si="72"/>
        <v>34-39</v>
      </c>
      <c r="S2350">
        <f t="shared" si="73"/>
        <v>16</v>
      </c>
    </row>
    <row r="2351" spans="1:19">
      <c r="A2351" t="s">
        <v>2425</v>
      </c>
      <c r="B2351" t="s">
        <v>13</v>
      </c>
      <c r="C2351" s="4">
        <v>34</v>
      </c>
      <c r="D2351" t="s">
        <v>58</v>
      </c>
      <c r="E2351" t="s">
        <v>111</v>
      </c>
      <c r="F2351" t="s">
        <v>106</v>
      </c>
      <c r="G2351" t="s">
        <v>17</v>
      </c>
      <c r="H2351" t="s">
        <v>37</v>
      </c>
      <c r="I2351" s="9">
        <v>45101</v>
      </c>
      <c r="J2351" s="9">
        <v>45116</v>
      </c>
      <c r="K2351" s="9">
        <v>45120</v>
      </c>
      <c r="L2351" t="s">
        <v>19</v>
      </c>
      <c r="M2351" s="4">
        <v>194945</v>
      </c>
      <c r="N2351">
        <v>4.5</v>
      </c>
      <c r="O2351" t="s">
        <v>20</v>
      </c>
      <c r="P2351" s="4">
        <v>4</v>
      </c>
      <c r="Q2351" t="s">
        <v>28</v>
      </c>
      <c r="R2351" s="10" t="str">
        <f t="shared" si="72"/>
        <v>34-39</v>
      </c>
      <c r="S2351">
        <f t="shared" si="73"/>
        <v>19</v>
      </c>
    </row>
    <row r="2352" spans="1:19">
      <c r="A2352" t="s">
        <v>2426</v>
      </c>
      <c r="B2352" t="s">
        <v>30</v>
      </c>
      <c r="C2352" s="4">
        <v>40</v>
      </c>
      <c r="D2352" t="s">
        <v>34</v>
      </c>
      <c r="E2352" t="s">
        <v>47</v>
      </c>
      <c r="F2352" t="s">
        <v>73</v>
      </c>
      <c r="G2352" t="s">
        <v>27</v>
      </c>
      <c r="H2352" t="s">
        <v>37</v>
      </c>
      <c r="I2352" s="9">
        <v>45101</v>
      </c>
      <c r="J2352" s="9">
        <v>45114</v>
      </c>
      <c r="K2352" s="9">
        <v>45125</v>
      </c>
      <c r="L2352" t="s">
        <v>38</v>
      </c>
      <c r="M2352" s="5"/>
      <c r="P2352" s="5"/>
      <c r="Q2352" t="s">
        <v>28</v>
      </c>
      <c r="R2352" s="10" t="str">
        <f t="shared" si="72"/>
        <v>40-45</v>
      </c>
      <c r="S2352">
        <f t="shared" si="73"/>
        <v>24</v>
      </c>
    </row>
    <row r="2353" spans="1:19">
      <c r="A2353" t="s">
        <v>2427</v>
      </c>
      <c r="B2353" t="s">
        <v>23</v>
      </c>
      <c r="C2353" s="4">
        <v>26</v>
      </c>
      <c r="D2353" t="s">
        <v>129</v>
      </c>
      <c r="E2353" t="s">
        <v>205</v>
      </c>
      <c r="F2353" t="s">
        <v>106</v>
      </c>
      <c r="G2353" t="s">
        <v>27</v>
      </c>
      <c r="H2353" t="s">
        <v>48</v>
      </c>
      <c r="I2353" s="9">
        <v>45101</v>
      </c>
      <c r="J2353" s="9">
        <v>45115</v>
      </c>
      <c r="K2353" s="9">
        <v>45125</v>
      </c>
      <c r="L2353" t="s">
        <v>19</v>
      </c>
      <c r="M2353" s="4">
        <v>191383</v>
      </c>
      <c r="N2353">
        <v>4.4000000000000004</v>
      </c>
      <c r="O2353" t="s">
        <v>20</v>
      </c>
      <c r="P2353" s="4">
        <v>3</v>
      </c>
      <c r="Q2353" t="s">
        <v>28</v>
      </c>
      <c r="R2353" s="10" t="str">
        <f t="shared" si="72"/>
        <v>22-27</v>
      </c>
      <c r="S2353">
        <f t="shared" si="73"/>
        <v>24</v>
      </c>
    </row>
    <row r="2354" spans="1:19">
      <c r="A2354" t="s">
        <v>2428</v>
      </c>
      <c r="B2354" t="s">
        <v>30</v>
      </c>
      <c r="C2354" s="4">
        <v>23</v>
      </c>
      <c r="D2354" t="s">
        <v>14</v>
      </c>
      <c r="E2354" t="s">
        <v>15</v>
      </c>
      <c r="F2354" t="s">
        <v>78</v>
      </c>
      <c r="G2354" t="s">
        <v>32</v>
      </c>
      <c r="H2354" t="s">
        <v>48</v>
      </c>
      <c r="I2354" s="9">
        <v>45102</v>
      </c>
      <c r="J2354" s="9">
        <v>45117</v>
      </c>
      <c r="K2354" s="9">
        <v>45126</v>
      </c>
      <c r="L2354" t="s">
        <v>19</v>
      </c>
      <c r="M2354" s="4">
        <v>64435</v>
      </c>
      <c r="N2354">
        <v>3.9</v>
      </c>
      <c r="O2354" t="s">
        <v>20</v>
      </c>
      <c r="P2354" s="4">
        <v>5</v>
      </c>
      <c r="Q2354" t="s">
        <v>28</v>
      </c>
      <c r="R2354" s="10" t="str">
        <f t="shared" si="72"/>
        <v>22-27</v>
      </c>
      <c r="S2354">
        <f t="shared" si="73"/>
        <v>24</v>
      </c>
    </row>
    <row r="2355" spans="1:19">
      <c r="A2355" t="s">
        <v>2429</v>
      </c>
      <c r="B2355" t="s">
        <v>30</v>
      </c>
      <c r="C2355" s="4">
        <v>22</v>
      </c>
      <c r="D2355" t="s">
        <v>14</v>
      </c>
      <c r="E2355" t="s">
        <v>15</v>
      </c>
      <c r="F2355" t="s">
        <v>96</v>
      </c>
      <c r="G2355" t="s">
        <v>27</v>
      </c>
      <c r="H2355" t="s">
        <v>18</v>
      </c>
      <c r="I2355" s="9">
        <v>45102</v>
      </c>
      <c r="J2355" s="9">
        <v>45121</v>
      </c>
      <c r="K2355" s="9">
        <v>45125</v>
      </c>
      <c r="L2355" t="s">
        <v>19</v>
      </c>
      <c r="M2355" s="4">
        <v>38132</v>
      </c>
      <c r="N2355">
        <v>3.7</v>
      </c>
      <c r="O2355" t="s">
        <v>20</v>
      </c>
      <c r="P2355" s="4">
        <v>5</v>
      </c>
      <c r="Q2355" t="s">
        <v>28</v>
      </c>
      <c r="R2355" s="10" t="str">
        <f t="shared" si="72"/>
        <v>22-27</v>
      </c>
      <c r="S2355">
        <f t="shared" si="73"/>
        <v>23</v>
      </c>
    </row>
    <row r="2356" spans="1:19">
      <c r="A2356" t="s">
        <v>2430</v>
      </c>
      <c r="B2356" t="s">
        <v>30</v>
      </c>
      <c r="C2356" s="4">
        <v>23</v>
      </c>
      <c r="D2356" t="s">
        <v>129</v>
      </c>
      <c r="E2356" t="s">
        <v>205</v>
      </c>
      <c r="F2356" t="s">
        <v>36</v>
      </c>
      <c r="G2356" t="s">
        <v>66</v>
      </c>
      <c r="H2356" t="s">
        <v>37</v>
      </c>
      <c r="I2356" s="9">
        <v>45102</v>
      </c>
      <c r="J2356" s="9">
        <v>45120</v>
      </c>
      <c r="K2356" s="9">
        <v>45126</v>
      </c>
      <c r="L2356" t="s">
        <v>38</v>
      </c>
      <c r="M2356" s="5"/>
      <c r="P2356" s="4">
        <v>5</v>
      </c>
      <c r="Q2356" t="s">
        <v>28</v>
      </c>
      <c r="R2356" s="10" t="str">
        <f t="shared" si="72"/>
        <v>22-27</v>
      </c>
      <c r="S2356">
        <f t="shared" si="73"/>
        <v>24</v>
      </c>
    </row>
    <row r="2357" spans="1:19">
      <c r="A2357" t="s">
        <v>2431</v>
      </c>
      <c r="B2357" t="s">
        <v>13</v>
      </c>
      <c r="C2357" s="4">
        <v>22</v>
      </c>
      <c r="D2357" t="s">
        <v>129</v>
      </c>
      <c r="E2357" t="s">
        <v>205</v>
      </c>
      <c r="F2357" t="s">
        <v>16</v>
      </c>
      <c r="G2357" t="s">
        <v>17</v>
      </c>
      <c r="H2357" t="s">
        <v>37</v>
      </c>
      <c r="I2357" s="9">
        <v>45103</v>
      </c>
      <c r="J2357" s="9">
        <v>45111</v>
      </c>
      <c r="K2357" s="9">
        <v>45119</v>
      </c>
      <c r="L2357" t="s">
        <v>19</v>
      </c>
      <c r="M2357" s="5"/>
      <c r="O2357" t="s">
        <v>20</v>
      </c>
      <c r="P2357" s="4">
        <v>4</v>
      </c>
      <c r="Q2357" t="s">
        <v>21</v>
      </c>
      <c r="R2357" s="10" t="str">
        <f t="shared" si="72"/>
        <v>22-27</v>
      </c>
      <c r="S2357">
        <f t="shared" si="73"/>
        <v>16</v>
      </c>
    </row>
    <row r="2358" spans="1:19">
      <c r="A2358" t="s">
        <v>2432</v>
      </c>
      <c r="B2358" t="s">
        <v>23</v>
      </c>
      <c r="C2358" s="4">
        <v>35</v>
      </c>
      <c r="D2358" t="s">
        <v>14</v>
      </c>
      <c r="E2358" t="s">
        <v>65</v>
      </c>
      <c r="F2358" t="s">
        <v>16</v>
      </c>
      <c r="G2358" t="s">
        <v>69</v>
      </c>
      <c r="H2358" t="s">
        <v>67</v>
      </c>
      <c r="I2358" s="9">
        <v>45103</v>
      </c>
      <c r="J2358" s="9">
        <v>45115</v>
      </c>
      <c r="K2358" s="9">
        <v>45120</v>
      </c>
      <c r="L2358" t="s">
        <v>19</v>
      </c>
      <c r="M2358" s="4">
        <v>67534</v>
      </c>
      <c r="N2358">
        <v>4.3</v>
      </c>
      <c r="O2358" t="s">
        <v>20</v>
      </c>
      <c r="P2358" s="4">
        <v>3</v>
      </c>
      <c r="Q2358" t="s">
        <v>28</v>
      </c>
      <c r="R2358" s="10" t="str">
        <f t="shared" si="72"/>
        <v>34-39</v>
      </c>
      <c r="S2358">
        <f t="shared" si="73"/>
        <v>17</v>
      </c>
    </row>
    <row r="2359" spans="1:19">
      <c r="A2359" t="s">
        <v>2433</v>
      </c>
      <c r="B2359" t="s">
        <v>13</v>
      </c>
      <c r="C2359" s="4">
        <v>28</v>
      </c>
      <c r="D2359" t="s">
        <v>40</v>
      </c>
      <c r="E2359" t="s">
        <v>253</v>
      </c>
      <c r="F2359" t="s">
        <v>106</v>
      </c>
      <c r="G2359" t="s">
        <v>32</v>
      </c>
      <c r="H2359" t="s">
        <v>37</v>
      </c>
      <c r="I2359" s="9">
        <v>45103</v>
      </c>
      <c r="J2359" s="9">
        <v>45114</v>
      </c>
      <c r="K2359" s="9">
        <v>45120</v>
      </c>
      <c r="L2359" t="s">
        <v>19</v>
      </c>
      <c r="M2359" s="4">
        <v>147255</v>
      </c>
      <c r="N2359">
        <v>4.8</v>
      </c>
      <c r="O2359" t="s">
        <v>45</v>
      </c>
      <c r="P2359" s="4">
        <v>4</v>
      </c>
      <c r="Q2359" t="s">
        <v>28</v>
      </c>
      <c r="R2359" s="10" t="str">
        <f t="shared" si="72"/>
        <v>28-33</v>
      </c>
      <c r="S2359">
        <f t="shared" si="73"/>
        <v>17</v>
      </c>
    </row>
    <row r="2360" spans="1:19">
      <c r="A2360" t="s">
        <v>2434</v>
      </c>
      <c r="B2360" t="s">
        <v>13</v>
      </c>
      <c r="C2360" s="4">
        <v>35</v>
      </c>
      <c r="D2360" t="s">
        <v>24</v>
      </c>
      <c r="E2360" t="s">
        <v>43</v>
      </c>
      <c r="F2360" t="s">
        <v>125</v>
      </c>
      <c r="G2360" t="s">
        <v>32</v>
      </c>
      <c r="H2360" t="s">
        <v>37</v>
      </c>
      <c r="I2360" s="9">
        <v>45103</v>
      </c>
      <c r="J2360" s="9">
        <v>45112</v>
      </c>
      <c r="K2360" s="9">
        <v>45116</v>
      </c>
      <c r="L2360" t="s">
        <v>38</v>
      </c>
      <c r="M2360" s="5"/>
      <c r="P2360" s="4">
        <v>5</v>
      </c>
      <c r="Q2360" t="s">
        <v>21</v>
      </c>
      <c r="R2360" s="10" t="str">
        <f t="shared" si="72"/>
        <v>34-39</v>
      </c>
      <c r="S2360">
        <f t="shared" si="73"/>
        <v>13</v>
      </c>
    </row>
    <row r="2361" spans="1:19">
      <c r="A2361" t="s">
        <v>2435</v>
      </c>
      <c r="B2361" t="s">
        <v>13</v>
      </c>
      <c r="C2361" s="4">
        <v>30</v>
      </c>
      <c r="D2361" t="s">
        <v>58</v>
      </c>
      <c r="E2361" t="s">
        <v>111</v>
      </c>
      <c r="F2361" t="s">
        <v>96</v>
      </c>
      <c r="G2361" t="s">
        <v>27</v>
      </c>
      <c r="H2361" t="s">
        <v>18</v>
      </c>
      <c r="I2361" s="9">
        <v>45103</v>
      </c>
      <c r="J2361" s="9">
        <v>45111</v>
      </c>
      <c r="K2361" s="9">
        <v>45120</v>
      </c>
      <c r="L2361" t="s">
        <v>38</v>
      </c>
      <c r="M2361" s="5"/>
      <c r="P2361" s="4">
        <v>5</v>
      </c>
      <c r="Q2361" t="s">
        <v>28</v>
      </c>
      <c r="R2361" s="10" t="str">
        <f t="shared" si="72"/>
        <v>28-33</v>
      </c>
      <c r="S2361">
        <f t="shared" si="73"/>
        <v>17</v>
      </c>
    </row>
    <row r="2362" spans="1:19">
      <c r="A2362" t="s">
        <v>2436</v>
      </c>
      <c r="B2362" t="s">
        <v>13</v>
      </c>
      <c r="C2362" s="4">
        <v>38</v>
      </c>
      <c r="D2362" t="s">
        <v>14</v>
      </c>
      <c r="E2362" t="s">
        <v>65</v>
      </c>
      <c r="F2362" t="s">
        <v>16</v>
      </c>
      <c r="G2362" t="s">
        <v>17</v>
      </c>
      <c r="H2362" t="s">
        <v>37</v>
      </c>
      <c r="I2362" s="9">
        <v>45103</v>
      </c>
      <c r="J2362" s="9">
        <v>45124</v>
      </c>
      <c r="K2362" s="9">
        <v>45135</v>
      </c>
      <c r="L2362" t="s">
        <v>19</v>
      </c>
      <c r="M2362" s="4">
        <v>67508</v>
      </c>
      <c r="N2362">
        <v>4.0999999999999996</v>
      </c>
      <c r="O2362" t="s">
        <v>20</v>
      </c>
      <c r="P2362" s="5"/>
      <c r="Q2362" t="s">
        <v>28</v>
      </c>
      <c r="R2362" s="10" t="str">
        <f t="shared" si="72"/>
        <v>34-39</v>
      </c>
      <c r="S2362">
        <f t="shared" si="73"/>
        <v>32</v>
      </c>
    </row>
    <row r="2363" spans="1:19">
      <c r="A2363" t="s">
        <v>2437</v>
      </c>
      <c r="B2363" t="s">
        <v>13</v>
      </c>
      <c r="C2363" s="4">
        <v>30</v>
      </c>
      <c r="D2363" t="s">
        <v>14</v>
      </c>
      <c r="E2363" t="s">
        <v>15</v>
      </c>
      <c r="F2363" t="s">
        <v>26</v>
      </c>
      <c r="G2363" t="s">
        <v>27</v>
      </c>
      <c r="H2363" t="s">
        <v>67</v>
      </c>
      <c r="I2363" s="9">
        <v>45103</v>
      </c>
      <c r="J2363" s="9">
        <v>45123</v>
      </c>
      <c r="K2363" s="9">
        <v>45127</v>
      </c>
      <c r="L2363" t="s">
        <v>38</v>
      </c>
      <c r="M2363" s="5"/>
      <c r="P2363" s="5"/>
      <c r="Q2363" t="s">
        <v>28</v>
      </c>
      <c r="R2363" s="10" t="str">
        <f t="shared" si="72"/>
        <v>28-33</v>
      </c>
      <c r="S2363">
        <f t="shared" si="73"/>
        <v>24</v>
      </c>
    </row>
    <row r="2364" spans="1:19">
      <c r="A2364" t="s">
        <v>2438</v>
      </c>
      <c r="B2364" t="s">
        <v>13</v>
      </c>
      <c r="C2364" s="4">
        <v>35</v>
      </c>
      <c r="D2364" t="s">
        <v>24</v>
      </c>
      <c r="E2364" t="s">
        <v>43</v>
      </c>
      <c r="F2364" t="s">
        <v>96</v>
      </c>
      <c r="G2364" t="s">
        <v>27</v>
      </c>
      <c r="H2364" t="s">
        <v>18</v>
      </c>
      <c r="I2364" s="9">
        <v>45103</v>
      </c>
      <c r="J2364" s="9">
        <v>45114</v>
      </c>
      <c r="K2364" s="9">
        <v>45125</v>
      </c>
      <c r="L2364" t="s">
        <v>19</v>
      </c>
      <c r="M2364" s="5"/>
      <c r="O2364" t="s">
        <v>20</v>
      </c>
      <c r="P2364" s="4">
        <v>5</v>
      </c>
      <c r="Q2364" t="s">
        <v>28</v>
      </c>
      <c r="R2364" s="10" t="str">
        <f t="shared" si="72"/>
        <v>34-39</v>
      </c>
      <c r="S2364">
        <f t="shared" si="73"/>
        <v>22</v>
      </c>
    </row>
    <row r="2365" spans="1:19">
      <c r="A2365" t="s">
        <v>2439</v>
      </c>
      <c r="B2365" t="s">
        <v>13</v>
      </c>
      <c r="C2365" s="4">
        <v>23</v>
      </c>
      <c r="D2365" t="s">
        <v>14</v>
      </c>
      <c r="E2365" t="s">
        <v>65</v>
      </c>
      <c r="F2365" t="s">
        <v>61</v>
      </c>
      <c r="G2365" t="s">
        <v>27</v>
      </c>
      <c r="H2365" t="s">
        <v>67</v>
      </c>
      <c r="I2365" s="9">
        <v>45103</v>
      </c>
      <c r="J2365" s="9">
        <v>45124</v>
      </c>
      <c r="K2365" s="9">
        <v>45131</v>
      </c>
      <c r="L2365" t="s">
        <v>19</v>
      </c>
      <c r="M2365" s="4">
        <v>50175</v>
      </c>
      <c r="N2365">
        <v>3.5</v>
      </c>
      <c r="O2365" t="s">
        <v>20</v>
      </c>
      <c r="P2365" s="4">
        <v>5</v>
      </c>
      <c r="Q2365" t="s">
        <v>28</v>
      </c>
      <c r="R2365" s="10" t="str">
        <f t="shared" si="72"/>
        <v>22-27</v>
      </c>
      <c r="S2365">
        <f t="shared" si="73"/>
        <v>28</v>
      </c>
    </row>
    <row r="2366" spans="1:19">
      <c r="A2366" t="s">
        <v>2440</v>
      </c>
      <c r="B2366" t="s">
        <v>13</v>
      </c>
      <c r="C2366" s="4">
        <v>30</v>
      </c>
      <c r="D2366" t="s">
        <v>24</v>
      </c>
      <c r="E2366" t="s">
        <v>25</v>
      </c>
      <c r="F2366" t="s">
        <v>61</v>
      </c>
      <c r="G2366" t="s">
        <v>17</v>
      </c>
      <c r="H2366" t="s">
        <v>48</v>
      </c>
      <c r="I2366" s="9">
        <v>45103</v>
      </c>
      <c r="J2366" s="9">
        <v>45119</v>
      </c>
      <c r="K2366" s="9">
        <v>45130</v>
      </c>
      <c r="L2366" t="s">
        <v>19</v>
      </c>
      <c r="M2366" s="4">
        <v>49095</v>
      </c>
      <c r="N2366">
        <v>3.7</v>
      </c>
      <c r="O2366" t="s">
        <v>20</v>
      </c>
      <c r="P2366" s="4">
        <v>4</v>
      </c>
      <c r="Q2366" t="s">
        <v>28</v>
      </c>
      <c r="R2366" s="10" t="str">
        <f t="shared" si="72"/>
        <v>28-33</v>
      </c>
      <c r="S2366">
        <f t="shared" si="73"/>
        <v>27</v>
      </c>
    </row>
    <row r="2367" spans="1:19">
      <c r="A2367" t="s">
        <v>2441</v>
      </c>
      <c r="B2367" t="s">
        <v>13</v>
      </c>
      <c r="C2367" s="4">
        <v>31</v>
      </c>
      <c r="D2367" t="s">
        <v>83</v>
      </c>
      <c r="E2367" t="s">
        <v>117</v>
      </c>
      <c r="F2367" t="s">
        <v>36</v>
      </c>
      <c r="G2367" t="s">
        <v>27</v>
      </c>
      <c r="H2367" t="s">
        <v>48</v>
      </c>
      <c r="I2367" s="9">
        <v>45104</v>
      </c>
      <c r="J2367" s="9">
        <v>45122</v>
      </c>
      <c r="K2367" s="9">
        <v>45127</v>
      </c>
      <c r="L2367" t="s">
        <v>19</v>
      </c>
      <c r="M2367" s="4">
        <v>58454</v>
      </c>
      <c r="N2367">
        <v>4.7</v>
      </c>
      <c r="O2367" t="s">
        <v>20</v>
      </c>
      <c r="P2367" s="4">
        <v>4</v>
      </c>
      <c r="Q2367" t="s">
        <v>28</v>
      </c>
      <c r="R2367" s="10" t="str">
        <f t="shared" si="72"/>
        <v>28-33</v>
      </c>
      <c r="S2367">
        <f t="shared" si="73"/>
        <v>23</v>
      </c>
    </row>
    <row r="2368" spans="1:19">
      <c r="A2368" t="s">
        <v>2442</v>
      </c>
      <c r="B2368" t="s">
        <v>13</v>
      </c>
      <c r="C2368" s="4">
        <v>22</v>
      </c>
      <c r="D2368" t="s">
        <v>83</v>
      </c>
      <c r="E2368" t="s">
        <v>84</v>
      </c>
      <c r="F2368" t="s">
        <v>44</v>
      </c>
      <c r="G2368" t="s">
        <v>17</v>
      </c>
      <c r="H2368" t="s">
        <v>48</v>
      </c>
      <c r="I2368" s="9">
        <v>45104</v>
      </c>
      <c r="J2368" s="9">
        <v>45117</v>
      </c>
      <c r="K2368" s="9">
        <v>45121</v>
      </c>
      <c r="L2368" t="s">
        <v>19</v>
      </c>
      <c r="M2368" s="5"/>
      <c r="O2368" t="s">
        <v>45</v>
      </c>
      <c r="P2368" s="4">
        <v>4</v>
      </c>
      <c r="Q2368" t="s">
        <v>21</v>
      </c>
      <c r="R2368" s="10" t="str">
        <f t="shared" si="72"/>
        <v>22-27</v>
      </c>
      <c r="S2368">
        <f t="shared" si="73"/>
        <v>17</v>
      </c>
    </row>
    <row r="2369" spans="1:19">
      <c r="A2369" t="s">
        <v>2443</v>
      </c>
      <c r="B2369" t="s">
        <v>13</v>
      </c>
      <c r="C2369" s="4">
        <v>36</v>
      </c>
      <c r="D2369" t="s">
        <v>14</v>
      </c>
      <c r="E2369" t="s">
        <v>15</v>
      </c>
      <c r="F2369" t="s">
        <v>93</v>
      </c>
      <c r="G2369" t="s">
        <v>17</v>
      </c>
      <c r="H2369" t="s">
        <v>18</v>
      </c>
      <c r="I2369" s="9">
        <v>45104</v>
      </c>
      <c r="J2369" s="9">
        <v>45118</v>
      </c>
      <c r="K2369" s="9">
        <v>45122</v>
      </c>
      <c r="L2369" t="s">
        <v>38</v>
      </c>
      <c r="M2369" s="5"/>
      <c r="P2369" s="4">
        <v>4</v>
      </c>
      <c r="Q2369" t="s">
        <v>28</v>
      </c>
      <c r="R2369" s="10" t="str">
        <f t="shared" si="72"/>
        <v>34-39</v>
      </c>
      <c r="S2369">
        <f t="shared" si="73"/>
        <v>18</v>
      </c>
    </row>
    <row r="2370" spans="1:19">
      <c r="A2370" t="s">
        <v>2444</v>
      </c>
      <c r="B2370" t="s">
        <v>13</v>
      </c>
      <c r="C2370" s="4">
        <v>38</v>
      </c>
      <c r="D2370" t="s">
        <v>58</v>
      </c>
      <c r="E2370" t="s">
        <v>59</v>
      </c>
      <c r="F2370" t="s">
        <v>78</v>
      </c>
      <c r="G2370" t="s">
        <v>27</v>
      </c>
      <c r="H2370" t="s">
        <v>37</v>
      </c>
      <c r="I2370" s="9">
        <v>45104</v>
      </c>
      <c r="J2370" s="9">
        <v>45121</v>
      </c>
      <c r="K2370" s="9">
        <v>45129</v>
      </c>
      <c r="L2370" t="s">
        <v>75</v>
      </c>
      <c r="M2370" s="5"/>
      <c r="P2370" s="4">
        <v>4</v>
      </c>
      <c r="Q2370" t="s">
        <v>28</v>
      </c>
      <c r="R2370" s="10" t="str">
        <f t="shared" si="72"/>
        <v>34-39</v>
      </c>
      <c r="S2370">
        <f t="shared" si="73"/>
        <v>25</v>
      </c>
    </row>
    <row r="2371" spans="1:19">
      <c r="A2371" t="s">
        <v>2445</v>
      </c>
      <c r="B2371" t="s">
        <v>30</v>
      </c>
      <c r="C2371" s="4">
        <v>30</v>
      </c>
      <c r="D2371" t="s">
        <v>24</v>
      </c>
      <c r="E2371" t="s">
        <v>43</v>
      </c>
      <c r="F2371" t="s">
        <v>16</v>
      </c>
      <c r="G2371" t="s">
        <v>17</v>
      </c>
      <c r="H2371" t="s">
        <v>37</v>
      </c>
      <c r="I2371" s="9">
        <v>45104</v>
      </c>
      <c r="J2371" s="9">
        <v>45117</v>
      </c>
      <c r="K2371" s="9">
        <v>45124</v>
      </c>
      <c r="L2371" t="s">
        <v>56</v>
      </c>
      <c r="M2371" s="5"/>
      <c r="P2371" s="5"/>
      <c r="Q2371" t="s">
        <v>28</v>
      </c>
      <c r="R2371" s="10" t="str">
        <f t="shared" ref="R2371:R2434" si="74">IF(AND(C2371&gt;=22,C2371&lt;=27),"22-27",
 IF(AND(C2371&gt;=28,C2371&lt;=33),"28-33",
 IF(AND(C2371&gt;=34,C2371&lt;=39),"34-39",
 IF(AND(C2371&gt;=40,C2371&lt;=45),"40-45",
 IF(AND(C2371&gt;=46,C2371&lt;=51),"46-51",
 IF(AND(C2371&gt;=52,C2371&lt;=57),"52-57","Other"))))))</f>
        <v>28-33</v>
      </c>
      <c r="S2371">
        <f t="shared" ref="S2371:S2434" si="75">K2371-I2371</f>
        <v>20</v>
      </c>
    </row>
    <row r="2372" spans="1:19">
      <c r="A2372" t="s">
        <v>2446</v>
      </c>
      <c r="B2372" t="s">
        <v>30</v>
      </c>
      <c r="C2372" s="4">
        <v>37</v>
      </c>
      <c r="D2372" t="s">
        <v>24</v>
      </c>
      <c r="E2372" t="s">
        <v>25</v>
      </c>
      <c r="F2372" t="s">
        <v>36</v>
      </c>
      <c r="G2372" t="s">
        <v>17</v>
      </c>
      <c r="H2372" t="s">
        <v>37</v>
      </c>
      <c r="I2372" s="9">
        <v>45104</v>
      </c>
      <c r="J2372" s="9">
        <v>45122</v>
      </c>
      <c r="K2372" s="9">
        <v>45134</v>
      </c>
      <c r="L2372" t="s">
        <v>19</v>
      </c>
      <c r="M2372" s="4">
        <v>68032</v>
      </c>
      <c r="N2372">
        <v>4.4000000000000004</v>
      </c>
      <c r="O2372" t="s">
        <v>20</v>
      </c>
      <c r="P2372" s="4">
        <v>4</v>
      </c>
      <c r="Q2372" t="s">
        <v>21</v>
      </c>
      <c r="R2372" s="10" t="str">
        <f t="shared" si="74"/>
        <v>34-39</v>
      </c>
      <c r="S2372">
        <f t="shared" si="75"/>
        <v>30</v>
      </c>
    </row>
    <row r="2373" spans="1:19">
      <c r="A2373" t="s">
        <v>2447</v>
      </c>
      <c r="B2373" t="s">
        <v>30</v>
      </c>
      <c r="C2373" s="4">
        <v>40</v>
      </c>
      <c r="D2373" t="s">
        <v>14</v>
      </c>
      <c r="E2373" t="s">
        <v>15</v>
      </c>
      <c r="F2373" t="s">
        <v>93</v>
      </c>
      <c r="G2373" t="s">
        <v>66</v>
      </c>
      <c r="H2373" t="s">
        <v>18</v>
      </c>
      <c r="I2373" s="9">
        <v>45105</v>
      </c>
      <c r="J2373" s="9">
        <v>45123</v>
      </c>
      <c r="K2373" s="9">
        <v>45135</v>
      </c>
      <c r="L2373" t="s">
        <v>38</v>
      </c>
      <c r="M2373" s="5"/>
      <c r="P2373" s="5"/>
      <c r="Q2373" t="s">
        <v>28</v>
      </c>
      <c r="R2373" s="10" t="str">
        <f t="shared" si="74"/>
        <v>40-45</v>
      </c>
      <c r="S2373">
        <f t="shared" si="75"/>
        <v>30</v>
      </c>
    </row>
    <row r="2374" spans="1:19">
      <c r="A2374" t="s">
        <v>2448</v>
      </c>
      <c r="B2374" t="s">
        <v>30</v>
      </c>
      <c r="C2374" s="4">
        <v>32</v>
      </c>
      <c r="D2374" t="s">
        <v>24</v>
      </c>
      <c r="E2374" t="s">
        <v>25</v>
      </c>
      <c r="F2374" t="s">
        <v>26</v>
      </c>
      <c r="G2374" t="s">
        <v>27</v>
      </c>
      <c r="H2374" t="s">
        <v>18</v>
      </c>
      <c r="I2374" s="9">
        <v>45105</v>
      </c>
      <c r="J2374" s="9">
        <v>45125</v>
      </c>
      <c r="K2374" s="9">
        <v>45131</v>
      </c>
      <c r="L2374" t="s">
        <v>19</v>
      </c>
      <c r="M2374" s="5"/>
      <c r="O2374" t="s">
        <v>20</v>
      </c>
      <c r="P2374" s="4">
        <v>4</v>
      </c>
      <c r="Q2374" t="s">
        <v>28</v>
      </c>
      <c r="R2374" s="10" t="str">
        <f t="shared" si="74"/>
        <v>28-33</v>
      </c>
      <c r="S2374">
        <f t="shared" si="75"/>
        <v>26</v>
      </c>
    </row>
    <row r="2375" spans="1:19">
      <c r="A2375" t="s">
        <v>2449</v>
      </c>
      <c r="B2375" t="s">
        <v>13</v>
      </c>
      <c r="C2375" s="4">
        <v>23</v>
      </c>
      <c r="D2375" t="s">
        <v>129</v>
      </c>
      <c r="E2375" t="s">
        <v>205</v>
      </c>
      <c r="F2375" t="s">
        <v>93</v>
      </c>
      <c r="G2375" t="s">
        <v>17</v>
      </c>
      <c r="H2375" t="s">
        <v>37</v>
      </c>
      <c r="I2375" s="9">
        <v>45105</v>
      </c>
      <c r="J2375" s="9">
        <v>45118</v>
      </c>
      <c r="K2375" s="9">
        <v>45124</v>
      </c>
      <c r="L2375" t="s">
        <v>19</v>
      </c>
      <c r="M2375" s="4">
        <v>150114</v>
      </c>
      <c r="N2375">
        <v>3.9</v>
      </c>
      <c r="O2375" t="s">
        <v>20</v>
      </c>
      <c r="P2375" s="4">
        <v>4</v>
      </c>
      <c r="Q2375" t="s">
        <v>28</v>
      </c>
      <c r="R2375" s="10" t="str">
        <f t="shared" si="74"/>
        <v>22-27</v>
      </c>
      <c r="S2375">
        <f t="shared" si="75"/>
        <v>19</v>
      </c>
    </row>
    <row r="2376" spans="1:19">
      <c r="A2376" t="s">
        <v>2450</v>
      </c>
      <c r="B2376" t="s">
        <v>30</v>
      </c>
      <c r="C2376" s="4">
        <v>24</v>
      </c>
      <c r="D2376" t="s">
        <v>24</v>
      </c>
      <c r="E2376" t="s">
        <v>43</v>
      </c>
      <c r="F2376" t="s">
        <v>44</v>
      </c>
      <c r="G2376" t="s">
        <v>17</v>
      </c>
      <c r="H2376" t="s">
        <v>37</v>
      </c>
      <c r="I2376" s="9">
        <v>45105</v>
      </c>
      <c r="J2376" s="9">
        <v>45120</v>
      </c>
      <c r="K2376" s="9">
        <v>45125</v>
      </c>
      <c r="L2376" t="s">
        <v>19</v>
      </c>
      <c r="M2376" s="4">
        <v>80600</v>
      </c>
      <c r="N2376">
        <v>3.5</v>
      </c>
      <c r="O2376" t="s">
        <v>20</v>
      </c>
      <c r="P2376" s="4">
        <v>5</v>
      </c>
      <c r="Q2376" t="s">
        <v>28</v>
      </c>
      <c r="R2376" s="10" t="str">
        <f t="shared" si="74"/>
        <v>22-27</v>
      </c>
      <c r="S2376">
        <f t="shared" si="75"/>
        <v>20</v>
      </c>
    </row>
    <row r="2377" spans="1:19">
      <c r="A2377" t="s">
        <v>2451</v>
      </c>
      <c r="B2377" t="s">
        <v>13</v>
      </c>
      <c r="C2377" s="4">
        <v>33</v>
      </c>
      <c r="D2377" t="s">
        <v>14</v>
      </c>
      <c r="E2377" t="s">
        <v>15</v>
      </c>
      <c r="F2377" t="s">
        <v>36</v>
      </c>
      <c r="G2377" t="s">
        <v>69</v>
      </c>
      <c r="H2377" t="s">
        <v>37</v>
      </c>
      <c r="I2377" s="9">
        <v>45105</v>
      </c>
      <c r="J2377" s="9">
        <v>45122</v>
      </c>
      <c r="K2377" s="9">
        <v>45127</v>
      </c>
      <c r="L2377" t="s">
        <v>19</v>
      </c>
      <c r="M2377" s="4">
        <v>70464</v>
      </c>
      <c r="N2377">
        <v>4.2</v>
      </c>
      <c r="O2377" t="s">
        <v>20</v>
      </c>
      <c r="P2377" s="4">
        <v>4</v>
      </c>
      <c r="Q2377" t="s">
        <v>28</v>
      </c>
      <c r="R2377" s="10" t="str">
        <f t="shared" si="74"/>
        <v>28-33</v>
      </c>
      <c r="S2377">
        <f t="shared" si="75"/>
        <v>22</v>
      </c>
    </row>
    <row r="2378" spans="1:19">
      <c r="A2378" t="s">
        <v>2452</v>
      </c>
      <c r="B2378" t="s">
        <v>13</v>
      </c>
      <c r="C2378" s="4">
        <v>29</v>
      </c>
      <c r="D2378" t="s">
        <v>58</v>
      </c>
      <c r="E2378" t="s">
        <v>111</v>
      </c>
      <c r="F2378" t="s">
        <v>93</v>
      </c>
      <c r="G2378" t="s">
        <v>17</v>
      </c>
      <c r="H2378" t="s">
        <v>51</v>
      </c>
      <c r="I2378" s="9">
        <v>45105</v>
      </c>
      <c r="J2378" s="9">
        <v>45123</v>
      </c>
      <c r="K2378" s="9">
        <v>45131</v>
      </c>
      <c r="L2378" t="s">
        <v>38</v>
      </c>
      <c r="M2378" s="5"/>
      <c r="P2378" s="5"/>
      <c r="Q2378" t="s">
        <v>28</v>
      </c>
      <c r="R2378" s="10" t="str">
        <f t="shared" si="74"/>
        <v>28-33</v>
      </c>
      <c r="S2378">
        <f t="shared" si="75"/>
        <v>26</v>
      </c>
    </row>
    <row r="2379" spans="1:19">
      <c r="A2379" t="s">
        <v>2453</v>
      </c>
      <c r="B2379" t="s">
        <v>30</v>
      </c>
      <c r="C2379" s="4">
        <v>36</v>
      </c>
      <c r="D2379" t="s">
        <v>24</v>
      </c>
      <c r="E2379" t="s">
        <v>43</v>
      </c>
      <c r="F2379" t="s">
        <v>78</v>
      </c>
      <c r="G2379" t="s">
        <v>17</v>
      </c>
      <c r="H2379" t="s">
        <v>48</v>
      </c>
      <c r="I2379" s="9">
        <v>45105</v>
      </c>
      <c r="J2379" s="9">
        <v>45124</v>
      </c>
      <c r="K2379" s="9">
        <v>45133</v>
      </c>
      <c r="L2379" t="s">
        <v>19</v>
      </c>
      <c r="M2379" s="4">
        <v>60099</v>
      </c>
      <c r="N2379">
        <v>3.9</v>
      </c>
      <c r="O2379" t="s">
        <v>20</v>
      </c>
      <c r="P2379" s="4">
        <v>4</v>
      </c>
      <c r="Q2379" t="s">
        <v>21</v>
      </c>
      <c r="R2379" s="10" t="str">
        <f t="shared" si="74"/>
        <v>34-39</v>
      </c>
      <c r="S2379">
        <f t="shared" si="75"/>
        <v>28</v>
      </c>
    </row>
    <row r="2380" spans="1:19">
      <c r="A2380" t="s">
        <v>2454</v>
      </c>
      <c r="B2380" t="s">
        <v>13</v>
      </c>
      <c r="C2380" s="4">
        <v>26</v>
      </c>
      <c r="D2380" t="s">
        <v>24</v>
      </c>
      <c r="E2380" t="s">
        <v>43</v>
      </c>
      <c r="F2380" t="s">
        <v>73</v>
      </c>
      <c r="G2380" t="s">
        <v>27</v>
      </c>
      <c r="H2380" t="s">
        <v>48</v>
      </c>
      <c r="I2380" s="9">
        <v>45105</v>
      </c>
      <c r="J2380" s="9">
        <v>45121</v>
      </c>
      <c r="K2380" s="9">
        <v>45132</v>
      </c>
      <c r="L2380" t="s">
        <v>19</v>
      </c>
      <c r="M2380" s="4">
        <v>208147</v>
      </c>
      <c r="N2380">
        <v>3.9</v>
      </c>
      <c r="O2380" t="s">
        <v>20</v>
      </c>
      <c r="P2380" s="4">
        <v>3</v>
      </c>
      <c r="Q2380" t="s">
        <v>21</v>
      </c>
      <c r="R2380" s="10" t="str">
        <f t="shared" si="74"/>
        <v>22-27</v>
      </c>
      <c r="S2380">
        <f t="shared" si="75"/>
        <v>27</v>
      </c>
    </row>
    <row r="2381" spans="1:19">
      <c r="A2381" t="s">
        <v>2455</v>
      </c>
      <c r="B2381" t="s">
        <v>30</v>
      </c>
      <c r="C2381" s="4">
        <v>30</v>
      </c>
      <c r="D2381" t="s">
        <v>14</v>
      </c>
      <c r="E2381" t="s">
        <v>65</v>
      </c>
      <c r="F2381" t="s">
        <v>44</v>
      </c>
      <c r="G2381" t="s">
        <v>27</v>
      </c>
      <c r="H2381" t="s">
        <v>37</v>
      </c>
      <c r="I2381" s="9">
        <v>45105</v>
      </c>
      <c r="J2381" s="9">
        <v>45126</v>
      </c>
      <c r="K2381" s="9">
        <v>45137</v>
      </c>
      <c r="L2381" t="s">
        <v>19</v>
      </c>
      <c r="M2381" s="4">
        <v>61852</v>
      </c>
      <c r="N2381">
        <v>3.6</v>
      </c>
      <c r="O2381" t="s">
        <v>20</v>
      </c>
      <c r="P2381" s="4">
        <v>4</v>
      </c>
      <c r="Q2381" t="s">
        <v>28</v>
      </c>
      <c r="R2381" s="10" t="str">
        <f t="shared" si="74"/>
        <v>28-33</v>
      </c>
      <c r="S2381">
        <f t="shared" si="75"/>
        <v>32</v>
      </c>
    </row>
    <row r="2382" spans="1:19">
      <c r="A2382" t="s">
        <v>2456</v>
      </c>
      <c r="B2382" t="s">
        <v>30</v>
      </c>
      <c r="C2382" s="4">
        <v>26</v>
      </c>
      <c r="D2382" t="s">
        <v>14</v>
      </c>
      <c r="E2382" t="s">
        <v>15</v>
      </c>
      <c r="F2382" t="s">
        <v>50</v>
      </c>
      <c r="G2382" t="s">
        <v>27</v>
      </c>
      <c r="H2382" t="s">
        <v>37</v>
      </c>
      <c r="I2382" s="9">
        <v>45106</v>
      </c>
      <c r="J2382" s="9">
        <v>45122</v>
      </c>
      <c r="K2382" s="9">
        <v>45131</v>
      </c>
      <c r="L2382" t="s">
        <v>38</v>
      </c>
      <c r="M2382" s="5"/>
      <c r="P2382" s="4">
        <v>4</v>
      </c>
      <c r="Q2382" t="s">
        <v>28</v>
      </c>
      <c r="R2382" s="10" t="str">
        <f t="shared" si="74"/>
        <v>22-27</v>
      </c>
      <c r="S2382">
        <f t="shared" si="75"/>
        <v>25</v>
      </c>
    </row>
    <row r="2383" spans="1:19">
      <c r="A2383" t="s">
        <v>2457</v>
      </c>
      <c r="B2383" t="s">
        <v>30</v>
      </c>
      <c r="C2383" s="4">
        <v>29</v>
      </c>
      <c r="D2383" t="s">
        <v>14</v>
      </c>
      <c r="E2383" t="s">
        <v>15</v>
      </c>
      <c r="F2383" t="s">
        <v>31</v>
      </c>
      <c r="G2383" t="s">
        <v>32</v>
      </c>
      <c r="H2383" t="s">
        <v>37</v>
      </c>
      <c r="I2383" s="9">
        <v>45106</v>
      </c>
      <c r="J2383" s="9">
        <v>45121</v>
      </c>
      <c r="K2383" s="9">
        <v>45133</v>
      </c>
      <c r="L2383" t="s">
        <v>75</v>
      </c>
      <c r="M2383" s="5"/>
      <c r="P2383" s="5"/>
      <c r="Q2383" t="s">
        <v>28</v>
      </c>
      <c r="R2383" s="10" t="str">
        <f t="shared" si="74"/>
        <v>28-33</v>
      </c>
      <c r="S2383">
        <f t="shared" si="75"/>
        <v>27</v>
      </c>
    </row>
    <row r="2384" spans="1:19">
      <c r="A2384" t="s">
        <v>2458</v>
      </c>
      <c r="B2384" t="s">
        <v>23</v>
      </c>
      <c r="C2384" s="4">
        <v>23</v>
      </c>
      <c r="D2384" t="s">
        <v>14</v>
      </c>
      <c r="E2384" t="s">
        <v>15</v>
      </c>
      <c r="F2384" t="s">
        <v>53</v>
      </c>
      <c r="G2384" t="s">
        <v>17</v>
      </c>
      <c r="H2384" t="s">
        <v>18</v>
      </c>
      <c r="I2384" s="9">
        <v>45107</v>
      </c>
      <c r="J2384" s="9">
        <v>45122</v>
      </c>
      <c r="K2384" s="9">
        <v>45130</v>
      </c>
      <c r="L2384" t="s">
        <v>19</v>
      </c>
      <c r="M2384" s="5"/>
      <c r="O2384" t="s">
        <v>20</v>
      </c>
      <c r="P2384" s="4">
        <v>2</v>
      </c>
      <c r="Q2384" t="s">
        <v>28</v>
      </c>
      <c r="R2384" s="10" t="str">
        <f t="shared" si="74"/>
        <v>22-27</v>
      </c>
      <c r="S2384">
        <f t="shared" si="75"/>
        <v>23</v>
      </c>
    </row>
    <row r="2385" spans="1:19">
      <c r="A2385" t="s">
        <v>2459</v>
      </c>
      <c r="B2385" t="s">
        <v>13</v>
      </c>
      <c r="C2385" s="4">
        <v>25</v>
      </c>
      <c r="D2385" t="s">
        <v>14</v>
      </c>
      <c r="E2385" t="s">
        <v>65</v>
      </c>
      <c r="F2385" t="s">
        <v>26</v>
      </c>
      <c r="G2385" t="s">
        <v>27</v>
      </c>
      <c r="H2385" t="s">
        <v>37</v>
      </c>
      <c r="I2385" s="9">
        <v>45107</v>
      </c>
      <c r="J2385" s="9">
        <v>45119</v>
      </c>
      <c r="K2385" s="9">
        <v>45130</v>
      </c>
      <c r="L2385" t="s">
        <v>38</v>
      </c>
      <c r="M2385" s="5"/>
      <c r="P2385" s="4">
        <v>4</v>
      </c>
      <c r="Q2385" t="s">
        <v>28</v>
      </c>
      <c r="R2385" s="10" t="str">
        <f t="shared" si="74"/>
        <v>22-27</v>
      </c>
      <c r="S2385">
        <f t="shared" si="75"/>
        <v>23</v>
      </c>
    </row>
    <row r="2386" spans="1:19">
      <c r="A2386" t="s">
        <v>2460</v>
      </c>
      <c r="B2386" t="s">
        <v>13</v>
      </c>
      <c r="C2386" s="4">
        <v>52</v>
      </c>
      <c r="D2386" t="s">
        <v>24</v>
      </c>
      <c r="E2386" t="s">
        <v>43</v>
      </c>
      <c r="F2386" t="s">
        <v>44</v>
      </c>
      <c r="G2386" t="s">
        <v>17</v>
      </c>
      <c r="H2386" t="s">
        <v>48</v>
      </c>
      <c r="I2386" s="9">
        <v>45108</v>
      </c>
      <c r="J2386" s="9">
        <v>45125</v>
      </c>
      <c r="K2386" s="9">
        <v>45133</v>
      </c>
      <c r="L2386" t="s">
        <v>38</v>
      </c>
      <c r="M2386" s="5"/>
      <c r="P2386" s="4">
        <v>4</v>
      </c>
      <c r="Q2386" t="s">
        <v>28</v>
      </c>
      <c r="R2386" s="10" t="str">
        <f t="shared" si="74"/>
        <v>52-57</v>
      </c>
      <c r="S2386">
        <f t="shared" si="75"/>
        <v>25</v>
      </c>
    </row>
    <row r="2387" spans="1:19">
      <c r="A2387" t="s">
        <v>2461</v>
      </c>
      <c r="B2387" t="s">
        <v>30</v>
      </c>
      <c r="C2387" s="4">
        <v>27</v>
      </c>
      <c r="D2387" t="s">
        <v>40</v>
      </c>
      <c r="E2387" t="s">
        <v>41</v>
      </c>
      <c r="F2387" t="s">
        <v>44</v>
      </c>
      <c r="G2387" t="s">
        <v>27</v>
      </c>
      <c r="H2387" t="s">
        <v>18</v>
      </c>
      <c r="I2387" s="9">
        <v>45108</v>
      </c>
      <c r="J2387" s="9">
        <v>45118</v>
      </c>
      <c r="K2387" s="9">
        <v>45127</v>
      </c>
      <c r="L2387" t="s">
        <v>38</v>
      </c>
      <c r="M2387" s="5"/>
      <c r="P2387" s="5"/>
      <c r="Q2387" t="s">
        <v>28</v>
      </c>
      <c r="R2387" s="10" t="str">
        <f t="shared" si="74"/>
        <v>22-27</v>
      </c>
      <c r="S2387">
        <f t="shared" si="75"/>
        <v>19</v>
      </c>
    </row>
    <row r="2388" spans="1:19">
      <c r="A2388" t="s">
        <v>2462</v>
      </c>
      <c r="B2388" t="s">
        <v>13</v>
      </c>
      <c r="C2388" s="4">
        <v>25</v>
      </c>
      <c r="D2388" t="s">
        <v>34</v>
      </c>
      <c r="E2388" t="s">
        <v>47</v>
      </c>
      <c r="F2388" t="s">
        <v>73</v>
      </c>
      <c r="G2388" t="s">
        <v>32</v>
      </c>
      <c r="H2388" t="s">
        <v>37</v>
      </c>
      <c r="I2388" s="9">
        <v>45108</v>
      </c>
      <c r="J2388" s="9">
        <v>45130</v>
      </c>
      <c r="K2388" s="9">
        <v>45141</v>
      </c>
      <c r="L2388" t="s">
        <v>19</v>
      </c>
      <c r="M2388" s="5"/>
      <c r="O2388" t="s">
        <v>20</v>
      </c>
      <c r="P2388" s="4">
        <v>4</v>
      </c>
      <c r="Q2388" t="s">
        <v>28</v>
      </c>
      <c r="R2388" s="10" t="str">
        <f t="shared" si="74"/>
        <v>22-27</v>
      </c>
      <c r="S2388">
        <f t="shared" si="75"/>
        <v>33</v>
      </c>
    </row>
    <row r="2389" spans="1:19">
      <c r="A2389" t="s">
        <v>2463</v>
      </c>
      <c r="B2389" t="s">
        <v>30</v>
      </c>
      <c r="C2389" s="4">
        <v>29</v>
      </c>
      <c r="D2389" t="s">
        <v>24</v>
      </c>
      <c r="E2389" t="s">
        <v>43</v>
      </c>
      <c r="F2389" t="s">
        <v>50</v>
      </c>
      <c r="G2389" t="s">
        <v>32</v>
      </c>
      <c r="H2389" t="s">
        <v>67</v>
      </c>
      <c r="I2389" s="9">
        <v>45108</v>
      </c>
      <c r="J2389" s="9">
        <v>45128</v>
      </c>
      <c r="K2389" s="9">
        <v>45132</v>
      </c>
      <c r="L2389" t="s">
        <v>19</v>
      </c>
      <c r="M2389" s="4">
        <v>53935</v>
      </c>
      <c r="N2389">
        <v>5</v>
      </c>
      <c r="O2389" t="s">
        <v>45</v>
      </c>
      <c r="P2389" s="5"/>
      <c r="Q2389" t="s">
        <v>28</v>
      </c>
      <c r="R2389" s="10" t="str">
        <f t="shared" si="74"/>
        <v>28-33</v>
      </c>
      <c r="S2389">
        <f t="shared" si="75"/>
        <v>24</v>
      </c>
    </row>
    <row r="2390" spans="1:19">
      <c r="A2390" t="s">
        <v>2464</v>
      </c>
      <c r="B2390" t="s">
        <v>30</v>
      </c>
      <c r="C2390" s="4">
        <v>30</v>
      </c>
      <c r="D2390" t="s">
        <v>14</v>
      </c>
      <c r="E2390" t="s">
        <v>15</v>
      </c>
      <c r="F2390" t="s">
        <v>61</v>
      </c>
      <c r="G2390" t="s">
        <v>69</v>
      </c>
      <c r="H2390" t="s">
        <v>48</v>
      </c>
      <c r="I2390" s="9">
        <v>45108</v>
      </c>
      <c r="J2390" s="9">
        <v>45120</v>
      </c>
      <c r="K2390" s="9">
        <v>45129</v>
      </c>
      <c r="L2390" t="s">
        <v>38</v>
      </c>
      <c r="M2390" s="5"/>
      <c r="P2390" s="4">
        <v>4</v>
      </c>
      <c r="Q2390" t="s">
        <v>28</v>
      </c>
      <c r="R2390" s="10" t="str">
        <f t="shared" si="74"/>
        <v>28-33</v>
      </c>
      <c r="S2390">
        <f t="shared" si="75"/>
        <v>21</v>
      </c>
    </row>
    <row r="2391" spans="1:19">
      <c r="A2391" t="s">
        <v>2465</v>
      </c>
      <c r="B2391" t="s">
        <v>30</v>
      </c>
      <c r="C2391" s="4">
        <v>35</v>
      </c>
      <c r="D2391" t="s">
        <v>24</v>
      </c>
      <c r="E2391" t="s">
        <v>43</v>
      </c>
      <c r="F2391" t="s">
        <v>26</v>
      </c>
      <c r="G2391" t="s">
        <v>27</v>
      </c>
      <c r="H2391" t="s">
        <v>48</v>
      </c>
      <c r="I2391" s="9">
        <v>45108</v>
      </c>
      <c r="J2391" s="9">
        <v>45118</v>
      </c>
      <c r="K2391" s="9">
        <v>45126</v>
      </c>
      <c r="L2391" t="s">
        <v>38</v>
      </c>
      <c r="M2391" s="5"/>
      <c r="P2391" s="4">
        <v>1</v>
      </c>
      <c r="Q2391" t="s">
        <v>21</v>
      </c>
      <c r="R2391" s="10" t="str">
        <f t="shared" si="74"/>
        <v>34-39</v>
      </c>
      <c r="S2391">
        <f t="shared" si="75"/>
        <v>18</v>
      </c>
    </row>
    <row r="2392" spans="1:19">
      <c r="A2392" t="s">
        <v>2466</v>
      </c>
      <c r="B2392" t="s">
        <v>13</v>
      </c>
      <c r="C2392" s="4">
        <v>22</v>
      </c>
      <c r="D2392" t="s">
        <v>24</v>
      </c>
      <c r="E2392" t="s">
        <v>25</v>
      </c>
      <c r="F2392" t="s">
        <v>26</v>
      </c>
      <c r="G2392" t="s">
        <v>17</v>
      </c>
      <c r="H2392" t="s">
        <v>37</v>
      </c>
      <c r="I2392" s="9">
        <v>45108</v>
      </c>
      <c r="J2392" s="9">
        <v>45128</v>
      </c>
      <c r="K2392" s="9">
        <v>45137</v>
      </c>
      <c r="L2392" t="s">
        <v>38</v>
      </c>
      <c r="M2392" s="5"/>
      <c r="P2392" s="4">
        <v>5</v>
      </c>
      <c r="Q2392" t="s">
        <v>28</v>
      </c>
      <c r="R2392" s="10" t="str">
        <f t="shared" si="74"/>
        <v>22-27</v>
      </c>
      <c r="S2392">
        <f t="shared" si="75"/>
        <v>29</v>
      </c>
    </row>
    <row r="2393" spans="1:19">
      <c r="A2393" t="s">
        <v>2467</v>
      </c>
      <c r="B2393" t="s">
        <v>13</v>
      </c>
      <c r="C2393" s="4">
        <v>28</v>
      </c>
      <c r="D2393" t="s">
        <v>24</v>
      </c>
      <c r="E2393" t="s">
        <v>43</v>
      </c>
      <c r="F2393" t="s">
        <v>53</v>
      </c>
      <c r="G2393" t="s">
        <v>66</v>
      </c>
      <c r="H2393" t="s">
        <v>51</v>
      </c>
      <c r="I2393" s="9">
        <v>45109</v>
      </c>
      <c r="J2393" s="9">
        <v>45121</v>
      </c>
      <c r="K2393" s="9">
        <v>45133</v>
      </c>
      <c r="L2393" t="s">
        <v>75</v>
      </c>
      <c r="M2393" s="5"/>
      <c r="P2393" s="4">
        <v>4</v>
      </c>
      <c r="Q2393" t="s">
        <v>28</v>
      </c>
      <c r="R2393" s="10" t="str">
        <f t="shared" si="74"/>
        <v>28-33</v>
      </c>
      <c r="S2393">
        <f t="shared" si="75"/>
        <v>24</v>
      </c>
    </row>
    <row r="2394" spans="1:19">
      <c r="A2394" t="s">
        <v>2468</v>
      </c>
      <c r="B2394" t="s">
        <v>13</v>
      </c>
      <c r="C2394" s="4">
        <v>46</v>
      </c>
      <c r="D2394" t="s">
        <v>14</v>
      </c>
      <c r="E2394" t="s">
        <v>65</v>
      </c>
      <c r="F2394" t="s">
        <v>78</v>
      </c>
      <c r="G2394" t="s">
        <v>17</v>
      </c>
      <c r="H2394" t="s">
        <v>18</v>
      </c>
      <c r="I2394" s="9">
        <v>45109</v>
      </c>
      <c r="J2394" s="9">
        <v>45120</v>
      </c>
      <c r="K2394" s="9">
        <v>45131</v>
      </c>
      <c r="L2394" t="s">
        <v>75</v>
      </c>
      <c r="M2394" s="5"/>
      <c r="P2394" s="4">
        <v>5</v>
      </c>
      <c r="Q2394" t="s">
        <v>28</v>
      </c>
      <c r="R2394" s="10" t="str">
        <f t="shared" si="74"/>
        <v>46-51</v>
      </c>
      <c r="S2394">
        <f t="shared" si="75"/>
        <v>22</v>
      </c>
    </row>
    <row r="2395" spans="1:19">
      <c r="A2395" t="s">
        <v>2469</v>
      </c>
      <c r="B2395" t="s">
        <v>13</v>
      </c>
      <c r="C2395" s="4">
        <v>26</v>
      </c>
      <c r="D2395" t="s">
        <v>129</v>
      </c>
      <c r="E2395" t="s">
        <v>130</v>
      </c>
      <c r="F2395" t="s">
        <v>16</v>
      </c>
      <c r="G2395" t="s">
        <v>27</v>
      </c>
      <c r="H2395" t="s">
        <v>37</v>
      </c>
      <c r="I2395" s="9">
        <v>45109</v>
      </c>
      <c r="J2395" s="9">
        <v>45124</v>
      </c>
      <c r="K2395" s="9">
        <v>45129</v>
      </c>
      <c r="L2395" t="s">
        <v>38</v>
      </c>
      <c r="M2395" s="5"/>
      <c r="P2395" s="4">
        <v>5</v>
      </c>
      <c r="Q2395" t="s">
        <v>21</v>
      </c>
      <c r="R2395" s="10" t="str">
        <f t="shared" si="74"/>
        <v>22-27</v>
      </c>
      <c r="S2395">
        <f t="shared" si="75"/>
        <v>20</v>
      </c>
    </row>
    <row r="2396" spans="1:19">
      <c r="A2396" t="s">
        <v>2470</v>
      </c>
      <c r="B2396" t="s">
        <v>30</v>
      </c>
      <c r="C2396" s="4">
        <v>30</v>
      </c>
      <c r="D2396" t="s">
        <v>14</v>
      </c>
      <c r="E2396" t="s">
        <v>15</v>
      </c>
      <c r="F2396" t="s">
        <v>78</v>
      </c>
      <c r="G2396" t="s">
        <v>17</v>
      </c>
      <c r="H2396" t="s">
        <v>18</v>
      </c>
      <c r="I2396" s="9">
        <v>45109</v>
      </c>
      <c r="J2396" s="9">
        <v>45122</v>
      </c>
      <c r="K2396" s="9">
        <v>45130</v>
      </c>
      <c r="L2396" t="s">
        <v>38</v>
      </c>
      <c r="M2396" s="5"/>
      <c r="P2396" s="4">
        <v>5</v>
      </c>
      <c r="Q2396" t="s">
        <v>28</v>
      </c>
      <c r="R2396" s="10" t="str">
        <f t="shared" si="74"/>
        <v>28-33</v>
      </c>
      <c r="S2396">
        <f t="shared" si="75"/>
        <v>21</v>
      </c>
    </row>
    <row r="2397" spans="1:19">
      <c r="A2397" t="s">
        <v>2471</v>
      </c>
      <c r="B2397" t="s">
        <v>13</v>
      </c>
      <c r="C2397" s="4">
        <v>24</v>
      </c>
      <c r="D2397" t="s">
        <v>14</v>
      </c>
      <c r="E2397" t="s">
        <v>65</v>
      </c>
      <c r="F2397" t="s">
        <v>61</v>
      </c>
      <c r="G2397" t="s">
        <v>17</v>
      </c>
      <c r="H2397" t="s">
        <v>37</v>
      </c>
      <c r="I2397" s="9">
        <v>45109</v>
      </c>
      <c r="J2397" s="9">
        <v>45121</v>
      </c>
      <c r="K2397" s="9">
        <v>45133</v>
      </c>
      <c r="L2397" t="s">
        <v>19</v>
      </c>
      <c r="M2397" s="5"/>
      <c r="O2397" t="s">
        <v>20</v>
      </c>
      <c r="P2397" s="4">
        <v>3</v>
      </c>
      <c r="Q2397" t="s">
        <v>28</v>
      </c>
      <c r="R2397" s="10" t="str">
        <f t="shared" si="74"/>
        <v>22-27</v>
      </c>
      <c r="S2397">
        <f t="shared" si="75"/>
        <v>24</v>
      </c>
    </row>
    <row r="2398" spans="1:19">
      <c r="A2398" t="s">
        <v>2472</v>
      </c>
      <c r="B2398" t="s">
        <v>13</v>
      </c>
      <c r="C2398" s="4">
        <v>25</v>
      </c>
      <c r="D2398" t="s">
        <v>14</v>
      </c>
      <c r="E2398" t="s">
        <v>15</v>
      </c>
      <c r="F2398" t="s">
        <v>26</v>
      </c>
      <c r="G2398" t="s">
        <v>27</v>
      </c>
      <c r="H2398" t="s">
        <v>51</v>
      </c>
      <c r="I2398" s="9">
        <v>45109</v>
      </c>
      <c r="J2398" s="9">
        <v>45129</v>
      </c>
      <c r="K2398" s="9">
        <v>45133</v>
      </c>
      <c r="L2398" t="s">
        <v>75</v>
      </c>
      <c r="M2398" s="5"/>
      <c r="P2398" s="4">
        <v>4</v>
      </c>
      <c r="Q2398" t="s">
        <v>28</v>
      </c>
      <c r="R2398" s="10" t="str">
        <f t="shared" si="74"/>
        <v>22-27</v>
      </c>
      <c r="S2398">
        <f t="shared" si="75"/>
        <v>24</v>
      </c>
    </row>
    <row r="2399" spans="1:19">
      <c r="A2399" t="s">
        <v>2473</v>
      </c>
      <c r="B2399" t="s">
        <v>13</v>
      </c>
      <c r="C2399" s="4">
        <v>24</v>
      </c>
      <c r="D2399" t="s">
        <v>24</v>
      </c>
      <c r="E2399" t="s">
        <v>43</v>
      </c>
      <c r="F2399" t="s">
        <v>53</v>
      </c>
      <c r="G2399" t="s">
        <v>27</v>
      </c>
      <c r="H2399" t="s">
        <v>51</v>
      </c>
      <c r="I2399" s="9">
        <v>45110</v>
      </c>
      <c r="J2399" s="9">
        <v>45131</v>
      </c>
      <c r="K2399" s="9">
        <v>45137</v>
      </c>
      <c r="L2399" t="s">
        <v>19</v>
      </c>
      <c r="M2399" s="4">
        <v>71266</v>
      </c>
      <c r="N2399">
        <v>4.9000000000000004</v>
      </c>
      <c r="O2399" t="s">
        <v>20</v>
      </c>
      <c r="P2399" s="4">
        <v>2</v>
      </c>
      <c r="Q2399" t="s">
        <v>28</v>
      </c>
      <c r="R2399" s="10" t="str">
        <f t="shared" si="74"/>
        <v>22-27</v>
      </c>
      <c r="S2399">
        <f t="shared" si="75"/>
        <v>27</v>
      </c>
    </row>
    <row r="2400" spans="1:19">
      <c r="A2400" t="s">
        <v>2474</v>
      </c>
      <c r="B2400" t="s">
        <v>30</v>
      </c>
      <c r="C2400" s="4">
        <v>23</v>
      </c>
      <c r="D2400" t="s">
        <v>40</v>
      </c>
      <c r="E2400" t="s">
        <v>41</v>
      </c>
      <c r="F2400" t="s">
        <v>61</v>
      </c>
      <c r="G2400" t="s">
        <v>17</v>
      </c>
      <c r="H2400" t="s">
        <v>18</v>
      </c>
      <c r="I2400" s="9">
        <v>45110</v>
      </c>
      <c r="J2400" s="9">
        <v>45118</v>
      </c>
      <c r="K2400" s="9">
        <v>45128</v>
      </c>
      <c r="L2400" t="s">
        <v>38</v>
      </c>
      <c r="M2400" s="5"/>
      <c r="P2400" s="4">
        <v>4</v>
      </c>
      <c r="Q2400" t="s">
        <v>21</v>
      </c>
      <c r="R2400" s="10" t="str">
        <f t="shared" si="74"/>
        <v>22-27</v>
      </c>
      <c r="S2400">
        <f t="shared" si="75"/>
        <v>18</v>
      </c>
    </row>
    <row r="2401" spans="1:19">
      <c r="A2401" t="s">
        <v>2475</v>
      </c>
      <c r="B2401" t="s">
        <v>30</v>
      </c>
      <c r="C2401" s="4">
        <v>40</v>
      </c>
      <c r="D2401" t="s">
        <v>24</v>
      </c>
      <c r="E2401" t="s">
        <v>25</v>
      </c>
      <c r="F2401" t="s">
        <v>125</v>
      </c>
      <c r="G2401" t="s">
        <v>32</v>
      </c>
      <c r="H2401" t="s">
        <v>37</v>
      </c>
      <c r="I2401" s="9">
        <v>45110</v>
      </c>
      <c r="J2401" s="9">
        <v>45120</v>
      </c>
      <c r="K2401" s="9">
        <v>45127</v>
      </c>
      <c r="L2401" t="s">
        <v>19</v>
      </c>
      <c r="M2401" s="4">
        <v>101856</v>
      </c>
      <c r="N2401">
        <v>4.9000000000000004</v>
      </c>
      <c r="O2401" t="s">
        <v>20</v>
      </c>
      <c r="P2401" s="4">
        <v>4</v>
      </c>
      <c r="Q2401" t="s">
        <v>28</v>
      </c>
      <c r="R2401" s="10" t="str">
        <f t="shared" si="74"/>
        <v>40-45</v>
      </c>
      <c r="S2401">
        <f t="shared" si="75"/>
        <v>17</v>
      </c>
    </row>
    <row r="2402" spans="1:19">
      <c r="A2402" t="s">
        <v>2476</v>
      </c>
      <c r="B2402" t="s">
        <v>13</v>
      </c>
      <c r="C2402" s="4">
        <v>28</v>
      </c>
      <c r="D2402" t="s">
        <v>24</v>
      </c>
      <c r="E2402" t="s">
        <v>43</v>
      </c>
      <c r="F2402" t="s">
        <v>31</v>
      </c>
      <c r="G2402" t="s">
        <v>66</v>
      </c>
      <c r="H2402" t="s">
        <v>18</v>
      </c>
      <c r="I2402" s="9">
        <v>45111</v>
      </c>
      <c r="J2402" s="9">
        <v>45124</v>
      </c>
      <c r="K2402" s="9">
        <v>45130</v>
      </c>
      <c r="L2402" t="s">
        <v>38</v>
      </c>
      <c r="M2402" s="5"/>
      <c r="P2402" s="5"/>
      <c r="Q2402" t="s">
        <v>28</v>
      </c>
      <c r="R2402" s="10" t="str">
        <f t="shared" si="74"/>
        <v>28-33</v>
      </c>
      <c r="S2402">
        <f t="shared" si="75"/>
        <v>19</v>
      </c>
    </row>
    <row r="2403" spans="1:19">
      <c r="A2403" t="s">
        <v>2477</v>
      </c>
      <c r="B2403" t="s">
        <v>13</v>
      </c>
      <c r="C2403" s="4">
        <v>29</v>
      </c>
      <c r="D2403" t="s">
        <v>34</v>
      </c>
      <c r="E2403" t="s">
        <v>35</v>
      </c>
      <c r="F2403" t="s">
        <v>93</v>
      </c>
      <c r="G2403" t="s">
        <v>27</v>
      </c>
      <c r="H2403" t="s">
        <v>37</v>
      </c>
      <c r="I2403" s="9">
        <v>45111</v>
      </c>
      <c r="J2403" s="9">
        <v>45123</v>
      </c>
      <c r="K2403" s="9">
        <v>45132</v>
      </c>
      <c r="L2403" t="s">
        <v>19</v>
      </c>
      <c r="M2403" s="5"/>
      <c r="O2403" t="s">
        <v>20</v>
      </c>
      <c r="P2403" s="4">
        <v>5</v>
      </c>
      <c r="Q2403" t="s">
        <v>28</v>
      </c>
      <c r="R2403" s="10" t="str">
        <f t="shared" si="74"/>
        <v>28-33</v>
      </c>
      <c r="S2403">
        <f t="shared" si="75"/>
        <v>21</v>
      </c>
    </row>
    <row r="2404" spans="1:19">
      <c r="A2404" t="s">
        <v>2478</v>
      </c>
      <c r="B2404" t="s">
        <v>13</v>
      </c>
      <c r="C2404" s="4">
        <v>30</v>
      </c>
      <c r="D2404" t="s">
        <v>14</v>
      </c>
      <c r="E2404" t="s">
        <v>15</v>
      </c>
      <c r="F2404" t="s">
        <v>31</v>
      </c>
      <c r="G2404" t="s">
        <v>32</v>
      </c>
      <c r="H2404" t="s">
        <v>37</v>
      </c>
      <c r="I2404" s="9">
        <v>45111</v>
      </c>
      <c r="J2404" s="9">
        <v>45126</v>
      </c>
      <c r="K2404" s="9">
        <v>45137</v>
      </c>
      <c r="L2404" t="s">
        <v>19</v>
      </c>
      <c r="M2404" s="4">
        <v>80316</v>
      </c>
      <c r="N2404">
        <v>4.3</v>
      </c>
      <c r="O2404" t="s">
        <v>20</v>
      </c>
      <c r="P2404" s="4">
        <v>5</v>
      </c>
      <c r="Q2404" t="s">
        <v>28</v>
      </c>
      <c r="R2404" s="10" t="str">
        <f t="shared" si="74"/>
        <v>28-33</v>
      </c>
      <c r="S2404">
        <f t="shared" si="75"/>
        <v>26</v>
      </c>
    </row>
    <row r="2405" spans="1:19">
      <c r="A2405" t="s">
        <v>2479</v>
      </c>
      <c r="B2405" t="s">
        <v>13</v>
      </c>
      <c r="C2405" s="4">
        <v>35</v>
      </c>
      <c r="D2405" t="s">
        <v>24</v>
      </c>
      <c r="E2405" t="s">
        <v>43</v>
      </c>
      <c r="F2405" t="s">
        <v>96</v>
      </c>
      <c r="G2405" t="s">
        <v>27</v>
      </c>
      <c r="H2405" t="s">
        <v>18</v>
      </c>
      <c r="I2405" s="9">
        <v>45111</v>
      </c>
      <c r="J2405" s="9">
        <v>45121</v>
      </c>
      <c r="K2405" s="9">
        <v>45125</v>
      </c>
      <c r="L2405" t="s">
        <v>19</v>
      </c>
      <c r="M2405" s="4">
        <v>48119</v>
      </c>
      <c r="N2405">
        <v>4.8</v>
      </c>
      <c r="O2405" t="s">
        <v>20</v>
      </c>
      <c r="P2405" s="4">
        <v>3</v>
      </c>
      <c r="Q2405" t="s">
        <v>28</v>
      </c>
      <c r="R2405" s="10" t="str">
        <f t="shared" si="74"/>
        <v>34-39</v>
      </c>
      <c r="S2405">
        <f t="shared" si="75"/>
        <v>14</v>
      </c>
    </row>
    <row r="2406" spans="1:19">
      <c r="A2406" t="s">
        <v>2480</v>
      </c>
      <c r="B2406" t="s">
        <v>30</v>
      </c>
      <c r="C2406" s="4">
        <v>25</v>
      </c>
      <c r="D2406" t="s">
        <v>24</v>
      </c>
      <c r="E2406" t="s">
        <v>43</v>
      </c>
      <c r="F2406" t="s">
        <v>61</v>
      </c>
      <c r="G2406" t="s">
        <v>66</v>
      </c>
      <c r="H2406" t="s">
        <v>37</v>
      </c>
      <c r="I2406" s="9">
        <v>45111</v>
      </c>
      <c r="J2406" s="9">
        <v>45128</v>
      </c>
      <c r="K2406" s="9">
        <v>45135</v>
      </c>
      <c r="L2406" t="s">
        <v>56</v>
      </c>
      <c r="M2406" s="5"/>
      <c r="P2406" s="5"/>
      <c r="Q2406" t="s">
        <v>28</v>
      </c>
      <c r="R2406" s="10" t="str">
        <f t="shared" si="74"/>
        <v>22-27</v>
      </c>
      <c r="S2406">
        <f t="shared" si="75"/>
        <v>24</v>
      </c>
    </row>
    <row r="2407" spans="1:19">
      <c r="A2407" t="s">
        <v>2481</v>
      </c>
      <c r="B2407" t="s">
        <v>30</v>
      </c>
      <c r="C2407" s="4">
        <v>23</v>
      </c>
      <c r="D2407" t="s">
        <v>24</v>
      </c>
      <c r="E2407" t="s">
        <v>43</v>
      </c>
      <c r="F2407" t="s">
        <v>31</v>
      </c>
      <c r="G2407" t="s">
        <v>27</v>
      </c>
      <c r="H2407" t="s">
        <v>48</v>
      </c>
      <c r="I2407" s="9">
        <v>45112</v>
      </c>
      <c r="J2407" s="9">
        <v>45134</v>
      </c>
      <c r="K2407" s="9">
        <v>45144</v>
      </c>
      <c r="L2407" t="s">
        <v>75</v>
      </c>
      <c r="M2407" s="5"/>
      <c r="P2407" s="4">
        <v>3</v>
      </c>
      <c r="Q2407" t="s">
        <v>28</v>
      </c>
      <c r="R2407" s="10" t="str">
        <f t="shared" si="74"/>
        <v>22-27</v>
      </c>
      <c r="S2407">
        <f t="shared" si="75"/>
        <v>32</v>
      </c>
    </row>
    <row r="2408" spans="1:19">
      <c r="A2408" t="s">
        <v>2482</v>
      </c>
      <c r="B2408" t="s">
        <v>13</v>
      </c>
      <c r="C2408" s="4">
        <v>35</v>
      </c>
      <c r="D2408" t="s">
        <v>24</v>
      </c>
      <c r="E2408" t="s">
        <v>43</v>
      </c>
      <c r="F2408" t="s">
        <v>86</v>
      </c>
      <c r="G2408" t="s">
        <v>27</v>
      </c>
      <c r="H2408" t="s">
        <v>37</v>
      </c>
      <c r="I2408" s="9">
        <v>45112</v>
      </c>
      <c r="J2408" s="9">
        <v>45122</v>
      </c>
      <c r="K2408" s="9">
        <v>45131</v>
      </c>
      <c r="L2408" t="s">
        <v>19</v>
      </c>
      <c r="M2408" s="4">
        <v>166883</v>
      </c>
      <c r="N2408">
        <v>3.9</v>
      </c>
      <c r="O2408" t="s">
        <v>20</v>
      </c>
      <c r="P2408" s="4">
        <v>4</v>
      </c>
      <c r="Q2408" t="s">
        <v>28</v>
      </c>
      <c r="R2408" s="10" t="str">
        <f t="shared" si="74"/>
        <v>34-39</v>
      </c>
      <c r="S2408">
        <f t="shared" si="75"/>
        <v>19</v>
      </c>
    </row>
    <row r="2409" spans="1:19">
      <c r="A2409" t="s">
        <v>2483</v>
      </c>
      <c r="B2409" t="s">
        <v>13</v>
      </c>
      <c r="C2409" s="4">
        <v>35</v>
      </c>
      <c r="D2409" t="s">
        <v>14</v>
      </c>
      <c r="E2409" t="s">
        <v>15</v>
      </c>
      <c r="F2409" t="s">
        <v>96</v>
      </c>
      <c r="G2409" t="s">
        <v>27</v>
      </c>
      <c r="H2409" t="s">
        <v>51</v>
      </c>
      <c r="I2409" s="9">
        <v>45112</v>
      </c>
      <c r="J2409" s="9">
        <v>45131</v>
      </c>
      <c r="K2409" s="9">
        <v>45138</v>
      </c>
      <c r="L2409" t="s">
        <v>19</v>
      </c>
      <c r="M2409" s="5"/>
      <c r="O2409" t="s">
        <v>45</v>
      </c>
      <c r="P2409" s="4">
        <v>4</v>
      </c>
      <c r="Q2409" t="s">
        <v>28</v>
      </c>
      <c r="R2409" s="10" t="str">
        <f t="shared" si="74"/>
        <v>34-39</v>
      </c>
      <c r="S2409">
        <f t="shared" si="75"/>
        <v>26</v>
      </c>
    </row>
    <row r="2410" spans="1:19">
      <c r="A2410" t="s">
        <v>2484</v>
      </c>
      <c r="B2410" t="s">
        <v>23</v>
      </c>
      <c r="C2410" s="4">
        <v>32</v>
      </c>
      <c r="D2410" t="s">
        <v>14</v>
      </c>
      <c r="E2410" t="s">
        <v>15</v>
      </c>
      <c r="F2410" t="s">
        <v>61</v>
      </c>
      <c r="G2410" t="s">
        <v>17</v>
      </c>
      <c r="H2410" t="s">
        <v>37</v>
      </c>
      <c r="I2410" s="9">
        <v>45112</v>
      </c>
      <c r="J2410" s="9">
        <v>45128</v>
      </c>
      <c r="K2410" s="9">
        <v>45133</v>
      </c>
      <c r="L2410" t="s">
        <v>19</v>
      </c>
      <c r="M2410" s="4">
        <v>56647</v>
      </c>
      <c r="N2410">
        <v>4</v>
      </c>
      <c r="O2410" t="s">
        <v>20</v>
      </c>
      <c r="P2410" s="4">
        <v>4</v>
      </c>
      <c r="Q2410" t="s">
        <v>63</v>
      </c>
      <c r="R2410" s="10" t="str">
        <f t="shared" si="74"/>
        <v>28-33</v>
      </c>
      <c r="S2410">
        <f t="shared" si="75"/>
        <v>21</v>
      </c>
    </row>
    <row r="2411" spans="1:19">
      <c r="A2411" t="s">
        <v>2485</v>
      </c>
      <c r="B2411" t="s">
        <v>13</v>
      </c>
      <c r="C2411" s="4">
        <v>34</v>
      </c>
      <c r="D2411" t="s">
        <v>14</v>
      </c>
      <c r="E2411" t="s">
        <v>15</v>
      </c>
      <c r="F2411" t="s">
        <v>16</v>
      </c>
      <c r="G2411" t="s">
        <v>27</v>
      </c>
      <c r="H2411" t="s">
        <v>18</v>
      </c>
      <c r="I2411" s="9">
        <v>45112</v>
      </c>
      <c r="J2411" s="9">
        <v>45124</v>
      </c>
      <c r="K2411" s="9">
        <v>45131</v>
      </c>
      <c r="L2411" t="s">
        <v>19</v>
      </c>
      <c r="M2411" s="4">
        <v>41411</v>
      </c>
      <c r="N2411">
        <v>3.7</v>
      </c>
      <c r="O2411" t="s">
        <v>45</v>
      </c>
      <c r="P2411" s="4">
        <v>5</v>
      </c>
      <c r="Q2411" t="s">
        <v>28</v>
      </c>
      <c r="R2411" s="10" t="str">
        <f t="shared" si="74"/>
        <v>34-39</v>
      </c>
      <c r="S2411">
        <f t="shared" si="75"/>
        <v>19</v>
      </c>
    </row>
    <row r="2412" spans="1:19">
      <c r="A2412" t="s">
        <v>2486</v>
      </c>
      <c r="B2412" t="s">
        <v>30</v>
      </c>
      <c r="C2412" s="4">
        <v>25</v>
      </c>
      <c r="D2412" t="s">
        <v>24</v>
      </c>
      <c r="E2412" t="s">
        <v>25</v>
      </c>
      <c r="F2412" t="s">
        <v>36</v>
      </c>
      <c r="G2412" t="s">
        <v>32</v>
      </c>
      <c r="H2412" t="s">
        <v>48</v>
      </c>
      <c r="I2412" s="9">
        <v>45112</v>
      </c>
      <c r="J2412" s="9">
        <v>45122</v>
      </c>
      <c r="K2412" s="9">
        <v>45132</v>
      </c>
      <c r="L2412" t="s">
        <v>19</v>
      </c>
      <c r="M2412" s="4">
        <v>71424</v>
      </c>
      <c r="N2412">
        <v>4.9000000000000004</v>
      </c>
      <c r="O2412" t="s">
        <v>20</v>
      </c>
      <c r="P2412" s="4">
        <v>2</v>
      </c>
      <c r="Q2412" t="s">
        <v>28</v>
      </c>
      <c r="R2412" s="10" t="str">
        <f t="shared" si="74"/>
        <v>22-27</v>
      </c>
      <c r="S2412">
        <f t="shared" si="75"/>
        <v>20</v>
      </c>
    </row>
    <row r="2413" spans="1:19">
      <c r="A2413" t="s">
        <v>2487</v>
      </c>
      <c r="B2413" t="s">
        <v>13</v>
      </c>
      <c r="C2413" s="4">
        <v>23</v>
      </c>
      <c r="D2413" t="s">
        <v>24</v>
      </c>
      <c r="E2413" t="s">
        <v>25</v>
      </c>
      <c r="F2413" t="s">
        <v>36</v>
      </c>
      <c r="G2413" t="s">
        <v>17</v>
      </c>
      <c r="H2413" t="s">
        <v>37</v>
      </c>
      <c r="I2413" s="9">
        <v>45113</v>
      </c>
      <c r="J2413" s="9">
        <v>45123</v>
      </c>
      <c r="K2413" s="9">
        <v>45128</v>
      </c>
      <c r="L2413" t="s">
        <v>19</v>
      </c>
      <c r="M2413" s="4">
        <v>65601</v>
      </c>
      <c r="N2413">
        <v>4.7</v>
      </c>
      <c r="O2413" t="s">
        <v>20</v>
      </c>
      <c r="P2413" s="4">
        <v>4</v>
      </c>
      <c r="Q2413" t="s">
        <v>63</v>
      </c>
      <c r="R2413" s="10" t="str">
        <f t="shared" si="74"/>
        <v>22-27</v>
      </c>
      <c r="S2413">
        <f t="shared" si="75"/>
        <v>15</v>
      </c>
    </row>
    <row r="2414" spans="1:19">
      <c r="A2414" t="s">
        <v>2488</v>
      </c>
      <c r="B2414" t="s">
        <v>13</v>
      </c>
      <c r="C2414" s="4">
        <v>31</v>
      </c>
      <c r="D2414" t="s">
        <v>40</v>
      </c>
      <c r="E2414" t="s">
        <v>41</v>
      </c>
      <c r="F2414" t="s">
        <v>93</v>
      </c>
      <c r="G2414" t="s">
        <v>17</v>
      </c>
      <c r="H2414" t="s">
        <v>48</v>
      </c>
      <c r="I2414" s="9">
        <v>45113</v>
      </c>
      <c r="J2414" s="9">
        <v>45134</v>
      </c>
      <c r="K2414" s="9">
        <v>45142</v>
      </c>
      <c r="L2414" t="s">
        <v>19</v>
      </c>
      <c r="M2414" s="5"/>
      <c r="O2414" t="s">
        <v>20</v>
      </c>
      <c r="P2414" s="5"/>
      <c r="Q2414" t="s">
        <v>28</v>
      </c>
      <c r="R2414" s="10" t="str">
        <f t="shared" si="74"/>
        <v>28-33</v>
      </c>
      <c r="S2414">
        <f t="shared" si="75"/>
        <v>29</v>
      </c>
    </row>
    <row r="2415" spans="1:19">
      <c r="A2415" t="s">
        <v>2489</v>
      </c>
      <c r="B2415" t="s">
        <v>13</v>
      </c>
      <c r="C2415" s="4">
        <v>35</v>
      </c>
      <c r="D2415" t="s">
        <v>34</v>
      </c>
      <c r="E2415" t="s">
        <v>35</v>
      </c>
      <c r="F2415" t="s">
        <v>36</v>
      </c>
      <c r="G2415" t="s">
        <v>27</v>
      </c>
      <c r="H2415" t="s">
        <v>48</v>
      </c>
      <c r="I2415" s="9">
        <v>45113</v>
      </c>
      <c r="J2415" s="9">
        <v>45132</v>
      </c>
      <c r="K2415" s="9">
        <v>45144</v>
      </c>
      <c r="L2415" t="s">
        <v>19</v>
      </c>
      <c r="M2415" s="5"/>
      <c r="O2415" t="s">
        <v>45</v>
      </c>
      <c r="P2415" s="4">
        <v>4</v>
      </c>
      <c r="Q2415" t="s">
        <v>28</v>
      </c>
      <c r="R2415" s="10" t="str">
        <f t="shared" si="74"/>
        <v>34-39</v>
      </c>
      <c r="S2415">
        <f t="shared" si="75"/>
        <v>31</v>
      </c>
    </row>
    <row r="2416" spans="1:19">
      <c r="A2416" t="s">
        <v>2490</v>
      </c>
      <c r="B2416" t="s">
        <v>13</v>
      </c>
      <c r="C2416" s="4">
        <v>54</v>
      </c>
      <c r="D2416" t="s">
        <v>14</v>
      </c>
      <c r="E2416" t="s">
        <v>65</v>
      </c>
      <c r="F2416" t="s">
        <v>44</v>
      </c>
      <c r="G2416" t="s">
        <v>27</v>
      </c>
      <c r="H2416" t="s">
        <v>18</v>
      </c>
      <c r="I2416" s="9">
        <v>45113</v>
      </c>
      <c r="J2416" s="9">
        <v>45132</v>
      </c>
      <c r="K2416" s="9">
        <v>45143</v>
      </c>
      <c r="L2416" t="s">
        <v>38</v>
      </c>
      <c r="M2416" s="5"/>
      <c r="P2416" s="4">
        <v>4</v>
      </c>
      <c r="Q2416" t="s">
        <v>28</v>
      </c>
      <c r="R2416" s="10" t="str">
        <f t="shared" si="74"/>
        <v>52-57</v>
      </c>
      <c r="S2416">
        <f t="shared" si="75"/>
        <v>30</v>
      </c>
    </row>
    <row r="2417" spans="1:19">
      <c r="A2417" t="s">
        <v>2491</v>
      </c>
      <c r="B2417" t="s">
        <v>23</v>
      </c>
      <c r="C2417" s="4">
        <v>27</v>
      </c>
      <c r="D2417" t="s">
        <v>24</v>
      </c>
      <c r="E2417" t="s">
        <v>25</v>
      </c>
      <c r="F2417" t="s">
        <v>16</v>
      </c>
      <c r="G2417" t="s">
        <v>27</v>
      </c>
      <c r="H2417" t="s">
        <v>37</v>
      </c>
      <c r="I2417" s="9">
        <v>45113</v>
      </c>
      <c r="J2417" s="9">
        <v>45135</v>
      </c>
      <c r="K2417" s="9">
        <v>45147</v>
      </c>
      <c r="L2417" t="s">
        <v>19</v>
      </c>
      <c r="M2417" s="4">
        <v>69020</v>
      </c>
      <c r="N2417">
        <v>4</v>
      </c>
      <c r="O2417" t="s">
        <v>45</v>
      </c>
      <c r="P2417" s="4">
        <v>5</v>
      </c>
      <c r="Q2417" t="s">
        <v>28</v>
      </c>
      <c r="R2417" s="10" t="str">
        <f t="shared" si="74"/>
        <v>22-27</v>
      </c>
      <c r="S2417">
        <f t="shared" si="75"/>
        <v>34</v>
      </c>
    </row>
    <row r="2418" spans="1:19">
      <c r="A2418" t="s">
        <v>2492</v>
      </c>
      <c r="B2418" t="s">
        <v>13</v>
      </c>
      <c r="C2418" s="4">
        <v>34</v>
      </c>
      <c r="D2418" t="s">
        <v>40</v>
      </c>
      <c r="E2418" t="s">
        <v>41</v>
      </c>
      <c r="F2418" t="s">
        <v>78</v>
      </c>
      <c r="G2418" t="s">
        <v>17</v>
      </c>
      <c r="H2418" t="s">
        <v>48</v>
      </c>
      <c r="I2418" s="9">
        <v>45113</v>
      </c>
      <c r="J2418" s="9">
        <v>45131</v>
      </c>
      <c r="K2418" s="9">
        <v>45137</v>
      </c>
      <c r="L2418" t="s">
        <v>19</v>
      </c>
      <c r="M2418" s="4">
        <v>51006</v>
      </c>
      <c r="N2418">
        <v>4.9000000000000004</v>
      </c>
      <c r="O2418" t="s">
        <v>20</v>
      </c>
      <c r="P2418" s="5"/>
      <c r="Q2418" t="s">
        <v>28</v>
      </c>
      <c r="R2418" s="10" t="str">
        <f t="shared" si="74"/>
        <v>34-39</v>
      </c>
      <c r="S2418">
        <f t="shared" si="75"/>
        <v>24</v>
      </c>
    </row>
    <row r="2419" spans="1:19">
      <c r="A2419" t="s">
        <v>2493</v>
      </c>
      <c r="B2419" t="s">
        <v>13</v>
      </c>
      <c r="C2419" s="4">
        <v>33</v>
      </c>
      <c r="D2419" t="s">
        <v>24</v>
      </c>
      <c r="E2419" t="s">
        <v>43</v>
      </c>
      <c r="F2419" t="s">
        <v>96</v>
      </c>
      <c r="G2419" t="s">
        <v>17</v>
      </c>
      <c r="H2419" t="s">
        <v>18</v>
      </c>
      <c r="I2419" s="9">
        <v>45114</v>
      </c>
      <c r="J2419" s="9">
        <v>45134</v>
      </c>
      <c r="K2419" s="9">
        <v>45142</v>
      </c>
      <c r="L2419" t="s">
        <v>38</v>
      </c>
      <c r="M2419" s="5"/>
      <c r="P2419" s="5"/>
      <c r="Q2419" t="s">
        <v>21</v>
      </c>
      <c r="R2419" s="10" t="str">
        <f t="shared" si="74"/>
        <v>28-33</v>
      </c>
      <c r="S2419">
        <f t="shared" si="75"/>
        <v>28</v>
      </c>
    </row>
    <row r="2420" spans="1:19">
      <c r="A2420" t="s">
        <v>2494</v>
      </c>
      <c r="B2420" t="s">
        <v>13</v>
      </c>
      <c r="C2420" s="4">
        <v>24</v>
      </c>
      <c r="D2420" t="s">
        <v>58</v>
      </c>
      <c r="E2420" t="s">
        <v>111</v>
      </c>
      <c r="F2420" t="s">
        <v>86</v>
      </c>
      <c r="G2420" t="s">
        <v>27</v>
      </c>
      <c r="H2420" t="s">
        <v>18</v>
      </c>
      <c r="I2420" s="9">
        <v>45114</v>
      </c>
      <c r="J2420" s="9">
        <v>45124</v>
      </c>
      <c r="K2420" s="9">
        <v>45133</v>
      </c>
      <c r="L2420" t="s">
        <v>19</v>
      </c>
      <c r="M2420" s="4">
        <v>187405</v>
      </c>
      <c r="N2420">
        <v>4.4000000000000004</v>
      </c>
      <c r="O2420" t="s">
        <v>45</v>
      </c>
      <c r="P2420" s="4">
        <v>3</v>
      </c>
      <c r="Q2420" t="s">
        <v>21</v>
      </c>
      <c r="R2420" s="10" t="str">
        <f t="shared" si="74"/>
        <v>22-27</v>
      </c>
      <c r="S2420">
        <f t="shared" si="75"/>
        <v>19</v>
      </c>
    </row>
    <row r="2421" spans="1:19">
      <c r="A2421" t="s">
        <v>2495</v>
      </c>
      <c r="B2421" t="s">
        <v>13</v>
      </c>
      <c r="C2421" s="4">
        <v>27</v>
      </c>
      <c r="D2421" t="s">
        <v>14</v>
      </c>
      <c r="E2421" t="s">
        <v>15</v>
      </c>
      <c r="F2421" t="s">
        <v>31</v>
      </c>
      <c r="G2421" t="s">
        <v>17</v>
      </c>
      <c r="H2421" t="s">
        <v>48</v>
      </c>
      <c r="I2421" s="9">
        <v>45114</v>
      </c>
      <c r="J2421" s="9">
        <v>45124</v>
      </c>
      <c r="K2421" s="9">
        <v>45133</v>
      </c>
      <c r="L2421" t="s">
        <v>19</v>
      </c>
      <c r="M2421" s="4">
        <v>88042</v>
      </c>
      <c r="N2421">
        <v>3.9</v>
      </c>
      <c r="O2421" t="s">
        <v>20</v>
      </c>
      <c r="P2421" s="4">
        <v>3</v>
      </c>
      <c r="Q2421" t="s">
        <v>28</v>
      </c>
      <c r="R2421" s="10" t="str">
        <f t="shared" si="74"/>
        <v>22-27</v>
      </c>
      <c r="S2421">
        <f t="shared" si="75"/>
        <v>19</v>
      </c>
    </row>
    <row r="2422" spans="1:19">
      <c r="A2422" t="s">
        <v>2496</v>
      </c>
      <c r="B2422" t="s">
        <v>13</v>
      </c>
      <c r="C2422" s="4">
        <v>25</v>
      </c>
      <c r="D2422" t="s">
        <v>14</v>
      </c>
      <c r="E2422" t="s">
        <v>15</v>
      </c>
      <c r="F2422" t="s">
        <v>53</v>
      </c>
      <c r="G2422" t="s">
        <v>27</v>
      </c>
      <c r="H2422" t="s">
        <v>37</v>
      </c>
      <c r="I2422" s="9">
        <v>45114</v>
      </c>
      <c r="J2422" s="9">
        <v>45125</v>
      </c>
      <c r="K2422" s="9">
        <v>45135</v>
      </c>
      <c r="L2422" t="s">
        <v>19</v>
      </c>
      <c r="M2422" s="4">
        <v>52876</v>
      </c>
      <c r="N2422">
        <v>3.7</v>
      </c>
      <c r="O2422" t="s">
        <v>45</v>
      </c>
      <c r="P2422" s="4">
        <v>3</v>
      </c>
      <c r="Q2422" t="s">
        <v>21</v>
      </c>
      <c r="R2422" s="10" t="str">
        <f t="shared" si="74"/>
        <v>22-27</v>
      </c>
      <c r="S2422">
        <f t="shared" si="75"/>
        <v>21</v>
      </c>
    </row>
    <row r="2423" spans="1:19">
      <c r="A2423" t="s">
        <v>2497</v>
      </c>
      <c r="B2423" t="s">
        <v>13</v>
      </c>
      <c r="C2423" s="4">
        <v>38</v>
      </c>
      <c r="D2423" t="s">
        <v>24</v>
      </c>
      <c r="E2423" t="s">
        <v>25</v>
      </c>
      <c r="F2423" t="s">
        <v>31</v>
      </c>
      <c r="G2423" t="s">
        <v>17</v>
      </c>
      <c r="H2423" t="s">
        <v>37</v>
      </c>
      <c r="I2423" s="9">
        <v>45115</v>
      </c>
      <c r="J2423" s="9">
        <v>45124</v>
      </c>
      <c r="K2423" s="9">
        <v>45134</v>
      </c>
      <c r="L2423" t="s">
        <v>38</v>
      </c>
      <c r="M2423" s="5"/>
      <c r="P2423" s="5"/>
      <c r="Q2423" t="s">
        <v>28</v>
      </c>
      <c r="R2423" s="10" t="str">
        <f t="shared" si="74"/>
        <v>34-39</v>
      </c>
      <c r="S2423">
        <f t="shared" si="75"/>
        <v>19</v>
      </c>
    </row>
    <row r="2424" spans="1:19">
      <c r="A2424" t="s">
        <v>2498</v>
      </c>
      <c r="B2424" t="s">
        <v>30</v>
      </c>
      <c r="C2424" s="4">
        <v>25</v>
      </c>
      <c r="D2424" t="s">
        <v>14</v>
      </c>
      <c r="E2424" t="s">
        <v>15</v>
      </c>
      <c r="F2424" t="s">
        <v>96</v>
      </c>
      <c r="G2424" t="s">
        <v>66</v>
      </c>
      <c r="H2424" t="s">
        <v>37</v>
      </c>
      <c r="I2424" s="9">
        <v>45115</v>
      </c>
      <c r="J2424" s="9">
        <v>45123</v>
      </c>
      <c r="K2424" s="9">
        <v>45131</v>
      </c>
      <c r="L2424" t="s">
        <v>19</v>
      </c>
      <c r="M2424" s="4">
        <v>53800</v>
      </c>
      <c r="N2424">
        <v>4.3</v>
      </c>
      <c r="O2424" t="s">
        <v>20</v>
      </c>
      <c r="P2424" s="4">
        <v>3</v>
      </c>
      <c r="Q2424" t="s">
        <v>28</v>
      </c>
      <c r="R2424" s="10" t="str">
        <f t="shared" si="74"/>
        <v>22-27</v>
      </c>
      <c r="S2424">
        <f t="shared" si="75"/>
        <v>16</v>
      </c>
    </row>
    <row r="2425" spans="1:19">
      <c r="A2425" t="s">
        <v>2499</v>
      </c>
      <c r="B2425" t="s">
        <v>13</v>
      </c>
      <c r="C2425" s="4">
        <v>31</v>
      </c>
      <c r="D2425" t="s">
        <v>14</v>
      </c>
      <c r="E2425" t="s">
        <v>15</v>
      </c>
      <c r="F2425" t="s">
        <v>16</v>
      </c>
      <c r="G2425" t="s">
        <v>27</v>
      </c>
      <c r="H2425" t="s">
        <v>37</v>
      </c>
      <c r="I2425" s="9">
        <v>45116</v>
      </c>
      <c r="J2425" s="9">
        <v>45129</v>
      </c>
      <c r="K2425" s="9">
        <v>45137</v>
      </c>
      <c r="L2425" t="s">
        <v>19</v>
      </c>
      <c r="M2425" s="4">
        <v>41648</v>
      </c>
      <c r="N2425">
        <v>5</v>
      </c>
      <c r="O2425" t="s">
        <v>20</v>
      </c>
      <c r="P2425" s="4">
        <v>4</v>
      </c>
      <c r="Q2425" t="s">
        <v>28</v>
      </c>
      <c r="R2425" s="10" t="str">
        <f t="shared" si="74"/>
        <v>28-33</v>
      </c>
      <c r="S2425">
        <f t="shared" si="75"/>
        <v>21</v>
      </c>
    </row>
    <row r="2426" spans="1:19">
      <c r="A2426" t="s">
        <v>2500</v>
      </c>
      <c r="B2426" t="s">
        <v>13</v>
      </c>
      <c r="C2426" s="4">
        <v>37</v>
      </c>
      <c r="D2426" t="s">
        <v>34</v>
      </c>
      <c r="E2426" t="s">
        <v>47</v>
      </c>
      <c r="F2426" t="s">
        <v>125</v>
      </c>
      <c r="G2426" t="s">
        <v>32</v>
      </c>
      <c r="H2426" t="s">
        <v>37</v>
      </c>
      <c r="I2426" s="9">
        <v>45117</v>
      </c>
      <c r="J2426" s="9">
        <v>45134</v>
      </c>
      <c r="K2426" s="9">
        <v>45141</v>
      </c>
      <c r="L2426" t="s">
        <v>38</v>
      </c>
      <c r="M2426" s="5"/>
      <c r="P2426" s="4">
        <v>4</v>
      </c>
      <c r="Q2426" t="s">
        <v>28</v>
      </c>
      <c r="R2426" s="10" t="str">
        <f t="shared" si="74"/>
        <v>34-39</v>
      </c>
      <c r="S2426">
        <f t="shared" si="75"/>
        <v>24</v>
      </c>
    </row>
    <row r="2427" spans="1:19">
      <c r="A2427" t="s">
        <v>2501</v>
      </c>
      <c r="B2427" t="s">
        <v>23</v>
      </c>
      <c r="C2427" s="4">
        <v>31</v>
      </c>
      <c r="D2427" t="s">
        <v>34</v>
      </c>
      <c r="E2427" t="s">
        <v>47</v>
      </c>
      <c r="F2427" t="s">
        <v>16</v>
      </c>
      <c r="G2427" t="s">
        <v>32</v>
      </c>
      <c r="H2427" t="s">
        <v>18</v>
      </c>
      <c r="I2427" s="9">
        <v>45117</v>
      </c>
      <c r="J2427" s="9">
        <v>45127</v>
      </c>
      <c r="K2427" s="9">
        <v>45131</v>
      </c>
      <c r="L2427" t="s">
        <v>75</v>
      </c>
      <c r="M2427" s="5"/>
      <c r="P2427" s="4">
        <v>3</v>
      </c>
      <c r="Q2427" t="s">
        <v>21</v>
      </c>
      <c r="R2427" s="10" t="str">
        <f t="shared" si="74"/>
        <v>28-33</v>
      </c>
      <c r="S2427">
        <f t="shared" si="75"/>
        <v>14</v>
      </c>
    </row>
    <row r="2428" spans="1:19">
      <c r="A2428" t="s">
        <v>2502</v>
      </c>
      <c r="B2428" t="s">
        <v>13</v>
      </c>
      <c r="C2428" s="4">
        <v>22</v>
      </c>
      <c r="D2428" t="s">
        <v>58</v>
      </c>
      <c r="E2428" t="s">
        <v>59</v>
      </c>
      <c r="F2428" t="s">
        <v>78</v>
      </c>
      <c r="G2428" t="s">
        <v>17</v>
      </c>
      <c r="H2428" t="s">
        <v>18</v>
      </c>
      <c r="I2428" s="9">
        <v>45117</v>
      </c>
      <c r="J2428" s="9">
        <v>45132</v>
      </c>
      <c r="K2428" s="9">
        <v>45144</v>
      </c>
      <c r="L2428" t="s">
        <v>75</v>
      </c>
      <c r="M2428" s="5"/>
      <c r="P2428" s="4">
        <v>4</v>
      </c>
      <c r="Q2428" t="s">
        <v>28</v>
      </c>
      <c r="R2428" s="10" t="str">
        <f t="shared" si="74"/>
        <v>22-27</v>
      </c>
      <c r="S2428">
        <f t="shared" si="75"/>
        <v>27</v>
      </c>
    </row>
    <row r="2429" spans="1:19">
      <c r="A2429" t="s">
        <v>2503</v>
      </c>
      <c r="B2429" t="s">
        <v>23</v>
      </c>
      <c r="C2429" s="4">
        <v>35</v>
      </c>
      <c r="D2429" t="s">
        <v>24</v>
      </c>
      <c r="E2429" t="s">
        <v>25</v>
      </c>
      <c r="F2429" t="s">
        <v>61</v>
      </c>
      <c r="G2429" t="s">
        <v>17</v>
      </c>
      <c r="H2429" t="s">
        <v>37</v>
      </c>
      <c r="I2429" s="9">
        <v>45117</v>
      </c>
      <c r="J2429" s="9">
        <v>45129</v>
      </c>
      <c r="K2429" s="9">
        <v>45138</v>
      </c>
      <c r="L2429" t="s">
        <v>19</v>
      </c>
      <c r="M2429" s="4">
        <v>62978</v>
      </c>
      <c r="N2429">
        <v>4.9000000000000004</v>
      </c>
      <c r="O2429" t="s">
        <v>20</v>
      </c>
      <c r="P2429" s="4">
        <v>4</v>
      </c>
      <c r="Q2429" t="s">
        <v>28</v>
      </c>
      <c r="R2429" s="10" t="str">
        <f t="shared" si="74"/>
        <v>34-39</v>
      </c>
      <c r="S2429">
        <f t="shared" si="75"/>
        <v>21</v>
      </c>
    </row>
    <row r="2430" spans="1:19">
      <c r="A2430" t="s">
        <v>2504</v>
      </c>
      <c r="B2430" t="s">
        <v>13</v>
      </c>
      <c r="C2430" s="4">
        <v>25</v>
      </c>
      <c r="D2430" t="s">
        <v>14</v>
      </c>
      <c r="E2430" t="s">
        <v>15</v>
      </c>
      <c r="F2430" t="s">
        <v>31</v>
      </c>
      <c r="G2430" t="s">
        <v>17</v>
      </c>
      <c r="H2430" t="s">
        <v>51</v>
      </c>
      <c r="I2430" s="9">
        <v>45118</v>
      </c>
      <c r="J2430" s="9">
        <v>45131</v>
      </c>
      <c r="K2430" s="9">
        <v>45136</v>
      </c>
      <c r="L2430" t="s">
        <v>38</v>
      </c>
      <c r="M2430" s="5"/>
      <c r="P2430" s="4">
        <v>4</v>
      </c>
      <c r="Q2430" t="s">
        <v>28</v>
      </c>
      <c r="R2430" s="10" t="str">
        <f t="shared" si="74"/>
        <v>22-27</v>
      </c>
      <c r="S2430">
        <f t="shared" si="75"/>
        <v>18</v>
      </c>
    </row>
    <row r="2431" spans="1:19">
      <c r="A2431" t="s">
        <v>2505</v>
      </c>
      <c r="B2431" t="s">
        <v>30</v>
      </c>
      <c r="C2431" s="4">
        <v>28</v>
      </c>
      <c r="D2431" t="s">
        <v>24</v>
      </c>
      <c r="E2431" t="s">
        <v>25</v>
      </c>
      <c r="F2431" t="s">
        <v>50</v>
      </c>
      <c r="G2431" t="s">
        <v>27</v>
      </c>
      <c r="H2431" t="s">
        <v>37</v>
      </c>
      <c r="I2431" s="9">
        <v>45118</v>
      </c>
      <c r="J2431" s="9">
        <v>45128</v>
      </c>
      <c r="K2431" s="9">
        <v>45138</v>
      </c>
      <c r="L2431" t="s">
        <v>19</v>
      </c>
      <c r="M2431" s="4">
        <v>48376</v>
      </c>
      <c r="N2431">
        <v>3.9</v>
      </c>
      <c r="O2431" t="s">
        <v>20</v>
      </c>
      <c r="P2431" s="4">
        <v>3</v>
      </c>
      <c r="Q2431" t="s">
        <v>28</v>
      </c>
      <c r="R2431" s="10" t="str">
        <f t="shared" si="74"/>
        <v>28-33</v>
      </c>
      <c r="S2431">
        <f t="shared" si="75"/>
        <v>20</v>
      </c>
    </row>
    <row r="2432" spans="1:19">
      <c r="A2432" t="s">
        <v>2506</v>
      </c>
      <c r="B2432" t="s">
        <v>30</v>
      </c>
      <c r="C2432" s="4">
        <v>24</v>
      </c>
      <c r="D2432" t="s">
        <v>129</v>
      </c>
      <c r="E2432" t="s">
        <v>130</v>
      </c>
      <c r="F2432" t="s">
        <v>61</v>
      </c>
      <c r="G2432" t="s">
        <v>32</v>
      </c>
      <c r="H2432" t="s">
        <v>51</v>
      </c>
      <c r="I2432" s="9">
        <v>45118</v>
      </c>
      <c r="J2432" s="9">
        <v>45129</v>
      </c>
      <c r="K2432" s="9">
        <v>45140</v>
      </c>
      <c r="L2432" t="s">
        <v>19</v>
      </c>
      <c r="M2432" s="4">
        <v>62304</v>
      </c>
      <c r="N2432">
        <v>4.8</v>
      </c>
      <c r="O2432" t="s">
        <v>20</v>
      </c>
      <c r="P2432" s="4">
        <v>5</v>
      </c>
      <c r="Q2432" t="s">
        <v>28</v>
      </c>
      <c r="R2432" s="10" t="str">
        <f t="shared" si="74"/>
        <v>22-27</v>
      </c>
      <c r="S2432">
        <f t="shared" si="75"/>
        <v>22</v>
      </c>
    </row>
    <row r="2433" spans="1:19">
      <c r="A2433" t="s">
        <v>2507</v>
      </c>
      <c r="B2433" t="s">
        <v>30</v>
      </c>
      <c r="C2433" s="4">
        <v>26</v>
      </c>
      <c r="D2433" t="s">
        <v>24</v>
      </c>
      <c r="E2433" t="s">
        <v>43</v>
      </c>
      <c r="F2433" t="s">
        <v>53</v>
      </c>
      <c r="G2433" t="s">
        <v>32</v>
      </c>
      <c r="H2433" t="s">
        <v>18</v>
      </c>
      <c r="I2433" s="9">
        <v>45118</v>
      </c>
      <c r="J2433" s="9">
        <v>45134</v>
      </c>
      <c r="K2433" s="9">
        <v>45143</v>
      </c>
      <c r="L2433" t="s">
        <v>38</v>
      </c>
      <c r="M2433" s="5"/>
      <c r="P2433" s="5"/>
      <c r="Q2433" t="s">
        <v>28</v>
      </c>
      <c r="R2433" s="10" t="str">
        <f t="shared" si="74"/>
        <v>22-27</v>
      </c>
      <c r="S2433">
        <f t="shared" si="75"/>
        <v>25</v>
      </c>
    </row>
    <row r="2434" spans="1:19">
      <c r="A2434" t="s">
        <v>2508</v>
      </c>
      <c r="B2434" t="s">
        <v>23</v>
      </c>
      <c r="C2434" s="4">
        <v>46</v>
      </c>
      <c r="D2434" t="s">
        <v>14</v>
      </c>
      <c r="E2434" t="s">
        <v>15</v>
      </c>
      <c r="F2434" t="s">
        <v>53</v>
      </c>
      <c r="G2434" t="s">
        <v>69</v>
      </c>
      <c r="H2434" t="s">
        <v>48</v>
      </c>
      <c r="I2434" s="9">
        <v>45118</v>
      </c>
      <c r="J2434" s="9">
        <v>45137</v>
      </c>
      <c r="K2434" s="9">
        <v>45145</v>
      </c>
      <c r="L2434" t="s">
        <v>19</v>
      </c>
      <c r="M2434" s="4">
        <v>69957</v>
      </c>
      <c r="N2434">
        <v>4.5999999999999996</v>
      </c>
      <c r="O2434" t="s">
        <v>20</v>
      </c>
      <c r="P2434" s="4">
        <v>5</v>
      </c>
      <c r="Q2434" t="s">
        <v>63</v>
      </c>
      <c r="R2434" s="10" t="str">
        <f t="shared" si="74"/>
        <v>46-51</v>
      </c>
      <c r="S2434">
        <f t="shared" si="75"/>
        <v>27</v>
      </c>
    </row>
    <row r="2435" spans="1:19">
      <c r="A2435" t="s">
        <v>2509</v>
      </c>
      <c r="B2435" t="s">
        <v>13</v>
      </c>
      <c r="C2435" s="4">
        <v>38</v>
      </c>
      <c r="D2435" t="s">
        <v>24</v>
      </c>
      <c r="E2435" t="s">
        <v>43</v>
      </c>
      <c r="F2435" t="s">
        <v>36</v>
      </c>
      <c r="G2435" t="s">
        <v>17</v>
      </c>
      <c r="H2435" t="s">
        <v>37</v>
      </c>
      <c r="I2435" s="9">
        <v>45119</v>
      </c>
      <c r="J2435" s="9">
        <v>45127</v>
      </c>
      <c r="K2435" s="9">
        <v>45132</v>
      </c>
      <c r="L2435" t="s">
        <v>19</v>
      </c>
      <c r="M2435" s="5"/>
      <c r="O2435" t="s">
        <v>20</v>
      </c>
      <c r="P2435" s="4">
        <v>4</v>
      </c>
      <c r="Q2435" t="s">
        <v>28</v>
      </c>
      <c r="R2435" s="10" t="str">
        <f t="shared" ref="R2435:R2498" si="76">IF(AND(C2435&gt;=22,C2435&lt;=27),"22-27",
 IF(AND(C2435&gt;=28,C2435&lt;=33),"28-33",
 IF(AND(C2435&gt;=34,C2435&lt;=39),"34-39",
 IF(AND(C2435&gt;=40,C2435&lt;=45),"40-45",
 IF(AND(C2435&gt;=46,C2435&lt;=51),"46-51",
 IF(AND(C2435&gt;=52,C2435&lt;=57),"52-57","Other"))))))</f>
        <v>34-39</v>
      </c>
      <c r="S2435">
        <f t="shared" ref="S2435:S2498" si="77">K2435-I2435</f>
        <v>13</v>
      </c>
    </row>
    <row r="2436" spans="1:19">
      <c r="A2436" t="s">
        <v>2510</v>
      </c>
      <c r="B2436" t="s">
        <v>23</v>
      </c>
      <c r="C2436" s="4">
        <v>26</v>
      </c>
      <c r="D2436" t="s">
        <v>34</v>
      </c>
      <c r="E2436" t="s">
        <v>47</v>
      </c>
      <c r="F2436" t="s">
        <v>16</v>
      </c>
      <c r="G2436" t="s">
        <v>27</v>
      </c>
      <c r="H2436" t="s">
        <v>18</v>
      </c>
      <c r="I2436" s="9">
        <v>45119</v>
      </c>
      <c r="J2436" s="9">
        <v>45137</v>
      </c>
      <c r="K2436" s="9">
        <v>45141</v>
      </c>
      <c r="L2436" t="s">
        <v>19</v>
      </c>
      <c r="M2436" s="4">
        <v>67684</v>
      </c>
      <c r="N2436">
        <v>4.5999999999999996</v>
      </c>
      <c r="O2436" t="s">
        <v>20</v>
      </c>
      <c r="P2436" s="5"/>
      <c r="Q2436" t="s">
        <v>28</v>
      </c>
      <c r="R2436" s="10" t="str">
        <f t="shared" si="76"/>
        <v>22-27</v>
      </c>
      <c r="S2436">
        <f t="shared" si="77"/>
        <v>22</v>
      </c>
    </row>
    <row r="2437" spans="1:19">
      <c r="A2437" t="s">
        <v>2511</v>
      </c>
      <c r="B2437" t="s">
        <v>13</v>
      </c>
      <c r="C2437" s="4">
        <v>34</v>
      </c>
      <c r="D2437" t="s">
        <v>34</v>
      </c>
      <c r="E2437" t="s">
        <v>35</v>
      </c>
      <c r="F2437" t="s">
        <v>125</v>
      </c>
      <c r="G2437" t="s">
        <v>32</v>
      </c>
      <c r="H2437" t="s">
        <v>67</v>
      </c>
      <c r="I2437" s="9">
        <v>45119</v>
      </c>
      <c r="J2437" s="9">
        <v>45132</v>
      </c>
      <c r="K2437" s="9">
        <v>45143</v>
      </c>
      <c r="L2437" t="s">
        <v>56</v>
      </c>
      <c r="M2437" s="5"/>
      <c r="P2437" s="4">
        <v>4</v>
      </c>
      <c r="Q2437" t="s">
        <v>28</v>
      </c>
      <c r="R2437" s="10" t="str">
        <f t="shared" si="76"/>
        <v>34-39</v>
      </c>
      <c r="S2437">
        <f t="shared" si="77"/>
        <v>24</v>
      </c>
    </row>
    <row r="2438" spans="1:19">
      <c r="A2438" t="s">
        <v>2512</v>
      </c>
      <c r="B2438" t="s">
        <v>13</v>
      </c>
      <c r="C2438" s="4">
        <v>29</v>
      </c>
      <c r="D2438" t="s">
        <v>40</v>
      </c>
      <c r="E2438" t="s">
        <v>41</v>
      </c>
      <c r="F2438" t="s">
        <v>78</v>
      </c>
      <c r="G2438" t="s">
        <v>17</v>
      </c>
      <c r="H2438" t="s">
        <v>18</v>
      </c>
      <c r="I2438" s="9">
        <v>45119</v>
      </c>
      <c r="J2438" s="9">
        <v>45132</v>
      </c>
      <c r="K2438" s="9">
        <v>45138</v>
      </c>
      <c r="L2438" t="s">
        <v>19</v>
      </c>
      <c r="M2438" s="4">
        <v>52963</v>
      </c>
      <c r="N2438">
        <v>3.7</v>
      </c>
      <c r="O2438" t="s">
        <v>20</v>
      </c>
      <c r="P2438" s="4">
        <v>4</v>
      </c>
      <c r="Q2438" t="s">
        <v>21</v>
      </c>
      <c r="R2438" s="10" t="str">
        <f t="shared" si="76"/>
        <v>28-33</v>
      </c>
      <c r="S2438">
        <f t="shared" si="77"/>
        <v>19</v>
      </c>
    </row>
    <row r="2439" spans="1:19">
      <c r="A2439" t="s">
        <v>2513</v>
      </c>
      <c r="B2439" t="s">
        <v>13</v>
      </c>
      <c r="C2439" s="4">
        <v>23</v>
      </c>
      <c r="D2439" t="s">
        <v>24</v>
      </c>
      <c r="E2439" t="s">
        <v>43</v>
      </c>
      <c r="F2439" t="s">
        <v>86</v>
      </c>
      <c r="G2439" t="s">
        <v>17</v>
      </c>
      <c r="H2439" t="s">
        <v>48</v>
      </c>
      <c r="I2439" s="9">
        <v>45119</v>
      </c>
      <c r="J2439" s="9">
        <v>45129</v>
      </c>
      <c r="K2439" s="9">
        <v>45140</v>
      </c>
      <c r="L2439" t="s">
        <v>38</v>
      </c>
      <c r="M2439" s="5"/>
      <c r="P2439" s="4">
        <v>5</v>
      </c>
      <c r="Q2439" t="s">
        <v>28</v>
      </c>
      <c r="R2439" s="10" t="str">
        <f t="shared" si="76"/>
        <v>22-27</v>
      </c>
      <c r="S2439">
        <f t="shared" si="77"/>
        <v>21</v>
      </c>
    </row>
    <row r="2440" spans="1:19">
      <c r="A2440" t="s">
        <v>2514</v>
      </c>
      <c r="B2440" t="s">
        <v>13</v>
      </c>
      <c r="C2440" s="4">
        <v>27</v>
      </c>
      <c r="D2440" t="s">
        <v>14</v>
      </c>
      <c r="E2440" t="s">
        <v>15</v>
      </c>
      <c r="F2440" t="s">
        <v>31</v>
      </c>
      <c r="G2440" t="s">
        <v>32</v>
      </c>
      <c r="H2440" t="s">
        <v>37</v>
      </c>
      <c r="I2440" s="9">
        <v>45119</v>
      </c>
      <c r="J2440" s="9">
        <v>45132</v>
      </c>
      <c r="K2440" s="9">
        <v>45138</v>
      </c>
      <c r="L2440" t="s">
        <v>19</v>
      </c>
      <c r="M2440" s="5"/>
      <c r="O2440" t="s">
        <v>20</v>
      </c>
      <c r="P2440" s="4">
        <v>5</v>
      </c>
      <c r="Q2440" t="s">
        <v>28</v>
      </c>
      <c r="R2440" s="10" t="str">
        <f t="shared" si="76"/>
        <v>22-27</v>
      </c>
      <c r="S2440">
        <f t="shared" si="77"/>
        <v>19</v>
      </c>
    </row>
    <row r="2441" spans="1:19">
      <c r="A2441" t="s">
        <v>2515</v>
      </c>
      <c r="B2441" t="s">
        <v>13</v>
      </c>
      <c r="C2441" s="4">
        <v>32</v>
      </c>
      <c r="D2441" t="s">
        <v>34</v>
      </c>
      <c r="E2441" t="s">
        <v>35</v>
      </c>
      <c r="F2441" t="s">
        <v>125</v>
      </c>
      <c r="G2441" t="s">
        <v>69</v>
      </c>
      <c r="H2441" t="s">
        <v>48</v>
      </c>
      <c r="I2441" s="9">
        <v>45120</v>
      </c>
      <c r="J2441" s="9">
        <v>45135</v>
      </c>
      <c r="K2441" s="9">
        <v>45147</v>
      </c>
      <c r="L2441" t="s">
        <v>75</v>
      </c>
      <c r="M2441" s="5"/>
      <c r="P2441" s="4">
        <v>4</v>
      </c>
      <c r="Q2441" t="s">
        <v>28</v>
      </c>
      <c r="R2441" s="10" t="str">
        <f t="shared" si="76"/>
        <v>28-33</v>
      </c>
      <c r="S2441">
        <f t="shared" si="77"/>
        <v>27</v>
      </c>
    </row>
    <row r="2442" spans="1:19">
      <c r="A2442" t="s">
        <v>2516</v>
      </c>
      <c r="B2442" t="s">
        <v>13</v>
      </c>
      <c r="C2442" s="4">
        <v>29</v>
      </c>
      <c r="D2442" t="s">
        <v>24</v>
      </c>
      <c r="E2442" t="s">
        <v>43</v>
      </c>
      <c r="F2442" t="s">
        <v>61</v>
      </c>
      <c r="G2442" t="s">
        <v>27</v>
      </c>
      <c r="H2442" t="s">
        <v>37</v>
      </c>
      <c r="I2442" s="9">
        <v>45120</v>
      </c>
      <c r="J2442" s="9">
        <v>45136</v>
      </c>
      <c r="K2442" s="9">
        <v>45144</v>
      </c>
      <c r="L2442" t="s">
        <v>19</v>
      </c>
      <c r="M2442" s="5"/>
      <c r="O2442" t="s">
        <v>45</v>
      </c>
      <c r="P2442" s="4">
        <v>4</v>
      </c>
      <c r="Q2442" t="s">
        <v>21</v>
      </c>
      <c r="R2442" s="10" t="str">
        <f t="shared" si="76"/>
        <v>28-33</v>
      </c>
      <c r="S2442">
        <f t="shared" si="77"/>
        <v>24</v>
      </c>
    </row>
    <row r="2443" spans="1:19">
      <c r="A2443" t="s">
        <v>2517</v>
      </c>
      <c r="B2443" t="s">
        <v>13</v>
      </c>
      <c r="C2443" s="4">
        <v>31</v>
      </c>
      <c r="D2443" t="s">
        <v>83</v>
      </c>
      <c r="E2443" t="s">
        <v>117</v>
      </c>
      <c r="F2443" t="s">
        <v>93</v>
      </c>
      <c r="G2443" t="s">
        <v>27</v>
      </c>
      <c r="H2443" t="s">
        <v>18</v>
      </c>
      <c r="I2443" s="9">
        <v>45120</v>
      </c>
      <c r="J2443" s="9">
        <v>45130</v>
      </c>
      <c r="K2443" s="9">
        <v>45142</v>
      </c>
      <c r="L2443" t="s">
        <v>19</v>
      </c>
      <c r="M2443" s="4">
        <v>104580</v>
      </c>
      <c r="N2443">
        <v>4.8</v>
      </c>
      <c r="O2443" t="s">
        <v>20</v>
      </c>
      <c r="P2443" s="4">
        <v>4</v>
      </c>
      <c r="Q2443" t="s">
        <v>21</v>
      </c>
      <c r="R2443" s="10" t="str">
        <f t="shared" si="76"/>
        <v>28-33</v>
      </c>
      <c r="S2443">
        <f t="shared" si="77"/>
        <v>22</v>
      </c>
    </row>
    <row r="2444" spans="1:19">
      <c r="A2444" t="s">
        <v>2518</v>
      </c>
      <c r="B2444" t="s">
        <v>30</v>
      </c>
      <c r="C2444" s="4">
        <v>29</v>
      </c>
      <c r="D2444" t="s">
        <v>58</v>
      </c>
      <c r="E2444" t="s">
        <v>111</v>
      </c>
      <c r="F2444" t="s">
        <v>50</v>
      </c>
      <c r="G2444" t="s">
        <v>17</v>
      </c>
      <c r="H2444" t="s">
        <v>37</v>
      </c>
      <c r="I2444" s="9">
        <v>45120</v>
      </c>
      <c r="J2444" s="9">
        <v>45136</v>
      </c>
      <c r="K2444" s="9">
        <v>45142</v>
      </c>
      <c r="L2444" t="s">
        <v>19</v>
      </c>
      <c r="M2444" s="4">
        <v>50213</v>
      </c>
      <c r="N2444">
        <v>4.3</v>
      </c>
      <c r="O2444" t="s">
        <v>20</v>
      </c>
      <c r="P2444" s="4">
        <v>4</v>
      </c>
      <c r="Q2444" t="s">
        <v>28</v>
      </c>
      <c r="R2444" s="10" t="str">
        <f t="shared" si="76"/>
        <v>28-33</v>
      </c>
      <c r="S2444">
        <f t="shared" si="77"/>
        <v>22</v>
      </c>
    </row>
    <row r="2445" spans="1:19">
      <c r="A2445" t="s">
        <v>2519</v>
      </c>
      <c r="B2445" t="s">
        <v>30</v>
      </c>
      <c r="C2445" s="4">
        <v>26</v>
      </c>
      <c r="D2445" t="s">
        <v>40</v>
      </c>
      <c r="E2445" t="s">
        <v>41</v>
      </c>
      <c r="F2445" t="s">
        <v>96</v>
      </c>
      <c r="G2445" t="s">
        <v>17</v>
      </c>
      <c r="H2445" t="s">
        <v>18</v>
      </c>
      <c r="I2445" s="9">
        <v>45121</v>
      </c>
      <c r="J2445" s="9">
        <v>45133</v>
      </c>
      <c r="K2445" s="9">
        <v>45141</v>
      </c>
      <c r="L2445" t="s">
        <v>19</v>
      </c>
      <c r="M2445" s="4">
        <v>55831</v>
      </c>
      <c r="N2445">
        <v>4.0999999999999996</v>
      </c>
      <c r="O2445" t="s">
        <v>20</v>
      </c>
      <c r="P2445" s="5"/>
      <c r="Q2445" t="s">
        <v>63</v>
      </c>
      <c r="R2445" s="10" t="str">
        <f t="shared" si="76"/>
        <v>22-27</v>
      </c>
      <c r="S2445">
        <f t="shared" si="77"/>
        <v>20</v>
      </c>
    </row>
    <row r="2446" spans="1:19">
      <c r="A2446" t="s">
        <v>2520</v>
      </c>
      <c r="B2446" t="s">
        <v>13</v>
      </c>
      <c r="C2446" s="4">
        <v>39</v>
      </c>
      <c r="D2446" t="s">
        <v>40</v>
      </c>
      <c r="E2446" t="s">
        <v>41</v>
      </c>
      <c r="F2446" t="s">
        <v>50</v>
      </c>
      <c r="G2446" t="s">
        <v>17</v>
      </c>
      <c r="H2446" t="s">
        <v>18</v>
      </c>
      <c r="I2446" s="9">
        <v>45121</v>
      </c>
      <c r="J2446" s="9">
        <v>45130</v>
      </c>
      <c r="K2446" s="9">
        <v>45141</v>
      </c>
      <c r="L2446" t="s">
        <v>19</v>
      </c>
      <c r="M2446" s="4">
        <v>43486</v>
      </c>
      <c r="N2446">
        <v>3.7</v>
      </c>
      <c r="O2446" t="s">
        <v>20</v>
      </c>
      <c r="P2446" s="4">
        <v>4</v>
      </c>
      <c r="Q2446" t="s">
        <v>21</v>
      </c>
      <c r="R2446" s="10" t="str">
        <f t="shared" si="76"/>
        <v>34-39</v>
      </c>
      <c r="S2446">
        <f t="shared" si="77"/>
        <v>20</v>
      </c>
    </row>
    <row r="2447" spans="1:19">
      <c r="A2447" t="s">
        <v>2521</v>
      </c>
      <c r="B2447" t="s">
        <v>13</v>
      </c>
      <c r="C2447" s="4">
        <v>28</v>
      </c>
      <c r="D2447" t="s">
        <v>14</v>
      </c>
      <c r="E2447" t="s">
        <v>15</v>
      </c>
      <c r="F2447" t="s">
        <v>26</v>
      </c>
      <c r="G2447" t="s">
        <v>17</v>
      </c>
      <c r="H2447" t="s">
        <v>18</v>
      </c>
      <c r="I2447" s="9">
        <v>45121</v>
      </c>
      <c r="J2447" s="9">
        <v>45143</v>
      </c>
      <c r="K2447" s="9">
        <v>45151</v>
      </c>
      <c r="L2447" t="s">
        <v>19</v>
      </c>
      <c r="M2447" s="4">
        <v>69533</v>
      </c>
      <c r="N2447">
        <v>3.8</v>
      </c>
      <c r="O2447" t="s">
        <v>20</v>
      </c>
      <c r="P2447" s="4">
        <v>4</v>
      </c>
      <c r="Q2447" t="s">
        <v>28</v>
      </c>
      <c r="R2447" s="10" t="str">
        <f t="shared" si="76"/>
        <v>28-33</v>
      </c>
      <c r="S2447">
        <f t="shared" si="77"/>
        <v>30</v>
      </c>
    </row>
    <row r="2448" spans="1:19">
      <c r="A2448" t="s">
        <v>2522</v>
      </c>
      <c r="B2448" t="s">
        <v>13</v>
      </c>
      <c r="C2448" s="4">
        <v>24</v>
      </c>
      <c r="D2448" t="s">
        <v>14</v>
      </c>
      <c r="E2448" t="s">
        <v>15</v>
      </c>
      <c r="F2448" t="s">
        <v>61</v>
      </c>
      <c r="G2448" t="s">
        <v>17</v>
      </c>
      <c r="H2448" t="s">
        <v>51</v>
      </c>
      <c r="I2448" s="9">
        <v>45121</v>
      </c>
      <c r="J2448" s="9">
        <v>45129</v>
      </c>
      <c r="K2448" s="9">
        <v>45134</v>
      </c>
      <c r="L2448" t="s">
        <v>19</v>
      </c>
      <c r="M2448" s="4">
        <v>55075</v>
      </c>
      <c r="N2448">
        <v>3.8</v>
      </c>
      <c r="O2448" t="s">
        <v>45</v>
      </c>
      <c r="P2448" s="4">
        <v>4</v>
      </c>
      <c r="Q2448" t="s">
        <v>28</v>
      </c>
      <c r="R2448" s="10" t="str">
        <f t="shared" si="76"/>
        <v>22-27</v>
      </c>
      <c r="S2448">
        <f t="shared" si="77"/>
        <v>13</v>
      </c>
    </row>
    <row r="2449" spans="1:19">
      <c r="A2449" t="s">
        <v>2523</v>
      </c>
      <c r="B2449" t="s">
        <v>13</v>
      </c>
      <c r="C2449" s="4">
        <v>22</v>
      </c>
      <c r="D2449" t="s">
        <v>58</v>
      </c>
      <c r="E2449" t="s">
        <v>111</v>
      </c>
      <c r="F2449" t="s">
        <v>36</v>
      </c>
      <c r="G2449" t="s">
        <v>27</v>
      </c>
      <c r="H2449" t="s">
        <v>37</v>
      </c>
      <c r="I2449" s="9">
        <v>45121</v>
      </c>
      <c r="J2449" s="9">
        <v>45135</v>
      </c>
      <c r="K2449" s="9">
        <v>45143</v>
      </c>
      <c r="L2449" t="s">
        <v>38</v>
      </c>
      <c r="M2449" s="5"/>
      <c r="P2449" s="5"/>
      <c r="Q2449" t="s">
        <v>21</v>
      </c>
      <c r="R2449" s="10" t="str">
        <f t="shared" si="76"/>
        <v>22-27</v>
      </c>
      <c r="S2449">
        <f t="shared" si="77"/>
        <v>22</v>
      </c>
    </row>
    <row r="2450" spans="1:19">
      <c r="A2450" t="s">
        <v>2524</v>
      </c>
      <c r="B2450" t="s">
        <v>13</v>
      </c>
      <c r="C2450" s="4">
        <v>33</v>
      </c>
      <c r="D2450" t="s">
        <v>24</v>
      </c>
      <c r="E2450" t="s">
        <v>43</v>
      </c>
      <c r="F2450" t="s">
        <v>31</v>
      </c>
      <c r="G2450" t="s">
        <v>17</v>
      </c>
      <c r="H2450" t="s">
        <v>67</v>
      </c>
      <c r="I2450" s="9">
        <v>45122</v>
      </c>
      <c r="J2450" s="9">
        <v>45144</v>
      </c>
      <c r="K2450" s="9">
        <v>45148</v>
      </c>
      <c r="L2450" t="s">
        <v>19</v>
      </c>
      <c r="M2450" s="4">
        <v>71317</v>
      </c>
      <c r="N2450">
        <v>4.5</v>
      </c>
      <c r="O2450" t="s">
        <v>45</v>
      </c>
      <c r="P2450" s="4">
        <v>2</v>
      </c>
      <c r="Q2450" t="s">
        <v>28</v>
      </c>
      <c r="R2450" s="10" t="str">
        <f t="shared" si="76"/>
        <v>28-33</v>
      </c>
      <c r="S2450">
        <f t="shared" si="77"/>
        <v>26</v>
      </c>
    </row>
    <row r="2451" spans="1:19">
      <c r="A2451" t="s">
        <v>2525</v>
      </c>
      <c r="B2451" t="s">
        <v>13</v>
      </c>
      <c r="C2451" s="4">
        <v>25</v>
      </c>
      <c r="D2451" t="s">
        <v>40</v>
      </c>
      <c r="E2451" t="s">
        <v>41</v>
      </c>
      <c r="F2451" t="s">
        <v>16</v>
      </c>
      <c r="G2451" t="s">
        <v>27</v>
      </c>
      <c r="H2451" t="s">
        <v>48</v>
      </c>
      <c r="I2451" s="9">
        <v>45122</v>
      </c>
      <c r="J2451" s="9">
        <v>45137</v>
      </c>
      <c r="K2451" s="9">
        <v>45148</v>
      </c>
      <c r="L2451" t="s">
        <v>38</v>
      </c>
      <c r="M2451" s="5"/>
      <c r="P2451" s="4">
        <v>5</v>
      </c>
      <c r="Q2451" t="s">
        <v>28</v>
      </c>
      <c r="R2451" s="10" t="str">
        <f t="shared" si="76"/>
        <v>22-27</v>
      </c>
      <c r="S2451">
        <f t="shared" si="77"/>
        <v>26</v>
      </c>
    </row>
    <row r="2452" spans="1:19">
      <c r="A2452" t="s">
        <v>2526</v>
      </c>
      <c r="B2452" t="s">
        <v>13</v>
      </c>
      <c r="C2452" s="4">
        <v>36</v>
      </c>
      <c r="D2452" t="s">
        <v>14</v>
      </c>
      <c r="E2452" t="s">
        <v>15</v>
      </c>
      <c r="F2452" t="s">
        <v>36</v>
      </c>
      <c r="G2452" t="s">
        <v>17</v>
      </c>
      <c r="H2452" t="s">
        <v>18</v>
      </c>
      <c r="I2452" s="9">
        <v>45122</v>
      </c>
      <c r="J2452" s="9">
        <v>45142</v>
      </c>
      <c r="K2452" s="9">
        <v>45146</v>
      </c>
      <c r="L2452" t="s">
        <v>19</v>
      </c>
      <c r="M2452" s="4">
        <v>76094</v>
      </c>
      <c r="N2452">
        <v>3.5</v>
      </c>
      <c r="O2452" t="s">
        <v>20</v>
      </c>
      <c r="P2452" s="4">
        <v>5</v>
      </c>
      <c r="Q2452" t="s">
        <v>28</v>
      </c>
      <c r="R2452" s="10" t="str">
        <f t="shared" si="76"/>
        <v>34-39</v>
      </c>
      <c r="S2452">
        <f t="shared" si="77"/>
        <v>24</v>
      </c>
    </row>
    <row r="2453" spans="1:19">
      <c r="A2453" t="s">
        <v>2527</v>
      </c>
      <c r="B2453" t="s">
        <v>23</v>
      </c>
      <c r="C2453" s="4">
        <v>29</v>
      </c>
      <c r="D2453" t="s">
        <v>14</v>
      </c>
      <c r="E2453" t="s">
        <v>15</v>
      </c>
      <c r="F2453" t="s">
        <v>61</v>
      </c>
      <c r="G2453" t="s">
        <v>66</v>
      </c>
      <c r="H2453" t="s">
        <v>37</v>
      </c>
      <c r="I2453" s="9">
        <v>45122</v>
      </c>
      <c r="J2453" s="9">
        <v>45132</v>
      </c>
      <c r="K2453" s="9">
        <v>45139</v>
      </c>
      <c r="L2453" t="s">
        <v>38</v>
      </c>
      <c r="M2453" s="5"/>
      <c r="P2453" s="4">
        <v>5</v>
      </c>
      <c r="Q2453" t="s">
        <v>28</v>
      </c>
      <c r="R2453" s="10" t="str">
        <f t="shared" si="76"/>
        <v>28-33</v>
      </c>
      <c r="S2453">
        <f t="shared" si="77"/>
        <v>17</v>
      </c>
    </row>
    <row r="2454" spans="1:19">
      <c r="A2454" t="s">
        <v>2528</v>
      </c>
      <c r="B2454" t="s">
        <v>13</v>
      </c>
      <c r="C2454" s="4">
        <v>32</v>
      </c>
      <c r="D2454" t="s">
        <v>24</v>
      </c>
      <c r="E2454" t="s">
        <v>43</v>
      </c>
      <c r="F2454" t="s">
        <v>44</v>
      </c>
      <c r="G2454" t="s">
        <v>27</v>
      </c>
      <c r="H2454" t="s">
        <v>37</v>
      </c>
      <c r="I2454" s="9">
        <v>45123</v>
      </c>
      <c r="J2454" s="9">
        <v>45138</v>
      </c>
      <c r="K2454" s="9">
        <v>45146</v>
      </c>
      <c r="L2454" t="s">
        <v>19</v>
      </c>
      <c r="M2454" s="4">
        <v>61900</v>
      </c>
      <c r="N2454">
        <v>4.0999999999999996</v>
      </c>
      <c r="O2454" t="s">
        <v>20</v>
      </c>
      <c r="P2454" s="4">
        <v>5</v>
      </c>
      <c r="Q2454" t="s">
        <v>28</v>
      </c>
      <c r="R2454" s="10" t="str">
        <f t="shared" si="76"/>
        <v>28-33</v>
      </c>
      <c r="S2454">
        <f t="shared" si="77"/>
        <v>23</v>
      </c>
    </row>
    <row r="2455" spans="1:19">
      <c r="A2455" t="s">
        <v>2529</v>
      </c>
      <c r="B2455" t="s">
        <v>13</v>
      </c>
      <c r="C2455" s="4">
        <v>27</v>
      </c>
      <c r="D2455" t="s">
        <v>34</v>
      </c>
      <c r="E2455" t="s">
        <v>35</v>
      </c>
      <c r="F2455" t="s">
        <v>44</v>
      </c>
      <c r="G2455" t="s">
        <v>27</v>
      </c>
      <c r="H2455" t="s">
        <v>37</v>
      </c>
      <c r="I2455" s="9">
        <v>45123</v>
      </c>
      <c r="J2455" s="9">
        <v>45145</v>
      </c>
      <c r="K2455" s="9">
        <v>45150</v>
      </c>
      <c r="L2455" t="s">
        <v>19</v>
      </c>
      <c r="M2455" s="4">
        <v>89496</v>
      </c>
      <c r="N2455">
        <v>4.7</v>
      </c>
      <c r="O2455" t="s">
        <v>20</v>
      </c>
      <c r="P2455" s="5"/>
      <c r="Q2455" t="s">
        <v>21</v>
      </c>
      <c r="R2455" s="10" t="str">
        <f t="shared" si="76"/>
        <v>22-27</v>
      </c>
      <c r="S2455">
        <f t="shared" si="77"/>
        <v>27</v>
      </c>
    </row>
    <row r="2456" spans="1:19">
      <c r="A2456" t="s">
        <v>2530</v>
      </c>
      <c r="B2456" t="s">
        <v>30</v>
      </c>
      <c r="C2456" s="4">
        <v>23</v>
      </c>
      <c r="D2456" t="s">
        <v>40</v>
      </c>
      <c r="E2456" t="s">
        <v>41</v>
      </c>
      <c r="F2456" t="s">
        <v>78</v>
      </c>
      <c r="G2456" t="s">
        <v>27</v>
      </c>
      <c r="H2456" t="s">
        <v>51</v>
      </c>
      <c r="I2456" s="9">
        <v>45123</v>
      </c>
      <c r="J2456" s="9">
        <v>45136</v>
      </c>
      <c r="K2456" s="9">
        <v>45140</v>
      </c>
      <c r="L2456" t="s">
        <v>19</v>
      </c>
      <c r="M2456" s="4">
        <v>58803</v>
      </c>
      <c r="N2456">
        <v>4.4000000000000004</v>
      </c>
      <c r="O2456" t="s">
        <v>45</v>
      </c>
      <c r="P2456" s="4">
        <v>5</v>
      </c>
      <c r="Q2456" t="s">
        <v>28</v>
      </c>
      <c r="R2456" s="10" t="str">
        <f t="shared" si="76"/>
        <v>22-27</v>
      </c>
      <c r="S2456">
        <f t="shared" si="77"/>
        <v>17</v>
      </c>
    </row>
    <row r="2457" spans="1:19">
      <c r="A2457" t="s">
        <v>2531</v>
      </c>
      <c r="B2457" t="s">
        <v>13</v>
      </c>
      <c r="C2457" s="4">
        <v>31</v>
      </c>
      <c r="D2457" t="s">
        <v>24</v>
      </c>
      <c r="E2457" t="s">
        <v>25</v>
      </c>
      <c r="F2457" t="s">
        <v>36</v>
      </c>
      <c r="G2457" t="s">
        <v>27</v>
      </c>
      <c r="H2457" t="s">
        <v>37</v>
      </c>
      <c r="I2457" s="9">
        <v>45124</v>
      </c>
      <c r="J2457" s="9">
        <v>45134</v>
      </c>
      <c r="K2457" s="9">
        <v>45145</v>
      </c>
      <c r="L2457" t="s">
        <v>19</v>
      </c>
      <c r="M2457" s="4">
        <v>75234</v>
      </c>
      <c r="N2457">
        <v>3.8</v>
      </c>
      <c r="O2457" t="s">
        <v>20</v>
      </c>
      <c r="P2457" s="4">
        <v>4</v>
      </c>
      <c r="Q2457" t="s">
        <v>28</v>
      </c>
      <c r="R2457" s="10" t="str">
        <f t="shared" si="76"/>
        <v>28-33</v>
      </c>
      <c r="S2457">
        <f t="shared" si="77"/>
        <v>21</v>
      </c>
    </row>
    <row r="2458" spans="1:19">
      <c r="A2458" t="s">
        <v>2532</v>
      </c>
      <c r="B2458" t="s">
        <v>13</v>
      </c>
      <c r="C2458" s="4">
        <v>32</v>
      </c>
      <c r="D2458" t="s">
        <v>58</v>
      </c>
      <c r="E2458" t="s">
        <v>59</v>
      </c>
      <c r="F2458" t="s">
        <v>50</v>
      </c>
      <c r="G2458" t="s">
        <v>27</v>
      </c>
      <c r="H2458" t="s">
        <v>37</v>
      </c>
      <c r="I2458" s="9">
        <v>45124</v>
      </c>
      <c r="J2458" s="9">
        <v>45132</v>
      </c>
      <c r="K2458" s="9">
        <v>45140</v>
      </c>
      <c r="L2458" t="s">
        <v>75</v>
      </c>
      <c r="M2458" s="5"/>
      <c r="P2458" s="4">
        <v>5</v>
      </c>
      <c r="Q2458" t="s">
        <v>28</v>
      </c>
      <c r="R2458" s="10" t="str">
        <f t="shared" si="76"/>
        <v>28-33</v>
      </c>
      <c r="S2458">
        <f t="shared" si="77"/>
        <v>16</v>
      </c>
    </row>
    <row r="2459" spans="1:19">
      <c r="A2459" t="s">
        <v>2533</v>
      </c>
      <c r="B2459" t="s">
        <v>30</v>
      </c>
      <c r="C2459" s="4">
        <v>47</v>
      </c>
      <c r="D2459" t="s">
        <v>24</v>
      </c>
      <c r="E2459" t="s">
        <v>43</v>
      </c>
      <c r="F2459" t="s">
        <v>31</v>
      </c>
      <c r="G2459" t="s">
        <v>17</v>
      </c>
      <c r="H2459" t="s">
        <v>37</v>
      </c>
      <c r="I2459" s="9">
        <v>45124</v>
      </c>
      <c r="J2459" s="9">
        <v>45143</v>
      </c>
      <c r="K2459" s="9">
        <v>45147</v>
      </c>
      <c r="L2459" t="s">
        <v>19</v>
      </c>
      <c r="M2459" s="4">
        <v>66138</v>
      </c>
      <c r="N2459">
        <v>3.6</v>
      </c>
      <c r="O2459" t="s">
        <v>20</v>
      </c>
      <c r="P2459" s="4">
        <v>4</v>
      </c>
      <c r="Q2459" t="s">
        <v>28</v>
      </c>
      <c r="R2459" s="10" t="str">
        <f t="shared" si="76"/>
        <v>46-51</v>
      </c>
      <c r="S2459">
        <f t="shared" si="77"/>
        <v>23</v>
      </c>
    </row>
    <row r="2460" spans="1:19">
      <c r="A2460" t="s">
        <v>2534</v>
      </c>
      <c r="B2460" t="s">
        <v>13</v>
      </c>
      <c r="C2460" s="4">
        <v>40</v>
      </c>
      <c r="D2460" t="s">
        <v>14</v>
      </c>
      <c r="E2460" t="s">
        <v>15</v>
      </c>
      <c r="F2460" t="s">
        <v>86</v>
      </c>
      <c r="G2460" t="s">
        <v>17</v>
      </c>
      <c r="H2460" t="s">
        <v>37</v>
      </c>
      <c r="I2460" s="9">
        <v>45124</v>
      </c>
      <c r="J2460" s="9">
        <v>45140</v>
      </c>
      <c r="K2460" s="9">
        <v>45150</v>
      </c>
      <c r="L2460" t="s">
        <v>19</v>
      </c>
      <c r="M2460" s="4">
        <v>120116</v>
      </c>
      <c r="N2460">
        <v>4.5</v>
      </c>
      <c r="O2460" t="s">
        <v>45</v>
      </c>
      <c r="P2460" s="4">
        <v>4</v>
      </c>
      <c r="Q2460" t="s">
        <v>28</v>
      </c>
      <c r="R2460" s="10" t="str">
        <f t="shared" si="76"/>
        <v>40-45</v>
      </c>
      <c r="S2460">
        <f t="shared" si="77"/>
        <v>26</v>
      </c>
    </row>
    <row r="2461" spans="1:19">
      <c r="A2461" t="s">
        <v>2535</v>
      </c>
      <c r="B2461" t="s">
        <v>13</v>
      </c>
      <c r="C2461" s="4">
        <v>33</v>
      </c>
      <c r="D2461" t="s">
        <v>34</v>
      </c>
      <c r="E2461" t="s">
        <v>35</v>
      </c>
      <c r="F2461" t="s">
        <v>36</v>
      </c>
      <c r="G2461" t="s">
        <v>27</v>
      </c>
      <c r="H2461" t="s">
        <v>37</v>
      </c>
      <c r="I2461" s="9">
        <v>45124</v>
      </c>
      <c r="J2461" s="9">
        <v>45140</v>
      </c>
      <c r="K2461" s="9">
        <v>45149</v>
      </c>
      <c r="L2461" t="s">
        <v>19</v>
      </c>
      <c r="M2461" s="4">
        <v>71287</v>
      </c>
      <c r="N2461">
        <v>4.5</v>
      </c>
      <c r="O2461" t="s">
        <v>20</v>
      </c>
      <c r="P2461" s="4">
        <v>4</v>
      </c>
      <c r="Q2461" t="s">
        <v>28</v>
      </c>
      <c r="R2461" s="10" t="str">
        <f t="shared" si="76"/>
        <v>28-33</v>
      </c>
      <c r="S2461">
        <f t="shared" si="77"/>
        <v>25</v>
      </c>
    </row>
    <row r="2462" spans="1:19">
      <c r="A2462" t="s">
        <v>2536</v>
      </c>
      <c r="B2462" t="s">
        <v>23</v>
      </c>
      <c r="C2462" s="4">
        <v>26</v>
      </c>
      <c r="D2462" t="s">
        <v>14</v>
      </c>
      <c r="E2462" t="s">
        <v>15</v>
      </c>
      <c r="F2462" t="s">
        <v>36</v>
      </c>
      <c r="G2462" t="s">
        <v>32</v>
      </c>
      <c r="H2462" t="s">
        <v>37</v>
      </c>
      <c r="I2462" s="9">
        <v>45124</v>
      </c>
      <c r="J2462" s="9">
        <v>45137</v>
      </c>
      <c r="K2462" s="9">
        <v>45141</v>
      </c>
      <c r="L2462" t="s">
        <v>19</v>
      </c>
      <c r="M2462" s="5"/>
      <c r="O2462" t="s">
        <v>20</v>
      </c>
      <c r="P2462" s="4">
        <v>4</v>
      </c>
      <c r="Q2462" t="s">
        <v>21</v>
      </c>
      <c r="R2462" s="10" t="str">
        <f t="shared" si="76"/>
        <v>22-27</v>
      </c>
      <c r="S2462">
        <f t="shared" si="77"/>
        <v>17</v>
      </c>
    </row>
    <row r="2463" spans="1:19">
      <c r="A2463" t="s">
        <v>2537</v>
      </c>
      <c r="B2463" t="s">
        <v>30</v>
      </c>
      <c r="C2463" s="4">
        <v>31</v>
      </c>
      <c r="D2463" t="s">
        <v>24</v>
      </c>
      <c r="E2463" t="s">
        <v>25</v>
      </c>
      <c r="F2463" t="s">
        <v>31</v>
      </c>
      <c r="G2463" t="s">
        <v>69</v>
      </c>
      <c r="H2463" t="s">
        <v>67</v>
      </c>
      <c r="I2463" s="9">
        <v>45124</v>
      </c>
      <c r="J2463" s="9">
        <v>45142</v>
      </c>
      <c r="K2463" s="9">
        <v>45146</v>
      </c>
      <c r="L2463" t="s">
        <v>19</v>
      </c>
      <c r="M2463" s="4">
        <v>76343</v>
      </c>
      <c r="N2463">
        <v>4.2</v>
      </c>
      <c r="O2463" t="s">
        <v>20</v>
      </c>
      <c r="P2463" s="4">
        <v>3</v>
      </c>
      <c r="Q2463" t="s">
        <v>21</v>
      </c>
      <c r="R2463" s="10" t="str">
        <f t="shared" si="76"/>
        <v>28-33</v>
      </c>
      <c r="S2463">
        <f t="shared" si="77"/>
        <v>22</v>
      </c>
    </row>
    <row r="2464" spans="1:19">
      <c r="A2464" t="s">
        <v>2538</v>
      </c>
      <c r="B2464" t="s">
        <v>30</v>
      </c>
      <c r="C2464" s="4">
        <v>23</v>
      </c>
      <c r="D2464" t="s">
        <v>14</v>
      </c>
      <c r="E2464" t="s">
        <v>65</v>
      </c>
      <c r="F2464" t="s">
        <v>36</v>
      </c>
      <c r="G2464" t="s">
        <v>27</v>
      </c>
      <c r="H2464" t="s">
        <v>37</v>
      </c>
      <c r="I2464" s="9">
        <v>45124</v>
      </c>
      <c r="J2464" s="9">
        <v>45143</v>
      </c>
      <c r="K2464" s="9">
        <v>45151</v>
      </c>
      <c r="L2464" t="s">
        <v>38</v>
      </c>
      <c r="M2464" s="5"/>
      <c r="P2464" s="4">
        <v>3</v>
      </c>
      <c r="Q2464" t="s">
        <v>28</v>
      </c>
      <c r="R2464" s="10" t="str">
        <f t="shared" si="76"/>
        <v>22-27</v>
      </c>
      <c r="S2464">
        <f t="shared" si="77"/>
        <v>27</v>
      </c>
    </row>
    <row r="2465" spans="1:19">
      <c r="A2465" t="s">
        <v>2539</v>
      </c>
      <c r="B2465" t="s">
        <v>13</v>
      </c>
      <c r="C2465" s="4">
        <v>34</v>
      </c>
      <c r="D2465" t="s">
        <v>14</v>
      </c>
      <c r="E2465" t="s">
        <v>65</v>
      </c>
      <c r="F2465" t="s">
        <v>106</v>
      </c>
      <c r="G2465" t="s">
        <v>32</v>
      </c>
      <c r="H2465" t="s">
        <v>37</v>
      </c>
      <c r="I2465" s="9">
        <v>45125</v>
      </c>
      <c r="J2465" s="9">
        <v>45137</v>
      </c>
      <c r="K2465" s="9">
        <v>45143</v>
      </c>
      <c r="L2465" t="s">
        <v>19</v>
      </c>
      <c r="M2465" s="4">
        <v>146695</v>
      </c>
      <c r="N2465">
        <v>4.9000000000000004</v>
      </c>
      <c r="O2465" t="s">
        <v>20</v>
      </c>
      <c r="P2465" s="4">
        <v>4</v>
      </c>
      <c r="Q2465" t="s">
        <v>28</v>
      </c>
      <c r="R2465" s="10" t="str">
        <f t="shared" si="76"/>
        <v>34-39</v>
      </c>
      <c r="S2465">
        <f t="shared" si="77"/>
        <v>18</v>
      </c>
    </row>
    <row r="2466" spans="1:19">
      <c r="A2466" t="s">
        <v>2540</v>
      </c>
      <c r="B2466" t="s">
        <v>30</v>
      </c>
      <c r="C2466" s="4">
        <v>31</v>
      </c>
      <c r="D2466" t="s">
        <v>24</v>
      </c>
      <c r="E2466" t="s">
        <v>25</v>
      </c>
      <c r="F2466" t="s">
        <v>31</v>
      </c>
      <c r="G2466" t="s">
        <v>27</v>
      </c>
      <c r="H2466" t="s">
        <v>51</v>
      </c>
      <c r="I2466" s="9">
        <v>45125</v>
      </c>
      <c r="J2466" s="9">
        <v>45140</v>
      </c>
      <c r="K2466" s="9">
        <v>45149</v>
      </c>
      <c r="L2466" t="s">
        <v>38</v>
      </c>
      <c r="M2466" s="5"/>
      <c r="P2466" s="4">
        <v>5</v>
      </c>
      <c r="Q2466" t="s">
        <v>28</v>
      </c>
      <c r="R2466" s="10" t="str">
        <f t="shared" si="76"/>
        <v>28-33</v>
      </c>
      <c r="S2466">
        <f t="shared" si="77"/>
        <v>24</v>
      </c>
    </row>
    <row r="2467" spans="1:19">
      <c r="A2467" t="s">
        <v>2541</v>
      </c>
      <c r="B2467" t="s">
        <v>13</v>
      </c>
      <c r="C2467" s="4">
        <v>27</v>
      </c>
      <c r="D2467" t="s">
        <v>14</v>
      </c>
      <c r="E2467" t="s">
        <v>65</v>
      </c>
      <c r="F2467" t="s">
        <v>53</v>
      </c>
      <c r="G2467" t="s">
        <v>27</v>
      </c>
      <c r="H2467" t="s">
        <v>18</v>
      </c>
      <c r="I2467" s="9">
        <v>45125</v>
      </c>
      <c r="J2467" s="9">
        <v>45147</v>
      </c>
      <c r="K2467" s="9">
        <v>45155</v>
      </c>
      <c r="L2467" t="s">
        <v>38</v>
      </c>
      <c r="M2467" s="5"/>
      <c r="P2467" s="4">
        <v>2</v>
      </c>
      <c r="Q2467" t="s">
        <v>28</v>
      </c>
      <c r="R2467" s="10" t="str">
        <f t="shared" si="76"/>
        <v>22-27</v>
      </c>
      <c r="S2467">
        <f t="shared" si="77"/>
        <v>30</v>
      </c>
    </row>
    <row r="2468" spans="1:19">
      <c r="A2468" t="s">
        <v>2542</v>
      </c>
      <c r="B2468" t="s">
        <v>13</v>
      </c>
      <c r="C2468" s="4">
        <v>36</v>
      </c>
      <c r="D2468" t="s">
        <v>24</v>
      </c>
      <c r="E2468" t="s">
        <v>43</v>
      </c>
      <c r="F2468" t="s">
        <v>31</v>
      </c>
      <c r="G2468" t="s">
        <v>17</v>
      </c>
      <c r="H2468" t="s">
        <v>37</v>
      </c>
      <c r="I2468" s="9">
        <v>45125</v>
      </c>
      <c r="J2468" s="9">
        <v>45137</v>
      </c>
      <c r="K2468" s="9">
        <v>45149</v>
      </c>
      <c r="L2468" t="s">
        <v>19</v>
      </c>
      <c r="M2468" s="4">
        <v>88801</v>
      </c>
      <c r="N2468">
        <v>4.5</v>
      </c>
      <c r="O2468" t="s">
        <v>45</v>
      </c>
      <c r="P2468" s="4">
        <v>5</v>
      </c>
      <c r="Q2468" t="s">
        <v>28</v>
      </c>
      <c r="R2468" s="10" t="str">
        <f t="shared" si="76"/>
        <v>34-39</v>
      </c>
      <c r="S2468">
        <f t="shared" si="77"/>
        <v>24</v>
      </c>
    </row>
    <row r="2469" spans="1:19">
      <c r="A2469" t="s">
        <v>2543</v>
      </c>
      <c r="B2469" t="s">
        <v>13</v>
      </c>
      <c r="C2469" s="4">
        <v>30</v>
      </c>
      <c r="D2469" t="s">
        <v>24</v>
      </c>
      <c r="E2469" t="s">
        <v>43</v>
      </c>
      <c r="F2469" t="s">
        <v>78</v>
      </c>
      <c r="G2469" t="s">
        <v>27</v>
      </c>
      <c r="H2469" t="s">
        <v>37</v>
      </c>
      <c r="I2469" s="9">
        <v>45125</v>
      </c>
      <c r="J2469" s="9">
        <v>45145</v>
      </c>
      <c r="K2469" s="9">
        <v>45157</v>
      </c>
      <c r="L2469" t="s">
        <v>19</v>
      </c>
      <c r="M2469" s="5"/>
      <c r="O2469" t="s">
        <v>20</v>
      </c>
      <c r="P2469" s="4">
        <v>4</v>
      </c>
      <c r="Q2469" t="s">
        <v>28</v>
      </c>
      <c r="R2469" s="10" t="str">
        <f t="shared" si="76"/>
        <v>28-33</v>
      </c>
      <c r="S2469">
        <f t="shared" si="77"/>
        <v>32</v>
      </c>
    </row>
    <row r="2470" spans="1:19">
      <c r="A2470" t="s">
        <v>2544</v>
      </c>
      <c r="B2470" t="s">
        <v>13</v>
      </c>
      <c r="C2470" s="4">
        <v>28</v>
      </c>
      <c r="D2470" t="s">
        <v>14</v>
      </c>
      <c r="E2470" t="s">
        <v>65</v>
      </c>
      <c r="F2470" t="s">
        <v>78</v>
      </c>
      <c r="G2470" t="s">
        <v>27</v>
      </c>
      <c r="H2470" t="s">
        <v>37</v>
      </c>
      <c r="I2470" s="9">
        <v>45125</v>
      </c>
      <c r="J2470" s="9">
        <v>45142</v>
      </c>
      <c r="K2470" s="9">
        <v>45148</v>
      </c>
      <c r="L2470" t="s">
        <v>38</v>
      </c>
      <c r="M2470" s="5"/>
      <c r="P2470" s="4">
        <v>4</v>
      </c>
      <c r="Q2470" t="s">
        <v>28</v>
      </c>
      <c r="R2470" s="10" t="str">
        <f t="shared" si="76"/>
        <v>28-33</v>
      </c>
      <c r="S2470">
        <f t="shared" si="77"/>
        <v>23</v>
      </c>
    </row>
    <row r="2471" spans="1:19">
      <c r="A2471" t="s">
        <v>2545</v>
      </c>
      <c r="B2471" t="s">
        <v>13</v>
      </c>
      <c r="C2471" s="4">
        <v>22</v>
      </c>
      <c r="D2471" t="s">
        <v>129</v>
      </c>
      <c r="E2471" t="s">
        <v>205</v>
      </c>
      <c r="F2471" t="s">
        <v>36</v>
      </c>
      <c r="G2471" t="s">
        <v>27</v>
      </c>
      <c r="H2471" t="s">
        <v>18</v>
      </c>
      <c r="I2471" s="9">
        <v>45126</v>
      </c>
      <c r="J2471" s="9">
        <v>45144</v>
      </c>
      <c r="K2471" s="9">
        <v>45149</v>
      </c>
      <c r="L2471" t="s">
        <v>19</v>
      </c>
      <c r="M2471" s="4">
        <v>62531</v>
      </c>
      <c r="N2471">
        <v>4.8</v>
      </c>
      <c r="O2471" t="s">
        <v>20</v>
      </c>
      <c r="P2471" s="4">
        <v>5</v>
      </c>
      <c r="Q2471" t="s">
        <v>21</v>
      </c>
      <c r="R2471" s="10" t="str">
        <f t="shared" si="76"/>
        <v>22-27</v>
      </c>
      <c r="S2471">
        <f t="shared" si="77"/>
        <v>23</v>
      </c>
    </row>
    <row r="2472" spans="1:19">
      <c r="A2472" t="s">
        <v>2546</v>
      </c>
      <c r="B2472" t="s">
        <v>13</v>
      </c>
      <c r="C2472" s="4">
        <v>25</v>
      </c>
      <c r="D2472" t="s">
        <v>129</v>
      </c>
      <c r="E2472" t="s">
        <v>205</v>
      </c>
      <c r="F2472" t="s">
        <v>53</v>
      </c>
      <c r="G2472" t="s">
        <v>69</v>
      </c>
      <c r="H2472" t="s">
        <v>37</v>
      </c>
      <c r="I2472" s="9">
        <v>45126</v>
      </c>
      <c r="J2472" s="9">
        <v>45136</v>
      </c>
      <c r="K2472" s="9">
        <v>45144</v>
      </c>
      <c r="L2472" t="s">
        <v>38</v>
      </c>
      <c r="M2472" s="5"/>
      <c r="P2472" s="4">
        <v>4</v>
      </c>
      <c r="Q2472" t="s">
        <v>28</v>
      </c>
      <c r="R2472" s="10" t="str">
        <f t="shared" si="76"/>
        <v>22-27</v>
      </c>
      <c r="S2472">
        <f t="shared" si="77"/>
        <v>18</v>
      </c>
    </row>
    <row r="2473" spans="1:19">
      <c r="A2473" t="s">
        <v>2547</v>
      </c>
      <c r="B2473" t="s">
        <v>23</v>
      </c>
      <c r="C2473" s="4">
        <v>27</v>
      </c>
      <c r="D2473" t="s">
        <v>24</v>
      </c>
      <c r="E2473" t="s">
        <v>43</v>
      </c>
      <c r="F2473" t="s">
        <v>53</v>
      </c>
      <c r="G2473" t="s">
        <v>27</v>
      </c>
      <c r="H2473" t="s">
        <v>18</v>
      </c>
      <c r="I2473" s="9">
        <v>45126</v>
      </c>
      <c r="J2473" s="9">
        <v>45146</v>
      </c>
      <c r="K2473" s="9">
        <v>45152</v>
      </c>
      <c r="L2473" t="s">
        <v>19</v>
      </c>
      <c r="M2473" s="4">
        <v>60668</v>
      </c>
      <c r="N2473">
        <v>4.0999999999999996</v>
      </c>
      <c r="O2473" t="s">
        <v>20</v>
      </c>
      <c r="P2473" s="4">
        <v>4</v>
      </c>
      <c r="Q2473" t="s">
        <v>28</v>
      </c>
      <c r="R2473" s="10" t="str">
        <f t="shared" si="76"/>
        <v>22-27</v>
      </c>
      <c r="S2473">
        <f t="shared" si="77"/>
        <v>26</v>
      </c>
    </row>
    <row r="2474" spans="1:19">
      <c r="A2474" t="s">
        <v>2548</v>
      </c>
      <c r="B2474" t="s">
        <v>23</v>
      </c>
      <c r="C2474" s="4">
        <v>35</v>
      </c>
      <c r="D2474" t="s">
        <v>24</v>
      </c>
      <c r="E2474" t="s">
        <v>25</v>
      </c>
      <c r="F2474" t="s">
        <v>96</v>
      </c>
      <c r="G2474" t="s">
        <v>32</v>
      </c>
      <c r="H2474" t="s">
        <v>18</v>
      </c>
      <c r="I2474" s="9">
        <v>45127</v>
      </c>
      <c r="J2474" s="9">
        <v>45144</v>
      </c>
      <c r="K2474" s="9">
        <v>45151</v>
      </c>
      <c r="L2474" t="s">
        <v>19</v>
      </c>
      <c r="M2474" s="4">
        <v>54002</v>
      </c>
      <c r="N2474">
        <v>4.5999999999999996</v>
      </c>
      <c r="O2474" t="s">
        <v>20</v>
      </c>
      <c r="P2474" s="5"/>
      <c r="Q2474" t="s">
        <v>28</v>
      </c>
      <c r="R2474" s="10" t="str">
        <f t="shared" si="76"/>
        <v>34-39</v>
      </c>
      <c r="S2474">
        <f t="shared" si="77"/>
        <v>24</v>
      </c>
    </row>
    <row r="2475" spans="1:19">
      <c r="A2475" t="s">
        <v>2549</v>
      </c>
      <c r="B2475" t="s">
        <v>30</v>
      </c>
      <c r="C2475" s="4">
        <v>43</v>
      </c>
      <c r="D2475" t="s">
        <v>14</v>
      </c>
      <c r="E2475" t="s">
        <v>15</v>
      </c>
      <c r="F2475" t="s">
        <v>86</v>
      </c>
      <c r="G2475" t="s">
        <v>32</v>
      </c>
      <c r="H2475" t="s">
        <v>37</v>
      </c>
      <c r="I2475" s="9">
        <v>45127</v>
      </c>
      <c r="J2475" s="9">
        <v>45146</v>
      </c>
      <c r="K2475" s="9">
        <v>45156</v>
      </c>
      <c r="L2475" t="s">
        <v>19</v>
      </c>
      <c r="M2475" s="4">
        <v>148889</v>
      </c>
      <c r="N2475">
        <v>4.4000000000000004</v>
      </c>
      <c r="O2475" t="s">
        <v>20</v>
      </c>
      <c r="P2475" s="4">
        <v>2</v>
      </c>
      <c r="Q2475" t="s">
        <v>28</v>
      </c>
      <c r="R2475" s="10" t="str">
        <f t="shared" si="76"/>
        <v>40-45</v>
      </c>
      <c r="S2475">
        <f t="shared" si="77"/>
        <v>29</v>
      </c>
    </row>
    <row r="2476" spans="1:19">
      <c r="A2476" t="s">
        <v>2550</v>
      </c>
      <c r="B2476" t="s">
        <v>13</v>
      </c>
      <c r="C2476" s="4">
        <v>29</v>
      </c>
      <c r="D2476" t="s">
        <v>24</v>
      </c>
      <c r="E2476" t="s">
        <v>43</v>
      </c>
      <c r="F2476" t="s">
        <v>36</v>
      </c>
      <c r="G2476" t="s">
        <v>27</v>
      </c>
      <c r="H2476" t="s">
        <v>18</v>
      </c>
      <c r="I2476" s="9">
        <v>45127</v>
      </c>
      <c r="J2476" s="9">
        <v>45149</v>
      </c>
      <c r="K2476" s="9">
        <v>45154</v>
      </c>
      <c r="L2476" t="s">
        <v>19</v>
      </c>
      <c r="M2476" s="4">
        <v>61775</v>
      </c>
      <c r="N2476">
        <v>4.3</v>
      </c>
      <c r="O2476" t="s">
        <v>20</v>
      </c>
      <c r="P2476" s="5"/>
      <c r="Q2476" t="s">
        <v>28</v>
      </c>
      <c r="R2476" s="10" t="str">
        <f t="shared" si="76"/>
        <v>28-33</v>
      </c>
      <c r="S2476">
        <f t="shared" si="77"/>
        <v>27</v>
      </c>
    </row>
    <row r="2477" spans="1:19">
      <c r="A2477" t="s">
        <v>2551</v>
      </c>
      <c r="B2477" t="s">
        <v>30</v>
      </c>
      <c r="C2477" s="4">
        <v>40</v>
      </c>
      <c r="D2477" t="s">
        <v>40</v>
      </c>
      <c r="E2477" t="s">
        <v>253</v>
      </c>
      <c r="F2477" t="s">
        <v>44</v>
      </c>
      <c r="G2477" t="s">
        <v>27</v>
      </c>
      <c r="H2477" t="s">
        <v>67</v>
      </c>
      <c r="I2477" s="9">
        <v>45127</v>
      </c>
      <c r="J2477" s="9">
        <v>45149</v>
      </c>
      <c r="K2477" s="9">
        <v>45157</v>
      </c>
      <c r="L2477" t="s">
        <v>19</v>
      </c>
      <c r="M2477" s="4">
        <v>68293</v>
      </c>
      <c r="N2477">
        <v>4.5999999999999996</v>
      </c>
      <c r="O2477" t="s">
        <v>45</v>
      </c>
      <c r="P2477" s="4">
        <v>4</v>
      </c>
      <c r="Q2477" t="s">
        <v>28</v>
      </c>
      <c r="R2477" s="10" t="str">
        <f t="shared" si="76"/>
        <v>40-45</v>
      </c>
      <c r="S2477">
        <f t="shared" si="77"/>
        <v>30</v>
      </c>
    </row>
    <row r="2478" spans="1:19">
      <c r="A2478" t="s">
        <v>2552</v>
      </c>
      <c r="B2478" t="s">
        <v>13</v>
      </c>
      <c r="C2478" s="4">
        <v>22</v>
      </c>
      <c r="D2478" t="s">
        <v>40</v>
      </c>
      <c r="E2478" t="s">
        <v>253</v>
      </c>
      <c r="F2478" t="s">
        <v>96</v>
      </c>
      <c r="G2478" t="s">
        <v>27</v>
      </c>
      <c r="H2478" t="s">
        <v>48</v>
      </c>
      <c r="I2478" s="9">
        <v>45127</v>
      </c>
      <c r="J2478" s="9">
        <v>45142</v>
      </c>
      <c r="K2478" s="9">
        <v>45149</v>
      </c>
      <c r="L2478" t="s">
        <v>19</v>
      </c>
      <c r="M2478" s="5"/>
      <c r="O2478" t="s">
        <v>20</v>
      </c>
      <c r="P2478" s="4">
        <v>4</v>
      </c>
      <c r="Q2478" t="s">
        <v>28</v>
      </c>
      <c r="R2478" s="10" t="str">
        <f t="shared" si="76"/>
        <v>22-27</v>
      </c>
      <c r="S2478">
        <f t="shared" si="77"/>
        <v>22</v>
      </c>
    </row>
    <row r="2479" spans="1:19">
      <c r="A2479" t="s">
        <v>2553</v>
      </c>
      <c r="B2479" t="s">
        <v>30</v>
      </c>
      <c r="C2479" s="4">
        <v>35</v>
      </c>
      <c r="D2479" t="s">
        <v>24</v>
      </c>
      <c r="E2479" t="s">
        <v>25</v>
      </c>
      <c r="F2479" t="s">
        <v>106</v>
      </c>
      <c r="G2479" t="s">
        <v>27</v>
      </c>
      <c r="H2479" t="s">
        <v>48</v>
      </c>
      <c r="I2479" s="9">
        <v>45127</v>
      </c>
      <c r="J2479" s="9">
        <v>45140</v>
      </c>
      <c r="K2479" s="9">
        <v>45144</v>
      </c>
      <c r="L2479" t="s">
        <v>19</v>
      </c>
      <c r="M2479" s="4">
        <v>200940</v>
      </c>
      <c r="N2479">
        <v>3.7</v>
      </c>
      <c r="O2479" t="s">
        <v>20</v>
      </c>
      <c r="P2479" s="4">
        <v>4</v>
      </c>
      <c r="Q2479" t="s">
        <v>28</v>
      </c>
      <c r="R2479" s="10" t="str">
        <f t="shared" si="76"/>
        <v>34-39</v>
      </c>
      <c r="S2479">
        <f t="shared" si="77"/>
        <v>17</v>
      </c>
    </row>
    <row r="2480" spans="1:19">
      <c r="A2480" t="s">
        <v>2554</v>
      </c>
      <c r="B2480" t="s">
        <v>13</v>
      </c>
      <c r="C2480" s="4">
        <v>34</v>
      </c>
      <c r="D2480" t="s">
        <v>24</v>
      </c>
      <c r="E2480" t="s">
        <v>43</v>
      </c>
      <c r="F2480" t="s">
        <v>31</v>
      </c>
      <c r="G2480" t="s">
        <v>27</v>
      </c>
      <c r="H2480" t="s">
        <v>18</v>
      </c>
      <c r="I2480" s="9">
        <v>45127</v>
      </c>
      <c r="J2480" s="9">
        <v>45146</v>
      </c>
      <c r="K2480" s="9">
        <v>45157</v>
      </c>
      <c r="L2480" t="s">
        <v>19</v>
      </c>
      <c r="M2480" s="4">
        <v>74706</v>
      </c>
      <c r="N2480">
        <v>3.8</v>
      </c>
      <c r="O2480" t="s">
        <v>20</v>
      </c>
      <c r="P2480" s="4">
        <v>3</v>
      </c>
      <c r="Q2480" t="s">
        <v>28</v>
      </c>
      <c r="R2480" s="10" t="str">
        <f t="shared" si="76"/>
        <v>34-39</v>
      </c>
      <c r="S2480">
        <f t="shared" si="77"/>
        <v>30</v>
      </c>
    </row>
    <row r="2481" spans="1:19">
      <c r="A2481" t="s">
        <v>2555</v>
      </c>
      <c r="B2481" t="s">
        <v>30</v>
      </c>
      <c r="C2481" s="4">
        <v>37</v>
      </c>
      <c r="D2481" t="s">
        <v>14</v>
      </c>
      <c r="E2481" t="s">
        <v>15</v>
      </c>
      <c r="F2481" t="s">
        <v>106</v>
      </c>
      <c r="G2481" t="s">
        <v>27</v>
      </c>
      <c r="H2481" t="s">
        <v>37</v>
      </c>
      <c r="I2481" s="9">
        <v>45128</v>
      </c>
      <c r="J2481" s="9">
        <v>45137</v>
      </c>
      <c r="K2481" s="9">
        <v>45146</v>
      </c>
      <c r="L2481" t="s">
        <v>19</v>
      </c>
      <c r="M2481" s="4">
        <v>147944</v>
      </c>
      <c r="N2481">
        <v>4.8</v>
      </c>
      <c r="O2481" t="s">
        <v>45</v>
      </c>
      <c r="P2481" s="4">
        <v>4</v>
      </c>
      <c r="Q2481" t="s">
        <v>21</v>
      </c>
      <c r="R2481" s="10" t="str">
        <f t="shared" si="76"/>
        <v>34-39</v>
      </c>
      <c r="S2481">
        <f t="shared" si="77"/>
        <v>18</v>
      </c>
    </row>
    <row r="2482" spans="1:19">
      <c r="A2482" t="s">
        <v>2556</v>
      </c>
      <c r="B2482" t="s">
        <v>13</v>
      </c>
      <c r="C2482" s="4">
        <v>55</v>
      </c>
      <c r="D2482" t="s">
        <v>129</v>
      </c>
      <c r="E2482" t="s">
        <v>130</v>
      </c>
      <c r="F2482" t="s">
        <v>96</v>
      </c>
      <c r="G2482" t="s">
        <v>27</v>
      </c>
      <c r="H2482" t="s">
        <v>18</v>
      </c>
      <c r="I2482" s="9">
        <v>45128</v>
      </c>
      <c r="J2482" s="9">
        <v>45147</v>
      </c>
      <c r="K2482" s="9">
        <v>45154</v>
      </c>
      <c r="L2482" t="s">
        <v>19</v>
      </c>
      <c r="M2482" s="4">
        <v>46326</v>
      </c>
      <c r="N2482">
        <v>4.5999999999999996</v>
      </c>
      <c r="O2482" t="s">
        <v>20</v>
      </c>
      <c r="P2482" s="4">
        <v>5</v>
      </c>
      <c r="Q2482" t="s">
        <v>28</v>
      </c>
      <c r="R2482" s="10" t="str">
        <f t="shared" si="76"/>
        <v>52-57</v>
      </c>
      <c r="S2482">
        <f t="shared" si="77"/>
        <v>26</v>
      </c>
    </row>
    <row r="2483" spans="1:19">
      <c r="A2483" t="s">
        <v>2557</v>
      </c>
      <c r="B2483" t="s">
        <v>30</v>
      </c>
      <c r="C2483" s="4">
        <v>31</v>
      </c>
      <c r="D2483" t="s">
        <v>34</v>
      </c>
      <c r="E2483" t="s">
        <v>35</v>
      </c>
      <c r="F2483" t="s">
        <v>96</v>
      </c>
      <c r="G2483" t="s">
        <v>27</v>
      </c>
      <c r="H2483" t="s">
        <v>48</v>
      </c>
      <c r="I2483" s="9">
        <v>45128</v>
      </c>
      <c r="J2483" s="9">
        <v>45143</v>
      </c>
      <c r="K2483" s="9">
        <v>45153</v>
      </c>
      <c r="L2483" t="s">
        <v>38</v>
      </c>
      <c r="M2483" s="5"/>
      <c r="P2483" s="5"/>
      <c r="Q2483" t="s">
        <v>28</v>
      </c>
      <c r="R2483" s="10" t="str">
        <f t="shared" si="76"/>
        <v>28-33</v>
      </c>
      <c r="S2483">
        <f t="shared" si="77"/>
        <v>25</v>
      </c>
    </row>
    <row r="2484" spans="1:19">
      <c r="A2484" t="s">
        <v>2558</v>
      </c>
      <c r="B2484" t="s">
        <v>23</v>
      </c>
      <c r="C2484" s="4">
        <v>28</v>
      </c>
      <c r="D2484" t="s">
        <v>24</v>
      </c>
      <c r="E2484" t="s">
        <v>43</v>
      </c>
      <c r="F2484" t="s">
        <v>73</v>
      </c>
      <c r="G2484" t="s">
        <v>17</v>
      </c>
      <c r="H2484" t="s">
        <v>18</v>
      </c>
      <c r="I2484" s="9">
        <v>45128</v>
      </c>
      <c r="J2484" s="9">
        <v>45150</v>
      </c>
      <c r="K2484" s="9">
        <v>45160</v>
      </c>
      <c r="L2484" t="s">
        <v>38</v>
      </c>
      <c r="M2484" s="5"/>
      <c r="P2484" s="4">
        <v>5</v>
      </c>
      <c r="Q2484" t="s">
        <v>21</v>
      </c>
      <c r="R2484" s="10" t="str">
        <f t="shared" si="76"/>
        <v>28-33</v>
      </c>
      <c r="S2484">
        <f t="shared" si="77"/>
        <v>32</v>
      </c>
    </row>
    <row r="2485" spans="1:19">
      <c r="A2485" t="s">
        <v>2559</v>
      </c>
      <c r="B2485" t="s">
        <v>13</v>
      </c>
      <c r="C2485" s="4">
        <v>40</v>
      </c>
      <c r="D2485" t="s">
        <v>14</v>
      </c>
      <c r="E2485" t="s">
        <v>15</v>
      </c>
      <c r="F2485" t="s">
        <v>16</v>
      </c>
      <c r="G2485" t="s">
        <v>27</v>
      </c>
      <c r="H2485" t="s">
        <v>48</v>
      </c>
      <c r="I2485" s="9">
        <v>45128</v>
      </c>
      <c r="J2485" s="9">
        <v>45136</v>
      </c>
      <c r="K2485" s="9">
        <v>45146</v>
      </c>
      <c r="L2485" t="s">
        <v>38</v>
      </c>
      <c r="M2485" s="5"/>
      <c r="P2485" s="4">
        <v>4</v>
      </c>
      <c r="Q2485" t="s">
        <v>28</v>
      </c>
      <c r="R2485" s="10" t="str">
        <f t="shared" si="76"/>
        <v>40-45</v>
      </c>
      <c r="S2485">
        <f t="shared" si="77"/>
        <v>18</v>
      </c>
    </row>
    <row r="2486" spans="1:19">
      <c r="A2486" t="s">
        <v>2560</v>
      </c>
      <c r="B2486" t="s">
        <v>13</v>
      </c>
      <c r="C2486" s="4">
        <v>33</v>
      </c>
      <c r="D2486" t="s">
        <v>14</v>
      </c>
      <c r="E2486" t="s">
        <v>15</v>
      </c>
      <c r="F2486" t="s">
        <v>36</v>
      </c>
      <c r="G2486" t="s">
        <v>69</v>
      </c>
      <c r="H2486" t="s">
        <v>67</v>
      </c>
      <c r="I2486" s="9">
        <v>45129</v>
      </c>
      <c r="J2486" s="9">
        <v>45139</v>
      </c>
      <c r="K2486" s="9">
        <v>45144</v>
      </c>
      <c r="L2486" t="s">
        <v>19</v>
      </c>
      <c r="M2486" s="4">
        <v>73948</v>
      </c>
      <c r="N2486">
        <v>3.8</v>
      </c>
      <c r="O2486" t="s">
        <v>20</v>
      </c>
      <c r="P2486" s="4">
        <v>4</v>
      </c>
      <c r="Q2486" t="s">
        <v>28</v>
      </c>
      <c r="R2486" s="10" t="str">
        <f t="shared" si="76"/>
        <v>28-33</v>
      </c>
      <c r="S2486">
        <f t="shared" si="77"/>
        <v>15</v>
      </c>
    </row>
    <row r="2487" spans="1:19">
      <c r="A2487" t="s">
        <v>2561</v>
      </c>
      <c r="B2487" t="s">
        <v>23</v>
      </c>
      <c r="C2487" s="4">
        <v>25</v>
      </c>
      <c r="D2487" t="s">
        <v>24</v>
      </c>
      <c r="E2487" t="s">
        <v>43</v>
      </c>
      <c r="F2487" t="s">
        <v>125</v>
      </c>
      <c r="G2487" t="s">
        <v>27</v>
      </c>
      <c r="H2487" t="s">
        <v>18</v>
      </c>
      <c r="I2487" s="9">
        <v>45129</v>
      </c>
      <c r="J2487" s="9">
        <v>45147</v>
      </c>
      <c r="K2487" s="9">
        <v>45155</v>
      </c>
      <c r="L2487" t="s">
        <v>19</v>
      </c>
      <c r="M2487" s="4">
        <v>98959</v>
      </c>
      <c r="N2487">
        <v>4.9000000000000004</v>
      </c>
      <c r="O2487" t="s">
        <v>20</v>
      </c>
      <c r="P2487" s="4">
        <v>5</v>
      </c>
      <c r="Q2487" t="s">
        <v>21</v>
      </c>
      <c r="R2487" s="10" t="str">
        <f t="shared" si="76"/>
        <v>22-27</v>
      </c>
      <c r="S2487">
        <f t="shared" si="77"/>
        <v>26</v>
      </c>
    </row>
    <row r="2488" spans="1:19">
      <c r="A2488" t="s">
        <v>2562</v>
      </c>
      <c r="B2488" t="s">
        <v>13</v>
      </c>
      <c r="C2488" s="4">
        <v>33</v>
      </c>
      <c r="D2488" t="s">
        <v>24</v>
      </c>
      <c r="E2488" t="s">
        <v>43</v>
      </c>
      <c r="F2488" t="s">
        <v>36</v>
      </c>
      <c r="G2488" t="s">
        <v>17</v>
      </c>
      <c r="H2488" t="s">
        <v>18</v>
      </c>
      <c r="I2488" s="9">
        <v>45129</v>
      </c>
      <c r="J2488" s="9">
        <v>45145</v>
      </c>
      <c r="K2488" s="9">
        <v>45153</v>
      </c>
      <c r="L2488" t="s">
        <v>38</v>
      </c>
      <c r="M2488" s="5"/>
      <c r="P2488" s="4">
        <v>4</v>
      </c>
      <c r="Q2488" t="s">
        <v>28</v>
      </c>
      <c r="R2488" s="10" t="str">
        <f t="shared" si="76"/>
        <v>28-33</v>
      </c>
      <c r="S2488">
        <f t="shared" si="77"/>
        <v>24</v>
      </c>
    </row>
    <row r="2489" spans="1:19">
      <c r="A2489" t="s">
        <v>2563</v>
      </c>
      <c r="B2489" t="s">
        <v>30</v>
      </c>
      <c r="C2489" s="4">
        <v>40</v>
      </c>
      <c r="D2489" t="s">
        <v>40</v>
      </c>
      <c r="E2489" t="s">
        <v>41</v>
      </c>
      <c r="F2489" t="s">
        <v>78</v>
      </c>
      <c r="G2489" t="s">
        <v>69</v>
      </c>
      <c r="H2489" t="s">
        <v>18</v>
      </c>
      <c r="I2489" s="9">
        <v>45129</v>
      </c>
      <c r="J2489" s="9">
        <v>45138</v>
      </c>
      <c r="K2489" s="9">
        <v>45146</v>
      </c>
      <c r="L2489" t="s">
        <v>19</v>
      </c>
      <c r="M2489" s="4">
        <v>47670</v>
      </c>
      <c r="N2489">
        <v>3.6</v>
      </c>
      <c r="O2489" t="s">
        <v>45</v>
      </c>
      <c r="P2489" s="5"/>
      <c r="Q2489" t="s">
        <v>28</v>
      </c>
      <c r="R2489" s="10" t="str">
        <f t="shared" si="76"/>
        <v>40-45</v>
      </c>
      <c r="S2489">
        <f t="shared" si="77"/>
        <v>17</v>
      </c>
    </row>
    <row r="2490" spans="1:19">
      <c r="A2490" t="s">
        <v>2564</v>
      </c>
      <c r="B2490" t="s">
        <v>30</v>
      </c>
      <c r="C2490" s="4">
        <v>40</v>
      </c>
      <c r="D2490" t="s">
        <v>14</v>
      </c>
      <c r="E2490" t="s">
        <v>65</v>
      </c>
      <c r="F2490" t="s">
        <v>36</v>
      </c>
      <c r="G2490" t="s">
        <v>27</v>
      </c>
      <c r="H2490" t="s">
        <v>37</v>
      </c>
      <c r="I2490" s="9">
        <v>45129</v>
      </c>
      <c r="J2490" s="9">
        <v>45141</v>
      </c>
      <c r="K2490" s="9">
        <v>45147</v>
      </c>
      <c r="L2490" t="s">
        <v>19</v>
      </c>
      <c r="M2490" s="4">
        <v>72719</v>
      </c>
      <c r="N2490">
        <v>3.7</v>
      </c>
      <c r="O2490" t="s">
        <v>20</v>
      </c>
      <c r="P2490" s="5"/>
      <c r="Q2490" t="s">
        <v>28</v>
      </c>
      <c r="R2490" s="10" t="str">
        <f t="shared" si="76"/>
        <v>40-45</v>
      </c>
      <c r="S2490">
        <f t="shared" si="77"/>
        <v>18</v>
      </c>
    </row>
    <row r="2491" spans="1:19">
      <c r="A2491" t="s">
        <v>2565</v>
      </c>
      <c r="B2491" t="s">
        <v>13</v>
      </c>
      <c r="C2491" s="4">
        <v>32</v>
      </c>
      <c r="D2491" t="s">
        <v>14</v>
      </c>
      <c r="E2491" t="s">
        <v>15</v>
      </c>
      <c r="F2491" t="s">
        <v>61</v>
      </c>
      <c r="G2491" t="s">
        <v>17</v>
      </c>
      <c r="H2491" t="s">
        <v>37</v>
      </c>
      <c r="I2491" s="9">
        <v>45130</v>
      </c>
      <c r="J2491" s="9">
        <v>45138</v>
      </c>
      <c r="K2491" s="9">
        <v>45148</v>
      </c>
      <c r="L2491" t="s">
        <v>19</v>
      </c>
      <c r="M2491" s="4">
        <v>55078</v>
      </c>
      <c r="N2491">
        <v>3.7</v>
      </c>
      <c r="O2491" t="s">
        <v>20</v>
      </c>
      <c r="P2491" s="4">
        <v>4</v>
      </c>
      <c r="Q2491" t="s">
        <v>28</v>
      </c>
      <c r="R2491" s="10" t="str">
        <f t="shared" si="76"/>
        <v>28-33</v>
      </c>
      <c r="S2491">
        <f t="shared" si="77"/>
        <v>18</v>
      </c>
    </row>
    <row r="2492" spans="1:19">
      <c r="A2492" t="s">
        <v>2566</v>
      </c>
      <c r="B2492" t="s">
        <v>13</v>
      </c>
      <c r="C2492" s="4">
        <v>31</v>
      </c>
      <c r="D2492" t="s">
        <v>14</v>
      </c>
      <c r="E2492" t="s">
        <v>15</v>
      </c>
      <c r="F2492" t="s">
        <v>96</v>
      </c>
      <c r="G2492" t="s">
        <v>17</v>
      </c>
      <c r="H2492" t="s">
        <v>18</v>
      </c>
      <c r="I2492" s="9">
        <v>45131</v>
      </c>
      <c r="J2492" s="9">
        <v>45145</v>
      </c>
      <c r="K2492" s="9">
        <v>45154</v>
      </c>
      <c r="L2492" t="s">
        <v>38</v>
      </c>
      <c r="M2492" s="5"/>
      <c r="P2492" s="4">
        <v>4</v>
      </c>
      <c r="Q2492" t="s">
        <v>28</v>
      </c>
      <c r="R2492" s="10" t="str">
        <f t="shared" si="76"/>
        <v>28-33</v>
      </c>
      <c r="S2492">
        <f t="shared" si="77"/>
        <v>23</v>
      </c>
    </row>
    <row r="2493" spans="1:19">
      <c r="A2493" t="s">
        <v>2567</v>
      </c>
      <c r="B2493" t="s">
        <v>13</v>
      </c>
      <c r="C2493" s="4">
        <v>30</v>
      </c>
      <c r="D2493" t="s">
        <v>129</v>
      </c>
      <c r="E2493" t="s">
        <v>205</v>
      </c>
      <c r="F2493" t="s">
        <v>44</v>
      </c>
      <c r="G2493" t="s">
        <v>69</v>
      </c>
      <c r="H2493" t="s">
        <v>37</v>
      </c>
      <c r="I2493" s="9">
        <v>45131</v>
      </c>
      <c r="J2493" s="9">
        <v>45148</v>
      </c>
      <c r="K2493" s="9">
        <v>45154</v>
      </c>
      <c r="L2493" t="s">
        <v>19</v>
      </c>
      <c r="M2493" s="4">
        <v>64450</v>
      </c>
      <c r="N2493">
        <v>4.4000000000000004</v>
      </c>
      <c r="O2493" t="s">
        <v>20</v>
      </c>
      <c r="P2493" s="4">
        <v>3</v>
      </c>
      <c r="Q2493" t="s">
        <v>28</v>
      </c>
      <c r="R2493" s="10" t="str">
        <f t="shared" si="76"/>
        <v>28-33</v>
      </c>
      <c r="S2493">
        <f t="shared" si="77"/>
        <v>23</v>
      </c>
    </row>
    <row r="2494" spans="1:19">
      <c r="A2494" t="s">
        <v>2568</v>
      </c>
      <c r="B2494" t="s">
        <v>30</v>
      </c>
      <c r="C2494" s="4">
        <v>28</v>
      </c>
      <c r="D2494" t="s">
        <v>14</v>
      </c>
      <c r="E2494" t="s">
        <v>15</v>
      </c>
      <c r="F2494" t="s">
        <v>78</v>
      </c>
      <c r="G2494" t="s">
        <v>17</v>
      </c>
      <c r="H2494" t="s">
        <v>18</v>
      </c>
      <c r="I2494" s="9">
        <v>45131</v>
      </c>
      <c r="J2494" s="9">
        <v>45152</v>
      </c>
      <c r="K2494" s="9">
        <v>45159</v>
      </c>
      <c r="L2494" t="s">
        <v>19</v>
      </c>
      <c r="M2494" s="4">
        <v>62811</v>
      </c>
      <c r="N2494">
        <v>4.9000000000000004</v>
      </c>
      <c r="O2494" t="s">
        <v>45</v>
      </c>
      <c r="P2494" s="4">
        <v>4</v>
      </c>
      <c r="Q2494" t="s">
        <v>63</v>
      </c>
      <c r="R2494" s="10" t="str">
        <f t="shared" si="76"/>
        <v>28-33</v>
      </c>
      <c r="S2494">
        <f t="shared" si="77"/>
        <v>28</v>
      </c>
    </row>
    <row r="2495" spans="1:19">
      <c r="A2495" t="s">
        <v>2569</v>
      </c>
      <c r="B2495" t="s">
        <v>13</v>
      </c>
      <c r="C2495" s="4">
        <v>23</v>
      </c>
      <c r="D2495" t="s">
        <v>24</v>
      </c>
      <c r="E2495" t="s">
        <v>25</v>
      </c>
      <c r="F2495" t="s">
        <v>44</v>
      </c>
      <c r="G2495" t="s">
        <v>27</v>
      </c>
      <c r="H2495" t="s">
        <v>51</v>
      </c>
      <c r="I2495" s="9">
        <v>45131</v>
      </c>
      <c r="J2495" s="9">
        <v>45142</v>
      </c>
      <c r="K2495" s="9">
        <v>45150</v>
      </c>
      <c r="L2495" t="s">
        <v>38</v>
      </c>
      <c r="M2495" s="5"/>
      <c r="P2495" s="4">
        <v>4</v>
      </c>
      <c r="Q2495" t="s">
        <v>28</v>
      </c>
      <c r="R2495" s="10" t="str">
        <f t="shared" si="76"/>
        <v>22-27</v>
      </c>
      <c r="S2495">
        <f t="shared" si="77"/>
        <v>19</v>
      </c>
    </row>
    <row r="2496" spans="1:19">
      <c r="A2496" t="s">
        <v>2570</v>
      </c>
      <c r="B2496" t="s">
        <v>13</v>
      </c>
      <c r="C2496" s="4">
        <v>40</v>
      </c>
      <c r="D2496" t="s">
        <v>24</v>
      </c>
      <c r="E2496" t="s">
        <v>43</v>
      </c>
      <c r="F2496" t="s">
        <v>50</v>
      </c>
      <c r="G2496" t="s">
        <v>32</v>
      </c>
      <c r="H2496" t="s">
        <v>67</v>
      </c>
      <c r="I2496" s="9">
        <v>45131</v>
      </c>
      <c r="J2496" s="9">
        <v>45146</v>
      </c>
      <c r="K2496" s="9">
        <v>45152</v>
      </c>
      <c r="L2496" t="s">
        <v>19</v>
      </c>
      <c r="M2496" s="4">
        <v>50765</v>
      </c>
      <c r="N2496">
        <v>4.3</v>
      </c>
      <c r="O2496" t="s">
        <v>20</v>
      </c>
      <c r="P2496" s="4">
        <v>4</v>
      </c>
      <c r="Q2496" t="s">
        <v>28</v>
      </c>
      <c r="R2496" s="10" t="str">
        <f t="shared" si="76"/>
        <v>40-45</v>
      </c>
      <c r="S2496">
        <f t="shared" si="77"/>
        <v>21</v>
      </c>
    </row>
    <row r="2497" spans="1:19">
      <c r="A2497" t="s">
        <v>2571</v>
      </c>
      <c r="B2497" t="s">
        <v>13</v>
      </c>
      <c r="C2497" s="4">
        <v>26</v>
      </c>
      <c r="D2497" t="s">
        <v>14</v>
      </c>
      <c r="E2497" t="s">
        <v>65</v>
      </c>
      <c r="F2497" t="s">
        <v>44</v>
      </c>
      <c r="G2497" t="s">
        <v>17</v>
      </c>
      <c r="H2497" t="s">
        <v>51</v>
      </c>
      <c r="I2497" s="9">
        <v>45131</v>
      </c>
      <c r="J2497" s="9">
        <v>45144</v>
      </c>
      <c r="K2497" s="9">
        <v>45154</v>
      </c>
      <c r="L2497" t="s">
        <v>38</v>
      </c>
      <c r="M2497" s="5"/>
      <c r="P2497" s="4">
        <v>4</v>
      </c>
      <c r="Q2497" t="s">
        <v>28</v>
      </c>
      <c r="R2497" s="10" t="str">
        <f t="shared" si="76"/>
        <v>22-27</v>
      </c>
      <c r="S2497">
        <f t="shared" si="77"/>
        <v>23</v>
      </c>
    </row>
    <row r="2498" spans="1:19">
      <c r="A2498" t="s">
        <v>2572</v>
      </c>
      <c r="B2498" t="s">
        <v>13</v>
      </c>
      <c r="C2498" s="4">
        <v>30</v>
      </c>
      <c r="D2498" t="s">
        <v>129</v>
      </c>
      <c r="E2498" t="s">
        <v>205</v>
      </c>
      <c r="F2498" t="s">
        <v>53</v>
      </c>
      <c r="G2498" t="s">
        <v>27</v>
      </c>
      <c r="H2498" t="s">
        <v>37</v>
      </c>
      <c r="I2498" s="9">
        <v>45131</v>
      </c>
      <c r="J2498" s="9">
        <v>45140</v>
      </c>
      <c r="K2498" s="9">
        <v>45152</v>
      </c>
      <c r="L2498" t="s">
        <v>19</v>
      </c>
      <c r="M2498" s="4">
        <v>64703</v>
      </c>
      <c r="N2498">
        <v>4.5</v>
      </c>
      <c r="O2498" t="s">
        <v>20</v>
      </c>
      <c r="P2498" s="4">
        <v>4</v>
      </c>
      <c r="Q2498" t="s">
        <v>63</v>
      </c>
      <c r="R2498" s="10" t="str">
        <f t="shared" si="76"/>
        <v>28-33</v>
      </c>
      <c r="S2498">
        <f t="shared" si="77"/>
        <v>21</v>
      </c>
    </row>
    <row r="2499" spans="1:19">
      <c r="A2499" t="s">
        <v>2573</v>
      </c>
      <c r="B2499" t="s">
        <v>30</v>
      </c>
      <c r="C2499" s="4">
        <v>41</v>
      </c>
      <c r="D2499" t="s">
        <v>80</v>
      </c>
      <c r="E2499" t="s">
        <v>81</v>
      </c>
      <c r="F2499" t="s">
        <v>53</v>
      </c>
      <c r="G2499" t="s">
        <v>32</v>
      </c>
      <c r="H2499" t="s">
        <v>37</v>
      </c>
      <c r="I2499" s="9">
        <v>45132</v>
      </c>
      <c r="J2499" s="9">
        <v>45145</v>
      </c>
      <c r="K2499" s="9">
        <v>45152</v>
      </c>
      <c r="L2499" t="s">
        <v>38</v>
      </c>
      <c r="M2499" s="5"/>
      <c r="P2499" s="4">
        <v>5</v>
      </c>
      <c r="Q2499" t="s">
        <v>28</v>
      </c>
      <c r="R2499" s="10" t="str">
        <f t="shared" ref="R2499:R2562" si="78">IF(AND(C2499&gt;=22,C2499&lt;=27),"22-27",
 IF(AND(C2499&gt;=28,C2499&lt;=33),"28-33",
 IF(AND(C2499&gt;=34,C2499&lt;=39),"34-39",
 IF(AND(C2499&gt;=40,C2499&lt;=45),"40-45",
 IF(AND(C2499&gt;=46,C2499&lt;=51),"46-51",
 IF(AND(C2499&gt;=52,C2499&lt;=57),"52-57","Other"))))))</f>
        <v>40-45</v>
      </c>
      <c r="S2499">
        <f t="shared" ref="S2499:S2562" si="79">K2499-I2499</f>
        <v>20</v>
      </c>
    </row>
    <row r="2500" spans="1:19">
      <c r="A2500" t="s">
        <v>2574</v>
      </c>
      <c r="B2500" t="s">
        <v>23</v>
      </c>
      <c r="C2500" s="4">
        <v>29</v>
      </c>
      <c r="D2500" t="s">
        <v>24</v>
      </c>
      <c r="E2500" t="s">
        <v>43</v>
      </c>
      <c r="F2500" t="s">
        <v>31</v>
      </c>
      <c r="G2500" t="s">
        <v>17</v>
      </c>
      <c r="H2500" t="s">
        <v>37</v>
      </c>
      <c r="I2500" s="9">
        <v>45132</v>
      </c>
      <c r="J2500" s="9">
        <v>45140</v>
      </c>
      <c r="K2500" s="9">
        <v>45148</v>
      </c>
      <c r="L2500" t="s">
        <v>19</v>
      </c>
      <c r="M2500" s="4">
        <v>72247</v>
      </c>
      <c r="N2500">
        <v>3.6</v>
      </c>
      <c r="O2500" t="s">
        <v>20</v>
      </c>
      <c r="P2500" s="5"/>
      <c r="Q2500" t="s">
        <v>21</v>
      </c>
      <c r="R2500" s="10" t="str">
        <f t="shared" si="78"/>
        <v>28-33</v>
      </c>
      <c r="S2500">
        <f t="shared" si="79"/>
        <v>16</v>
      </c>
    </row>
    <row r="2501" spans="1:19">
      <c r="A2501" t="s">
        <v>2575</v>
      </c>
      <c r="B2501" t="s">
        <v>13</v>
      </c>
      <c r="C2501" s="4">
        <v>35</v>
      </c>
      <c r="D2501" t="s">
        <v>40</v>
      </c>
      <c r="E2501" t="s">
        <v>41</v>
      </c>
      <c r="F2501" t="s">
        <v>26</v>
      </c>
      <c r="G2501" t="s">
        <v>27</v>
      </c>
      <c r="H2501" t="s">
        <v>37</v>
      </c>
      <c r="I2501" s="9">
        <v>45132</v>
      </c>
      <c r="J2501" s="9">
        <v>45149</v>
      </c>
      <c r="K2501" s="9">
        <v>45157</v>
      </c>
      <c r="L2501" t="s">
        <v>19</v>
      </c>
      <c r="M2501" s="4">
        <v>57220</v>
      </c>
      <c r="N2501">
        <v>4.2</v>
      </c>
      <c r="O2501" t="s">
        <v>20</v>
      </c>
      <c r="P2501" s="4">
        <v>4</v>
      </c>
      <c r="Q2501" t="s">
        <v>28</v>
      </c>
      <c r="R2501" s="10" t="str">
        <f t="shared" si="78"/>
        <v>34-39</v>
      </c>
      <c r="S2501">
        <f t="shared" si="79"/>
        <v>25</v>
      </c>
    </row>
    <row r="2502" spans="1:19">
      <c r="A2502" t="s">
        <v>2576</v>
      </c>
      <c r="B2502" t="s">
        <v>30</v>
      </c>
      <c r="C2502" s="4">
        <v>31</v>
      </c>
      <c r="D2502" t="s">
        <v>40</v>
      </c>
      <c r="E2502" t="s">
        <v>41</v>
      </c>
      <c r="F2502" t="s">
        <v>36</v>
      </c>
      <c r="G2502" t="s">
        <v>69</v>
      </c>
      <c r="H2502" t="s">
        <v>18</v>
      </c>
      <c r="I2502" s="9">
        <v>45132</v>
      </c>
      <c r="J2502" s="9">
        <v>45150</v>
      </c>
      <c r="K2502" s="9">
        <v>45155</v>
      </c>
      <c r="L2502" t="s">
        <v>19</v>
      </c>
      <c r="M2502" s="4">
        <v>63145</v>
      </c>
      <c r="N2502">
        <v>4.4000000000000004</v>
      </c>
      <c r="O2502" t="s">
        <v>20</v>
      </c>
      <c r="P2502" s="5"/>
      <c r="Q2502" t="s">
        <v>28</v>
      </c>
      <c r="R2502" s="10" t="str">
        <f t="shared" si="78"/>
        <v>28-33</v>
      </c>
      <c r="S2502">
        <f t="shared" si="79"/>
        <v>23</v>
      </c>
    </row>
    <row r="2503" spans="1:19">
      <c r="A2503" t="s">
        <v>2577</v>
      </c>
      <c r="B2503" t="s">
        <v>30</v>
      </c>
      <c r="C2503" s="4">
        <v>38</v>
      </c>
      <c r="D2503" t="s">
        <v>24</v>
      </c>
      <c r="E2503" t="s">
        <v>43</v>
      </c>
      <c r="F2503" t="s">
        <v>26</v>
      </c>
      <c r="G2503" t="s">
        <v>27</v>
      </c>
      <c r="H2503" t="s">
        <v>37</v>
      </c>
      <c r="I2503" s="9">
        <v>45132</v>
      </c>
      <c r="J2503" s="9">
        <v>45143</v>
      </c>
      <c r="K2503" s="9">
        <v>45151</v>
      </c>
      <c r="L2503" t="s">
        <v>19</v>
      </c>
      <c r="M2503" s="4">
        <v>54584</v>
      </c>
      <c r="N2503">
        <v>4.8</v>
      </c>
      <c r="O2503" t="s">
        <v>45</v>
      </c>
      <c r="P2503" s="4">
        <v>4</v>
      </c>
      <c r="Q2503" t="s">
        <v>28</v>
      </c>
      <c r="R2503" s="10" t="str">
        <f t="shared" si="78"/>
        <v>34-39</v>
      </c>
      <c r="S2503">
        <f t="shared" si="79"/>
        <v>19</v>
      </c>
    </row>
    <row r="2504" spans="1:19">
      <c r="A2504" t="s">
        <v>2578</v>
      </c>
      <c r="B2504" t="s">
        <v>13</v>
      </c>
      <c r="C2504" s="4">
        <v>33</v>
      </c>
      <c r="D2504" t="s">
        <v>14</v>
      </c>
      <c r="E2504" t="s">
        <v>15</v>
      </c>
      <c r="F2504" t="s">
        <v>26</v>
      </c>
      <c r="G2504" t="s">
        <v>17</v>
      </c>
      <c r="H2504" t="s">
        <v>18</v>
      </c>
      <c r="I2504" s="9">
        <v>45132</v>
      </c>
      <c r="J2504" s="9">
        <v>45149</v>
      </c>
      <c r="K2504" s="9">
        <v>45160</v>
      </c>
      <c r="L2504" t="s">
        <v>19</v>
      </c>
      <c r="M2504" s="4">
        <v>73027</v>
      </c>
      <c r="N2504">
        <v>3.8</v>
      </c>
      <c r="O2504" t="s">
        <v>20</v>
      </c>
      <c r="P2504" s="5"/>
      <c r="Q2504" t="s">
        <v>28</v>
      </c>
      <c r="R2504" s="10" t="str">
        <f t="shared" si="78"/>
        <v>28-33</v>
      </c>
      <c r="S2504">
        <f t="shared" si="79"/>
        <v>28</v>
      </c>
    </row>
    <row r="2505" spans="1:19">
      <c r="A2505" t="s">
        <v>2579</v>
      </c>
      <c r="B2505" t="s">
        <v>23</v>
      </c>
      <c r="C2505" s="4">
        <v>25</v>
      </c>
      <c r="D2505" t="s">
        <v>129</v>
      </c>
      <c r="E2505" t="s">
        <v>205</v>
      </c>
      <c r="F2505" t="s">
        <v>31</v>
      </c>
      <c r="G2505" t="s">
        <v>27</v>
      </c>
      <c r="H2505" t="s">
        <v>37</v>
      </c>
      <c r="I2505" s="9">
        <v>45133</v>
      </c>
      <c r="J2505" s="9">
        <v>45149</v>
      </c>
      <c r="K2505" s="9">
        <v>45161</v>
      </c>
      <c r="L2505" t="s">
        <v>19</v>
      </c>
      <c r="M2505" s="4">
        <v>71714</v>
      </c>
      <c r="N2505">
        <v>4.4000000000000004</v>
      </c>
      <c r="O2505" t="s">
        <v>20</v>
      </c>
      <c r="P2505" s="4">
        <v>4</v>
      </c>
      <c r="Q2505" t="s">
        <v>28</v>
      </c>
      <c r="R2505" s="10" t="str">
        <f t="shared" si="78"/>
        <v>22-27</v>
      </c>
      <c r="S2505">
        <f t="shared" si="79"/>
        <v>28</v>
      </c>
    </row>
    <row r="2506" spans="1:19">
      <c r="A2506" t="s">
        <v>2580</v>
      </c>
      <c r="B2506" t="s">
        <v>13</v>
      </c>
      <c r="C2506" s="4">
        <v>34</v>
      </c>
      <c r="D2506" t="s">
        <v>14</v>
      </c>
      <c r="E2506" t="s">
        <v>65</v>
      </c>
      <c r="F2506" t="s">
        <v>96</v>
      </c>
      <c r="G2506" t="s">
        <v>69</v>
      </c>
      <c r="H2506" t="s">
        <v>18</v>
      </c>
      <c r="I2506" s="9">
        <v>45133</v>
      </c>
      <c r="J2506" s="9">
        <v>45144</v>
      </c>
      <c r="K2506" s="9">
        <v>45150</v>
      </c>
      <c r="L2506" t="s">
        <v>19</v>
      </c>
      <c r="M2506" s="4">
        <v>52041</v>
      </c>
      <c r="N2506">
        <v>4.7</v>
      </c>
      <c r="O2506" t="s">
        <v>20</v>
      </c>
      <c r="P2506" s="4">
        <v>4</v>
      </c>
      <c r="Q2506" t="s">
        <v>28</v>
      </c>
      <c r="R2506" s="10" t="str">
        <f t="shared" si="78"/>
        <v>34-39</v>
      </c>
      <c r="S2506">
        <f t="shared" si="79"/>
        <v>17</v>
      </c>
    </row>
    <row r="2507" spans="1:19">
      <c r="A2507" t="s">
        <v>2581</v>
      </c>
      <c r="B2507" t="s">
        <v>13</v>
      </c>
      <c r="C2507" s="4">
        <v>33</v>
      </c>
      <c r="D2507" t="s">
        <v>58</v>
      </c>
      <c r="E2507" t="s">
        <v>59</v>
      </c>
      <c r="F2507" t="s">
        <v>125</v>
      </c>
      <c r="G2507" t="s">
        <v>17</v>
      </c>
      <c r="H2507" t="s">
        <v>48</v>
      </c>
      <c r="I2507" s="9">
        <v>45133</v>
      </c>
      <c r="J2507" s="9">
        <v>45153</v>
      </c>
      <c r="K2507" s="9">
        <v>45163</v>
      </c>
      <c r="L2507" t="s">
        <v>38</v>
      </c>
      <c r="M2507" s="5"/>
      <c r="P2507" s="5"/>
      <c r="Q2507" t="s">
        <v>28</v>
      </c>
      <c r="R2507" s="10" t="str">
        <f t="shared" si="78"/>
        <v>28-33</v>
      </c>
      <c r="S2507">
        <f t="shared" si="79"/>
        <v>30</v>
      </c>
    </row>
    <row r="2508" spans="1:19">
      <c r="A2508" t="s">
        <v>2582</v>
      </c>
      <c r="B2508" t="s">
        <v>30</v>
      </c>
      <c r="C2508" s="4">
        <v>35</v>
      </c>
      <c r="D2508" t="s">
        <v>14</v>
      </c>
      <c r="E2508" t="s">
        <v>15</v>
      </c>
      <c r="F2508" t="s">
        <v>96</v>
      </c>
      <c r="G2508" t="s">
        <v>17</v>
      </c>
      <c r="H2508" t="s">
        <v>51</v>
      </c>
      <c r="I2508" s="9">
        <v>45133</v>
      </c>
      <c r="J2508" s="9">
        <v>45155</v>
      </c>
      <c r="K2508" s="9">
        <v>45165</v>
      </c>
      <c r="L2508" t="s">
        <v>19</v>
      </c>
      <c r="M2508" s="5"/>
      <c r="O2508" t="s">
        <v>45</v>
      </c>
      <c r="P2508" s="4">
        <v>5</v>
      </c>
      <c r="Q2508" t="s">
        <v>21</v>
      </c>
      <c r="R2508" s="10" t="str">
        <f t="shared" si="78"/>
        <v>34-39</v>
      </c>
      <c r="S2508">
        <f t="shared" si="79"/>
        <v>32</v>
      </c>
    </row>
    <row r="2509" spans="1:19">
      <c r="A2509" t="s">
        <v>2583</v>
      </c>
      <c r="B2509" t="s">
        <v>13</v>
      </c>
      <c r="C2509" s="4">
        <v>23</v>
      </c>
      <c r="D2509" t="s">
        <v>58</v>
      </c>
      <c r="E2509" t="s">
        <v>111</v>
      </c>
      <c r="F2509" t="s">
        <v>16</v>
      </c>
      <c r="G2509" t="s">
        <v>66</v>
      </c>
      <c r="H2509" t="s">
        <v>67</v>
      </c>
      <c r="I2509" s="9">
        <v>45134</v>
      </c>
      <c r="J2509" s="9">
        <v>45154</v>
      </c>
      <c r="K2509" s="9">
        <v>45159</v>
      </c>
      <c r="L2509" t="s">
        <v>38</v>
      </c>
      <c r="M2509" s="5"/>
      <c r="P2509" s="4">
        <v>4</v>
      </c>
      <c r="Q2509" t="s">
        <v>63</v>
      </c>
      <c r="R2509" s="10" t="str">
        <f t="shared" si="78"/>
        <v>22-27</v>
      </c>
      <c r="S2509">
        <f t="shared" si="79"/>
        <v>25</v>
      </c>
    </row>
    <row r="2510" spans="1:19">
      <c r="A2510" t="s">
        <v>2584</v>
      </c>
      <c r="B2510" t="s">
        <v>30</v>
      </c>
      <c r="C2510" s="4">
        <v>28</v>
      </c>
      <c r="D2510" t="s">
        <v>24</v>
      </c>
      <c r="E2510" t="s">
        <v>43</v>
      </c>
      <c r="F2510" t="s">
        <v>26</v>
      </c>
      <c r="G2510" t="s">
        <v>27</v>
      </c>
      <c r="H2510" t="s">
        <v>37</v>
      </c>
      <c r="I2510" s="9">
        <v>45134</v>
      </c>
      <c r="J2510" s="9">
        <v>45146</v>
      </c>
      <c r="K2510" s="9">
        <v>45152</v>
      </c>
      <c r="L2510" t="s">
        <v>19</v>
      </c>
      <c r="M2510" s="4">
        <v>58521</v>
      </c>
      <c r="N2510">
        <v>3.8</v>
      </c>
      <c r="O2510" t="s">
        <v>20</v>
      </c>
      <c r="P2510" s="4">
        <v>5</v>
      </c>
      <c r="Q2510" t="s">
        <v>63</v>
      </c>
      <c r="R2510" s="10" t="str">
        <f t="shared" si="78"/>
        <v>28-33</v>
      </c>
      <c r="S2510">
        <f t="shared" si="79"/>
        <v>18</v>
      </c>
    </row>
    <row r="2511" spans="1:19">
      <c r="A2511" t="s">
        <v>2585</v>
      </c>
      <c r="B2511" t="s">
        <v>30</v>
      </c>
      <c r="C2511" s="4">
        <v>24</v>
      </c>
      <c r="D2511" t="s">
        <v>24</v>
      </c>
      <c r="E2511" t="s">
        <v>25</v>
      </c>
      <c r="F2511" t="s">
        <v>96</v>
      </c>
      <c r="G2511" t="s">
        <v>27</v>
      </c>
      <c r="H2511" t="s">
        <v>51</v>
      </c>
      <c r="I2511" s="9">
        <v>45134</v>
      </c>
      <c r="J2511" s="9">
        <v>45145</v>
      </c>
      <c r="K2511" s="9">
        <v>45157</v>
      </c>
      <c r="L2511" t="s">
        <v>56</v>
      </c>
      <c r="M2511" s="5"/>
      <c r="P2511" s="4">
        <v>4</v>
      </c>
      <c r="Q2511" t="s">
        <v>21</v>
      </c>
      <c r="R2511" s="10" t="str">
        <f t="shared" si="78"/>
        <v>22-27</v>
      </c>
      <c r="S2511">
        <f t="shared" si="79"/>
        <v>23</v>
      </c>
    </row>
    <row r="2512" spans="1:19">
      <c r="A2512" t="s">
        <v>2586</v>
      </c>
      <c r="B2512" t="s">
        <v>13</v>
      </c>
      <c r="C2512" s="4">
        <v>27</v>
      </c>
      <c r="D2512" t="s">
        <v>129</v>
      </c>
      <c r="E2512" t="s">
        <v>205</v>
      </c>
      <c r="F2512" t="s">
        <v>61</v>
      </c>
      <c r="G2512" t="s">
        <v>17</v>
      </c>
      <c r="H2512" t="s">
        <v>18</v>
      </c>
      <c r="I2512" s="9">
        <v>45134</v>
      </c>
      <c r="J2512" s="9">
        <v>45142</v>
      </c>
      <c r="K2512" s="9">
        <v>45153</v>
      </c>
      <c r="L2512" t="s">
        <v>19</v>
      </c>
      <c r="M2512" s="5"/>
      <c r="O2512" t="s">
        <v>20</v>
      </c>
      <c r="P2512" s="4">
        <v>4</v>
      </c>
      <c r="Q2512" t="s">
        <v>21</v>
      </c>
      <c r="R2512" s="10" t="str">
        <f t="shared" si="78"/>
        <v>22-27</v>
      </c>
      <c r="S2512">
        <f t="shared" si="79"/>
        <v>19</v>
      </c>
    </row>
    <row r="2513" spans="1:19">
      <c r="A2513" t="s">
        <v>2587</v>
      </c>
      <c r="B2513" t="s">
        <v>30</v>
      </c>
      <c r="C2513" s="4">
        <v>35</v>
      </c>
      <c r="D2513" t="s">
        <v>14</v>
      </c>
      <c r="E2513" t="s">
        <v>15</v>
      </c>
      <c r="F2513" t="s">
        <v>93</v>
      </c>
      <c r="G2513" t="s">
        <v>17</v>
      </c>
      <c r="H2513" t="s">
        <v>18</v>
      </c>
      <c r="I2513" s="9">
        <v>45134</v>
      </c>
      <c r="J2513" s="9">
        <v>45143</v>
      </c>
      <c r="K2513" s="9">
        <v>45152</v>
      </c>
      <c r="L2513" t="s">
        <v>19</v>
      </c>
      <c r="M2513" s="4">
        <v>102277</v>
      </c>
      <c r="N2513">
        <v>4.7</v>
      </c>
      <c r="O2513" t="s">
        <v>20</v>
      </c>
      <c r="P2513" s="4">
        <v>4</v>
      </c>
      <c r="Q2513" t="s">
        <v>21</v>
      </c>
      <c r="R2513" s="10" t="str">
        <f t="shared" si="78"/>
        <v>34-39</v>
      </c>
      <c r="S2513">
        <f t="shared" si="79"/>
        <v>18</v>
      </c>
    </row>
    <row r="2514" spans="1:19">
      <c r="A2514" t="s">
        <v>2588</v>
      </c>
      <c r="B2514" t="s">
        <v>13</v>
      </c>
      <c r="C2514" s="4">
        <v>30</v>
      </c>
      <c r="D2514" t="s">
        <v>14</v>
      </c>
      <c r="E2514" t="s">
        <v>15</v>
      </c>
      <c r="F2514" t="s">
        <v>61</v>
      </c>
      <c r="G2514" t="s">
        <v>17</v>
      </c>
      <c r="H2514" t="s">
        <v>51</v>
      </c>
      <c r="I2514" s="9">
        <v>45135</v>
      </c>
      <c r="J2514" s="9">
        <v>45151</v>
      </c>
      <c r="K2514" s="9">
        <v>45163</v>
      </c>
      <c r="L2514" t="s">
        <v>56</v>
      </c>
      <c r="M2514" s="5"/>
      <c r="P2514" s="5"/>
      <c r="Q2514" t="s">
        <v>28</v>
      </c>
      <c r="R2514" s="10" t="str">
        <f t="shared" si="78"/>
        <v>28-33</v>
      </c>
      <c r="S2514">
        <f t="shared" si="79"/>
        <v>28</v>
      </c>
    </row>
    <row r="2515" spans="1:19">
      <c r="A2515" t="s">
        <v>2589</v>
      </c>
      <c r="B2515" t="s">
        <v>13</v>
      </c>
      <c r="C2515" s="4">
        <v>30</v>
      </c>
      <c r="D2515" t="s">
        <v>14</v>
      </c>
      <c r="E2515" t="s">
        <v>15</v>
      </c>
      <c r="F2515" t="s">
        <v>26</v>
      </c>
      <c r="G2515" t="s">
        <v>17</v>
      </c>
      <c r="H2515" t="s">
        <v>37</v>
      </c>
      <c r="I2515" s="9">
        <v>45135</v>
      </c>
      <c r="J2515" s="9">
        <v>45156</v>
      </c>
      <c r="K2515" s="9">
        <v>45165</v>
      </c>
      <c r="L2515" t="s">
        <v>38</v>
      </c>
      <c r="M2515" s="5"/>
      <c r="P2515" s="4">
        <v>4</v>
      </c>
      <c r="Q2515" t="s">
        <v>28</v>
      </c>
      <c r="R2515" s="10" t="str">
        <f t="shared" si="78"/>
        <v>28-33</v>
      </c>
      <c r="S2515">
        <f t="shared" si="79"/>
        <v>30</v>
      </c>
    </row>
    <row r="2516" spans="1:19">
      <c r="A2516" t="s">
        <v>2590</v>
      </c>
      <c r="B2516" t="s">
        <v>30</v>
      </c>
      <c r="C2516" s="4">
        <v>25</v>
      </c>
      <c r="D2516" t="s">
        <v>24</v>
      </c>
      <c r="E2516" t="s">
        <v>43</v>
      </c>
      <c r="F2516" t="s">
        <v>73</v>
      </c>
      <c r="G2516" t="s">
        <v>17</v>
      </c>
      <c r="H2516" t="s">
        <v>51</v>
      </c>
      <c r="I2516" s="9">
        <v>45135</v>
      </c>
      <c r="J2516" s="9">
        <v>45150</v>
      </c>
      <c r="K2516" s="9">
        <v>45161</v>
      </c>
      <c r="L2516" t="s">
        <v>19</v>
      </c>
      <c r="M2516" s="4">
        <v>160351</v>
      </c>
      <c r="N2516">
        <v>4.4000000000000004</v>
      </c>
      <c r="O2516" t="s">
        <v>20</v>
      </c>
      <c r="P2516" s="4">
        <v>5</v>
      </c>
      <c r="Q2516" t="s">
        <v>28</v>
      </c>
      <c r="R2516" s="10" t="str">
        <f t="shared" si="78"/>
        <v>22-27</v>
      </c>
      <c r="S2516">
        <f t="shared" si="79"/>
        <v>26</v>
      </c>
    </row>
    <row r="2517" spans="1:19">
      <c r="A2517" t="s">
        <v>2591</v>
      </c>
      <c r="B2517" t="s">
        <v>23</v>
      </c>
      <c r="C2517" s="4">
        <v>27</v>
      </c>
      <c r="D2517" t="s">
        <v>58</v>
      </c>
      <c r="E2517" t="s">
        <v>111</v>
      </c>
      <c r="F2517" t="s">
        <v>26</v>
      </c>
      <c r="G2517" t="s">
        <v>27</v>
      </c>
      <c r="H2517" t="s">
        <v>18</v>
      </c>
      <c r="I2517" s="9">
        <v>45136</v>
      </c>
      <c r="J2517" s="9">
        <v>45154</v>
      </c>
      <c r="K2517" s="9">
        <v>45163</v>
      </c>
      <c r="L2517" t="s">
        <v>19</v>
      </c>
      <c r="M2517" s="4">
        <v>63842</v>
      </c>
      <c r="N2517">
        <v>4.4000000000000004</v>
      </c>
      <c r="O2517" t="s">
        <v>20</v>
      </c>
      <c r="P2517" s="4">
        <v>4</v>
      </c>
      <c r="Q2517" t="s">
        <v>28</v>
      </c>
      <c r="R2517" s="10" t="str">
        <f t="shared" si="78"/>
        <v>22-27</v>
      </c>
      <c r="S2517">
        <f t="shared" si="79"/>
        <v>27</v>
      </c>
    </row>
    <row r="2518" spans="1:19">
      <c r="A2518" t="s">
        <v>2592</v>
      </c>
      <c r="B2518" t="s">
        <v>13</v>
      </c>
      <c r="C2518" s="4">
        <v>26</v>
      </c>
      <c r="D2518" t="s">
        <v>34</v>
      </c>
      <c r="E2518" t="s">
        <v>47</v>
      </c>
      <c r="F2518" t="s">
        <v>73</v>
      </c>
      <c r="G2518" t="s">
        <v>69</v>
      </c>
      <c r="H2518" t="s">
        <v>37</v>
      </c>
      <c r="I2518" s="9">
        <v>45136</v>
      </c>
      <c r="J2518" s="9">
        <v>45154</v>
      </c>
      <c r="K2518" s="9">
        <v>45164</v>
      </c>
      <c r="L2518" t="s">
        <v>38</v>
      </c>
      <c r="M2518" s="5"/>
      <c r="P2518" s="4">
        <v>3</v>
      </c>
      <c r="Q2518" t="s">
        <v>21</v>
      </c>
      <c r="R2518" s="10" t="str">
        <f t="shared" si="78"/>
        <v>22-27</v>
      </c>
      <c r="S2518">
        <f t="shared" si="79"/>
        <v>28</v>
      </c>
    </row>
    <row r="2519" spans="1:19">
      <c r="A2519" t="s">
        <v>2593</v>
      </c>
      <c r="B2519" t="s">
        <v>13</v>
      </c>
      <c r="C2519" s="4">
        <v>27</v>
      </c>
      <c r="D2519" t="s">
        <v>14</v>
      </c>
      <c r="E2519" t="s">
        <v>65</v>
      </c>
      <c r="F2519" t="s">
        <v>96</v>
      </c>
      <c r="G2519" t="s">
        <v>17</v>
      </c>
      <c r="H2519" t="s">
        <v>37</v>
      </c>
      <c r="I2519" s="9">
        <v>45136</v>
      </c>
      <c r="J2519" s="9">
        <v>45145</v>
      </c>
      <c r="K2519" s="9">
        <v>45156</v>
      </c>
      <c r="L2519" t="s">
        <v>19</v>
      </c>
      <c r="M2519" s="4">
        <v>50932</v>
      </c>
      <c r="N2519">
        <v>4.4000000000000004</v>
      </c>
      <c r="O2519" t="s">
        <v>20</v>
      </c>
      <c r="P2519" s="4">
        <v>5</v>
      </c>
      <c r="Q2519" t="s">
        <v>21</v>
      </c>
      <c r="R2519" s="10" t="str">
        <f t="shared" si="78"/>
        <v>22-27</v>
      </c>
      <c r="S2519">
        <f t="shared" si="79"/>
        <v>20</v>
      </c>
    </row>
    <row r="2520" spans="1:19">
      <c r="A2520" t="s">
        <v>2594</v>
      </c>
      <c r="B2520" t="s">
        <v>30</v>
      </c>
      <c r="C2520" s="4">
        <v>26</v>
      </c>
      <c r="D2520" t="s">
        <v>80</v>
      </c>
      <c r="E2520" t="s">
        <v>81</v>
      </c>
      <c r="F2520" t="s">
        <v>31</v>
      </c>
      <c r="G2520" t="s">
        <v>69</v>
      </c>
      <c r="H2520" t="s">
        <v>48</v>
      </c>
      <c r="I2520" s="9">
        <v>45136</v>
      </c>
      <c r="J2520" s="9">
        <v>45152</v>
      </c>
      <c r="K2520" s="9">
        <v>45162</v>
      </c>
      <c r="L2520" t="s">
        <v>19</v>
      </c>
      <c r="M2520" s="4">
        <v>69019</v>
      </c>
      <c r="N2520">
        <v>4.9000000000000004</v>
      </c>
      <c r="O2520" t="s">
        <v>20</v>
      </c>
      <c r="P2520" s="5"/>
      <c r="Q2520" t="s">
        <v>28</v>
      </c>
      <c r="R2520" s="10" t="str">
        <f t="shared" si="78"/>
        <v>22-27</v>
      </c>
      <c r="S2520">
        <f t="shared" si="79"/>
        <v>26</v>
      </c>
    </row>
    <row r="2521" spans="1:19">
      <c r="A2521" t="s">
        <v>2595</v>
      </c>
      <c r="B2521" t="s">
        <v>30</v>
      </c>
      <c r="C2521" s="4">
        <v>28</v>
      </c>
      <c r="D2521" t="s">
        <v>129</v>
      </c>
      <c r="E2521" t="s">
        <v>205</v>
      </c>
      <c r="F2521" t="s">
        <v>16</v>
      </c>
      <c r="G2521" t="s">
        <v>69</v>
      </c>
      <c r="H2521" t="s">
        <v>18</v>
      </c>
      <c r="I2521" s="9">
        <v>45137</v>
      </c>
      <c r="J2521" s="9">
        <v>45151</v>
      </c>
      <c r="K2521" s="9">
        <v>45161</v>
      </c>
      <c r="L2521" t="s">
        <v>38</v>
      </c>
      <c r="M2521" s="5"/>
      <c r="P2521" s="4">
        <v>5</v>
      </c>
      <c r="Q2521" t="s">
        <v>28</v>
      </c>
      <c r="R2521" s="10" t="str">
        <f t="shared" si="78"/>
        <v>28-33</v>
      </c>
      <c r="S2521">
        <f t="shared" si="79"/>
        <v>24</v>
      </c>
    </row>
    <row r="2522" spans="1:19">
      <c r="A2522" t="s">
        <v>2596</v>
      </c>
      <c r="B2522" t="s">
        <v>30</v>
      </c>
      <c r="C2522" s="4">
        <v>31</v>
      </c>
      <c r="D2522" t="s">
        <v>34</v>
      </c>
      <c r="E2522" t="s">
        <v>35</v>
      </c>
      <c r="F2522" t="s">
        <v>61</v>
      </c>
      <c r="G2522" t="s">
        <v>27</v>
      </c>
      <c r="H2522" t="s">
        <v>48</v>
      </c>
      <c r="I2522" s="9">
        <v>45137</v>
      </c>
      <c r="J2522" s="9">
        <v>45148</v>
      </c>
      <c r="K2522" s="9">
        <v>45159</v>
      </c>
      <c r="L2522" t="s">
        <v>38</v>
      </c>
      <c r="M2522" s="5"/>
      <c r="P2522" s="4">
        <v>5</v>
      </c>
      <c r="Q2522" t="s">
        <v>28</v>
      </c>
      <c r="R2522" s="10" t="str">
        <f t="shared" si="78"/>
        <v>28-33</v>
      </c>
      <c r="S2522">
        <f t="shared" si="79"/>
        <v>22</v>
      </c>
    </row>
    <row r="2523" spans="1:19">
      <c r="A2523" t="s">
        <v>2597</v>
      </c>
      <c r="B2523" t="s">
        <v>13</v>
      </c>
      <c r="C2523" s="4">
        <v>38</v>
      </c>
      <c r="D2523" t="s">
        <v>24</v>
      </c>
      <c r="E2523" t="s">
        <v>43</v>
      </c>
      <c r="F2523" t="s">
        <v>36</v>
      </c>
      <c r="G2523" t="s">
        <v>17</v>
      </c>
      <c r="H2523" t="s">
        <v>37</v>
      </c>
      <c r="I2523" s="9">
        <v>45137</v>
      </c>
      <c r="J2523" s="9">
        <v>45152</v>
      </c>
      <c r="K2523" s="9">
        <v>45156</v>
      </c>
      <c r="L2523" t="s">
        <v>19</v>
      </c>
      <c r="M2523" s="4">
        <v>58184</v>
      </c>
      <c r="N2523">
        <v>4.7</v>
      </c>
      <c r="O2523" t="s">
        <v>20</v>
      </c>
      <c r="P2523" s="4">
        <v>2</v>
      </c>
      <c r="Q2523" t="s">
        <v>28</v>
      </c>
      <c r="R2523" s="10" t="str">
        <f t="shared" si="78"/>
        <v>34-39</v>
      </c>
      <c r="S2523">
        <f t="shared" si="79"/>
        <v>19</v>
      </c>
    </row>
    <row r="2524" spans="1:19">
      <c r="A2524" t="s">
        <v>2598</v>
      </c>
      <c r="B2524" t="s">
        <v>13</v>
      </c>
      <c r="C2524" s="4">
        <v>25</v>
      </c>
      <c r="D2524" t="s">
        <v>14</v>
      </c>
      <c r="E2524" t="s">
        <v>65</v>
      </c>
      <c r="F2524" t="s">
        <v>53</v>
      </c>
      <c r="G2524" t="s">
        <v>27</v>
      </c>
      <c r="H2524" t="s">
        <v>37</v>
      </c>
      <c r="I2524" s="9">
        <v>45138</v>
      </c>
      <c r="J2524" s="9">
        <v>45151</v>
      </c>
      <c r="K2524" s="9">
        <v>45163</v>
      </c>
      <c r="L2524" t="s">
        <v>19</v>
      </c>
      <c r="M2524" s="4">
        <v>58433</v>
      </c>
      <c r="N2524">
        <v>4.7</v>
      </c>
      <c r="O2524" t="s">
        <v>20</v>
      </c>
      <c r="P2524" s="4">
        <v>5</v>
      </c>
      <c r="Q2524" t="s">
        <v>21</v>
      </c>
      <c r="R2524" s="10" t="str">
        <f t="shared" si="78"/>
        <v>22-27</v>
      </c>
      <c r="S2524">
        <f t="shared" si="79"/>
        <v>25</v>
      </c>
    </row>
    <row r="2525" spans="1:19">
      <c r="A2525" t="s">
        <v>2599</v>
      </c>
      <c r="B2525" t="s">
        <v>13</v>
      </c>
      <c r="C2525" s="4">
        <v>35</v>
      </c>
      <c r="D2525" t="s">
        <v>14</v>
      </c>
      <c r="E2525" t="s">
        <v>65</v>
      </c>
      <c r="F2525" t="s">
        <v>31</v>
      </c>
      <c r="G2525" t="s">
        <v>32</v>
      </c>
      <c r="H2525" t="s">
        <v>48</v>
      </c>
      <c r="I2525" s="9">
        <v>45138</v>
      </c>
      <c r="J2525" s="9">
        <v>45155</v>
      </c>
      <c r="K2525" s="9">
        <v>45159</v>
      </c>
      <c r="L2525" t="s">
        <v>19</v>
      </c>
      <c r="M2525" s="4">
        <v>82011</v>
      </c>
      <c r="N2525">
        <v>3.5</v>
      </c>
      <c r="O2525" t="s">
        <v>20</v>
      </c>
      <c r="P2525" s="4">
        <v>5</v>
      </c>
      <c r="Q2525" t="s">
        <v>28</v>
      </c>
      <c r="R2525" s="10" t="str">
        <f t="shared" si="78"/>
        <v>34-39</v>
      </c>
      <c r="S2525">
        <f t="shared" si="79"/>
        <v>21</v>
      </c>
    </row>
    <row r="2526" spans="1:19">
      <c r="A2526" t="s">
        <v>2600</v>
      </c>
      <c r="B2526" t="s">
        <v>30</v>
      </c>
      <c r="C2526" s="4">
        <v>35</v>
      </c>
      <c r="D2526" t="s">
        <v>14</v>
      </c>
      <c r="E2526" t="s">
        <v>15</v>
      </c>
      <c r="F2526" t="s">
        <v>26</v>
      </c>
      <c r="G2526" t="s">
        <v>32</v>
      </c>
      <c r="H2526" t="s">
        <v>37</v>
      </c>
      <c r="I2526" s="9">
        <v>45138</v>
      </c>
      <c r="J2526" s="9">
        <v>45155</v>
      </c>
      <c r="K2526" s="9">
        <v>45165</v>
      </c>
      <c r="L2526" t="s">
        <v>19</v>
      </c>
      <c r="M2526" s="4">
        <v>53672</v>
      </c>
      <c r="N2526">
        <v>3.5</v>
      </c>
      <c r="O2526" t="s">
        <v>45</v>
      </c>
      <c r="P2526" s="5"/>
      <c r="Q2526" t="s">
        <v>28</v>
      </c>
      <c r="R2526" s="10" t="str">
        <f t="shared" si="78"/>
        <v>34-39</v>
      </c>
      <c r="S2526">
        <f t="shared" si="79"/>
        <v>27</v>
      </c>
    </row>
    <row r="2527" spans="1:19">
      <c r="A2527" t="s">
        <v>2601</v>
      </c>
      <c r="B2527" t="s">
        <v>13</v>
      </c>
      <c r="C2527" s="4">
        <v>35</v>
      </c>
      <c r="D2527" t="s">
        <v>24</v>
      </c>
      <c r="E2527" t="s">
        <v>43</v>
      </c>
      <c r="F2527" t="s">
        <v>26</v>
      </c>
      <c r="G2527" t="s">
        <v>27</v>
      </c>
      <c r="H2527" t="s">
        <v>37</v>
      </c>
      <c r="I2527" s="9">
        <v>45139</v>
      </c>
      <c r="J2527" s="9">
        <v>45155</v>
      </c>
      <c r="K2527" s="9">
        <v>45160</v>
      </c>
      <c r="L2527" t="s">
        <v>19</v>
      </c>
      <c r="M2527" s="4">
        <v>52893</v>
      </c>
      <c r="N2527">
        <v>4.5999999999999996</v>
      </c>
      <c r="O2527" t="s">
        <v>20</v>
      </c>
      <c r="P2527" s="4">
        <v>4</v>
      </c>
      <c r="Q2527" t="s">
        <v>28</v>
      </c>
      <c r="R2527" s="10" t="str">
        <f t="shared" si="78"/>
        <v>34-39</v>
      </c>
      <c r="S2527">
        <f t="shared" si="79"/>
        <v>21</v>
      </c>
    </row>
    <row r="2528" spans="1:19">
      <c r="A2528" t="s">
        <v>2602</v>
      </c>
      <c r="B2528" t="s">
        <v>13</v>
      </c>
      <c r="C2528" s="4">
        <v>27</v>
      </c>
      <c r="D2528" t="s">
        <v>14</v>
      </c>
      <c r="E2528" t="s">
        <v>15</v>
      </c>
      <c r="F2528" t="s">
        <v>50</v>
      </c>
      <c r="G2528" t="s">
        <v>69</v>
      </c>
      <c r="H2528" t="s">
        <v>37</v>
      </c>
      <c r="I2528" s="9">
        <v>45139</v>
      </c>
      <c r="J2528" s="9">
        <v>45147</v>
      </c>
      <c r="K2528" s="9">
        <v>45153</v>
      </c>
      <c r="L2528" t="s">
        <v>19</v>
      </c>
      <c r="M2528" s="4">
        <v>55892</v>
      </c>
      <c r="N2528">
        <v>4.9000000000000004</v>
      </c>
      <c r="O2528" t="s">
        <v>20</v>
      </c>
      <c r="P2528" s="4">
        <v>4</v>
      </c>
      <c r="Q2528" t="s">
        <v>28</v>
      </c>
      <c r="R2528" s="10" t="str">
        <f t="shared" si="78"/>
        <v>22-27</v>
      </c>
      <c r="S2528">
        <f t="shared" si="79"/>
        <v>14</v>
      </c>
    </row>
    <row r="2529" spans="1:19">
      <c r="A2529" t="s">
        <v>2603</v>
      </c>
      <c r="B2529" t="s">
        <v>23</v>
      </c>
      <c r="C2529" s="4">
        <v>30</v>
      </c>
      <c r="D2529" t="s">
        <v>14</v>
      </c>
      <c r="E2529" t="s">
        <v>15</v>
      </c>
      <c r="F2529" t="s">
        <v>53</v>
      </c>
      <c r="G2529" t="s">
        <v>17</v>
      </c>
      <c r="H2529" t="s">
        <v>37</v>
      </c>
      <c r="I2529" s="9">
        <v>45139</v>
      </c>
      <c r="J2529" s="9">
        <v>45161</v>
      </c>
      <c r="K2529" s="9">
        <v>45169</v>
      </c>
      <c r="L2529" t="s">
        <v>38</v>
      </c>
      <c r="M2529" s="5"/>
      <c r="P2529" s="5"/>
      <c r="Q2529" t="s">
        <v>21</v>
      </c>
      <c r="R2529" s="10" t="str">
        <f t="shared" si="78"/>
        <v>28-33</v>
      </c>
      <c r="S2529">
        <f t="shared" si="79"/>
        <v>30</v>
      </c>
    </row>
    <row r="2530" spans="1:19">
      <c r="A2530" t="s">
        <v>2604</v>
      </c>
      <c r="B2530" t="s">
        <v>13</v>
      </c>
      <c r="C2530" s="4">
        <v>25</v>
      </c>
      <c r="D2530" t="s">
        <v>24</v>
      </c>
      <c r="E2530" t="s">
        <v>43</v>
      </c>
      <c r="F2530" t="s">
        <v>73</v>
      </c>
      <c r="G2530" t="s">
        <v>69</v>
      </c>
      <c r="H2530" t="s">
        <v>18</v>
      </c>
      <c r="I2530" s="9">
        <v>45140</v>
      </c>
      <c r="J2530" s="9">
        <v>45158</v>
      </c>
      <c r="K2530" s="9">
        <v>45165</v>
      </c>
      <c r="L2530" t="s">
        <v>38</v>
      </c>
      <c r="M2530" s="5"/>
      <c r="P2530" s="4">
        <v>4</v>
      </c>
      <c r="Q2530" t="s">
        <v>28</v>
      </c>
      <c r="R2530" s="10" t="str">
        <f t="shared" si="78"/>
        <v>22-27</v>
      </c>
      <c r="S2530">
        <f t="shared" si="79"/>
        <v>25</v>
      </c>
    </row>
    <row r="2531" spans="1:19">
      <c r="A2531" t="s">
        <v>2605</v>
      </c>
      <c r="B2531" t="s">
        <v>23</v>
      </c>
      <c r="C2531" s="4">
        <v>35</v>
      </c>
      <c r="D2531" t="s">
        <v>14</v>
      </c>
      <c r="E2531" t="s">
        <v>65</v>
      </c>
      <c r="F2531" t="s">
        <v>16</v>
      </c>
      <c r="G2531" t="s">
        <v>27</v>
      </c>
      <c r="H2531" t="s">
        <v>37</v>
      </c>
      <c r="I2531" s="9">
        <v>45140</v>
      </c>
      <c r="J2531" s="9">
        <v>45153</v>
      </c>
      <c r="K2531" s="9">
        <v>45165</v>
      </c>
      <c r="L2531" t="s">
        <v>75</v>
      </c>
      <c r="M2531" s="5"/>
      <c r="P2531" s="4">
        <v>4</v>
      </c>
      <c r="Q2531" t="s">
        <v>63</v>
      </c>
      <c r="R2531" s="10" t="str">
        <f t="shared" si="78"/>
        <v>34-39</v>
      </c>
      <c r="S2531">
        <f t="shared" si="79"/>
        <v>25</v>
      </c>
    </row>
    <row r="2532" spans="1:19">
      <c r="A2532" t="s">
        <v>2606</v>
      </c>
      <c r="B2532" t="s">
        <v>30</v>
      </c>
      <c r="C2532" s="4">
        <v>38</v>
      </c>
      <c r="D2532" t="s">
        <v>24</v>
      </c>
      <c r="E2532" t="s">
        <v>43</v>
      </c>
      <c r="F2532" t="s">
        <v>78</v>
      </c>
      <c r="G2532" t="s">
        <v>69</v>
      </c>
      <c r="H2532" t="s">
        <v>51</v>
      </c>
      <c r="I2532" s="9">
        <v>45140</v>
      </c>
      <c r="J2532" s="9">
        <v>45154</v>
      </c>
      <c r="K2532" s="9">
        <v>45163</v>
      </c>
      <c r="L2532" t="s">
        <v>56</v>
      </c>
      <c r="M2532" s="5"/>
      <c r="P2532" s="4">
        <v>5</v>
      </c>
      <c r="Q2532" t="s">
        <v>21</v>
      </c>
      <c r="R2532" s="10" t="str">
        <f t="shared" si="78"/>
        <v>34-39</v>
      </c>
      <c r="S2532">
        <f t="shared" si="79"/>
        <v>23</v>
      </c>
    </row>
    <row r="2533" spans="1:19">
      <c r="A2533" t="s">
        <v>2607</v>
      </c>
      <c r="B2533" t="s">
        <v>30</v>
      </c>
      <c r="C2533" s="4">
        <v>25</v>
      </c>
      <c r="D2533" t="s">
        <v>58</v>
      </c>
      <c r="E2533" t="s">
        <v>111</v>
      </c>
      <c r="F2533" t="s">
        <v>53</v>
      </c>
      <c r="G2533" t="s">
        <v>17</v>
      </c>
      <c r="H2533" t="s">
        <v>18</v>
      </c>
      <c r="I2533" s="9">
        <v>45141</v>
      </c>
      <c r="J2533" s="9">
        <v>45151</v>
      </c>
      <c r="K2533" s="9">
        <v>45157</v>
      </c>
      <c r="L2533" t="s">
        <v>19</v>
      </c>
      <c r="M2533" s="4">
        <v>70318</v>
      </c>
      <c r="N2533">
        <v>3.7</v>
      </c>
      <c r="O2533" t="s">
        <v>20</v>
      </c>
      <c r="P2533" s="4">
        <v>1</v>
      </c>
      <c r="Q2533" t="s">
        <v>28</v>
      </c>
      <c r="R2533" s="10" t="str">
        <f t="shared" si="78"/>
        <v>22-27</v>
      </c>
      <c r="S2533">
        <f t="shared" si="79"/>
        <v>16</v>
      </c>
    </row>
    <row r="2534" spans="1:19">
      <c r="A2534" t="s">
        <v>2608</v>
      </c>
      <c r="B2534" t="s">
        <v>13</v>
      </c>
      <c r="C2534" s="4">
        <v>40</v>
      </c>
      <c r="D2534" t="s">
        <v>14</v>
      </c>
      <c r="E2534" t="s">
        <v>65</v>
      </c>
      <c r="F2534" t="s">
        <v>96</v>
      </c>
      <c r="G2534" t="s">
        <v>17</v>
      </c>
      <c r="H2534" t="s">
        <v>48</v>
      </c>
      <c r="I2534" s="9">
        <v>45141</v>
      </c>
      <c r="J2534" s="9">
        <v>45160</v>
      </c>
      <c r="K2534" s="9">
        <v>45172</v>
      </c>
      <c r="L2534" t="s">
        <v>38</v>
      </c>
      <c r="M2534" s="5"/>
      <c r="P2534" s="4">
        <v>2</v>
      </c>
      <c r="Q2534" t="s">
        <v>28</v>
      </c>
      <c r="R2534" s="10" t="str">
        <f t="shared" si="78"/>
        <v>40-45</v>
      </c>
      <c r="S2534">
        <f t="shared" si="79"/>
        <v>31</v>
      </c>
    </row>
    <row r="2535" spans="1:19">
      <c r="A2535" t="s">
        <v>2609</v>
      </c>
      <c r="B2535" t="s">
        <v>13</v>
      </c>
      <c r="C2535" s="4">
        <v>35</v>
      </c>
      <c r="D2535" t="s">
        <v>129</v>
      </c>
      <c r="E2535" t="s">
        <v>205</v>
      </c>
      <c r="F2535" t="s">
        <v>53</v>
      </c>
      <c r="G2535" t="s">
        <v>32</v>
      </c>
      <c r="H2535" t="s">
        <v>18</v>
      </c>
      <c r="I2535" s="9">
        <v>45141</v>
      </c>
      <c r="J2535" s="9">
        <v>45162</v>
      </c>
      <c r="K2535" s="9">
        <v>45170</v>
      </c>
      <c r="L2535" t="s">
        <v>19</v>
      </c>
      <c r="M2535" s="4">
        <v>83703</v>
      </c>
      <c r="N2535">
        <v>4.3</v>
      </c>
      <c r="O2535" t="s">
        <v>20</v>
      </c>
      <c r="P2535" s="4">
        <v>5</v>
      </c>
      <c r="Q2535" t="s">
        <v>28</v>
      </c>
      <c r="R2535" s="10" t="str">
        <f t="shared" si="78"/>
        <v>34-39</v>
      </c>
      <c r="S2535">
        <f t="shared" si="79"/>
        <v>29</v>
      </c>
    </row>
    <row r="2536" spans="1:19">
      <c r="A2536" t="s">
        <v>2610</v>
      </c>
      <c r="B2536" t="s">
        <v>30</v>
      </c>
      <c r="C2536" s="4">
        <v>25</v>
      </c>
      <c r="D2536" t="s">
        <v>14</v>
      </c>
      <c r="E2536" t="s">
        <v>65</v>
      </c>
      <c r="F2536" t="s">
        <v>106</v>
      </c>
      <c r="G2536" t="s">
        <v>17</v>
      </c>
      <c r="H2536" t="s">
        <v>18</v>
      </c>
      <c r="I2536" s="9">
        <v>45141</v>
      </c>
      <c r="J2536" s="9">
        <v>45155</v>
      </c>
      <c r="K2536" s="9">
        <v>45159</v>
      </c>
      <c r="L2536" t="s">
        <v>19</v>
      </c>
      <c r="M2536" s="4">
        <v>185943</v>
      </c>
      <c r="N2536">
        <v>4.5</v>
      </c>
      <c r="O2536" t="s">
        <v>20</v>
      </c>
      <c r="P2536" s="4">
        <v>5</v>
      </c>
      <c r="Q2536" t="s">
        <v>28</v>
      </c>
      <c r="R2536" s="10" t="str">
        <f t="shared" si="78"/>
        <v>22-27</v>
      </c>
      <c r="S2536">
        <f t="shared" si="79"/>
        <v>18</v>
      </c>
    </row>
    <row r="2537" spans="1:19">
      <c r="A2537" t="s">
        <v>2611</v>
      </c>
      <c r="B2537" t="s">
        <v>30</v>
      </c>
      <c r="C2537" s="4">
        <v>32</v>
      </c>
      <c r="D2537" t="s">
        <v>14</v>
      </c>
      <c r="E2537" t="s">
        <v>15</v>
      </c>
      <c r="F2537" t="s">
        <v>31</v>
      </c>
      <c r="G2537" t="s">
        <v>17</v>
      </c>
      <c r="H2537" t="s">
        <v>18</v>
      </c>
      <c r="I2537" s="9">
        <v>45141</v>
      </c>
      <c r="J2537" s="9">
        <v>45154</v>
      </c>
      <c r="K2537" s="9">
        <v>45164</v>
      </c>
      <c r="L2537" t="s">
        <v>19</v>
      </c>
      <c r="M2537" s="4">
        <v>60504</v>
      </c>
      <c r="N2537">
        <v>4.5</v>
      </c>
      <c r="O2537" t="s">
        <v>45</v>
      </c>
      <c r="P2537" s="4">
        <v>5</v>
      </c>
      <c r="Q2537" t="s">
        <v>21</v>
      </c>
      <c r="R2537" s="10" t="str">
        <f t="shared" si="78"/>
        <v>28-33</v>
      </c>
      <c r="S2537">
        <f t="shared" si="79"/>
        <v>23</v>
      </c>
    </row>
    <row r="2538" spans="1:19">
      <c r="A2538" t="s">
        <v>2612</v>
      </c>
      <c r="B2538" t="s">
        <v>30</v>
      </c>
      <c r="C2538" s="4">
        <v>27</v>
      </c>
      <c r="D2538" t="s">
        <v>24</v>
      </c>
      <c r="E2538" t="s">
        <v>25</v>
      </c>
      <c r="F2538" t="s">
        <v>26</v>
      </c>
      <c r="G2538" t="s">
        <v>27</v>
      </c>
      <c r="H2538" t="s">
        <v>37</v>
      </c>
      <c r="I2538" s="9">
        <v>45141</v>
      </c>
      <c r="J2538" s="9">
        <v>45155</v>
      </c>
      <c r="K2538" s="9">
        <v>45161</v>
      </c>
      <c r="L2538" t="s">
        <v>19</v>
      </c>
      <c r="M2538" s="5"/>
      <c r="O2538" t="s">
        <v>20</v>
      </c>
      <c r="P2538" s="4">
        <v>3</v>
      </c>
      <c r="Q2538" t="s">
        <v>28</v>
      </c>
      <c r="R2538" s="10" t="str">
        <f t="shared" si="78"/>
        <v>22-27</v>
      </c>
      <c r="S2538">
        <f t="shared" si="79"/>
        <v>20</v>
      </c>
    </row>
    <row r="2539" spans="1:19">
      <c r="A2539" t="s">
        <v>2613</v>
      </c>
      <c r="B2539" t="s">
        <v>13</v>
      </c>
      <c r="C2539" s="4">
        <v>25</v>
      </c>
      <c r="D2539" t="s">
        <v>14</v>
      </c>
      <c r="E2539" t="s">
        <v>15</v>
      </c>
      <c r="F2539" t="s">
        <v>61</v>
      </c>
      <c r="G2539" t="s">
        <v>32</v>
      </c>
      <c r="H2539" t="s">
        <v>37</v>
      </c>
      <c r="I2539" s="9">
        <v>45141</v>
      </c>
      <c r="J2539" s="9">
        <v>45154</v>
      </c>
      <c r="K2539" s="9">
        <v>45164</v>
      </c>
      <c r="L2539" t="s">
        <v>38</v>
      </c>
      <c r="M2539" s="5"/>
      <c r="P2539" s="4">
        <v>4</v>
      </c>
      <c r="Q2539" t="s">
        <v>28</v>
      </c>
      <c r="R2539" s="10" t="str">
        <f t="shared" si="78"/>
        <v>22-27</v>
      </c>
      <c r="S2539">
        <f t="shared" si="79"/>
        <v>23</v>
      </c>
    </row>
    <row r="2540" spans="1:19">
      <c r="A2540" t="s">
        <v>2614</v>
      </c>
      <c r="B2540" t="s">
        <v>30</v>
      </c>
      <c r="C2540" s="4">
        <v>30</v>
      </c>
      <c r="D2540" t="s">
        <v>83</v>
      </c>
      <c r="E2540" t="s">
        <v>84</v>
      </c>
      <c r="F2540" t="s">
        <v>36</v>
      </c>
      <c r="G2540" t="s">
        <v>17</v>
      </c>
      <c r="H2540" t="s">
        <v>18</v>
      </c>
      <c r="I2540" s="9">
        <v>45142</v>
      </c>
      <c r="J2540" s="9">
        <v>45150</v>
      </c>
      <c r="K2540" s="9">
        <v>45154</v>
      </c>
      <c r="L2540" t="s">
        <v>19</v>
      </c>
      <c r="M2540" s="4">
        <v>64786</v>
      </c>
      <c r="N2540">
        <v>4.3</v>
      </c>
      <c r="O2540" t="s">
        <v>20</v>
      </c>
      <c r="P2540" s="4">
        <v>5</v>
      </c>
      <c r="Q2540" t="s">
        <v>21</v>
      </c>
      <c r="R2540" s="10" t="str">
        <f t="shared" si="78"/>
        <v>28-33</v>
      </c>
      <c r="S2540">
        <f t="shared" si="79"/>
        <v>12</v>
      </c>
    </row>
    <row r="2541" spans="1:19">
      <c r="A2541" t="s">
        <v>2615</v>
      </c>
      <c r="B2541" t="s">
        <v>30</v>
      </c>
      <c r="C2541" s="4">
        <v>31</v>
      </c>
      <c r="D2541" t="s">
        <v>129</v>
      </c>
      <c r="E2541" t="s">
        <v>205</v>
      </c>
      <c r="F2541" t="s">
        <v>26</v>
      </c>
      <c r="G2541" t="s">
        <v>32</v>
      </c>
      <c r="H2541" t="s">
        <v>37</v>
      </c>
      <c r="I2541" s="9">
        <v>45142</v>
      </c>
      <c r="J2541" s="9">
        <v>45154</v>
      </c>
      <c r="K2541" s="9">
        <v>45165</v>
      </c>
      <c r="L2541" t="s">
        <v>19</v>
      </c>
      <c r="M2541" s="4">
        <v>74788</v>
      </c>
      <c r="N2541">
        <v>3.7</v>
      </c>
      <c r="O2541" t="s">
        <v>45</v>
      </c>
      <c r="P2541" s="5"/>
      <c r="Q2541" t="s">
        <v>28</v>
      </c>
      <c r="R2541" s="10" t="str">
        <f t="shared" si="78"/>
        <v>28-33</v>
      </c>
      <c r="S2541">
        <f t="shared" si="79"/>
        <v>23</v>
      </c>
    </row>
    <row r="2542" spans="1:19">
      <c r="A2542" t="s">
        <v>2616</v>
      </c>
      <c r="B2542" t="s">
        <v>30</v>
      </c>
      <c r="C2542" s="4">
        <v>28</v>
      </c>
      <c r="D2542" t="s">
        <v>24</v>
      </c>
      <c r="E2542" t="s">
        <v>43</v>
      </c>
      <c r="F2542" t="s">
        <v>50</v>
      </c>
      <c r="G2542" t="s">
        <v>27</v>
      </c>
      <c r="H2542" t="s">
        <v>37</v>
      </c>
      <c r="I2542" s="9">
        <v>45142</v>
      </c>
      <c r="J2542" s="9">
        <v>45155</v>
      </c>
      <c r="K2542" s="9">
        <v>45167</v>
      </c>
      <c r="L2542" t="s">
        <v>19</v>
      </c>
      <c r="M2542" s="5"/>
      <c r="O2542" t="s">
        <v>20</v>
      </c>
      <c r="P2542" s="4">
        <v>4</v>
      </c>
      <c r="Q2542" t="s">
        <v>21</v>
      </c>
      <c r="R2542" s="10" t="str">
        <f t="shared" si="78"/>
        <v>28-33</v>
      </c>
      <c r="S2542">
        <f t="shared" si="79"/>
        <v>25</v>
      </c>
    </row>
    <row r="2543" spans="1:19">
      <c r="A2543" t="s">
        <v>2617</v>
      </c>
      <c r="B2543" t="s">
        <v>30</v>
      </c>
      <c r="C2543" s="4">
        <v>29</v>
      </c>
      <c r="D2543" t="s">
        <v>129</v>
      </c>
      <c r="E2543" t="s">
        <v>205</v>
      </c>
      <c r="F2543" t="s">
        <v>53</v>
      </c>
      <c r="G2543" t="s">
        <v>27</v>
      </c>
      <c r="H2543" t="s">
        <v>18</v>
      </c>
      <c r="I2543" s="9">
        <v>45142</v>
      </c>
      <c r="J2543" s="9">
        <v>45155</v>
      </c>
      <c r="K2543" s="9">
        <v>45166</v>
      </c>
      <c r="L2543" t="s">
        <v>38</v>
      </c>
      <c r="M2543" s="5"/>
      <c r="P2543" s="4">
        <v>5</v>
      </c>
      <c r="Q2543" t="s">
        <v>28</v>
      </c>
      <c r="R2543" s="10" t="str">
        <f t="shared" si="78"/>
        <v>28-33</v>
      </c>
      <c r="S2543">
        <f t="shared" si="79"/>
        <v>24</v>
      </c>
    </row>
    <row r="2544" spans="1:19">
      <c r="A2544" t="s">
        <v>2618</v>
      </c>
      <c r="B2544" t="s">
        <v>30</v>
      </c>
      <c r="C2544" s="4">
        <v>25</v>
      </c>
      <c r="D2544" t="s">
        <v>34</v>
      </c>
      <c r="E2544" t="s">
        <v>47</v>
      </c>
      <c r="F2544" t="s">
        <v>36</v>
      </c>
      <c r="G2544" t="s">
        <v>27</v>
      </c>
      <c r="H2544" t="s">
        <v>48</v>
      </c>
      <c r="I2544" s="9">
        <v>45143</v>
      </c>
      <c r="J2544" s="9">
        <v>45155</v>
      </c>
      <c r="K2544" s="9">
        <v>45159</v>
      </c>
      <c r="L2544" t="s">
        <v>19</v>
      </c>
      <c r="M2544" s="4">
        <v>55599</v>
      </c>
      <c r="N2544">
        <v>3.7</v>
      </c>
      <c r="O2544" t="s">
        <v>45</v>
      </c>
      <c r="P2544" s="4">
        <v>2</v>
      </c>
      <c r="Q2544" t="s">
        <v>28</v>
      </c>
      <c r="R2544" s="10" t="str">
        <f t="shared" si="78"/>
        <v>22-27</v>
      </c>
      <c r="S2544">
        <f t="shared" si="79"/>
        <v>16</v>
      </c>
    </row>
    <row r="2545" spans="1:19">
      <c r="A2545" t="s">
        <v>2619</v>
      </c>
      <c r="B2545" t="s">
        <v>30</v>
      </c>
      <c r="C2545" s="4">
        <v>35</v>
      </c>
      <c r="D2545" t="s">
        <v>34</v>
      </c>
      <c r="E2545" t="s">
        <v>47</v>
      </c>
      <c r="F2545" t="s">
        <v>96</v>
      </c>
      <c r="G2545" t="s">
        <v>32</v>
      </c>
      <c r="H2545" t="s">
        <v>48</v>
      </c>
      <c r="I2545" s="9">
        <v>45143</v>
      </c>
      <c r="J2545" s="9">
        <v>45158</v>
      </c>
      <c r="K2545" s="9">
        <v>45163</v>
      </c>
      <c r="L2545" t="s">
        <v>19</v>
      </c>
      <c r="M2545" s="5"/>
      <c r="O2545" t="s">
        <v>20</v>
      </c>
      <c r="P2545" s="4">
        <v>5</v>
      </c>
      <c r="Q2545" t="s">
        <v>28</v>
      </c>
      <c r="R2545" s="10" t="str">
        <f t="shared" si="78"/>
        <v>34-39</v>
      </c>
      <c r="S2545">
        <f t="shared" si="79"/>
        <v>20</v>
      </c>
    </row>
    <row r="2546" spans="1:19">
      <c r="A2546" t="s">
        <v>2620</v>
      </c>
      <c r="B2546" t="s">
        <v>13</v>
      </c>
      <c r="C2546" s="4">
        <v>22</v>
      </c>
      <c r="D2546" t="s">
        <v>129</v>
      </c>
      <c r="E2546" t="s">
        <v>205</v>
      </c>
      <c r="F2546" t="s">
        <v>78</v>
      </c>
      <c r="G2546" t="s">
        <v>27</v>
      </c>
      <c r="H2546" t="s">
        <v>51</v>
      </c>
      <c r="I2546" s="9">
        <v>45143</v>
      </c>
      <c r="J2546" s="9">
        <v>45164</v>
      </c>
      <c r="K2546" s="9">
        <v>45168</v>
      </c>
      <c r="L2546" t="s">
        <v>19</v>
      </c>
      <c r="M2546" s="4">
        <v>62651</v>
      </c>
      <c r="N2546">
        <v>3.9</v>
      </c>
      <c r="O2546" t="s">
        <v>20</v>
      </c>
      <c r="P2546" s="4">
        <v>4</v>
      </c>
      <c r="Q2546" t="s">
        <v>21</v>
      </c>
      <c r="R2546" s="10" t="str">
        <f t="shared" si="78"/>
        <v>22-27</v>
      </c>
      <c r="S2546">
        <f t="shared" si="79"/>
        <v>25</v>
      </c>
    </row>
    <row r="2547" spans="1:19">
      <c r="A2547" t="s">
        <v>2621</v>
      </c>
      <c r="B2547" t="s">
        <v>13</v>
      </c>
      <c r="C2547" s="4">
        <v>29</v>
      </c>
      <c r="D2547" t="s">
        <v>24</v>
      </c>
      <c r="E2547" t="s">
        <v>43</v>
      </c>
      <c r="F2547" t="s">
        <v>93</v>
      </c>
      <c r="G2547" t="s">
        <v>27</v>
      </c>
      <c r="H2547" t="s">
        <v>37</v>
      </c>
      <c r="I2547" s="9">
        <v>45143</v>
      </c>
      <c r="J2547" s="9">
        <v>45159</v>
      </c>
      <c r="K2547" s="9">
        <v>45167</v>
      </c>
      <c r="L2547" t="s">
        <v>19</v>
      </c>
      <c r="M2547" s="4">
        <v>109246</v>
      </c>
      <c r="N2547">
        <v>4.5999999999999996</v>
      </c>
      <c r="O2547" t="s">
        <v>20</v>
      </c>
      <c r="P2547" s="4">
        <v>3</v>
      </c>
      <c r="Q2547" t="s">
        <v>28</v>
      </c>
      <c r="R2547" s="10" t="str">
        <f t="shared" si="78"/>
        <v>28-33</v>
      </c>
      <c r="S2547">
        <f t="shared" si="79"/>
        <v>24</v>
      </c>
    </row>
    <row r="2548" spans="1:19">
      <c r="A2548" t="s">
        <v>2622</v>
      </c>
      <c r="B2548" t="s">
        <v>13</v>
      </c>
      <c r="C2548" s="4">
        <v>33</v>
      </c>
      <c r="D2548" t="s">
        <v>40</v>
      </c>
      <c r="E2548" t="s">
        <v>253</v>
      </c>
      <c r="F2548" t="s">
        <v>96</v>
      </c>
      <c r="G2548" t="s">
        <v>17</v>
      </c>
      <c r="H2548" t="s">
        <v>67</v>
      </c>
      <c r="I2548" s="9">
        <v>45144</v>
      </c>
      <c r="J2548" s="9">
        <v>45153</v>
      </c>
      <c r="K2548" s="9">
        <v>45158</v>
      </c>
      <c r="L2548" t="s">
        <v>19</v>
      </c>
      <c r="M2548" s="4">
        <v>47742</v>
      </c>
      <c r="N2548">
        <v>4.9000000000000004</v>
      </c>
      <c r="O2548" t="s">
        <v>20</v>
      </c>
      <c r="P2548" s="4">
        <v>4</v>
      </c>
      <c r="Q2548" t="s">
        <v>28</v>
      </c>
      <c r="R2548" s="10" t="str">
        <f t="shared" si="78"/>
        <v>28-33</v>
      </c>
      <c r="S2548">
        <f t="shared" si="79"/>
        <v>14</v>
      </c>
    </row>
    <row r="2549" spans="1:19">
      <c r="A2549" t="s">
        <v>2623</v>
      </c>
      <c r="B2549" t="s">
        <v>13</v>
      </c>
      <c r="C2549" s="4">
        <v>22</v>
      </c>
      <c r="D2549" t="s">
        <v>24</v>
      </c>
      <c r="E2549" t="s">
        <v>25</v>
      </c>
      <c r="F2549" t="s">
        <v>61</v>
      </c>
      <c r="G2549" t="s">
        <v>27</v>
      </c>
      <c r="H2549" t="s">
        <v>48</v>
      </c>
      <c r="I2549" s="9">
        <v>45144</v>
      </c>
      <c r="J2549" s="9">
        <v>45155</v>
      </c>
      <c r="K2549" s="9">
        <v>45164</v>
      </c>
      <c r="L2549" t="s">
        <v>19</v>
      </c>
      <c r="M2549" s="4">
        <v>62499</v>
      </c>
      <c r="N2549">
        <v>4.5</v>
      </c>
      <c r="O2549" t="s">
        <v>20</v>
      </c>
      <c r="P2549" s="4">
        <v>4</v>
      </c>
      <c r="Q2549" t="s">
        <v>28</v>
      </c>
      <c r="R2549" s="10" t="str">
        <f t="shared" si="78"/>
        <v>22-27</v>
      </c>
      <c r="S2549">
        <f t="shared" si="79"/>
        <v>20</v>
      </c>
    </row>
    <row r="2550" spans="1:19">
      <c r="A2550" t="s">
        <v>2624</v>
      </c>
      <c r="B2550" t="s">
        <v>13</v>
      </c>
      <c r="C2550" s="4">
        <v>24</v>
      </c>
      <c r="D2550" t="s">
        <v>14</v>
      </c>
      <c r="E2550" t="s">
        <v>15</v>
      </c>
      <c r="F2550" t="s">
        <v>44</v>
      </c>
      <c r="G2550" t="s">
        <v>69</v>
      </c>
      <c r="H2550" t="s">
        <v>37</v>
      </c>
      <c r="I2550" s="9">
        <v>45144</v>
      </c>
      <c r="J2550" s="9">
        <v>45163</v>
      </c>
      <c r="K2550" s="9">
        <v>45168</v>
      </c>
      <c r="L2550" t="s">
        <v>38</v>
      </c>
      <c r="M2550" s="5"/>
      <c r="P2550" s="4">
        <v>4</v>
      </c>
      <c r="Q2550" t="s">
        <v>21</v>
      </c>
      <c r="R2550" s="10" t="str">
        <f t="shared" si="78"/>
        <v>22-27</v>
      </c>
      <c r="S2550">
        <f t="shared" si="79"/>
        <v>24</v>
      </c>
    </row>
    <row r="2551" spans="1:19">
      <c r="A2551" t="s">
        <v>2625</v>
      </c>
      <c r="B2551" t="s">
        <v>13</v>
      </c>
      <c r="C2551" s="4">
        <v>31</v>
      </c>
      <c r="D2551" t="s">
        <v>14</v>
      </c>
      <c r="E2551" t="s">
        <v>65</v>
      </c>
      <c r="F2551" t="s">
        <v>44</v>
      </c>
      <c r="G2551" t="s">
        <v>17</v>
      </c>
      <c r="H2551" t="s">
        <v>48</v>
      </c>
      <c r="I2551" s="9">
        <v>45144</v>
      </c>
      <c r="J2551" s="9">
        <v>45166</v>
      </c>
      <c r="K2551" s="9">
        <v>45174</v>
      </c>
      <c r="L2551" t="s">
        <v>19</v>
      </c>
      <c r="M2551" s="5"/>
      <c r="O2551" t="s">
        <v>45</v>
      </c>
      <c r="P2551" s="4">
        <v>4</v>
      </c>
      <c r="Q2551" t="s">
        <v>28</v>
      </c>
      <c r="R2551" s="10" t="str">
        <f t="shared" si="78"/>
        <v>28-33</v>
      </c>
      <c r="S2551">
        <f t="shared" si="79"/>
        <v>30</v>
      </c>
    </row>
    <row r="2552" spans="1:19">
      <c r="A2552" t="s">
        <v>2626</v>
      </c>
      <c r="B2552" t="s">
        <v>13</v>
      </c>
      <c r="C2552" s="4">
        <v>40</v>
      </c>
      <c r="D2552" t="s">
        <v>14</v>
      </c>
      <c r="E2552" t="s">
        <v>15</v>
      </c>
      <c r="F2552" t="s">
        <v>36</v>
      </c>
      <c r="G2552" t="s">
        <v>66</v>
      </c>
      <c r="H2552" t="s">
        <v>18</v>
      </c>
      <c r="I2552" s="9">
        <v>45145</v>
      </c>
      <c r="J2552" s="9">
        <v>45160</v>
      </c>
      <c r="K2552" s="9">
        <v>45171</v>
      </c>
      <c r="L2552" t="s">
        <v>19</v>
      </c>
      <c r="M2552" s="4">
        <v>71212</v>
      </c>
      <c r="N2552">
        <v>5</v>
      </c>
      <c r="O2552" t="s">
        <v>20</v>
      </c>
      <c r="P2552" s="5"/>
      <c r="Q2552" t="s">
        <v>28</v>
      </c>
      <c r="R2552" s="10" t="str">
        <f t="shared" si="78"/>
        <v>40-45</v>
      </c>
      <c r="S2552">
        <f t="shared" si="79"/>
        <v>26</v>
      </c>
    </row>
    <row r="2553" spans="1:19">
      <c r="A2553" t="s">
        <v>2627</v>
      </c>
      <c r="B2553" t="s">
        <v>13</v>
      </c>
      <c r="C2553" s="4">
        <v>41</v>
      </c>
      <c r="D2553" t="s">
        <v>24</v>
      </c>
      <c r="E2553" t="s">
        <v>43</v>
      </c>
      <c r="F2553" t="s">
        <v>78</v>
      </c>
      <c r="G2553" t="s">
        <v>27</v>
      </c>
      <c r="H2553" t="s">
        <v>37</v>
      </c>
      <c r="I2553" s="9">
        <v>45145</v>
      </c>
      <c r="J2553" s="9">
        <v>45164</v>
      </c>
      <c r="K2553" s="9">
        <v>45173</v>
      </c>
      <c r="L2553" t="s">
        <v>56</v>
      </c>
      <c r="M2553" s="5"/>
      <c r="P2553" s="4">
        <v>4</v>
      </c>
      <c r="Q2553" t="s">
        <v>21</v>
      </c>
      <c r="R2553" s="10" t="str">
        <f t="shared" si="78"/>
        <v>40-45</v>
      </c>
      <c r="S2553">
        <f t="shared" si="79"/>
        <v>28</v>
      </c>
    </row>
    <row r="2554" spans="1:19">
      <c r="A2554" t="s">
        <v>2628</v>
      </c>
      <c r="B2554" t="s">
        <v>30</v>
      </c>
      <c r="C2554" s="4">
        <v>25</v>
      </c>
      <c r="D2554" t="s">
        <v>40</v>
      </c>
      <c r="E2554" t="s">
        <v>41</v>
      </c>
      <c r="F2554" t="s">
        <v>106</v>
      </c>
      <c r="G2554" t="s">
        <v>27</v>
      </c>
      <c r="H2554" t="s">
        <v>37</v>
      </c>
      <c r="I2554" s="9">
        <v>45145</v>
      </c>
      <c r="J2554" s="9">
        <v>45159</v>
      </c>
      <c r="K2554" s="9">
        <v>45163</v>
      </c>
      <c r="L2554" t="s">
        <v>56</v>
      </c>
      <c r="M2554" s="5"/>
      <c r="P2554" s="4">
        <v>4</v>
      </c>
      <c r="Q2554" t="s">
        <v>21</v>
      </c>
      <c r="R2554" s="10" t="str">
        <f t="shared" si="78"/>
        <v>22-27</v>
      </c>
      <c r="S2554">
        <f t="shared" si="79"/>
        <v>18</v>
      </c>
    </row>
    <row r="2555" spans="1:19">
      <c r="A2555" t="s">
        <v>2629</v>
      </c>
      <c r="B2555" t="s">
        <v>23</v>
      </c>
      <c r="C2555" s="4">
        <v>31</v>
      </c>
      <c r="D2555" t="s">
        <v>14</v>
      </c>
      <c r="E2555" t="s">
        <v>65</v>
      </c>
      <c r="F2555" t="s">
        <v>96</v>
      </c>
      <c r="G2555" t="s">
        <v>27</v>
      </c>
      <c r="H2555" t="s">
        <v>18</v>
      </c>
      <c r="I2555" s="9">
        <v>45145</v>
      </c>
      <c r="J2555" s="9">
        <v>45165</v>
      </c>
      <c r="K2555" s="9">
        <v>45170</v>
      </c>
      <c r="L2555" t="s">
        <v>19</v>
      </c>
      <c r="M2555" s="5"/>
      <c r="O2555" t="s">
        <v>20</v>
      </c>
      <c r="P2555" s="4">
        <v>5</v>
      </c>
      <c r="Q2555" t="s">
        <v>28</v>
      </c>
      <c r="R2555" s="10" t="str">
        <f t="shared" si="78"/>
        <v>28-33</v>
      </c>
      <c r="S2555">
        <f t="shared" si="79"/>
        <v>25</v>
      </c>
    </row>
    <row r="2556" spans="1:19">
      <c r="A2556" t="s">
        <v>2630</v>
      </c>
      <c r="B2556" t="s">
        <v>13</v>
      </c>
      <c r="C2556" s="4">
        <v>28</v>
      </c>
      <c r="D2556" t="s">
        <v>14</v>
      </c>
      <c r="E2556" t="s">
        <v>15</v>
      </c>
      <c r="F2556" t="s">
        <v>96</v>
      </c>
      <c r="G2556" t="s">
        <v>32</v>
      </c>
      <c r="H2556" t="s">
        <v>18</v>
      </c>
      <c r="I2556" s="9">
        <v>45145</v>
      </c>
      <c r="J2556" s="9">
        <v>45160</v>
      </c>
      <c r="K2556" s="9">
        <v>45172</v>
      </c>
      <c r="L2556" t="s">
        <v>56</v>
      </c>
      <c r="M2556" s="5"/>
      <c r="P2556" s="4">
        <v>5</v>
      </c>
      <c r="Q2556" t="s">
        <v>28</v>
      </c>
      <c r="R2556" s="10" t="str">
        <f t="shared" si="78"/>
        <v>28-33</v>
      </c>
      <c r="S2556">
        <f t="shared" si="79"/>
        <v>27</v>
      </c>
    </row>
    <row r="2557" spans="1:19">
      <c r="A2557" t="s">
        <v>2631</v>
      </c>
      <c r="B2557" t="s">
        <v>23</v>
      </c>
      <c r="C2557" s="4">
        <v>34</v>
      </c>
      <c r="D2557" t="s">
        <v>24</v>
      </c>
      <c r="E2557" t="s">
        <v>43</v>
      </c>
      <c r="F2557" t="s">
        <v>31</v>
      </c>
      <c r="G2557" t="s">
        <v>27</v>
      </c>
      <c r="H2557" t="s">
        <v>51</v>
      </c>
      <c r="I2557" s="9">
        <v>45145</v>
      </c>
      <c r="J2557" s="9">
        <v>45157</v>
      </c>
      <c r="K2557" s="9">
        <v>45161</v>
      </c>
      <c r="L2557" t="s">
        <v>38</v>
      </c>
      <c r="M2557" s="5"/>
      <c r="P2557" s="4">
        <v>5</v>
      </c>
      <c r="Q2557" t="s">
        <v>28</v>
      </c>
      <c r="R2557" s="10" t="str">
        <f t="shared" si="78"/>
        <v>34-39</v>
      </c>
      <c r="S2557">
        <f t="shared" si="79"/>
        <v>16</v>
      </c>
    </row>
    <row r="2558" spans="1:19">
      <c r="A2558" t="s">
        <v>2632</v>
      </c>
      <c r="B2558" t="s">
        <v>13</v>
      </c>
      <c r="C2558" s="4">
        <v>40</v>
      </c>
      <c r="D2558" t="s">
        <v>24</v>
      </c>
      <c r="E2558" t="s">
        <v>43</v>
      </c>
      <c r="F2558" t="s">
        <v>16</v>
      </c>
      <c r="G2558" t="s">
        <v>27</v>
      </c>
      <c r="H2558" t="s">
        <v>37</v>
      </c>
      <c r="I2558" s="9">
        <v>45145</v>
      </c>
      <c r="J2558" s="9">
        <v>45155</v>
      </c>
      <c r="K2558" s="9">
        <v>45162</v>
      </c>
      <c r="L2558" t="s">
        <v>19</v>
      </c>
      <c r="M2558" s="4">
        <v>59023</v>
      </c>
      <c r="N2558">
        <v>4.3</v>
      </c>
      <c r="O2558" t="s">
        <v>45</v>
      </c>
      <c r="P2558" s="4">
        <v>4</v>
      </c>
      <c r="Q2558" t="s">
        <v>28</v>
      </c>
      <c r="R2558" s="10" t="str">
        <f t="shared" si="78"/>
        <v>40-45</v>
      </c>
      <c r="S2558">
        <f t="shared" si="79"/>
        <v>17</v>
      </c>
    </row>
    <row r="2559" spans="1:19">
      <c r="A2559" t="s">
        <v>2633</v>
      </c>
      <c r="B2559" t="s">
        <v>13</v>
      </c>
      <c r="C2559" s="4">
        <v>39</v>
      </c>
      <c r="D2559" t="s">
        <v>14</v>
      </c>
      <c r="E2559" t="s">
        <v>15</v>
      </c>
      <c r="F2559" t="s">
        <v>93</v>
      </c>
      <c r="G2559" t="s">
        <v>69</v>
      </c>
      <c r="H2559" t="s">
        <v>18</v>
      </c>
      <c r="I2559" s="9">
        <v>45146</v>
      </c>
      <c r="J2559" s="9">
        <v>45166</v>
      </c>
      <c r="K2559" s="9">
        <v>45178</v>
      </c>
      <c r="L2559" t="s">
        <v>19</v>
      </c>
      <c r="M2559" s="4">
        <v>164189</v>
      </c>
      <c r="N2559">
        <v>3.8</v>
      </c>
      <c r="O2559" t="s">
        <v>20</v>
      </c>
      <c r="P2559" s="4">
        <v>4</v>
      </c>
      <c r="Q2559" t="s">
        <v>28</v>
      </c>
      <c r="R2559" s="10" t="str">
        <f t="shared" si="78"/>
        <v>34-39</v>
      </c>
      <c r="S2559">
        <f t="shared" si="79"/>
        <v>32</v>
      </c>
    </row>
    <row r="2560" spans="1:19">
      <c r="A2560" t="s">
        <v>2634</v>
      </c>
      <c r="B2560" t="s">
        <v>13</v>
      </c>
      <c r="C2560" s="4">
        <v>28</v>
      </c>
      <c r="D2560" t="s">
        <v>34</v>
      </c>
      <c r="E2560" t="s">
        <v>35</v>
      </c>
      <c r="F2560" t="s">
        <v>106</v>
      </c>
      <c r="G2560" t="s">
        <v>27</v>
      </c>
      <c r="H2560" t="s">
        <v>37</v>
      </c>
      <c r="I2560" s="9">
        <v>45146</v>
      </c>
      <c r="J2560" s="9">
        <v>45165</v>
      </c>
      <c r="K2560" s="9">
        <v>45171</v>
      </c>
      <c r="L2560" t="s">
        <v>19</v>
      </c>
      <c r="M2560" s="4">
        <v>170339</v>
      </c>
      <c r="N2560">
        <v>4.3</v>
      </c>
      <c r="O2560" t="s">
        <v>45</v>
      </c>
      <c r="P2560" s="4">
        <v>3</v>
      </c>
      <c r="Q2560" t="s">
        <v>28</v>
      </c>
      <c r="R2560" s="10" t="str">
        <f t="shared" si="78"/>
        <v>28-33</v>
      </c>
      <c r="S2560">
        <f t="shared" si="79"/>
        <v>25</v>
      </c>
    </row>
    <row r="2561" spans="1:19">
      <c r="A2561" t="s">
        <v>2635</v>
      </c>
      <c r="B2561" t="s">
        <v>13</v>
      </c>
      <c r="C2561" s="4">
        <v>22</v>
      </c>
      <c r="D2561" t="s">
        <v>58</v>
      </c>
      <c r="E2561" t="s">
        <v>111</v>
      </c>
      <c r="F2561" t="s">
        <v>93</v>
      </c>
      <c r="G2561" t="s">
        <v>32</v>
      </c>
      <c r="H2561" t="s">
        <v>18</v>
      </c>
      <c r="I2561" s="9">
        <v>45146</v>
      </c>
      <c r="J2561" s="9">
        <v>45168</v>
      </c>
      <c r="K2561" s="9">
        <v>45180</v>
      </c>
      <c r="L2561" t="s">
        <v>38</v>
      </c>
      <c r="M2561" s="5"/>
      <c r="P2561" s="4">
        <v>4</v>
      </c>
      <c r="Q2561" t="s">
        <v>28</v>
      </c>
      <c r="R2561" s="10" t="str">
        <f t="shared" si="78"/>
        <v>22-27</v>
      </c>
      <c r="S2561">
        <f t="shared" si="79"/>
        <v>34</v>
      </c>
    </row>
    <row r="2562" spans="1:19">
      <c r="A2562" t="s">
        <v>2636</v>
      </c>
      <c r="B2562" t="s">
        <v>30</v>
      </c>
      <c r="C2562" s="4">
        <v>40</v>
      </c>
      <c r="D2562" t="s">
        <v>24</v>
      </c>
      <c r="E2562" t="s">
        <v>43</v>
      </c>
      <c r="F2562" t="s">
        <v>96</v>
      </c>
      <c r="G2562" t="s">
        <v>32</v>
      </c>
      <c r="H2562" t="s">
        <v>51</v>
      </c>
      <c r="I2562" s="9">
        <v>45147</v>
      </c>
      <c r="J2562" s="9">
        <v>45161</v>
      </c>
      <c r="K2562" s="9">
        <v>45172</v>
      </c>
      <c r="L2562" t="s">
        <v>19</v>
      </c>
      <c r="M2562" s="4">
        <v>55310</v>
      </c>
      <c r="N2562">
        <v>4.8</v>
      </c>
      <c r="O2562" t="s">
        <v>20</v>
      </c>
      <c r="P2562" s="5"/>
      <c r="Q2562" t="s">
        <v>63</v>
      </c>
      <c r="R2562" s="10" t="str">
        <f t="shared" si="78"/>
        <v>40-45</v>
      </c>
      <c r="S2562">
        <f t="shared" si="79"/>
        <v>25</v>
      </c>
    </row>
    <row r="2563" spans="1:19">
      <c r="A2563" t="s">
        <v>2637</v>
      </c>
      <c r="B2563" t="s">
        <v>30</v>
      </c>
      <c r="C2563" s="4">
        <v>25</v>
      </c>
      <c r="D2563" t="s">
        <v>14</v>
      </c>
      <c r="E2563" t="s">
        <v>15</v>
      </c>
      <c r="F2563" t="s">
        <v>44</v>
      </c>
      <c r="G2563" t="s">
        <v>27</v>
      </c>
      <c r="H2563" t="s">
        <v>18</v>
      </c>
      <c r="I2563" s="9">
        <v>45147</v>
      </c>
      <c r="J2563" s="9">
        <v>45166</v>
      </c>
      <c r="K2563" s="9">
        <v>45172</v>
      </c>
      <c r="L2563" t="s">
        <v>19</v>
      </c>
      <c r="M2563" s="4">
        <v>76945</v>
      </c>
      <c r="N2563">
        <v>4.0999999999999996</v>
      </c>
      <c r="O2563" t="s">
        <v>20</v>
      </c>
      <c r="P2563" s="4">
        <v>2</v>
      </c>
      <c r="Q2563" t="s">
        <v>28</v>
      </c>
      <c r="R2563" s="10" t="str">
        <f t="shared" ref="R2563:R2626" si="80">IF(AND(C2563&gt;=22,C2563&lt;=27),"22-27",
 IF(AND(C2563&gt;=28,C2563&lt;=33),"28-33",
 IF(AND(C2563&gt;=34,C2563&lt;=39),"34-39",
 IF(AND(C2563&gt;=40,C2563&lt;=45),"40-45",
 IF(AND(C2563&gt;=46,C2563&lt;=51),"46-51",
 IF(AND(C2563&gt;=52,C2563&lt;=57),"52-57","Other"))))))</f>
        <v>22-27</v>
      </c>
      <c r="S2563">
        <f t="shared" ref="S2563:S2626" si="81">K2563-I2563</f>
        <v>25</v>
      </c>
    </row>
    <row r="2564" spans="1:19">
      <c r="A2564" t="s">
        <v>2638</v>
      </c>
      <c r="B2564" t="s">
        <v>13</v>
      </c>
      <c r="C2564" s="4">
        <v>24</v>
      </c>
      <c r="D2564" t="s">
        <v>80</v>
      </c>
      <c r="E2564" t="s">
        <v>81</v>
      </c>
      <c r="F2564" t="s">
        <v>61</v>
      </c>
      <c r="G2564" t="s">
        <v>17</v>
      </c>
      <c r="H2564" t="s">
        <v>18</v>
      </c>
      <c r="I2564" s="9">
        <v>45147</v>
      </c>
      <c r="J2564" s="9">
        <v>45169</v>
      </c>
      <c r="K2564" s="9">
        <v>45176</v>
      </c>
      <c r="L2564" t="s">
        <v>19</v>
      </c>
      <c r="M2564" s="4">
        <v>48123</v>
      </c>
      <c r="N2564">
        <v>4.5999999999999996</v>
      </c>
      <c r="O2564" t="s">
        <v>20</v>
      </c>
      <c r="P2564" s="4">
        <v>4</v>
      </c>
      <c r="Q2564" t="s">
        <v>28</v>
      </c>
      <c r="R2564" s="10" t="str">
        <f t="shared" si="80"/>
        <v>22-27</v>
      </c>
      <c r="S2564">
        <f t="shared" si="81"/>
        <v>29</v>
      </c>
    </row>
    <row r="2565" spans="1:19">
      <c r="A2565" t="s">
        <v>2639</v>
      </c>
      <c r="B2565" t="s">
        <v>13</v>
      </c>
      <c r="C2565" s="4">
        <v>43</v>
      </c>
      <c r="D2565" t="s">
        <v>58</v>
      </c>
      <c r="E2565" t="s">
        <v>59</v>
      </c>
      <c r="F2565" t="s">
        <v>26</v>
      </c>
      <c r="G2565" t="s">
        <v>17</v>
      </c>
      <c r="H2565" t="s">
        <v>48</v>
      </c>
      <c r="I2565" s="9">
        <v>45147</v>
      </c>
      <c r="J2565" s="9">
        <v>45161</v>
      </c>
      <c r="K2565" s="9">
        <v>45167</v>
      </c>
      <c r="L2565" t="s">
        <v>19</v>
      </c>
      <c r="M2565" s="4">
        <v>73119</v>
      </c>
      <c r="N2565">
        <v>3.5</v>
      </c>
      <c r="O2565" t="s">
        <v>20</v>
      </c>
      <c r="P2565" s="5"/>
      <c r="Q2565" t="s">
        <v>21</v>
      </c>
      <c r="R2565" s="10" t="str">
        <f t="shared" si="80"/>
        <v>40-45</v>
      </c>
      <c r="S2565">
        <f t="shared" si="81"/>
        <v>20</v>
      </c>
    </row>
    <row r="2566" spans="1:19">
      <c r="A2566" t="s">
        <v>2640</v>
      </c>
      <c r="B2566" t="s">
        <v>13</v>
      </c>
      <c r="C2566" s="4">
        <v>33</v>
      </c>
      <c r="D2566" t="s">
        <v>14</v>
      </c>
      <c r="E2566" t="s">
        <v>15</v>
      </c>
      <c r="F2566" t="s">
        <v>96</v>
      </c>
      <c r="G2566" t="s">
        <v>27</v>
      </c>
      <c r="H2566" t="s">
        <v>37</v>
      </c>
      <c r="I2566" s="9">
        <v>45147</v>
      </c>
      <c r="J2566" s="9">
        <v>45157</v>
      </c>
      <c r="K2566" s="9">
        <v>45165</v>
      </c>
      <c r="L2566" t="s">
        <v>19</v>
      </c>
      <c r="M2566" s="4">
        <v>44946</v>
      </c>
      <c r="N2566">
        <v>5</v>
      </c>
      <c r="O2566" t="s">
        <v>20</v>
      </c>
      <c r="P2566" s="4">
        <v>2</v>
      </c>
      <c r="Q2566" t="s">
        <v>28</v>
      </c>
      <c r="R2566" s="10" t="str">
        <f t="shared" si="80"/>
        <v>28-33</v>
      </c>
      <c r="S2566">
        <f t="shared" si="81"/>
        <v>18</v>
      </c>
    </row>
    <row r="2567" spans="1:19">
      <c r="A2567" t="s">
        <v>2641</v>
      </c>
      <c r="B2567" t="s">
        <v>13</v>
      </c>
      <c r="C2567" s="4">
        <v>28</v>
      </c>
      <c r="D2567" t="s">
        <v>83</v>
      </c>
      <c r="E2567" t="s">
        <v>117</v>
      </c>
      <c r="F2567" t="s">
        <v>16</v>
      </c>
      <c r="G2567" t="s">
        <v>27</v>
      </c>
      <c r="H2567" t="s">
        <v>51</v>
      </c>
      <c r="I2567" s="9">
        <v>45147</v>
      </c>
      <c r="J2567" s="9">
        <v>45168</v>
      </c>
      <c r="K2567" s="9">
        <v>45176</v>
      </c>
      <c r="L2567" t="s">
        <v>56</v>
      </c>
      <c r="M2567" s="5"/>
      <c r="P2567" s="5"/>
      <c r="Q2567" t="s">
        <v>21</v>
      </c>
      <c r="R2567" s="10" t="str">
        <f t="shared" si="80"/>
        <v>28-33</v>
      </c>
      <c r="S2567">
        <f t="shared" si="81"/>
        <v>29</v>
      </c>
    </row>
    <row r="2568" spans="1:19">
      <c r="A2568" t="s">
        <v>2642</v>
      </c>
      <c r="B2568" t="s">
        <v>13</v>
      </c>
      <c r="C2568" s="4">
        <v>25</v>
      </c>
      <c r="D2568" t="s">
        <v>83</v>
      </c>
      <c r="E2568" t="s">
        <v>84</v>
      </c>
      <c r="F2568" t="s">
        <v>16</v>
      </c>
      <c r="G2568" t="s">
        <v>32</v>
      </c>
      <c r="H2568" t="s">
        <v>18</v>
      </c>
      <c r="I2568" s="9">
        <v>45148</v>
      </c>
      <c r="J2568" s="9">
        <v>45165</v>
      </c>
      <c r="K2568" s="9">
        <v>45169</v>
      </c>
      <c r="L2568" t="s">
        <v>75</v>
      </c>
      <c r="M2568" s="5"/>
      <c r="P2568" s="4">
        <v>5</v>
      </c>
      <c r="Q2568" t="s">
        <v>28</v>
      </c>
      <c r="R2568" s="10" t="str">
        <f t="shared" si="80"/>
        <v>22-27</v>
      </c>
      <c r="S2568">
        <f t="shared" si="81"/>
        <v>21</v>
      </c>
    </row>
    <row r="2569" spans="1:19">
      <c r="A2569" t="s">
        <v>2643</v>
      </c>
      <c r="B2569" t="s">
        <v>13</v>
      </c>
      <c r="C2569" s="4">
        <v>27</v>
      </c>
      <c r="D2569" t="s">
        <v>40</v>
      </c>
      <c r="E2569" t="s">
        <v>41</v>
      </c>
      <c r="F2569" t="s">
        <v>78</v>
      </c>
      <c r="G2569" t="s">
        <v>27</v>
      </c>
      <c r="H2569" t="s">
        <v>18</v>
      </c>
      <c r="I2569" s="9">
        <v>45148</v>
      </c>
      <c r="J2569" s="9">
        <v>45165</v>
      </c>
      <c r="K2569" s="9">
        <v>45176</v>
      </c>
      <c r="L2569" t="s">
        <v>145</v>
      </c>
      <c r="M2569" s="5"/>
      <c r="P2569" s="4">
        <v>4</v>
      </c>
      <c r="Q2569" t="s">
        <v>28</v>
      </c>
      <c r="R2569" s="10" t="str">
        <f t="shared" si="80"/>
        <v>22-27</v>
      </c>
      <c r="S2569">
        <f t="shared" si="81"/>
        <v>28</v>
      </c>
    </row>
    <row r="2570" spans="1:19">
      <c r="A2570" t="s">
        <v>2644</v>
      </c>
      <c r="B2570" t="s">
        <v>30</v>
      </c>
      <c r="C2570" s="4">
        <v>36</v>
      </c>
      <c r="D2570" t="s">
        <v>14</v>
      </c>
      <c r="E2570" t="s">
        <v>15</v>
      </c>
      <c r="F2570" t="s">
        <v>31</v>
      </c>
      <c r="G2570" t="s">
        <v>17</v>
      </c>
      <c r="H2570" t="s">
        <v>48</v>
      </c>
      <c r="I2570" s="9">
        <v>45148</v>
      </c>
      <c r="J2570" s="9">
        <v>45157</v>
      </c>
      <c r="K2570" s="9">
        <v>45164</v>
      </c>
      <c r="L2570" t="s">
        <v>38</v>
      </c>
      <c r="M2570" s="5"/>
      <c r="P2570" s="4">
        <v>5</v>
      </c>
      <c r="Q2570" t="s">
        <v>28</v>
      </c>
      <c r="R2570" s="10" t="str">
        <f t="shared" si="80"/>
        <v>34-39</v>
      </c>
      <c r="S2570">
        <f t="shared" si="81"/>
        <v>16</v>
      </c>
    </row>
    <row r="2571" spans="1:19">
      <c r="A2571" t="s">
        <v>2645</v>
      </c>
      <c r="B2571" t="s">
        <v>23</v>
      </c>
      <c r="C2571" s="4">
        <v>25</v>
      </c>
      <c r="D2571" t="s">
        <v>14</v>
      </c>
      <c r="E2571" t="s">
        <v>15</v>
      </c>
      <c r="F2571" t="s">
        <v>93</v>
      </c>
      <c r="G2571" t="s">
        <v>17</v>
      </c>
      <c r="H2571" t="s">
        <v>18</v>
      </c>
      <c r="I2571" s="9">
        <v>45148</v>
      </c>
      <c r="J2571" s="9">
        <v>45158</v>
      </c>
      <c r="K2571" s="9">
        <v>45163</v>
      </c>
      <c r="L2571" t="s">
        <v>19</v>
      </c>
      <c r="M2571" s="4">
        <v>158570</v>
      </c>
      <c r="N2571">
        <v>4.3</v>
      </c>
      <c r="O2571" t="s">
        <v>20</v>
      </c>
      <c r="P2571" s="4">
        <v>5</v>
      </c>
      <c r="Q2571" t="s">
        <v>28</v>
      </c>
      <c r="R2571" s="10" t="str">
        <f t="shared" si="80"/>
        <v>22-27</v>
      </c>
      <c r="S2571">
        <f t="shared" si="81"/>
        <v>15</v>
      </c>
    </row>
    <row r="2572" spans="1:19">
      <c r="A2572" t="s">
        <v>2646</v>
      </c>
      <c r="B2572" t="s">
        <v>13</v>
      </c>
      <c r="C2572" s="4">
        <v>26</v>
      </c>
      <c r="D2572" t="s">
        <v>24</v>
      </c>
      <c r="E2572" t="s">
        <v>43</v>
      </c>
      <c r="F2572" t="s">
        <v>31</v>
      </c>
      <c r="G2572" t="s">
        <v>27</v>
      </c>
      <c r="H2572" t="s">
        <v>18</v>
      </c>
      <c r="I2572" s="9">
        <v>45148</v>
      </c>
      <c r="J2572" s="9">
        <v>45159</v>
      </c>
      <c r="K2572" s="9">
        <v>45164</v>
      </c>
      <c r="L2572" t="s">
        <v>38</v>
      </c>
      <c r="M2572" s="5"/>
      <c r="P2572" s="4">
        <v>5</v>
      </c>
      <c r="Q2572" t="s">
        <v>28</v>
      </c>
      <c r="R2572" s="10" t="str">
        <f t="shared" si="80"/>
        <v>22-27</v>
      </c>
      <c r="S2572">
        <f t="shared" si="81"/>
        <v>16</v>
      </c>
    </row>
    <row r="2573" spans="1:19">
      <c r="A2573" t="s">
        <v>2647</v>
      </c>
      <c r="B2573" t="s">
        <v>23</v>
      </c>
      <c r="C2573" s="4">
        <v>35</v>
      </c>
      <c r="D2573" t="s">
        <v>14</v>
      </c>
      <c r="E2573" t="s">
        <v>65</v>
      </c>
      <c r="F2573" t="s">
        <v>36</v>
      </c>
      <c r="G2573" t="s">
        <v>69</v>
      </c>
      <c r="H2573" t="s">
        <v>48</v>
      </c>
      <c r="I2573" s="9">
        <v>45149</v>
      </c>
      <c r="J2573" s="9">
        <v>45161</v>
      </c>
      <c r="K2573" s="9">
        <v>45165</v>
      </c>
      <c r="L2573" t="s">
        <v>19</v>
      </c>
      <c r="M2573" s="4">
        <v>71168</v>
      </c>
      <c r="N2573">
        <v>4.7</v>
      </c>
      <c r="O2573" t="s">
        <v>20</v>
      </c>
      <c r="P2573" s="5"/>
      <c r="Q2573" t="s">
        <v>28</v>
      </c>
      <c r="R2573" s="10" t="str">
        <f t="shared" si="80"/>
        <v>34-39</v>
      </c>
      <c r="S2573">
        <f t="shared" si="81"/>
        <v>16</v>
      </c>
    </row>
    <row r="2574" spans="1:19">
      <c r="A2574" t="s">
        <v>2648</v>
      </c>
      <c r="B2574" t="s">
        <v>13</v>
      </c>
      <c r="C2574" s="4">
        <v>23</v>
      </c>
      <c r="D2574" t="s">
        <v>24</v>
      </c>
      <c r="E2574" t="s">
        <v>25</v>
      </c>
      <c r="F2574" t="s">
        <v>86</v>
      </c>
      <c r="G2574" t="s">
        <v>27</v>
      </c>
      <c r="H2574" t="s">
        <v>37</v>
      </c>
      <c r="I2574" s="9">
        <v>45149</v>
      </c>
      <c r="J2574" s="9">
        <v>45164</v>
      </c>
      <c r="K2574" s="9">
        <v>45170</v>
      </c>
      <c r="L2574" t="s">
        <v>38</v>
      </c>
      <c r="M2574" s="5"/>
      <c r="P2574" s="4">
        <v>4</v>
      </c>
      <c r="Q2574" t="s">
        <v>28</v>
      </c>
      <c r="R2574" s="10" t="str">
        <f t="shared" si="80"/>
        <v>22-27</v>
      </c>
      <c r="S2574">
        <f t="shared" si="81"/>
        <v>21</v>
      </c>
    </row>
    <row r="2575" spans="1:19">
      <c r="A2575" t="s">
        <v>2649</v>
      </c>
      <c r="B2575" t="s">
        <v>13</v>
      </c>
      <c r="C2575" s="4">
        <v>28</v>
      </c>
      <c r="D2575" t="s">
        <v>58</v>
      </c>
      <c r="E2575" t="s">
        <v>111</v>
      </c>
      <c r="F2575" t="s">
        <v>96</v>
      </c>
      <c r="G2575" t="s">
        <v>27</v>
      </c>
      <c r="H2575" t="s">
        <v>37</v>
      </c>
      <c r="I2575" s="9">
        <v>45149</v>
      </c>
      <c r="J2575" s="9">
        <v>45170</v>
      </c>
      <c r="K2575" s="9">
        <v>45175</v>
      </c>
      <c r="L2575" t="s">
        <v>38</v>
      </c>
      <c r="M2575" s="5"/>
      <c r="P2575" s="4">
        <v>4</v>
      </c>
      <c r="Q2575" t="s">
        <v>28</v>
      </c>
      <c r="R2575" s="10" t="str">
        <f t="shared" si="80"/>
        <v>28-33</v>
      </c>
      <c r="S2575">
        <f t="shared" si="81"/>
        <v>26</v>
      </c>
    </row>
    <row r="2576" spans="1:19">
      <c r="A2576" t="s">
        <v>2650</v>
      </c>
      <c r="B2576" t="s">
        <v>13</v>
      </c>
      <c r="C2576" s="4">
        <v>26</v>
      </c>
      <c r="D2576" t="s">
        <v>58</v>
      </c>
      <c r="E2576" t="s">
        <v>111</v>
      </c>
      <c r="F2576" t="s">
        <v>61</v>
      </c>
      <c r="G2576" t="s">
        <v>17</v>
      </c>
      <c r="H2576" t="s">
        <v>67</v>
      </c>
      <c r="I2576" s="9">
        <v>45149</v>
      </c>
      <c r="J2576" s="9">
        <v>45165</v>
      </c>
      <c r="K2576" s="9">
        <v>45177</v>
      </c>
      <c r="L2576" t="s">
        <v>38</v>
      </c>
      <c r="M2576" s="5"/>
      <c r="P2576" s="4">
        <v>5</v>
      </c>
      <c r="Q2576" t="s">
        <v>28</v>
      </c>
      <c r="R2576" s="10" t="str">
        <f t="shared" si="80"/>
        <v>22-27</v>
      </c>
      <c r="S2576">
        <f t="shared" si="81"/>
        <v>28</v>
      </c>
    </row>
    <row r="2577" spans="1:19">
      <c r="A2577" t="s">
        <v>2651</v>
      </c>
      <c r="B2577" t="s">
        <v>30</v>
      </c>
      <c r="C2577" s="4">
        <v>31</v>
      </c>
      <c r="D2577" t="s">
        <v>14</v>
      </c>
      <c r="E2577" t="s">
        <v>65</v>
      </c>
      <c r="F2577" t="s">
        <v>106</v>
      </c>
      <c r="G2577" t="s">
        <v>27</v>
      </c>
      <c r="H2577" t="s">
        <v>37</v>
      </c>
      <c r="I2577" s="9">
        <v>45149</v>
      </c>
      <c r="J2577" s="9">
        <v>45162</v>
      </c>
      <c r="K2577" s="9">
        <v>45167</v>
      </c>
      <c r="L2577" t="s">
        <v>19</v>
      </c>
      <c r="M2577" s="4">
        <v>145206</v>
      </c>
      <c r="N2577">
        <v>4.2</v>
      </c>
      <c r="O2577" t="s">
        <v>20</v>
      </c>
      <c r="P2577" s="5"/>
      <c r="Q2577" t="s">
        <v>28</v>
      </c>
      <c r="R2577" s="10" t="str">
        <f t="shared" si="80"/>
        <v>28-33</v>
      </c>
      <c r="S2577">
        <f t="shared" si="81"/>
        <v>18</v>
      </c>
    </row>
    <row r="2578" spans="1:19">
      <c r="A2578" t="s">
        <v>2652</v>
      </c>
      <c r="B2578" t="s">
        <v>23</v>
      </c>
      <c r="C2578" s="4">
        <v>30</v>
      </c>
      <c r="D2578" t="s">
        <v>14</v>
      </c>
      <c r="E2578" t="s">
        <v>15</v>
      </c>
      <c r="F2578" t="s">
        <v>31</v>
      </c>
      <c r="G2578" t="s">
        <v>17</v>
      </c>
      <c r="H2578" t="s">
        <v>18</v>
      </c>
      <c r="I2578" s="9">
        <v>45149</v>
      </c>
      <c r="J2578" s="9">
        <v>45158</v>
      </c>
      <c r="K2578" s="9">
        <v>45165</v>
      </c>
      <c r="L2578" t="s">
        <v>38</v>
      </c>
      <c r="M2578" s="5"/>
      <c r="P2578" s="4">
        <v>3</v>
      </c>
      <c r="Q2578" t="s">
        <v>28</v>
      </c>
      <c r="R2578" s="10" t="str">
        <f t="shared" si="80"/>
        <v>28-33</v>
      </c>
      <c r="S2578">
        <f t="shared" si="81"/>
        <v>16</v>
      </c>
    </row>
    <row r="2579" spans="1:19">
      <c r="A2579" t="s">
        <v>2653</v>
      </c>
      <c r="B2579" t="s">
        <v>30</v>
      </c>
      <c r="C2579" s="4">
        <v>24</v>
      </c>
      <c r="D2579" t="s">
        <v>129</v>
      </c>
      <c r="E2579" t="s">
        <v>205</v>
      </c>
      <c r="F2579" t="s">
        <v>53</v>
      </c>
      <c r="G2579" t="s">
        <v>69</v>
      </c>
      <c r="H2579" t="s">
        <v>37</v>
      </c>
      <c r="I2579" s="9">
        <v>45150</v>
      </c>
      <c r="J2579" s="9">
        <v>45172</v>
      </c>
      <c r="K2579" s="9">
        <v>45179</v>
      </c>
      <c r="L2579" t="s">
        <v>75</v>
      </c>
      <c r="M2579" s="5"/>
      <c r="P2579" s="4">
        <v>5</v>
      </c>
      <c r="Q2579" t="s">
        <v>21</v>
      </c>
      <c r="R2579" s="10" t="str">
        <f t="shared" si="80"/>
        <v>22-27</v>
      </c>
      <c r="S2579">
        <f t="shared" si="81"/>
        <v>29</v>
      </c>
    </row>
    <row r="2580" spans="1:19">
      <c r="A2580" t="s">
        <v>2654</v>
      </c>
      <c r="B2580" t="s">
        <v>13</v>
      </c>
      <c r="C2580" s="4">
        <v>24</v>
      </c>
      <c r="D2580" t="s">
        <v>34</v>
      </c>
      <c r="E2580" t="s">
        <v>47</v>
      </c>
      <c r="F2580" t="s">
        <v>61</v>
      </c>
      <c r="G2580" t="s">
        <v>27</v>
      </c>
      <c r="H2580" t="s">
        <v>37</v>
      </c>
      <c r="I2580" s="9">
        <v>45150</v>
      </c>
      <c r="J2580" s="9">
        <v>45167</v>
      </c>
      <c r="K2580" s="9">
        <v>45172</v>
      </c>
      <c r="L2580" t="s">
        <v>19</v>
      </c>
      <c r="M2580" s="5"/>
      <c r="O2580" t="s">
        <v>20</v>
      </c>
      <c r="P2580" s="4">
        <v>5</v>
      </c>
      <c r="Q2580" t="s">
        <v>28</v>
      </c>
      <c r="R2580" s="10" t="str">
        <f t="shared" si="80"/>
        <v>22-27</v>
      </c>
      <c r="S2580">
        <f t="shared" si="81"/>
        <v>22</v>
      </c>
    </row>
    <row r="2581" spans="1:19">
      <c r="A2581" t="s">
        <v>2655</v>
      </c>
      <c r="B2581" t="s">
        <v>30</v>
      </c>
      <c r="C2581" s="4">
        <v>26</v>
      </c>
      <c r="D2581" t="s">
        <v>14</v>
      </c>
      <c r="E2581" t="s">
        <v>65</v>
      </c>
      <c r="F2581" t="s">
        <v>26</v>
      </c>
      <c r="G2581" t="s">
        <v>27</v>
      </c>
      <c r="H2581" t="s">
        <v>48</v>
      </c>
      <c r="I2581" s="9">
        <v>45150</v>
      </c>
      <c r="J2581" s="9">
        <v>45170</v>
      </c>
      <c r="K2581" s="9">
        <v>45181</v>
      </c>
      <c r="L2581" t="s">
        <v>38</v>
      </c>
      <c r="M2581" s="5"/>
      <c r="P2581" s="5"/>
      <c r="Q2581" t="s">
        <v>28</v>
      </c>
      <c r="R2581" s="10" t="str">
        <f t="shared" si="80"/>
        <v>22-27</v>
      </c>
      <c r="S2581">
        <f t="shared" si="81"/>
        <v>31</v>
      </c>
    </row>
    <row r="2582" spans="1:19">
      <c r="A2582" t="s">
        <v>2656</v>
      </c>
      <c r="B2582" t="s">
        <v>13</v>
      </c>
      <c r="C2582" s="4">
        <v>45</v>
      </c>
      <c r="D2582" t="s">
        <v>24</v>
      </c>
      <c r="E2582" t="s">
        <v>43</v>
      </c>
      <c r="F2582" t="s">
        <v>106</v>
      </c>
      <c r="G2582" t="s">
        <v>27</v>
      </c>
      <c r="H2582" t="s">
        <v>18</v>
      </c>
      <c r="I2582" s="9">
        <v>45151</v>
      </c>
      <c r="J2582" s="9">
        <v>45165</v>
      </c>
      <c r="K2582" s="9">
        <v>45169</v>
      </c>
      <c r="L2582" t="s">
        <v>38</v>
      </c>
      <c r="M2582" s="5"/>
      <c r="P2582" s="4">
        <v>5</v>
      </c>
      <c r="Q2582" t="s">
        <v>28</v>
      </c>
      <c r="R2582" s="10" t="str">
        <f t="shared" si="80"/>
        <v>40-45</v>
      </c>
      <c r="S2582">
        <f t="shared" si="81"/>
        <v>18</v>
      </c>
    </row>
    <row r="2583" spans="1:19">
      <c r="A2583" t="s">
        <v>2657</v>
      </c>
      <c r="B2583" t="s">
        <v>30</v>
      </c>
      <c r="C2583" s="4">
        <v>34</v>
      </c>
      <c r="D2583" t="s">
        <v>14</v>
      </c>
      <c r="E2583" t="s">
        <v>15</v>
      </c>
      <c r="F2583" t="s">
        <v>93</v>
      </c>
      <c r="G2583" t="s">
        <v>32</v>
      </c>
      <c r="H2583" t="s">
        <v>18</v>
      </c>
      <c r="I2583" s="9">
        <v>45151</v>
      </c>
      <c r="J2583" s="9">
        <v>45160</v>
      </c>
      <c r="K2583" s="9">
        <v>45172</v>
      </c>
      <c r="L2583" t="s">
        <v>19</v>
      </c>
      <c r="M2583" s="4">
        <v>137195</v>
      </c>
      <c r="N2583">
        <v>4.9000000000000004</v>
      </c>
      <c r="O2583" t="s">
        <v>20</v>
      </c>
      <c r="P2583" s="4">
        <v>5</v>
      </c>
      <c r="Q2583" t="s">
        <v>63</v>
      </c>
      <c r="R2583" s="10" t="str">
        <f t="shared" si="80"/>
        <v>34-39</v>
      </c>
      <c r="S2583">
        <f t="shared" si="81"/>
        <v>21</v>
      </c>
    </row>
    <row r="2584" spans="1:19">
      <c r="A2584" t="s">
        <v>2658</v>
      </c>
      <c r="B2584" t="s">
        <v>13</v>
      </c>
      <c r="C2584" s="4">
        <v>42</v>
      </c>
      <c r="D2584" t="s">
        <v>34</v>
      </c>
      <c r="E2584" t="s">
        <v>35</v>
      </c>
      <c r="F2584" t="s">
        <v>61</v>
      </c>
      <c r="G2584" t="s">
        <v>27</v>
      </c>
      <c r="H2584" t="s">
        <v>51</v>
      </c>
      <c r="I2584" s="9">
        <v>45151</v>
      </c>
      <c r="J2584" s="9">
        <v>45159</v>
      </c>
      <c r="K2584" s="9">
        <v>45170</v>
      </c>
      <c r="L2584" t="s">
        <v>19</v>
      </c>
      <c r="M2584" s="4">
        <v>54941</v>
      </c>
      <c r="N2584">
        <v>4.4000000000000004</v>
      </c>
      <c r="O2584" t="s">
        <v>20</v>
      </c>
      <c r="P2584" s="4">
        <v>4</v>
      </c>
      <c r="Q2584" t="s">
        <v>28</v>
      </c>
      <c r="R2584" s="10" t="str">
        <f t="shared" si="80"/>
        <v>40-45</v>
      </c>
      <c r="S2584">
        <f t="shared" si="81"/>
        <v>19</v>
      </c>
    </row>
    <row r="2585" spans="1:19">
      <c r="A2585" t="s">
        <v>2659</v>
      </c>
      <c r="B2585" t="s">
        <v>13</v>
      </c>
      <c r="C2585" s="4">
        <v>23</v>
      </c>
      <c r="D2585" t="s">
        <v>129</v>
      </c>
      <c r="E2585" t="s">
        <v>130</v>
      </c>
      <c r="F2585" t="s">
        <v>50</v>
      </c>
      <c r="G2585" t="s">
        <v>27</v>
      </c>
      <c r="H2585" t="s">
        <v>48</v>
      </c>
      <c r="I2585" s="9">
        <v>45151</v>
      </c>
      <c r="J2585" s="9">
        <v>45165</v>
      </c>
      <c r="K2585" s="9">
        <v>45175</v>
      </c>
      <c r="L2585" t="s">
        <v>19</v>
      </c>
      <c r="M2585" s="4">
        <v>32171</v>
      </c>
      <c r="N2585">
        <v>4.3</v>
      </c>
      <c r="O2585" t="s">
        <v>20</v>
      </c>
      <c r="P2585" s="4">
        <v>4</v>
      </c>
      <c r="Q2585" t="s">
        <v>28</v>
      </c>
      <c r="R2585" s="10" t="str">
        <f t="shared" si="80"/>
        <v>22-27</v>
      </c>
      <c r="S2585">
        <f t="shared" si="81"/>
        <v>24</v>
      </c>
    </row>
    <row r="2586" spans="1:19">
      <c r="A2586" t="s">
        <v>2660</v>
      </c>
      <c r="B2586" t="s">
        <v>30</v>
      </c>
      <c r="C2586" s="4">
        <v>25</v>
      </c>
      <c r="D2586" t="s">
        <v>80</v>
      </c>
      <c r="E2586" t="s">
        <v>81</v>
      </c>
      <c r="F2586" t="s">
        <v>73</v>
      </c>
      <c r="G2586" t="s">
        <v>17</v>
      </c>
      <c r="H2586" t="s">
        <v>37</v>
      </c>
      <c r="I2586" s="9">
        <v>45151</v>
      </c>
      <c r="J2586" s="9">
        <v>45169</v>
      </c>
      <c r="K2586" s="9">
        <v>45173</v>
      </c>
      <c r="L2586" t="s">
        <v>19</v>
      </c>
      <c r="M2586" s="4">
        <v>163447</v>
      </c>
      <c r="N2586">
        <v>4.2</v>
      </c>
      <c r="O2586" t="s">
        <v>20</v>
      </c>
      <c r="P2586" s="4">
        <v>4</v>
      </c>
      <c r="Q2586" t="s">
        <v>21</v>
      </c>
      <c r="R2586" s="10" t="str">
        <f t="shared" si="80"/>
        <v>22-27</v>
      </c>
      <c r="S2586">
        <f t="shared" si="81"/>
        <v>22</v>
      </c>
    </row>
    <row r="2587" spans="1:19">
      <c r="A2587" t="s">
        <v>2661</v>
      </c>
      <c r="B2587" t="s">
        <v>30</v>
      </c>
      <c r="C2587" s="4">
        <v>37</v>
      </c>
      <c r="D2587" t="s">
        <v>24</v>
      </c>
      <c r="E2587" t="s">
        <v>25</v>
      </c>
      <c r="F2587" t="s">
        <v>93</v>
      </c>
      <c r="G2587" t="s">
        <v>17</v>
      </c>
      <c r="H2587" t="s">
        <v>18</v>
      </c>
      <c r="I2587" s="9">
        <v>45151</v>
      </c>
      <c r="J2587" s="9">
        <v>45173</v>
      </c>
      <c r="K2587" s="9">
        <v>45178</v>
      </c>
      <c r="L2587" t="s">
        <v>38</v>
      </c>
      <c r="M2587" s="5"/>
      <c r="P2587" s="4">
        <v>4</v>
      </c>
      <c r="Q2587" t="s">
        <v>28</v>
      </c>
      <c r="R2587" s="10" t="str">
        <f t="shared" si="80"/>
        <v>34-39</v>
      </c>
      <c r="S2587">
        <f t="shared" si="81"/>
        <v>27</v>
      </c>
    </row>
    <row r="2588" spans="1:19">
      <c r="A2588" t="s">
        <v>2662</v>
      </c>
      <c r="B2588" t="s">
        <v>13</v>
      </c>
      <c r="C2588" s="4">
        <v>24</v>
      </c>
      <c r="D2588" t="s">
        <v>129</v>
      </c>
      <c r="E2588" t="s">
        <v>205</v>
      </c>
      <c r="F2588" t="s">
        <v>61</v>
      </c>
      <c r="G2588" t="s">
        <v>27</v>
      </c>
      <c r="H2588" t="s">
        <v>51</v>
      </c>
      <c r="I2588" s="9">
        <v>45152</v>
      </c>
      <c r="J2588" s="9">
        <v>45164</v>
      </c>
      <c r="K2588" s="9">
        <v>45172</v>
      </c>
      <c r="L2588" t="s">
        <v>19</v>
      </c>
      <c r="M2588" s="4">
        <v>47468</v>
      </c>
      <c r="N2588">
        <v>4.3</v>
      </c>
      <c r="O2588" t="s">
        <v>20</v>
      </c>
      <c r="P2588" s="4">
        <v>3</v>
      </c>
      <c r="Q2588" t="s">
        <v>28</v>
      </c>
      <c r="R2588" s="10" t="str">
        <f t="shared" si="80"/>
        <v>22-27</v>
      </c>
      <c r="S2588">
        <f t="shared" si="81"/>
        <v>20</v>
      </c>
    </row>
    <row r="2589" spans="1:19">
      <c r="A2589" t="s">
        <v>2663</v>
      </c>
      <c r="B2589" t="s">
        <v>30</v>
      </c>
      <c r="C2589" s="4">
        <v>46</v>
      </c>
      <c r="D2589" t="s">
        <v>24</v>
      </c>
      <c r="E2589" t="s">
        <v>25</v>
      </c>
      <c r="F2589" t="s">
        <v>53</v>
      </c>
      <c r="G2589" t="s">
        <v>69</v>
      </c>
      <c r="H2589" t="s">
        <v>37</v>
      </c>
      <c r="I2589" s="9">
        <v>45152</v>
      </c>
      <c r="J2589" s="9">
        <v>45166</v>
      </c>
      <c r="K2589" s="9">
        <v>45176</v>
      </c>
      <c r="L2589" t="s">
        <v>19</v>
      </c>
      <c r="M2589" s="4">
        <v>79160</v>
      </c>
      <c r="N2589">
        <v>4.4000000000000004</v>
      </c>
      <c r="O2589" t="s">
        <v>20</v>
      </c>
      <c r="P2589" s="4">
        <v>3</v>
      </c>
      <c r="Q2589" t="s">
        <v>21</v>
      </c>
      <c r="R2589" s="10" t="str">
        <f t="shared" si="80"/>
        <v>46-51</v>
      </c>
      <c r="S2589">
        <f t="shared" si="81"/>
        <v>24</v>
      </c>
    </row>
    <row r="2590" spans="1:19">
      <c r="A2590" t="s">
        <v>2664</v>
      </c>
      <c r="B2590" t="s">
        <v>13</v>
      </c>
      <c r="C2590" s="4">
        <v>22</v>
      </c>
      <c r="D2590" t="s">
        <v>14</v>
      </c>
      <c r="E2590" t="s">
        <v>65</v>
      </c>
      <c r="F2590" t="s">
        <v>50</v>
      </c>
      <c r="G2590" t="s">
        <v>27</v>
      </c>
      <c r="H2590" t="s">
        <v>18</v>
      </c>
      <c r="I2590" s="9">
        <v>45152</v>
      </c>
      <c r="J2590" s="9">
        <v>45162</v>
      </c>
      <c r="K2590" s="9">
        <v>45173</v>
      </c>
      <c r="L2590" t="s">
        <v>19</v>
      </c>
      <c r="M2590" s="4">
        <v>49711</v>
      </c>
      <c r="N2590">
        <v>3.8</v>
      </c>
      <c r="O2590" t="s">
        <v>20</v>
      </c>
      <c r="P2590" s="4">
        <v>5</v>
      </c>
      <c r="Q2590" t="s">
        <v>28</v>
      </c>
      <c r="R2590" s="10" t="str">
        <f t="shared" si="80"/>
        <v>22-27</v>
      </c>
      <c r="S2590">
        <f t="shared" si="81"/>
        <v>21</v>
      </c>
    </row>
    <row r="2591" spans="1:19">
      <c r="A2591" t="s">
        <v>2665</v>
      </c>
      <c r="B2591" t="s">
        <v>30</v>
      </c>
      <c r="C2591" s="4">
        <v>32</v>
      </c>
      <c r="D2591" t="s">
        <v>14</v>
      </c>
      <c r="E2591" t="s">
        <v>15</v>
      </c>
      <c r="F2591" t="s">
        <v>31</v>
      </c>
      <c r="G2591" t="s">
        <v>17</v>
      </c>
      <c r="H2591" t="s">
        <v>37</v>
      </c>
      <c r="I2591" s="9">
        <v>45153</v>
      </c>
      <c r="J2591" s="9">
        <v>45169</v>
      </c>
      <c r="K2591" s="9">
        <v>45175</v>
      </c>
      <c r="L2591" t="s">
        <v>75</v>
      </c>
      <c r="M2591" s="5"/>
      <c r="P2591" s="5"/>
      <c r="Q2591" t="s">
        <v>21</v>
      </c>
      <c r="R2591" s="10" t="str">
        <f t="shared" si="80"/>
        <v>28-33</v>
      </c>
      <c r="S2591">
        <f t="shared" si="81"/>
        <v>22</v>
      </c>
    </row>
    <row r="2592" spans="1:19">
      <c r="A2592" t="s">
        <v>2666</v>
      </c>
      <c r="B2592" t="s">
        <v>30</v>
      </c>
      <c r="C2592" s="4">
        <v>50</v>
      </c>
      <c r="D2592" t="s">
        <v>24</v>
      </c>
      <c r="E2592" t="s">
        <v>25</v>
      </c>
      <c r="F2592" t="s">
        <v>44</v>
      </c>
      <c r="G2592" t="s">
        <v>27</v>
      </c>
      <c r="H2592" t="s">
        <v>37</v>
      </c>
      <c r="I2592" s="9">
        <v>45153</v>
      </c>
      <c r="J2592" s="9">
        <v>45168</v>
      </c>
      <c r="K2592" s="9">
        <v>45175</v>
      </c>
      <c r="L2592" t="s">
        <v>19</v>
      </c>
      <c r="M2592" s="4">
        <v>82836</v>
      </c>
      <c r="N2592">
        <v>3.9</v>
      </c>
      <c r="O2592" t="s">
        <v>45</v>
      </c>
      <c r="P2592" s="4">
        <v>3</v>
      </c>
      <c r="Q2592" t="s">
        <v>28</v>
      </c>
      <c r="R2592" s="10" t="str">
        <f t="shared" si="80"/>
        <v>46-51</v>
      </c>
      <c r="S2592">
        <f t="shared" si="81"/>
        <v>22</v>
      </c>
    </row>
    <row r="2593" spans="1:19">
      <c r="A2593" t="s">
        <v>2667</v>
      </c>
      <c r="B2593" t="s">
        <v>30</v>
      </c>
      <c r="C2593" s="4">
        <v>22</v>
      </c>
      <c r="D2593" t="s">
        <v>34</v>
      </c>
      <c r="E2593" t="s">
        <v>35</v>
      </c>
      <c r="F2593" t="s">
        <v>61</v>
      </c>
      <c r="G2593" t="s">
        <v>69</v>
      </c>
      <c r="H2593" t="s">
        <v>51</v>
      </c>
      <c r="I2593" s="9">
        <v>45153</v>
      </c>
      <c r="J2593" s="9">
        <v>45172</v>
      </c>
      <c r="K2593" s="9">
        <v>45184</v>
      </c>
      <c r="L2593" t="s">
        <v>19</v>
      </c>
      <c r="M2593" s="4">
        <v>68190</v>
      </c>
      <c r="N2593">
        <v>3.9</v>
      </c>
      <c r="O2593" t="s">
        <v>20</v>
      </c>
      <c r="P2593" s="4">
        <v>4</v>
      </c>
      <c r="Q2593" t="s">
        <v>28</v>
      </c>
      <c r="R2593" s="10" t="str">
        <f t="shared" si="80"/>
        <v>22-27</v>
      </c>
      <c r="S2593">
        <f t="shared" si="81"/>
        <v>31</v>
      </c>
    </row>
    <row r="2594" spans="1:19">
      <c r="A2594" t="s">
        <v>2668</v>
      </c>
      <c r="B2594" t="s">
        <v>13</v>
      </c>
      <c r="C2594" s="4">
        <v>25</v>
      </c>
      <c r="D2594" t="s">
        <v>14</v>
      </c>
      <c r="E2594" t="s">
        <v>15</v>
      </c>
      <c r="F2594" t="s">
        <v>31</v>
      </c>
      <c r="G2594" t="s">
        <v>27</v>
      </c>
      <c r="H2594" t="s">
        <v>48</v>
      </c>
      <c r="I2594" s="9">
        <v>45153</v>
      </c>
      <c r="J2594" s="9">
        <v>45170</v>
      </c>
      <c r="K2594" s="9">
        <v>45178</v>
      </c>
      <c r="L2594" t="s">
        <v>19</v>
      </c>
      <c r="M2594" s="5"/>
      <c r="O2594" t="s">
        <v>20</v>
      </c>
      <c r="P2594" s="4">
        <v>4</v>
      </c>
      <c r="Q2594" t="s">
        <v>28</v>
      </c>
      <c r="R2594" s="10" t="str">
        <f t="shared" si="80"/>
        <v>22-27</v>
      </c>
      <c r="S2594">
        <f t="shared" si="81"/>
        <v>25</v>
      </c>
    </row>
    <row r="2595" spans="1:19">
      <c r="A2595" t="s">
        <v>2669</v>
      </c>
      <c r="B2595" t="s">
        <v>13</v>
      </c>
      <c r="C2595" s="4">
        <v>36</v>
      </c>
      <c r="D2595" t="s">
        <v>24</v>
      </c>
      <c r="E2595" t="s">
        <v>43</v>
      </c>
      <c r="F2595" t="s">
        <v>78</v>
      </c>
      <c r="G2595" t="s">
        <v>27</v>
      </c>
      <c r="H2595" t="s">
        <v>37</v>
      </c>
      <c r="I2595" s="9">
        <v>45153</v>
      </c>
      <c r="J2595" s="9">
        <v>45173</v>
      </c>
      <c r="K2595" s="9">
        <v>45184</v>
      </c>
      <c r="L2595" t="s">
        <v>19</v>
      </c>
      <c r="M2595" s="4">
        <v>46725</v>
      </c>
      <c r="N2595">
        <v>3.7</v>
      </c>
      <c r="O2595" t="s">
        <v>20</v>
      </c>
      <c r="P2595" s="5"/>
      <c r="Q2595" t="s">
        <v>28</v>
      </c>
      <c r="R2595" s="10" t="str">
        <f t="shared" si="80"/>
        <v>34-39</v>
      </c>
      <c r="S2595">
        <f t="shared" si="81"/>
        <v>31</v>
      </c>
    </row>
    <row r="2596" spans="1:19">
      <c r="A2596" t="s">
        <v>2670</v>
      </c>
      <c r="B2596" t="s">
        <v>13</v>
      </c>
      <c r="C2596" s="4">
        <v>52</v>
      </c>
      <c r="D2596" t="s">
        <v>14</v>
      </c>
      <c r="E2596" t="s">
        <v>65</v>
      </c>
      <c r="F2596" t="s">
        <v>86</v>
      </c>
      <c r="G2596" t="s">
        <v>27</v>
      </c>
      <c r="H2596" t="s">
        <v>48</v>
      </c>
      <c r="I2596" s="9">
        <v>45154</v>
      </c>
      <c r="J2596" s="9">
        <v>45176</v>
      </c>
      <c r="K2596" s="9">
        <v>45181</v>
      </c>
      <c r="L2596" t="s">
        <v>19</v>
      </c>
      <c r="M2596" s="4">
        <v>160682</v>
      </c>
      <c r="N2596">
        <v>3.8</v>
      </c>
      <c r="O2596" t="s">
        <v>20</v>
      </c>
      <c r="P2596" s="4">
        <v>2</v>
      </c>
      <c r="Q2596" t="s">
        <v>28</v>
      </c>
      <c r="R2596" s="10" t="str">
        <f t="shared" si="80"/>
        <v>52-57</v>
      </c>
      <c r="S2596">
        <f t="shared" si="81"/>
        <v>27</v>
      </c>
    </row>
    <row r="2597" spans="1:19">
      <c r="A2597" t="s">
        <v>2671</v>
      </c>
      <c r="B2597" t="s">
        <v>30</v>
      </c>
      <c r="C2597" s="4">
        <v>28</v>
      </c>
      <c r="D2597" t="s">
        <v>34</v>
      </c>
      <c r="E2597" t="s">
        <v>35</v>
      </c>
      <c r="F2597" t="s">
        <v>16</v>
      </c>
      <c r="G2597" t="s">
        <v>66</v>
      </c>
      <c r="H2597" t="s">
        <v>37</v>
      </c>
      <c r="I2597" s="9">
        <v>45154</v>
      </c>
      <c r="J2597" s="9">
        <v>45164</v>
      </c>
      <c r="K2597" s="9">
        <v>45174</v>
      </c>
      <c r="L2597" t="s">
        <v>19</v>
      </c>
      <c r="M2597" s="4">
        <v>46553</v>
      </c>
      <c r="N2597">
        <v>4</v>
      </c>
      <c r="O2597" t="s">
        <v>20</v>
      </c>
      <c r="P2597" s="4">
        <v>1</v>
      </c>
      <c r="Q2597" t="s">
        <v>28</v>
      </c>
      <c r="R2597" s="10" t="str">
        <f t="shared" si="80"/>
        <v>28-33</v>
      </c>
      <c r="S2597">
        <f t="shared" si="81"/>
        <v>20</v>
      </c>
    </row>
    <row r="2598" spans="1:19">
      <c r="A2598" t="s">
        <v>2672</v>
      </c>
      <c r="B2598" t="s">
        <v>13</v>
      </c>
      <c r="C2598" s="4">
        <v>26</v>
      </c>
      <c r="D2598" t="s">
        <v>24</v>
      </c>
      <c r="E2598" t="s">
        <v>43</v>
      </c>
      <c r="F2598" t="s">
        <v>61</v>
      </c>
      <c r="G2598" t="s">
        <v>27</v>
      </c>
      <c r="H2598" t="s">
        <v>18</v>
      </c>
      <c r="I2598" s="9">
        <v>45154</v>
      </c>
      <c r="J2598" s="9">
        <v>45165</v>
      </c>
      <c r="K2598" s="9">
        <v>45171</v>
      </c>
      <c r="L2598" t="s">
        <v>19</v>
      </c>
      <c r="M2598" s="4">
        <v>58105</v>
      </c>
      <c r="N2598">
        <v>4.4000000000000004</v>
      </c>
      <c r="O2598" t="s">
        <v>45</v>
      </c>
      <c r="P2598" s="5"/>
      <c r="Q2598" t="s">
        <v>28</v>
      </c>
      <c r="R2598" s="10" t="str">
        <f t="shared" si="80"/>
        <v>22-27</v>
      </c>
      <c r="S2598">
        <f t="shared" si="81"/>
        <v>17</v>
      </c>
    </row>
    <row r="2599" spans="1:19">
      <c r="A2599" t="s">
        <v>2673</v>
      </c>
      <c r="B2599" t="s">
        <v>13</v>
      </c>
      <c r="C2599" s="4">
        <v>24</v>
      </c>
      <c r="D2599" t="s">
        <v>14</v>
      </c>
      <c r="E2599" t="s">
        <v>65</v>
      </c>
      <c r="F2599" t="s">
        <v>61</v>
      </c>
      <c r="G2599" t="s">
        <v>27</v>
      </c>
      <c r="H2599" t="s">
        <v>48</v>
      </c>
      <c r="I2599" s="9">
        <v>45154</v>
      </c>
      <c r="J2599" s="9">
        <v>45164</v>
      </c>
      <c r="K2599" s="9">
        <v>45168</v>
      </c>
      <c r="L2599" t="s">
        <v>38</v>
      </c>
      <c r="M2599" s="5"/>
      <c r="P2599" s="5"/>
      <c r="Q2599" t="s">
        <v>28</v>
      </c>
      <c r="R2599" s="10" t="str">
        <f t="shared" si="80"/>
        <v>22-27</v>
      </c>
      <c r="S2599">
        <f t="shared" si="81"/>
        <v>14</v>
      </c>
    </row>
    <row r="2600" spans="1:19">
      <c r="A2600" t="s">
        <v>2674</v>
      </c>
      <c r="B2600" t="s">
        <v>13</v>
      </c>
      <c r="C2600" s="4">
        <v>28</v>
      </c>
      <c r="D2600" t="s">
        <v>24</v>
      </c>
      <c r="E2600" t="s">
        <v>43</v>
      </c>
      <c r="F2600" t="s">
        <v>16</v>
      </c>
      <c r="G2600" t="s">
        <v>17</v>
      </c>
      <c r="H2600" t="s">
        <v>18</v>
      </c>
      <c r="I2600" s="9">
        <v>45154</v>
      </c>
      <c r="J2600" s="9">
        <v>45175</v>
      </c>
      <c r="K2600" s="9">
        <v>45181</v>
      </c>
      <c r="L2600" t="s">
        <v>19</v>
      </c>
      <c r="M2600" s="4">
        <v>48974</v>
      </c>
      <c r="N2600">
        <v>4.5999999999999996</v>
      </c>
      <c r="O2600" t="s">
        <v>20</v>
      </c>
      <c r="P2600" s="4">
        <v>4</v>
      </c>
      <c r="Q2600" t="s">
        <v>28</v>
      </c>
      <c r="R2600" s="10" t="str">
        <f t="shared" si="80"/>
        <v>28-33</v>
      </c>
      <c r="S2600">
        <f t="shared" si="81"/>
        <v>27</v>
      </c>
    </row>
    <row r="2601" spans="1:19">
      <c r="A2601" t="s">
        <v>2675</v>
      </c>
      <c r="B2601" t="s">
        <v>13</v>
      </c>
      <c r="C2601" s="4">
        <v>23</v>
      </c>
      <c r="D2601" t="s">
        <v>14</v>
      </c>
      <c r="E2601" t="s">
        <v>65</v>
      </c>
      <c r="F2601" t="s">
        <v>96</v>
      </c>
      <c r="G2601" t="s">
        <v>27</v>
      </c>
      <c r="H2601" t="s">
        <v>51</v>
      </c>
      <c r="I2601" s="9">
        <v>45154</v>
      </c>
      <c r="J2601" s="9">
        <v>45168</v>
      </c>
      <c r="K2601" s="9">
        <v>45174</v>
      </c>
      <c r="L2601" t="s">
        <v>19</v>
      </c>
      <c r="M2601" s="4">
        <v>46046</v>
      </c>
      <c r="N2601">
        <v>4.5</v>
      </c>
      <c r="O2601" t="s">
        <v>20</v>
      </c>
      <c r="P2601" s="4">
        <v>5</v>
      </c>
      <c r="Q2601" t="s">
        <v>28</v>
      </c>
      <c r="R2601" s="10" t="str">
        <f t="shared" si="80"/>
        <v>22-27</v>
      </c>
      <c r="S2601">
        <f t="shared" si="81"/>
        <v>20</v>
      </c>
    </row>
    <row r="2602" spans="1:19">
      <c r="A2602" t="s">
        <v>2676</v>
      </c>
      <c r="B2602" t="s">
        <v>30</v>
      </c>
      <c r="C2602" s="4">
        <v>29</v>
      </c>
      <c r="D2602" t="s">
        <v>34</v>
      </c>
      <c r="E2602" t="s">
        <v>35</v>
      </c>
      <c r="F2602" t="s">
        <v>96</v>
      </c>
      <c r="G2602" t="s">
        <v>32</v>
      </c>
      <c r="H2602" t="s">
        <v>18</v>
      </c>
      <c r="I2602" s="9">
        <v>45155</v>
      </c>
      <c r="J2602" s="9">
        <v>45167</v>
      </c>
      <c r="K2602" s="9">
        <v>45174</v>
      </c>
      <c r="L2602" t="s">
        <v>19</v>
      </c>
      <c r="M2602" s="5"/>
      <c r="O2602" t="s">
        <v>20</v>
      </c>
      <c r="P2602" s="4">
        <v>4</v>
      </c>
      <c r="Q2602" t="s">
        <v>28</v>
      </c>
      <c r="R2602" s="10" t="str">
        <f t="shared" si="80"/>
        <v>28-33</v>
      </c>
      <c r="S2602">
        <f t="shared" si="81"/>
        <v>19</v>
      </c>
    </row>
    <row r="2603" spans="1:19">
      <c r="A2603" t="s">
        <v>2677</v>
      </c>
      <c r="B2603" t="s">
        <v>13</v>
      </c>
      <c r="C2603" s="4">
        <v>25</v>
      </c>
      <c r="D2603" t="s">
        <v>24</v>
      </c>
      <c r="E2603" t="s">
        <v>43</v>
      </c>
      <c r="F2603" t="s">
        <v>36</v>
      </c>
      <c r="G2603" t="s">
        <v>32</v>
      </c>
      <c r="H2603" t="s">
        <v>18</v>
      </c>
      <c r="I2603" s="9">
        <v>45155</v>
      </c>
      <c r="J2603" s="9">
        <v>45171</v>
      </c>
      <c r="K2603" s="9">
        <v>45177</v>
      </c>
      <c r="L2603" t="s">
        <v>19</v>
      </c>
      <c r="M2603" s="4">
        <v>56069</v>
      </c>
      <c r="N2603">
        <v>4.0999999999999996</v>
      </c>
      <c r="O2603" t="s">
        <v>20</v>
      </c>
      <c r="P2603" s="4">
        <v>4</v>
      </c>
      <c r="Q2603" t="s">
        <v>28</v>
      </c>
      <c r="R2603" s="10" t="str">
        <f t="shared" si="80"/>
        <v>22-27</v>
      </c>
      <c r="S2603">
        <f t="shared" si="81"/>
        <v>22</v>
      </c>
    </row>
    <row r="2604" spans="1:19">
      <c r="A2604" t="s">
        <v>2678</v>
      </c>
      <c r="B2604" t="s">
        <v>30</v>
      </c>
      <c r="C2604" s="4">
        <v>25</v>
      </c>
      <c r="D2604" t="s">
        <v>231</v>
      </c>
      <c r="E2604" t="s">
        <v>551</v>
      </c>
      <c r="F2604" t="s">
        <v>31</v>
      </c>
      <c r="G2604" t="s">
        <v>27</v>
      </c>
      <c r="H2604" t="s">
        <v>51</v>
      </c>
      <c r="I2604" s="9">
        <v>45155</v>
      </c>
      <c r="J2604" s="9">
        <v>45170</v>
      </c>
      <c r="K2604" s="9">
        <v>45182</v>
      </c>
      <c r="L2604" t="s">
        <v>19</v>
      </c>
      <c r="M2604" s="4">
        <v>62778</v>
      </c>
      <c r="N2604">
        <v>4.3</v>
      </c>
      <c r="O2604" t="s">
        <v>20</v>
      </c>
      <c r="P2604" s="4">
        <v>3</v>
      </c>
      <c r="Q2604" t="s">
        <v>28</v>
      </c>
      <c r="R2604" s="10" t="str">
        <f t="shared" si="80"/>
        <v>22-27</v>
      </c>
      <c r="S2604">
        <f t="shared" si="81"/>
        <v>27</v>
      </c>
    </row>
    <row r="2605" spans="1:19">
      <c r="A2605" t="s">
        <v>2679</v>
      </c>
      <c r="B2605" t="s">
        <v>13</v>
      </c>
      <c r="C2605" s="4">
        <v>35</v>
      </c>
      <c r="D2605" t="s">
        <v>129</v>
      </c>
      <c r="E2605" t="s">
        <v>130</v>
      </c>
      <c r="F2605" t="s">
        <v>86</v>
      </c>
      <c r="G2605" t="s">
        <v>17</v>
      </c>
      <c r="H2605" t="s">
        <v>37</v>
      </c>
      <c r="I2605" s="9">
        <v>45156</v>
      </c>
      <c r="J2605" s="9">
        <v>45164</v>
      </c>
      <c r="K2605" s="9">
        <v>45176</v>
      </c>
      <c r="L2605" t="s">
        <v>56</v>
      </c>
      <c r="M2605" s="5"/>
      <c r="P2605" s="5"/>
      <c r="Q2605" t="s">
        <v>21</v>
      </c>
      <c r="R2605" s="10" t="str">
        <f t="shared" si="80"/>
        <v>34-39</v>
      </c>
      <c r="S2605">
        <f t="shared" si="81"/>
        <v>20</v>
      </c>
    </row>
    <row r="2606" spans="1:19">
      <c r="A2606" t="s">
        <v>2680</v>
      </c>
      <c r="B2606" t="s">
        <v>13</v>
      </c>
      <c r="C2606" s="4">
        <v>31</v>
      </c>
      <c r="D2606" t="s">
        <v>14</v>
      </c>
      <c r="E2606" t="s">
        <v>15</v>
      </c>
      <c r="F2606" t="s">
        <v>44</v>
      </c>
      <c r="G2606" t="s">
        <v>27</v>
      </c>
      <c r="H2606" t="s">
        <v>18</v>
      </c>
      <c r="I2606" s="9">
        <v>45156</v>
      </c>
      <c r="J2606" s="9">
        <v>45177</v>
      </c>
      <c r="K2606" s="9">
        <v>45184</v>
      </c>
      <c r="L2606" t="s">
        <v>19</v>
      </c>
      <c r="M2606" s="4">
        <v>56037</v>
      </c>
      <c r="N2606">
        <v>3.5</v>
      </c>
      <c r="O2606" t="s">
        <v>20</v>
      </c>
      <c r="P2606" s="4">
        <v>4</v>
      </c>
      <c r="Q2606" t="s">
        <v>28</v>
      </c>
      <c r="R2606" s="10" t="str">
        <f t="shared" si="80"/>
        <v>28-33</v>
      </c>
      <c r="S2606">
        <f t="shared" si="81"/>
        <v>28</v>
      </c>
    </row>
    <row r="2607" spans="1:19">
      <c r="A2607" t="s">
        <v>2681</v>
      </c>
      <c r="B2607" t="s">
        <v>13</v>
      </c>
      <c r="C2607" s="4">
        <v>25</v>
      </c>
      <c r="D2607" t="s">
        <v>24</v>
      </c>
      <c r="E2607" t="s">
        <v>43</v>
      </c>
      <c r="F2607" t="s">
        <v>93</v>
      </c>
      <c r="G2607" t="s">
        <v>17</v>
      </c>
      <c r="H2607" t="s">
        <v>18</v>
      </c>
      <c r="I2607" s="9">
        <v>45156</v>
      </c>
      <c r="J2607" s="9">
        <v>45177</v>
      </c>
      <c r="K2607" s="9">
        <v>45188</v>
      </c>
      <c r="L2607" t="s">
        <v>38</v>
      </c>
      <c r="M2607" s="5"/>
      <c r="P2607" s="4">
        <v>5</v>
      </c>
      <c r="Q2607" t="s">
        <v>28</v>
      </c>
      <c r="R2607" s="10" t="str">
        <f t="shared" si="80"/>
        <v>22-27</v>
      </c>
      <c r="S2607">
        <f t="shared" si="81"/>
        <v>32</v>
      </c>
    </row>
    <row r="2608" spans="1:19">
      <c r="A2608" t="s">
        <v>2682</v>
      </c>
      <c r="B2608" t="s">
        <v>13</v>
      </c>
      <c r="C2608" s="4">
        <v>25</v>
      </c>
      <c r="D2608" t="s">
        <v>14</v>
      </c>
      <c r="E2608" t="s">
        <v>65</v>
      </c>
      <c r="F2608" t="s">
        <v>44</v>
      </c>
      <c r="G2608" t="s">
        <v>32</v>
      </c>
      <c r="H2608" t="s">
        <v>48</v>
      </c>
      <c r="I2608" s="9">
        <v>45157</v>
      </c>
      <c r="J2608" s="9">
        <v>45169</v>
      </c>
      <c r="K2608" s="9">
        <v>45180</v>
      </c>
      <c r="L2608" t="s">
        <v>38</v>
      </c>
      <c r="M2608" s="5"/>
      <c r="P2608" s="4">
        <v>4</v>
      </c>
      <c r="Q2608" t="s">
        <v>28</v>
      </c>
      <c r="R2608" s="10" t="str">
        <f t="shared" si="80"/>
        <v>22-27</v>
      </c>
      <c r="S2608">
        <f t="shared" si="81"/>
        <v>23</v>
      </c>
    </row>
    <row r="2609" spans="1:19">
      <c r="A2609" t="s">
        <v>2683</v>
      </c>
      <c r="B2609" t="s">
        <v>13</v>
      </c>
      <c r="C2609" s="4">
        <v>31</v>
      </c>
      <c r="D2609" t="s">
        <v>14</v>
      </c>
      <c r="E2609" t="s">
        <v>15</v>
      </c>
      <c r="F2609" t="s">
        <v>36</v>
      </c>
      <c r="G2609" t="s">
        <v>17</v>
      </c>
      <c r="H2609" t="s">
        <v>18</v>
      </c>
      <c r="I2609" s="9">
        <v>45157</v>
      </c>
      <c r="J2609" s="9">
        <v>45178</v>
      </c>
      <c r="K2609" s="9">
        <v>45186</v>
      </c>
      <c r="L2609" t="s">
        <v>19</v>
      </c>
      <c r="M2609" s="4">
        <v>57717</v>
      </c>
      <c r="N2609">
        <v>4.5999999999999996</v>
      </c>
      <c r="O2609" t="s">
        <v>20</v>
      </c>
      <c r="P2609" s="4">
        <v>4</v>
      </c>
      <c r="Q2609" t="s">
        <v>28</v>
      </c>
      <c r="R2609" s="10" t="str">
        <f t="shared" si="80"/>
        <v>28-33</v>
      </c>
      <c r="S2609">
        <f t="shared" si="81"/>
        <v>29</v>
      </c>
    </row>
    <row r="2610" spans="1:19">
      <c r="A2610" t="s">
        <v>2684</v>
      </c>
      <c r="B2610" t="s">
        <v>30</v>
      </c>
      <c r="C2610" s="4">
        <v>30</v>
      </c>
      <c r="D2610" t="s">
        <v>24</v>
      </c>
      <c r="E2610" t="s">
        <v>25</v>
      </c>
      <c r="F2610" t="s">
        <v>53</v>
      </c>
      <c r="G2610" t="s">
        <v>27</v>
      </c>
      <c r="H2610" t="s">
        <v>51</v>
      </c>
      <c r="I2610" s="9">
        <v>45157</v>
      </c>
      <c r="J2610" s="9">
        <v>45174</v>
      </c>
      <c r="K2610" s="9">
        <v>45182</v>
      </c>
      <c r="L2610" t="s">
        <v>56</v>
      </c>
      <c r="M2610" s="5"/>
      <c r="P2610" s="4">
        <v>2</v>
      </c>
      <c r="Q2610" t="s">
        <v>21</v>
      </c>
      <c r="R2610" s="10" t="str">
        <f t="shared" si="80"/>
        <v>28-33</v>
      </c>
      <c r="S2610">
        <f t="shared" si="81"/>
        <v>25</v>
      </c>
    </row>
    <row r="2611" spans="1:19">
      <c r="A2611" t="s">
        <v>2685</v>
      </c>
      <c r="B2611" t="s">
        <v>13</v>
      </c>
      <c r="C2611" s="4">
        <v>35</v>
      </c>
      <c r="D2611" t="s">
        <v>14</v>
      </c>
      <c r="E2611" t="s">
        <v>65</v>
      </c>
      <c r="F2611" t="s">
        <v>78</v>
      </c>
      <c r="G2611" t="s">
        <v>27</v>
      </c>
      <c r="H2611" t="s">
        <v>18</v>
      </c>
      <c r="I2611" s="9">
        <v>45157</v>
      </c>
      <c r="J2611" s="9">
        <v>45169</v>
      </c>
      <c r="K2611" s="9">
        <v>45174</v>
      </c>
      <c r="L2611" t="s">
        <v>19</v>
      </c>
      <c r="M2611" s="4">
        <v>57330</v>
      </c>
      <c r="N2611">
        <v>4.7</v>
      </c>
      <c r="O2611" t="s">
        <v>45</v>
      </c>
      <c r="P2611" s="4">
        <v>5</v>
      </c>
      <c r="Q2611" t="s">
        <v>21</v>
      </c>
      <c r="R2611" s="10" t="str">
        <f t="shared" si="80"/>
        <v>34-39</v>
      </c>
      <c r="S2611">
        <f t="shared" si="81"/>
        <v>17</v>
      </c>
    </row>
    <row r="2612" spans="1:19">
      <c r="A2612" t="s">
        <v>2686</v>
      </c>
      <c r="B2612" t="s">
        <v>30</v>
      </c>
      <c r="C2612" s="4">
        <v>34</v>
      </c>
      <c r="D2612" t="s">
        <v>14</v>
      </c>
      <c r="E2612" t="s">
        <v>15</v>
      </c>
      <c r="F2612" t="s">
        <v>36</v>
      </c>
      <c r="G2612" t="s">
        <v>69</v>
      </c>
      <c r="H2612" t="s">
        <v>37</v>
      </c>
      <c r="I2612" s="9">
        <v>45157</v>
      </c>
      <c r="J2612" s="9">
        <v>45172</v>
      </c>
      <c r="K2612" s="9">
        <v>45183</v>
      </c>
      <c r="L2612" t="s">
        <v>19</v>
      </c>
      <c r="M2612" s="4">
        <v>69246</v>
      </c>
      <c r="N2612">
        <v>3.8</v>
      </c>
      <c r="O2612" t="s">
        <v>20</v>
      </c>
      <c r="P2612" s="4">
        <v>3</v>
      </c>
      <c r="Q2612" t="s">
        <v>21</v>
      </c>
      <c r="R2612" s="10" t="str">
        <f t="shared" si="80"/>
        <v>34-39</v>
      </c>
      <c r="S2612">
        <f t="shared" si="81"/>
        <v>26</v>
      </c>
    </row>
    <row r="2613" spans="1:19">
      <c r="A2613" t="s">
        <v>2687</v>
      </c>
      <c r="B2613" t="s">
        <v>13</v>
      </c>
      <c r="C2613" s="4">
        <v>29</v>
      </c>
      <c r="D2613" t="s">
        <v>24</v>
      </c>
      <c r="E2613" t="s">
        <v>43</v>
      </c>
      <c r="F2613" t="s">
        <v>44</v>
      </c>
      <c r="G2613" t="s">
        <v>69</v>
      </c>
      <c r="H2613" t="s">
        <v>67</v>
      </c>
      <c r="I2613" s="9">
        <v>45158</v>
      </c>
      <c r="J2613" s="9">
        <v>45174</v>
      </c>
      <c r="K2613" s="9">
        <v>45183</v>
      </c>
      <c r="L2613" t="s">
        <v>19</v>
      </c>
      <c r="M2613" s="4">
        <v>82842</v>
      </c>
      <c r="N2613">
        <v>4.7</v>
      </c>
      <c r="O2613" t="s">
        <v>20</v>
      </c>
      <c r="P2613" s="4">
        <v>5</v>
      </c>
      <c r="Q2613" t="s">
        <v>21</v>
      </c>
      <c r="R2613" s="10" t="str">
        <f t="shared" si="80"/>
        <v>28-33</v>
      </c>
      <c r="S2613">
        <f t="shared" si="81"/>
        <v>25</v>
      </c>
    </row>
    <row r="2614" spans="1:19">
      <c r="A2614" t="s">
        <v>2688</v>
      </c>
      <c r="B2614" t="s">
        <v>13</v>
      </c>
      <c r="C2614" s="4">
        <v>30</v>
      </c>
      <c r="D2614" t="s">
        <v>14</v>
      </c>
      <c r="E2614" t="s">
        <v>15</v>
      </c>
      <c r="F2614" t="s">
        <v>31</v>
      </c>
      <c r="G2614" t="s">
        <v>27</v>
      </c>
      <c r="H2614" t="s">
        <v>18</v>
      </c>
      <c r="I2614" s="9">
        <v>45158</v>
      </c>
      <c r="J2614" s="9">
        <v>45177</v>
      </c>
      <c r="K2614" s="9">
        <v>45185</v>
      </c>
      <c r="L2614" t="s">
        <v>38</v>
      </c>
      <c r="M2614" s="5"/>
      <c r="P2614" s="4">
        <v>4</v>
      </c>
      <c r="Q2614" t="s">
        <v>21</v>
      </c>
      <c r="R2614" s="10" t="str">
        <f t="shared" si="80"/>
        <v>28-33</v>
      </c>
      <c r="S2614">
        <f t="shared" si="81"/>
        <v>27</v>
      </c>
    </row>
    <row r="2615" spans="1:19">
      <c r="A2615" t="s">
        <v>2689</v>
      </c>
      <c r="B2615" t="s">
        <v>30</v>
      </c>
      <c r="C2615" s="4">
        <v>22</v>
      </c>
      <c r="D2615" t="s">
        <v>14</v>
      </c>
      <c r="E2615" t="s">
        <v>15</v>
      </c>
      <c r="F2615" t="s">
        <v>36</v>
      </c>
      <c r="G2615" t="s">
        <v>27</v>
      </c>
      <c r="H2615" t="s">
        <v>18</v>
      </c>
      <c r="I2615" s="9">
        <v>45158</v>
      </c>
      <c r="J2615" s="9">
        <v>45173</v>
      </c>
      <c r="K2615" s="9">
        <v>45183</v>
      </c>
      <c r="L2615" t="s">
        <v>19</v>
      </c>
      <c r="M2615" s="5"/>
      <c r="O2615" t="s">
        <v>20</v>
      </c>
      <c r="P2615" s="4">
        <v>3</v>
      </c>
      <c r="Q2615" t="s">
        <v>28</v>
      </c>
      <c r="R2615" s="10" t="str">
        <f t="shared" si="80"/>
        <v>22-27</v>
      </c>
      <c r="S2615">
        <f t="shared" si="81"/>
        <v>25</v>
      </c>
    </row>
    <row r="2616" spans="1:19">
      <c r="A2616" t="s">
        <v>2690</v>
      </c>
      <c r="B2616" t="s">
        <v>13</v>
      </c>
      <c r="C2616" s="4">
        <v>51</v>
      </c>
      <c r="D2616" t="s">
        <v>24</v>
      </c>
      <c r="E2616" t="s">
        <v>25</v>
      </c>
      <c r="F2616" t="s">
        <v>78</v>
      </c>
      <c r="G2616" t="s">
        <v>66</v>
      </c>
      <c r="H2616" t="s">
        <v>51</v>
      </c>
      <c r="I2616" s="9">
        <v>45158</v>
      </c>
      <c r="J2616" s="9">
        <v>45169</v>
      </c>
      <c r="K2616" s="9">
        <v>45179</v>
      </c>
      <c r="L2616" t="s">
        <v>19</v>
      </c>
      <c r="M2616" s="5"/>
      <c r="O2616" t="s">
        <v>45</v>
      </c>
      <c r="P2616" s="4">
        <v>4</v>
      </c>
      <c r="Q2616" t="s">
        <v>21</v>
      </c>
      <c r="R2616" s="10" t="str">
        <f t="shared" si="80"/>
        <v>46-51</v>
      </c>
      <c r="S2616">
        <f t="shared" si="81"/>
        <v>21</v>
      </c>
    </row>
    <row r="2617" spans="1:19">
      <c r="A2617" t="s">
        <v>2691</v>
      </c>
      <c r="B2617" t="s">
        <v>13</v>
      </c>
      <c r="C2617" s="4">
        <v>22</v>
      </c>
      <c r="D2617" t="s">
        <v>129</v>
      </c>
      <c r="E2617" t="s">
        <v>130</v>
      </c>
      <c r="F2617" t="s">
        <v>36</v>
      </c>
      <c r="G2617" t="s">
        <v>17</v>
      </c>
      <c r="H2617" t="s">
        <v>18</v>
      </c>
      <c r="I2617" s="9">
        <v>45158</v>
      </c>
      <c r="J2617" s="9">
        <v>45166</v>
      </c>
      <c r="K2617" s="9">
        <v>45171</v>
      </c>
      <c r="L2617" t="s">
        <v>19</v>
      </c>
      <c r="M2617" s="4">
        <v>66312</v>
      </c>
      <c r="N2617">
        <v>3.5</v>
      </c>
      <c r="O2617" t="s">
        <v>20</v>
      </c>
      <c r="P2617" s="5"/>
      <c r="Q2617" t="s">
        <v>28</v>
      </c>
      <c r="R2617" s="10" t="str">
        <f t="shared" si="80"/>
        <v>22-27</v>
      </c>
      <c r="S2617">
        <f t="shared" si="81"/>
        <v>13</v>
      </c>
    </row>
    <row r="2618" spans="1:19">
      <c r="A2618" t="s">
        <v>2692</v>
      </c>
      <c r="B2618" t="s">
        <v>13</v>
      </c>
      <c r="C2618" s="4">
        <v>28</v>
      </c>
      <c r="D2618" t="s">
        <v>24</v>
      </c>
      <c r="E2618" t="s">
        <v>43</v>
      </c>
      <c r="F2618" t="s">
        <v>53</v>
      </c>
      <c r="G2618" t="s">
        <v>17</v>
      </c>
      <c r="H2618" t="s">
        <v>18</v>
      </c>
      <c r="I2618" s="9">
        <v>45159</v>
      </c>
      <c r="J2618" s="9">
        <v>45179</v>
      </c>
      <c r="K2618" s="9">
        <v>45190</v>
      </c>
      <c r="L2618" t="s">
        <v>19</v>
      </c>
      <c r="M2618" s="4">
        <v>75126</v>
      </c>
      <c r="N2618">
        <v>3.7</v>
      </c>
      <c r="O2618" t="s">
        <v>45</v>
      </c>
      <c r="P2618" s="4">
        <v>4</v>
      </c>
      <c r="Q2618" t="s">
        <v>28</v>
      </c>
      <c r="R2618" s="10" t="str">
        <f t="shared" si="80"/>
        <v>28-33</v>
      </c>
      <c r="S2618">
        <f t="shared" si="81"/>
        <v>31</v>
      </c>
    </row>
    <row r="2619" spans="1:19">
      <c r="A2619" t="s">
        <v>2693</v>
      </c>
      <c r="B2619" t="s">
        <v>13</v>
      </c>
      <c r="C2619" s="4">
        <v>22</v>
      </c>
      <c r="D2619" t="s">
        <v>129</v>
      </c>
      <c r="E2619" t="s">
        <v>205</v>
      </c>
      <c r="F2619" t="s">
        <v>78</v>
      </c>
      <c r="G2619" t="s">
        <v>32</v>
      </c>
      <c r="H2619" t="s">
        <v>48</v>
      </c>
      <c r="I2619" s="9">
        <v>45159</v>
      </c>
      <c r="J2619" s="9">
        <v>45167</v>
      </c>
      <c r="K2619" s="9">
        <v>45177</v>
      </c>
      <c r="L2619" t="s">
        <v>19</v>
      </c>
      <c r="M2619" s="5"/>
      <c r="O2619" t="s">
        <v>20</v>
      </c>
      <c r="P2619" s="4">
        <v>4</v>
      </c>
      <c r="Q2619" t="s">
        <v>28</v>
      </c>
      <c r="R2619" s="10" t="str">
        <f t="shared" si="80"/>
        <v>22-27</v>
      </c>
      <c r="S2619">
        <f t="shared" si="81"/>
        <v>18</v>
      </c>
    </row>
    <row r="2620" spans="1:19">
      <c r="A2620" t="s">
        <v>2694</v>
      </c>
      <c r="B2620" t="s">
        <v>30</v>
      </c>
      <c r="C2620" s="4">
        <v>27</v>
      </c>
      <c r="D2620" t="s">
        <v>14</v>
      </c>
      <c r="E2620" t="s">
        <v>15</v>
      </c>
      <c r="F2620" t="s">
        <v>61</v>
      </c>
      <c r="G2620" t="s">
        <v>27</v>
      </c>
      <c r="H2620" t="s">
        <v>48</v>
      </c>
      <c r="I2620" s="9">
        <v>45159</v>
      </c>
      <c r="J2620" s="9">
        <v>45169</v>
      </c>
      <c r="K2620" s="9">
        <v>45179</v>
      </c>
      <c r="L2620" t="s">
        <v>19</v>
      </c>
      <c r="M2620" s="4">
        <v>58086</v>
      </c>
      <c r="N2620">
        <v>3.6</v>
      </c>
      <c r="O2620" t="s">
        <v>45</v>
      </c>
      <c r="P2620" s="4">
        <v>5</v>
      </c>
      <c r="Q2620" t="s">
        <v>28</v>
      </c>
      <c r="R2620" s="10" t="str">
        <f t="shared" si="80"/>
        <v>22-27</v>
      </c>
      <c r="S2620">
        <f t="shared" si="81"/>
        <v>20</v>
      </c>
    </row>
    <row r="2621" spans="1:19">
      <c r="A2621" t="s">
        <v>2695</v>
      </c>
      <c r="B2621" t="s">
        <v>13</v>
      </c>
      <c r="C2621" s="4">
        <v>37</v>
      </c>
      <c r="D2621" t="s">
        <v>58</v>
      </c>
      <c r="E2621" t="s">
        <v>111</v>
      </c>
      <c r="F2621" t="s">
        <v>78</v>
      </c>
      <c r="G2621" t="s">
        <v>17</v>
      </c>
      <c r="H2621" t="s">
        <v>18</v>
      </c>
      <c r="I2621" s="9">
        <v>45159</v>
      </c>
      <c r="J2621" s="9">
        <v>45171</v>
      </c>
      <c r="K2621" s="9">
        <v>45177</v>
      </c>
      <c r="L2621" t="s">
        <v>19</v>
      </c>
      <c r="M2621" s="4">
        <v>59996</v>
      </c>
      <c r="N2621">
        <v>4.2</v>
      </c>
      <c r="O2621" t="s">
        <v>45</v>
      </c>
      <c r="P2621" s="5"/>
      <c r="Q2621" t="s">
        <v>28</v>
      </c>
      <c r="R2621" s="10" t="str">
        <f t="shared" si="80"/>
        <v>34-39</v>
      </c>
      <c r="S2621">
        <f t="shared" si="81"/>
        <v>18</v>
      </c>
    </row>
    <row r="2622" spans="1:19">
      <c r="A2622" t="s">
        <v>2696</v>
      </c>
      <c r="B2622" t="s">
        <v>30</v>
      </c>
      <c r="C2622" s="4">
        <v>24</v>
      </c>
      <c r="D2622" t="s">
        <v>40</v>
      </c>
      <c r="E2622" t="s">
        <v>41</v>
      </c>
      <c r="F2622" t="s">
        <v>53</v>
      </c>
      <c r="G2622" t="s">
        <v>69</v>
      </c>
      <c r="H2622" t="s">
        <v>18</v>
      </c>
      <c r="I2622" s="9">
        <v>45159</v>
      </c>
      <c r="J2622" s="9">
        <v>45171</v>
      </c>
      <c r="K2622" s="9">
        <v>45175</v>
      </c>
      <c r="L2622" t="s">
        <v>19</v>
      </c>
      <c r="M2622" s="4">
        <v>82872</v>
      </c>
      <c r="N2622">
        <v>4.0999999999999996</v>
      </c>
      <c r="O2622" t="s">
        <v>20</v>
      </c>
      <c r="P2622" s="4">
        <v>5</v>
      </c>
      <c r="Q2622" t="s">
        <v>28</v>
      </c>
      <c r="R2622" s="10" t="str">
        <f t="shared" si="80"/>
        <v>22-27</v>
      </c>
      <c r="S2622">
        <f t="shared" si="81"/>
        <v>16</v>
      </c>
    </row>
    <row r="2623" spans="1:19">
      <c r="A2623" t="s">
        <v>2697</v>
      </c>
      <c r="B2623" t="s">
        <v>30</v>
      </c>
      <c r="C2623" s="4">
        <v>40</v>
      </c>
      <c r="D2623" t="s">
        <v>24</v>
      </c>
      <c r="E2623" t="s">
        <v>43</v>
      </c>
      <c r="F2623" t="s">
        <v>44</v>
      </c>
      <c r="G2623" t="s">
        <v>27</v>
      </c>
      <c r="H2623" t="s">
        <v>51</v>
      </c>
      <c r="I2623" s="9">
        <v>45159</v>
      </c>
      <c r="J2623" s="9">
        <v>45177</v>
      </c>
      <c r="K2623" s="9">
        <v>45185</v>
      </c>
      <c r="L2623" t="s">
        <v>56</v>
      </c>
      <c r="M2623" s="5"/>
      <c r="P2623" s="4">
        <v>4</v>
      </c>
      <c r="Q2623" t="s">
        <v>28</v>
      </c>
      <c r="R2623" s="10" t="str">
        <f t="shared" si="80"/>
        <v>40-45</v>
      </c>
      <c r="S2623">
        <f t="shared" si="81"/>
        <v>26</v>
      </c>
    </row>
    <row r="2624" spans="1:19">
      <c r="A2624" t="s">
        <v>2698</v>
      </c>
      <c r="B2624" t="s">
        <v>13</v>
      </c>
      <c r="C2624" s="4">
        <v>24</v>
      </c>
      <c r="D2624" t="s">
        <v>129</v>
      </c>
      <c r="E2624" t="s">
        <v>205</v>
      </c>
      <c r="F2624" t="s">
        <v>26</v>
      </c>
      <c r="G2624" t="s">
        <v>17</v>
      </c>
      <c r="H2624" t="s">
        <v>18</v>
      </c>
      <c r="I2624" s="9">
        <v>45160</v>
      </c>
      <c r="J2624" s="9">
        <v>45181</v>
      </c>
      <c r="K2624" s="9">
        <v>45192</v>
      </c>
      <c r="L2624" t="s">
        <v>56</v>
      </c>
      <c r="M2624" s="5"/>
      <c r="P2624" s="4">
        <v>5</v>
      </c>
      <c r="Q2624" t="s">
        <v>28</v>
      </c>
      <c r="R2624" s="10" t="str">
        <f t="shared" si="80"/>
        <v>22-27</v>
      </c>
      <c r="S2624">
        <f t="shared" si="81"/>
        <v>32</v>
      </c>
    </row>
    <row r="2625" spans="1:19">
      <c r="A2625" t="s">
        <v>2699</v>
      </c>
      <c r="B2625" t="s">
        <v>23</v>
      </c>
      <c r="C2625" s="4">
        <v>33</v>
      </c>
      <c r="D2625" t="s">
        <v>14</v>
      </c>
      <c r="E2625" t="s">
        <v>15</v>
      </c>
      <c r="F2625" t="s">
        <v>61</v>
      </c>
      <c r="G2625" t="s">
        <v>17</v>
      </c>
      <c r="H2625" t="s">
        <v>37</v>
      </c>
      <c r="I2625" s="9">
        <v>45160</v>
      </c>
      <c r="J2625" s="9">
        <v>45178</v>
      </c>
      <c r="K2625" s="9">
        <v>45183</v>
      </c>
      <c r="L2625" t="s">
        <v>19</v>
      </c>
      <c r="M2625" s="4">
        <v>52932</v>
      </c>
      <c r="N2625">
        <v>5</v>
      </c>
      <c r="O2625" t="s">
        <v>20</v>
      </c>
      <c r="P2625" s="4">
        <v>5</v>
      </c>
      <c r="Q2625" t="s">
        <v>28</v>
      </c>
      <c r="R2625" s="10" t="str">
        <f t="shared" si="80"/>
        <v>28-33</v>
      </c>
      <c r="S2625">
        <f t="shared" si="81"/>
        <v>23</v>
      </c>
    </row>
    <row r="2626" spans="1:19">
      <c r="A2626" t="s">
        <v>2700</v>
      </c>
      <c r="B2626" t="s">
        <v>13</v>
      </c>
      <c r="C2626" s="4">
        <v>38</v>
      </c>
      <c r="D2626" t="s">
        <v>14</v>
      </c>
      <c r="E2626" t="s">
        <v>65</v>
      </c>
      <c r="F2626" t="s">
        <v>106</v>
      </c>
      <c r="G2626" t="s">
        <v>66</v>
      </c>
      <c r="H2626" t="s">
        <v>18</v>
      </c>
      <c r="I2626" s="9">
        <v>45161</v>
      </c>
      <c r="J2626" s="9">
        <v>45176</v>
      </c>
      <c r="K2626" s="9">
        <v>45186</v>
      </c>
      <c r="L2626" t="s">
        <v>38</v>
      </c>
      <c r="M2626" s="5"/>
      <c r="P2626" s="4">
        <v>3</v>
      </c>
      <c r="Q2626" t="s">
        <v>28</v>
      </c>
      <c r="R2626" s="10" t="str">
        <f t="shared" si="80"/>
        <v>34-39</v>
      </c>
      <c r="S2626">
        <f t="shared" si="81"/>
        <v>25</v>
      </c>
    </row>
    <row r="2627" spans="1:19">
      <c r="A2627" t="s">
        <v>2701</v>
      </c>
      <c r="B2627" t="s">
        <v>23</v>
      </c>
      <c r="C2627" s="4">
        <v>32</v>
      </c>
      <c r="D2627" t="s">
        <v>14</v>
      </c>
      <c r="E2627" t="s">
        <v>15</v>
      </c>
      <c r="F2627" t="s">
        <v>31</v>
      </c>
      <c r="G2627" t="s">
        <v>27</v>
      </c>
      <c r="H2627" t="s">
        <v>37</v>
      </c>
      <c r="I2627" s="9">
        <v>45161</v>
      </c>
      <c r="J2627" s="9">
        <v>45170</v>
      </c>
      <c r="K2627" s="9">
        <v>45174</v>
      </c>
      <c r="L2627" t="s">
        <v>19</v>
      </c>
      <c r="M2627" s="4">
        <v>85022</v>
      </c>
      <c r="N2627">
        <v>4.7</v>
      </c>
      <c r="O2627" t="s">
        <v>20</v>
      </c>
      <c r="P2627" s="4">
        <v>4</v>
      </c>
      <c r="Q2627" t="s">
        <v>28</v>
      </c>
      <c r="R2627" s="10" t="str">
        <f t="shared" ref="R2627:R2690" si="82">IF(AND(C2627&gt;=22,C2627&lt;=27),"22-27",
 IF(AND(C2627&gt;=28,C2627&lt;=33),"28-33",
 IF(AND(C2627&gt;=34,C2627&lt;=39),"34-39",
 IF(AND(C2627&gt;=40,C2627&lt;=45),"40-45",
 IF(AND(C2627&gt;=46,C2627&lt;=51),"46-51",
 IF(AND(C2627&gt;=52,C2627&lt;=57),"52-57","Other"))))))</f>
        <v>28-33</v>
      </c>
      <c r="S2627">
        <f t="shared" ref="S2627:S2690" si="83">K2627-I2627</f>
        <v>13</v>
      </c>
    </row>
    <row r="2628" spans="1:19">
      <c r="A2628" t="s">
        <v>2702</v>
      </c>
      <c r="B2628" t="s">
        <v>13</v>
      </c>
      <c r="C2628" s="4">
        <v>25</v>
      </c>
      <c r="D2628" t="s">
        <v>34</v>
      </c>
      <c r="E2628" t="s">
        <v>47</v>
      </c>
      <c r="F2628" t="s">
        <v>96</v>
      </c>
      <c r="G2628" t="s">
        <v>69</v>
      </c>
      <c r="H2628" t="s">
        <v>48</v>
      </c>
      <c r="I2628" s="9">
        <v>45162</v>
      </c>
      <c r="J2628" s="9">
        <v>45180</v>
      </c>
      <c r="K2628" s="9">
        <v>45188</v>
      </c>
      <c r="L2628" t="s">
        <v>19</v>
      </c>
      <c r="M2628" s="5"/>
      <c r="O2628" t="s">
        <v>20</v>
      </c>
      <c r="P2628" s="4">
        <v>4</v>
      </c>
      <c r="Q2628" t="s">
        <v>28</v>
      </c>
      <c r="R2628" s="10" t="str">
        <f t="shared" si="82"/>
        <v>22-27</v>
      </c>
      <c r="S2628">
        <f t="shared" si="83"/>
        <v>26</v>
      </c>
    </row>
    <row r="2629" spans="1:19">
      <c r="A2629" t="s">
        <v>2703</v>
      </c>
      <c r="B2629" t="s">
        <v>30</v>
      </c>
      <c r="C2629" s="4">
        <v>24</v>
      </c>
      <c r="D2629" t="s">
        <v>129</v>
      </c>
      <c r="E2629" t="s">
        <v>205</v>
      </c>
      <c r="F2629" t="s">
        <v>86</v>
      </c>
      <c r="G2629" t="s">
        <v>27</v>
      </c>
      <c r="H2629" t="s">
        <v>37</v>
      </c>
      <c r="I2629" s="9">
        <v>45162</v>
      </c>
      <c r="J2629" s="9">
        <v>45180</v>
      </c>
      <c r="K2629" s="9">
        <v>45184</v>
      </c>
      <c r="L2629" t="s">
        <v>75</v>
      </c>
      <c r="M2629" s="5"/>
      <c r="P2629" s="4">
        <v>4</v>
      </c>
      <c r="Q2629" t="s">
        <v>28</v>
      </c>
      <c r="R2629" s="10" t="str">
        <f t="shared" si="82"/>
        <v>22-27</v>
      </c>
      <c r="S2629">
        <f t="shared" si="83"/>
        <v>22</v>
      </c>
    </row>
    <row r="2630" spans="1:19">
      <c r="A2630" t="s">
        <v>2704</v>
      </c>
      <c r="B2630" t="s">
        <v>13</v>
      </c>
      <c r="C2630" s="4">
        <v>45</v>
      </c>
      <c r="D2630" t="s">
        <v>24</v>
      </c>
      <c r="E2630" t="s">
        <v>25</v>
      </c>
      <c r="F2630" t="s">
        <v>31</v>
      </c>
      <c r="G2630" t="s">
        <v>17</v>
      </c>
      <c r="H2630" t="s">
        <v>37</v>
      </c>
      <c r="I2630" s="9">
        <v>45162</v>
      </c>
      <c r="J2630" s="9">
        <v>45184</v>
      </c>
      <c r="K2630" s="9">
        <v>45195</v>
      </c>
      <c r="L2630" t="s">
        <v>38</v>
      </c>
      <c r="M2630" s="5"/>
      <c r="P2630" s="4">
        <v>4</v>
      </c>
      <c r="Q2630" t="s">
        <v>28</v>
      </c>
      <c r="R2630" s="10" t="str">
        <f t="shared" si="82"/>
        <v>40-45</v>
      </c>
      <c r="S2630">
        <f t="shared" si="83"/>
        <v>33</v>
      </c>
    </row>
    <row r="2631" spans="1:19">
      <c r="A2631" t="s">
        <v>2705</v>
      </c>
      <c r="B2631" t="s">
        <v>13</v>
      </c>
      <c r="C2631" s="4">
        <v>40</v>
      </c>
      <c r="D2631" t="s">
        <v>231</v>
      </c>
      <c r="E2631" t="s">
        <v>551</v>
      </c>
      <c r="F2631" t="s">
        <v>36</v>
      </c>
      <c r="G2631" t="s">
        <v>27</v>
      </c>
      <c r="H2631" t="s">
        <v>51</v>
      </c>
      <c r="I2631" s="9">
        <v>45163</v>
      </c>
      <c r="J2631" s="9">
        <v>45175</v>
      </c>
      <c r="K2631" s="9">
        <v>45179</v>
      </c>
      <c r="L2631" t="s">
        <v>19</v>
      </c>
      <c r="M2631" s="4">
        <v>64248</v>
      </c>
      <c r="N2631">
        <v>4.9000000000000004</v>
      </c>
      <c r="O2631" t="s">
        <v>20</v>
      </c>
      <c r="P2631" s="5"/>
      <c r="Q2631" t="s">
        <v>28</v>
      </c>
      <c r="R2631" s="10" t="str">
        <f t="shared" si="82"/>
        <v>40-45</v>
      </c>
      <c r="S2631">
        <f t="shared" si="83"/>
        <v>16</v>
      </c>
    </row>
    <row r="2632" spans="1:19">
      <c r="A2632" t="s">
        <v>2706</v>
      </c>
      <c r="B2632" t="s">
        <v>30</v>
      </c>
      <c r="C2632" s="4">
        <v>38</v>
      </c>
      <c r="D2632" t="s">
        <v>24</v>
      </c>
      <c r="E2632" t="s">
        <v>25</v>
      </c>
      <c r="F2632" t="s">
        <v>31</v>
      </c>
      <c r="G2632" t="s">
        <v>69</v>
      </c>
      <c r="H2632" t="s">
        <v>48</v>
      </c>
      <c r="I2632" s="9">
        <v>45163</v>
      </c>
      <c r="J2632" s="9">
        <v>45177</v>
      </c>
      <c r="K2632" s="9">
        <v>45186</v>
      </c>
      <c r="L2632" t="s">
        <v>19</v>
      </c>
      <c r="M2632" s="4">
        <v>77135</v>
      </c>
      <c r="N2632">
        <v>4.9000000000000004</v>
      </c>
      <c r="O2632" t="s">
        <v>20</v>
      </c>
      <c r="P2632" s="4">
        <v>5</v>
      </c>
      <c r="Q2632" t="s">
        <v>28</v>
      </c>
      <c r="R2632" s="10" t="str">
        <f t="shared" si="82"/>
        <v>34-39</v>
      </c>
      <c r="S2632">
        <f t="shared" si="83"/>
        <v>23</v>
      </c>
    </row>
    <row r="2633" spans="1:19">
      <c r="A2633" t="s">
        <v>2707</v>
      </c>
      <c r="B2633" t="s">
        <v>30</v>
      </c>
      <c r="C2633" s="4">
        <v>34</v>
      </c>
      <c r="D2633" t="s">
        <v>14</v>
      </c>
      <c r="E2633" t="s">
        <v>65</v>
      </c>
      <c r="F2633" t="s">
        <v>36</v>
      </c>
      <c r="G2633" t="s">
        <v>27</v>
      </c>
      <c r="H2633" t="s">
        <v>18</v>
      </c>
      <c r="I2633" s="9">
        <v>45163</v>
      </c>
      <c r="J2633" s="9">
        <v>45173</v>
      </c>
      <c r="K2633" s="9">
        <v>45179</v>
      </c>
      <c r="L2633" t="s">
        <v>38</v>
      </c>
      <c r="M2633" s="5"/>
      <c r="P2633" s="4">
        <v>3</v>
      </c>
      <c r="Q2633" t="s">
        <v>28</v>
      </c>
      <c r="R2633" s="10" t="str">
        <f t="shared" si="82"/>
        <v>34-39</v>
      </c>
      <c r="S2633">
        <f t="shared" si="83"/>
        <v>16</v>
      </c>
    </row>
    <row r="2634" spans="1:19">
      <c r="A2634" t="s">
        <v>2708</v>
      </c>
      <c r="B2634" t="s">
        <v>13</v>
      </c>
      <c r="C2634" s="4">
        <v>22</v>
      </c>
      <c r="D2634" t="s">
        <v>14</v>
      </c>
      <c r="E2634" t="s">
        <v>15</v>
      </c>
      <c r="F2634" t="s">
        <v>78</v>
      </c>
      <c r="G2634" t="s">
        <v>69</v>
      </c>
      <c r="H2634" t="s">
        <v>37</v>
      </c>
      <c r="I2634" s="9">
        <v>45163</v>
      </c>
      <c r="J2634" s="9">
        <v>45178</v>
      </c>
      <c r="K2634" s="9">
        <v>45189</v>
      </c>
      <c r="L2634" t="s">
        <v>38</v>
      </c>
      <c r="M2634" s="5"/>
      <c r="P2634" s="4">
        <v>5</v>
      </c>
      <c r="Q2634" t="s">
        <v>63</v>
      </c>
      <c r="R2634" s="10" t="str">
        <f t="shared" si="82"/>
        <v>22-27</v>
      </c>
      <c r="S2634">
        <f t="shared" si="83"/>
        <v>26</v>
      </c>
    </row>
    <row r="2635" spans="1:19">
      <c r="A2635" t="s">
        <v>2709</v>
      </c>
      <c r="B2635" t="s">
        <v>13</v>
      </c>
      <c r="C2635" s="4">
        <v>31</v>
      </c>
      <c r="D2635" t="s">
        <v>24</v>
      </c>
      <c r="E2635" t="s">
        <v>43</v>
      </c>
      <c r="F2635" t="s">
        <v>50</v>
      </c>
      <c r="G2635" t="s">
        <v>17</v>
      </c>
      <c r="H2635" t="s">
        <v>48</v>
      </c>
      <c r="I2635" s="9">
        <v>45164</v>
      </c>
      <c r="J2635" s="9">
        <v>45186</v>
      </c>
      <c r="K2635" s="9">
        <v>45197</v>
      </c>
      <c r="L2635" t="s">
        <v>19</v>
      </c>
      <c r="M2635" s="4">
        <v>44818</v>
      </c>
      <c r="N2635">
        <v>4.5</v>
      </c>
      <c r="O2635" t="s">
        <v>20</v>
      </c>
      <c r="P2635" s="4">
        <v>4</v>
      </c>
      <c r="Q2635" t="s">
        <v>28</v>
      </c>
      <c r="R2635" s="10" t="str">
        <f t="shared" si="82"/>
        <v>28-33</v>
      </c>
      <c r="S2635">
        <f t="shared" si="83"/>
        <v>33</v>
      </c>
    </row>
    <row r="2636" spans="1:19">
      <c r="A2636" t="s">
        <v>2710</v>
      </c>
      <c r="B2636" t="s">
        <v>30</v>
      </c>
      <c r="C2636" s="4">
        <v>31</v>
      </c>
      <c r="D2636" t="s">
        <v>14</v>
      </c>
      <c r="E2636" t="s">
        <v>65</v>
      </c>
      <c r="F2636" t="s">
        <v>96</v>
      </c>
      <c r="G2636" t="s">
        <v>32</v>
      </c>
      <c r="H2636" t="s">
        <v>67</v>
      </c>
      <c r="I2636" s="9">
        <v>45164</v>
      </c>
      <c r="J2636" s="9">
        <v>45183</v>
      </c>
      <c r="K2636" s="9">
        <v>45191</v>
      </c>
      <c r="L2636" t="s">
        <v>38</v>
      </c>
      <c r="M2636" s="5"/>
      <c r="P2636" s="4">
        <v>4</v>
      </c>
      <c r="Q2636" t="s">
        <v>28</v>
      </c>
      <c r="R2636" s="10" t="str">
        <f t="shared" si="82"/>
        <v>28-33</v>
      </c>
      <c r="S2636">
        <f t="shared" si="83"/>
        <v>27</v>
      </c>
    </row>
    <row r="2637" spans="1:19">
      <c r="A2637" t="s">
        <v>2711</v>
      </c>
      <c r="B2637" t="s">
        <v>30</v>
      </c>
      <c r="C2637" s="4">
        <v>30</v>
      </c>
      <c r="D2637" t="s">
        <v>14</v>
      </c>
      <c r="E2637" t="s">
        <v>65</v>
      </c>
      <c r="F2637" t="s">
        <v>16</v>
      </c>
      <c r="G2637" t="s">
        <v>27</v>
      </c>
      <c r="H2637" t="s">
        <v>18</v>
      </c>
      <c r="I2637" s="9">
        <v>45164</v>
      </c>
      <c r="J2637" s="9">
        <v>45182</v>
      </c>
      <c r="K2637" s="9">
        <v>45186</v>
      </c>
      <c r="L2637" t="s">
        <v>19</v>
      </c>
      <c r="M2637" s="4">
        <v>67495</v>
      </c>
      <c r="N2637">
        <v>4.3</v>
      </c>
      <c r="O2637" t="s">
        <v>20</v>
      </c>
      <c r="P2637" s="4">
        <v>3</v>
      </c>
      <c r="Q2637" t="s">
        <v>28</v>
      </c>
      <c r="R2637" s="10" t="str">
        <f t="shared" si="82"/>
        <v>28-33</v>
      </c>
      <c r="S2637">
        <f t="shared" si="83"/>
        <v>22</v>
      </c>
    </row>
    <row r="2638" spans="1:19">
      <c r="A2638" t="s">
        <v>2712</v>
      </c>
      <c r="B2638" t="s">
        <v>23</v>
      </c>
      <c r="C2638" s="4">
        <v>23</v>
      </c>
      <c r="D2638" t="s">
        <v>14</v>
      </c>
      <c r="E2638" t="s">
        <v>65</v>
      </c>
      <c r="F2638" t="s">
        <v>16</v>
      </c>
      <c r="G2638" t="s">
        <v>27</v>
      </c>
      <c r="H2638" t="s">
        <v>18</v>
      </c>
      <c r="I2638" s="9">
        <v>45164</v>
      </c>
      <c r="J2638" s="9">
        <v>45175</v>
      </c>
      <c r="K2638" s="9">
        <v>45181</v>
      </c>
      <c r="L2638" t="s">
        <v>19</v>
      </c>
      <c r="M2638" s="4">
        <v>51621</v>
      </c>
      <c r="N2638">
        <v>4.3</v>
      </c>
      <c r="O2638" t="s">
        <v>20</v>
      </c>
      <c r="P2638" s="4">
        <v>3</v>
      </c>
      <c r="Q2638" t="s">
        <v>28</v>
      </c>
      <c r="R2638" s="10" t="str">
        <f t="shared" si="82"/>
        <v>22-27</v>
      </c>
      <c r="S2638">
        <f t="shared" si="83"/>
        <v>17</v>
      </c>
    </row>
    <row r="2639" spans="1:19">
      <c r="A2639" t="s">
        <v>2713</v>
      </c>
      <c r="B2639" t="s">
        <v>30</v>
      </c>
      <c r="C2639" s="4">
        <v>31</v>
      </c>
      <c r="D2639" t="s">
        <v>24</v>
      </c>
      <c r="E2639" t="s">
        <v>25</v>
      </c>
      <c r="F2639" t="s">
        <v>73</v>
      </c>
      <c r="G2639" t="s">
        <v>17</v>
      </c>
      <c r="H2639" t="s">
        <v>37</v>
      </c>
      <c r="I2639" s="9">
        <v>45164</v>
      </c>
      <c r="J2639" s="9">
        <v>45172</v>
      </c>
      <c r="K2639" s="9">
        <v>45181</v>
      </c>
      <c r="L2639" t="s">
        <v>19</v>
      </c>
      <c r="M2639" s="5"/>
      <c r="O2639" t="s">
        <v>20</v>
      </c>
      <c r="P2639" s="5"/>
      <c r="Q2639" t="s">
        <v>63</v>
      </c>
      <c r="R2639" s="10" t="str">
        <f t="shared" si="82"/>
        <v>28-33</v>
      </c>
      <c r="S2639">
        <f t="shared" si="83"/>
        <v>17</v>
      </c>
    </row>
    <row r="2640" spans="1:19">
      <c r="A2640" t="s">
        <v>2714</v>
      </c>
      <c r="B2640" t="s">
        <v>23</v>
      </c>
      <c r="C2640" s="4">
        <v>36</v>
      </c>
      <c r="D2640" t="s">
        <v>24</v>
      </c>
      <c r="E2640" t="s">
        <v>43</v>
      </c>
      <c r="F2640" t="s">
        <v>44</v>
      </c>
      <c r="G2640" t="s">
        <v>17</v>
      </c>
      <c r="H2640" t="s">
        <v>18</v>
      </c>
      <c r="I2640" s="9">
        <v>45165</v>
      </c>
      <c r="J2640" s="9">
        <v>45174</v>
      </c>
      <c r="K2640" s="9">
        <v>45186</v>
      </c>
      <c r="L2640" t="s">
        <v>19</v>
      </c>
      <c r="M2640" s="4">
        <v>60596</v>
      </c>
      <c r="N2640">
        <v>3.6</v>
      </c>
      <c r="O2640" t="s">
        <v>20</v>
      </c>
      <c r="P2640" s="4">
        <v>2</v>
      </c>
      <c r="Q2640" t="s">
        <v>28</v>
      </c>
      <c r="R2640" s="10" t="str">
        <f t="shared" si="82"/>
        <v>34-39</v>
      </c>
      <c r="S2640">
        <f t="shared" si="83"/>
        <v>21</v>
      </c>
    </row>
    <row r="2641" spans="1:19">
      <c r="A2641" t="s">
        <v>2715</v>
      </c>
      <c r="B2641" t="s">
        <v>30</v>
      </c>
      <c r="C2641" s="4">
        <v>28</v>
      </c>
      <c r="D2641" t="s">
        <v>24</v>
      </c>
      <c r="E2641" t="s">
        <v>43</v>
      </c>
      <c r="F2641" t="s">
        <v>44</v>
      </c>
      <c r="G2641" t="s">
        <v>27</v>
      </c>
      <c r="H2641" t="s">
        <v>18</v>
      </c>
      <c r="I2641" s="9">
        <v>45165</v>
      </c>
      <c r="J2641" s="9">
        <v>45185</v>
      </c>
      <c r="K2641" s="9">
        <v>45197</v>
      </c>
      <c r="L2641" t="s">
        <v>19</v>
      </c>
      <c r="M2641" s="5"/>
      <c r="O2641" t="s">
        <v>20</v>
      </c>
      <c r="P2641" s="4">
        <v>4</v>
      </c>
      <c r="Q2641" t="s">
        <v>28</v>
      </c>
      <c r="R2641" s="10" t="str">
        <f t="shared" si="82"/>
        <v>28-33</v>
      </c>
      <c r="S2641">
        <f t="shared" si="83"/>
        <v>32</v>
      </c>
    </row>
    <row r="2642" spans="1:19">
      <c r="A2642" t="s">
        <v>2716</v>
      </c>
      <c r="B2642" t="s">
        <v>13</v>
      </c>
      <c r="C2642" s="4">
        <v>25</v>
      </c>
      <c r="D2642" t="s">
        <v>34</v>
      </c>
      <c r="E2642" t="s">
        <v>35</v>
      </c>
      <c r="F2642" t="s">
        <v>16</v>
      </c>
      <c r="G2642" t="s">
        <v>17</v>
      </c>
      <c r="H2642" t="s">
        <v>48</v>
      </c>
      <c r="I2642" s="9">
        <v>45165</v>
      </c>
      <c r="J2642" s="9">
        <v>45177</v>
      </c>
      <c r="K2642" s="9">
        <v>45184</v>
      </c>
      <c r="L2642" t="s">
        <v>19</v>
      </c>
      <c r="M2642" s="4">
        <v>62537</v>
      </c>
      <c r="N2642">
        <v>4.2</v>
      </c>
      <c r="O2642" t="s">
        <v>20</v>
      </c>
      <c r="P2642" s="4">
        <v>4</v>
      </c>
      <c r="Q2642" t="s">
        <v>28</v>
      </c>
      <c r="R2642" s="10" t="str">
        <f t="shared" si="82"/>
        <v>22-27</v>
      </c>
      <c r="S2642">
        <f t="shared" si="83"/>
        <v>19</v>
      </c>
    </row>
    <row r="2643" spans="1:19">
      <c r="A2643" t="s">
        <v>2717</v>
      </c>
      <c r="B2643" t="s">
        <v>13</v>
      </c>
      <c r="C2643" s="4">
        <v>23</v>
      </c>
      <c r="D2643" t="s">
        <v>14</v>
      </c>
      <c r="E2643" t="s">
        <v>65</v>
      </c>
      <c r="F2643" t="s">
        <v>16</v>
      </c>
      <c r="G2643" t="s">
        <v>27</v>
      </c>
      <c r="H2643" t="s">
        <v>37</v>
      </c>
      <c r="I2643" s="9">
        <v>45165</v>
      </c>
      <c r="J2643" s="9">
        <v>45180</v>
      </c>
      <c r="K2643" s="9">
        <v>45189</v>
      </c>
      <c r="L2643" t="s">
        <v>19</v>
      </c>
      <c r="M2643" s="4">
        <v>57207</v>
      </c>
      <c r="N2643">
        <v>4.3</v>
      </c>
      <c r="O2643" t="s">
        <v>20</v>
      </c>
      <c r="P2643" s="4">
        <v>4</v>
      </c>
      <c r="Q2643" t="s">
        <v>21</v>
      </c>
      <c r="R2643" s="10" t="str">
        <f t="shared" si="82"/>
        <v>22-27</v>
      </c>
      <c r="S2643">
        <f t="shared" si="83"/>
        <v>24</v>
      </c>
    </row>
    <row r="2644" spans="1:19">
      <c r="A2644" t="s">
        <v>2718</v>
      </c>
      <c r="B2644" t="s">
        <v>30</v>
      </c>
      <c r="C2644" s="4">
        <v>39</v>
      </c>
      <c r="D2644" t="s">
        <v>14</v>
      </c>
      <c r="E2644" t="s">
        <v>15</v>
      </c>
      <c r="F2644" t="s">
        <v>36</v>
      </c>
      <c r="G2644" t="s">
        <v>17</v>
      </c>
      <c r="H2644" t="s">
        <v>18</v>
      </c>
      <c r="I2644" s="9">
        <v>45165</v>
      </c>
      <c r="J2644" s="9">
        <v>45174</v>
      </c>
      <c r="K2644" s="9">
        <v>45186</v>
      </c>
      <c r="L2644" t="s">
        <v>19</v>
      </c>
      <c r="M2644" s="4">
        <v>70470</v>
      </c>
      <c r="N2644">
        <v>4.3</v>
      </c>
      <c r="O2644" t="s">
        <v>20</v>
      </c>
      <c r="P2644" s="4">
        <v>1</v>
      </c>
      <c r="Q2644" t="s">
        <v>28</v>
      </c>
      <c r="R2644" s="10" t="str">
        <f t="shared" si="82"/>
        <v>34-39</v>
      </c>
      <c r="S2644">
        <f t="shared" si="83"/>
        <v>21</v>
      </c>
    </row>
    <row r="2645" spans="1:19">
      <c r="A2645" t="s">
        <v>2719</v>
      </c>
      <c r="B2645" t="s">
        <v>30</v>
      </c>
      <c r="C2645" s="4">
        <v>35</v>
      </c>
      <c r="D2645" t="s">
        <v>24</v>
      </c>
      <c r="E2645" t="s">
        <v>43</v>
      </c>
      <c r="F2645" t="s">
        <v>26</v>
      </c>
      <c r="G2645" t="s">
        <v>27</v>
      </c>
      <c r="H2645" t="s">
        <v>37</v>
      </c>
      <c r="I2645" s="9">
        <v>45166</v>
      </c>
      <c r="J2645" s="9">
        <v>45183</v>
      </c>
      <c r="K2645" s="9">
        <v>45193</v>
      </c>
      <c r="L2645" t="s">
        <v>19</v>
      </c>
      <c r="M2645" s="4">
        <v>51088</v>
      </c>
      <c r="N2645">
        <v>4.8</v>
      </c>
      <c r="O2645" t="s">
        <v>20</v>
      </c>
      <c r="P2645" s="4">
        <v>3</v>
      </c>
      <c r="Q2645" t="s">
        <v>21</v>
      </c>
      <c r="R2645" s="10" t="str">
        <f t="shared" si="82"/>
        <v>34-39</v>
      </c>
      <c r="S2645">
        <f t="shared" si="83"/>
        <v>27</v>
      </c>
    </row>
    <row r="2646" spans="1:19">
      <c r="A2646" t="s">
        <v>2720</v>
      </c>
      <c r="B2646" t="s">
        <v>13</v>
      </c>
      <c r="C2646" s="4">
        <v>25</v>
      </c>
      <c r="D2646" t="s">
        <v>14</v>
      </c>
      <c r="E2646" t="s">
        <v>65</v>
      </c>
      <c r="F2646" t="s">
        <v>44</v>
      </c>
      <c r="G2646" t="s">
        <v>27</v>
      </c>
      <c r="H2646" t="s">
        <v>37</v>
      </c>
      <c r="I2646" s="9">
        <v>45166</v>
      </c>
      <c r="J2646" s="9">
        <v>45185</v>
      </c>
      <c r="K2646" s="9">
        <v>45197</v>
      </c>
      <c r="L2646" t="s">
        <v>19</v>
      </c>
      <c r="M2646" s="4">
        <v>59406</v>
      </c>
      <c r="N2646">
        <v>3.8</v>
      </c>
      <c r="O2646" t="s">
        <v>20</v>
      </c>
      <c r="P2646" s="4">
        <v>5</v>
      </c>
      <c r="Q2646" t="s">
        <v>21</v>
      </c>
      <c r="R2646" s="10" t="str">
        <f t="shared" si="82"/>
        <v>22-27</v>
      </c>
      <c r="S2646">
        <f t="shared" si="83"/>
        <v>31</v>
      </c>
    </row>
    <row r="2647" spans="1:19">
      <c r="A2647" t="s">
        <v>2721</v>
      </c>
      <c r="B2647" t="s">
        <v>13</v>
      </c>
      <c r="C2647" s="4">
        <v>24</v>
      </c>
      <c r="D2647" t="s">
        <v>14</v>
      </c>
      <c r="E2647" t="s">
        <v>65</v>
      </c>
      <c r="F2647" t="s">
        <v>31</v>
      </c>
      <c r="G2647" t="s">
        <v>69</v>
      </c>
      <c r="H2647" t="s">
        <v>37</v>
      </c>
      <c r="I2647" s="9">
        <v>45166</v>
      </c>
      <c r="J2647" s="9">
        <v>45179</v>
      </c>
      <c r="K2647" s="9">
        <v>45184</v>
      </c>
      <c r="L2647" t="s">
        <v>38</v>
      </c>
      <c r="M2647" s="5"/>
      <c r="P2647" s="4">
        <v>4</v>
      </c>
      <c r="Q2647" t="s">
        <v>28</v>
      </c>
      <c r="R2647" s="10" t="str">
        <f t="shared" si="82"/>
        <v>22-27</v>
      </c>
      <c r="S2647">
        <f t="shared" si="83"/>
        <v>18</v>
      </c>
    </row>
    <row r="2648" spans="1:19">
      <c r="A2648" t="s">
        <v>2722</v>
      </c>
      <c r="B2648" t="s">
        <v>23</v>
      </c>
      <c r="C2648" s="4">
        <v>39</v>
      </c>
      <c r="D2648" t="s">
        <v>24</v>
      </c>
      <c r="E2648" t="s">
        <v>43</v>
      </c>
      <c r="F2648" t="s">
        <v>106</v>
      </c>
      <c r="G2648" t="s">
        <v>17</v>
      </c>
      <c r="H2648" t="s">
        <v>18</v>
      </c>
      <c r="I2648" s="9">
        <v>45166</v>
      </c>
      <c r="J2648" s="9">
        <v>45183</v>
      </c>
      <c r="K2648" s="9">
        <v>45189</v>
      </c>
      <c r="L2648" t="s">
        <v>19</v>
      </c>
      <c r="M2648" s="4">
        <v>179887</v>
      </c>
      <c r="N2648">
        <v>4.0999999999999996</v>
      </c>
      <c r="O2648" t="s">
        <v>20</v>
      </c>
      <c r="P2648" s="4">
        <v>3</v>
      </c>
      <c r="Q2648" t="s">
        <v>28</v>
      </c>
      <c r="R2648" s="10" t="str">
        <f t="shared" si="82"/>
        <v>34-39</v>
      </c>
      <c r="S2648">
        <f t="shared" si="83"/>
        <v>23</v>
      </c>
    </row>
    <row r="2649" spans="1:19">
      <c r="A2649" t="s">
        <v>2723</v>
      </c>
      <c r="B2649" t="s">
        <v>13</v>
      </c>
      <c r="C2649" s="4">
        <v>32</v>
      </c>
      <c r="D2649" t="s">
        <v>24</v>
      </c>
      <c r="E2649" t="s">
        <v>43</v>
      </c>
      <c r="F2649" t="s">
        <v>78</v>
      </c>
      <c r="G2649" t="s">
        <v>32</v>
      </c>
      <c r="H2649" t="s">
        <v>37</v>
      </c>
      <c r="I2649" s="9">
        <v>45166</v>
      </c>
      <c r="J2649" s="9">
        <v>45181</v>
      </c>
      <c r="K2649" s="9">
        <v>45187</v>
      </c>
      <c r="L2649" t="s">
        <v>38</v>
      </c>
      <c r="M2649" s="5"/>
      <c r="P2649" s="4">
        <v>4</v>
      </c>
      <c r="Q2649" t="s">
        <v>28</v>
      </c>
      <c r="R2649" s="10" t="str">
        <f t="shared" si="82"/>
        <v>28-33</v>
      </c>
      <c r="S2649">
        <f t="shared" si="83"/>
        <v>21</v>
      </c>
    </row>
    <row r="2650" spans="1:19">
      <c r="A2650" t="s">
        <v>2724</v>
      </c>
      <c r="B2650" t="s">
        <v>13</v>
      </c>
      <c r="C2650" s="4">
        <v>29</v>
      </c>
      <c r="D2650" t="s">
        <v>14</v>
      </c>
      <c r="E2650" t="s">
        <v>15</v>
      </c>
      <c r="F2650" t="s">
        <v>26</v>
      </c>
      <c r="G2650" t="s">
        <v>27</v>
      </c>
      <c r="H2650" t="s">
        <v>67</v>
      </c>
      <c r="I2650" s="9">
        <v>45166</v>
      </c>
      <c r="J2650" s="9">
        <v>45183</v>
      </c>
      <c r="K2650" s="9">
        <v>45192</v>
      </c>
      <c r="L2650" t="s">
        <v>19</v>
      </c>
      <c r="M2650" s="4">
        <v>53703</v>
      </c>
      <c r="N2650">
        <v>4.5</v>
      </c>
      <c r="O2650" t="s">
        <v>20</v>
      </c>
      <c r="P2650" s="4">
        <v>4</v>
      </c>
      <c r="Q2650" t="s">
        <v>28</v>
      </c>
      <c r="R2650" s="10" t="str">
        <f t="shared" si="82"/>
        <v>28-33</v>
      </c>
      <c r="S2650">
        <f t="shared" si="83"/>
        <v>26</v>
      </c>
    </row>
    <row r="2651" spans="1:19">
      <c r="A2651" t="s">
        <v>2725</v>
      </c>
      <c r="B2651" t="s">
        <v>13</v>
      </c>
      <c r="C2651" s="4">
        <v>35</v>
      </c>
      <c r="D2651" t="s">
        <v>14</v>
      </c>
      <c r="E2651" t="s">
        <v>15</v>
      </c>
      <c r="F2651" t="s">
        <v>36</v>
      </c>
      <c r="G2651" t="s">
        <v>27</v>
      </c>
      <c r="H2651" t="s">
        <v>48</v>
      </c>
      <c r="I2651" s="9">
        <v>45166</v>
      </c>
      <c r="J2651" s="9">
        <v>45180</v>
      </c>
      <c r="K2651" s="9">
        <v>45189</v>
      </c>
      <c r="L2651" t="s">
        <v>19</v>
      </c>
      <c r="M2651" s="4">
        <v>71880</v>
      </c>
      <c r="N2651">
        <v>4.4000000000000004</v>
      </c>
      <c r="O2651" t="s">
        <v>45</v>
      </c>
      <c r="P2651" s="4">
        <v>4</v>
      </c>
      <c r="Q2651" t="s">
        <v>28</v>
      </c>
      <c r="R2651" s="10" t="str">
        <f t="shared" si="82"/>
        <v>34-39</v>
      </c>
      <c r="S2651">
        <f t="shared" si="83"/>
        <v>23</v>
      </c>
    </row>
    <row r="2652" spans="1:19">
      <c r="A2652" t="s">
        <v>2726</v>
      </c>
      <c r="B2652" t="s">
        <v>13</v>
      </c>
      <c r="C2652" s="4">
        <v>35</v>
      </c>
      <c r="D2652" t="s">
        <v>14</v>
      </c>
      <c r="E2652" t="s">
        <v>65</v>
      </c>
      <c r="F2652" t="s">
        <v>50</v>
      </c>
      <c r="G2652" t="s">
        <v>17</v>
      </c>
      <c r="H2652" t="s">
        <v>18</v>
      </c>
      <c r="I2652" s="9">
        <v>45166</v>
      </c>
      <c r="J2652" s="9">
        <v>45187</v>
      </c>
      <c r="K2652" s="9">
        <v>45198</v>
      </c>
      <c r="L2652" t="s">
        <v>19</v>
      </c>
      <c r="M2652" s="4">
        <v>46888</v>
      </c>
      <c r="N2652">
        <v>3.7</v>
      </c>
      <c r="O2652" t="s">
        <v>20</v>
      </c>
      <c r="P2652" s="5"/>
      <c r="Q2652" t="s">
        <v>28</v>
      </c>
      <c r="R2652" s="10" t="str">
        <f t="shared" si="82"/>
        <v>34-39</v>
      </c>
      <c r="S2652">
        <f t="shared" si="83"/>
        <v>32</v>
      </c>
    </row>
    <row r="2653" spans="1:19">
      <c r="A2653" t="s">
        <v>2727</v>
      </c>
      <c r="B2653" t="s">
        <v>13</v>
      </c>
      <c r="C2653" s="4">
        <v>30</v>
      </c>
      <c r="D2653" t="s">
        <v>34</v>
      </c>
      <c r="E2653" t="s">
        <v>35</v>
      </c>
      <c r="F2653" t="s">
        <v>36</v>
      </c>
      <c r="G2653" t="s">
        <v>27</v>
      </c>
      <c r="H2653" t="s">
        <v>48</v>
      </c>
      <c r="I2653" s="9">
        <v>45166</v>
      </c>
      <c r="J2653" s="9">
        <v>45178</v>
      </c>
      <c r="K2653" s="9">
        <v>45184</v>
      </c>
      <c r="L2653" t="s">
        <v>38</v>
      </c>
      <c r="M2653" s="5"/>
      <c r="P2653" s="4">
        <v>4</v>
      </c>
      <c r="Q2653" t="s">
        <v>21</v>
      </c>
      <c r="R2653" s="10" t="str">
        <f t="shared" si="82"/>
        <v>28-33</v>
      </c>
      <c r="S2653">
        <f t="shared" si="83"/>
        <v>18</v>
      </c>
    </row>
    <row r="2654" spans="1:19">
      <c r="A2654" t="s">
        <v>2728</v>
      </c>
      <c r="B2654" t="s">
        <v>13</v>
      </c>
      <c r="C2654" s="4">
        <v>25</v>
      </c>
      <c r="D2654" t="s">
        <v>24</v>
      </c>
      <c r="E2654" t="s">
        <v>25</v>
      </c>
      <c r="F2654" t="s">
        <v>26</v>
      </c>
      <c r="G2654" t="s">
        <v>27</v>
      </c>
      <c r="H2654" t="s">
        <v>37</v>
      </c>
      <c r="I2654" s="9">
        <v>45166</v>
      </c>
      <c r="J2654" s="9">
        <v>45184</v>
      </c>
      <c r="K2654" s="9">
        <v>45192</v>
      </c>
      <c r="L2654" t="s">
        <v>19</v>
      </c>
      <c r="M2654" s="4">
        <v>70587</v>
      </c>
      <c r="N2654">
        <v>4.8</v>
      </c>
      <c r="O2654" t="s">
        <v>20</v>
      </c>
      <c r="P2654" s="4">
        <v>4</v>
      </c>
      <c r="Q2654" t="s">
        <v>28</v>
      </c>
      <c r="R2654" s="10" t="str">
        <f t="shared" si="82"/>
        <v>22-27</v>
      </c>
      <c r="S2654">
        <f t="shared" si="83"/>
        <v>26</v>
      </c>
    </row>
    <row r="2655" spans="1:19">
      <c r="A2655" t="s">
        <v>2729</v>
      </c>
      <c r="B2655" t="s">
        <v>13</v>
      </c>
      <c r="C2655" s="4">
        <v>35</v>
      </c>
      <c r="D2655" t="s">
        <v>34</v>
      </c>
      <c r="E2655" t="s">
        <v>47</v>
      </c>
      <c r="F2655" t="s">
        <v>106</v>
      </c>
      <c r="G2655" t="s">
        <v>27</v>
      </c>
      <c r="H2655" t="s">
        <v>51</v>
      </c>
      <c r="I2655" s="9">
        <v>45166</v>
      </c>
      <c r="J2655" s="9">
        <v>45184</v>
      </c>
      <c r="K2655" s="9">
        <v>45192</v>
      </c>
      <c r="L2655" t="s">
        <v>38</v>
      </c>
      <c r="M2655" s="5"/>
      <c r="P2655" s="4">
        <v>5</v>
      </c>
      <c r="Q2655" t="s">
        <v>28</v>
      </c>
      <c r="R2655" s="10" t="str">
        <f t="shared" si="82"/>
        <v>34-39</v>
      </c>
      <c r="S2655">
        <f t="shared" si="83"/>
        <v>26</v>
      </c>
    </row>
    <row r="2656" spans="1:19">
      <c r="A2656" t="s">
        <v>2730</v>
      </c>
      <c r="B2656" t="s">
        <v>30</v>
      </c>
      <c r="C2656" s="4">
        <v>29</v>
      </c>
      <c r="D2656" t="s">
        <v>14</v>
      </c>
      <c r="E2656" t="s">
        <v>15</v>
      </c>
      <c r="F2656" t="s">
        <v>96</v>
      </c>
      <c r="G2656" t="s">
        <v>27</v>
      </c>
      <c r="H2656" t="s">
        <v>67</v>
      </c>
      <c r="I2656" s="9">
        <v>45167</v>
      </c>
      <c r="J2656" s="9">
        <v>45182</v>
      </c>
      <c r="K2656" s="9">
        <v>45192</v>
      </c>
      <c r="L2656" t="s">
        <v>19</v>
      </c>
      <c r="M2656" s="4">
        <v>50609</v>
      </c>
      <c r="N2656">
        <v>4.0999999999999996</v>
      </c>
      <c r="O2656" t="s">
        <v>20</v>
      </c>
      <c r="P2656" s="5"/>
      <c r="Q2656" t="s">
        <v>21</v>
      </c>
      <c r="R2656" s="10" t="str">
        <f t="shared" si="82"/>
        <v>28-33</v>
      </c>
      <c r="S2656">
        <f t="shared" si="83"/>
        <v>25</v>
      </c>
    </row>
    <row r="2657" spans="1:19">
      <c r="A2657" t="s">
        <v>2731</v>
      </c>
      <c r="B2657" t="s">
        <v>13</v>
      </c>
      <c r="C2657" s="4">
        <v>40</v>
      </c>
      <c r="D2657" t="s">
        <v>14</v>
      </c>
      <c r="E2657" t="s">
        <v>15</v>
      </c>
      <c r="F2657" t="s">
        <v>53</v>
      </c>
      <c r="G2657" t="s">
        <v>27</v>
      </c>
      <c r="H2657" t="s">
        <v>37</v>
      </c>
      <c r="I2657" s="9">
        <v>45167</v>
      </c>
      <c r="J2657" s="9">
        <v>45186</v>
      </c>
      <c r="K2657" s="9">
        <v>45191</v>
      </c>
      <c r="L2657" t="s">
        <v>145</v>
      </c>
      <c r="M2657" s="5"/>
      <c r="P2657" s="4">
        <v>5</v>
      </c>
      <c r="Q2657" t="s">
        <v>28</v>
      </c>
      <c r="R2657" s="10" t="str">
        <f t="shared" si="82"/>
        <v>40-45</v>
      </c>
      <c r="S2657">
        <f t="shared" si="83"/>
        <v>24</v>
      </c>
    </row>
    <row r="2658" spans="1:19">
      <c r="A2658" t="s">
        <v>2732</v>
      </c>
      <c r="B2658" t="s">
        <v>30</v>
      </c>
      <c r="C2658" s="4">
        <v>39</v>
      </c>
      <c r="D2658" t="s">
        <v>24</v>
      </c>
      <c r="E2658" t="s">
        <v>43</v>
      </c>
      <c r="F2658" t="s">
        <v>106</v>
      </c>
      <c r="G2658" t="s">
        <v>69</v>
      </c>
      <c r="H2658" t="s">
        <v>67</v>
      </c>
      <c r="I2658" s="9">
        <v>45167</v>
      </c>
      <c r="J2658" s="9">
        <v>45188</v>
      </c>
      <c r="K2658" s="9">
        <v>45199</v>
      </c>
      <c r="L2658" t="s">
        <v>38</v>
      </c>
      <c r="M2658" s="5"/>
      <c r="P2658" s="4">
        <v>4</v>
      </c>
      <c r="Q2658" t="s">
        <v>28</v>
      </c>
      <c r="R2658" s="10" t="str">
        <f t="shared" si="82"/>
        <v>34-39</v>
      </c>
      <c r="S2658">
        <f t="shared" si="83"/>
        <v>32</v>
      </c>
    </row>
    <row r="2659" spans="1:19">
      <c r="A2659" t="s">
        <v>2733</v>
      </c>
      <c r="B2659" t="s">
        <v>30</v>
      </c>
      <c r="C2659" s="4">
        <v>24</v>
      </c>
      <c r="D2659" t="s">
        <v>14</v>
      </c>
      <c r="E2659" t="s">
        <v>15</v>
      </c>
      <c r="F2659" t="s">
        <v>44</v>
      </c>
      <c r="G2659" t="s">
        <v>17</v>
      </c>
      <c r="H2659" t="s">
        <v>37</v>
      </c>
      <c r="I2659" s="9">
        <v>45167</v>
      </c>
      <c r="J2659" s="9">
        <v>45176</v>
      </c>
      <c r="K2659" s="9">
        <v>45186</v>
      </c>
      <c r="L2659" t="s">
        <v>56</v>
      </c>
      <c r="M2659" s="5"/>
      <c r="P2659" s="4">
        <v>3</v>
      </c>
      <c r="Q2659" t="s">
        <v>28</v>
      </c>
      <c r="R2659" s="10" t="str">
        <f t="shared" si="82"/>
        <v>22-27</v>
      </c>
      <c r="S2659">
        <f t="shared" si="83"/>
        <v>19</v>
      </c>
    </row>
    <row r="2660" spans="1:19">
      <c r="A2660" t="s">
        <v>2734</v>
      </c>
      <c r="B2660" t="s">
        <v>13</v>
      </c>
      <c r="C2660" s="4">
        <v>33</v>
      </c>
      <c r="D2660" t="s">
        <v>14</v>
      </c>
      <c r="E2660" t="s">
        <v>15</v>
      </c>
      <c r="F2660" t="s">
        <v>96</v>
      </c>
      <c r="G2660" t="s">
        <v>17</v>
      </c>
      <c r="H2660" t="s">
        <v>37</v>
      </c>
      <c r="I2660" s="9">
        <v>45167</v>
      </c>
      <c r="J2660" s="9">
        <v>45180</v>
      </c>
      <c r="K2660" s="9">
        <v>45191</v>
      </c>
      <c r="L2660" t="s">
        <v>19</v>
      </c>
      <c r="M2660" s="4">
        <v>47777</v>
      </c>
      <c r="N2660">
        <v>4.5999999999999996</v>
      </c>
      <c r="O2660" t="s">
        <v>20</v>
      </c>
      <c r="P2660" s="4">
        <v>2</v>
      </c>
      <c r="Q2660" t="s">
        <v>28</v>
      </c>
      <c r="R2660" s="10" t="str">
        <f t="shared" si="82"/>
        <v>28-33</v>
      </c>
      <c r="S2660">
        <f t="shared" si="83"/>
        <v>24</v>
      </c>
    </row>
    <row r="2661" spans="1:19">
      <c r="A2661" t="s">
        <v>2735</v>
      </c>
      <c r="B2661" t="s">
        <v>30</v>
      </c>
      <c r="C2661" s="4">
        <v>22</v>
      </c>
      <c r="D2661" t="s">
        <v>14</v>
      </c>
      <c r="E2661" t="s">
        <v>65</v>
      </c>
      <c r="F2661" t="s">
        <v>96</v>
      </c>
      <c r="G2661" t="s">
        <v>27</v>
      </c>
      <c r="H2661" t="s">
        <v>37</v>
      </c>
      <c r="I2661" s="9">
        <v>45167</v>
      </c>
      <c r="J2661" s="9">
        <v>45183</v>
      </c>
      <c r="K2661" s="9">
        <v>45189</v>
      </c>
      <c r="L2661" t="s">
        <v>19</v>
      </c>
      <c r="M2661" s="5"/>
      <c r="O2661" t="s">
        <v>20</v>
      </c>
      <c r="P2661" s="4">
        <v>4</v>
      </c>
      <c r="Q2661" t="s">
        <v>28</v>
      </c>
      <c r="R2661" s="10" t="str">
        <f t="shared" si="82"/>
        <v>22-27</v>
      </c>
      <c r="S2661">
        <f t="shared" si="83"/>
        <v>22</v>
      </c>
    </row>
    <row r="2662" spans="1:19">
      <c r="A2662" t="s">
        <v>2736</v>
      </c>
      <c r="B2662" t="s">
        <v>13</v>
      </c>
      <c r="C2662" s="4">
        <v>28</v>
      </c>
      <c r="D2662" t="s">
        <v>80</v>
      </c>
      <c r="E2662" t="s">
        <v>81</v>
      </c>
      <c r="F2662" t="s">
        <v>125</v>
      </c>
      <c r="G2662" t="s">
        <v>32</v>
      </c>
      <c r="H2662" t="s">
        <v>67</v>
      </c>
      <c r="I2662" s="9">
        <v>45167</v>
      </c>
      <c r="J2662" s="9">
        <v>45186</v>
      </c>
      <c r="K2662" s="9">
        <v>45198</v>
      </c>
      <c r="L2662" t="s">
        <v>19</v>
      </c>
      <c r="M2662" s="4">
        <v>125269</v>
      </c>
      <c r="N2662">
        <v>4.0999999999999996</v>
      </c>
      <c r="O2662" t="s">
        <v>45</v>
      </c>
      <c r="P2662" s="4">
        <v>5</v>
      </c>
      <c r="Q2662" t="s">
        <v>28</v>
      </c>
      <c r="R2662" s="10" t="str">
        <f t="shared" si="82"/>
        <v>28-33</v>
      </c>
      <c r="S2662">
        <f t="shared" si="83"/>
        <v>31</v>
      </c>
    </row>
    <row r="2663" spans="1:19">
      <c r="A2663" t="s">
        <v>2737</v>
      </c>
      <c r="B2663" t="s">
        <v>30</v>
      </c>
      <c r="C2663" s="4">
        <v>36</v>
      </c>
      <c r="D2663" t="s">
        <v>34</v>
      </c>
      <c r="E2663" t="s">
        <v>35</v>
      </c>
      <c r="F2663" t="s">
        <v>36</v>
      </c>
      <c r="G2663" t="s">
        <v>27</v>
      </c>
      <c r="H2663" t="s">
        <v>18</v>
      </c>
      <c r="I2663" s="9">
        <v>45167</v>
      </c>
      <c r="J2663" s="9">
        <v>45184</v>
      </c>
      <c r="K2663" s="9">
        <v>45196</v>
      </c>
      <c r="L2663" t="s">
        <v>19</v>
      </c>
      <c r="M2663" s="4">
        <v>62576</v>
      </c>
      <c r="N2663">
        <v>4.5</v>
      </c>
      <c r="O2663" t="s">
        <v>45</v>
      </c>
      <c r="P2663" s="4">
        <v>4</v>
      </c>
      <c r="Q2663" t="s">
        <v>28</v>
      </c>
      <c r="R2663" s="10" t="str">
        <f t="shared" si="82"/>
        <v>34-39</v>
      </c>
      <c r="S2663">
        <f t="shared" si="83"/>
        <v>29</v>
      </c>
    </row>
    <row r="2664" spans="1:19">
      <c r="A2664" t="s">
        <v>2738</v>
      </c>
      <c r="B2664" t="s">
        <v>13</v>
      </c>
      <c r="C2664" s="4">
        <v>34</v>
      </c>
      <c r="D2664" t="s">
        <v>14</v>
      </c>
      <c r="E2664" t="s">
        <v>65</v>
      </c>
      <c r="F2664" t="s">
        <v>36</v>
      </c>
      <c r="G2664" t="s">
        <v>27</v>
      </c>
      <c r="H2664" t="s">
        <v>18</v>
      </c>
      <c r="I2664" s="9">
        <v>45168</v>
      </c>
      <c r="J2664" s="9">
        <v>45176</v>
      </c>
      <c r="K2664" s="9">
        <v>45184</v>
      </c>
      <c r="L2664" t="s">
        <v>19</v>
      </c>
      <c r="M2664" s="4">
        <v>57921</v>
      </c>
      <c r="N2664">
        <v>4.5999999999999996</v>
      </c>
      <c r="O2664" t="s">
        <v>20</v>
      </c>
      <c r="P2664" s="4">
        <v>4</v>
      </c>
      <c r="Q2664" t="s">
        <v>28</v>
      </c>
      <c r="R2664" s="10" t="str">
        <f t="shared" si="82"/>
        <v>34-39</v>
      </c>
      <c r="S2664">
        <f t="shared" si="83"/>
        <v>16</v>
      </c>
    </row>
    <row r="2665" spans="1:19">
      <c r="A2665" t="s">
        <v>2739</v>
      </c>
      <c r="B2665" t="s">
        <v>30</v>
      </c>
      <c r="C2665" s="4">
        <v>24</v>
      </c>
      <c r="D2665" t="s">
        <v>24</v>
      </c>
      <c r="E2665" t="s">
        <v>43</v>
      </c>
      <c r="F2665" t="s">
        <v>26</v>
      </c>
      <c r="G2665" t="s">
        <v>27</v>
      </c>
      <c r="H2665" t="s">
        <v>37</v>
      </c>
      <c r="I2665" s="9">
        <v>45168</v>
      </c>
      <c r="J2665" s="9">
        <v>45189</v>
      </c>
      <c r="K2665" s="9">
        <v>45195</v>
      </c>
      <c r="L2665" t="s">
        <v>19</v>
      </c>
      <c r="M2665" s="4">
        <v>59988</v>
      </c>
      <c r="N2665">
        <v>3.7</v>
      </c>
      <c r="O2665" t="s">
        <v>45</v>
      </c>
      <c r="P2665" s="4">
        <v>3</v>
      </c>
      <c r="Q2665" t="s">
        <v>21</v>
      </c>
      <c r="R2665" s="10" t="str">
        <f t="shared" si="82"/>
        <v>22-27</v>
      </c>
      <c r="S2665">
        <f t="shared" si="83"/>
        <v>27</v>
      </c>
    </row>
    <row r="2666" spans="1:19">
      <c r="A2666" t="s">
        <v>2740</v>
      </c>
      <c r="B2666" t="s">
        <v>30</v>
      </c>
      <c r="C2666" s="4">
        <v>22</v>
      </c>
      <c r="D2666" t="s">
        <v>129</v>
      </c>
      <c r="E2666" t="s">
        <v>205</v>
      </c>
      <c r="F2666" t="s">
        <v>36</v>
      </c>
      <c r="G2666" t="s">
        <v>17</v>
      </c>
      <c r="H2666" t="s">
        <v>37</v>
      </c>
      <c r="I2666" s="9">
        <v>45169</v>
      </c>
      <c r="J2666" s="9">
        <v>45181</v>
      </c>
      <c r="K2666" s="9">
        <v>45190</v>
      </c>
      <c r="L2666" t="s">
        <v>38</v>
      </c>
      <c r="M2666" s="5"/>
      <c r="P2666" s="4">
        <v>5</v>
      </c>
      <c r="Q2666" t="s">
        <v>28</v>
      </c>
      <c r="R2666" s="10" t="str">
        <f t="shared" si="82"/>
        <v>22-27</v>
      </c>
      <c r="S2666">
        <f t="shared" si="83"/>
        <v>21</v>
      </c>
    </row>
    <row r="2667" spans="1:19">
      <c r="A2667" t="s">
        <v>2741</v>
      </c>
      <c r="B2667" t="s">
        <v>13</v>
      </c>
      <c r="C2667" s="4">
        <v>24</v>
      </c>
      <c r="D2667" t="s">
        <v>14</v>
      </c>
      <c r="E2667" t="s">
        <v>65</v>
      </c>
      <c r="F2667" t="s">
        <v>61</v>
      </c>
      <c r="G2667" t="s">
        <v>69</v>
      </c>
      <c r="H2667" t="s">
        <v>51</v>
      </c>
      <c r="I2667" s="9">
        <v>45169</v>
      </c>
      <c r="J2667" s="9">
        <v>45179</v>
      </c>
      <c r="K2667" s="9">
        <v>45188</v>
      </c>
      <c r="L2667" t="s">
        <v>19</v>
      </c>
      <c r="M2667" s="4">
        <v>57717</v>
      </c>
      <c r="N2667">
        <v>3.6</v>
      </c>
      <c r="O2667" t="s">
        <v>20</v>
      </c>
      <c r="P2667" s="4">
        <v>4</v>
      </c>
      <c r="Q2667" t="s">
        <v>63</v>
      </c>
      <c r="R2667" s="10" t="str">
        <f t="shared" si="82"/>
        <v>22-27</v>
      </c>
      <c r="S2667">
        <f t="shared" si="83"/>
        <v>19</v>
      </c>
    </row>
    <row r="2668" spans="1:19">
      <c r="A2668" t="s">
        <v>2742</v>
      </c>
      <c r="B2668" t="s">
        <v>13</v>
      </c>
      <c r="C2668" s="4">
        <v>34</v>
      </c>
      <c r="D2668" t="s">
        <v>14</v>
      </c>
      <c r="E2668" t="s">
        <v>15</v>
      </c>
      <c r="F2668" t="s">
        <v>26</v>
      </c>
      <c r="G2668" t="s">
        <v>27</v>
      </c>
      <c r="H2668" t="s">
        <v>18</v>
      </c>
      <c r="I2668" s="9">
        <v>45170</v>
      </c>
      <c r="J2668" s="9">
        <v>45187</v>
      </c>
      <c r="K2668" s="9">
        <v>45197</v>
      </c>
      <c r="L2668" t="s">
        <v>19</v>
      </c>
      <c r="M2668" s="4">
        <v>59181</v>
      </c>
      <c r="N2668">
        <v>3.9</v>
      </c>
      <c r="O2668" t="s">
        <v>45</v>
      </c>
      <c r="P2668" s="4">
        <v>4</v>
      </c>
      <c r="Q2668" t="s">
        <v>28</v>
      </c>
      <c r="R2668" s="10" t="str">
        <f t="shared" si="82"/>
        <v>34-39</v>
      </c>
      <c r="S2668">
        <f t="shared" si="83"/>
        <v>27</v>
      </c>
    </row>
    <row r="2669" spans="1:19">
      <c r="A2669" t="s">
        <v>2743</v>
      </c>
      <c r="B2669" t="s">
        <v>30</v>
      </c>
      <c r="C2669" s="4">
        <v>42</v>
      </c>
      <c r="D2669" t="s">
        <v>83</v>
      </c>
      <c r="E2669" t="s">
        <v>84</v>
      </c>
      <c r="F2669" t="s">
        <v>26</v>
      </c>
      <c r="G2669" t="s">
        <v>69</v>
      </c>
      <c r="H2669" t="s">
        <v>37</v>
      </c>
      <c r="I2669" s="9">
        <v>45171</v>
      </c>
      <c r="J2669" s="9">
        <v>45179</v>
      </c>
      <c r="K2669" s="9">
        <v>45184</v>
      </c>
      <c r="L2669" t="s">
        <v>19</v>
      </c>
      <c r="M2669" s="4">
        <v>55167</v>
      </c>
      <c r="N2669">
        <v>3.9</v>
      </c>
      <c r="O2669" t="s">
        <v>45</v>
      </c>
      <c r="P2669" s="4">
        <v>4</v>
      </c>
      <c r="Q2669" t="s">
        <v>28</v>
      </c>
      <c r="R2669" s="10" t="str">
        <f t="shared" si="82"/>
        <v>40-45</v>
      </c>
      <c r="S2669">
        <f t="shared" si="83"/>
        <v>13</v>
      </c>
    </row>
    <row r="2670" spans="1:19">
      <c r="A2670" t="s">
        <v>2744</v>
      </c>
      <c r="B2670" t="s">
        <v>30</v>
      </c>
      <c r="C2670" s="4">
        <v>27</v>
      </c>
      <c r="D2670" t="s">
        <v>14</v>
      </c>
      <c r="E2670" t="s">
        <v>15</v>
      </c>
      <c r="F2670" t="s">
        <v>78</v>
      </c>
      <c r="G2670" t="s">
        <v>69</v>
      </c>
      <c r="H2670" t="s">
        <v>37</v>
      </c>
      <c r="I2670" s="9">
        <v>45171</v>
      </c>
      <c r="J2670" s="9">
        <v>45181</v>
      </c>
      <c r="K2670" s="9">
        <v>45185</v>
      </c>
      <c r="L2670" t="s">
        <v>38</v>
      </c>
      <c r="M2670" s="5"/>
      <c r="P2670" s="4">
        <v>4</v>
      </c>
      <c r="Q2670" t="s">
        <v>28</v>
      </c>
      <c r="R2670" s="10" t="str">
        <f t="shared" si="82"/>
        <v>22-27</v>
      </c>
      <c r="S2670">
        <f t="shared" si="83"/>
        <v>14</v>
      </c>
    </row>
    <row r="2671" spans="1:19">
      <c r="A2671" t="s">
        <v>2745</v>
      </c>
      <c r="B2671" t="s">
        <v>13</v>
      </c>
      <c r="C2671" s="4">
        <v>25</v>
      </c>
      <c r="D2671" t="s">
        <v>14</v>
      </c>
      <c r="E2671" t="s">
        <v>15</v>
      </c>
      <c r="F2671" t="s">
        <v>61</v>
      </c>
      <c r="G2671" t="s">
        <v>27</v>
      </c>
      <c r="H2671" t="s">
        <v>37</v>
      </c>
      <c r="I2671" s="9">
        <v>45171</v>
      </c>
      <c r="J2671" s="9">
        <v>45184</v>
      </c>
      <c r="K2671" s="9">
        <v>45188</v>
      </c>
      <c r="L2671" t="s">
        <v>19</v>
      </c>
      <c r="M2671" s="4">
        <v>45944</v>
      </c>
      <c r="N2671">
        <v>4.8</v>
      </c>
      <c r="O2671" t="s">
        <v>45</v>
      </c>
      <c r="P2671" s="4">
        <v>3</v>
      </c>
      <c r="Q2671" t="s">
        <v>28</v>
      </c>
      <c r="R2671" s="10" t="str">
        <f t="shared" si="82"/>
        <v>22-27</v>
      </c>
      <c r="S2671">
        <f t="shared" si="83"/>
        <v>17</v>
      </c>
    </row>
    <row r="2672" spans="1:19">
      <c r="A2672" t="s">
        <v>2746</v>
      </c>
      <c r="B2672" t="s">
        <v>30</v>
      </c>
      <c r="C2672" s="4">
        <v>25</v>
      </c>
      <c r="D2672" t="s">
        <v>14</v>
      </c>
      <c r="E2672" t="s">
        <v>65</v>
      </c>
      <c r="F2672" t="s">
        <v>16</v>
      </c>
      <c r="G2672" t="s">
        <v>27</v>
      </c>
      <c r="H2672" t="s">
        <v>18</v>
      </c>
      <c r="I2672" s="9">
        <v>45171</v>
      </c>
      <c r="J2672" s="9">
        <v>45186</v>
      </c>
      <c r="K2672" s="9">
        <v>45192</v>
      </c>
      <c r="L2672" t="s">
        <v>56</v>
      </c>
      <c r="M2672" s="5"/>
      <c r="P2672" s="4">
        <v>3</v>
      </c>
      <c r="Q2672" t="s">
        <v>21</v>
      </c>
      <c r="R2672" s="10" t="str">
        <f t="shared" si="82"/>
        <v>22-27</v>
      </c>
      <c r="S2672">
        <f t="shared" si="83"/>
        <v>21</v>
      </c>
    </row>
    <row r="2673" spans="1:19">
      <c r="A2673" t="s">
        <v>2747</v>
      </c>
      <c r="B2673" t="s">
        <v>13</v>
      </c>
      <c r="C2673" s="4">
        <v>22</v>
      </c>
      <c r="D2673" t="s">
        <v>24</v>
      </c>
      <c r="E2673" t="s">
        <v>43</v>
      </c>
      <c r="F2673" t="s">
        <v>96</v>
      </c>
      <c r="G2673" t="s">
        <v>69</v>
      </c>
      <c r="H2673" t="s">
        <v>48</v>
      </c>
      <c r="I2673" s="9">
        <v>45171</v>
      </c>
      <c r="J2673" s="9">
        <v>45193</v>
      </c>
      <c r="K2673" s="9">
        <v>45200</v>
      </c>
      <c r="L2673" t="s">
        <v>56</v>
      </c>
      <c r="M2673" s="5"/>
      <c r="P2673" s="4">
        <v>5</v>
      </c>
      <c r="Q2673" t="s">
        <v>28</v>
      </c>
      <c r="R2673" s="10" t="str">
        <f t="shared" si="82"/>
        <v>22-27</v>
      </c>
      <c r="S2673">
        <f t="shared" si="83"/>
        <v>29</v>
      </c>
    </row>
    <row r="2674" spans="1:19">
      <c r="A2674" t="s">
        <v>2748</v>
      </c>
      <c r="B2674" t="s">
        <v>30</v>
      </c>
      <c r="C2674" s="4">
        <v>30</v>
      </c>
      <c r="D2674" t="s">
        <v>14</v>
      </c>
      <c r="E2674" t="s">
        <v>15</v>
      </c>
      <c r="F2674" t="s">
        <v>26</v>
      </c>
      <c r="G2674" t="s">
        <v>27</v>
      </c>
      <c r="H2674" t="s">
        <v>18</v>
      </c>
      <c r="I2674" s="9">
        <v>45172</v>
      </c>
      <c r="J2674" s="9">
        <v>45191</v>
      </c>
      <c r="K2674" s="9">
        <v>45196</v>
      </c>
      <c r="L2674" t="s">
        <v>19</v>
      </c>
      <c r="M2674" s="4">
        <v>74050</v>
      </c>
      <c r="N2674">
        <v>4.8</v>
      </c>
      <c r="O2674" t="s">
        <v>45</v>
      </c>
      <c r="P2674" s="4">
        <v>5</v>
      </c>
      <c r="Q2674" t="s">
        <v>28</v>
      </c>
      <c r="R2674" s="10" t="str">
        <f t="shared" si="82"/>
        <v>28-33</v>
      </c>
      <c r="S2674">
        <f t="shared" si="83"/>
        <v>24</v>
      </c>
    </row>
    <row r="2675" spans="1:19">
      <c r="A2675" t="s">
        <v>2749</v>
      </c>
      <c r="B2675" t="s">
        <v>13</v>
      </c>
      <c r="C2675" s="4">
        <v>35</v>
      </c>
      <c r="D2675" t="s">
        <v>58</v>
      </c>
      <c r="E2675" t="s">
        <v>111</v>
      </c>
      <c r="F2675" t="s">
        <v>61</v>
      </c>
      <c r="G2675" t="s">
        <v>32</v>
      </c>
      <c r="H2675" t="s">
        <v>37</v>
      </c>
      <c r="I2675" s="9">
        <v>45172</v>
      </c>
      <c r="J2675" s="9">
        <v>45182</v>
      </c>
      <c r="K2675" s="9">
        <v>45187</v>
      </c>
      <c r="L2675" t="s">
        <v>19</v>
      </c>
      <c r="M2675" s="4">
        <v>50759</v>
      </c>
      <c r="N2675">
        <v>4.9000000000000004</v>
      </c>
      <c r="O2675" t="s">
        <v>20</v>
      </c>
      <c r="P2675" s="4">
        <v>4</v>
      </c>
      <c r="Q2675" t="s">
        <v>28</v>
      </c>
      <c r="R2675" s="10" t="str">
        <f t="shared" si="82"/>
        <v>34-39</v>
      </c>
      <c r="S2675">
        <f t="shared" si="83"/>
        <v>15</v>
      </c>
    </row>
    <row r="2676" spans="1:19">
      <c r="A2676" t="s">
        <v>2750</v>
      </c>
      <c r="B2676" t="s">
        <v>30</v>
      </c>
      <c r="C2676" s="4">
        <v>37</v>
      </c>
      <c r="D2676" t="s">
        <v>58</v>
      </c>
      <c r="E2676" t="s">
        <v>59</v>
      </c>
      <c r="F2676" t="s">
        <v>44</v>
      </c>
      <c r="G2676" t="s">
        <v>69</v>
      </c>
      <c r="H2676" t="s">
        <v>37</v>
      </c>
      <c r="I2676" s="9">
        <v>45173</v>
      </c>
      <c r="J2676" s="9">
        <v>45186</v>
      </c>
      <c r="K2676" s="9">
        <v>45197</v>
      </c>
      <c r="L2676" t="s">
        <v>19</v>
      </c>
      <c r="M2676" s="4">
        <v>70581</v>
      </c>
      <c r="N2676">
        <v>4</v>
      </c>
      <c r="O2676" t="s">
        <v>20</v>
      </c>
      <c r="P2676" s="4">
        <v>4</v>
      </c>
      <c r="Q2676" t="s">
        <v>28</v>
      </c>
      <c r="R2676" s="10" t="str">
        <f t="shared" si="82"/>
        <v>34-39</v>
      </c>
      <c r="S2676">
        <f t="shared" si="83"/>
        <v>24</v>
      </c>
    </row>
    <row r="2677" spans="1:19">
      <c r="A2677" t="s">
        <v>2751</v>
      </c>
      <c r="B2677" t="s">
        <v>13</v>
      </c>
      <c r="C2677" s="4">
        <v>32</v>
      </c>
      <c r="D2677" t="s">
        <v>129</v>
      </c>
      <c r="E2677" t="s">
        <v>205</v>
      </c>
      <c r="F2677" t="s">
        <v>36</v>
      </c>
      <c r="G2677" t="s">
        <v>32</v>
      </c>
      <c r="H2677" t="s">
        <v>37</v>
      </c>
      <c r="I2677" s="9">
        <v>45173</v>
      </c>
      <c r="J2677" s="9">
        <v>45183</v>
      </c>
      <c r="K2677" s="9">
        <v>45194</v>
      </c>
      <c r="L2677" t="s">
        <v>38</v>
      </c>
      <c r="M2677" s="5"/>
      <c r="P2677" s="4">
        <v>4</v>
      </c>
      <c r="Q2677" t="s">
        <v>28</v>
      </c>
      <c r="R2677" s="10" t="str">
        <f t="shared" si="82"/>
        <v>28-33</v>
      </c>
      <c r="S2677">
        <f t="shared" si="83"/>
        <v>21</v>
      </c>
    </row>
    <row r="2678" spans="1:19">
      <c r="A2678" t="s">
        <v>2752</v>
      </c>
      <c r="B2678" t="s">
        <v>13</v>
      </c>
      <c r="C2678" s="4">
        <v>34</v>
      </c>
      <c r="D2678" t="s">
        <v>83</v>
      </c>
      <c r="E2678" t="s">
        <v>84</v>
      </c>
      <c r="F2678" t="s">
        <v>73</v>
      </c>
      <c r="G2678" t="s">
        <v>32</v>
      </c>
      <c r="H2678" t="s">
        <v>48</v>
      </c>
      <c r="I2678" s="9">
        <v>45173</v>
      </c>
      <c r="J2678" s="9">
        <v>45181</v>
      </c>
      <c r="K2678" s="9">
        <v>45190</v>
      </c>
      <c r="L2678" t="s">
        <v>19</v>
      </c>
      <c r="M2678" s="4">
        <v>184708</v>
      </c>
      <c r="N2678">
        <v>4.0999999999999996</v>
      </c>
      <c r="O2678" t="s">
        <v>20</v>
      </c>
      <c r="P2678" s="4">
        <v>4</v>
      </c>
      <c r="Q2678" t="s">
        <v>28</v>
      </c>
      <c r="R2678" s="10" t="str">
        <f t="shared" si="82"/>
        <v>34-39</v>
      </c>
      <c r="S2678">
        <f t="shared" si="83"/>
        <v>17</v>
      </c>
    </row>
    <row r="2679" spans="1:19">
      <c r="A2679" t="s">
        <v>2753</v>
      </c>
      <c r="B2679" t="s">
        <v>13</v>
      </c>
      <c r="C2679" s="4">
        <v>24</v>
      </c>
      <c r="D2679" t="s">
        <v>40</v>
      </c>
      <c r="E2679" t="s">
        <v>41</v>
      </c>
      <c r="F2679" t="s">
        <v>125</v>
      </c>
      <c r="G2679" t="s">
        <v>32</v>
      </c>
      <c r="H2679" t="s">
        <v>18</v>
      </c>
      <c r="I2679" s="9">
        <v>45173</v>
      </c>
      <c r="J2679" s="9">
        <v>45185</v>
      </c>
      <c r="K2679" s="9">
        <v>45192</v>
      </c>
      <c r="L2679" t="s">
        <v>19</v>
      </c>
      <c r="M2679" s="4">
        <v>131444</v>
      </c>
      <c r="N2679">
        <v>4.4000000000000004</v>
      </c>
      <c r="O2679" t="s">
        <v>45</v>
      </c>
      <c r="P2679" s="4">
        <v>4</v>
      </c>
      <c r="Q2679" t="s">
        <v>28</v>
      </c>
      <c r="R2679" s="10" t="str">
        <f t="shared" si="82"/>
        <v>22-27</v>
      </c>
      <c r="S2679">
        <f t="shared" si="83"/>
        <v>19</v>
      </c>
    </row>
    <row r="2680" spans="1:19">
      <c r="A2680" t="s">
        <v>2754</v>
      </c>
      <c r="B2680" t="s">
        <v>13</v>
      </c>
      <c r="C2680" s="4">
        <v>23</v>
      </c>
      <c r="D2680" t="s">
        <v>14</v>
      </c>
      <c r="E2680" t="s">
        <v>15</v>
      </c>
      <c r="F2680" t="s">
        <v>50</v>
      </c>
      <c r="G2680" t="s">
        <v>17</v>
      </c>
      <c r="H2680" t="s">
        <v>37</v>
      </c>
      <c r="I2680" s="9">
        <v>45173</v>
      </c>
      <c r="J2680" s="9">
        <v>45186</v>
      </c>
      <c r="K2680" s="9">
        <v>45193</v>
      </c>
      <c r="L2680" t="s">
        <v>19</v>
      </c>
      <c r="M2680" s="4">
        <v>38000</v>
      </c>
      <c r="N2680">
        <v>4.8</v>
      </c>
      <c r="O2680" t="s">
        <v>45</v>
      </c>
      <c r="P2680" s="5"/>
      <c r="Q2680" t="s">
        <v>28</v>
      </c>
      <c r="R2680" s="10" t="str">
        <f t="shared" si="82"/>
        <v>22-27</v>
      </c>
      <c r="S2680">
        <f t="shared" si="83"/>
        <v>20</v>
      </c>
    </row>
    <row r="2681" spans="1:19">
      <c r="A2681" t="s">
        <v>2755</v>
      </c>
      <c r="B2681" t="s">
        <v>13</v>
      </c>
      <c r="C2681" s="4">
        <v>39</v>
      </c>
      <c r="D2681" t="s">
        <v>40</v>
      </c>
      <c r="E2681" t="s">
        <v>41</v>
      </c>
      <c r="F2681" t="s">
        <v>61</v>
      </c>
      <c r="G2681" t="s">
        <v>17</v>
      </c>
      <c r="H2681" t="s">
        <v>37</v>
      </c>
      <c r="I2681" s="9">
        <v>45173</v>
      </c>
      <c r="J2681" s="9">
        <v>45187</v>
      </c>
      <c r="K2681" s="9">
        <v>45192</v>
      </c>
      <c r="L2681" t="s">
        <v>19</v>
      </c>
      <c r="M2681" s="4">
        <v>65454</v>
      </c>
      <c r="N2681">
        <v>3.8</v>
      </c>
      <c r="O2681" t="s">
        <v>20</v>
      </c>
      <c r="P2681" s="4">
        <v>4</v>
      </c>
      <c r="Q2681" t="s">
        <v>28</v>
      </c>
      <c r="R2681" s="10" t="str">
        <f t="shared" si="82"/>
        <v>34-39</v>
      </c>
      <c r="S2681">
        <f t="shared" si="83"/>
        <v>19</v>
      </c>
    </row>
    <row r="2682" spans="1:19">
      <c r="A2682" t="s">
        <v>2756</v>
      </c>
      <c r="B2682" t="s">
        <v>13</v>
      </c>
      <c r="C2682" s="4">
        <v>26</v>
      </c>
      <c r="D2682" t="s">
        <v>24</v>
      </c>
      <c r="E2682" t="s">
        <v>43</v>
      </c>
      <c r="F2682" t="s">
        <v>96</v>
      </c>
      <c r="G2682" t="s">
        <v>27</v>
      </c>
      <c r="H2682" t="s">
        <v>18</v>
      </c>
      <c r="I2682" s="9">
        <v>45173</v>
      </c>
      <c r="J2682" s="9">
        <v>45191</v>
      </c>
      <c r="K2682" s="9">
        <v>45197</v>
      </c>
      <c r="L2682" t="s">
        <v>19</v>
      </c>
      <c r="M2682" s="4">
        <v>48464</v>
      </c>
      <c r="N2682">
        <v>4.5999999999999996</v>
      </c>
      <c r="O2682" t="s">
        <v>20</v>
      </c>
      <c r="P2682" s="4">
        <v>4</v>
      </c>
      <c r="Q2682" t="s">
        <v>28</v>
      </c>
      <c r="R2682" s="10" t="str">
        <f t="shared" si="82"/>
        <v>22-27</v>
      </c>
      <c r="S2682">
        <f t="shared" si="83"/>
        <v>24</v>
      </c>
    </row>
    <row r="2683" spans="1:19">
      <c r="A2683" t="s">
        <v>2757</v>
      </c>
      <c r="B2683" t="s">
        <v>30</v>
      </c>
      <c r="C2683" s="4">
        <v>38</v>
      </c>
      <c r="D2683" t="s">
        <v>14</v>
      </c>
      <c r="E2683" t="s">
        <v>15</v>
      </c>
      <c r="F2683" t="s">
        <v>78</v>
      </c>
      <c r="G2683" t="s">
        <v>32</v>
      </c>
      <c r="H2683" t="s">
        <v>18</v>
      </c>
      <c r="I2683" s="9">
        <v>45173</v>
      </c>
      <c r="J2683" s="9">
        <v>45195</v>
      </c>
      <c r="K2683" s="9">
        <v>45205</v>
      </c>
      <c r="L2683" t="s">
        <v>19</v>
      </c>
      <c r="M2683" s="4">
        <v>58719</v>
      </c>
      <c r="N2683">
        <v>4.9000000000000004</v>
      </c>
      <c r="O2683" t="s">
        <v>20</v>
      </c>
      <c r="P2683" s="4">
        <v>3</v>
      </c>
      <c r="Q2683" t="s">
        <v>21</v>
      </c>
      <c r="R2683" s="10" t="str">
        <f t="shared" si="82"/>
        <v>34-39</v>
      </c>
      <c r="S2683">
        <f t="shared" si="83"/>
        <v>32</v>
      </c>
    </row>
    <row r="2684" spans="1:19">
      <c r="A2684" t="s">
        <v>2758</v>
      </c>
      <c r="B2684" t="s">
        <v>13</v>
      </c>
      <c r="C2684" s="4">
        <v>29</v>
      </c>
      <c r="D2684" t="s">
        <v>14</v>
      </c>
      <c r="E2684" t="s">
        <v>15</v>
      </c>
      <c r="F2684" t="s">
        <v>50</v>
      </c>
      <c r="G2684" t="s">
        <v>69</v>
      </c>
      <c r="H2684" t="s">
        <v>37</v>
      </c>
      <c r="I2684" s="9">
        <v>45173</v>
      </c>
      <c r="J2684" s="9">
        <v>45186</v>
      </c>
      <c r="K2684" s="9">
        <v>45196</v>
      </c>
      <c r="L2684" t="s">
        <v>19</v>
      </c>
      <c r="M2684" s="4">
        <v>45651</v>
      </c>
      <c r="N2684">
        <v>3.8</v>
      </c>
      <c r="O2684" t="s">
        <v>20</v>
      </c>
      <c r="P2684" s="5"/>
      <c r="Q2684" t="s">
        <v>63</v>
      </c>
      <c r="R2684" s="10" t="str">
        <f t="shared" si="82"/>
        <v>28-33</v>
      </c>
      <c r="S2684">
        <f t="shared" si="83"/>
        <v>23</v>
      </c>
    </row>
    <row r="2685" spans="1:19">
      <c r="A2685" t="s">
        <v>2759</v>
      </c>
      <c r="B2685" t="s">
        <v>13</v>
      </c>
      <c r="C2685" s="4">
        <v>30</v>
      </c>
      <c r="D2685" t="s">
        <v>14</v>
      </c>
      <c r="E2685" t="s">
        <v>15</v>
      </c>
      <c r="F2685" t="s">
        <v>50</v>
      </c>
      <c r="G2685" t="s">
        <v>17</v>
      </c>
      <c r="H2685" t="s">
        <v>18</v>
      </c>
      <c r="I2685" s="9">
        <v>45173</v>
      </c>
      <c r="J2685" s="9">
        <v>45181</v>
      </c>
      <c r="K2685" s="9">
        <v>45186</v>
      </c>
      <c r="L2685" t="s">
        <v>19</v>
      </c>
      <c r="M2685" s="4">
        <v>59405</v>
      </c>
      <c r="N2685">
        <v>3.9</v>
      </c>
      <c r="O2685" t="s">
        <v>20</v>
      </c>
      <c r="P2685" s="4">
        <v>4</v>
      </c>
      <c r="Q2685" t="s">
        <v>28</v>
      </c>
      <c r="R2685" s="10" t="str">
        <f t="shared" si="82"/>
        <v>28-33</v>
      </c>
      <c r="S2685">
        <f t="shared" si="83"/>
        <v>13</v>
      </c>
    </row>
    <row r="2686" spans="1:19">
      <c r="A2686" t="s">
        <v>2760</v>
      </c>
      <c r="B2686" t="s">
        <v>13</v>
      </c>
      <c r="C2686" s="4">
        <v>23</v>
      </c>
      <c r="D2686" t="s">
        <v>14</v>
      </c>
      <c r="E2686" t="s">
        <v>65</v>
      </c>
      <c r="F2686" t="s">
        <v>125</v>
      </c>
      <c r="G2686" t="s">
        <v>17</v>
      </c>
      <c r="H2686" t="s">
        <v>18</v>
      </c>
      <c r="I2686" s="9">
        <v>45174</v>
      </c>
      <c r="J2686" s="9">
        <v>45186</v>
      </c>
      <c r="K2686" s="9">
        <v>45190</v>
      </c>
      <c r="L2686" t="s">
        <v>38</v>
      </c>
      <c r="M2686" s="5"/>
      <c r="P2686" s="4">
        <v>4</v>
      </c>
      <c r="Q2686" t="s">
        <v>21</v>
      </c>
      <c r="R2686" s="10" t="str">
        <f t="shared" si="82"/>
        <v>22-27</v>
      </c>
      <c r="S2686">
        <f t="shared" si="83"/>
        <v>16</v>
      </c>
    </row>
    <row r="2687" spans="1:19">
      <c r="A2687" t="s">
        <v>2761</v>
      </c>
      <c r="B2687" t="s">
        <v>13</v>
      </c>
      <c r="C2687" s="4">
        <v>38</v>
      </c>
      <c r="D2687" t="s">
        <v>14</v>
      </c>
      <c r="E2687" t="s">
        <v>65</v>
      </c>
      <c r="F2687" t="s">
        <v>106</v>
      </c>
      <c r="G2687" t="s">
        <v>17</v>
      </c>
      <c r="H2687" t="s">
        <v>48</v>
      </c>
      <c r="I2687" s="9">
        <v>45174</v>
      </c>
      <c r="J2687" s="9">
        <v>45186</v>
      </c>
      <c r="K2687" s="9">
        <v>45194</v>
      </c>
      <c r="L2687" t="s">
        <v>75</v>
      </c>
      <c r="M2687" s="5"/>
      <c r="P2687" s="4">
        <v>4</v>
      </c>
      <c r="Q2687" t="s">
        <v>21</v>
      </c>
      <c r="R2687" s="10" t="str">
        <f t="shared" si="82"/>
        <v>34-39</v>
      </c>
      <c r="S2687">
        <f t="shared" si="83"/>
        <v>20</v>
      </c>
    </row>
    <row r="2688" spans="1:19">
      <c r="A2688" t="s">
        <v>2762</v>
      </c>
      <c r="B2688" t="s">
        <v>13</v>
      </c>
      <c r="C2688" s="4">
        <v>22</v>
      </c>
      <c r="D2688" t="s">
        <v>14</v>
      </c>
      <c r="E2688" t="s">
        <v>15</v>
      </c>
      <c r="F2688" t="s">
        <v>53</v>
      </c>
      <c r="G2688" t="s">
        <v>69</v>
      </c>
      <c r="H2688" t="s">
        <v>51</v>
      </c>
      <c r="I2688" s="9">
        <v>45174</v>
      </c>
      <c r="J2688" s="9">
        <v>45190</v>
      </c>
      <c r="K2688" s="9">
        <v>45195</v>
      </c>
      <c r="L2688" t="s">
        <v>38</v>
      </c>
      <c r="M2688" s="5"/>
      <c r="P2688" s="4">
        <v>4</v>
      </c>
      <c r="Q2688" t="s">
        <v>21</v>
      </c>
      <c r="R2688" s="10" t="str">
        <f t="shared" si="82"/>
        <v>22-27</v>
      </c>
      <c r="S2688">
        <f t="shared" si="83"/>
        <v>21</v>
      </c>
    </row>
    <row r="2689" spans="1:19">
      <c r="A2689" t="s">
        <v>2763</v>
      </c>
      <c r="B2689" t="s">
        <v>13</v>
      </c>
      <c r="C2689" s="4">
        <v>25</v>
      </c>
      <c r="D2689" t="s">
        <v>14</v>
      </c>
      <c r="E2689" t="s">
        <v>15</v>
      </c>
      <c r="F2689" t="s">
        <v>44</v>
      </c>
      <c r="G2689" t="s">
        <v>27</v>
      </c>
      <c r="H2689" t="s">
        <v>37</v>
      </c>
      <c r="I2689" s="9">
        <v>45174</v>
      </c>
      <c r="J2689" s="9">
        <v>45192</v>
      </c>
      <c r="K2689" s="9">
        <v>45196</v>
      </c>
      <c r="L2689" t="s">
        <v>19</v>
      </c>
      <c r="M2689" s="4">
        <v>87153</v>
      </c>
      <c r="N2689">
        <v>4.5</v>
      </c>
      <c r="O2689" t="s">
        <v>20</v>
      </c>
      <c r="P2689" s="4">
        <v>4</v>
      </c>
      <c r="Q2689" t="s">
        <v>28</v>
      </c>
      <c r="R2689" s="10" t="str">
        <f t="shared" si="82"/>
        <v>22-27</v>
      </c>
      <c r="S2689">
        <f t="shared" si="83"/>
        <v>22</v>
      </c>
    </row>
    <row r="2690" spans="1:19">
      <c r="A2690" t="s">
        <v>2764</v>
      </c>
      <c r="B2690" t="s">
        <v>13</v>
      </c>
      <c r="C2690" s="4">
        <v>31</v>
      </c>
      <c r="D2690" t="s">
        <v>24</v>
      </c>
      <c r="E2690" t="s">
        <v>43</v>
      </c>
      <c r="F2690" t="s">
        <v>16</v>
      </c>
      <c r="G2690" t="s">
        <v>17</v>
      </c>
      <c r="H2690" t="s">
        <v>51</v>
      </c>
      <c r="I2690" s="9">
        <v>45174</v>
      </c>
      <c r="J2690" s="9">
        <v>45196</v>
      </c>
      <c r="K2690" s="9">
        <v>45201</v>
      </c>
      <c r="L2690" t="s">
        <v>19</v>
      </c>
      <c r="M2690" s="4">
        <v>46978</v>
      </c>
      <c r="N2690">
        <v>3.6</v>
      </c>
      <c r="O2690" t="s">
        <v>20</v>
      </c>
      <c r="P2690" s="5"/>
      <c r="Q2690" t="s">
        <v>28</v>
      </c>
      <c r="R2690" s="10" t="str">
        <f t="shared" si="82"/>
        <v>28-33</v>
      </c>
      <c r="S2690">
        <f t="shared" si="83"/>
        <v>27</v>
      </c>
    </row>
    <row r="2691" spans="1:19">
      <c r="A2691" t="s">
        <v>2765</v>
      </c>
      <c r="B2691" t="s">
        <v>13</v>
      </c>
      <c r="C2691" s="4">
        <v>24</v>
      </c>
      <c r="D2691" t="s">
        <v>14</v>
      </c>
      <c r="E2691" t="s">
        <v>65</v>
      </c>
      <c r="F2691" t="s">
        <v>31</v>
      </c>
      <c r="G2691" t="s">
        <v>69</v>
      </c>
      <c r="H2691" t="s">
        <v>48</v>
      </c>
      <c r="I2691" s="9">
        <v>45174</v>
      </c>
      <c r="J2691" s="9">
        <v>45183</v>
      </c>
      <c r="K2691" s="9">
        <v>45194</v>
      </c>
      <c r="L2691" t="s">
        <v>19</v>
      </c>
      <c r="M2691" s="4">
        <v>64866</v>
      </c>
      <c r="N2691">
        <v>4.5</v>
      </c>
      <c r="O2691" t="s">
        <v>20</v>
      </c>
      <c r="P2691" s="5"/>
      <c r="Q2691" t="s">
        <v>28</v>
      </c>
      <c r="R2691" s="10" t="str">
        <f t="shared" ref="R2691:R2754" si="84">IF(AND(C2691&gt;=22,C2691&lt;=27),"22-27",
 IF(AND(C2691&gt;=28,C2691&lt;=33),"28-33",
 IF(AND(C2691&gt;=34,C2691&lt;=39),"34-39",
 IF(AND(C2691&gt;=40,C2691&lt;=45),"40-45",
 IF(AND(C2691&gt;=46,C2691&lt;=51),"46-51",
 IF(AND(C2691&gt;=52,C2691&lt;=57),"52-57","Other"))))))</f>
        <v>22-27</v>
      </c>
      <c r="S2691">
        <f t="shared" ref="S2691:S2754" si="85">K2691-I2691</f>
        <v>20</v>
      </c>
    </row>
    <row r="2692" spans="1:19">
      <c r="A2692" t="s">
        <v>2766</v>
      </c>
      <c r="B2692" t="s">
        <v>13</v>
      </c>
      <c r="C2692" s="4">
        <v>23</v>
      </c>
      <c r="D2692" t="s">
        <v>129</v>
      </c>
      <c r="E2692" t="s">
        <v>205</v>
      </c>
      <c r="F2692" t="s">
        <v>53</v>
      </c>
      <c r="G2692" t="s">
        <v>27</v>
      </c>
      <c r="H2692" t="s">
        <v>37</v>
      </c>
      <c r="I2692" s="9">
        <v>45174</v>
      </c>
      <c r="J2692" s="9">
        <v>45190</v>
      </c>
      <c r="K2692" s="9">
        <v>45199</v>
      </c>
      <c r="L2692" t="s">
        <v>38</v>
      </c>
      <c r="M2692" s="5"/>
      <c r="P2692" s="4">
        <v>4</v>
      </c>
      <c r="Q2692" t="s">
        <v>28</v>
      </c>
      <c r="R2692" s="10" t="str">
        <f t="shared" si="84"/>
        <v>22-27</v>
      </c>
      <c r="S2692">
        <f t="shared" si="85"/>
        <v>25</v>
      </c>
    </row>
    <row r="2693" spans="1:19">
      <c r="A2693" t="s">
        <v>2767</v>
      </c>
      <c r="B2693" t="s">
        <v>30</v>
      </c>
      <c r="C2693" s="4">
        <v>31</v>
      </c>
      <c r="D2693" t="s">
        <v>24</v>
      </c>
      <c r="E2693" t="s">
        <v>25</v>
      </c>
      <c r="F2693" t="s">
        <v>78</v>
      </c>
      <c r="G2693" t="s">
        <v>66</v>
      </c>
      <c r="H2693" t="s">
        <v>48</v>
      </c>
      <c r="I2693" s="9">
        <v>45175</v>
      </c>
      <c r="J2693" s="9">
        <v>45186</v>
      </c>
      <c r="K2693" s="9">
        <v>45190</v>
      </c>
      <c r="L2693" t="s">
        <v>19</v>
      </c>
      <c r="M2693" s="4">
        <v>56124</v>
      </c>
      <c r="N2693">
        <v>3.6</v>
      </c>
      <c r="O2693" t="s">
        <v>20</v>
      </c>
      <c r="P2693" s="4">
        <v>4</v>
      </c>
      <c r="Q2693" t="s">
        <v>28</v>
      </c>
      <c r="R2693" s="10" t="str">
        <f t="shared" si="84"/>
        <v>28-33</v>
      </c>
      <c r="S2693">
        <f t="shared" si="85"/>
        <v>15</v>
      </c>
    </row>
    <row r="2694" spans="1:19">
      <c r="A2694" t="s">
        <v>2768</v>
      </c>
      <c r="B2694" t="s">
        <v>13</v>
      </c>
      <c r="C2694" s="4">
        <v>22</v>
      </c>
      <c r="D2694" t="s">
        <v>14</v>
      </c>
      <c r="E2694" t="s">
        <v>15</v>
      </c>
      <c r="F2694" t="s">
        <v>26</v>
      </c>
      <c r="G2694" t="s">
        <v>66</v>
      </c>
      <c r="H2694" t="s">
        <v>18</v>
      </c>
      <c r="I2694" s="9">
        <v>45175</v>
      </c>
      <c r="J2694" s="9">
        <v>45195</v>
      </c>
      <c r="K2694" s="9">
        <v>45201</v>
      </c>
      <c r="L2694" t="s">
        <v>38</v>
      </c>
      <c r="M2694" s="5"/>
      <c r="P2694" s="4">
        <v>4</v>
      </c>
      <c r="Q2694" t="s">
        <v>21</v>
      </c>
      <c r="R2694" s="10" t="str">
        <f t="shared" si="84"/>
        <v>22-27</v>
      </c>
      <c r="S2694">
        <f t="shared" si="85"/>
        <v>26</v>
      </c>
    </row>
    <row r="2695" spans="1:19">
      <c r="A2695" t="s">
        <v>2769</v>
      </c>
      <c r="B2695" t="s">
        <v>13</v>
      </c>
      <c r="C2695" s="4">
        <v>23</v>
      </c>
      <c r="D2695" t="s">
        <v>129</v>
      </c>
      <c r="E2695" t="s">
        <v>205</v>
      </c>
      <c r="F2695" t="s">
        <v>31</v>
      </c>
      <c r="G2695" t="s">
        <v>69</v>
      </c>
      <c r="H2695" t="s">
        <v>51</v>
      </c>
      <c r="I2695" s="9">
        <v>45175</v>
      </c>
      <c r="J2695" s="9">
        <v>45193</v>
      </c>
      <c r="K2695" s="9">
        <v>45202</v>
      </c>
      <c r="L2695" t="s">
        <v>38</v>
      </c>
      <c r="M2695" s="5"/>
      <c r="P2695" s="4">
        <v>5</v>
      </c>
      <c r="Q2695" t="s">
        <v>21</v>
      </c>
      <c r="R2695" s="10" t="str">
        <f t="shared" si="84"/>
        <v>22-27</v>
      </c>
      <c r="S2695">
        <f t="shared" si="85"/>
        <v>27</v>
      </c>
    </row>
    <row r="2696" spans="1:19">
      <c r="A2696" t="s">
        <v>2770</v>
      </c>
      <c r="B2696" t="s">
        <v>23</v>
      </c>
      <c r="C2696" s="4">
        <v>39</v>
      </c>
      <c r="D2696" t="s">
        <v>14</v>
      </c>
      <c r="E2696" t="s">
        <v>65</v>
      </c>
      <c r="F2696" t="s">
        <v>31</v>
      </c>
      <c r="G2696" t="s">
        <v>17</v>
      </c>
      <c r="H2696" t="s">
        <v>37</v>
      </c>
      <c r="I2696" s="9">
        <v>45175</v>
      </c>
      <c r="J2696" s="9">
        <v>45185</v>
      </c>
      <c r="K2696" s="9">
        <v>45190</v>
      </c>
      <c r="L2696" t="s">
        <v>19</v>
      </c>
      <c r="M2696" s="4">
        <v>88342</v>
      </c>
      <c r="N2696">
        <v>4.2</v>
      </c>
      <c r="O2696" t="s">
        <v>20</v>
      </c>
      <c r="P2696" s="4">
        <v>4</v>
      </c>
      <c r="Q2696" t="s">
        <v>28</v>
      </c>
      <c r="R2696" s="10" t="str">
        <f t="shared" si="84"/>
        <v>34-39</v>
      </c>
      <c r="S2696">
        <f t="shared" si="85"/>
        <v>15</v>
      </c>
    </row>
    <row r="2697" spans="1:19">
      <c r="A2697" t="s">
        <v>2771</v>
      </c>
      <c r="B2697" t="s">
        <v>13</v>
      </c>
      <c r="C2697" s="4">
        <v>25</v>
      </c>
      <c r="D2697" t="s">
        <v>24</v>
      </c>
      <c r="E2697" t="s">
        <v>25</v>
      </c>
      <c r="F2697" t="s">
        <v>96</v>
      </c>
      <c r="G2697" t="s">
        <v>27</v>
      </c>
      <c r="H2697" t="s">
        <v>18</v>
      </c>
      <c r="I2697" s="9">
        <v>45175</v>
      </c>
      <c r="J2697" s="9">
        <v>45195</v>
      </c>
      <c r="K2697" s="9">
        <v>45206</v>
      </c>
      <c r="L2697" t="s">
        <v>19</v>
      </c>
      <c r="M2697" s="4">
        <v>54378</v>
      </c>
      <c r="N2697">
        <v>5</v>
      </c>
      <c r="O2697" t="s">
        <v>20</v>
      </c>
      <c r="P2697" s="4">
        <v>4</v>
      </c>
      <c r="Q2697" t="s">
        <v>28</v>
      </c>
      <c r="R2697" s="10" t="str">
        <f t="shared" si="84"/>
        <v>22-27</v>
      </c>
      <c r="S2697">
        <f t="shared" si="85"/>
        <v>31</v>
      </c>
    </row>
    <row r="2698" spans="1:19">
      <c r="A2698" t="s">
        <v>2772</v>
      </c>
      <c r="B2698" t="s">
        <v>30</v>
      </c>
      <c r="C2698" s="4">
        <v>30</v>
      </c>
      <c r="D2698" t="s">
        <v>34</v>
      </c>
      <c r="E2698" t="s">
        <v>47</v>
      </c>
      <c r="F2698" t="s">
        <v>16</v>
      </c>
      <c r="G2698" t="s">
        <v>32</v>
      </c>
      <c r="H2698" t="s">
        <v>67</v>
      </c>
      <c r="I2698" s="9">
        <v>45176</v>
      </c>
      <c r="J2698" s="9">
        <v>45185</v>
      </c>
      <c r="K2698" s="9">
        <v>45195</v>
      </c>
      <c r="L2698" t="s">
        <v>19</v>
      </c>
      <c r="M2698" s="4">
        <v>63375</v>
      </c>
      <c r="N2698">
        <v>4.8</v>
      </c>
      <c r="O2698" t="s">
        <v>20</v>
      </c>
      <c r="P2698" s="4">
        <v>4</v>
      </c>
      <c r="Q2698" t="s">
        <v>28</v>
      </c>
      <c r="R2698" s="10" t="str">
        <f t="shared" si="84"/>
        <v>28-33</v>
      </c>
      <c r="S2698">
        <f t="shared" si="85"/>
        <v>19</v>
      </c>
    </row>
    <row r="2699" spans="1:19">
      <c r="A2699" t="s">
        <v>2773</v>
      </c>
      <c r="B2699" t="s">
        <v>13</v>
      </c>
      <c r="C2699" s="4">
        <v>25</v>
      </c>
      <c r="D2699" t="s">
        <v>83</v>
      </c>
      <c r="E2699" t="s">
        <v>84</v>
      </c>
      <c r="F2699" t="s">
        <v>86</v>
      </c>
      <c r="G2699" t="s">
        <v>27</v>
      </c>
      <c r="H2699" t="s">
        <v>37</v>
      </c>
      <c r="I2699" s="9">
        <v>45176</v>
      </c>
      <c r="J2699" s="9">
        <v>45193</v>
      </c>
      <c r="K2699" s="9">
        <v>45199</v>
      </c>
      <c r="L2699" t="s">
        <v>38</v>
      </c>
      <c r="M2699" s="5"/>
      <c r="P2699" s="4">
        <v>4</v>
      </c>
      <c r="Q2699" t="s">
        <v>28</v>
      </c>
      <c r="R2699" s="10" t="str">
        <f t="shared" si="84"/>
        <v>22-27</v>
      </c>
      <c r="S2699">
        <f t="shared" si="85"/>
        <v>23</v>
      </c>
    </row>
    <row r="2700" spans="1:19">
      <c r="A2700" t="s">
        <v>2774</v>
      </c>
      <c r="B2700" t="s">
        <v>30</v>
      </c>
      <c r="C2700" s="4">
        <v>23</v>
      </c>
      <c r="D2700" t="s">
        <v>24</v>
      </c>
      <c r="E2700" t="s">
        <v>43</v>
      </c>
      <c r="F2700" t="s">
        <v>44</v>
      </c>
      <c r="G2700" t="s">
        <v>27</v>
      </c>
      <c r="H2700" t="s">
        <v>18</v>
      </c>
      <c r="I2700" s="9">
        <v>45176</v>
      </c>
      <c r="J2700" s="9">
        <v>45196</v>
      </c>
      <c r="K2700" s="9">
        <v>45208</v>
      </c>
      <c r="L2700" t="s">
        <v>19</v>
      </c>
      <c r="M2700" s="4">
        <v>65858</v>
      </c>
      <c r="N2700">
        <v>4.0999999999999996</v>
      </c>
      <c r="O2700" t="s">
        <v>20</v>
      </c>
      <c r="P2700" s="4">
        <v>5</v>
      </c>
      <c r="Q2700" t="s">
        <v>28</v>
      </c>
      <c r="R2700" s="10" t="str">
        <f t="shared" si="84"/>
        <v>22-27</v>
      </c>
      <c r="S2700">
        <f t="shared" si="85"/>
        <v>32</v>
      </c>
    </row>
    <row r="2701" spans="1:19">
      <c r="A2701" t="s">
        <v>2775</v>
      </c>
      <c r="B2701" t="s">
        <v>30</v>
      </c>
      <c r="C2701" s="4">
        <v>30</v>
      </c>
      <c r="D2701" t="s">
        <v>14</v>
      </c>
      <c r="E2701" t="s">
        <v>15</v>
      </c>
      <c r="F2701" t="s">
        <v>44</v>
      </c>
      <c r="G2701" t="s">
        <v>69</v>
      </c>
      <c r="H2701" t="s">
        <v>48</v>
      </c>
      <c r="I2701" s="9">
        <v>45176</v>
      </c>
      <c r="J2701" s="9">
        <v>45186</v>
      </c>
      <c r="K2701" s="9">
        <v>45193</v>
      </c>
      <c r="L2701" t="s">
        <v>19</v>
      </c>
      <c r="M2701" s="4">
        <v>60684</v>
      </c>
      <c r="N2701">
        <v>4.7</v>
      </c>
      <c r="O2701" t="s">
        <v>20</v>
      </c>
      <c r="P2701" s="4">
        <v>3</v>
      </c>
      <c r="Q2701" t="s">
        <v>28</v>
      </c>
      <c r="R2701" s="10" t="str">
        <f t="shared" si="84"/>
        <v>28-33</v>
      </c>
      <c r="S2701">
        <f t="shared" si="85"/>
        <v>17</v>
      </c>
    </row>
    <row r="2702" spans="1:19">
      <c r="A2702" t="s">
        <v>2776</v>
      </c>
      <c r="B2702" t="s">
        <v>13</v>
      </c>
      <c r="C2702" s="4">
        <v>32</v>
      </c>
      <c r="D2702" t="s">
        <v>24</v>
      </c>
      <c r="E2702" t="s">
        <v>43</v>
      </c>
      <c r="F2702" t="s">
        <v>78</v>
      </c>
      <c r="G2702" t="s">
        <v>17</v>
      </c>
      <c r="H2702" t="s">
        <v>18</v>
      </c>
      <c r="I2702" s="9">
        <v>45176</v>
      </c>
      <c r="J2702" s="9">
        <v>45192</v>
      </c>
      <c r="K2702" s="9">
        <v>45199</v>
      </c>
      <c r="L2702" t="s">
        <v>38</v>
      </c>
      <c r="M2702" s="5"/>
      <c r="P2702" s="4">
        <v>5</v>
      </c>
      <c r="Q2702" t="s">
        <v>28</v>
      </c>
      <c r="R2702" s="10" t="str">
        <f t="shared" si="84"/>
        <v>28-33</v>
      </c>
      <c r="S2702">
        <f t="shared" si="85"/>
        <v>23</v>
      </c>
    </row>
    <row r="2703" spans="1:19">
      <c r="A2703" t="s">
        <v>2777</v>
      </c>
      <c r="B2703" t="s">
        <v>23</v>
      </c>
      <c r="C2703" s="4">
        <v>25</v>
      </c>
      <c r="D2703" t="s">
        <v>58</v>
      </c>
      <c r="E2703" t="s">
        <v>111</v>
      </c>
      <c r="F2703" t="s">
        <v>86</v>
      </c>
      <c r="G2703" t="s">
        <v>27</v>
      </c>
      <c r="H2703" t="s">
        <v>48</v>
      </c>
      <c r="I2703" s="9">
        <v>45176</v>
      </c>
      <c r="J2703" s="9">
        <v>45189</v>
      </c>
      <c r="K2703" s="9">
        <v>45197</v>
      </c>
      <c r="L2703" t="s">
        <v>19</v>
      </c>
      <c r="M2703" s="4">
        <v>150213</v>
      </c>
      <c r="N2703">
        <v>4.9000000000000004</v>
      </c>
      <c r="O2703" t="s">
        <v>20</v>
      </c>
      <c r="P2703" s="4">
        <v>5</v>
      </c>
      <c r="Q2703" t="s">
        <v>28</v>
      </c>
      <c r="R2703" s="10" t="str">
        <f t="shared" si="84"/>
        <v>22-27</v>
      </c>
      <c r="S2703">
        <f t="shared" si="85"/>
        <v>21</v>
      </c>
    </row>
    <row r="2704" spans="1:19">
      <c r="A2704" t="s">
        <v>2778</v>
      </c>
      <c r="B2704" t="s">
        <v>13</v>
      </c>
      <c r="C2704" s="4">
        <v>38</v>
      </c>
      <c r="D2704" t="s">
        <v>34</v>
      </c>
      <c r="E2704" t="s">
        <v>35</v>
      </c>
      <c r="F2704" t="s">
        <v>44</v>
      </c>
      <c r="G2704" t="s">
        <v>27</v>
      </c>
      <c r="H2704" t="s">
        <v>18</v>
      </c>
      <c r="I2704" s="9">
        <v>45176</v>
      </c>
      <c r="J2704" s="9">
        <v>45197</v>
      </c>
      <c r="K2704" s="9">
        <v>45208</v>
      </c>
      <c r="L2704" t="s">
        <v>19</v>
      </c>
      <c r="M2704" s="4">
        <v>64059</v>
      </c>
      <c r="N2704">
        <v>3.9</v>
      </c>
      <c r="O2704" t="s">
        <v>45</v>
      </c>
      <c r="P2704" s="4">
        <v>4</v>
      </c>
      <c r="Q2704" t="s">
        <v>21</v>
      </c>
      <c r="R2704" s="10" t="str">
        <f t="shared" si="84"/>
        <v>34-39</v>
      </c>
      <c r="S2704">
        <f t="shared" si="85"/>
        <v>32</v>
      </c>
    </row>
    <row r="2705" spans="1:19">
      <c r="A2705" t="s">
        <v>2779</v>
      </c>
      <c r="B2705" t="s">
        <v>13</v>
      </c>
      <c r="C2705" s="4">
        <v>32</v>
      </c>
      <c r="D2705" t="s">
        <v>24</v>
      </c>
      <c r="E2705" t="s">
        <v>43</v>
      </c>
      <c r="F2705" t="s">
        <v>36</v>
      </c>
      <c r="G2705" t="s">
        <v>32</v>
      </c>
      <c r="H2705" t="s">
        <v>37</v>
      </c>
      <c r="I2705" s="9">
        <v>45177</v>
      </c>
      <c r="J2705" s="9">
        <v>45190</v>
      </c>
      <c r="K2705" s="9">
        <v>45201</v>
      </c>
      <c r="L2705" t="s">
        <v>19</v>
      </c>
      <c r="M2705" s="4">
        <v>65019</v>
      </c>
      <c r="N2705">
        <v>4.5</v>
      </c>
      <c r="O2705" t="s">
        <v>20</v>
      </c>
      <c r="P2705" s="4">
        <v>3</v>
      </c>
      <c r="Q2705" t="s">
        <v>28</v>
      </c>
      <c r="R2705" s="10" t="str">
        <f t="shared" si="84"/>
        <v>28-33</v>
      </c>
      <c r="S2705">
        <f t="shared" si="85"/>
        <v>24</v>
      </c>
    </row>
    <row r="2706" spans="1:19">
      <c r="A2706" t="s">
        <v>2780</v>
      </c>
      <c r="B2706" t="s">
        <v>30</v>
      </c>
      <c r="C2706" s="4">
        <v>29</v>
      </c>
      <c r="D2706" t="s">
        <v>14</v>
      </c>
      <c r="E2706" t="s">
        <v>15</v>
      </c>
      <c r="F2706" t="s">
        <v>106</v>
      </c>
      <c r="G2706" t="s">
        <v>69</v>
      </c>
      <c r="H2706" t="s">
        <v>18</v>
      </c>
      <c r="I2706" s="9">
        <v>45177</v>
      </c>
      <c r="J2706" s="9">
        <v>45198</v>
      </c>
      <c r="K2706" s="9">
        <v>45206</v>
      </c>
      <c r="L2706" t="s">
        <v>38</v>
      </c>
      <c r="M2706" s="5"/>
      <c r="P2706" s="4">
        <v>4</v>
      </c>
      <c r="Q2706" t="s">
        <v>28</v>
      </c>
      <c r="R2706" s="10" t="str">
        <f t="shared" si="84"/>
        <v>28-33</v>
      </c>
      <c r="S2706">
        <f t="shared" si="85"/>
        <v>29</v>
      </c>
    </row>
    <row r="2707" spans="1:19">
      <c r="A2707" t="s">
        <v>2781</v>
      </c>
      <c r="B2707" t="s">
        <v>30</v>
      </c>
      <c r="C2707" s="4">
        <v>35</v>
      </c>
      <c r="D2707" t="s">
        <v>24</v>
      </c>
      <c r="E2707" t="s">
        <v>25</v>
      </c>
      <c r="F2707" t="s">
        <v>31</v>
      </c>
      <c r="G2707" t="s">
        <v>17</v>
      </c>
      <c r="H2707" t="s">
        <v>37</v>
      </c>
      <c r="I2707" s="9">
        <v>45177</v>
      </c>
      <c r="J2707" s="9">
        <v>45198</v>
      </c>
      <c r="K2707" s="9">
        <v>45205</v>
      </c>
      <c r="L2707" t="s">
        <v>19</v>
      </c>
      <c r="M2707" s="4">
        <v>72891</v>
      </c>
      <c r="N2707">
        <v>4.0999999999999996</v>
      </c>
      <c r="O2707" t="s">
        <v>20</v>
      </c>
      <c r="P2707" s="4">
        <v>3</v>
      </c>
      <c r="Q2707" t="s">
        <v>21</v>
      </c>
      <c r="R2707" s="10" t="str">
        <f t="shared" si="84"/>
        <v>34-39</v>
      </c>
      <c r="S2707">
        <f t="shared" si="85"/>
        <v>28</v>
      </c>
    </row>
    <row r="2708" spans="1:19">
      <c r="A2708" t="s">
        <v>2782</v>
      </c>
      <c r="B2708" t="s">
        <v>13</v>
      </c>
      <c r="C2708" s="4">
        <v>37</v>
      </c>
      <c r="D2708" t="s">
        <v>14</v>
      </c>
      <c r="E2708" t="s">
        <v>65</v>
      </c>
      <c r="F2708" t="s">
        <v>125</v>
      </c>
      <c r="G2708" t="s">
        <v>27</v>
      </c>
      <c r="H2708" t="s">
        <v>37</v>
      </c>
      <c r="I2708" s="9">
        <v>45177</v>
      </c>
      <c r="J2708" s="9">
        <v>45195</v>
      </c>
      <c r="K2708" s="9">
        <v>45202</v>
      </c>
      <c r="L2708" t="s">
        <v>75</v>
      </c>
      <c r="M2708" s="5"/>
      <c r="P2708" s="4">
        <v>3</v>
      </c>
      <c r="Q2708" t="s">
        <v>28</v>
      </c>
      <c r="R2708" s="10" t="str">
        <f t="shared" si="84"/>
        <v>34-39</v>
      </c>
      <c r="S2708">
        <f t="shared" si="85"/>
        <v>25</v>
      </c>
    </row>
    <row r="2709" spans="1:19">
      <c r="A2709" t="s">
        <v>2783</v>
      </c>
      <c r="B2709" t="s">
        <v>13</v>
      </c>
      <c r="C2709" s="4">
        <v>35</v>
      </c>
      <c r="D2709" t="s">
        <v>14</v>
      </c>
      <c r="E2709" t="s">
        <v>15</v>
      </c>
      <c r="F2709" t="s">
        <v>50</v>
      </c>
      <c r="G2709" t="s">
        <v>17</v>
      </c>
      <c r="H2709" t="s">
        <v>18</v>
      </c>
      <c r="I2709" s="9">
        <v>45177</v>
      </c>
      <c r="J2709" s="9">
        <v>45197</v>
      </c>
      <c r="K2709" s="9">
        <v>45203</v>
      </c>
      <c r="L2709" t="s">
        <v>19</v>
      </c>
      <c r="M2709" s="4">
        <v>48441</v>
      </c>
      <c r="N2709">
        <v>4.3</v>
      </c>
      <c r="O2709" t="s">
        <v>20</v>
      </c>
      <c r="P2709" s="5"/>
      <c r="Q2709" t="s">
        <v>28</v>
      </c>
      <c r="R2709" s="10" t="str">
        <f t="shared" si="84"/>
        <v>34-39</v>
      </c>
      <c r="S2709">
        <f t="shared" si="85"/>
        <v>26</v>
      </c>
    </row>
    <row r="2710" spans="1:19">
      <c r="A2710" t="s">
        <v>2784</v>
      </c>
      <c r="B2710" t="s">
        <v>13</v>
      </c>
      <c r="C2710" s="4">
        <v>24</v>
      </c>
      <c r="D2710" t="s">
        <v>14</v>
      </c>
      <c r="E2710" t="s">
        <v>15</v>
      </c>
      <c r="F2710" t="s">
        <v>26</v>
      </c>
      <c r="G2710" t="s">
        <v>27</v>
      </c>
      <c r="H2710" t="s">
        <v>37</v>
      </c>
      <c r="I2710" s="9">
        <v>45178</v>
      </c>
      <c r="J2710" s="9">
        <v>45190</v>
      </c>
      <c r="K2710" s="9">
        <v>45200</v>
      </c>
      <c r="L2710" t="s">
        <v>56</v>
      </c>
      <c r="M2710" s="5"/>
      <c r="P2710" s="4">
        <v>2</v>
      </c>
      <c r="Q2710" t="s">
        <v>28</v>
      </c>
      <c r="R2710" s="10" t="str">
        <f t="shared" si="84"/>
        <v>22-27</v>
      </c>
      <c r="S2710">
        <f t="shared" si="85"/>
        <v>22</v>
      </c>
    </row>
    <row r="2711" spans="1:19">
      <c r="A2711" t="s">
        <v>2785</v>
      </c>
      <c r="B2711" t="s">
        <v>13</v>
      </c>
      <c r="C2711" s="4">
        <v>23</v>
      </c>
      <c r="D2711" t="s">
        <v>14</v>
      </c>
      <c r="E2711" t="s">
        <v>15</v>
      </c>
      <c r="F2711" t="s">
        <v>50</v>
      </c>
      <c r="G2711" t="s">
        <v>27</v>
      </c>
      <c r="H2711" t="s">
        <v>37</v>
      </c>
      <c r="I2711" s="9">
        <v>45178</v>
      </c>
      <c r="J2711" s="9">
        <v>45190</v>
      </c>
      <c r="K2711" s="9">
        <v>45202</v>
      </c>
      <c r="L2711" t="s">
        <v>19</v>
      </c>
      <c r="M2711" s="4">
        <v>53952</v>
      </c>
      <c r="N2711">
        <v>3.9</v>
      </c>
      <c r="O2711" t="s">
        <v>45</v>
      </c>
      <c r="P2711" s="4">
        <v>4</v>
      </c>
      <c r="Q2711" t="s">
        <v>28</v>
      </c>
      <c r="R2711" s="10" t="str">
        <f t="shared" si="84"/>
        <v>22-27</v>
      </c>
      <c r="S2711">
        <f t="shared" si="85"/>
        <v>24</v>
      </c>
    </row>
    <row r="2712" spans="1:19">
      <c r="A2712" t="s">
        <v>2786</v>
      </c>
      <c r="B2712" t="s">
        <v>30</v>
      </c>
      <c r="C2712" s="4">
        <v>32</v>
      </c>
      <c r="D2712" t="s">
        <v>24</v>
      </c>
      <c r="E2712" t="s">
        <v>25</v>
      </c>
      <c r="F2712" t="s">
        <v>78</v>
      </c>
      <c r="G2712" t="s">
        <v>17</v>
      </c>
      <c r="H2712" t="s">
        <v>37</v>
      </c>
      <c r="I2712" s="9">
        <v>45178</v>
      </c>
      <c r="J2712" s="9">
        <v>45196</v>
      </c>
      <c r="K2712" s="9">
        <v>45203</v>
      </c>
      <c r="L2712" t="s">
        <v>19</v>
      </c>
      <c r="M2712" s="4">
        <v>60130</v>
      </c>
      <c r="N2712">
        <v>4.4000000000000004</v>
      </c>
      <c r="O2712" t="s">
        <v>20</v>
      </c>
      <c r="P2712" s="4">
        <v>4</v>
      </c>
      <c r="Q2712" t="s">
        <v>28</v>
      </c>
      <c r="R2712" s="10" t="str">
        <f t="shared" si="84"/>
        <v>28-33</v>
      </c>
      <c r="S2712">
        <f t="shared" si="85"/>
        <v>25</v>
      </c>
    </row>
    <row r="2713" spans="1:19">
      <c r="A2713" t="s">
        <v>2787</v>
      </c>
      <c r="B2713" t="s">
        <v>13</v>
      </c>
      <c r="C2713" s="4">
        <v>22</v>
      </c>
      <c r="D2713" t="s">
        <v>24</v>
      </c>
      <c r="E2713" t="s">
        <v>43</v>
      </c>
      <c r="F2713" t="s">
        <v>96</v>
      </c>
      <c r="G2713" t="s">
        <v>17</v>
      </c>
      <c r="H2713" t="s">
        <v>18</v>
      </c>
      <c r="I2713" s="9">
        <v>45178</v>
      </c>
      <c r="J2713" s="9">
        <v>45197</v>
      </c>
      <c r="K2713" s="9">
        <v>45202</v>
      </c>
      <c r="L2713" t="s">
        <v>56</v>
      </c>
      <c r="M2713" s="5"/>
      <c r="P2713" s="4">
        <v>4</v>
      </c>
      <c r="Q2713" t="s">
        <v>21</v>
      </c>
      <c r="R2713" s="10" t="str">
        <f t="shared" si="84"/>
        <v>22-27</v>
      </c>
      <c r="S2713">
        <f t="shared" si="85"/>
        <v>24</v>
      </c>
    </row>
    <row r="2714" spans="1:19">
      <c r="A2714" t="s">
        <v>2788</v>
      </c>
      <c r="B2714" t="s">
        <v>13</v>
      </c>
      <c r="C2714" s="4">
        <v>30</v>
      </c>
      <c r="D2714" t="s">
        <v>14</v>
      </c>
      <c r="E2714" t="s">
        <v>65</v>
      </c>
      <c r="F2714" t="s">
        <v>86</v>
      </c>
      <c r="G2714" t="s">
        <v>17</v>
      </c>
      <c r="H2714" t="s">
        <v>18</v>
      </c>
      <c r="I2714" s="9">
        <v>45178</v>
      </c>
      <c r="J2714" s="9">
        <v>45197</v>
      </c>
      <c r="K2714" s="9">
        <v>45201</v>
      </c>
      <c r="L2714" t="s">
        <v>19</v>
      </c>
      <c r="M2714" s="4">
        <v>157825</v>
      </c>
      <c r="N2714">
        <v>4.3</v>
      </c>
      <c r="O2714" t="s">
        <v>20</v>
      </c>
      <c r="P2714" s="4">
        <v>3</v>
      </c>
      <c r="Q2714" t="s">
        <v>28</v>
      </c>
      <c r="R2714" s="10" t="str">
        <f t="shared" si="84"/>
        <v>28-33</v>
      </c>
      <c r="S2714">
        <f t="shared" si="85"/>
        <v>23</v>
      </c>
    </row>
    <row r="2715" spans="1:19">
      <c r="A2715" t="s">
        <v>2789</v>
      </c>
      <c r="B2715" t="s">
        <v>13</v>
      </c>
      <c r="C2715" s="4">
        <v>24</v>
      </c>
      <c r="D2715" t="s">
        <v>14</v>
      </c>
      <c r="E2715" t="s">
        <v>65</v>
      </c>
      <c r="F2715" t="s">
        <v>44</v>
      </c>
      <c r="G2715" t="s">
        <v>32</v>
      </c>
      <c r="H2715" t="s">
        <v>18</v>
      </c>
      <c r="I2715" s="9">
        <v>45179</v>
      </c>
      <c r="J2715" s="9">
        <v>45192</v>
      </c>
      <c r="K2715" s="9">
        <v>45197</v>
      </c>
      <c r="L2715" t="s">
        <v>38</v>
      </c>
      <c r="M2715" s="5"/>
      <c r="P2715" s="4">
        <v>4</v>
      </c>
      <c r="Q2715" t="s">
        <v>28</v>
      </c>
      <c r="R2715" s="10" t="str">
        <f t="shared" si="84"/>
        <v>22-27</v>
      </c>
      <c r="S2715">
        <f t="shared" si="85"/>
        <v>18</v>
      </c>
    </row>
    <row r="2716" spans="1:19">
      <c r="A2716" t="s">
        <v>2790</v>
      </c>
      <c r="B2716" t="s">
        <v>13</v>
      </c>
      <c r="C2716" s="4">
        <v>24</v>
      </c>
      <c r="D2716" t="s">
        <v>14</v>
      </c>
      <c r="E2716" t="s">
        <v>15</v>
      </c>
      <c r="F2716" t="s">
        <v>44</v>
      </c>
      <c r="G2716" t="s">
        <v>17</v>
      </c>
      <c r="H2716" t="s">
        <v>37</v>
      </c>
      <c r="I2716" s="9">
        <v>45179</v>
      </c>
      <c r="J2716" s="9">
        <v>45188</v>
      </c>
      <c r="K2716" s="9">
        <v>45195</v>
      </c>
      <c r="L2716" t="s">
        <v>19</v>
      </c>
      <c r="M2716" s="4">
        <v>56316</v>
      </c>
      <c r="N2716">
        <v>4.4000000000000004</v>
      </c>
      <c r="O2716" t="s">
        <v>20</v>
      </c>
      <c r="P2716" s="5"/>
      <c r="Q2716" t="s">
        <v>28</v>
      </c>
      <c r="R2716" s="10" t="str">
        <f t="shared" si="84"/>
        <v>22-27</v>
      </c>
      <c r="S2716">
        <f t="shared" si="85"/>
        <v>16</v>
      </c>
    </row>
    <row r="2717" spans="1:19">
      <c r="A2717" t="s">
        <v>2791</v>
      </c>
      <c r="B2717" t="s">
        <v>13</v>
      </c>
      <c r="C2717" s="4">
        <v>26</v>
      </c>
      <c r="D2717" t="s">
        <v>14</v>
      </c>
      <c r="E2717" t="s">
        <v>15</v>
      </c>
      <c r="F2717" t="s">
        <v>61</v>
      </c>
      <c r="G2717" t="s">
        <v>69</v>
      </c>
      <c r="H2717" t="s">
        <v>37</v>
      </c>
      <c r="I2717" s="9">
        <v>45179</v>
      </c>
      <c r="J2717" s="9">
        <v>45195</v>
      </c>
      <c r="K2717" s="9">
        <v>45199</v>
      </c>
      <c r="L2717" t="s">
        <v>19</v>
      </c>
      <c r="M2717" s="4">
        <v>56717</v>
      </c>
      <c r="N2717">
        <v>4.9000000000000004</v>
      </c>
      <c r="O2717" t="s">
        <v>20</v>
      </c>
      <c r="P2717" s="4">
        <v>4</v>
      </c>
      <c r="Q2717" t="s">
        <v>63</v>
      </c>
      <c r="R2717" s="10" t="str">
        <f t="shared" si="84"/>
        <v>22-27</v>
      </c>
      <c r="S2717">
        <f t="shared" si="85"/>
        <v>20</v>
      </c>
    </row>
    <row r="2718" spans="1:19">
      <c r="A2718" t="s">
        <v>2792</v>
      </c>
      <c r="B2718" t="s">
        <v>30</v>
      </c>
      <c r="C2718" s="4">
        <v>35</v>
      </c>
      <c r="D2718" t="s">
        <v>129</v>
      </c>
      <c r="E2718" t="s">
        <v>130</v>
      </c>
      <c r="F2718" t="s">
        <v>50</v>
      </c>
      <c r="G2718" t="s">
        <v>32</v>
      </c>
      <c r="H2718" t="s">
        <v>37</v>
      </c>
      <c r="I2718" s="9">
        <v>45179</v>
      </c>
      <c r="J2718" s="9">
        <v>45196</v>
      </c>
      <c r="K2718" s="9">
        <v>45202</v>
      </c>
      <c r="L2718" t="s">
        <v>19</v>
      </c>
      <c r="M2718" s="4">
        <v>44481</v>
      </c>
      <c r="N2718">
        <v>4</v>
      </c>
      <c r="O2718" t="s">
        <v>20</v>
      </c>
      <c r="P2718" s="5"/>
      <c r="Q2718" t="s">
        <v>21</v>
      </c>
      <c r="R2718" s="10" t="str">
        <f t="shared" si="84"/>
        <v>34-39</v>
      </c>
      <c r="S2718">
        <f t="shared" si="85"/>
        <v>23</v>
      </c>
    </row>
    <row r="2719" spans="1:19">
      <c r="A2719" t="s">
        <v>2793</v>
      </c>
      <c r="B2719" t="s">
        <v>23</v>
      </c>
      <c r="C2719" s="4">
        <v>24</v>
      </c>
      <c r="D2719" t="s">
        <v>34</v>
      </c>
      <c r="E2719" t="s">
        <v>35</v>
      </c>
      <c r="F2719" t="s">
        <v>78</v>
      </c>
      <c r="G2719" t="s">
        <v>17</v>
      </c>
      <c r="H2719" t="s">
        <v>37</v>
      </c>
      <c r="I2719" s="9">
        <v>45179</v>
      </c>
      <c r="J2719" s="9">
        <v>45192</v>
      </c>
      <c r="K2719" s="9">
        <v>45196</v>
      </c>
      <c r="L2719" t="s">
        <v>38</v>
      </c>
      <c r="M2719" s="5"/>
      <c r="P2719" s="4">
        <v>3</v>
      </c>
      <c r="Q2719" t="s">
        <v>28</v>
      </c>
      <c r="R2719" s="10" t="str">
        <f t="shared" si="84"/>
        <v>22-27</v>
      </c>
      <c r="S2719">
        <f t="shared" si="85"/>
        <v>17</v>
      </c>
    </row>
    <row r="2720" spans="1:19">
      <c r="A2720" t="s">
        <v>2794</v>
      </c>
      <c r="B2720" t="s">
        <v>30</v>
      </c>
      <c r="C2720" s="4">
        <v>50</v>
      </c>
      <c r="D2720" t="s">
        <v>14</v>
      </c>
      <c r="E2720" t="s">
        <v>15</v>
      </c>
      <c r="F2720" t="s">
        <v>86</v>
      </c>
      <c r="G2720" t="s">
        <v>27</v>
      </c>
      <c r="H2720" t="s">
        <v>18</v>
      </c>
      <c r="I2720" s="9">
        <v>45180</v>
      </c>
      <c r="J2720" s="9">
        <v>45201</v>
      </c>
      <c r="K2720" s="9">
        <v>45210</v>
      </c>
      <c r="L2720" t="s">
        <v>19</v>
      </c>
      <c r="M2720" s="4">
        <v>139598</v>
      </c>
      <c r="N2720">
        <v>3.7</v>
      </c>
      <c r="O2720" t="s">
        <v>20</v>
      </c>
      <c r="P2720" s="4">
        <v>4</v>
      </c>
      <c r="Q2720" t="s">
        <v>28</v>
      </c>
      <c r="R2720" s="10" t="str">
        <f t="shared" si="84"/>
        <v>46-51</v>
      </c>
      <c r="S2720">
        <f t="shared" si="85"/>
        <v>30</v>
      </c>
    </row>
    <row r="2721" spans="1:19">
      <c r="A2721" t="s">
        <v>2795</v>
      </c>
      <c r="B2721" t="s">
        <v>13</v>
      </c>
      <c r="C2721" s="4">
        <v>40</v>
      </c>
      <c r="D2721" t="s">
        <v>14</v>
      </c>
      <c r="E2721" t="s">
        <v>65</v>
      </c>
      <c r="F2721" t="s">
        <v>61</v>
      </c>
      <c r="G2721" t="s">
        <v>69</v>
      </c>
      <c r="H2721" t="s">
        <v>37</v>
      </c>
      <c r="I2721" s="9">
        <v>45180</v>
      </c>
      <c r="J2721" s="9">
        <v>45190</v>
      </c>
      <c r="K2721" s="9">
        <v>45200</v>
      </c>
      <c r="L2721" t="s">
        <v>19</v>
      </c>
      <c r="M2721" s="4">
        <v>59673</v>
      </c>
      <c r="N2721">
        <v>4.2</v>
      </c>
      <c r="O2721" t="s">
        <v>20</v>
      </c>
      <c r="P2721" s="4">
        <v>4</v>
      </c>
      <c r="Q2721" t="s">
        <v>21</v>
      </c>
      <c r="R2721" s="10" t="str">
        <f t="shared" si="84"/>
        <v>40-45</v>
      </c>
      <c r="S2721">
        <f t="shared" si="85"/>
        <v>20</v>
      </c>
    </row>
    <row r="2722" spans="1:19">
      <c r="A2722" t="s">
        <v>2796</v>
      </c>
      <c r="B2722" t="s">
        <v>30</v>
      </c>
      <c r="C2722" s="4">
        <v>28</v>
      </c>
      <c r="D2722" t="s">
        <v>58</v>
      </c>
      <c r="E2722" t="s">
        <v>111</v>
      </c>
      <c r="F2722" t="s">
        <v>44</v>
      </c>
      <c r="G2722" t="s">
        <v>69</v>
      </c>
      <c r="H2722" t="s">
        <v>18</v>
      </c>
      <c r="I2722" s="9">
        <v>45180</v>
      </c>
      <c r="J2722" s="9">
        <v>45188</v>
      </c>
      <c r="K2722" s="9">
        <v>45200</v>
      </c>
      <c r="L2722" t="s">
        <v>38</v>
      </c>
      <c r="M2722" s="5"/>
      <c r="P2722" s="4">
        <v>4</v>
      </c>
      <c r="Q2722" t="s">
        <v>28</v>
      </c>
      <c r="R2722" s="10" t="str">
        <f t="shared" si="84"/>
        <v>28-33</v>
      </c>
      <c r="S2722">
        <f t="shared" si="85"/>
        <v>20</v>
      </c>
    </row>
    <row r="2723" spans="1:19">
      <c r="A2723" t="s">
        <v>2797</v>
      </c>
      <c r="B2723" t="s">
        <v>30</v>
      </c>
      <c r="C2723" s="4">
        <v>23</v>
      </c>
      <c r="D2723" t="s">
        <v>14</v>
      </c>
      <c r="E2723" t="s">
        <v>65</v>
      </c>
      <c r="F2723" t="s">
        <v>50</v>
      </c>
      <c r="G2723" t="s">
        <v>27</v>
      </c>
      <c r="H2723" t="s">
        <v>18</v>
      </c>
      <c r="I2723" s="9">
        <v>45180</v>
      </c>
      <c r="J2723" s="9">
        <v>45190</v>
      </c>
      <c r="K2723" s="9">
        <v>45195</v>
      </c>
      <c r="L2723" t="s">
        <v>38</v>
      </c>
      <c r="M2723" s="5"/>
      <c r="P2723" s="4">
        <v>4</v>
      </c>
      <c r="Q2723" t="s">
        <v>28</v>
      </c>
      <c r="R2723" s="10" t="str">
        <f t="shared" si="84"/>
        <v>22-27</v>
      </c>
      <c r="S2723">
        <f t="shared" si="85"/>
        <v>15</v>
      </c>
    </row>
    <row r="2724" spans="1:19">
      <c r="A2724" t="s">
        <v>2798</v>
      </c>
      <c r="B2724" t="s">
        <v>30</v>
      </c>
      <c r="C2724" s="4">
        <v>23</v>
      </c>
      <c r="D2724" t="s">
        <v>24</v>
      </c>
      <c r="E2724" t="s">
        <v>25</v>
      </c>
      <c r="F2724" t="s">
        <v>44</v>
      </c>
      <c r="G2724" t="s">
        <v>17</v>
      </c>
      <c r="H2724" t="s">
        <v>37</v>
      </c>
      <c r="I2724" s="9">
        <v>45180</v>
      </c>
      <c r="J2724" s="9">
        <v>45196</v>
      </c>
      <c r="K2724" s="9">
        <v>45205</v>
      </c>
      <c r="L2724" t="s">
        <v>19</v>
      </c>
      <c r="M2724" s="4">
        <v>56768</v>
      </c>
      <c r="N2724">
        <v>4.0999999999999996</v>
      </c>
      <c r="O2724" t="s">
        <v>45</v>
      </c>
      <c r="P2724" s="4">
        <v>2</v>
      </c>
      <c r="Q2724" t="s">
        <v>28</v>
      </c>
      <c r="R2724" s="10" t="str">
        <f t="shared" si="84"/>
        <v>22-27</v>
      </c>
      <c r="S2724">
        <f t="shared" si="85"/>
        <v>25</v>
      </c>
    </row>
    <row r="2725" spans="1:19">
      <c r="A2725" t="s">
        <v>2799</v>
      </c>
      <c r="B2725" t="s">
        <v>13</v>
      </c>
      <c r="C2725" s="4">
        <v>25</v>
      </c>
      <c r="D2725" t="s">
        <v>24</v>
      </c>
      <c r="E2725" t="s">
        <v>25</v>
      </c>
      <c r="F2725" t="s">
        <v>53</v>
      </c>
      <c r="G2725" t="s">
        <v>27</v>
      </c>
      <c r="H2725" t="s">
        <v>37</v>
      </c>
      <c r="I2725" s="9">
        <v>45180</v>
      </c>
      <c r="J2725" s="9">
        <v>45192</v>
      </c>
      <c r="K2725" s="9">
        <v>45198</v>
      </c>
      <c r="L2725" t="s">
        <v>19</v>
      </c>
      <c r="M2725" s="4">
        <v>74012</v>
      </c>
      <c r="N2725">
        <v>3.6</v>
      </c>
      <c r="O2725" t="s">
        <v>20</v>
      </c>
      <c r="P2725" s="4">
        <v>4</v>
      </c>
      <c r="Q2725" t="s">
        <v>28</v>
      </c>
      <c r="R2725" s="10" t="str">
        <f t="shared" si="84"/>
        <v>22-27</v>
      </c>
      <c r="S2725">
        <f t="shared" si="85"/>
        <v>18</v>
      </c>
    </row>
    <row r="2726" spans="1:19">
      <c r="A2726" t="s">
        <v>2800</v>
      </c>
      <c r="B2726" t="s">
        <v>13</v>
      </c>
      <c r="C2726" s="4">
        <v>26</v>
      </c>
      <c r="D2726" t="s">
        <v>14</v>
      </c>
      <c r="E2726" t="s">
        <v>15</v>
      </c>
      <c r="F2726" t="s">
        <v>16</v>
      </c>
      <c r="G2726" t="s">
        <v>27</v>
      </c>
      <c r="H2726" t="s">
        <v>48</v>
      </c>
      <c r="I2726" s="9">
        <v>45180</v>
      </c>
      <c r="J2726" s="9">
        <v>45193</v>
      </c>
      <c r="K2726" s="9">
        <v>45205</v>
      </c>
      <c r="L2726" t="s">
        <v>19</v>
      </c>
      <c r="M2726" s="4">
        <v>63639</v>
      </c>
      <c r="N2726">
        <v>4.8</v>
      </c>
      <c r="O2726" t="s">
        <v>20</v>
      </c>
      <c r="P2726" s="4">
        <v>5</v>
      </c>
      <c r="Q2726" t="s">
        <v>28</v>
      </c>
      <c r="R2726" s="10" t="str">
        <f t="shared" si="84"/>
        <v>22-27</v>
      </c>
      <c r="S2726">
        <f t="shared" si="85"/>
        <v>25</v>
      </c>
    </row>
    <row r="2727" spans="1:19">
      <c r="A2727" t="s">
        <v>2801</v>
      </c>
      <c r="B2727" t="s">
        <v>13</v>
      </c>
      <c r="C2727" s="4">
        <v>35</v>
      </c>
      <c r="D2727" t="s">
        <v>14</v>
      </c>
      <c r="E2727" t="s">
        <v>15</v>
      </c>
      <c r="F2727" t="s">
        <v>44</v>
      </c>
      <c r="G2727" t="s">
        <v>17</v>
      </c>
      <c r="H2727" t="s">
        <v>18</v>
      </c>
      <c r="I2727" s="9">
        <v>45180</v>
      </c>
      <c r="J2727" s="9">
        <v>45200</v>
      </c>
      <c r="K2727" s="9">
        <v>45211</v>
      </c>
      <c r="L2727" t="s">
        <v>38</v>
      </c>
      <c r="M2727" s="5"/>
      <c r="P2727" s="5"/>
      <c r="Q2727" t="s">
        <v>28</v>
      </c>
      <c r="R2727" s="10" t="str">
        <f t="shared" si="84"/>
        <v>34-39</v>
      </c>
      <c r="S2727">
        <f t="shared" si="85"/>
        <v>31</v>
      </c>
    </row>
    <row r="2728" spans="1:19">
      <c r="A2728" t="s">
        <v>2802</v>
      </c>
      <c r="B2728" t="s">
        <v>13</v>
      </c>
      <c r="C2728" s="4">
        <v>26</v>
      </c>
      <c r="D2728" t="s">
        <v>83</v>
      </c>
      <c r="E2728" t="s">
        <v>84</v>
      </c>
      <c r="F2728" t="s">
        <v>44</v>
      </c>
      <c r="G2728" t="s">
        <v>27</v>
      </c>
      <c r="H2728" t="s">
        <v>48</v>
      </c>
      <c r="I2728" s="9">
        <v>45181</v>
      </c>
      <c r="J2728" s="9">
        <v>45196</v>
      </c>
      <c r="K2728" s="9">
        <v>45203</v>
      </c>
      <c r="L2728" t="s">
        <v>19</v>
      </c>
      <c r="M2728" s="4">
        <v>78496</v>
      </c>
      <c r="N2728">
        <v>4.9000000000000004</v>
      </c>
      <c r="O2728" t="s">
        <v>20</v>
      </c>
      <c r="P2728" s="4">
        <v>4</v>
      </c>
      <c r="Q2728" t="s">
        <v>28</v>
      </c>
      <c r="R2728" s="10" t="str">
        <f t="shared" si="84"/>
        <v>22-27</v>
      </c>
      <c r="S2728">
        <f t="shared" si="85"/>
        <v>22</v>
      </c>
    </row>
    <row r="2729" spans="1:19">
      <c r="A2729" t="s">
        <v>2803</v>
      </c>
      <c r="B2729" t="s">
        <v>13</v>
      </c>
      <c r="C2729" s="4">
        <v>32</v>
      </c>
      <c r="D2729" t="s">
        <v>24</v>
      </c>
      <c r="E2729" t="s">
        <v>25</v>
      </c>
      <c r="F2729" t="s">
        <v>16</v>
      </c>
      <c r="G2729" t="s">
        <v>27</v>
      </c>
      <c r="H2729" t="s">
        <v>37</v>
      </c>
      <c r="I2729" s="9">
        <v>45181</v>
      </c>
      <c r="J2729" s="9">
        <v>45195</v>
      </c>
      <c r="K2729" s="9">
        <v>45202</v>
      </c>
      <c r="L2729" t="s">
        <v>38</v>
      </c>
      <c r="M2729" s="5"/>
      <c r="P2729" s="4">
        <v>4</v>
      </c>
      <c r="Q2729" t="s">
        <v>28</v>
      </c>
      <c r="R2729" s="10" t="str">
        <f t="shared" si="84"/>
        <v>28-33</v>
      </c>
      <c r="S2729">
        <f t="shared" si="85"/>
        <v>21</v>
      </c>
    </row>
    <row r="2730" spans="1:19">
      <c r="A2730" t="s">
        <v>2804</v>
      </c>
      <c r="B2730" t="s">
        <v>13</v>
      </c>
      <c r="C2730" s="4">
        <v>34</v>
      </c>
      <c r="D2730" t="s">
        <v>24</v>
      </c>
      <c r="E2730" t="s">
        <v>25</v>
      </c>
      <c r="F2730" t="s">
        <v>96</v>
      </c>
      <c r="G2730" t="s">
        <v>17</v>
      </c>
      <c r="H2730" t="s">
        <v>48</v>
      </c>
      <c r="I2730" s="9">
        <v>45182</v>
      </c>
      <c r="J2730" s="9">
        <v>45195</v>
      </c>
      <c r="K2730" s="9">
        <v>45206</v>
      </c>
      <c r="L2730" t="s">
        <v>75</v>
      </c>
      <c r="M2730" s="5"/>
      <c r="P2730" s="5"/>
      <c r="Q2730" t="s">
        <v>63</v>
      </c>
      <c r="R2730" s="10" t="str">
        <f t="shared" si="84"/>
        <v>34-39</v>
      </c>
      <c r="S2730">
        <f t="shared" si="85"/>
        <v>24</v>
      </c>
    </row>
    <row r="2731" spans="1:19">
      <c r="A2731" t="s">
        <v>2805</v>
      </c>
      <c r="B2731" t="s">
        <v>13</v>
      </c>
      <c r="C2731" s="4">
        <v>23</v>
      </c>
      <c r="D2731" t="s">
        <v>14</v>
      </c>
      <c r="E2731" t="s">
        <v>15</v>
      </c>
      <c r="F2731" t="s">
        <v>93</v>
      </c>
      <c r="G2731" t="s">
        <v>69</v>
      </c>
      <c r="H2731" t="s">
        <v>37</v>
      </c>
      <c r="I2731" s="9">
        <v>45182</v>
      </c>
      <c r="J2731" s="9">
        <v>45204</v>
      </c>
      <c r="K2731" s="9">
        <v>45216</v>
      </c>
      <c r="L2731" t="s">
        <v>19</v>
      </c>
      <c r="M2731" s="4">
        <v>122008</v>
      </c>
      <c r="N2731">
        <v>3.8</v>
      </c>
      <c r="O2731" t="s">
        <v>20</v>
      </c>
      <c r="P2731" s="4">
        <v>4</v>
      </c>
      <c r="Q2731" t="s">
        <v>21</v>
      </c>
      <c r="R2731" s="10" t="str">
        <f t="shared" si="84"/>
        <v>22-27</v>
      </c>
      <c r="S2731">
        <f t="shared" si="85"/>
        <v>34</v>
      </c>
    </row>
    <row r="2732" spans="1:19">
      <c r="A2732" t="s">
        <v>2806</v>
      </c>
      <c r="B2732" t="s">
        <v>30</v>
      </c>
      <c r="C2732" s="4">
        <v>25</v>
      </c>
      <c r="D2732" t="s">
        <v>24</v>
      </c>
      <c r="E2732" t="s">
        <v>43</v>
      </c>
      <c r="F2732" t="s">
        <v>96</v>
      </c>
      <c r="G2732" t="s">
        <v>32</v>
      </c>
      <c r="H2732" t="s">
        <v>37</v>
      </c>
      <c r="I2732" s="9">
        <v>45182</v>
      </c>
      <c r="J2732" s="9">
        <v>45204</v>
      </c>
      <c r="K2732" s="9">
        <v>45213</v>
      </c>
      <c r="L2732" t="s">
        <v>75</v>
      </c>
      <c r="M2732" s="5"/>
      <c r="P2732" s="4">
        <v>5</v>
      </c>
      <c r="Q2732" t="s">
        <v>28</v>
      </c>
      <c r="R2732" s="10" t="str">
        <f t="shared" si="84"/>
        <v>22-27</v>
      </c>
      <c r="S2732">
        <f t="shared" si="85"/>
        <v>31</v>
      </c>
    </row>
    <row r="2733" spans="1:19">
      <c r="A2733" t="s">
        <v>2807</v>
      </c>
      <c r="B2733" t="s">
        <v>13</v>
      </c>
      <c r="C2733" s="4">
        <v>33</v>
      </c>
      <c r="D2733" t="s">
        <v>14</v>
      </c>
      <c r="E2733" t="s">
        <v>15</v>
      </c>
      <c r="F2733" t="s">
        <v>78</v>
      </c>
      <c r="G2733" t="s">
        <v>66</v>
      </c>
      <c r="H2733" t="s">
        <v>37</v>
      </c>
      <c r="I2733" s="9">
        <v>45182</v>
      </c>
      <c r="J2733" s="9">
        <v>45192</v>
      </c>
      <c r="K2733" s="9">
        <v>45201</v>
      </c>
      <c r="L2733" t="s">
        <v>19</v>
      </c>
      <c r="M2733" s="4">
        <v>42735</v>
      </c>
      <c r="N2733">
        <v>3.8</v>
      </c>
      <c r="O2733" t="s">
        <v>20</v>
      </c>
      <c r="P2733" s="4">
        <v>4</v>
      </c>
      <c r="Q2733" t="s">
        <v>28</v>
      </c>
      <c r="R2733" s="10" t="str">
        <f t="shared" si="84"/>
        <v>28-33</v>
      </c>
      <c r="S2733">
        <f t="shared" si="85"/>
        <v>19</v>
      </c>
    </row>
    <row r="2734" spans="1:19">
      <c r="A2734" t="s">
        <v>2808</v>
      </c>
      <c r="B2734" t="s">
        <v>13</v>
      </c>
      <c r="C2734" s="4">
        <v>34</v>
      </c>
      <c r="D2734" t="s">
        <v>40</v>
      </c>
      <c r="E2734" t="s">
        <v>253</v>
      </c>
      <c r="F2734" t="s">
        <v>78</v>
      </c>
      <c r="G2734" t="s">
        <v>17</v>
      </c>
      <c r="H2734" t="s">
        <v>37</v>
      </c>
      <c r="I2734" s="9">
        <v>45182</v>
      </c>
      <c r="J2734" s="9">
        <v>45191</v>
      </c>
      <c r="K2734" s="9">
        <v>45203</v>
      </c>
      <c r="L2734" t="s">
        <v>19</v>
      </c>
      <c r="M2734" s="4">
        <v>54073</v>
      </c>
      <c r="N2734">
        <v>4.5</v>
      </c>
      <c r="O2734" t="s">
        <v>45</v>
      </c>
      <c r="P2734" s="4">
        <v>3</v>
      </c>
      <c r="Q2734" t="s">
        <v>28</v>
      </c>
      <c r="R2734" s="10" t="str">
        <f t="shared" si="84"/>
        <v>34-39</v>
      </c>
      <c r="S2734">
        <f t="shared" si="85"/>
        <v>21</v>
      </c>
    </row>
    <row r="2735" spans="1:19">
      <c r="A2735" t="s">
        <v>2809</v>
      </c>
      <c r="B2735" t="s">
        <v>23</v>
      </c>
      <c r="C2735" s="4">
        <v>28</v>
      </c>
      <c r="D2735" t="s">
        <v>14</v>
      </c>
      <c r="E2735" t="s">
        <v>65</v>
      </c>
      <c r="F2735" t="s">
        <v>50</v>
      </c>
      <c r="G2735" t="s">
        <v>17</v>
      </c>
      <c r="H2735" t="s">
        <v>18</v>
      </c>
      <c r="I2735" s="9">
        <v>45183</v>
      </c>
      <c r="J2735" s="9">
        <v>45194</v>
      </c>
      <c r="K2735" s="9">
        <v>45200</v>
      </c>
      <c r="L2735" t="s">
        <v>38</v>
      </c>
      <c r="M2735" s="5"/>
      <c r="P2735" s="5"/>
      <c r="Q2735" t="s">
        <v>28</v>
      </c>
      <c r="R2735" s="10" t="str">
        <f t="shared" si="84"/>
        <v>28-33</v>
      </c>
      <c r="S2735">
        <f t="shared" si="85"/>
        <v>17</v>
      </c>
    </row>
    <row r="2736" spans="1:19">
      <c r="A2736" t="s">
        <v>2810</v>
      </c>
      <c r="B2736" t="s">
        <v>23</v>
      </c>
      <c r="C2736" s="4">
        <v>22</v>
      </c>
      <c r="D2736" t="s">
        <v>24</v>
      </c>
      <c r="E2736" t="s">
        <v>25</v>
      </c>
      <c r="F2736" t="s">
        <v>26</v>
      </c>
      <c r="G2736" t="s">
        <v>32</v>
      </c>
      <c r="H2736" t="s">
        <v>37</v>
      </c>
      <c r="I2736" s="9">
        <v>45184</v>
      </c>
      <c r="J2736" s="9">
        <v>45194</v>
      </c>
      <c r="K2736" s="9">
        <v>45199</v>
      </c>
      <c r="L2736" t="s">
        <v>19</v>
      </c>
      <c r="M2736" s="4">
        <v>69103</v>
      </c>
      <c r="N2736">
        <v>4.8</v>
      </c>
      <c r="O2736" t="s">
        <v>20</v>
      </c>
      <c r="P2736" s="4">
        <v>4</v>
      </c>
      <c r="Q2736" t="s">
        <v>28</v>
      </c>
      <c r="R2736" s="10" t="str">
        <f t="shared" si="84"/>
        <v>22-27</v>
      </c>
      <c r="S2736">
        <f t="shared" si="85"/>
        <v>15</v>
      </c>
    </row>
    <row r="2737" spans="1:19">
      <c r="A2737" t="s">
        <v>2811</v>
      </c>
      <c r="B2737" t="s">
        <v>30</v>
      </c>
      <c r="C2737" s="4">
        <v>31</v>
      </c>
      <c r="D2737" t="s">
        <v>14</v>
      </c>
      <c r="E2737" t="s">
        <v>65</v>
      </c>
      <c r="F2737" t="s">
        <v>73</v>
      </c>
      <c r="G2737" t="s">
        <v>17</v>
      </c>
      <c r="H2737" t="s">
        <v>18</v>
      </c>
      <c r="I2737" s="9">
        <v>45184</v>
      </c>
      <c r="J2737" s="9">
        <v>45200</v>
      </c>
      <c r="K2737" s="9">
        <v>45211</v>
      </c>
      <c r="L2737" t="s">
        <v>19</v>
      </c>
      <c r="M2737" s="5"/>
      <c r="O2737" t="s">
        <v>20</v>
      </c>
      <c r="P2737" s="4">
        <v>4</v>
      </c>
      <c r="Q2737" t="s">
        <v>28</v>
      </c>
      <c r="R2737" s="10" t="str">
        <f t="shared" si="84"/>
        <v>28-33</v>
      </c>
      <c r="S2737">
        <f t="shared" si="85"/>
        <v>27</v>
      </c>
    </row>
    <row r="2738" spans="1:19">
      <c r="A2738" t="s">
        <v>2812</v>
      </c>
      <c r="B2738" t="s">
        <v>23</v>
      </c>
      <c r="C2738" s="4">
        <v>26</v>
      </c>
      <c r="D2738" t="s">
        <v>24</v>
      </c>
      <c r="E2738" t="s">
        <v>25</v>
      </c>
      <c r="F2738" t="s">
        <v>61</v>
      </c>
      <c r="G2738" t="s">
        <v>27</v>
      </c>
      <c r="H2738" t="s">
        <v>37</v>
      </c>
      <c r="I2738" s="9">
        <v>45184</v>
      </c>
      <c r="J2738" s="9">
        <v>45195</v>
      </c>
      <c r="K2738" s="9">
        <v>45205</v>
      </c>
      <c r="L2738" t="s">
        <v>38</v>
      </c>
      <c r="M2738" s="5"/>
      <c r="P2738" s="4">
        <v>3</v>
      </c>
      <c r="Q2738" t="s">
        <v>28</v>
      </c>
      <c r="R2738" s="10" t="str">
        <f t="shared" si="84"/>
        <v>22-27</v>
      </c>
      <c r="S2738">
        <f t="shared" si="85"/>
        <v>21</v>
      </c>
    </row>
    <row r="2739" spans="1:19">
      <c r="A2739" t="s">
        <v>2813</v>
      </c>
      <c r="B2739" t="s">
        <v>13</v>
      </c>
      <c r="C2739" s="4">
        <v>31</v>
      </c>
      <c r="D2739" t="s">
        <v>24</v>
      </c>
      <c r="E2739" t="s">
        <v>25</v>
      </c>
      <c r="F2739" t="s">
        <v>16</v>
      </c>
      <c r="G2739" t="s">
        <v>27</v>
      </c>
      <c r="H2739" t="s">
        <v>37</v>
      </c>
      <c r="I2739" s="9">
        <v>45184</v>
      </c>
      <c r="J2739" s="9">
        <v>45205</v>
      </c>
      <c r="K2739" s="9">
        <v>45215</v>
      </c>
      <c r="L2739" t="s">
        <v>19</v>
      </c>
      <c r="M2739" s="4">
        <v>49061</v>
      </c>
      <c r="N2739">
        <v>4.9000000000000004</v>
      </c>
      <c r="O2739" t="s">
        <v>45</v>
      </c>
      <c r="P2739" s="5"/>
      <c r="Q2739" t="s">
        <v>28</v>
      </c>
      <c r="R2739" s="10" t="str">
        <f t="shared" si="84"/>
        <v>28-33</v>
      </c>
      <c r="S2739">
        <f t="shared" si="85"/>
        <v>31</v>
      </c>
    </row>
    <row r="2740" spans="1:19">
      <c r="A2740" t="s">
        <v>2814</v>
      </c>
      <c r="B2740" t="s">
        <v>23</v>
      </c>
      <c r="C2740" s="4">
        <v>29</v>
      </c>
      <c r="D2740" t="s">
        <v>34</v>
      </c>
      <c r="E2740" t="s">
        <v>35</v>
      </c>
      <c r="F2740" t="s">
        <v>96</v>
      </c>
      <c r="G2740" t="s">
        <v>69</v>
      </c>
      <c r="H2740" t="s">
        <v>51</v>
      </c>
      <c r="I2740" s="9">
        <v>45184</v>
      </c>
      <c r="J2740" s="9">
        <v>45195</v>
      </c>
      <c r="K2740" s="9">
        <v>45200</v>
      </c>
      <c r="L2740" t="s">
        <v>19</v>
      </c>
      <c r="M2740" s="5"/>
      <c r="O2740" t="s">
        <v>45</v>
      </c>
      <c r="P2740" s="4">
        <v>4</v>
      </c>
      <c r="Q2740" t="s">
        <v>28</v>
      </c>
      <c r="R2740" s="10" t="str">
        <f t="shared" si="84"/>
        <v>28-33</v>
      </c>
      <c r="S2740">
        <f t="shared" si="85"/>
        <v>16</v>
      </c>
    </row>
    <row r="2741" spans="1:19">
      <c r="A2741" t="s">
        <v>2815</v>
      </c>
      <c r="B2741" t="s">
        <v>13</v>
      </c>
      <c r="C2741" s="4">
        <v>35</v>
      </c>
      <c r="D2741" t="s">
        <v>24</v>
      </c>
      <c r="E2741" t="s">
        <v>43</v>
      </c>
      <c r="F2741" t="s">
        <v>53</v>
      </c>
      <c r="G2741" t="s">
        <v>27</v>
      </c>
      <c r="H2741" t="s">
        <v>18</v>
      </c>
      <c r="I2741" s="9">
        <v>45184</v>
      </c>
      <c r="J2741" s="9">
        <v>45204</v>
      </c>
      <c r="K2741" s="9">
        <v>45209</v>
      </c>
      <c r="L2741" t="s">
        <v>38</v>
      </c>
      <c r="M2741" s="5"/>
      <c r="P2741" s="5"/>
      <c r="Q2741" t="s">
        <v>63</v>
      </c>
      <c r="R2741" s="10" t="str">
        <f t="shared" si="84"/>
        <v>34-39</v>
      </c>
      <c r="S2741">
        <f t="shared" si="85"/>
        <v>25</v>
      </c>
    </row>
    <row r="2742" spans="1:19">
      <c r="A2742" t="s">
        <v>2816</v>
      </c>
      <c r="B2742" t="s">
        <v>13</v>
      </c>
      <c r="C2742" s="4">
        <v>33</v>
      </c>
      <c r="D2742" t="s">
        <v>14</v>
      </c>
      <c r="E2742" t="s">
        <v>65</v>
      </c>
      <c r="F2742" t="s">
        <v>26</v>
      </c>
      <c r="G2742" t="s">
        <v>27</v>
      </c>
      <c r="H2742" t="s">
        <v>18</v>
      </c>
      <c r="I2742" s="9">
        <v>45185</v>
      </c>
      <c r="J2742" s="9">
        <v>45207</v>
      </c>
      <c r="K2742" s="9">
        <v>45213</v>
      </c>
      <c r="L2742" t="s">
        <v>19</v>
      </c>
      <c r="M2742" s="4">
        <v>72125</v>
      </c>
      <c r="N2742">
        <v>4.0999999999999996</v>
      </c>
      <c r="O2742" t="s">
        <v>20</v>
      </c>
      <c r="P2742" s="4">
        <v>4</v>
      </c>
      <c r="Q2742" t="s">
        <v>28</v>
      </c>
      <c r="R2742" s="10" t="str">
        <f t="shared" si="84"/>
        <v>28-33</v>
      </c>
      <c r="S2742">
        <f t="shared" si="85"/>
        <v>28</v>
      </c>
    </row>
    <row r="2743" spans="1:19">
      <c r="A2743" t="s">
        <v>2817</v>
      </c>
      <c r="B2743" t="s">
        <v>13</v>
      </c>
      <c r="C2743" s="4">
        <v>32</v>
      </c>
      <c r="D2743" t="s">
        <v>24</v>
      </c>
      <c r="E2743" t="s">
        <v>43</v>
      </c>
      <c r="F2743" t="s">
        <v>50</v>
      </c>
      <c r="G2743" t="s">
        <v>17</v>
      </c>
      <c r="H2743" t="s">
        <v>37</v>
      </c>
      <c r="I2743" s="9">
        <v>45185</v>
      </c>
      <c r="J2743" s="9">
        <v>45201</v>
      </c>
      <c r="K2743" s="9">
        <v>45213</v>
      </c>
      <c r="L2743" t="s">
        <v>19</v>
      </c>
      <c r="M2743" s="4">
        <v>56140</v>
      </c>
      <c r="N2743">
        <v>4.0999999999999996</v>
      </c>
      <c r="O2743" t="s">
        <v>45</v>
      </c>
      <c r="P2743" s="4">
        <v>5</v>
      </c>
      <c r="Q2743" t="s">
        <v>28</v>
      </c>
      <c r="R2743" s="10" t="str">
        <f t="shared" si="84"/>
        <v>28-33</v>
      </c>
      <c r="S2743">
        <f t="shared" si="85"/>
        <v>28</v>
      </c>
    </row>
    <row r="2744" spans="1:19">
      <c r="A2744" t="s">
        <v>2818</v>
      </c>
      <c r="B2744" t="s">
        <v>13</v>
      </c>
      <c r="C2744" s="4">
        <v>34</v>
      </c>
      <c r="D2744" t="s">
        <v>24</v>
      </c>
      <c r="E2744" t="s">
        <v>43</v>
      </c>
      <c r="F2744" t="s">
        <v>31</v>
      </c>
      <c r="G2744" t="s">
        <v>69</v>
      </c>
      <c r="H2744" t="s">
        <v>37</v>
      </c>
      <c r="I2744" s="9">
        <v>45185</v>
      </c>
      <c r="J2744" s="9">
        <v>45202</v>
      </c>
      <c r="K2744" s="9">
        <v>45210</v>
      </c>
      <c r="L2744" t="s">
        <v>38</v>
      </c>
      <c r="M2744" s="5"/>
      <c r="P2744" s="4">
        <v>5</v>
      </c>
      <c r="Q2744" t="s">
        <v>28</v>
      </c>
      <c r="R2744" s="10" t="str">
        <f t="shared" si="84"/>
        <v>34-39</v>
      </c>
      <c r="S2744">
        <f t="shared" si="85"/>
        <v>25</v>
      </c>
    </row>
    <row r="2745" spans="1:19">
      <c r="A2745" t="s">
        <v>2819</v>
      </c>
      <c r="B2745" t="s">
        <v>13</v>
      </c>
      <c r="C2745" s="4">
        <v>32</v>
      </c>
      <c r="D2745" t="s">
        <v>40</v>
      </c>
      <c r="E2745" t="s">
        <v>41</v>
      </c>
      <c r="F2745" t="s">
        <v>53</v>
      </c>
      <c r="G2745" t="s">
        <v>27</v>
      </c>
      <c r="H2745" t="s">
        <v>18</v>
      </c>
      <c r="I2745" s="9">
        <v>45185</v>
      </c>
      <c r="J2745" s="9">
        <v>45204</v>
      </c>
      <c r="K2745" s="9">
        <v>45209</v>
      </c>
      <c r="L2745" t="s">
        <v>19</v>
      </c>
      <c r="M2745" s="4">
        <v>60233</v>
      </c>
      <c r="N2745">
        <v>4</v>
      </c>
      <c r="O2745" t="s">
        <v>45</v>
      </c>
      <c r="P2745" s="4">
        <v>5</v>
      </c>
      <c r="Q2745" t="s">
        <v>21</v>
      </c>
      <c r="R2745" s="10" t="str">
        <f t="shared" si="84"/>
        <v>28-33</v>
      </c>
      <c r="S2745">
        <f t="shared" si="85"/>
        <v>24</v>
      </c>
    </row>
    <row r="2746" spans="1:19">
      <c r="A2746" t="s">
        <v>2820</v>
      </c>
      <c r="B2746" t="s">
        <v>30</v>
      </c>
      <c r="C2746" s="4">
        <v>23</v>
      </c>
      <c r="D2746" t="s">
        <v>34</v>
      </c>
      <c r="E2746" t="s">
        <v>35</v>
      </c>
      <c r="F2746" t="s">
        <v>61</v>
      </c>
      <c r="G2746" t="s">
        <v>17</v>
      </c>
      <c r="H2746" t="s">
        <v>51</v>
      </c>
      <c r="I2746" s="9">
        <v>45186</v>
      </c>
      <c r="J2746" s="9">
        <v>45207</v>
      </c>
      <c r="K2746" s="9">
        <v>45212</v>
      </c>
      <c r="L2746" t="s">
        <v>38</v>
      </c>
      <c r="M2746" s="5"/>
      <c r="P2746" s="4">
        <v>3</v>
      </c>
      <c r="Q2746" t="s">
        <v>28</v>
      </c>
      <c r="R2746" s="10" t="str">
        <f t="shared" si="84"/>
        <v>22-27</v>
      </c>
      <c r="S2746">
        <f t="shared" si="85"/>
        <v>26</v>
      </c>
    </row>
    <row r="2747" spans="1:19">
      <c r="A2747" t="s">
        <v>2821</v>
      </c>
      <c r="B2747" t="s">
        <v>30</v>
      </c>
      <c r="C2747" s="4">
        <v>47</v>
      </c>
      <c r="D2747" t="s">
        <v>14</v>
      </c>
      <c r="E2747" t="s">
        <v>15</v>
      </c>
      <c r="F2747" t="s">
        <v>44</v>
      </c>
      <c r="G2747" t="s">
        <v>27</v>
      </c>
      <c r="H2747" t="s">
        <v>37</v>
      </c>
      <c r="I2747" s="9">
        <v>45187</v>
      </c>
      <c r="J2747" s="9">
        <v>45203</v>
      </c>
      <c r="K2747" s="9">
        <v>45214</v>
      </c>
      <c r="L2747" t="s">
        <v>19</v>
      </c>
      <c r="M2747" s="4">
        <v>58083</v>
      </c>
      <c r="N2747">
        <v>4</v>
      </c>
      <c r="O2747" t="s">
        <v>45</v>
      </c>
      <c r="P2747" s="4">
        <v>3</v>
      </c>
      <c r="Q2747" t="s">
        <v>28</v>
      </c>
      <c r="R2747" s="10" t="str">
        <f t="shared" si="84"/>
        <v>46-51</v>
      </c>
      <c r="S2747">
        <f t="shared" si="85"/>
        <v>27</v>
      </c>
    </row>
    <row r="2748" spans="1:19">
      <c r="A2748" t="s">
        <v>2822</v>
      </c>
      <c r="B2748" t="s">
        <v>13</v>
      </c>
      <c r="C2748" s="4">
        <v>35</v>
      </c>
      <c r="D2748" t="s">
        <v>24</v>
      </c>
      <c r="E2748" t="s">
        <v>43</v>
      </c>
      <c r="F2748" t="s">
        <v>16</v>
      </c>
      <c r="G2748" t="s">
        <v>17</v>
      </c>
      <c r="H2748" t="s">
        <v>18</v>
      </c>
      <c r="I2748" s="9">
        <v>45187</v>
      </c>
      <c r="J2748" s="9">
        <v>45208</v>
      </c>
      <c r="K2748" s="9">
        <v>45215</v>
      </c>
      <c r="L2748" t="s">
        <v>19</v>
      </c>
      <c r="M2748" s="4">
        <v>46075</v>
      </c>
      <c r="N2748">
        <v>4</v>
      </c>
      <c r="O2748" t="s">
        <v>20</v>
      </c>
      <c r="P2748" s="5"/>
      <c r="Q2748" t="s">
        <v>28</v>
      </c>
      <c r="R2748" s="10" t="str">
        <f t="shared" si="84"/>
        <v>34-39</v>
      </c>
      <c r="S2748">
        <f t="shared" si="85"/>
        <v>28</v>
      </c>
    </row>
    <row r="2749" spans="1:19">
      <c r="A2749" t="s">
        <v>2823</v>
      </c>
      <c r="B2749" t="s">
        <v>13</v>
      </c>
      <c r="C2749" s="4">
        <v>23</v>
      </c>
      <c r="D2749" t="s">
        <v>34</v>
      </c>
      <c r="E2749" t="s">
        <v>35</v>
      </c>
      <c r="F2749" t="s">
        <v>50</v>
      </c>
      <c r="G2749" t="s">
        <v>17</v>
      </c>
      <c r="H2749" t="s">
        <v>51</v>
      </c>
      <c r="I2749" s="9">
        <v>45187</v>
      </c>
      <c r="J2749" s="9">
        <v>45203</v>
      </c>
      <c r="K2749" s="9">
        <v>45207</v>
      </c>
      <c r="L2749" t="s">
        <v>38</v>
      </c>
      <c r="M2749" s="5"/>
      <c r="P2749" s="4">
        <v>2</v>
      </c>
      <c r="Q2749" t="s">
        <v>63</v>
      </c>
      <c r="R2749" s="10" t="str">
        <f t="shared" si="84"/>
        <v>22-27</v>
      </c>
      <c r="S2749">
        <f t="shared" si="85"/>
        <v>20</v>
      </c>
    </row>
    <row r="2750" spans="1:19">
      <c r="A2750" t="s">
        <v>2824</v>
      </c>
      <c r="B2750" t="s">
        <v>30</v>
      </c>
      <c r="C2750" s="4">
        <v>39</v>
      </c>
      <c r="D2750" t="s">
        <v>14</v>
      </c>
      <c r="E2750" t="s">
        <v>15</v>
      </c>
      <c r="F2750" t="s">
        <v>53</v>
      </c>
      <c r="G2750" t="s">
        <v>27</v>
      </c>
      <c r="H2750" t="s">
        <v>51</v>
      </c>
      <c r="I2750" s="9">
        <v>45187</v>
      </c>
      <c r="J2750" s="9">
        <v>45206</v>
      </c>
      <c r="K2750" s="9">
        <v>45218</v>
      </c>
      <c r="L2750" t="s">
        <v>19</v>
      </c>
      <c r="M2750" s="4">
        <v>75685</v>
      </c>
      <c r="N2750">
        <v>3.8</v>
      </c>
      <c r="O2750" t="s">
        <v>20</v>
      </c>
      <c r="P2750" s="4">
        <v>4</v>
      </c>
      <c r="Q2750" t="s">
        <v>28</v>
      </c>
      <c r="R2750" s="10" t="str">
        <f t="shared" si="84"/>
        <v>34-39</v>
      </c>
      <c r="S2750">
        <f t="shared" si="85"/>
        <v>31</v>
      </c>
    </row>
    <row r="2751" spans="1:19">
      <c r="A2751" t="s">
        <v>2825</v>
      </c>
      <c r="B2751" t="s">
        <v>30</v>
      </c>
      <c r="C2751" s="4">
        <v>30</v>
      </c>
      <c r="D2751" t="s">
        <v>24</v>
      </c>
      <c r="E2751" t="s">
        <v>43</v>
      </c>
      <c r="F2751" t="s">
        <v>31</v>
      </c>
      <c r="G2751" t="s">
        <v>66</v>
      </c>
      <c r="H2751" t="s">
        <v>67</v>
      </c>
      <c r="I2751" s="9">
        <v>45187</v>
      </c>
      <c r="J2751" s="9">
        <v>45203</v>
      </c>
      <c r="K2751" s="9">
        <v>45212</v>
      </c>
      <c r="L2751" t="s">
        <v>56</v>
      </c>
      <c r="M2751" s="5"/>
      <c r="P2751" s="4">
        <v>4</v>
      </c>
      <c r="Q2751" t="s">
        <v>63</v>
      </c>
      <c r="R2751" s="10" t="str">
        <f t="shared" si="84"/>
        <v>28-33</v>
      </c>
      <c r="S2751">
        <f t="shared" si="85"/>
        <v>25</v>
      </c>
    </row>
    <row r="2752" spans="1:19">
      <c r="A2752" t="s">
        <v>2826</v>
      </c>
      <c r="B2752" t="s">
        <v>13</v>
      </c>
      <c r="C2752" s="4">
        <v>32</v>
      </c>
      <c r="D2752" t="s">
        <v>14</v>
      </c>
      <c r="E2752" t="s">
        <v>65</v>
      </c>
      <c r="F2752" t="s">
        <v>50</v>
      </c>
      <c r="G2752" t="s">
        <v>32</v>
      </c>
      <c r="H2752" t="s">
        <v>48</v>
      </c>
      <c r="I2752" s="9">
        <v>45187</v>
      </c>
      <c r="J2752" s="9">
        <v>45206</v>
      </c>
      <c r="K2752" s="9">
        <v>45210</v>
      </c>
      <c r="L2752" t="s">
        <v>19</v>
      </c>
      <c r="M2752" s="4">
        <v>34231</v>
      </c>
      <c r="N2752">
        <v>4.5999999999999996</v>
      </c>
      <c r="O2752" t="s">
        <v>20</v>
      </c>
      <c r="P2752" s="4">
        <v>4</v>
      </c>
      <c r="Q2752" t="s">
        <v>28</v>
      </c>
      <c r="R2752" s="10" t="str">
        <f t="shared" si="84"/>
        <v>28-33</v>
      </c>
      <c r="S2752">
        <f t="shared" si="85"/>
        <v>23</v>
      </c>
    </row>
    <row r="2753" spans="1:19">
      <c r="A2753" t="s">
        <v>2827</v>
      </c>
      <c r="B2753" t="s">
        <v>30</v>
      </c>
      <c r="C2753" s="4">
        <v>26</v>
      </c>
      <c r="D2753" t="s">
        <v>24</v>
      </c>
      <c r="E2753" t="s">
        <v>43</v>
      </c>
      <c r="F2753" t="s">
        <v>36</v>
      </c>
      <c r="G2753" t="s">
        <v>27</v>
      </c>
      <c r="H2753" t="s">
        <v>37</v>
      </c>
      <c r="I2753" s="9">
        <v>45188</v>
      </c>
      <c r="J2753" s="9">
        <v>45208</v>
      </c>
      <c r="K2753" s="9">
        <v>45215</v>
      </c>
      <c r="L2753" t="s">
        <v>56</v>
      </c>
      <c r="M2753" s="5"/>
      <c r="P2753" s="4">
        <v>4</v>
      </c>
      <c r="Q2753" t="s">
        <v>28</v>
      </c>
      <c r="R2753" s="10" t="str">
        <f t="shared" si="84"/>
        <v>22-27</v>
      </c>
      <c r="S2753">
        <f t="shared" si="85"/>
        <v>27</v>
      </c>
    </row>
    <row r="2754" spans="1:19">
      <c r="A2754" t="s">
        <v>2828</v>
      </c>
      <c r="B2754" t="s">
        <v>13</v>
      </c>
      <c r="C2754" s="4">
        <v>35</v>
      </c>
      <c r="D2754" t="s">
        <v>34</v>
      </c>
      <c r="E2754" t="s">
        <v>35</v>
      </c>
      <c r="F2754" t="s">
        <v>125</v>
      </c>
      <c r="G2754" t="s">
        <v>27</v>
      </c>
      <c r="H2754" t="s">
        <v>51</v>
      </c>
      <c r="I2754" s="9">
        <v>45188</v>
      </c>
      <c r="J2754" s="9">
        <v>45208</v>
      </c>
      <c r="K2754" s="9">
        <v>45216</v>
      </c>
      <c r="L2754" t="s">
        <v>38</v>
      </c>
      <c r="M2754" s="5"/>
      <c r="P2754" s="4">
        <v>4</v>
      </c>
      <c r="Q2754" t="s">
        <v>28</v>
      </c>
      <c r="R2754" s="10" t="str">
        <f t="shared" si="84"/>
        <v>34-39</v>
      </c>
      <c r="S2754">
        <f t="shared" si="85"/>
        <v>28</v>
      </c>
    </row>
    <row r="2755" spans="1:19">
      <c r="A2755" t="s">
        <v>2829</v>
      </c>
      <c r="B2755" t="s">
        <v>13</v>
      </c>
      <c r="C2755" s="4">
        <v>40</v>
      </c>
      <c r="D2755" t="s">
        <v>34</v>
      </c>
      <c r="E2755" t="s">
        <v>35</v>
      </c>
      <c r="F2755" t="s">
        <v>50</v>
      </c>
      <c r="G2755" t="s">
        <v>27</v>
      </c>
      <c r="H2755" t="s">
        <v>51</v>
      </c>
      <c r="I2755" s="9">
        <v>45189</v>
      </c>
      <c r="J2755" s="9">
        <v>45198</v>
      </c>
      <c r="K2755" s="9">
        <v>45206</v>
      </c>
      <c r="L2755" t="s">
        <v>19</v>
      </c>
      <c r="M2755" s="4">
        <v>40352</v>
      </c>
      <c r="N2755">
        <v>4.7</v>
      </c>
      <c r="O2755" t="s">
        <v>20</v>
      </c>
      <c r="P2755" s="4">
        <v>5</v>
      </c>
      <c r="Q2755" t="s">
        <v>28</v>
      </c>
      <c r="R2755" s="10" t="str">
        <f t="shared" ref="R2755:R2818" si="86">IF(AND(C2755&gt;=22,C2755&lt;=27),"22-27",
 IF(AND(C2755&gt;=28,C2755&lt;=33),"28-33",
 IF(AND(C2755&gt;=34,C2755&lt;=39),"34-39",
 IF(AND(C2755&gt;=40,C2755&lt;=45),"40-45",
 IF(AND(C2755&gt;=46,C2755&lt;=51),"46-51",
 IF(AND(C2755&gt;=52,C2755&lt;=57),"52-57","Other"))))))</f>
        <v>40-45</v>
      </c>
      <c r="S2755">
        <f t="shared" ref="S2755:S2818" si="87">K2755-I2755</f>
        <v>17</v>
      </c>
    </row>
    <row r="2756" spans="1:19">
      <c r="A2756" t="s">
        <v>2830</v>
      </c>
      <c r="B2756" t="s">
        <v>23</v>
      </c>
      <c r="C2756" s="4">
        <v>30</v>
      </c>
      <c r="D2756" t="s">
        <v>24</v>
      </c>
      <c r="E2756" t="s">
        <v>43</v>
      </c>
      <c r="F2756" t="s">
        <v>50</v>
      </c>
      <c r="G2756" t="s">
        <v>69</v>
      </c>
      <c r="H2756" t="s">
        <v>18</v>
      </c>
      <c r="I2756" s="9">
        <v>45189</v>
      </c>
      <c r="J2756" s="9">
        <v>45203</v>
      </c>
      <c r="K2756" s="9">
        <v>45213</v>
      </c>
      <c r="L2756" t="s">
        <v>38</v>
      </c>
      <c r="M2756" s="5"/>
      <c r="P2756" s="5"/>
      <c r="Q2756" t="s">
        <v>28</v>
      </c>
      <c r="R2756" s="10" t="str">
        <f t="shared" si="86"/>
        <v>28-33</v>
      </c>
      <c r="S2756">
        <f t="shared" si="87"/>
        <v>24</v>
      </c>
    </row>
    <row r="2757" spans="1:19">
      <c r="A2757" t="s">
        <v>2831</v>
      </c>
      <c r="B2757" t="s">
        <v>13</v>
      </c>
      <c r="C2757" s="4">
        <v>28</v>
      </c>
      <c r="D2757" t="s">
        <v>34</v>
      </c>
      <c r="E2757" t="s">
        <v>35</v>
      </c>
      <c r="F2757" t="s">
        <v>61</v>
      </c>
      <c r="G2757" t="s">
        <v>27</v>
      </c>
      <c r="H2757" t="s">
        <v>37</v>
      </c>
      <c r="I2757" s="9">
        <v>45189</v>
      </c>
      <c r="J2757" s="9">
        <v>45204</v>
      </c>
      <c r="K2757" s="9">
        <v>45213</v>
      </c>
      <c r="L2757" t="s">
        <v>19</v>
      </c>
      <c r="M2757" s="4">
        <v>59281</v>
      </c>
      <c r="N2757">
        <v>5</v>
      </c>
      <c r="O2757" t="s">
        <v>45</v>
      </c>
      <c r="P2757" s="4">
        <v>2</v>
      </c>
      <c r="Q2757" t="s">
        <v>21</v>
      </c>
      <c r="R2757" s="10" t="str">
        <f t="shared" si="86"/>
        <v>28-33</v>
      </c>
      <c r="S2757">
        <f t="shared" si="87"/>
        <v>24</v>
      </c>
    </row>
    <row r="2758" spans="1:19">
      <c r="A2758" t="s">
        <v>2832</v>
      </c>
      <c r="B2758" t="s">
        <v>13</v>
      </c>
      <c r="C2758" s="4">
        <v>22</v>
      </c>
      <c r="D2758" t="s">
        <v>14</v>
      </c>
      <c r="E2758" t="s">
        <v>65</v>
      </c>
      <c r="F2758" t="s">
        <v>96</v>
      </c>
      <c r="G2758" t="s">
        <v>27</v>
      </c>
      <c r="H2758" t="s">
        <v>18</v>
      </c>
      <c r="I2758" s="9">
        <v>45190</v>
      </c>
      <c r="J2758" s="9">
        <v>45212</v>
      </c>
      <c r="K2758" s="9">
        <v>45217</v>
      </c>
      <c r="L2758" t="s">
        <v>56</v>
      </c>
      <c r="M2758" s="5"/>
      <c r="P2758" s="4">
        <v>3</v>
      </c>
      <c r="Q2758" t="s">
        <v>28</v>
      </c>
      <c r="R2758" s="10" t="str">
        <f t="shared" si="86"/>
        <v>22-27</v>
      </c>
      <c r="S2758">
        <f t="shared" si="87"/>
        <v>27</v>
      </c>
    </row>
    <row r="2759" spans="1:19">
      <c r="A2759" t="s">
        <v>2833</v>
      </c>
      <c r="B2759" t="s">
        <v>30</v>
      </c>
      <c r="C2759" s="4">
        <v>23</v>
      </c>
      <c r="D2759" t="s">
        <v>58</v>
      </c>
      <c r="E2759" t="s">
        <v>59</v>
      </c>
      <c r="F2759" t="s">
        <v>36</v>
      </c>
      <c r="G2759" t="s">
        <v>17</v>
      </c>
      <c r="H2759" t="s">
        <v>37</v>
      </c>
      <c r="I2759" s="9">
        <v>45190</v>
      </c>
      <c r="J2759" s="9">
        <v>45199</v>
      </c>
      <c r="K2759" s="9">
        <v>45205</v>
      </c>
      <c r="L2759" t="s">
        <v>75</v>
      </c>
      <c r="M2759" s="5"/>
      <c r="P2759" s="4">
        <v>5</v>
      </c>
      <c r="Q2759" t="s">
        <v>21</v>
      </c>
      <c r="R2759" s="10" t="str">
        <f t="shared" si="86"/>
        <v>22-27</v>
      </c>
      <c r="S2759">
        <f t="shared" si="87"/>
        <v>15</v>
      </c>
    </row>
    <row r="2760" spans="1:19">
      <c r="A2760" t="s">
        <v>2834</v>
      </c>
      <c r="B2760" t="s">
        <v>30</v>
      </c>
      <c r="C2760" s="4">
        <v>32</v>
      </c>
      <c r="D2760" t="s">
        <v>24</v>
      </c>
      <c r="E2760" t="s">
        <v>43</v>
      </c>
      <c r="F2760" t="s">
        <v>106</v>
      </c>
      <c r="G2760" t="s">
        <v>27</v>
      </c>
      <c r="H2760" t="s">
        <v>18</v>
      </c>
      <c r="I2760" s="9">
        <v>45190</v>
      </c>
      <c r="J2760" s="9">
        <v>45199</v>
      </c>
      <c r="K2760" s="9">
        <v>45207</v>
      </c>
      <c r="L2760" t="s">
        <v>56</v>
      </c>
      <c r="M2760" s="5"/>
      <c r="P2760" s="4">
        <v>3</v>
      </c>
      <c r="Q2760" t="s">
        <v>28</v>
      </c>
      <c r="R2760" s="10" t="str">
        <f t="shared" si="86"/>
        <v>28-33</v>
      </c>
      <c r="S2760">
        <f t="shared" si="87"/>
        <v>17</v>
      </c>
    </row>
    <row r="2761" spans="1:19">
      <c r="A2761" t="s">
        <v>2835</v>
      </c>
      <c r="B2761" t="s">
        <v>13</v>
      </c>
      <c r="C2761" s="4">
        <v>34</v>
      </c>
      <c r="D2761" t="s">
        <v>129</v>
      </c>
      <c r="E2761" t="s">
        <v>205</v>
      </c>
      <c r="F2761" t="s">
        <v>36</v>
      </c>
      <c r="G2761" t="s">
        <v>27</v>
      </c>
      <c r="H2761" t="s">
        <v>48</v>
      </c>
      <c r="I2761" s="9">
        <v>45190</v>
      </c>
      <c r="J2761" s="9">
        <v>45211</v>
      </c>
      <c r="K2761" s="9">
        <v>45216</v>
      </c>
      <c r="L2761" t="s">
        <v>19</v>
      </c>
      <c r="M2761" s="4">
        <v>56910</v>
      </c>
      <c r="N2761">
        <v>3.5</v>
      </c>
      <c r="O2761" t="s">
        <v>20</v>
      </c>
      <c r="P2761" s="4">
        <v>4</v>
      </c>
      <c r="Q2761" t="s">
        <v>28</v>
      </c>
      <c r="R2761" s="10" t="str">
        <f t="shared" si="86"/>
        <v>34-39</v>
      </c>
      <c r="S2761">
        <f t="shared" si="87"/>
        <v>26</v>
      </c>
    </row>
    <row r="2762" spans="1:19">
      <c r="A2762" t="s">
        <v>2836</v>
      </c>
      <c r="B2762" t="s">
        <v>13</v>
      </c>
      <c r="C2762" s="4">
        <v>26</v>
      </c>
      <c r="D2762" t="s">
        <v>40</v>
      </c>
      <c r="E2762" t="s">
        <v>41</v>
      </c>
      <c r="F2762" t="s">
        <v>125</v>
      </c>
      <c r="G2762" t="s">
        <v>17</v>
      </c>
      <c r="H2762" t="s">
        <v>18</v>
      </c>
      <c r="I2762" s="9">
        <v>45191</v>
      </c>
      <c r="J2762" s="9">
        <v>45201</v>
      </c>
      <c r="K2762" s="9">
        <v>45213</v>
      </c>
      <c r="L2762" t="s">
        <v>75</v>
      </c>
      <c r="M2762" s="5"/>
      <c r="P2762" s="5"/>
      <c r="Q2762" t="s">
        <v>21</v>
      </c>
      <c r="R2762" s="10" t="str">
        <f t="shared" si="86"/>
        <v>22-27</v>
      </c>
      <c r="S2762">
        <f t="shared" si="87"/>
        <v>22</v>
      </c>
    </row>
    <row r="2763" spans="1:19">
      <c r="A2763" t="s">
        <v>2837</v>
      </c>
      <c r="B2763" t="s">
        <v>13</v>
      </c>
      <c r="C2763" s="4">
        <v>22</v>
      </c>
      <c r="D2763" t="s">
        <v>14</v>
      </c>
      <c r="E2763" t="s">
        <v>65</v>
      </c>
      <c r="F2763" t="s">
        <v>61</v>
      </c>
      <c r="G2763" t="s">
        <v>27</v>
      </c>
      <c r="H2763" t="s">
        <v>48</v>
      </c>
      <c r="I2763" s="9">
        <v>45191</v>
      </c>
      <c r="J2763" s="9">
        <v>45213</v>
      </c>
      <c r="K2763" s="9">
        <v>45220</v>
      </c>
      <c r="L2763" t="s">
        <v>19</v>
      </c>
      <c r="M2763" s="4">
        <v>49821</v>
      </c>
      <c r="N2763">
        <v>4.5</v>
      </c>
      <c r="O2763" t="s">
        <v>20</v>
      </c>
      <c r="P2763" s="4">
        <v>3</v>
      </c>
      <c r="Q2763" t="s">
        <v>21</v>
      </c>
      <c r="R2763" s="10" t="str">
        <f t="shared" si="86"/>
        <v>22-27</v>
      </c>
      <c r="S2763">
        <f t="shared" si="87"/>
        <v>29</v>
      </c>
    </row>
    <row r="2764" spans="1:19">
      <c r="A2764" t="s">
        <v>2838</v>
      </c>
      <c r="B2764" t="s">
        <v>30</v>
      </c>
      <c r="C2764" s="4">
        <v>22</v>
      </c>
      <c r="D2764" t="s">
        <v>14</v>
      </c>
      <c r="E2764" t="s">
        <v>65</v>
      </c>
      <c r="F2764" t="s">
        <v>31</v>
      </c>
      <c r="G2764" t="s">
        <v>69</v>
      </c>
      <c r="H2764" t="s">
        <v>18</v>
      </c>
      <c r="I2764" s="9">
        <v>45191</v>
      </c>
      <c r="J2764" s="9">
        <v>45199</v>
      </c>
      <c r="K2764" s="9">
        <v>45211</v>
      </c>
      <c r="L2764" t="s">
        <v>19</v>
      </c>
      <c r="M2764" s="4">
        <v>68727</v>
      </c>
      <c r="N2764">
        <v>3.9</v>
      </c>
      <c r="O2764" t="s">
        <v>20</v>
      </c>
      <c r="P2764" s="4">
        <v>4</v>
      </c>
      <c r="Q2764" t="s">
        <v>28</v>
      </c>
      <c r="R2764" s="10" t="str">
        <f t="shared" si="86"/>
        <v>22-27</v>
      </c>
      <c r="S2764">
        <f t="shared" si="87"/>
        <v>20</v>
      </c>
    </row>
    <row r="2765" spans="1:19">
      <c r="A2765" t="s">
        <v>2839</v>
      </c>
      <c r="B2765" t="s">
        <v>13</v>
      </c>
      <c r="C2765" s="4">
        <v>23</v>
      </c>
      <c r="D2765" t="s">
        <v>14</v>
      </c>
      <c r="E2765" t="s">
        <v>15</v>
      </c>
      <c r="F2765" t="s">
        <v>53</v>
      </c>
      <c r="G2765" t="s">
        <v>69</v>
      </c>
      <c r="H2765" t="s">
        <v>18</v>
      </c>
      <c r="I2765" s="9">
        <v>45192</v>
      </c>
      <c r="J2765" s="9">
        <v>45207</v>
      </c>
      <c r="K2765" s="9">
        <v>45219</v>
      </c>
      <c r="L2765" t="s">
        <v>19</v>
      </c>
      <c r="M2765" s="4">
        <v>57114</v>
      </c>
      <c r="N2765">
        <v>4.2</v>
      </c>
      <c r="O2765" t="s">
        <v>20</v>
      </c>
      <c r="P2765" s="4">
        <v>5</v>
      </c>
      <c r="Q2765" t="s">
        <v>63</v>
      </c>
      <c r="R2765" s="10" t="str">
        <f t="shared" si="86"/>
        <v>22-27</v>
      </c>
      <c r="S2765">
        <f t="shared" si="87"/>
        <v>27</v>
      </c>
    </row>
    <row r="2766" spans="1:19">
      <c r="A2766" t="s">
        <v>2840</v>
      </c>
      <c r="B2766" t="s">
        <v>13</v>
      </c>
      <c r="C2766" s="4">
        <v>25</v>
      </c>
      <c r="D2766" t="s">
        <v>24</v>
      </c>
      <c r="E2766" t="s">
        <v>43</v>
      </c>
      <c r="F2766" t="s">
        <v>26</v>
      </c>
      <c r="G2766" t="s">
        <v>17</v>
      </c>
      <c r="H2766" t="s">
        <v>51</v>
      </c>
      <c r="I2766" s="9">
        <v>45192</v>
      </c>
      <c r="J2766" s="9">
        <v>45205</v>
      </c>
      <c r="K2766" s="9">
        <v>45213</v>
      </c>
      <c r="L2766" t="s">
        <v>19</v>
      </c>
      <c r="M2766" s="5"/>
      <c r="O2766" t="s">
        <v>20</v>
      </c>
      <c r="P2766" s="4">
        <v>4</v>
      </c>
      <c r="Q2766" t="s">
        <v>28</v>
      </c>
      <c r="R2766" s="10" t="str">
        <f t="shared" si="86"/>
        <v>22-27</v>
      </c>
      <c r="S2766">
        <f t="shared" si="87"/>
        <v>21</v>
      </c>
    </row>
    <row r="2767" spans="1:19">
      <c r="A2767" t="s">
        <v>2841</v>
      </c>
      <c r="B2767" t="s">
        <v>23</v>
      </c>
      <c r="C2767" s="4">
        <v>38</v>
      </c>
      <c r="D2767" t="s">
        <v>24</v>
      </c>
      <c r="E2767" t="s">
        <v>25</v>
      </c>
      <c r="F2767" t="s">
        <v>96</v>
      </c>
      <c r="G2767" t="s">
        <v>17</v>
      </c>
      <c r="H2767" t="s">
        <v>18</v>
      </c>
      <c r="I2767" s="9">
        <v>45193</v>
      </c>
      <c r="J2767" s="9">
        <v>45205</v>
      </c>
      <c r="K2767" s="9">
        <v>45215</v>
      </c>
      <c r="L2767" t="s">
        <v>19</v>
      </c>
      <c r="M2767" s="5"/>
      <c r="O2767" t="s">
        <v>20</v>
      </c>
      <c r="P2767" s="4">
        <v>5</v>
      </c>
      <c r="Q2767" t="s">
        <v>28</v>
      </c>
      <c r="R2767" s="10" t="str">
        <f t="shared" si="86"/>
        <v>34-39</v>
      </c>
      <c r="S2767">
        <f t="shared" si="87"/>
        <v>22</v>
      </c>
    </row>
    <row r="2768" spans="1:19">
      <c r="A2768" t="s">
        <v>2842</v>
      </c>
      <c r="B2768" t="s">
        <v>13</v>
      </c>
      <c r="C2768" s="4">
        <v>38</v>
      </c>
      <c r="D2768" t="s">
        <v>14</v>
      </c>
      <c r="E2768" t="s">
        <v>65</v>
      </c>
      <c r="F2768" t="s">
        <v>96</v>
      </c>
      <c r="G2768" t="s">
        <v>17</v>
      </c>
      <c r="H2768" t="s">
        <v>48</v>
      </c>
      <c r="I2768" s="9">
        <v>45193</v>
      </c>
      <c r="J2768" s="9">
        <v>45212</v>
      </c>
      <c r="K2768" s="9">
        <v>45216</v>
      </c>
      <c r="L2768" t="s">
        <v>19</v>
      </c>
      <c r="M2768" s="4">
        <v>57705</v>
      </c>
      <c r="N2768">
        <v>4.7</v>
      </c>
      <c r="O2768" t="s">
        <v>20</v>
      </c>
      <c r="P2768" s="4">
        <v>5</v>
      </c>
      <c r="Q2768" t="s">
        <v>28</v>
      </c>
      <c r="R2768" s="10" t="str">
        <f t="shared" si="86"/>
        <v>34-39</v>
      </c>
      <c r="S2768">
        <f t="shared" si="87"/>
        <v>23</v>
      </c>
    </row>
    <row r="2769" spans="1:19">
      <c r="A2769" t="s">
        <v>2843</v>
      </c>
      <c r="B2769" t="s">
        <v>13</v>
      </c>
      <c r="C2769" s="4">
        <v>23</v>
      </c>
      <c r="D2769" t="s">
        <v>14</v>
      </c>
      <c r="E2769" t="s">
        <v>15</v>
      </c>
      <c r="F2769" t="s">
        <v>36</v>
      </c>
      <c r="G2769" t="s">
        <v>17</v>
      </c>
      <c r="H2769" t="s">
        <v>18</v>
      </c>
      <c r="I2769" s="9">
        <v>45193</v>
      </c>
      <c r="J2769" s="9">
        <v>45206</v>
      </c>
      <c r="K2769" s="9">
        <v>45218</v>
      </c>
      <c r="L2769" t="s">
        <v>56</v>
      </c>
      <c r="M2769" s="5"/>
      <c r="P2769" s="5"/>
      <c r="Q2769" t="s">
        <v>28</v>
      </c>
      <c r="R2769" s="10" t="str">
        <f t="shared" si="86"/>
        <v>22-27</v>
      </c>
      <c r="S2769">
        <f t="shared" si="87"/>
        <v>25</v>
      </c>
    </row>
    <row r="2770" spans="1:19">
      <c r="A2770" t="s">
        <v>2844</v>
      </c>
      <c r="B2770" t="s">
        <v>13</v>
      </c>
      <c r="C2770" s="4">
        <v>34</v>
      </c>
      <c r="D2770" t="s">
        <v>58</v>
      </c>
      <c r="E2770" t="s">
        <v>59</v>
      </c>
      <c r="F2770" t="s">
        <v>61</v>
      </c>
      <c r="G2770" t="s">
        <v>27</v>
      </c>
      <c r="H2770" t="s">
        <v>18</v>
      </c>
      <c r="I2770" s="9">
        <v>45193</v>
      </c>
      <c r="J2770" s="9">
        <v>45203</v>
      </c>
      <c r="K2770" s="9">
        <v>45208</v>
      </c>
      <c r="L2770" t="s">
        <v>19</v>
      </c>
      <c r="M2770" s="4">
        <v>58647</v>
      </c>
      <c r="N2770">
        <v>3.9</v>
      </c>
      <c r="O2770" t="s">
        <v>20</v>
      </c>
      <c r="P2770" s="4">
        <v>4</v>
      </c>
      <c r="Q2770" t="s">
        <v>28</v>
      </c>
      <c r="R2770" s="10" t="str">
        <f t="shared" si="86"/>
        <v>34-39</v>
      </c>
      <c r="S2770">
        <f t="shared" si="87"/>
        <v>15</v>
      </c>
    </row>
    <row r="2771" spans="1:19">
      <c r="A2771" t="s">
        <v>2845</v>
      </c>
      <c r="B2771" t="s">
        <v>30</v>
      </c>
      <c r="C2771" s="4">
        <v>25</v>
      </c>
      <c r="D2771" t="s">
        <v>129</v>
      </c>
      <c r="E2771" t="s">
        <v>205</v>
      </c>
      <c r="F2771" t="s">
        <v>44</v>
      </c>
      <c r="G2771" t="s">
        <v>27</v>
      </c>
      <c r="H2771" t="s">
        <v>51</v>
      </c>
      <c r="I2771" s="9">
        <v>45193</v>
      </c>
      <c r="J2771" s="9">
        <v>45214</v>
      </c>
      <c r="K2771" s="9">
        <v>45225</v>
      </c>
      <c r="L2771" t="s">
        <v>19</v>
      </c>
      <c r="M2771" s="4">
        <v>75650</v>
      </c>
      <c r="N2771">
        <v>4.3</v>
      </c>
      <c r="O2771" t="s">
        <v>45</v>
      </c>
      <c r="P2771" s="4">
        <v>4</v>
      </c>
      <c r="Q2771" t="s">
        <v>28</v>
      </c>
      <c r="R2771" s="10" t="str">
        <f t="shared" si="86"/>
        <v>22-27</v>
      </c>
      <c r="S2771">
        <f t="shared" si="87"/>
        <v>32</v>
      </c>
    </row>
    <row r="2772" spans="1:19">
      <c r="A2772" t="s">
        <v>2846</v>
      </c>
      <c r="B2772" t="s">
        <v>13</v>
      </c>
      <c r="C2772" s="4">
        <v>29</v>
      </c>
      <c r="D2772" t="s">
        <v>80</v>
      </c>
      <c r="E2772" t="s">
        <v>81</v>
      </c>
      <c r="F2772" t="s">
        <v>44</v>
      </c>
      <c r="G2772" t="s">
        <v>69</v>
      </c>
      <c r="H2772" t="s">
        <v>37</v>
      </c>
      <c r="I2772" s="9">
        <v>45193</v>
      </c>
      <c r="J2772" s="9">
        <v>45208</v>
      </c>
      <c r="K2772" s="9">
        <v>45216</v>
      </c>
      <c r="L2772" t="s">
        <v>38</v>
      </c>
      <c r="M2772" s="5"/>
      <c r="P2772" s="4">
        <v>4</v>
      </c>
      <c r="Q2772" t="s">
        <v>28</v>
      </c>
      <c r="R2772" s="10" t="str">
        <f t="shared" si="86"/>
        <v>28-33</v>
      </c>
      <c r="S2772">
        <f t="shared" si="87"/>
        <v>23</v>
      </c>
    </row>
    <row r="2773" spans="1:19">
      <c r="A2773" t="s">
        <v>2847</v>
      </c>
      <c r="B2773" t="s">
        <v>13</v>
      </c>
      <c r="C2773" s="4">
        <v>38</v>
      </c>
      <c r="D2773" t="s">
        <v>14</v>
      </c>
      <c r="E2773" t="s">
        <v>15</v>
      </c>
      <c r="F2773" t="s">
        <v>36</v>
      </c>
      <c r="G2773" t="s">
        <v>27</v>
      </c>
      <c r="H2773" t="s">
        <v>18</v>
      </c>
      <c r="I2773" s="9">
        <v>45193</v>
      </c>
      <c r="J2773" s="9">
        <v>45215</v>
      </c>
      <c r="K2773" s="9">
        <v>45219</v>
      </c>
      <c r="L2773" t="s">
        <v>75</v>
      </c>
      <c r="M2773" s="5"/>
      <c r="P2773" s="4">
        <v>4</v>
      </c>
      <c r="Q2773" t="s">
        <v>28</v>
      </c>
      <c r="R2773" s="10" t="str">
        <f t="shared" si="86"/>
        <v>34-39</v>
      </c>
      <c r="S2773">
        <f t="shared" si="87"/>
        <v>26</v>
      </c>
    </row>
    <row r="2774" spans="1:19">
      <c r="A2774" t="s">
        <v>2848</v>
      </c>
      <c r="B2774" t="s">
        <v>30</v>
      </c>
      <c r="C2774" s="4">
        <v>30</v>
      </c>
      <c r="D2774" t="s">
        <v>129</v>
      </c>
      <c r="E2774" t="s">
        <v>130</v>
      </c>
      <c r="F2774" t="s">
        <v>16</v>
      </c>
      <c r="G2774" t="s">
        <v>17</v>
      </c>
      <c r="H2774" t="s">
        <v>37</v>
      </c>
      <c r="I2774" s="9">
        <v>45193</v>
      </c>
      <c r="J2774" s="9">
        <v>45210</v>
      </c>
      <c r="K2774" s="9">
        <v>45214</v>
      </c>
      <c r="L2774" t="s">
        <v>19</v>
      </c>
      <c r="M2774" s="4">
        <v>53841</v>
      </c>
      <c r="N2774">
        <v>5</v>
      </c>
      <c r="O2774" t="s">
        <v>20</v>
      </c>
      <c r="P2774" s="4">
        <v>1</v>
      </c>
      <c r="Q2774" t="s">
        <v>28</v>
      </c>
      <c r="R2774" s="10" t="str">
        <f t="shared" si="86"/>
        <v>28-33</v>
      </c>
      <c r="S2774">
        <f t="shared" si="87"/>
        <v>21</v>
      </c>
    </row>
    <row r="2775" spans="1:19">
      <c r="A2775" t="s">
        <v>2849</v>
      </c>
      <c r="B2775" t="s">
        <v>13</v>
      </c>
      <c r="C2775" s="4">
        <v>35</v>
      </c>
      <c r="D2775" t="s">
        <v>14</v>
      </c>
      <c r="E2775" t="s">
        <v>15</v>
      </c>
      <c r="F2775" t="s">
        <v>44</v>
      </c>
      <c r="G2775" t="s">
        <v>17</v>
      </c>
      <c r="H2775" t="s">
        <v>48</v>
      </c>
      <c r="I2775" s="9">
        <v>45194</v>
      </c>
      <c r="J2775" s="9">
        <v>45210</v>
      </c>
      <c r="K2775" s="9">
        <v>45219</v>
      </c>
      <c r="L2775" t="s">
        <v>38</v>
      </c>
      <c r="M2775" s="5"/>
      <c r="P2775" s="4">
        <v>4</v>
      </c>
      <c r="Q2775" t="s">
        <v>28</v>
      </c>
      <c r="R2775" s="10" t="str">
        <f t="shared" si="86"/>
        <v>34-39</v>
      </c>
      <c r="S2775">
        <f t="shared" si="87"/>
        <v>25</v>
      </c>
    </row>
    <row r="2776" spans="1:19">
      <c r="A2776" t="s">
        <v>2850</v>
      </c>
      <c r="B2776" t="s">
        <v>13</v>
      </c>
      <c r="C2776" s="4">
        <v>45</v>
      </c>
      <c r="D2776" t="s">
        <v>24</v>
      </c>
      <c r="E2776" t="s">
        <v>25</v>
      </c>
      <c r="F2776" t="s">
        <v>26</v>
      </c>
      <c r="G2776" t="s">
        <v>27</v>
      </c>
      <c r="H2776" t="s">
        <v>51</v>
      </c>
      <c r="I2776" s="9">
        <v>45194</v>
      </c>
      <c r="J2776" s="9">
        <v>45214</v>
      </c>
      <c r="K2776" s="9">
        <v>45224</v>
      </c>
      <c r="L2776" t="s">
        <v>19</v>
      </c>
      <c r="M2776" s="4">
        <v>62947</v>
      </c>
      <c r="N2776">
        <v>4.3</v>
      </c>
      <c r="O2776" t="s">
        <v>20</v>
      </c>
      <c r="P2776" s="5"/>
      <c r="Q2776" t="s">
        <v>21</v>
      </c>
      <c r="R2776" s="10" t="str">
        <f t="shared" si="86"/>
        <v>40-45</v>
      </c>
      <c r="S2776">
        <f t="shared" si="87"/>
        <v>30</v>
      </c>
    </row>
    <row r="2777" spans="1:19">
      <c r="A2777" t="s">
        <v>2851</v>
      </c>
      <c r="B2777" t="s">
        <v>13</v>
      </c>
      <c r="C2777" s="4">
        <v>34</v>
      </c>
      <c r="D2777" t="s">
        <v>24</v>
      </c>
      <c r="E2777" t="s">
        <v>43</v>
      </c>
      <c r="F2777" t="s">
        <v>78</v>
      </c>
      <c r="G2777" t="s">
        <v>32</v>
      </c>
      <c r="H2777" t="s">
        <v>37</v>
      </c>
      <c r="I2777" s="9">
        <v>45194</v>
      </c>
      <c r="J2777" s="9">
        <v>45207</v>
      </c>
      <c r="K2777" s="9">
        <v>45215</v>
      </c>
      <c r="L2777" t="s">
        <v>19</v>
      </c>
      <c r="M2777" s="4">
        <v>41795</v>
      </c>
      <c r="N2777">
        <v>4.5999999999999996</v>
      </c>
      <c r="O2777" t="s">
        <v>20</v>
      </c>
      <c r="P2777" s="4">
        <v>5</v>
      </c>
      <c r="Q2777" t="s">
        <v>28</v>
      </c>
      <c r="R2777" s="10" t="str">
        <f t="shared" si="86"/>
        <v>34-39</v>
      </c>
      <c r="S2777">
        <f t="shared" si="87"/>
        <v>21</v>
      </c>
    </row>
    <row r="2778" spans="1:19">
      <c r="A2778" t="s">
        <v>2852</v>
      </c>
      <c r="B2778" t="s">
        <v>13</v>
      </c>
      <c r="C2778" s="4">
        <v>31</v>
      </c>
      <c r="D2778" t="s">
        <v>24</v>
      </c>
      <c r="E2778" t="s">
        <v>43</v>
      </c>
      <c r="F2778" t="s">
        <v>53</v>
      </c>
      <c r="G2778" t="s">
        <v>69</v>
      </c>
      <c r="H2778" t="s">
        <v>37</v>
      </c>
      <c r="I2778" s="9">
        <v>45194</v>
      </c>
      <c r="J2778" s="9">
        <v>45204</v>
      </c>
      <c r="K2778" s="9">
        <v>45211</v>
      </c>
      <c r="L2778" t="s">
        <v>19</v>
      </c>
      <c r="M2778" s="4">
        <v>66802</v>
      </c>
      <c r="N2778">
        <v>4.5</v>
      </c>
      <c r="O2778" t="s">
        <v>20</v>
      </c>
      <c r="P2778" s="4">
        <v>5</v>
      </c>
      <c r="Q2778" t="s">
        <v>28</v>
      </c>
      <c r="R2778" s="10" t="str">
        <f t="shared" si="86"/>
        <v>28-33</v>
      </c>
      <c r="S2778">
        <f t="shared" si="87"/>
        <v>17</v>
      </c>
    </row>
    <row r="2779" spans="1:19">
      <c r="A2779" t="s">
        <v>2853</v>
      </c>
      <c r="B2779" t="s">
        <v>13</v>
      </c>
      <c r="C2779" s="4">
        <v>24</v>
      </c>
      <c r="D2779" t="s">
        <v>129</v>
      </c>
      <c r="E2779" t="s">
        <v>205</v>
      </c>
      <c r="F2779" t="s">
        <v>78</v>
      </c>
      <c r="G2779" t="s">
        <v>27</v>
      </c>
      <c r="H2779" t="s">
        <v>18</v>
      </c>
      <c r="I2779" s="9">
        <v>45195</v>
      </c>
      <c r="J2779" s="9">
        <v>45214</v>
      </c>
      <c r="K2779" s="9">
        <v>45223</v>
      </c>
      <c r="L2779" t="s">
        <v>19</v>
      </c>
      <c r="M2779" s="4">
        <v>53234</v>
      </c>
      <c r="N2779">
        <v>4.5999999999999996</v>
      </c>
      <c r="O2779" t="s">
        <v>20</v>
      </c>
      <c r="P2779" s="5"/>
      <c r="Q2779" t="s">
        <v>28</v>
      </c>
      <c r="R2779" s="10" t="str">
        <f t="shared" si="86"/>
        <v>22-27</v>
      </c>
      <c r="S2779">
        <f t="shared" si="87"/>
        <v>28</v>
      </c>
    </row>
    <row r="2780" spans="1:19">
      <c r="A2780" t="s">
        <v>2854</v>
      </c>
      <c r="B2780" t="s">
        <v>13</v>
      </c>
      <c r="C2780" s="4">
        <v>35</v>
      </c>
      <c r="D2780" t="s">
        <v>34</v>
      </c>
      <c r="E2780" t="s">
        <v>35</v>
      </c>
      <c r="F2780" t="s">
        <v>36</v>
      </c>
      <c r="G2780" t="s">
        <v>69</v>
      </c>
      <c r="H2780" t="s">
        <v>67</v>
      </c>
      <c r="I2780" s="9">
        <v>45195</v>
      </c>
      <c r="J2780" s="9">
        <v>45207</v>
      </c>
      <c r="K2780" s="9">
        <v>45211</v>
      </c>
      <c r="L2780" t="s">
        <v>19</v>
      </c>
      <c r="M2780" s="4">
        <v>64728</v>
      </c>
      <c r="N2780">
        <v>3.6</v>
      </c>
      <c r="O2780" t="s">
        <v>20</v>
      </c>
      <c r="P2780" s="5"/>
      <c r="Q2780" t="s">
        <v>63</v>
      </c>
      <c r="R2780" s="10" t="str">
        <f t="shared" si="86"/>
        <v>34-39</v>
      </c>
      <c r="S2780">
        <f t="shared" si="87"/>
        <v>16</v>
      </c>
    </row>
    <row r="2781" spans="1:19">
      <c r="A2781" t="s">
        <v>2855</v>
      </c>
      <c r="B2781" t="s">
        <v>13</v>
      </c>
      <c r="C2781" s="4">
        <v>26</v>
      </c>
      <c r="D2781" t="s">
        <v>14</v>
      </c>
      <c r="E2781" t="s">
        <v>15</v>
      </c>
      <c r="F2781" t="s">
        <v>61</v>
      </c>
      <c r="G2781" t="s">
        <v>27</v>
      </c>
      <c r="H2781" t="s">
        <v>37</v>
      </c>
      <c r="I2781" s="9">
        <v>45195</v>
      </c>
      <c r="J2781" s="9">
        <v>45203</v>
      </c>
      <c r="K2781" s="9">
        <v>45209</v>
      </c>
      <c r="L2781" t="s">
        <v>19</v>
      </c>
      <c r="M2781" s="4">
        <v>53069</v>
      </c>
      <c r="N2781">
        <v>3.7</v>
      </c>
      <c r="O2781" t="s">
        <v>45</v>
      </c>
      <c r="P2781" s="5"/>
      <c r="Q2781" t="s">
        <v>28</v>
      </c>
      <c r="R2781" s="10" t="str">
        <f t="shared" si="86"/>
        <v>22-27</v>
      </c>
      <c r="S2781">
        <f t="shared" si="87"/>
        <v>14</v>
      </c>
    </row>
    <row r="2782" spans="1:19">
      <c r="A2782" t="s">
        <v>2856</v>
      </c>
      <c r="B2782" t="s">
        <v>13</v>
      </c>
      <c r="C2782" s="4">
        <v>33</v>
      </c>
      <c r="D2782" t="s">
        <v>24</v>
      </c>
      <c r="E2782" t="s">
        <v>25</v>
      </c>
      <c r="F2782" t="s">
        <v>61</v>
      </c>
      <c r="G2782" t="s">
        <v>32</v>
      </c>
      <c r="H2782" t="s">
        <v>18</v>
      </c>
      <c r="I2782" s="9">
        <v>45195</v>
      </c>
      <c r="J2782" s="9">
        <v>45214</v>
      </c>
      <c r="K2782" s="9">
        <v>45221</v>
      </c>
      <c r="L2782" t="s">
        <v>38</v>
      </c>
      <c r="M2782" s="5"/>
      <c r="P2782" s="4">
        <v>5</v>
      </c>
      <c r="Q2782" t="s">
        <v>28</v>
      </c>
      <c r="R2782" s="10" t="str">
        <f t="shared" si="86"/>
        <v>28-33</v>
      </c>
      <c r="S2782">
        <f t="shared" si="87"/>
        <v>26</v>
      </c>
    </row>
    <row r="2783" spans="1:19">
      <c r="A2783" t="s">
        <v>2857</v>
      </c>
      <c r="B2783" t="s">
        <v>30</v>
      </c>
      <c r="C2783" s="4">
        <v>25</v>
      </c>
      <c r="D2783" t="s">
        <v>14</v>
      </c>
      <c r="E2783" t="s">
        <v>15</v>
      </c>
      <c r="F2783" t="s">
        <v>61</v>
      </c>
      <c r="G2783" t="s">
        <v>17</v>
      </c>
      <c r="H2783" t="s">
        <v>37</v>
      </c>
      <c r="I2783" s="9">
        <v>45195</v>
      </c>
      <c r="J2783" s="9">
        <v>45216</v>
      </c>
      <c r="K2783" s="9">
        <v>45228</v>
      </c>
      <c r="L2783" t="s">
        <v>38</v>
      </c>
      <c r="M2783" s="5"/>
      <c r="P2783" s="4">
        <v>5</v>
      </c>
      <c r="Q2783" t="s">
        <v>28</v>
      </c>
      <c r="R2783" s="10" t="str">
        <f t="shared" si="86"/>
        <v>22-27</v>
      </c>
      <c r="S2783">
        <f t="shared" si="87"/>
        <v>33</v>
      </c>
    </row>
    <row r="2784" spans="1:19">
      <c r="A2784" t="s">
        <v>2858</v>
      </c>
      <c r="B2784" t="s">
        <v>23</v>
      </c>
      <c r="C2784" s="4">
        <v>26</v>
      </c>
      <c r="D2784" t="s">
        <v>34</v>
      </c>
      <c r="E2784" t="s">
        <v>47</v>
      </c>
      <c r="F2784" t="s">
        <v>96</v>
      </c>
      <c r="G2784" t="s">
        <v>17</v>
      </c>
      <c r="H2784" t="s">
        <v>51</v>
      </c>
      <c r="I2784" s="9">
        <v>45196</v>
      </c>
      <c r="J2784" s="9">
        <v>45205</v>
      </c>
      <c r="K2784" s="9">
        <v>45214</v>
      </c>
      <c r="L2784" t="s">
        <v>19</v>
      </c>
      <c r="M2784" s="4">
        <v>35887</v>
      </c>
      <c r="N2784">
        <v>3.9</v>
      </c>
      <c r="O2784" t="s">
        <v>20</v>
      </c>
      <c r="P2784" s="4">
        <v>4</v>
      </c>
      <c r="Q2784" t="s">
        <v>28</v>
      </c>
      <c r="R2784" s="10" t="str">
        <f t="shared" si="86"/>
        <v>22-27</v>
      </c>
      <c r="S2784">
        <f t="shared" si="87"/>
        <v>18</v>
      </c>
    </row>
    <row r="2785" spans="1:19">
      <c r="A2785" t="s">
        <v>2859</v>
      </c>
      <c r="B2785" t="s">
        <v>30</v>
      </c>
      <c r="C2785" s="4">
        <v>28</v>
      </c>
      <c r="D2785" t="s">
        <v>24</v>
      </c>
      <c r="E2785" t="s">
        <v>43</v>
      </c>
      <c r="F2785" t="s">
        <v>36</v>
      </c>
      <c r="G2785" t="s">
        <v>27</v>
      </c>
      <c r="H2785" t="s">
        <v>18</v>
      </c>
      <c r="I2785" s="9">
        <v>45196</v>
      </c>
      <c r="J2785" s="9">
        <v>45207</v>
      </c>
      <c r="K2785" s="9">
        <v>45211</v>
      </c>
      <c r="L2785" t="s">
        <v>19</v>
      </c>
      <c r="M2785" s="4">
        <v>69374</v>
      </c>
      <c r="N2785">
        <v>4.2</v>
      </c>
      <c r="O2785" t="s">
        <v>20</v>
      </c>
      <c r="P2785" s="5"/>
      <c r="Q2785" t="s">
        <v>28</v>
      </c>
      <c r="R2785" s="10" t="str">
        <f t="shared" si="86"/>
        <v>28-33</v>
      </c>
      <c r="S2785">
        <f t="shared" si="87"/>
        <v>15</v>
      </c>
    </row>
    <row r="2786" spans="1:19">
      <c r="A2786" t="s">
        <v>2860</v>
      </c>
      <c r="B2786" t="s">
        <v>30</v>
      </c>
      <c r="C2786" s="4">
        <v>30</v>
      </c>
      <c r="D2786" t="s">
        <v>14</v>
      </c>
      <c r="E2786" t="s">
        <v>65</v>
      </c>
      <c r="F2786" t="s">
        <v>61</v>
      </c>
      <c r="G2786" t="s">
        <v>27</v>
      </c>
      <c r="H2786" t="s">
        <v>18</v>
      </c>
      <c r="I2786" s="9">
        <v>45196</v>
      </c>
      <c r="J2786" s="9">
        <v>45206</v>
      </c>
      <c r="K2786" s="9">
        <v>45213</v>
      </c>
      <c r="L2786" t="s">
        <v>19</v>
      </c>
      <c r="M2786" s="4">
        <v>50249</v>
      </c>
      <c r="N2786">
        <v>4</v>
      </c>
      <c r="O2786" t="s">
        <v>20</v>
      </c>
      <c r="P2786" s="4">
        <v>4</v>
      </c>
      <c r="Q2786" t="s">
        <v>28</v>
      </c>
      <c r="R2786" s="10" t="str">
        <f t="shared" si="86"/>
        <v>28-33</v>
      </c>
      <c r="S2786">
        <f t="shared" si="87"/>
        <v>17</v>
      </c>
    </row>
    <row r="2787" spans="1:19">
      <c r="A2787" t="s">
        <v>2861</v>
      </c>
      <c r="B2787" t="s">
        <v>13</v>
      </c>
      <c r="C2787" s="4">
        <v>28</v>
      </c>
      <c r="D2787" t="s">
        <v>14</v>
      </c>
      <c r="E2787" t="s">
        <v>15</v>
      </c>
      <c r="F2787" t="s">
        <v>50</v>
      </c>
      <c r="G2787" t="s">
        <v>69</v>
      </c>
      <c r="H2787" t="s">
        <v>37</v>
      </c>
      <c r="I2787" s="9">
        <v>45197</v>
      </c>
      <c r="J2787" s="9">
        <v>45218</v>
      </c>
      <c r="K2787" s="9">
        <v>45229</v>
      </c>
      <c r="L2787" t="s">
        <v>19</v>
      </c>
      <c r="M2787" s="4">
        <v>41513</v>
      </c>
      <c r="N2787">
        <v>4.0999999999999996</v>
      </c>
      <c r="O2787" t="s">
        <v>20</v>
      </c>
      <c r="P2787" s="4">
        <v>4</v>
      </c>
      <c r="Q2787" t="s">
        <v>28</v>
      </c>
      <c r="R2787" s="10" t="str">
        <f t="shared" si="86"/>
        <v>28-33</v>
      </c>
      <c r="S2787">
        <f t="shared" si="87"/>
        <v>32</v>
      </c>
    </row>
    <row r="2788" spans="1:19">
      <c r="A2788" t="s">
        <v>2862</v>
      </c>
      <c r="B2788" t="s">
        <v>23</v>
      </c>
      <c r="C2788" s="4">
        <v>33</v>
      </c>
      <c r="D2788" t="s">
        <v>40</v>
      </c>
      <c r="E2788" t="s">
        <v>41</v>
      </c>
      <c r="F2788" t="s">
        <v>31</v>
      </c>
      <c r="G2788" t="s">
        <v>17</v>
      </c>
      <c r="H2788" t="s">
        <v>18</v>
      </c>
      <c r="I2788" s="9">
        <v>45197</v>
      </c>
      <c r="J2788" s="9">
        <v>45216</v>
      </c>
      <c r="K2788" s="9">
        <v>45221</v>
      </c>
      <c r="L2788" t="s">
        <v>38</v>
      </c>
      <c r="M2788" s="5"/>
      <c r="P2788" s="5"/>
      <c r="Q2788" t="s">
        <v>28</v>
      </c>
      <c r="R2788" s="10" t="str">
        <f t="shared" si="86"/>
        <v>28-33</v>
      </c>
      <c r="S2788">
        <f t="shared" si="87"/>
        <v>24</v>
      </c>
    </row>
    <row r="2789" spans="1:19">
      <c r="A2789" t="s">
        <v>2863</v>
      </c>
      <c r="B2789" t="s">
        <v>13</v>
      </c>
      <c r="C2789" s="4">
        <v>36</v>
      </c>
      <c r="D2789" t="s">
        <v>231</v>
      </c>
      <c r="E2789" t="s">
        <v>551</v>
      </c>
      <c r="F2789" t="s">
        <v>36</v>
      </c>
      <c r="G2789" t="s">
        <v>17</v>
      </c>
      <c r="H2789" t="s">
        <v>37</v>
      </c>
      <c r="I2789" s="9">
        <v>45197</v>
      </c>
      <c r="J2789" s="9">
        <v>45207</v>
      </c>
      <c r="K2789" s="9">
        <v>45211</v>
      </c>
      <c r="L2789" t="s">
        <v>19</v>
      </c>
      <c r="M2789" s="4">
        <v>67890</v>
      </c>
      <c r="N2789">
        <v>4.9000000000000004</v>
      </c>
      <c r="O2789" t="s">
        <v>20</v>
      </c>
      <c r="P2789" s="4">
        <v>4</v>
      </c>
      <c r="Q2789" t="s">
        <v>28</v>
      </c>
      <c r="R2789" s="10" t="str">
        <f t="shared" si="86"/>
        <v>34-39</v>
      </c>
      <c r="S2789">
        <f t="shared" si="87"/>
        <v>14</v>
      </c>
    </row>
    <row r="2790" spans="1:19">
      <c r="A2790" t="s">
        <v>2864</v>
      </c>
      <c r="B2790" t="s">
        <v>23</v>
      </c>
      <c r="C2790" s="4">
        <v>24</v>
      </c>
      <c r="D2790" t="s">
        <v>24</v>
      </c>
      <c r="E2790" t="s">
        <v>43</v>
      </c>
      <c r="F2790" t="s">
        <v>78</v>
      </c>
      <c r="G2790" t="s">
        <v>69</v>
      </c>
      <c r="H2790" t="s">
        <v>18</v>
      </c>
      <c r="I2790" s="9">
        <v>45197</v>
      </c>
      <c r="J2790" s="9">
        <v>45216</v>
      </c>
      <c r="K2790" s="9">
        <v>45225</v>
      </c>
      <c r="L2790" t="s">
        <v>56</v>
      </c>
      <c r="M2790" s="5"/>
      <c r="P2790" s="4">
        <v>4</v>
      </c>
      <c r="Q2790" t="s">
        <v>28</v>
      </c>
      <c r="R2790" s="10" t="str">
        <f t="shared" si="86"/>
        <v>22-27</v>
      </c>
      <c r="S2790">
        <f t="shared" si="87"/>
        <v>28</v>
      </c>
    </row>
    <row r="2791" spans="1:19">
      <c r="A2791" t="s">
        <v>2865</v>
      </c>
      <c r="B2791" t="s">
        <v>23</v>
      </c>
      <c r="C2791" s="4">
        <v>27</v>
      </c>
      <c r="D2791" t="s">
        <v>24</v>
      </c>
      <c r="E2791" t="s">
        <v>43</v>
      </c>
      <c r="F2791" t="s">
        <v>125</v>
      </c>
      <c r="G2791" t="s">
        <v>17</v>
      </c>
      <c r="H2791" t="s">
        <v>18</v>
      </c>
      <c r="I2791" s="9">
        <v>45197</v>
      </c>
      <c r="J2791" s="9">
        <v>45208</v>
      </c>
      <c r="K2791" s="9">
        <v>45213</v>
      </c>
      <c r="L2791" t="s">
        <v>19</v>
      </c>
      <c r="M2791" s="5"/>
      <c r="O2791" t="s">
        <v>20</v>
      </c>
      <c r="P2791" s="4">
        <v>5</v>
      </c>
      <c r="Q2791" t="s">
        <v>21</v>
      </c>
      <c r="R2791" s="10" t="str">
        <f t="shared" si="86"/>
        <v>22-27</v>
      </c>
      <c r="S2791">
        <f t="shared" si="87"/>
        <v>16</v>
      </c>
    </row>
    <row r="2792" spans="1:19">
      <c r="A2792" t="s">
        <v>2866</v>
      </c>
      <c r="B2792" t="s">
        <v>30</v>
      </c>
      <c r="C2792" s="4">
        <v>26</v>
      </c>
      <c r="D2792" t="s">
        <v>14</v>
      </c>
      <c r="E2792" t="s">
        <v>15</v>
      </c>
      <c r="F2792" t="s">
        <v>36</v>
      </c>
      <c r="G2792" t="s">
        <v>27</v>
      </c>
      <c r="H2792" t="s">
        <v>18</v>
      </c>
      <c r="I2792" s="9">
        <v>45197</v>
      </c>
      <c r="J2792" s="9">
        <v>45209</v>
      </c>
      <c r="K2792" s="9">
        <v>45219</v>
      </c>
      <c r="L2792" t="s">
        <v>56</v>
      </c>
      <c r="M2792" s="5"/>
      <c r="P2792" s="4">
        <v>4</v>
      </c>
      <c r="Q2792" t="s">
        <v>63</v>
      </c>
      <c r="R2792" s="10" t="str">
        <f t="shared" si="86"/>
        <v>22-27</v>
      </c>
      <c r="S2792">
        <f t="shared" si="87"/>
        <v>22</v>
      </c>
    </row>
    <row r="2793" spans="1:19">
      <c r="A2793" t="s">
        <v>2867</v>
      </c>
      <c r="B2793" t="s">
        <v>23</v>
      </c>
      <c r="C2793" s="4">
        <v>28</v>
      </c>
      <c r="D2793" t="s">
        <v>231</v>
      </c>
      <c r="E2793" t="s">
        <v>232</v>
      </c>
      <c r="F2793" t="s">
        <v>31</v>
      </c>
      <c r="G2793" t="s">
        <v>69</v>
      </c>
      <c r="H2793" t="s">
        <v>48</v>
      </c>
      <c r="I2793" s="9">
        <v>45198</v>
      </c>
      <c r="J2793" s="9">
        <v>45208</v>
      </c>
      <c r="K2793" s="9">
        <v>45213</v>
      </c>
      <c r="L2793" t="s">
        <v>38</v>
      </c>
      <c r="M2793" s="5"/>
      <c r="P2793" s="4">
        <v>4</v>
      </c>
      <c r="Q2793" t="s">
        <v>28</v>
      </c>
      <c r="R2793" s="10" t="str">
        <f t="shared" si="86"/>
        <v>28-33</v>
      </c>
      <c r="S2793">
        <f t="shared" si="87"/>
        <v>15</v>
      </c>
    </row>
    <row r="2794" spans="1:19">
      <c r="A2794" t="s">
        <v>2868</v>
      </c>
      <c r="B2794" t="s">
        <v>13</v>
      </c>
      <c r="C2794" s="4">
        <v>27</v>
      </c>
      <c r="D2794" t="s">
        <v>14</v>
      </c>
      <c r="E2794" t="s">
        <v>65</v>
      </c>
      <c r="F2794" t="s">
        <v>106</v>
      </c>
      <c r="G2794" t="s">
        <v>69</v>
      </c>
      <c r="H2794" t="s">
        <v>37</v>
      </c>
      <c r="I2794" s="9">
        <v>45198</v>
      </c>
      <c r="J2794" s="9">
        <v>45209</v>
      </c>
      <c r="K2794" s="9">
        <v>45221</v>
      </c>
      <c r="L2794" t="s">
        <v>19</v>
      </c>
      <c r="M2794" s="4">
        <v>168560</v>
      </c>
      <c r="N2794">
        <v>4.0999999999999996</v>
      </c>
      <c r="O2794" t="s">
        <v>20</v>
      </c>
      <c r="P2794" s="4">
        <v>3</v>
      </c>
      <c r="Q2794" t="s">
        <v>28</v>
      </c>
      <c r="R2794" s="10" t="str">
        <f t="shared" si="86"/>
        <v>22-27</v>
      </c>
      <c r="S2794">
        <f t="shared" si="87"/>
        <v>23</v>
      </c>
    </row>
    <row r="2795" spans="1:19">
      <c r="A2795" t="s">
        <v>2869</v>
      </c>
      <c r="B2795" t="s">
        <v>13</v>
      </c>
      <c r="C2795" s="4">
        <v>55</v>
      </c>
      <c r="D2795" t="s">
        <v>14</v>
      </c>
      <c r="E2795" t="s">
        <v>65</v>
      </c>
      <c r="F2795" t="s">
        <v>16</v>
      </c>
      <c r="G2795" t="s">
        <v>27</v>
      </c>
      <c r="H2795" t="s">
        <v>37</v>
      </c>
      <c r="I2795" s="9">
        <v>45198</v>
      </c>
      <c r="J2795" s="9">
        <v>45208</v>
      </c>
      <c r="K2795" s="9">
        <v>45219</v>
      </c>
      <c r="L2795" t="s">
        <v>19</v>
      </c>
      <c r="M2795" s="4">
        <v>42351</v>
      </c>
      <c r="N2795">
        <v>3.8</v>
      </c>
      <c r="O2795" t="s">
        <v>20</v>
      </c>
      <c r="P2795" s="4">
        <v>5</v>
      </c>
      <c r="Q2795" t="s">
        <v>21</v>
      </c>
      <c r="R2795" s="10" t="str">
        <f t="shared" si="86"/>
        <v>52-57</v>
      </c>
      <c r="S2795">
        <f t="shared" si="87"/>
        <v>21</v>
      </c>
    </row>
    <row r="2796" spans="1:19">
      <c r="A2796" t="s">
        <v>2870</v>
      </c>
      <c r="B2796" t="s">
        <v>13</v>
      </c>
      <c r="C2796" s="4">
        <v>31</v>
      </c>
      <c r="D2796" t="s">
        <v>14</v>
      </c>
      <c r="E2796" t="s">
        <v>15</v>
      </c>
      <c r="F2796" t="s">
        <v>36</v>
      </c>
      <c r="G2796" t="s">
        <v>17</v>
      </c>
      <c r="H2796" t="s">
        <v>48</v>
      </c>
      <c r="I2796" s="9">
        <v>45198</v>
      </c>
      <c r="J2796" s="9">
        <v>45207</v>
      </c>
      <c r="K2796" s="9">
        <v>45213</v>
      </c>
      <c r="L2796" t="s">
        <v>19</v>
      </c>
      <c r="M2796" s="4">
        <v>62136</v>
      </c>
      <c r="N2796">
        <v>4.2</v>
      </c>
      <c r="O2796" t="s">
        <v>20</v>
      </c>
      <c r="P2796" s="4">
        <v>5</v>
      </c>
      <c r="Q2796" t="s">
        <v>28</v>
      </c>
      <c r="R2796" s="10" t="str">
        <f t="shared" si="86"/>
        <v>28-33</v>
      </c>
      <c r="S2796">
        <f t="shared" si="87"/>
        <v>15</v>
      </c>
    </row>
    <row r="2797" spans="1:19">
      <c r="A2797" t="s">
        <v>2871</v>
      </c>
      <c r="B2797" t="s">
        <v>30</v>
      </c>
      <c r="C2797" s="4">
        <v>30</v>
      </c>
      <c r="D2797" t="s">
        <v>24</v>
      </c>
      <c r="E2797" t="s">
        <v>25</v>
      </c>
      <c r="F2797" t="s">
        <v>96</v>
      </c>
      <c r="G2797" t="s">
        <v>66</v>
      </c>
      <c r="H2797" t="s">
        <v>48</v>
      </c>
      <c r="I2797" s="9">
        <v>45199</v>
      </c>
      <c r="J2797" s="9">
        <v>45213</v>
      </c>
      <c r="K2797" s="9">
        <v>45221</v>
      </c>
      <c r="L2797" t="s">
        <v>19</v>
      </c>
      <c r="M2797" s="4">
        <v>55208</v>
      </c>
      <c r="N2797">
        <v>4.5</v>
      </c>
      <c r="O2797" t="s">
        <v>20</v>
      </c>
      <c r="P2797" s="5"/>
      <c r="Q2797" t="s">
        <v>21</v>
      </c>
      <c r="R2797" s="10" t="str">
        <f t="shared" si="86"/>
        <v>28-33</v>
      </c>
      <c r="S2797">
        <f t="shared" si="87"/>
        <v>22</v>
      </c>
    </row>
    <row r="2798" spans="1:19">
      <c r="A2798" t="s">
        <v>2872</v>
      </c>
      <c r="B2798" t="s">
        <v>13</v>
      </c>
      <c r="C2798" s="4">
        <v>29</v>
      </c>
      <c r="D2798" t="s">
        <v>14</v>
      </c>
      <c r="E2798" t="s">
        <v>65</v>
      </c>
      <c r="F2798" t="s">
        <v>78</v>
      </c>
      <c r="G2798" t="s">
        <v>27</v>
      </c>
      <c r="H2798" t="s">
        <v>37</v>
      </c>
      <c r="I2798" s="9">
        <v>45199</v>
      </c>
      <c r="J2798" s="9">
        <v>45218</v>
      </c>
      <c r="K2798" s="9">
        <v>45222</v>
      </c>
      <c r="L2798" t="s">
        <v>19</v>
      </c>
      <c r="M2798" s="4">
        <v>63040</v>
      </c>
      <c r="N2798">
        <v>3.5</v>
      </c>
      <c r="O2798" t="s">
        <v>20</v>
      </c>
      <c r="P2798" s="5"/>
      <c r="Q2798" t="s">
        <v>21</v>
      </c>
      <c r="R2798" s="10" t="str">
        <f t="shared" si="86"/>
        <v>28-33</v>
      </c>
      <c r="S2798">
        <f t="shared" si="87"/>
        <v>23</v>
      </c>
    </row>
    <row r="2799" spans="1:19">
      <c r="A2799" t="s">
        <v>2873</v>
      </c>
      <c r="B2799" t="s">
        <v>30</v>
      </c>
      <c r="C2799" s="4">
        <v>22</v>
      </c>
      <c r="D2799" t="s">
        <v>14</v>
      </c>
      <c r="E2799" t="s">
        <v>15</v>
      </c>
      <c r="F2799" t="s">
        <v>36</v>
      </c>
      <c r="G2799" t="s">
        <v>27</v>
      </c>
      <c r="H2799" t="s">
        <v>37</v>
      </c>
      <c r="I2799" s="9">
        <v>45200</v>
      </c>
      <c r="J2799" s="9">
        <v>45220</v>
      </c>
      <c r="K2799" s="9">
        <v>45225</v>
      </c>
      <c r="L2799" t="s">
        <v>19</v>
      </c>
      <c r="M2799" s="4">
        <v>70750</v>
      </c>
      <c r="N2799">
        <v>3.6</v>
      </c>
      <c r="O2799" t="s">
        <v>20</v>
      </c>
      <c r="P2799" s="4">
        <v>2</v>
      </c>
      <c r="Q2799" t="s">
        <v>28</v>
      </c>
      <c r="R2799" s="10" t="str">
        <f t="shared" si="86"/>
        <v>22-27</v>
      </c>
      <c r="S2799">
        <f t="shared" si="87"/>
        <v>25</v>
      </c>
    </row>
    <row r="2800" spans="1:19">
      <c r="A2800" t="s">
        <v>2874</v>
      </c>
      <c r="B2800" t="s">
        <v>23</v>
      </c>
      <c r="C2800" s="4">
        <v>30</v>
      </c>
      <c r="D2800" t="s">
        <v>14</v>
      </c>
      <c r="E2800" t="s">
        <v>15</v>
      </c>
      <c r="F2800" t="s">
        <v>36</v>
      </c>
      <c r="G2800" t="s">
        <v>17</v>
      </c>
      <c r="H2800" t="s">
        <v>18</v>
      </c>
      <c r="I2800" s="9">
        <v>45200</v>
      </c>
      <c r="J2800" s="9">
        <v>45220</v>
      </c>
      <c r="K2800" s="9">
        <v>45224</v>
      </c>
      <c r="L2800" t="s">
        <v>38</v>
      </c>
      <c r="M2800" s="5"/>
      <c r="P2800" s="4">
        <v>5</v>
      </c>
      <c r="Q2800" t="s">
        <v>21</v>
      </c>
      <c r="R2800" s="10" t="str">
        <f t="shared" si="86"/>
        <v>28-33</v>
      </c>
      <c r="S2800">
        <f t="shared" si="87"/>
        <v>24</v>
      </c>
    </row>
    <row r="2801" spans="1:19">
      <c r="A2801" t="s">
        <v>2875</v>
      </c>
      <c r="B2801" t="s">
        <v>13</v>
      </c>
      <c r="C2801" s="4">
        <v>30</v>
      </c>
      <c r="D2801" t="s">
        <v>34</v>
      </c>
      <c r="E2801" t="s">
        <v>35</v>
      </c>
      <c r="F2801" t="s">
        <v>106</v>
      </c>
      <c r="G2801" t="s">
        <v>27</v>
      </c>
      <c r="H2801" t="s">
        <v>37</v>
      </c>
      <c r="I2801" s="9">
        <v>45200</v>
      </c>
      <c r="J2801" s="9">
        <v>45209</v>
      </c>
      <c r="K2801" s="9">
        <v>45220</v>
      </c>
      <c r="L2801" t="s">
        <v>19</v>
      </c>
      <c r="M2801" s="4">
        <v>209327</v>
      </c>
      <c r="N2801">
        <v>4.3</v>
      </c>
      <c r="O2801" t="s">
        <v>20</v>
      </c>
      <c r="P2801" s="4">
        <v>5</v>
      </c>
      <c r="Q2801" t="s">
        <v>28</v>
      </c>
      <c r="R2801" s="10" t="str">
        <f t="shared" si="86"/>
        <v>28-33</v>
      </c>
      <c r="S2801">
        <f t="shared" si="87"/>
        <v>20</v>
      </c>
    </row>
    <row r="2802" spans="1:19">
      <c r="A2802" t="s">
        <v>2876</v>
      </c>
      <c r="B2802" t="s">
        <v>30</v>
      </c>
      <c r="C2802" s="4">
        <v>34</v>
      </c>
      <c r="D2802" t="s">
        <v>24</v>
      </c>
      <c r="E2802" t="s">
        <v>43</v>
      </c>
      <c r="F2802" t="s">
        <v>61</v>
      </c>
      <c r="G2802" t="s">
        <v>17</v>
      </c>
      <c r="H2802" t="s">
        <v>67</v>
      </c>
      <c r="I2802" s="9">
        <v>45200</v>
      </c>
      <c r="J2802" s="9">
        <v>45209</v>
      </c>
      <c r="K2802" s="9">
        <v>45221</v>
      </c>
      <c r="L2802" t="s">
        <v>19</v>
      </c>
      <c r="M2802" s="4">
        <v>51873</v>
      </c>
      <c r="N2802">
        <v>4.5</v>
      </c>
      <c r="O2802" t="s">
        <v>20</v>
      </c>
      <c r="P2802" s="4">
        <v>1</v>
      </c>
      <c r="Q2802" t="s">
        <v>28</v>
      </c>
      <c r="R2802" s="10" t="str">
        <f t="shared" si="86"/>
        <v>34-39</v>
      </c>
      <c r="S2802">
        <f t="shared" si="87"/>
        <v>21</v>
      </c>
    </row>
    <row r="2803" spans="1:19">
      <c r="A2803" t="s">
        <v>2877</v>
      </c>
      <c r="B2803" t="s">
        <v>23</v>
      </c>
      <c r="C2803" s="4">
        <v>28</v>
      </c>
      <c r="D2803" t="s">
        <v>24</v>
      </c>
      <c r="E2803" t="s">
        <v>43</v>
      </c>
      <c r="F2803" t="s">
        <v>53</v>
      </c>
      <c r="G2803" t="s">
        <v>32</v>
      </c>
      <c r="H2803" t="s">
        <v>18</v>
      </c>
      <c r="I2803" s="9">
        <v>45200</v>
      </c>
      <c r="J2803" s="9">
        <v>45208</v>
      </c>
      <c r="K2803" s="9">
        <v>45215</v>
      </c>
      <c r="L2803" t="s">
        <v>38</v>
      </c>
      <c r="M2803" s="5"/>
      <c r="P2803" s="4">
        <v>4</v>
      </c>
      <c r="Q2803" t="s">
        <v>28</v>
      </c>
      <c r="R2803" s="10" t="str">
        <f t="shared" si="86"/>
        <v>28-33</v>
      </c>
      <c r="S2803">
        <f t="shared" si="87"/>
        <v>15</v>
      </c>
    </row>
    <row r="2804" spans="1:19">
      <c r="A2804" t="s">
        <v>2878</v>
      </c>
      <c r="B2804" t="s">
        <v>23</v>
      </c>
      <c r="C2804" s="4">
        <v>25</v>
      </c>
      <c r="D2804" t="s">
        <v>24</v>
      </c>
      <c r="E2804" t="s">
        <v>43</v>
      </c>
      <c r="F2804" t="s">
        <v>26</v>
      </c>
      <c r="G2804" t="s">
        <v>27</v>
      </c>
      <c r="H2804" t="s">
        <v>48</v>
      </c>
      <c r="I2804" s="9">
        <v>45201</v>
      </c>
      <c r="J2804" s="9">
        <v>45221</v>
      </c>
      <c r="K2804" s="9">
        <v>45230</v>
      </c>
      <c r="L2804" t="s">
        <v>19</v>
      </c>
      <c r="M2804" s="4">
        <v>59302</v>
      </c>
      <c r="N2804">
        <v>4.9000000000000004</v>
      </c>
      <c r="O2804" t="s">
        <v>20</v>
      </c>
      <c r="P2804" s="4">
        <v>4</v>
      </c>
      <c r="Q2804" t="s">
        <v>28</v>
      </c>
      <c r="R2804" s="10" t="str">
        <f t="shared" si="86"/>
        <v>22-27</v>
      </c>
      <c r="S2804">
        <f t="shared" si="87"/>
        <v>29</v>
      </c>
    </row>
    <row r="2805" spans="1:19">
      <c r="A2805" t="s">
        <v>2879</v>
      </c>
      <c r="B2805" t="s">
        <v>23</v>
      </c>
      <c r="C2805" s="4">
        <v>28</v>
      </c>
      <c r="D2805" t="s">
        <v>14</v>
      </c>
      <c r="E2805" t="s">
        <v>65</v>
      </c>
      <c r="F2805" t="s">
        <v>44</v>
      </c>
      <c r="G2805" t="s">
        <v>69</v>
      </c>
      <c r="H2805" t="s">
        <v>48</v>
      </c>
      <c r="I2805" s="9">
        <v>45201</v>
      </c>
      <c r="J2805" s="9">
        <v>45216</v>
      </c>
      <c r="K2805" s="9">
        <v>45226</v>
      </c>
      <c r="L2805" t="s">
        <v>38</v>
      </c>
      <c r="M2805" s="5"/>
      <c r="P2805" s="4">
        <v>4</v>
      </c>
      <c r="Q2805" t="s">
        <v>21</v>
      </c>
      <c r="R2805" s="10" t="str">
        <f t="shared" si="86"/>
        <v>28-33</v>
      </c>
      <c r="S2805">
        <f t="shared" si="87"/>
        <v>25</v>
      </c>
    </row>
    <row r="2806" spans="1:19">
      <c r="A2806" t="s">
        <v>2880</v>
      </c>
      <c r="B2806" t="s">
        <v>13</v>
      </c>
      <c r="C2806" s="4">
        <v>45</v>
      </c>
      <c r="D2806" t="s">
        <v>34</v>
      </c>
      <c r="E2806" t="s">
        <v>35</v>
      </c>
      <c r="F2806" t="s">
        <v>26</v>
      </c>
      <c r="G2806" t="s">
        <v>27</v>
      </c>
      <c r="H2806" t="s">
        <v>18</v>
      </c>
      <c r="I2806" s="9">
        <v>45201</v>
      </c>
      <c r="J2806" s="9">
        <v>45221</v>
      </c>
      <c r="K2806" s="9">
        <v>45232</v>
      </c>
      <c r="L2806" t="s">
        <v>19</v>
      </c>
      <c r="M2806" s="4">
        <v>62328</v>
      </c>
      <c r="N2806">
        <v>4.9000000000000004</v>
      </c>
      <c r="O2806" t="s">
        <v>20</v>
      </c>
      <c r="P2806" s="4">
        <v>1</v>
      </c>
      <c r="Q2806" t="s">
        <v>21</v>
      </c>
      <c r="R2806" s="10" t="str">
        <f t="shared" si="86"/>
        <v>40-45</v>
      </c>
      <c r="S2806">
        <f t="shared" si="87"/>
        <v>31</v>
      </c>
    </row>
    <row r="2807" spans="1:19">
      <c r="A2807" t="s">
        <v>2881</v>
      </c>
      <c r="B2807" t="s">
        <v>23</v>
      </c>
      <c r="C2807" s="4">
        <v>54</v>
      </c>
      <c r="D2807" t="s">
        <v>24</v>
      </c>
      <c r="E2807" t="s">
        <v>43</v>
      </c>
      <c r="F2807" t="s">
        <v>26</v>
      </c>
      <c r="G2807" t="s">
        <v>27</v>
      </c>
      <c r="H2807" t="s">
        <v>18</v>
      </c>
      <c r="I2807" s="9">
        <v>45202</v>
      </c>
      <c r="J2807" s="9">
        <v>45216</v>
      </c>
      <c r="K2807" s="9">
        <v>45224</v>
      </c>
      <c r="L2807" t="s">
        <v>19</v>
      </c>
      <c r="M2807" s="5"/>
      <c r="O2807" t="s">
        <v>20</v>
      </c>
      <c r="P2807" s="4">
        <v>5</v>
      </c>
      <c r="Q2807" t="s">
        <v>28</v>
      </c>
      <c r="R2807" s="10" t="str">
        <f t="shared" si="86"/>
        <v>52-57</v>
      </c>
      <c r="S2807">
        <f t="shared" si="87"/>
        <v>22</v>
      </c>
    </row>
    <row r="2808" spans="1:19">
      <c r="A2808" t="s">
        <v>2882</v>
      </c>
      <c r="B2808" t="s">
        <v>30</v>
      </c>
      <c r="C2808" s="4">
        <v>31</v>
      </c>
      <c r="D2808" t="s">
        <v>24</v>
      </c>
      <c r="E2808" t="s">
        <v>25</v>
      </c>
      <c r="F2808" t="s">
        <v>36</v>
      </c>
      <c r="G2808" t="s">
        <v>27</v>
      </c>
      <c r="H2808" t="s">
        <v>18</v>
      </c>
      <c r="I2808" s="9">
        <v>45202</v>
      </c>
      <c r="J2808" s="9">
        <v>45210</v>
      </c>
      <c r="K2808" s="9">
        <v>45217</v>
      </c>
      <c r="L2808" t="s">
        <v>19</v>
      </c>
      <c r="M2808" s="4">
        <v>78651</v>
      </c>
      <c r="N2808">
        <v>4.5</v>
      </c>
      <c r="O2808" t="s">
        <v>20</v>
      </c>
      <c r="P2808" s="4">
        <v>5</v>
      </c>
      <c r="Q2808" t="s">
        <v>28</v>
      </c>
      <c r="R2808" s="10" t="str">
        <f t="shared" si="86"/>
        <v>28-33</v>
      </c>
      <c r="S2808">
        <f t="shared" si="87"/>
        <v>15</v>
      </c>
    </row>
    <row r="2809" spans="1:19">
      <c r="A2809" t="s">
        <v>2883</v>
      </c>
      <c r="B2809" t="s">
        <v>13</v>
      </c>
      <c r="C2809" s="4">
        <v>35</v>
      </c>
      <c r="D2809" t="s">
        <v>14</v>
      </c>
      <c r="E2809" t="s">
        <v>65</v>
      </c>
      <c r="F2809" t="s">
        <v>36</v>
      </c>
      <c r="G2809" t="s">
        <v>32</v>
      </c>
      <c r="H2809" t="s">
        <v>48</v>
      </c>
      <c r="I2809" s="9">
        <v>45202</v>
      </c>
      <c r="J2809" s="9">
        <v>45213</v>
      </c>
      <c r="K2809" s="9">
        <v>45217</v>
      </c>
      <c r="L2809" t="s">
        <v>19</v>
      </c>
      <c r="M2809" s="5"/>
      <c r="O2809" t="s">
        <v>20</v>
      </c>
      <c r="P2809" s="4">
        <v>3</v>
      </c>
      <c r="Q2809" t="s">
        <v>28</v>
      </c>
      <c r="R2809" s="10" t="str">
        <f t="shared" si="86"/>
        <v>34-39</v>
      </c>
      <c r="S2809">
        <f t="shared" si="87"/>
        <v>15</v>
      </c>
    </row>
    <row r="2810" spans="1:19">
      <c r="A2810" t="s">
        <v>2884</v>
      </c>
      <c r="B2810" t="s">
        <v>13</v>
      </c>
      <c r="C2810" s="4">
        <v>39</v>
      </c>
      <c r="D2810" t="s">
        <v>14</v>
      </c>
      <c r="E2810" t="s">
        <v>65</v>
      </c>
      <c r="F2810" t="s">
        <v>78</v>
      </c>
      <c r="G2810" t="s">
        <v>27</v>
      </c>
      <c r="H2810" t="s">
        <v>18</v>
      </c>
      <c r="I2810" s="9">
        <v>45202</v>
      </c>
      <c r="J2810" s="9">
        <v>45211</v>
      </c>
      <c r="K2810" s="9">
        <v>45215</v>
      </c>
      <c r="L2810" t="s">
        <v>19</v>
      </c>
      <c r="M2810" s="5"/>
      <c r="O2810" t="s">
        <v>20</v>
      </c>
      <c r="P2810" s="4">
        <v>4</v>
      </c>
      <c r="Q2810" t="s">
        <v>21</v>
      </c>
      <c r="R2810" s="10" t="str">
        <f t="shared" si="86"/>
        <v>34-39</v>
      </c>
      <c r="S2810">
        <f t="shared" si="87"/>
        <v>13</v>
      </c>
    </row>
    <row r="2811" spans="1:19">
      <c r="A2811" t="s">
        <v>2885</v>
      </c>
      <c r="B2811" t="s">
        <v>30</v>
      </c>
      <c r="C2811" s="4">
        <v>28</v>
      </c>
      <c r="D2811" t="s">
        <v>24</v>
      </c>
      <c r="E2811" t="s">
        <v>43</v>
      </c>
      <c r="F2811" t="s">
        <v>26</v>
      </c>
      <c r="G2811" t="s">
        <v>27</v>
      </c>
      <c r="H2811" t="s">
        <v>37</v>
      </c>
      <c r="I2811" s="9">
        <v>45202</v>
      </c>
      <c r="J2811" s="9">
        <v>45210</v>
      </c>
      <c r="K2811" s="9">
        <v>45214</v>
      </c>
      <c r="L2811" t="s">
        <v>19</v>
      </c>
      <c r="M2811" s="4">
        <v>66153</v>
      </c>
      <c r="N2811">
        <v>3.6</v>
      </c>
      <c r="O2811" t="s">
        <v>20</v>
      </c>
      <c r="P2811" s="4">
        <v>5</v>
      </c>
      <c r="Q2811" t="s">
        <v>21</v>
      </c>
      <c r="R2811" s="10" t="str">
        <f t="shared" si="86"/>
        <v>28-33</v>
      </c>
      <c r="S2811">
        <f t="shared" si="87"/>
        <v>12</v>
      </c>
    </row>
    <row r="2812" spans="1:19">
      <c r="A2812" t="s">
        <v>2886</v>
      </c>
      <c r="B2812" t="s">
        <v>13</v>
      </c>
      <c r="C2812" s="4">
        <v>32</v>
      </c>
      <c r="D2812" t="s">
        <v>24</v>
      </c>
      <c r="E2812" t="s">
        <v>43</v>
      </c>
      <c r="F2812" t="s">
        <v>36</v>
      </c>
      <c r="G2812" t="s">
        <v>66</v>
      </c>
      <c r="H2812" t="s">
        <v>18</v>
      </c>
      <c r="I2812" s="9">
        <v>45202</v>
      </c>
      <c r="J2812" s="9">
        <v>45222</v>
      </c>
      <c r="K2812" s="9">
        <v>45229</v>
      </c>
      <c r="L2812" t="s">
        <v>19</v>
      </c>
      <c r="M2812" s="4">
        <v>70479</v>
      </c>
      <c r="N2812">
        <v>4.0999999999999996</v>
      </c>
      <c r="O2812" t="s">
        <v>20</v>
      </c>
      <c r="P2812" s="4">
        <v>4</v>
      </c>
      <c r="Q2812" t="s">
        <v>28</v>
      </c>
      <c r="R2812" s="10" t="str">
        <f t="shared" si="86"/>
        <v>28-33</v>
      </c>
      <c r="S2812">
        <f t="shared" si="87"/>
        <v>27</v>
      </c>
    </row>
    <row r="2813" spans="1:19">
      <c r="A2813" t="s">
        <v>2887</v>
      </c>
      <c r="B2813" t="s">
        <v>30</v>
      </c>
      <c r="C2813" s="4">
        <v>38</v>
      </c>
      <c r="D2813" t="s">
        <v>24</v>
      </c>
      <c r="E2813" t="s">
        <v>43</v>
      </c>
      <c r="F2813" t="s">
        <v>36</v>
      </c>
      <c r="G2813" t="s">
        <v>66</v>
      </c>
      <c r="H2813" t="s">
        <v>18</v>
      </c>
      <c r="I2813" s="9">
        <v>45202</v>
      </c>
      <c r="J2813" s="9">
        <v>45220</v>
      </c>
      <c r="K2813" s="9">
        <v>45232</v>
      </c>
      <c r="L2813" t="s">
        <v>19</v>
      </c>
      <c r="M2813" s="5"/>
      <c r="O2813" t="s">
        <v>20</v>
      </c>
      <c r="P2813" s="4">
        <v>4</v>
      </c>
      <c r="Q2813" t="s">
        <v>28</v>
      </c>
      <c r="R2813" s="10" t="str">
        <f t="shared" si="86"/>
        <v>34-39</v>
      </c>
      <c r="S2813">
        <f t="shared" si="87"/>
        <v>30</v>
      </c>
    </row>
    <row r="2814" spans="1:19">
      <c r="A2814" t="s">
        <v>2888</v>
      </c>
      <c r="B2814" t="s">
        <v>30</v>
      </c>
      <c r="C2814" s="4">
        <v>40</v>
      </c>
      <c r="D2814" t="s">
        <v>83</v>
      </c>
      <c r="E2814" t="s">
        <v>84</v>
      </c>
      <c r="F2814" t="s">
        <v>44</v>
      </c>
      <c r="G2814" t="s">
        <v>27</v>
      </c>
      <c r="H2814" t="s">
        <v>37</v>
      </c>
      <c r="I2814" s="9">
        <v>45203</v>
      </c>
      <c r="J2814" s="9">
        <v>45219</v>
      </c>
      <c r="K2814" s="9">
        <v>45229</v>
      </c>
      <c r="L2814" t="s">
        <v>19</v>
      </c>
      <c r="M2814" s="4">
        <v>86556</v>
      </c>
      <c r="N2814">
        <v>4.9000000000000004</v>
      </c>
      <c r="O2814" t="s">
        <v>20</v>
      </c>
      <c r="P2814" s="4">
        <v>5</v>
      </c>
      <c r="Q2814" t="s">
        <v>28</v>
      </c>
      <c r="R2814" s="10" t="str">
        <f t="shared" si="86"/>
        <v>40-45</v>
      </c>
      <c r="S2814">
        <f t="shared" si="87"/>
        <v>26</v>
      </c>
    </row>
    <row r="2815" spans="1:19">
      <c r="A2815" t="s">
        <v>2889</v>
      </c>
      <c r="B2815" t="s">
        <v>13</v>
      </c>
      <c r="C2815" s="4">
        <v>22</v>
      </c>
      <c r="D2815" t="s">
        <v>24</v>
      </c>
      <c r="E2815" t="s">
        <v>43</v>
      </c>
      <c r="F2815" t="s">
        <v>53</v>
      </c>
      <c r="G2815" t="s">
        <v>27</v>
      </c>
      <c r="H2815" t="s">
        <v>37</v>
      </c>
      <c r="I2815" s="9">
        <v>45203</v>
      </c>
      <c r="J2815" s="9">
        <v>45220</v>
      </c>
      <c r="K2815" s="9">
        <v>45224</v>
      </c>
      <c r="L2815" t="s">
        <v>75</v>
      </c>
      <c r="M2815" s="5"/>
      <c r="P2815" s="4">
        <v>3</v>
      </c>
      <c r="Q2815" t="s">
        <v>63</v>
      </c>
      <c r="R2815" s="10" t="str">
        <f t="shared" si="86"/>
        <v>22-27</v>
      </c>
      <c r="S2815">
        <f t="shared" si="87"/>
        <v>21</v>
      </c>
    </row>
    <row r="2816" spans="1:19">
      <c r="A2816" t="s">
        <v>2890</v>
      </c>
      <c r="B2816" t="s">
        <v>13</v>
      </c>
      <c r="C2816" s="4">
        <v>37</v>
      </c>
      <c r="D2816" t="s">
        <v>40</v>
      </c>
      <c r="E2816" t="s">
        <v>41</v>
      </c>
      <c r="F2816" t="s">
        <v>53</v>
      </c>
      <c r="G2816" t="s">
        <v>17</v>
      </c>
      <c r="H2816" t="s">
        <v>37</v>
      </c>
      <c r="I2816" s="9">
        <v>45203</v>
      </c>
      <c r="J2816" s="9">
        <v>45211</v>
      </c>
      <c r="K2816" s="9">
        <v>45223</v>
      </c>
      <c r="L2816" t="s">
        <v>19</v>
      </c>
      <c r="M2816" s="4">
        <v>69996</v>
      </c>
      <c r="N2816">
        <v>4.5</v>
      </c>
      <c r="O2816" t="s">
        <v>20</v>
      </c>
      <c r="P2816" s="4">
        <v>4</v>
      </c>
      <c r="Q2816" t="s">
        <v>28</v>
      </c>
      <c r="R2816" s="10" t="str">
        <f t="shared" si="86"/>
        <v>34-39</v>
      </c>
      <c r="S2816">
        <f t="shared" si="87"/>
        <v>20</v>
      </c>
    </row>
    <row r="2817" spans="1:19">
      <c r="A2817" t="s">
        <v>2891</v>
      </c>
      <c r="B2817" t="s">
        <v>30</v>
      </c>
      <c r="C2817" s="4">
        <v>40</v>
      </c>
      <c r="D2817" t="s">
        <v>58</v>
      </c>
      <c r="E2817" t="s">
        <v>59</v>
      </c>
      <c r="F2817" t="s">
        <v>50</v>
      </c>
      <c r="G2817" t="s">
        <v>17</v>
      </c>
      <c r="H2817" t="s">
        <v>48</v>
      </c>
      <c r="I2817" s="9">
        <v>45203</v>
      </c>
      <c r="J2817" s="9">
        <v>45218</v>
      </c>
      <c r="K2817" s="9">
        <v>45229</v>
      </c>
      <c r="L2817" t="s">
        <v>56</v>
      </c>
      <c r="M2817" s="5"/>
      <c r="P2817" s="5"/>
      <c r="Q2817" t="s">
        <v>28</v>
      </c>
      <c r="R2817" s="10" t="str">
        <f t="shared" si="86"/>
        <v>40-45</v>
      </c>
      <c r="S2817">
        <f t="shared" si="87"/>
        <v>26</v>
      </c>
    </row>
    <row r="2818" spans="1:19">
      <c r="A2818" t="s">
        <v>2892</v>
      </c>
      <c r="B2818" t="s">
        <v>13</v>
      </c>
      <c r="C2818" s="4">
        <v>24</v>
      </c>
      <c r="D2818" t="s">
        <v>34</v>
      </c>
      <c r="E2818" t="s">
        <v>35</v>
      </c>
      <c r="F2818" t="s">
        <v>36</v>
      </c>
      <c r="G2818" t="s">
        <v>69</v>
      </c>
      <c r="H2818" t="s">
        <v>37</v>
      </c>
      <c r="I2818" s="9">
        <v>45203</v>
      </c>
      <c r="J2818" s="9">
        <v>45212</v>
      </c>
      <c r="K2818" s="9">
        <v>45216</v>
      </c>
      <c r="L2818" t="s">
        <v>19</v>
      </c>
      <c r="M2818" s="4">
        <v>79422</v>
      </c>
      <c r="N2818">
        <v>4.5999999999999996</v>
      </c>
      <c r="O2818" t="s">
        <v>45</v>
      </c>
      <c r="P2818" s="4">
        <v>4</v>
      </c>
      <c r="Q2818" t="s">
        <v>28</v>
      </c>
      <c r="R2818" s="10" t="str">
        <f t="shared" si="86"/>
        <v>22-27</v>
      </c>
      <c r="S2818">
        <f t="shared" si="87"/>
        <v>13</v>
      </c>
    </row>
    <row r="2819" spans="1:19">
      <c r="A2819" t="s">
        <v>2893</v>
      </c>
      <c r="B2819" t="s">
        <v>13</v>
      </c>
      <c r="C2819" s="4">
        <v>27</v>
      </c>
      <c r="D2819" t="s">
        <v>14</v>
      </c>
      <c r="E2819" t="s">
        <v>15</v>
      </c>
      <c r="F2819" t="s">
        <v>26</v>
      </c>
      <c r="G2819" t="s">
        <v>27</v>
      </c>
      <c r="H2819" t="s">
        <v>37</v>
      </c>
      <c r="I2819" s="9">
        <v>45203</v>
      </c>
      <c r="J2819" s="9">
        <v>45225</v>
      </c>
      <c r="K2819" s="9">
        <v>45235</v>
      </c>
      <c r="L2819" t="s">
        <v>38</v>
      </c>
      <c r="M2819" s="5"/>
      <c r="P2819" s="4">
        <v>4</v>
      </c>
      <c r="Q2819" t="s">
        <v>28</v>
      </c>
      <c r="R2819" s="10" t="str">
        <f t="shared" ref="R2819:R2882" si="88">IF(AND(C2819&gt;=22,C2819&lt;=27),"22-27",
 IF(AND(C2819&gt;=28,C2819&lt;=33),"28-33",
 IF(AND(C2819&gt;=34,C2819&lt;=39),"34-39",
 IF(AND(C2819&gt;=40,C2819&lt;=45),"40-45",
 IF(AND(C2819&gt;=46,C2819&lt;=51),"46-51",
 IF(AND(C2819&gt;=52,C2819&lt;=57),"52-57","Other"))))))</f>
        <v>22-27</v>
      </c>
      <c r="S2819">
        <f t="shared" ref="S2819:S2882" si="89">K2819-I2819</f>
        <v>32</v>
      </c>
    </row>
    <row r="2820" spans="1:19">
      <c r="A2820" t="s">
        <v>2894</v>
      </c>
      <c r="B2820" t="s">
        <v>13</v>
      </c>
      <c r="C2820" s="4">
        <v>38</v>
      </c>
      <c r="D2820" t="s">
        <v>24</v>
      </c>
      <c r="E2820" t="s">
        <v>43</v>
      </c>
      <c r="F2820" t="s">
        <v>50</v>
      </c>
      <c r="G2820" t="s">
        <v>27</v>
      </c>
      <c r="H2820" t="s">
        <v>18</v>
      </c>
      <c r="I2820" s="9">
        <v>45204</v>
      </c>
      <c r="J2820" s="9">
        <v>45216</v>
      </c>
      <c r="K2820" s="9">
        <v>45226</v>
      </c>
      <c r="L2820" t="s">
        <v>19</v>
      </c>
      <c r="M2820" s="4">
        <v>39919</v>
      </c>
      <c r="N2820">
        <v>4.2</v>
      </c>
      <c r="O2820" t="s">
        <v>45</v>
      </c>
      <c r="P2820" s="4">
        <v>1</v>
      </c>
      <c r="Q2820" t="s">
        <v>28</v>
      </c>
      <c r="R2820" s="10" t="str">
        <f t="shared" si="88"/>
        <v>34-39</v>
      </c>
      <c r="S2820">
        <f t="shared" si="89"/>
        <v>22</v>
      </c>
    </row>
    <row r="2821" spans="1:19">
      <c r="A2821" t="s">
        <v>2895</v>
      </c>
      <c r="B2821" t="s">
        <v>13</v>
      </c>
      <c r="C2821" s="4">
        <v>23</v>
      </c>
      <c r="D2821" t="s">
        <v>14</v>
      </c>
      <c r="E2821" t="s">
        <v>65</v>
      </c>
      <c r="F2821" t="s">
        <v>125</v>
      </c>
      <c r="G2821" t="s">
        <v>17</v>
      </c>
      <c r="H2821" t="s">
        <v>51</v>
      </c>
      <c r="I2821" s="9">
        <v>45204</v>
      </c>
      <c r="J2821" s="9">
        <v>45212</v>
      </c>
      <c r="K2821" s="9">
        <v>45218</v>
      </c>
      <c r="L2821" t="s">
        <v>19</v>
      </c>
      <c r="M2821" s="4">
        <v>101067</v>
      </c>
      <c r="N2821">
        <v>3.9</v>
      </c>
      <c r="O2821" t="s">
        <v>45</v>
      </c>
      <c r="P2821" s="4">
        <v>4</v>
      </c>
      <c r="Q2821" t="s">
        <v>28</v>
      </c>
      <c r="R2821" s="10" t="str">
        <f t="shared" si="88"/>
        <v>22-27</v>
      </c>
      <c r="S2821">
        <f t="shared" si="89"/>
        <v>14</v>
      </c>
    </row>
    <row r="2822" spans="1:19">
      <c r="A2822" t="s">
        <v>2896</v>
      </c>
      <c r="B2822" t="s">
        <v>23</v>
      </c>
      <c r="C2822" s="4">
        <v>33</v>
      </c>
      <c r="D2822" t="s">
        <v>24</v>
      </c>
      <c r="E2822" t="s">
        <v>43</v>
      </c>
      <c r="F2822" t="s">
        <v>78</v>
      </c>
      <c r="G2822" t="s">
        <v>17</v>
      </c>
      <c r="H2822" t="s">
        <v>37</v>
      </c>
      <c r="I2822" s="9">
        <v>45204</v>
      </c>
      <c r="J2822" s="9">
        <v>45213</v>
      </c>
      <c r="K2822" s="9">
        <v>45223</v>
      </c>
      <c r="L2822" t="s">
        <v>19</v>
      </c>
      <c r="M2822" s="4">
        <v>55816</v>
      </c>
      <c r="N2822">
        <v>4.2</v>
      </c>
      <c r="O2822" t="s">
        <v>45</v>
      </c>
      <c r="P2822" s="4">
        <v>5</v>
      </c>
      <c r="Q2822" t="s">
        <v>28</v>
      </c>
      <c r="R2822" s="10" t="str">
        <f t="shared" si="88"/>
        <v>28-33</v>
      </c>
      <c r="S2822">
        <f t="shared" si="89"/>
        <v>19</v>
      </c>
    </row>
    <row r="2823" spans="1:19">
      <c r="A2823" t="s">
        <v>2897</v>
      </c>
      <c r="B2823" t="s">
        <v>13</v>
      </c>
      <c r="C2823" s="4">
        <v>23</v>
      </c>
      <c r="D2823" t="s">
        <v>14</v>
      </c>
      <c r="E2823" t="s">
        <v>15</v>
      </c>
      <c r="F2823" t="s">
        <v>36</v>
      </c>
      <c r="G2823" t="s">
        <v>32</v>
      </c>
      <c r="H2823" t="s">
        <v>18</v>
      </c>
      <c r="I2823" s="9">
        <v>45204</v>
      </c>
      <c r="J2823" s="9">
        <v>45216</v>
      </c>
      <c r="K2823" s="9">
        <v>45226</v>
      </c>
      <c r="L2823" t="s">
        <v>19</v>
      </c>
      <c r="M2823" s="4">
        <v>71710</v>
      </c>
      <c r="N2823">
        <v>4.9000000000000004</v>
      </c>
      <c r="O2823" t="s">
        <v>45</v>
      </c>
      <c r="P2823" s="4">
        <v>4</v>
      </c>
      <c r="Q2823" t="s">
        <v>28</v>
      </c>
      <c r="R2823" s="10" t="str">
        <f t="shared" si="88"/>
        <v>22-27</v>
      </c>
      <c r="S2823">
        <f t="shared" si="89"/>
        <v>22</v>
      </c>
    </row>
    <row r="2824" spans="1:19">
      <c r="A2824" t="s">
        <v>2898</v>
      </c>
      <c r="B2824" t="s">
        <v>30</v>
      </c>
      <c r="C2824" s="4">
        <v>32</v>
      </c>
      <c r="D2824" t="s">
        <v>14</v>
      </c>
      <c r="E2824" t="s">
        <v>15</v>
      </c>
      <c r="F2824" t="s">
        <v>50</v>
      </c>
      <c r="G2824" t="s">
        <v>69</v>
      </c>
      <c r="H2824" t="s">
        <v>37</v>
      </c>
      <c r="I2824" s="9">
        <v>45204</v>
      </c>
      <c r="J2824" s="9">
        <v>45222</v>
      </c>
      <c r="K2824" s="9">
        <v>45234</v>
      </c>
      <c r="L2824" t="s">
        <v>19</v>
      </c>
      <c r="M2824" s="4">
        <v>41720</v>
      </c>
      <c r="N2824">
        <v>3.8</v>
      </c>
      <c r="O2824" t="s">
        <v>45</v>
      </c>
      <c r="P2824" s="5"/>
      <c r="Q2824" t="s">
        <v>28</v>
      </c>
      <c r="R2824" s="10" t="str">
        <f t="shared" si="88"/>
        <v>28-33</v>
      </c>
      <c r="S2824">
        <f t="shared" si="89"/>
        <v>30</v>
      </c>
    </row>
    <row r="2825" spans="1:19">
      <c r="A2825" t="s">
        <v>2899</v>
      </c>
      <c r="B2825" t="s">
        <v>13</v>
      </c>
      <c r="C2825" s="4">
        <v>25</v>
      </c>
      <c r="D2825" t="s">
        <v>40</v>
      </c>
      <c r="E2825" t="s">
        <v>41</v>
      </c>
      <c r="F2825" t="s">
        <v>106</v>
      </c>
      <c r="G2825" t="s">
        <v>17</v>
      </c>
      <c r="H2825" t="s">
        <v>37</v>
      </c>
      <c r="I2825" s="9">
        <v>45204</v>
      </c>
      <c r="J2825" s="9">
        <v>45212</v>
      </c>
      <c r="K2825" s="9">
        <v>45218</v>
      </c>
      <c r="L2825" t="s">
        <v>19</v>
      </c>
      <c r="M2825" s="4">
        <v>149453</v>
      </c>
      <c r="N2825">
        <v>3.9</v>
      </c>
      <c r="O2825" t="s">
        <v>20</v>
      </c>
      <c r="P2825" s="4">
        <v>4</v>
      </c>
      <c r="Q2825" t="s">
        <v>21</v>
      </c>
      <c r="R2825" s="10" t="str">
        <f t="shared" si="88"/>
        <v>22-27</v>
      </c>
      <c r="S2825">
        <f t="shared" si="89"/>
        <v>14</v>
      </c>
    </row>
    <row r="2826" spans="1:19">
      <c r="A2826" t="s">
        <v>2900</v>
      </c>
      <c r="B2826" t="s">
        <v>13</v>
      </c>
      <c r="C2826" s="4">
        <v>25</v>
      </c>
      <c r="D2826" t="s">
        <v>24</v>
      </c>
      <c r="E2826" t="s">
        <v>43</v>
      </c>
      <c r="F2826" t="s">
        <v>78</v>
      </c>
      <c r="G2826" t="s">
        <v>27</v>
      </c>
      <c r="H2826" t="s">
        <v>37</v>
      </c>
      <c r="I2826" s="9">
        <v>45204</v>
      </c>
      <c r="J2826" s="9">
        <v>45224</v>
      </c>
      <c r="K2826" s="9">
        <v>45229</v>
      </c>
      <c r="L2826" t="s">
        <v>19</v>
      </c>
      <c r="M2826" s="4">
        <v>45772</v>
      </c>
      <c r="N2826">
        <v>3.5</v>
      </c>
      <c r="O2826" t="s">
        <v>20</v>
      </c>
      <c r="P2826" s="4">
        <v>5</v>
      </c>
      <c r="Q2826" t="s">
        <v>28</v>
      </c>
      <c r="R2826" s="10" t="str">
        <f t="shared" si="88"/>
        <v>22-27</v>
      </c>
      <c r="S2826">
        <f t="shared" si="89"/>
        <v>25</v>
      </c>
    </row>
    <row r="2827" spans="1:19">
      <c r="A2827" t="s">
        <v>2901</v>
      </c>
      <c r="B2827" t="s">
        <v>30</v>
      </c>
      <c r="C2827" s="4">
        <v>22</v>
      </c>
      <c r="D2827" t="s">
        <v>24</v>
      </c>
      <c r="E2827" t="s">
        <v>43</v>
      </c>
      <c r="F2827" t="s">
        <v>53</v>
      </c>
      <c r="G2827" t="s">
        <v>17</v>
      </c>
      <c r="H2827" t="s">
        <v>18</v>
      </c>
      <c r="I2827" s="9">
        <v>45204</v>
      </c>
      <c r="J2827" s="9">
        <v>45213</v>
      </c>
      <c r="K2827" s="9">
        <v>45224</v>
      </c>
      <c r="L2827" t="s">
        <v>19</v>
      </c>
      <c r="M2827" s="4">
        <v>82215</v>
      </c>
      <c r="N2827">
        <v>4.5999999999999996</v>
      </c>
      <c r="O2827" t="s">
        <v>45</v>
      </c>
      <c r="P2827" s="4">
        <v>4</v>
      </c>
      <c r="Q2827" t="s">
        <v>28</v>
      </c>
      <c r="R2827" s="10" t="str">
        <f t="shared" si="88"/>
        <v>22-27</v>
      </c>
      <c r="S2827">
        <f t="shared" si="89"/>
        <v>20</v>
      </c>
    </row>
    <row r="2828" spans="1:19">
      <c r="A2828" t="s">
        <v>2902</v>
      </c>
      <c r="B2828" t="s">
        <v>30</v>
      </c>
      <c r="C2828" s="4">
        <v>32</v>
      </c>
      <c r="D2828" t="s">
        <v>58</v>
      </c>
      <c r="E2828" t="s">
        <v>111</v>
      </c>
      <c r="F2828" t="s">
        <v>96</v>
      </c>
      <c r="G2828" t="s">
        <v>27</v>
      </c>
      <c r="H2828" t="s">
        <v>48</v>
      </c>
      <c r="I2828" s="9">
        <v>45205</v>
      </c>
      <c r="J2828" s="9">
        <v>45225</v>
      </c>
      <c r="K2828" s="9">
        <v>45230</v>
      </c>
      <c r="L2828" t="s">
        <v>19</v>
      </c>
      <c r="M2828" s="4">
        <v>55985</v>
      </c>
      <c r="N2828">
        <v>4.2</v>
      </c>
      <c r="O2828" t="s">
        <v>20</v>
      </c>
      <c r="P2828" s="4">
        <v>3</v>
      </c>
      <c r="Q2828" t="s">
        <v>28</v>
      </c>
      <c r="R2828" s="10" t="str">
        <f t="shared" si="88"/>
        <v>28-33</v>
      </c>
      <c r="S2828">
        <f t="shared" si="89"/>
        <v>25</v>
      </c>
    </row>
    <row r="2829" spans="1:19">
      <c r="A2829" t="s">
        <v>2903</v>
      </c>
      <c r="B2829" t="s">
        <v>13</v>
      </c>
      <c r="C2829" s="4">
        <v>33</v>
      </c>
      <c r="D2829" t="s">
        <v>40</v>
      </c>
      <c r="E2829" t="s">
        <v>253</v>
      </c>
      <c r="F2829" t="s">
        <v>53</v>
      </c>
      <c r="G2829" t="s">
        <v>17</v>
      </c>
      <c r="H2829" t="s">
        <v>37</v>
      </c>
      <c r="I2829" s="9">
        <v>45205</v>
      </c>
      <c r="J2829" s="9">
        <v>45214</v>
      </c>
      <c r="K2829" s="9">
        <v>45223</v>
      </c>
      <c r="L2829" t="s">
        <v>56</v>
      </c>
      <c r="M2829" s="5"/>
      <c r="P2829" s="4">
        <v>4</v>
      </c>
      <c r="Q2829" t="s">
        <v>21</v>
      </c>
      <c r="R2829" s="10" t="str">
        <f t="shared" si="88"/>
        <v>28-33</v>
      </c>
      <c r="S2829">
        <f t="shared" si="89"/>
        <v>18</v>
      </c>
    </row>
    <row r="2830" spans="1:19">
      <c r="A2830" t="s">
        <v>2904</v>
      </c>
      <c r="B2830" t="s">
        <v>13</v>
      </c>
      <c r="C2830" s="4">
        <v>32</v>
      </c>
      <c r="D2830" t="s">
        <v>14</v>
      </c>
      <c r="E2830" t="s">
        <v>15</v>
      </c>
      <c r="F2830" t="s">
        <v>44</v>
      </c>
      <c r="G2830" t="s">
        <v>66</v>
      </c>
      <c r="H2830" t="s">
        <v>37</v>
      </c>
      <c r="I2830" s="9">
        <v>45205</v>
      </c>
      <c r="J2830" s="9">
        <v>45227</v>
      </c>
      <c r="K2830" s="9">
        <v>45236</v>
      </c>
      <c r="L2830" t="s">
        <v>19</v>
      </c>
      <c r="M2830" s="4">
        <v>61945</v>
      </c>
      <c r="N2830">
        <v>4</v>
      </c>
      <c r="O2830" t="s">
        <v>45</v>
      </c>
      <c r="P2830" s="4">
        <v>4</v>
      </c>
      <c r="Q2830" t="s">
        <v>28</v>
      </c>
      <c r="R2830" s="10" t="str">
        <f t="shared" si="88"/>
        <v>28-33</v>
      </c>
      <c r="S2830">
        <f t="shared" si="89"/>
        <v>31</v>
      </c>
    </row>
    <row r="2831" spans="1:19">
      <c r="A2831" t="s">
        <v>2905</v>
      </c>
      <c r="B2831" t="s">
        <v>13</v>
      </c>
      <c r="C2831" s="4">
        <v>25</v>
      </c>
      <c r="D2831" t="s">
        <v>34</v>
      </c>
      <c r="E2831" t="s">
        <v>47</v>
      </c>
      <c r="F2831" t="s">
        <v>50</v>
      </c>
      <c r="G2831" t="s">
        <v>17</v>
      </c>
      <c r="H2831" t="s">
        <v>37</v>
      </c>
      <c r="I2831" s="9">
        <v>45205</v>
      </c>
      <c r="J2831" s="9">
        <v>45222</v>
      </c>
      <c r="K2831" s="9">
        <v>45229</v>
      </c>
      <c r="L2831" t="s">
        <v>19</v>
      </c>
      <c r="M2831" s="4">
        <v>35878</v>
      </c>
      <c r="N2831">
        <v>4</v>
      </c>
      <c r="O2831" t="s">
        <v>45</v>
      </c>
      <c r="P2831" s="4">
        <v>4</v>
      </c>
      <c r="Q2831" t="s">
        <v>28</v>
      </c>
      <c r="R2831" s="10" t="str">
        <f t="shared" si="88"/>
        <v>22-27</v>
      </c>
      <c r="S2831">
        <f t="shared" si="89"/>
        <v>24</v>
      </c>
    </row>
    <row r="2832" spans="1:19">
      <c r="A2832" t="s">
        <v>2906</v>
      </c>
      <c r="B2832" t="s">
        <v>13</v>
      </c>
      <c r="C2832" s="4">
        <v>28</v>
      </c>
      <c r="D2832" t="s">
        <v>24</v>
      </c>
      <c r="E2832" t="s">
        <v>43</v>
      </c>
      <c r="F2832" t="s">
        <v>31</v>
      </c>
      <c r="G2832" t="s">
        <v>27</v>
      </c>
      <c r="H2832" t="s">
        <v>48</v>
      </c>
      <c r="I2832" s="9">
        <v>45205</v>
      </c>
      <c r="J2832" s="9">
        <v>45216</v>
      </c>
      <c r="K2832" s="9">
        <v>45225</v>
      </c>
      <c r="L2832" t="s">
        <v>19</v>
      </c>
      <c r="M2832" s="4">
        <v>84709</v>
      </c>
      <c r="N2832">
        <v>3.5</v>
      </c>
      <c r="O2832" t="s">
        <v>45</v>
      </c>
      <c r="P2832" s="5"/>
      <c r="Q2832" t="s">
        <v>28</v>
      </c>
      <c r="R2832" s="10" t="str">
        <f t="shared" si="88"/>
        <v>28-33</v>
      </c>
      <c r="S2832">
        <f t="shared" si="89"/>
        <v>20</v>
      </c>
    </row>
    <row r="2833" spans="1:19">
      <c r="A2833" t="s">
        <v>2907</v>
      </c>
      <c r="B2833" t="s">
        <v>30</v>
      </c>
      <c r="C2833" s="4">
        <v>25</v>
      </c>
      <c r="D2833" t="s">
        <v>83</v>
      </c>
      <c r="E2833" t="s">
        <v>84</v>
      </c>
      <c r="F2833" t="s">
        <v>96</v>
      </c>
      <c r="G2833" t="s">
        <v>17</v>
      </c>
      <c r="H2833" t="s">
        <v>18</v>
      </c>
      <c r="I2833" s="9">
        <v>45206</v>
      </c>
      <c r="J2833" s="9">
        <v>45223</v>
      </c>
      <c r="K2833" s="9">
        <v>45233</v>
      </c>
      <c r="L2833" t="s">
        <v>19</v>
      </c>
      <c r="M2833" s="4">
        <v>59119</v>
      </c>
      <c r="N2833">
        <v>4.5</v>
      </c>
      <c r="O2833" t="s">
        <v>20</v>
      </c>
      <c r="P2833" s="4">
        <v>4</v>
      </c>
      <c r="Q2833" t="s">
        <v>28</v>
      </c>
      <c r="R2833" s="10" t="str">
        <f t="shared" si="88"/>
        <v>22-27</v>
      </c>
      <c r="S2833">
        <f t="shared" si="89"/>
        <v>27</v>
      </c>
    </row>
    <row r="2834" spans="1:19">
      <c r="A2834" t="s">
        <v>2908</v>
      </c>
      <c r="B2834" t="s">
        <v>13</v>
      </c>
      <c r="C2834" s="4">
        <v>31</v>
      </c>
      <c r="D2834" t="s">
        <v>24</v>
      </c>
      <c r="E2834" t="s">
        <v>43</v>
      </c>
      <c r="F2834" t="s">
        <v>44</v>
      </c>
      <c r="G2834" t="s">
        <v>27</v>
      </c>
      <c r="H2834" t="s">
        <v>48</v>
      </c>
      <c r="I2834" s="9">
        <v>45206</v>
      </c>
      <c r="J2834" s="9">
        <v>45228</v>
      </c>
      <c r="K2834" s="9">
        <v>45232</v>
      </c>
      <c r="L2834" t="s">
        <v>19</v>
      </c>
      <c r="M2834" s="4">
        <v>88073</v>
      </c>
      <c r="N2834">
        <v>4.5</v>
      </c>
      <c r="O2834" t="s">
        <v>20</v>
      </c>
      <c r="P2834" s="5"/>
      <c r="Q2834" t="s">
        <v>21</v>
      </c>
      <c r="R2834" s="10" t="str">
        <f t="shared" si="88"/>
        <v>28-33</v>
      </c>
      <c r="S2834">
        <f t="shared" si="89"/>
        <v>26</v>
      </c>
    </row>
    <row r="2835" spans="1:19">
      <c r="A2835" t="s">
        <v>2909</v>
      </c>
      <c r="B2835" t="s">
        <v>13</v>
      </c>
      <c r="C2835" s="4">
        <v>39</v>
      </c>
      <c r="D2835" t="s">
        <v>24</v>
      </c>
      <c r="E2835" t="s">
        <v>43</v>
      </c>
      <c r="F2835" t="s">
        <v>36</v>
      </c>
      <c r="G2835" t="s">
        <v>27</v>
      </c>
      <c r="H2835" t="s">
        <v>18</v>
      </c>
      <c r="I2835" s="9">
        <v>45206</v>
      </c>
      <c r="J2835" s="9">
        <v>45217</v>
      </c>
      <c r="K2835" s="9">
        <v>45224</v>
      </c>
      <c r="L2835" t="s">
        <v>145</v>
      </c>
      <c r="M2835" s="5"/>
      <c r="P2835" s="4">
        <v>4</v>
      </c>
      <c r="Q2835" t="s">
        <v>21</v>
      </c>
      <c r="R2835" s="10" t="str">
        <f t="shared" si="88"/>
        <v>34-39</v>
      </c>
      <c r="S2835">
        <f t="shared" si="89"/>
        <v>18</v>
      </c>
    </row>
    <row r="2836" spans="1:19">
      <c r="A2836" t="s">
        <v>2910</v>
      </c>
      <c r="B2836" t="s">
        <v>13</v>
      </c>
      <c r="C2836" s="4">
        <v>24</v>
      </c>
      <c r="D2836" t="s">
        <v>24</v>
      </c>
      <c r="E2836" t="s">
        <v>43</v>
      </c>
      <c r="F2836" t="s">
        <v>16</v>
      </c>
      <c r="G2836" t="s">
        <v>32</v>
      </c>
      <c r="H2836" t="s">
        <v>18</v>
      </c>
      <c r="I2836" s="9">
        <v>45206</v>
      </c>
      <c r="J2836" s="9">
        <v>45216</v>
      </c>
      <c r="K2836" s="9">
        <v>45223</v>
      </c>
      <c r="L2836" t="s">
        <v>19</v>
      </c>
      <c r="M2836" s="4">
        <v>53980</v>
      </c>
      <c r="N2836">
        <v>3.8</v>
      </c>
      <c r="O2836" t="s">
        <v>20</v>
      </c>
      <c r="P2836" s="4">
        <v>4</v>
      </c>
      <c r="Q2836" t="s">
        <v>28</v>
      </c>
      <c r="R2836" s="10" t="str">
        <f t="shared" si="88"/>
        <v>22-27</v>
      </c>
      <c r="S2836">
        <f t="shared" si="89"/>
        <v>17</v>
      </c>
    </row>
    <row r="2837" spans="1:19">
      <c r="A2837" t="s">
        <v>2911</v>
      </c>
      <c r="B2837" t="s">
        <v>23</v>
      </c>
      <c r="C2837" s="4">
        <v>25</v>
      </c>
      <c r="D2837" t="s">
        <v>14</v>
      </c>
      <c r="E2837" t="s">
        <v>15</v>
      </c>
      <c r="F2837" t="s">
        <v>61</v>
      </c>
      <c r="G2837" t="s">
        <v>17</v>
      </c>
      <c r="H2837" t="s">
        <v>37</v>
      </c>
      <c r="I2837" s="9">
        <v>45206</v>
      </c>
      <c r="J2837" s="9">
        <v>45224</v>
      </c>
      <c r="K2837" s="9">
        <v>45229</v>
      </c>
      <c r="L2837" t="s">
        <v>75</v>
      </c>
      <c r="M2837" s="5"/>
      <c r="P2837" s="4">
        <v>1</v>
      </c>
      <c r="Q2837" t="s">
        <v>28</v>
      </c>
      <c r="R2837" s="10" t="str">
        <f t="shared" si="88"/>
        <v>22-27</v>
      </c>
      <c r="S2837">
        <f t="shared" si="89"/>
        <v>23</v>
      </c>
    </row>
    <row r="2838" spans="1:19">
      <c r="A2838" t="s">
        <v>2912</v>
      </c>
      <c r="B2838" t="s">
        <v>23</v>
      </c>
      <c r="C2838" s="4">
        <v>24</v>
      </c>
      <c r="D2838" t="s">
        <v>40</v>
      </c>
      <c r="E2838" t="s">
        <v>253</v>
      </c>
      <c r="F2838" t="s">
        <v>44</v>
      </c>
      <c r="G2838" t="s">
        <v>17</v>
      </c>
      <c r="H2838" t="s">
        <v>37</v>
      </c>
      <c r="I2838" s="9">
        <v>45207</v>
      </c>
      <c r="J2838" s="9">
        <v>45220</v>
      </c>
      <c r="K2838" s="9">
        <v>45224</v>
      </c>
      <c r="L2838" t="s">
        <v>19</v>
      </c>
      <c r="M2838" s="4">
        <v>65450</v>
      </c>
      <c r="N2838">
        <v>3.8</v>
      </c>
      <c r="O2838" t="s">
        <v>20</v>
      </c>
      <c r="P2838" s="4">
        <v>5</v>
      </c>
      <c r="Q2838" t="s">
        <v>21</v>
      </c>
      <c r="R2838" s="10" t="str">
        <f t="shared" si="88"/>
        <v>22-27</v>
      </c>
      <c r="S2838">
        <f t="shared" si="89"/>
        <v>17</v>
      </c>
    </row>
    <row r="2839" spans="1:19">
      <c r="A2839" t="s">
        <v>2913</v>
      </c>
      <c r="B2839" t="s">
        <v>13</v>
      </c>
      <c r="C2839" s="4">
        <v>39</v>
      </c>
      <c r="D2839" t="s">
        <v>231</v>
      </c>
      <c r="E2839" t="s">
        <v>232</v>
      </c>
      <c r="F2839" t="s">
        <v>61</v>
      </c>
      <c r="G2839" t="s">
        <v>17</v>
      </c>
      <c r="H2839" t="s">
        <v>37</v>
      </c>
      <c r="I2839" s="9">
        <v>45207</v>
      </c>
      <c r="J2839" s="9">
        <v>45215</v>
      </c>
      <c r="K2839" s="9">
        <v>45222</v>
      </c>
      <c r="L2839" t="s">
        <v>19</v>
      </c>
      <c r="M2839" s="5"/>
      <c r="O2839" t="s">
        <v>45</v>
      </c>
      <c r="P2839" s="4">
        <v>4</v>
      </c>
      <c r="Q2839" t="s">
        <v>28</v>
      </c>
      <c r="R2839" s="10" t="str">
        <f t="shared" si="88"/>
        <v>34-39</v>
      </c>
      <c r="S2839">
        <f t="shared" si="89"/>
        <v>15</v>
      </c>
    </row>
    <row r="2840" spans="1:19">
      <c r="A2840" t="s">
        <v>2914</v>
      </c>
      <c r="B2840" t="s">
        <v>30</v>
      </c>
      <c r="C2840" s="4">
        <v>34</v>
      </c>
      <c r="D2840" t="s">
        <v>24</v>
      </c>
      <c r="E2840" t="s">
        <v>25</v>
      </c>
      <c r="F2840" t="s">
        <v>31</v>
      </c>
      <c r="G2840" t="s">
        <v>27</v>
      </c>
      <c r="H2840" t="s">
        <v>67</v>
      </c>
      <c r="I2840" s="9">
        <v>45208</v>
      </c>
      <c r="J2840" s="9">
        <v>45217</v>
      </c>
      <c r="K2840" s="9">
        <v>45227</v>
      </c>
      <c r="L2840" t="s">
        <v>19</v>
      </c>
      <c r="M2840" s="5"/>
      <c r="O2840" t="s">
        <v>45</v>
      </c>
      <c r="P2840" s="4">
        <v>4</v>
      </c>
      <c r="Q2840" t="s">
        <v>63</v>
      </c>
      <c r="R2840" s="10" t="str">
        <f t="shared" si="88"/>
        <v>34-39</v>
      </c>
      <c r="S2840">
        <f t="shared" si="89"/>
        <v>19</v>
      </c>
    </row>
    <row r="2841" spans="1:19">
      <c r="A2841" t="s">
        <v>2915</v>
      </c>
      <c r="B2841" t="s">
        <v>13</v>
      </c>
      <c r="C2841" s="4">
        <v>36</v>
      </c>
      <c r="D2841" t="s">
        <v>14</v>
      </c>
      <c r="E2841" t="s">
        <v>15</v>
      </c>
      <c r="F2841" t="s">
        <v>36</v>
      </c>
      <c r="G2841" t="s">
        <v>27</v>
      </c>
      <c r="H2841" t="s">
        <v>48</v>
      </c>
      <c r="I2841" s="9">
        <v>45208</v>
      </c>
      <c r="J2841" s="9">
        <v>45218</v>
      </c>
      <c r="K2841" s="9">
        <v>45230</v>
      </c>
      <c r="L2841" t="s">
        <v>19</v>
      </c>
      <c r="M2841" s="4">
        <v>78396</v>
      </c>
      <c r="N2841">
        <v>5</v>
      </c>
      <c r="O2841" t="s">
        <v>45</v>
      </c>
      <c r="P2841" s="4">
        <v>4</v>
      </c>
      <c r="Q2841" t="s">
        <v>21</v>
      </c>
      <c r="R2841" s="10" t="str">
        <f t="shared" si="88"/>
        <v>34-39</v>
      </c>
      <c r="S2841">
        <f t="shared" si="89"/>
        <v>22</v>
      </c>
    </row>
    <row r="2842" spans="1:19">
      <c r="A2842" t="s">
        <v>2916</v>
      </c>
      <c r="B2842" t="s">
        <v>13</v>
      </c>
      <c r="C2842" s="4">
        <v>30</v>
      </c>
      <c r="D2842" t="s">
        <v>14</v>
      </c>
      <c r="E2842" t="s">
        <v>15</v>
      </c>
      <c r="F2842" t="s">
        <v>16</v>
      </c>
      <c r="G2842" t="s">
        <v>27</v>
      </c>
      <c r="H2842" t="s">
        <v>18</v>
      </c>
      <c r="I2842" s="9">
        <v>45208</v>
      </c>
      <c r="J2842" s="9">
        <v>45229</v>
      </c>
      <c r="K2842" s="9">
        <v>45233</v>
      </c>
      <c r="L2842" t="s">
        <v>19</v>
      </c>
      <c r="M2842" s="4">
        <v>59111</v>
      </c>
      <c r="N2842">
        <v>4.7</v>
      </c>
      <c r="O2842" t="s">
        <v>20</v>
      </c>
      <c r="P2842" s="4">
        <v>4</v>
      </c>
      <c r="Q2842" t="s">
        <v>28</v>
      </c>
      <c r="R2842" s="10" t="str">
        <f t="shared" si="88"/>
        <v>28-33</v>
      </c>
      <c r="S2842">
        <f t="shared" si="89"/>
        <v>25</v>
      </c>
    </row>
    <row r="2843" spans="1:19">
      <c r="A2843" t="s">
        <v>2917</v>
      </c>
      <c r="B2843" t="s">
        <v>30</v>
      </c>
      <c r="C2843" s="4">
        <v>35</v>
      </c>
      <c r="D2843" t="s">
        <v>24</v>
      </c>
      <c r="E2843" t="s">
        <v>43</v>
      </c>
      <c r="F2843" t="s">
        <v>73</v>
      </c>
      <c r="G2843" t="s">
        <v>32</v>
      </c>
      <c r="H2843" t="s">
        <v>37</v>
      </c>
      <c r="I2843" s="9">
        <v>45208</v>
      </c>
      <c r="J2843" s="9">
        <v>45227</v>
      </c>
      <c r="K2843" s="9">
        <v>45231</v>
      </c>
      <c r="L2843" t="s">
        <v>19</v>
      </c>
      <c r="M2843" s="4">
        <v>222575</v>
      </c>
      <c r="N2843">
        <v>4.8</v>
      </c>
      <c r="O2843" t="s">
        <v>20</v>
      </c>
      <c r="P2843" s="4">
        <v>5</v>
      </c>
      <c r="Q2843" t="s">
        <v>28</v>
      </c>
      <c r="R2843" s="10" t="str">
        <f t="shared" si="88"/>
        <v>34-39</v>
      </c>
      <c r="S2843">
        <f t="shared" si="89"/>
        <v>23</v>
      </c>
    </row>
    <row r="2844" spans="1:19">
      <c r="A2844" t="s">
        <v>2918</v>
      </c>
      <c r="B2844" t="s">
        <v>23</v>
      </c>
      <c r="C2844" s="4">
        <v>28</v>
      </c>
      <c r="D2844" t="s">
        <v>14</v>
      </c>
      <c r="E2844" t="s">
        <v>15</v>
      </c>
      <c r="F2844" t="s">
        <v>86</v>
      </c>
      <c r="G2844" t="s">
        <v>32</v>
      </c>
      <c r="H2844" t="s">
        <v>37</v>
      </c>
      <c r="I2844" s="9">
        <v>45208</v>
      </c>
      <c r="J2844" s="9">
        <v>45220</v>
      </c>
      <c r="K2844" s="9">
        <v>45227</v>
      </c>
      <c r="L2844" t="s">
        <v>38</v>
      </c>
      <c r="M2844" s="5"/>
      <c r="P2844" s="4">
        <v>5</v>
      </c>
      <c r="Q2844" t="s">
        <v>21</v>
      </c>
      <c r="R2844" s="10" t="str">
        <f t="shared" si="88"/>
        <v>28-33</v>
      </c>
      <c r="S2844">
        <f t="shared" si="89"/>
        <v>19</v>
      </c>
    </row>
    <row r="2845" spans="1:19">
      <c r="A2845" t="s">
        <v>2919</v>
      </c>
      <c r="B2845" t="s">
        <v>23</v>
      </c>
      <c r="C2845" s="4">
        <v>35</v>
      </c>
      <c r="D2845" t="s">
        <v>129</v>
      </c>
      <c r="E2845" t="s">
        <v>205</v>
      </c>
      <c r="F2845" t="s">
        <v>50</v>
      </c>
      <c r="G2845" t="s">
        <v>66</v>
      </c>
      <c r="H2845" t="s">
        <v>37</v>
      </c>
      <c r="I2845" s="9">
        <v>45208</v>
      </c>
      <c r="J2845" s="9">
        <v>45225</v>
      </c>
      <c r="K2845" s="9">
        <v>45229</v>
      </c>
      <c r="L2845" t="s">
        <v>19</v>
      </c>
      <c r="M2845" s="4">
        <v>46189</v>
      </c>
      <c r="N2845">
        <v>5</v>
      </c>
      <c r="O2845" t="s">
        <v>45</v>
      </c>
      <c r="P2845" s="4">
        <v>4</v>
      </c>
      <c r="Q2845" t="s">
        <v>28</v>
      </c>
      <c r="R2845" s="10" t="str">
        <f t="shared" si="88"/>
        <v>34-39</v>
      </c>
      <c r="S2845">
        <f t="shared" si="89"/>
        <v>21</v>
      </c>
    </row>
    <row r="2846" spans="1:19">
      <c r="A2846" t="s">
        <v>2920</v>
      </c>
      <c r="B2846" t="s">
        <v>13</v>
      </c>
      <c r="C2846" s="4">
        <v>31</v>
      </c>
      <c r="D2846" t="s">
        <v>24</v>
      </c>
      <c r="E2846" t="s">
        <v>43</v>
      </c>
      <c r="F2846" t="s">
        <v>31</v>
      </c>
      <c r="G2846" t="s">
        <v>17</v>
      </c>
      <c r="H2846" t="s">
        <v>18</v>
      </c>
      <c r="I2846" s="9">
        <v>45208</v>
      </c>
      <c r="J2846" s="9">
        <v>45221</v>
      </c>
      <c r="K2846" s="9">
        <v>45226</v>
      </c>
      <c r="L2846" t="s">
        <v>75</v>
      </c>
      <c r="M2846" s="5"/>
      <c r="P2846" s="4">
        <v>4</v>
      </c>
      <c r="Q2846" t="s">
        <v>28</v>
      </c>
      <c r="R2846" s="10" t="str">
        <f t="shared" si="88"/>
        <v>28-33</v>
      </c>
      <c r="S2846">
        <f t="shared" si="89"/>
        <v>18</v>
      </c>
    </row>
    <row r="2847" spans="1:19">
      <c r="A2847" t="s">
        <v>2921</v>
      </c>
      <c r="B2847" t="s">
        <v>13</v>
      </c>
      <c r="C2847" s="4">
        <v>25</v>
      </c>
      <c r="D2847" t="s">
        <v>129</v>
      </c>
      <c r="E2847" t="s">
        <v>130</v>
      </c>
      <c r="F2847" t="s">
        <v>36</v>
      </c>
      <c r="G2847" t="s">
        <v>17</v>
      </c>
      <c r="H2847" t="s">
        <v>18</v>
      </c>
      <c r="I2847" s="9">
        <v>45209</v>
      </c>
      <c r="J2847" s="9">
        <v>45222</v>
      </c>
      <c r="K2847" s="9">
        <v>45226</v>
      </c>
      <c r="L2847" t="s">
        <v>19</v>
      </c>
      <c r="M2847" s="4">
        <v>73587</v>
      </c>
      <c r="N2847">
        <v>4.5999999999999996</v>
      </c>
      <c r="O2847" t="s">
        <v>20</v>
      </c>
      <c r="P2847" s="4">
        <v>5</v>
      </c>
      <c r="Q2847" t="s">
        <v>21</v>
      </c>
      <c r="R2847" s="10" t="str">
        <f t="shared" si="88"/>
        <v>22-27</v>
      </c>
      <c r="S2847">
        <f t="shared" si="89"/>
        <v>17</v>
      </c>
    </row>
    <row r="2848" spans="1:19">
      <c r="A2848" t="s">
        <v>2922</v>
      </c>
      <c r="B2848" t="s">
        <v>30</v>
      </c>
      <c r="C2848" s="4">
        <v>42</v>
      </c>
      <c r="D2848" t="s">
        <v>34</v>
      </c>
      <c r="E2848" t="s">
        <v>35</v>
      </c>
      <c r="F2848" t="s">
        <v>50</v>
      </c>
      <c r="G2848" t="s">
        <v>27</v>
      </c>
      <c r="H2848" t="s">
        <v>51</v>
      </c>
      <c r="I2848" s="9">
        <v>45209</v>
      </c>
      <c r="J2848" s="9">
        <v>45219</v>
      </c>
      <c r="K2848" s="9">
        <v>45225</v>
      </c>
      <c r="L2848" t="s">
        <v>19</v>
      </c>
      <c r="M2848" s="4">
        <v>51170</v>
      </c>
      <c r="N2848">
        <v>5</v>
      </c>
      <c r="O2848" t="s">
        <v>45</v>
      </c>
      <c r="P2848" s="4">
        <v>4</v>
      </c>
      <c r="Q2848" t="s">
        <v>28</v>
      </c>
      <c r="R2848" s="10" t="str">
        <f t="shared" si="88"/>
        <v>40-45</v>
      </c>
      <c r="S2848">
        <f t="shared" si="89"/>
        <v>16</v>
      </c>
    </row>
    <row r="2849" spans="1:19">
      <c r="A2849" t="s">
        <v>2923</v>
      </c>
      <c r="B2849" t="s">
        <v>13</v>
      </c>
      <c r="C2849" s="4">
        <v>28</v>
      </c>
      <c r="D2849" t="s">
        <v>14</v>
      </c>
      <c r="E2849" t="s">
        <v>15</v>
      </c>
      <c r="F2849" t="s">
        <v>50</v>
      </c>
      <c r="G2849" t="s">
        <v>27</v>
      </c>
      <c r="H2849" t="s">
        <v>48</v>
      </c>
      <c r="I2849" s="9">
        <v>45209</v>
      </c>
      <c r="J2849" s="9">
        <v>45230</v>
      </c>
      <c r="K2849" s="9">
        <v>45241</v>
      </c>
      <c r="L2849" t="s">
        <v>38</v>
      </c>
      <c r="M2849" s="5"/>
      <c r="P2849" s="4">
        <v>4</v>
      </c>
      <c r="Q2849" t="s">
        <v>28</v>
      </c>
      <c r="R2849" s="10" t="str">
        <f t="shared" si="88"/>
        <v>28-33</v>
      </c>
      <c r="S2849">
        <f t="shared" si="89"/>
        <v>32</v>
      </c>
    </row>
    <row r="2850" spans="1:19">
      <c r="A2850" t="s">
        <v>2924</v>
      </c>
      <c r="B2850" t="s">
        <v>13</v>
      </c>
      <c r="C2850" s="4">
        <v>23</v>
      </c>
      <c r="D2850" t="s">
        <v>24</v>
      </c>
      <c r="E2850" t="s">
        <v>43</v>
      </c>
      <c r="F2850" t="s">
        <v>31</v>
      </c>
      <c r="G2850" t="s">
        <v>17</v>
      </c>
      <c r="H2850" t="s">
        <v>37</v>
      </c>
      <c r="I2850" s="9">
        <v>45209</v>
      </c>
      <c r="J2850" s="9">
        <v>45225</v>
      </c>
      <c r="K2850" s="9">
        <v>45231</v>
      </c>
      <c r="L2850" t="s">
        <v>75</v>
      </c>
      <c r="M2850" s="5"/>
      <c r="P2850" s="4">
        <v>3</v>
      </c>
      <c r="Q2850" t="s">
        <v>21</v>
      </c>
      <c r="R2850" s="10" t="str">
        <f t="shared" si="88"/>
        <v>22-27</v>
      </c>
      <c r="S2850">
        <f t="shared" si="89"/>
        <v>22</v>
      </c>
    </row>
    <row r="2851" spans="1:19">
      <c r="A2851" t="s">
        <v>2925</v>
      </c>
      <c r="B2851" t="s">
        <v>13</v>
      </c>
      <c r="C2851" s="4">
        <v>35</v>
      </c>
      <c r="D2851" t="s">
        <v>24</v>
      </c>
      <c r="E2851" t="s">
        <v>43</v>
      </c>
      <c r="F2851" t="s">
        <v>73</v>
      </c>
      <c r="G2851" t="s">
        <v>17</v>
      </c>
      <c r="H2851" t="s">
        <v>37</v>
      </c>
      <c r="I2851" s="9">
        <v>45209</v>
      </c>
      <c r="J2851" s="9">
        <v>45229</v>
      </c>
      <c r="K2851" s="9">
        <v>45237</v>
      </c>
      <c r="L2851" t="s">
        <v>19</v>
      </c>
      <c r="M2851" s="4">
        <v>216192</v>
      </c>
      <c r="N2851">
        <v>4.2</v>
      </c>
      <c r="O2851" t="s">
        <v>20</v>
      </c>
      <c r="P2851" s="4">
        <v>4</v>
      </c>
      <c r="Q2851" t="s">
        <v>28</v>
      </c>
      <c r="R2851" s="10" t="str">
        <f t="shared" si="88"/>
        <v>34-39</v>
      </c>
      <c r="S2851">
        <f t="shared" si="89"/>
        <v>28</v>
      </c>
    </row>
    <row r="2852" spans="1:19">
      <c r="A2852" t="s">
        <v>2926</v>
      </c>
      <c r="B2852" t="s">
        <v>30</v>
      </c>
      <c r="C2852" s="4">
        <v>22</v>
      </c>
      <c r="D2852" t="s">
        <v>24</v>
      </c>
      <c r="E2852" t="s">
        <v>25</v>
      </c>
      <c r="F2852" t="s">
        <v>93</v>
      </c>
      <c r="G2852" t="s">
        <v>32</v>
      </c>
      <c r="H2852" t="s">
        <v>37</v>
      </c>
      <c r="I2852" s="9">
        <v>45209</v>
      </c>
      <c r="J2852" s="9">
        <v>45228</v>
      </c>
      <c r="K2852" s="9">
        <v>45232</v>
      </c>
      <c r="L2852" t="s">
        <v>19</v>
      </c>
      <c r="M2852" s="4">
        <v>109602</v>
      </c>
      <c r="N2852">
        <v>3.7</v>
      </c>
      <c r="O2852" t="s">
        <v>20</v>
      </c>
      <c r="P2852" s="4">
        <v>3</v>
      </c>
      <c r="Q2852" t="s">
        <v>28</v>
      </c>
      <c r="R2852" s="10" t="str">
        <f t="shared" si="88"/>
        <v>22-27</v>
      </c>
      <c r="S2852">
        <f t="shared" si="89"/>
        <v>23</v>
      </c>
    </row>
    <row r="2853" spans="1:19">
      <c r="A2853" t="s">
        <v>2927</v>
      </c>
      <c r="B2853" t="s">
        <v>13</v>
      </c>
      <c r="C2853" s="4">
        <v>28</v>
      </c>
      <c r="D2853" t="s">
        <v>14</v>
      </c>
      <c r="E2853" t="s">
        <v>15</v>
      </c>
      <c r="F2853" t="s">
        <v>44</v>
      </c>
      <c r="G2853" t="s">
        <v>17</v>
      </c>
      <c r="H2853" t="s">
        <v>37</v>
      </c>
      <c r="I2853" s="9">
        <v>45209</v>
      </c>
      <c r="J2853" s="9">
        <v>45226</v>
      </c>
      <c r="K2853" s="9">
        <v>45235</v>
      </c>
      <c r="L2853" t="s">
        <v>19</v>
      </c>
      <c r="M2853" s="4">
        <v>75423</v>
      </c>
      <c r="N2853">
        <v>4.5</v>
      </c>
      <c r="O2853" t="s">
        <v>45</v>
      </c>
      <c r="P2853" s="4">
        <v>4</v>
      </c>
      <c r="Q2853" t="s">
        <v>21</v>
      </c>
      <c r="R2853" s="10" t="str">
        <f t="shared" si="88"/>
        <v>28-33</v>
      </c>
      <c r="S2853">
        <f t="shared" si="89"/>
        <v>26</v>
      </c>
    </row>
    <row r="2854" spans="1:19">
      <c r="A2854" t="s">
        <v>2928</v>
      </c>
      <c r="B2854" t="s">
        <v>13</v>
      </c>
      <c r="C2854" s="4">
        <v>27</v>
      </c>
      <c r="D2854" t="s">
        <v>83</v>
      </c>
      <c r="E2854" t="s">
        <v>117</v>
      </c>
      <c r="F2854" t="s">
        <v>50</v>
      </c>
      <c r="G2854" t="s">
        <v>66</v>
      </c>
      <c r="H2854" t="s">
        <v>67</v>
      </c>
      <c r="I2854" s="9">
        <v>45210</v>
      </c>
      <c r="J2854" s="9">
        <v>45221</v>
      </c>
      <c r="K2854" s="9">
        <v>45230</v>
      </c>
      <c r="L2854" t="s">
        <v>19</v>
      </c>
      <c r="M2854" s="4">
        <v>54209</v>
      </c>
      <c r="N2854">
        <v>4.5</v>
      </c>
      <c r="O2854" t="s">
        <v>20</v>
      </c>
      <c r="P2854" s="4">
        <v>4</v>
      </c>
      <c r="Q2854" t="s">
        <v>28</v>
      </c>
      <c r="R2854" s="10" t="str">
        <f t="shared" si="88"/>
        <v>22-27</v>
      </c>
      <c r="S2854">
        <f t="shared" si="89"/>
        <v>20</v>
      </c>
    </row>
    <row r="2855" spans="1:19">
      <c r="A2855" t="s">
        <v>2929</v>
      </c>
      <c r="B2855" t="s">
        <v>23</v>
      </c>
      <c r="C2855" s="4">
        <v>25</v>
      </c>
      <c r="D2855" t="s">
        <v>14</v>
      </c>
      <c r="E2855" t="s">
        <v>15</v>
      </c>
      <c r="F2855" t="s">
        <v>53</v>
      </c>
      <c r="G2855" t="s">
        <v>27</v>
      </c>
      <c r="H2855" t="s">
        <v>48</v>
      </c>
      <c r="I2855" s="9">
        <v>45210</v>
      </c>
      <c r="J2855" s="9">
        <v>45226</v>
      </c>
      <c r="K2855" s="9">
        <v>45233</v>
      </c>
      <c r="L2855" t="s">
        <v>19</v>
      </c>
      <c r="M2855" s="4">
        <v>52436</v>
      </c>
      <c r="N2855">
        <v>4.4000000000000004</v>
      </c>
      <c r="O2855" t="s">
        <v>20</v>
      </c>
      <c r="P2855" s="4">
        <v>5</v>
      </c>
      <c r="Q2855" t="s">
        <v>21</v>
      </c>
      <c r="R2855" s="10" t="str">
        <f t="shared" si="88"/>
        <v>22-27</v>
      </c>
      <c r="S2855">
        <f t="shared" si="89"/>
        <v>23</v>
      </c>
    </row>
    <row r="2856" spans="1:19">
      <c r="A2856" t="s">
        <v>2930</v>
      </c>
      <c r="B2856" t="s">
        <v>13</v>
      </c>
      <c r="C2856" s="4">
        <v>38</v>
      </c>
      <c r="D2856" t="s">
        <v>14</v>
      </c>
      <c r="E2856" t="s">
        <v>15</v>
      </c>
      <c r="F2856" t="s">
        <v>36</v>
      </c>
      <c r="G2856" t="s">
        <v>27</v>
      </c>
      <c r="H2856" t="s">
        <v>37</v>
      </c>
      <c r="I2856" s="9">
        <v>45210</v>
      </c>
      <c r="J2856" s="9">
        <v>45227</v>
      </c>
      <c r="K2856" s="9">
        <v>45235</v>
      </c>
      <c r="L2856" t="s">
        <v>19</v>
      </c>
      <c r="M2856" s="4">
        <v>68338</v>
      </c>
      <c r="N2856">
        <v>4.0999999999999996</v>
      </c>
      <c r="O2856" t="s">
        <v>20</v>
      </c>
      <c r="P2856" s="4">
        <v>3</v>
      </c>
      <c r="Q2856" t="s">
        <v>28</v>
      </c>
      <c r="R2856" s="10" t="str">
        <f t="shared" si="88"/>
        <v>34-39</v>
      </c>
      <c r="S2856">
        <f t="shared" si="89"/>
        <v>25</v>
      </c>
    </row>
    <row r="2857" spans="1:19">
      <c r="A2857" t="s">
        <v>2931</v>
      </c>
      <c r="B2857" t="s">
        <v>13</v>
      </c>
      <c r="C2857" s="4">
        <v>27</v>
      </c>
      <c r="D2857" t="s">
        <v>129</v>
      </c>
      <c r="E2857" t="s">
        <v>130</v>
      </c>
      <c r="F2857" t="s">
        <v>16</v>
      </c>
      <c r="G2857" t="s">
        <v>69</v>
      </c>
      <c r="H2857" t="s">
        <v>37</v>
      </c>
      <c r="I2857" s="9">
        <v>45210</v>
      </c>
      <c r="J2857" s="9">
        <v>45219</v>
      </c>
      <c r="K2857" s="9">
        <v>45225</v>
      </c>
      <c r="L2857" t="s">
        <v>19</v>
      </c>
      <c r="M2857" s="4">
        <v>63161</v>
      </c>
      <c r="N2857">
        <v>3.8</v>
      </c>
      <c r="O2857" t="s">
        <v>20</v>
      </c>
      <c r="P2857" s="4">
        <v>3</v>
      </c>
      <c r="Q2857" t="s">
        <v>28</v>
      </c>
      <c r="R2857" s="10" t="str">
        <f t="shared" si="88"/>
        <v>22-27</v>
      </c>
      <c r="S2857">
        <f t="shared" si="89"/>
        <v>15</v>
      </c>
    </row>
    <row r="2858" spans="1:19">
      <c r="A2858" t="s">
        <v>2932</v>
      </c>
      <c r="B2858" t="s">
        <v>13</v>
      </c>
      <c r="C2858" s="4">
        <v>26</v>
      </c>
      <c r="D2858" t="s">
        <v>24</v>
      </c>
      <c r="E2858" t="s">
        <v>43</v>
      </c>
      <c r="F2858" t="s">
        <v>16</v>
      </c>
      <c r="G2858" t="s">
        <v>27</v>
      </c>
      <c r="H2858" t="s">
        <v>18</v>
      </c>
      <c r="I2858" s="9">
        <v>45210</v>
      </c>
      <c r="J2858" s="9">
        <v>45219</v>
      </c>
      <c r="K2858" s="9">
        <v>45229</v>
      </c>
      <c r="L2858" t="s">
        <v>19</v>
      </c>
      <c r="M2858" s="4">
        <v>58069</v>
      </c>
      <c r="N2858">
        <v>4.3</v>
      </c>
      <c r="O2858" t="s">
        <v>20</v>
      </c>
      <c r="P2858" s="4">
        <v>2</v>
      </c>
      <c r="Q2858" t="s">
        <v>63</v>
      </c>
      <c r="R2858" s="10" t="str">
        <f t="shared" si="88"/>
        <v>22-27</v>
      </c>
      <c r="S2858">
        <f t="shared" si="89"/>
        <v>19</v>
      </c>
    </row>
    <row r="2859" spans="1:19">
      <c r="A2859" t="s">
        <v>2933</v>
      </c>
      <c r="B2859" t="s">
        <v>13</v>
      </c>
      <c r="C2859" s="4">
        <v>32</v>
      </c>
      <c r="D2859" t="s">
        <v>14</v>
      </c>
      <c r="E2859" t="s">
        <v>15</v>
      </c>
      <c r="F2859" t="s">
        <v>44</v>
      </c>
      <c r="G2859" t="s">
        <v>69</v>
      </c>
      <c r="H2859" t="s">
        <v>18</v>
      </c>
      <c r="I2859" s="9">
        <v>45211</v>
      </c>
      <c r="J2859" s="9">
        <v>45232</v>
      </c>
      <c r="K2859" s="9">
        <v>45243</v>
      </c>
      <c r="L2859" t="s">
        <v>56</v>
      </c>
      <c r="M2859" s="5"/>
      <c r="P2859" s="4">
        <v>3</v>
      </c>
      <c r="Q2859" t="s">
        <v>28</v>
      </c>
      <c r="R2859" s="10" t="str">
        <f t="shared" si="88"/>
        <v>28-33</v>
      </c>
      <c r="S2859">
        <f t="shared" si="89"/>
        <v>32</v>
      </c>
    </row>
    <row r="2860" spans="1:19">
      <c r="A2860" t="s">
        <v>2934</v>
      </c>
      <c r="B2860" t="s">
        <v>13</v>
      </c>
      <c r="C2860" s="4">
        <v>25</v>
      </c>
      <c r="D2860" t="s">
        <v>24</v>
      </c>
      <c r="E2860" t="s">
        <v>43</v>
      </c>
      <c r="F2860" t="s">
        <v>78</v>
      </c>
      <c r="G2860" t="s">
        <v>27</v>
      </c>
      <c r="H2860" t="s">
        <v>18</v>
      </c>
      <c r="I2860" s="9">
        <v>45211</v>
      </c>
      <c r="J2860" s="9">
        <v>45228</v>
      </c>
      <c r="K2860" s="9">
        <v>45233</v>
      </c>
      <c r="L2860" t="s">
        <v>19</v>
      </c>
      <c r="M2860" s="4">
        <v>45816</v>
      </c>
      <c r="N2860">
        <v>4.3</v>
      </c>
      <c r="O2860" t="s">
        <v>20</v>
      </c>
      <c r="P2860" s="4">
        <v>4</v>
      </c>
      <c r="Q2860" t="s">
        <v>28</v>
      </c>
      <c r="R2860" s="10" t="str">
        <f t="shared" si="88"/>
        <v>22-27</v>
      </c>
      <c r="S2860">
        <f t="shared" si="89"/>
        <v>22</v>
      </c>
    </row>
    <row r="2861" spans="1:19">
      <c r="A2861" t="s">
        <v>2935</v>
      </c>
      <c r="B2861" t="s">
        <v>13</v>
      </c>
      <c r="C2861" s="4">
        <v>37</v>
      </c>
      <c r="D2861" t="s">
        <v>24</v>
      </c>
      <c r="E2861" t="s">
        <v>43</v>
      </c>
      <c r="F2861" t="s">
        <v>78</v>
      </c>
      <c r="G2861" t="s">
        <v>17</v>
      </c>
      <c r="H2861" t="s">
        <v>37</v>
      </c>
      <c r="I2861" s="9">
        <v>45211</v>
      </c>
      <c r="J2861" s="9">
        <v>45231</v>
      </c>
      <c r="K2861" s="9">
        <v>45236</v>
      </c>
      <c r="L2861" t="s">
        <v>38</v>
      </c>
      <c r="M2861" s="5"/>
      <c r="P2861" s="5"/>
      <c r="Q2861" t="s">
        <v>21</v>
      </c>
      <c r="R2861" s="10" t="str">
        <f t="shared" si="88"/>
        <v>34-39</v>
      </c>
      <c r="S2861">
        <f t="shared" si="89"/>
        <v>25</v>
      </c>
    </row>
    <row r="2862" spans="1:19">
      <c r="A2862" t="s">
        <v>2936</v>
      </c>
      <c r="B2862" t="s">
        <v>30</v>
      </c>
      <c r="C2862" s="4">
        <v>40</v>
      </c>
      <c r="D2862" t="s">
        <v>14</v>
      </c>
      <c r="E2862" t="s">
        <v>65</v>
      </c>
      <c r="F2862" t="s">
        <v>86</v>
      </c>
      <c r="G2862" t="s">
        <v>27</v>
      </c>
      <c r="H2862" t="s">
        <v>18</v>
      </c>
      <c r="I2862" s="9">
        <v>45211</v>
      </c>
      <c r="J2862" s="9">
        <v>45219</v>
      </c>
      <c r="K2862" s="9">
        <v>45224</v>
      </c>
      <c r="L2862" t="s">
        <v>19</v>
      </c>
      <c r="M2862" s="4">
        <v>165480</v>
      </c>
      <c r="N2862">
        <v>3.9</v>
      </c>
      <c r="O2862" t="s">
        <v>20</v>
      </c>
      <c r="P2862" s="4">
        <v>4</v>
      </c>
      <c r="Q2862" t="s">
        <v>28</v>
      </c>
      <c r="R2862" s="10" t="str">
        <f t="shared" si="88"/>
        <v>40-45</v>
      </c>
      <c r="S2862">
        <f t="shared" si="89"/>
        <v>13</v>
      </c>
    </row>
    <row r="2863" spans="1:19">
      <c r="A2863" t="s">
        <v>2937</v>
      </c>
      <c r="B2863" t="s">
        <v>13</v>
      </c>
      <c r="C2863" s="4">
        <v>25</v>
      </c>
      <c r="D2863" t="s">
        <v>24</v>
      </c>
      <c r="E2863" t="s">
        <v>25</v>
      </c>
      <c r="F2863" t="s">
        <v>36</v>
      </c>
      <c r="G2863" t="s">
        <v>27</v>
      </c>
      <c r="H2863" t="s">
        <v>37</v>
      </c>
      <c r="I2863" s="9">
        <v>45212</v>
      </c>
      <c r="J2863" s="9">
        <v>45228</v>
      </c>
      <c r="K2863" s="9">
        <v>45236</v>
      </c>
      <c r="L2863" t="s">
        <v>145</v>
      </c>
      <c r="M2863" s="5"/>
      <c r="P2863" s="4">
        <v>5</v>
      </c>
      <c r="Q2863" t="s">
        <v>28</v>
      </c>
      <c r="R2863" s="10" t="str">
        <f t="shared" si="88"/>
        <v>22-27</v>
      </c>
      <c r="S2863">
        <f t="shared" si="89"/>
        <v>24</v>
      </c>
    </row>
    <row r="2864" spans="1:19">
      <c r="A2864" t="s">
        <v>2938</v>
      </c>
      <c r="B2864" t="s">
        <v>23</v>
      </c>
      <c r="C2864" s="4">
        <v>31</v>
      </c>
      <c r="D2864" t="s">
        <v>24</v>
      </c>
      <c r="E2864" t="s">
        <v>25</v>
      </c>
      <c r="F2864" t="s">
        <v>96</v>
      </c>
      <c r="G2864" t="s">
        <v>32</v>
      </c>
      <c r="H2864" t="s">
        <v>18</v>
      </c>
      <c r="I2864" s="9">
        <v>45212</v>
      </c>
      <c r="J2864" s="9">
        <v>45223</v>
      </c>
      <c r="K2864" s="9">
        <v>45235</v>
      </c>
      <c r="L2864" t="s">
        <v>38</v>
      </c>
      <c r="M2864" s="5"/>
      <c r="P2864" s="4">
        <v>5</v>
      </c>
      <c r="Q2864" t="s">
        <v>28</v>
      </c>
      <c r="R2864" s="10" t="str">
        <f t="shared" si="88"/>
        <v>28-33</v>
      </c>
      <c r="S2864">
        <f t="shared" si="89"/>
        <v>23</v>
      </c>
    </row>
    <row r="2865" spans="1:19">
      <c r="A2865" t="s">
        <v>2939</v>
      </c>
      <c r="B2865" t="s">
        <v>30</v>
      </c>
      <c r="C2865" s="4">
        <v>38</v>
      </c>
      <c r="D2865" t="s">
        <v>58</v>
      </c>
      <c r="E2865" t="s">
        <v>111</v>
      </c>
      <c r="F2865" t="s">
        <v>78</v>
      </c>
      <c r="G2865" t="s">
        <v>27</v>
      </c>
      <c r="H2865" t="s">
        <v>37</v>
      </c>
      <c r="I2865" s="9">
        <v>45213</v>
      </c>
      <c r="J2865" s="9">
        <v>45232</v>
      </c>
      <c r="K2865" s="9">
        <v>45239</v>
      </c>
      <c r="L2865" t="s">
        <v>19</v>
      </c>
      <c r="M2865" s="4">
        <v>63702</v>
      </c>
      <c r="N2865">
        <v>3.9</v>
      </c>
      <c r="O2865" t="s">
        <v>20</v>
      </c>
      <c r="P2865" s="4">
        <v>5</v>
      </c>
      <c r="Q2865" t="s">
        <v>28</v>
      </c>
      <c r="R2865" s="10" t="str">
        <f t="shared" si="88"/>
        <v>34-39</v>
      </c>
      <c r="S2865">
        <f t="shared" si="89"/>
        <v>26</v>
      </c>
    </row>
    <row r="2866" spans="1:19">
      <c r="A2866" t="s">
        <v>2940</v>
      </c>
      <c r="B2866" t="s">
        <v>13</v>
      </c>
      <c r="C2866" s="4">
        <v>31</v>
      </c>
      <c r="D2866" t="s">
        <v>58</v>
      </c>
      <c r="E2866" t="s">
        <v>111</v>
      </c>
      <c r="F2866" t="s">
        <v>61</v>
      </c>
      <c r="G2866" t="s">
        <v>27</v>
      </c>
      <c r="H2866" t="s">
        <v>37</v>
      </c>
      <c r="I2866" s="9">
        <v>45213</v>
      </c>
      <c r="J2866" s="9">
        <v>45224</v>
      </c>
      <c r="K2866" s="9">
        <v>45235</v>
      </c>
      <c r="L2866" t="s">
        <v>56</v>
      </c>
      <c r="M2866" s="5"/>
      <c r="P2866" s="4">
        <v>4</v>
      </c>
      <c r="Q2866" t="s">
        <v>28</v>
      </c>
      <c r="R2866" s="10" t="str">
        <f t="shared" si="88"/>
        <v>28-33</v>
      </c>
      <c r="S2866">
        <f t="shared" si="89"/>
        <v>22</v>
      </c>
    </row>
    <row r="2867" spans="1:19">
      <c r="A2867" t="s">
        <v>2941</v>
      </c>
      <c r="B2867" t="s">
        <v>30</v>
      </c>
      <c r="C2867" s="4">
        <v>33</v>
      </c>
      <c r="D2867" t="s">
        <v>14</v>
      </c>
      <c r="E2867" t="s">
        <v>15</v>
      </c>
      <c r="F2867" t="s">
        <v>86</v>
      </c>
      <c r="G2867" t="s">
        <v>32</v>
      </c>
      <c r="H2867" t="s">
        <v>37</v>
      </c>
      <c r="I2867" s="9">
        <v>45213</v>
      </c>
      <c r="J2867" s="9">
        <v>45225</v>
      </c>
      <c r="K2867" s="9">
        <v>45234</v>
      </c>
      <c r="L2867" t="s">
        <v>38</v>
      </c>
      <c r="M2867" s="5"/>
      <c r="P2867" s="4">
        <v>5</v>
      </c>
      <c r="Q2867" t="s">
        <v>28</v>
      </c>
      <c r="R2867" s="10" t="str">
        <f t="shared" si="88"/>
        <v>28-33</v>
      </c>
      <c r="S2867">
        <f t="shared" si="89"/>
        <v>21</v>
      </c>
    </row>
    <row r="2868" spans="1:19">
      <c r="A2868" t="s">
        <v>2942</v>
      </c>
      <c r="B2868" t="s">
        <v>13</v>
      </c>
      <c r="C2868" s="4">
        <v>25</v>
      </c>
      <c r="D2868" t="s">
        <v>14</v>
      </c>
      <c r="E2868" t="s">
        <v>65</v>
      </c>
      <c r="F2868" t="s">
        <v>16</v>
      </c>
      <c r="G2868" t="s">
        <v>69</v>
      </c>
      <c r="H2868" t="s">
        <v>37</v>
      </c>
      <c r="I2868" s="9">
        <v>45213</v>
      </c>
      <c r="J2868" s="9">
        <v>45223</v>
      </c>
      <c r="K2868" s="9">
        <v>45230</v>
      </c>
      <c r="L2868" t="s">
        <v>19</v>
      </c>
      <c r="M2868" s="4">
        <v>69915</v>
      </c>
      <c r="N2868">
        <v>4.5999999999999996</v>
      </c>
      <c r="O2868" t="s">
        <v>20</v>
      </c>
      <c r="P2868" s="4">
        <v>4</v>
      </c>
      <c r="Q2868" t="s">
        <v>28</v>
      </c>
      <c r="R2868" s="10" t="str">
        <f t="shared" si="88"/>
        <v>22-27</v>
      </c>
      <c r="S2868">
        <f t="shared" si="89"/>
        <v>17</v>
      </c>
    </row>
    <row r="2869" spans="1:19">
      <c r="A2869" t="s">
        <v>2943</v>
      </c>
      <c r="B2869" t="s">
        <v>30</v>
      </c>
      <c r="C2869" s="4">
        <v>22</v>
      </c>
      <c r="D2869" t="s">
        <v>14</v>
      </c>
      <c r="E2869" t="s">
        <v>65</v>
      </c>
      <c r="F2869" t="s">
        <v>78</v>
      </c>
      <c r="G2869" t="s">
        <v>27</v>
      </c>
      <c r="H2869" t="s">
        <v>37</v>
      </c>
      <c r="I2869" s="9">
        <v>45214</v>
      </c>
      <c r="J2869" s="9">
        <v>45236</v>
      </c>
      <c r="K2869" s="9">
        <v>45247</v>
      </c>
      <c r="L2869" t="s">
        <v>56</v>
      </c>
      <c r="M2869" s="5"/>
      <c r="P2869" s="5"/>
      <c r="Q2869" t="s">
        <v>28</v>
      </c>
      <c r="R2869" s="10" t="str">
        <f t="shared" si="88"/>
        <v>22-27</v>
      </c>
      <c r="S2869">
        <f t="shared" si="89"/>
        <v>33</v>
      </c>
    </row>
    <row r="2870" spans="1:19">
      <c r="A2870" t="s">
        <v>2944</v>
      </c>
      <c r="B2870" t="s">
        <v>13</v>
      </c>
      <c r="C2870" s="4">
        <v>26</v>
      </c>
      <c r="D2870" t="s">
        <v>14</v>
      </c>
      <c r="E2870" t="s">
        <v>15</v>
      </c>
      <c r="F2870" t="s">
        <v>16</v>
      </c>
      <c r="G2870" t="s">
        <v>27</v>
      </c>
      <c r="H2870" t="s">
        <v>51</v>
      </c>
      <c r="I2870" s="9">
        <v>45214</v>
      </c>
      <c r="J2870" s="9">
        <v>45234</v>
      </c>
      <c r="K2870" s="9">
        <v>45242</v>
      </c>
      <c r="L2870" t="s">
        <v>19</v>
      </c>
      <c r="M2870" s="4">
        <v>58318</v>
      </c>
      <c r="N2870">
        <v>4.0999999999999996</v>
      </c>
      <c r="O2870" t="s">
        <v>20</v>
      </c>
      <c r="P2870" s="4">
        <v>4</v>
      </c>
      <c r="Q2870" t="s">
        <v>28</v>
      </c>
      <c r="R2870" s="10" t="str">
        <f t="shared" si="88"/>
        <v>22-27</v>
      </c>
      <c r="S2870">
        <f t="shared" si="89"/>
        <v>28</v>
      </c>
    </row>
    <row r="2871" spans="1:19">
      <c r="A2871" t="s">
        <v>2945</v>
      </c>
      <c r="B2871" t="s">
        <v>13</v>
      </c>
      <c r="C2871" s="4">
        <v>31</v>
      </c>
      <c r="D2871" t="s">
        <v>24</v>
      </c>
      <c r="E2871" t="s">
        <v>43</v>
      </c>
      <c r="F2871" t="s">
        <v>106</v>
      </c>
      <c r="G2871" t="s">
        <v>32</v>
      </c>
      <c r="H2871" t="s">
        <v>37</v>
      </c>
      <c r="I2871" s="9">
        <v>45214</v>
      </c>
      <c r="J2871" s="9">
        <v>45230</v>
      </c>
      <c r="K2871" s="9">
        <v>45239</v>
      </c>
      <c r="L2871" t="s">
        <v>19</v>
      </c>
      <c r="M2871" s="4">
        <v>195756</v>
      </c>
      <c r="N2871">
        <v>3.7</v>
      </c>
      <c r="O2871" t="s">
        <v>20</v>
      </c>
      <c r="P2871" s="4">
        <v>4</v>
      </c>
      <c r="Q2871" t="s">
        <v>28</v>
      </c>
      <c r="R2871" s="10" t="str">
        <f t="shared" si="88"/>
        <v>28-33</v>
      </c>
      <c r="S2871">
        <f t="shared" si="89"/>
        <v>25</v>
      </c>
    </row>
    <row r="2872" spans="1:19">
      <c r="A2872" t="s">
        <v>2946</v>
      </c>
      <c r="B2872" t="s">
        <v>30</v>
      </c>
      <c r="C2872" s="4">
        <v>28</v>
      </c>
      <c r="D2872" t="s">
        <v>24</v>
      </c>
      <c r="E2872" t="s">
        <v>43</v>
      </c>
      <c r="F2872" t="s">
        <v>61</v>
      </c>
      <c r="G2872" t="s">
        <v>32</v>
      </c>
      <c r="H2872" t="s">
        <v>18</v>
      </c>
      <c r="I2872" s="9">
        <v>45214</v>
      </c>
      <c r="J2872" s="9">
        <v>45222</v>
      </c>
      <c r="K2872" s="9">
        <v>45234</v>
      </c>
      <c r="L2872" t="s">
        <v>38</v>
      </c>
      <c r="M2872" s="5"/>
      <c r="P2872" s="4">
        <v>3</v>
      </c>
      <c r="Q2872" t="s">
        <v>28</v>
      </c>
      <c r="R2872" s="10" t="str">
        <f t="shared" si="88"/>
        <v>28-33</v>
      </c>
      <c r="S2872">
        <f t="shared" si="89"/>
        <v>20</v>
      </c>
    </row>
    <row r="2873" spans="1:19">
      <c r="A2873" t="s">
        <v>2947</v>
      </c>
      <c r="B2873" t="s">
        <v>23</v>
      </c>
      <c r="C2873" s="4">
        <v>44</v>
      </c>
      <c r="D2873" t="s">
        <v>129</v>
      </c>
      <c r="E2873" t="s">
        <v>205</v>
      </c>
      <c r="F2873" t="s">
        <v>44</v>
      </c>
      <c r="G2873" t="s">
        <v>66</v>
      </c>
      <c r="H2873" t="s">
        <v>18</v>
      </c>
      <c r="I2873" s="9">
        <v>45215</v>
      </c>
      <c r="J2873" s="9">
        <v>45234</v>
      </c>
      <c r="K2873" s="9">
        <v>45242</v>
      </c>
      <c r="L2873" t="s">
        <v>38</v>
      </c>
      <c r="M2873" s="5"/>
      <c r="P2873" s="4">
        <v>4</v>
      </c>
      <c r="Q2873" t="s">
        <v>21</v>
      </c>
      <c r="R2873" s="10" t="str">
        <f t="shared" si="88"/>
        <v>40-45</v>
      </c>
      <c r="S2873">
        <f t="shared" si="89"/>
        <v>27</v>
      </c>
    </row>
    <row r="2874" spans="1:19">
      <c r="A2874" t="s">
        <v>2948</v>
      </c>
      <c r="B2874" t="s">
        <v>30</v>
      </c>
      <c r="C2874" s="4">
        <v>25</v>
      </c>
      <c r="D2874" t="s">
        <v>24</v>
      </c>
      <c r="E2874" t="s">
        <v>43</v>
      </c>
      <c r="F2874" t="s">
        <v>31</v>
      </c>
      <c r="G2874" t="s">
        <v>27</v>
      </c>
      <c r="H2874" t="s">
        <v>37</v>
      </c>
      <c r="I2874" s="9">
        <v>45215</v>
      </c>
      <c r="J2874" s="9">
        <v>45224</v>
      </c>
      <c r="K2874" s="9">
        <v>45231</v>
      </c>
      <c r="L2874" t="s">
        <v>19</v>
      </c>
      <c r="M2874" s="4">
        <v>64692</v>
      </c>
      <c r="N2874">
        <v>4.5</v>
      </c>
      <c r="O2874" t="s">
        <v>20</v>
      </c>
      <c r="P2874" s="4">
        <v>4</v>
      </c>
      <c r="Q2874" t="s">
        <v>28</v>
      </c>
      <c r="R2874" s="10" t="str">
        <f t="shared" si="88"/>
        <v>22-27</v>
      </c>
      <c r="S2874">
        <f t="shared" si="89"/>
        <v>16</v>
      </c>
    </row>
    <row r="2875" spans="1:19">
      <c r="A2875" t="s">
        <v>2949</v>
      </c>
      <c r="B2875" t="s">
        <v>13</v>
      </c>
      <c r="C2875" s="4">
        <v>29</v>
      </c>
      <c r="D2875" t="s">
        <v>80</v>
      </c>
      <c r="E2875" t="s">
        <v>81</v>
      </c>
      <c r="F2875" t="s">
        <v>125</v>
      </c>
      <c r="G2875" t="s">
        <v>17</v>
      </c>
      <c r="H2875" t="s">
        <v>18</v>
      </c>
      <c r="I2875" s="9">
        <v>45215</v>
      </c>
      <c r="J2875" s="9">
        <v>45237</v>
      </c>
      <c r="K2875" s="9">
        <v>45249</v>
      </c>
      <c r="L2875" t="s">
        <v>19</v>
      </c>
      <c r="M2875" s="4">
        <v>111208</v>
      </c>
      <c r="N2875">
        <v>3.7</v>
      </c>
      <c r="O2875" t="s">
        <v>20</v>
      </c>
      <c r="P2875" s="4">
        <v>4</v>
      </c>
      <c r="Q2875" t="s">
        <v>21</v>
      </c>
      <c r="R2875" s="10" t="str">
        <f t="shared" si="88"/>
        <v>28-33</v>
      </c>
      <c r="S2875">
        <f t="shared" si="89"/>
        <v>34</v>
      </c>
    </row>
    <row r="2876" spans="1:19">
      <c r="A2876" t="s">
        <v>2950</v>
      </c>
      <c r="B2876" t="s">
        <v>30</v>
      </c>
      <c r="C2876" s="4">
        <v>29</v>
      </c>
      <c r="D2876" t="s">
        <v>14</v>
      </c>
      <c r="E2876" t="s">
        <v>15</v>
      </c>
      <c r="F2876" t="s">
        <v>36</v>
      </c>
      <c r="G2876" t="s">
        <v>27</v>
      </c>
      <c r="H2876" t="s">
        <v>51</v>
      </c>
      <c r="I2876" s="9">
        <v>45215</v>
      </c>
      <c r="J2876" s="9">
        <v>45226</v>
      </c>
      <c r="K2876" s="9">
        <v>45234</v>
      </c>
      <c r="L2876" t="s">
        <v>19</v>
      </c>
      <c r="M2876" s="4">
        <v>72078</v>
      </c>
      <c r="N2876">
        <v>4.5999999999999996</v>
      </c>
      <c r="O2876" t="s">
        <v>45</v>
      </c>
      <c r="P2876" s="4">
        <v>5</v>
      </c>
      <c r="Q2876" t="s">
        <v>28</v>
      </c>
      <c r="R2876" s="10" t="str">
        <f t="shared" si="88"/>
        <v>28-33</v>
      </c>
      <c r="S2876">
        <f t="shared" si="89"/>
        <v>19</v>
      </c>
    </row>
    <row r="2877" spans="1:19">
      <c r="A2877" t="s">
        <v>2951</v>
      </c>
      <c r="B2877" t="s">
        <v>13</v>
      </c>
      <c r="C2877" s="4">
        <v>30</v>
      </c>
      <c r="D2877" t="s">
        <v>24</v>
      </c>
      <c r="E2877" t="s">
        <v>43</v>
      </c>
      <c r="F2877" t="s">
        <v>96</v>
      </c>
      <c r="G2877" t="s">
        <v>27</v>
      </c>
      <c r="H2877" t="s">
        <v>37</v>
      </c>
      <c r="I2877" s="9">
        <v>45215</v>
      </c>
      <c r="J2877" s="9">
        <v>45237</v>
      </c>
      <c r="K2877" s="9">
        <v>45246</v>
      </c>
      <c r="L2877" t="s">
        <v>19</v>
      </c>
      <c r="M2877" s="5"/>
      <c r="O2877" t="s">
        <v>20</v>
      </c>
      <c r="P2877" s="4">
        <v>4</v>
      </c>
      <c r="Q2877" t="s">
        <v>28</v>
      </c>
      <c r="R2877" s="10" t="str">
        <f t="shared" si="88"/>
        <v>28-33</v>
      </c>
      <c r="S2877">
        <f t="shared" si="89"/>
        <v>31</v>
      </c>
    </row>
    <row r="2878" spans="1:19">
      <c r="A2878" t="s">
        <v>2952</v>
      </c>
      <c r="B2878" t="s">
        <v>13</v>
      </c>
      <c r="C2878" s="4">
        <v>32</v>
      </c>
      <c r="D2878" t="s">
        <v>34</v>
      </c>
      <c r="E2878" t="s">
        <v>47</v>
      </c>
      <c r="F2878" t="s">
        <v>106</v>
      </c>
      <c r="G2878" t="s">
        <v>27</v>
      </c>
      <c r="H2878" t="s">
        <v>51</v>
      </c>
      <c r="I2878" s="9">
        <v>45215</v>
      </c>
      <c r="J2878" s="9">
        <v>45231</v>
      </c>
      <c r="K2878" s="9">
        <v>45243</v>
      </c>
      <c r="L2878" t="s">
        <v>19</v>
      </c>
      <c r="M2878" s="4">
        <v>205970</v>
      </c>
      <c r="N2878">
        <v>4.8</v>
      </c>
      <c r="O2878" t="s">
        <v>20</v>
      </c>
      <c r="P2878" s="5"/>
      <c r="Q2878" t="s">
        <v>28</v>
      </c>
      <c r="R2878" s="10" t="str">
        <f t="shared" si="88"/>
        <v>28-33</v>
      </c>
      <c r="S2878">
        <f t="shared" si="89"/>
        <v>28</v>
      </c>
    </row>
    <row r="2879" spans="1:19">
      <c r="A2879" t="s">
        <v>2953</v>
      </c>
      <c r="B2879" t="s">
        <v>13</v>
      </c>
      <c r="C2879" s="4">
        <v>35</v>
      </c>
      <c r="D2879" t="s">
        <v>34</v>
      </c>
      <c r="E2879" t="s">
        <v>47</v>
      </c>
      <c r="F2879" t="s">
        <v>53</v>
      </c>
      <c r="G2879" t="s">
        <v>27</v>
      </c>
      <c r="H2879" t="s">
        <v>51</v>
      </c>
      <c r="I2879" s="9">
        <v>45216</v>
      </c>
      <c r="J2879" s="9">
        <v>45237</v>
      </c>
      <c r="K2879" s="9">
        <v>45249</v>
      </c>
      <c r="L2879" t="s">
        <v>19</v>
      </c>
      <c r="M2879" s="4">
        <v>67440</v>
      </c>
      <c r="N2879">
        <v>5</v>
      </c>
      <c r="O2879" t="s">
        <v>20</v>
      </c>
      <c r="P2879" s="4">
        <v>4</v>
      </c>
      <c r="Q2879" t="s">
        <v>28</v>
      </c>
      <c r="R2879" s="10" t="str">
        <f t="shared" si="88"/>
        <v>34-39</v>
      </c>
      <c r="S2879">
        <f t="shared" si="89"/>
        <v>33</v>
      </c>
    </row>
    <row r="2880" spans="1:19">
      <c r="A2880" t="s">
        <v>2954</v>
      </c>
      <c r="B2880" t="s">
        <v>30</v>
      </c>
      <c r="C2880" s="4">
        <v>32</v>
      </c>
      <c r="D2880" t="s">
        <v>24</v>
      </c>
      <c r="E2880" t="s">
        <v>25</v>
      </c>
      <c r="F2880" t="s">
        <v>73</v>
      </c>
      <c r="G2880" t="s">
        <v>17</v>
      </c>
      <c r="H2880" t="s">
        <v>51</v>
      </c>
      <c r="I2880" s="9">
        <v>45216</v>
      </c>
      <c r="J2880" s="9">
        <v>45235</v>
      </c>
      <c r="K2880" s="9">
        <v>45240</v>
      </c>
      <c r="L2880" t="s">
        <v>38</v>
      </c>
      <c r="M2880" s="5"/>
      <c r="P2880" s="5"/>
      <c r="Q2880" t="s">
        <v>28</v>
      </c>
      <c r="R2880" s="10" t="str">
        <f t="shared" si="88"/>
        <v>28-33</v>
      </c>
      <c r="S2880">
        <f t="shared" si="89"/>
        <v>24</v>
      </c>
    </row>
    <row r="2881" spans="1:19">
      <c r="A2881" t="s">
        <v>2955</v>
      </c>
      <c r="B2881" t="s">
        <v>13</v>
      </c>
      <c r="C2881" s="4">
        <v>28</v>
      </c>
      <c r="D2881" t="s">
        <v>24</v>
      </c>
      <c r="E2881" t="s">
        <v>43</v>
      </c>
      <c r="F2881" t="s">
        <v>16</v>
      </c>
      <c r="G2881" t="s">
        <v>27</v>
      </c>
      <c r="H2881" t="s">
        <v>37</v>
      </c>
      <c r="I2881" s="9">
        <v>45216</v>
      </c>
      <c r="J2881" s="9">
        <v>45231</v>
      </c>
      <c r="K2881" s="9">
        <v>45235</v>
      </c>
      <c r="L2881" t="s">
        <v>19</v>
      </c>
      <c r="M2881" s="4">
        <v>42350</v>
      </c>
      <c r="N2881">
        <v>3.7</v>
      </c>
      <c r="O2881" t="s">
        <v>20</v>
      </c>
      <c r="P2881" s="4">
        <v>4</v>
      </c>
      <c r="Q2881" t="s">
        <v>28</v>
      </c>
      <c r="R2881" s="10" t="str">
        <f t="shared" si="88"/>
        <v>28-33</v>
      </c>
      <c r="S2881">
        <f t="shared" si="89"/>
        <v>19</v>
      </c>
    </row>
    <row r="2882" spans="1:19">
      <c r="A2882" t="s">
        <v>2956</v>
      </c>
      <c r="B2882" t="s">
        <v>13</v>
      </c>
      <c r="C2882" s="4">
        <v>26</v>
      </c>
      <c r="D2882" t="s">
        <v>14</v>
      </c>
      <c r="E2882" t="s">
        <v>15</v>
      </c>
      <c r="F2882" t="s">
        <v>93</v>
      </c>
      <c r="G2882" t="s">
        <v>69</v>
      </c>
      <c r="H2882" t="s">
        <v>18</v>
      </c>
      <c r="I2882" s="9">
        <v>45216</v>
      </c>
      <c r="J2882" s="9">
        <v>45229</v>
      </c>
      <c r="K2882" s="9">
        <v>45238</v>
      </c>
      <c r="L2882" t="s">
        <v>19</v>
      </c>
      <c r="M2882" s="4">
        <v>103958</v>
      </c>
      <c r="N2882">
        <v>3.8</v>
      </c>
      <c r="O2882" t="s">
        <v>20</v>
      </c>
      <c r="P2882" s="4">
        <v>4</v>
      </c>
      <c r="Q2882" t="s">
        <v>28</v>
      </c>
      <c r="R2882" s="10" t="str">
        <f t="shared" si="88"/>
        <v>22-27</v>
      </c>
      <c r="S2882">
        <f t="shared" si="89"/>
        <v>22</v>
      </c>
    </row>
    <row r="2883" spans="1:19">
      <c r="A2883" t="s">
        <v>2957</v>
      </c>
      <c r="B2883" t="s">
        <v>30</v>
      </c>
      <c r="C2883" s="4">
        <v>32</v>
      </c>
      <c r="D2883" t="s">
        <v>14</v>
      </c>
      <c r="E2883" t="s">
        <v>15</v>
      </c>
      <c r="F2883" t="s">
        <v>53</v>
      </c>
      <c r="G2883" t="s">
        <v>32</v>
      </c>
      <c r="H2883" t="s">
        <v>18</v>
      </c>
      <c r="I2883" s="9">
        <v>45216</v>
      </c>
      <c r="J2883" s="9">
        <v>45235</v>
      </c>
      <c r="K2883" s="9">
        <v>45245</v>
      </c>
      <c r="L2883" t="s">
        <v>19</v>
      </c>
      <c r="M2883" s="4">
        <v>74800</v>
      </c>
      <c r="N2883">
        <v>3.8</v>
      </c>
      <c r="O2883" t="s">
        <v>45</v>
      </c>
      <c r="P2883" s="4">
        <v>4</v>
      </c>
      <c r="Q2883" t="s">
        <v>28</v>
      </c>
      <c r="R2883" s="10" t="str">
        <f t="shared" ref="R2883:R2946" si="90">IF(AND(C2883&gt;=22,C2883&lt;=27),"22-27",
 IF(AND(C2883&gt;=28,C2883&lt;=33),"28-33",
 IF(AND(C2883&gt;=34,C2883&lt;=39),"34-39",
 IF(AND(C2883&gt;=40,C2883&lt;=45),"40-45",
 IF(AND(C2883&gt;=46,C2883&lt;=51),"46-51",
 IF(AND(C2883&gt;=52,C2883&lt;=57),"52-57","Other"))))))</f>
        <v>28-33</v>
      </c>
      <c r="S2883">
        <f t="shared" ref="S2883:S2946" si="91">K2883-I2883</f>
        <v>29</v>
      </c>
    </row>
    <row r="2884" spans="1:19">
      <c r="A2884" t="s">
        <v>2958</v>
      </c>
      <c r="B2884" t="s">
        <v>13</v>
      </c>
      <c r="C2884" s="4">
        <v>38</v>
      </c>
      <c r="D2884" t="s">
        <v>14</v>
      </c>
      <c r="E2884" t="s">
        <v>15</v>
      </c>
      <c r="F2884" t="s">
        <v>26</v>
      </c>
      <c r="G2884" t="s">
        <v>27</v>
      </c>
      <c r="H2884" t="s">
        <v>37</v>
      </c>
      <c r="I2884" s="9">
        <v>45217</v>
      </c>
      <c r="J2884" s="9">
        <v>45234</v>
      </c>
      <c r="K2884" s="9">
        <v>45245</v>
      </c>
      <c r="L2884" t="s">
        <v>56</v>
      </c>
      <c r="M2884" s="5"/>
      <c r="P2884" s="4">
        <v>4</v>
      </c>
      <c r="Q2884" t="s">
        <v>28</v>
      </c>
      <c r="R2884" s="10" t="str">
        <f t="shared" si="90"/>
        <v>34-39</v>
      </c>
      <c r="S2884">
        <f t="shared" si="91"/>
        <v>28</v>
      </c>
    </row>
    <row r="2885" spans="1:19">
      <c r="A2885" t="s">
        <v>2959</v>
      </c>
      <c r="B2885" t="s">
        <v>13</v>
      </c>
      <c r="C2885" s="4">
        <v>38</v>
      </c>
      <c r="D2885" t="s">
        <v>24</v>
      </c>
      <c r="E2885" t="s">
        <v>43</v>
      </c>
      <c r="F2885" t="s">
        <v>50</v>
      </c>
      <c r="G2885" t="s">
        <v>69</v>
      </c>
      <c r="H2885" t="s">
        <v>18</v>
      </c>
      <c r="I2885" s="9">
        <v>45217</v>
      </c>
      <c r="J2885" s="9">
        <v>45227</v>
      </c>
      <c r="K2885" s="9">
        <v>45235</v>
      </c>
      <c r="L2885" t="s">
        <v>19</v>
      </c>
      <c r="M2885" s="4">
        <v>40540</v>
      </c>
      <c r="N2885">
        <v>4.9000000000000004</v>
      </c>
      <c r="O2885" t="s">
        <v>20</v>
      </c>
      <c r="P2885" s="4">
        <v>4</v>
      </c>
      <c r="Q2885" t="s">
        <v>21</v>
      </c>
      <c r="R2885" s="10" t="str">
        <f t="shared" si="90"/>
        <v>34-39</v>
      </c>
      <c r="S2885">
        <f t="shared" si="91"/>
        <v>18</v>
      </c>
    </row>
    <row r="2886" spans="1:19">
      <c r="A2886" t="s">
        <v>2960</v>
      </c>
      <c r="B2886" t="s">
        <v>13</v>
      </c>
      <c r="C2886" s="4">
        <v>35</v>
      </c>
      <c r="D2886" t="s">
        <v>129</v>
      </c>
      <c r="E2886" t="s">
        <v>130</v>
      </c>
      <c r="F2886" t="s">
        <v>73</v>
      </c>
      <c r="G2886" t="s">
        <v>66</v>
      </c>
      <c r="H2886" t="s">
        <v>48</v>
      </c>
      <c r="I2886" s="9">
        <v>45218</v>
      </c>
      <c r="J2886" s="9">
        <v>45233</v>
      </c>
      <c r="K2886" s="9">
        <v>45238</v>
      </c>
      <c r="L2886" t="s">
        <v>19</v>
      </c>
      <c r="M2886" s="4">
        <v>210312</v>
      </c>
      <c r="N2886">
        <v>3.6</v>
      </c>
      <c r="O2886" t="s">
        <v>20</v>
      </c>
      <c r="P2886" s="5"/>
      <c r="Q2886" t="s">
        <v>28</v>
      </c>
      <c r="R2886" s="10" t="str">
        <f t="shared" si="90"/>
        <v>34-39</v>
      </c>
      <c r="S2886">
        <f t="shared" si="91"/>
        <v>20</v>
      </c>
    </row>
    <row r="2887" spans="1:19">
      <c r="A2887" t="s">
        <v>2961</v>
      </c>
      <c r="B2887" t="s">
        <v>23</v>
      </c>
      <c r="C2887" s="4">
        <v>31</v>
      </c>
      <c r="D2887" t="s">
        <v>83</v>
      </c>
      <c r="E2887" t="s">
        <v>84</v>
      </c>
      <c r="F2887" t="s">
        <v>16</v>
      </c>
      <c r="G2887" t="s">
        <v>17</v>
      </c>
      <c r="H2887" t="s">
        <v>51</v>
      </c>
      <c r="I2887" s="9">
        <v>45218</v>
      </c>
      <c r="J2887" s="9">
        <v>45236</v>
      </c>
      <c r="K2887" s="9">
        <v>45243</v>
      </c>
      <c r="L2887" t="s">
        <v>19</v>
      </c>
      <c r="M2887" s="4">
        <v>42432</v>
      </c>
      <c r="N2887">
        <v>4.5999999999999996</v>
      </c>
      <c r="O2887" t="s">
        <v>20</v>
      </c>
      <c r="P2887" s="4">
        <v>4</v>
      </c>
      <c r="Q2887" t="s">
        <v>21</v>
      </c>
      <c r="R2887" s="10" t="str">
        <f t="shared" si="90"/>
        <v>28-33</v>
      </c>
      <c r="S2887">
        <f t="shared" si="91"/>
        <v>25</v>
      </c>
    </row>
    <row r="2888" spans="1:19">
      <c r="A2888" t="s">
        <v>2962</v>
      </c>
      <c r="B2888" t="s">
        <v>13</v>
      </c>
      <c r="C2888" s="4">
        <v>33</v>
      </c>
      <c r="D2888" t="s">
        <v>14</v>
      </c>
      <c r="E2888" t="s">
        <v>65</v>
      </c>
      <c r="F2888" t="s">
        <v>31</v>
      </c>
      <c r="G2888" t="s">
        <v>27</v>
      </c>
      <c r="H2888" t="s">
        <v>37</v>
      </c>
      <c r="I2888" s="9">
        <v>45218</v>
      </c>
      <c r="J2888" s="9">
        <v>45227</v>
      </c>
      <c r="K2888" s="9">
        <v>45233</v>
      </c>
      <c r="L2888" t="s">
        <v>38</v>
      </c>
      <c r="M2888" s="5"/>
      <c r="P2888" s="4">
        <v>4</v>
      </c>
      <c r="Q2888" t="s">
        <v>28</v>
      </c>
      <c r="R2888" s="10" t="str">
        <f t="shared" si="90"/>
        <v>28-33</v>
      </c>
      <c r="S2888">
        <f t="shared" si="91"/>
        <v>15</v>
      </c>
    </row>
    <row r="2889" spans="1:19">
      <c r="A2889" t="s">
        <v>2963</v>
      </c>
      <c r="B2889" t="s">
        <v>13</v>
      </c>
      <c r="C2889" s="4">
        <v>37</v>
      </c>
      <c r="D2889" t="s">
        <v>14</v>
      </c>
      <c r="E2889" t="s">
        <v>65</v>
      </c>
      <c r="F2889" t="s">
        <v>106</v>
      </c>
      <c r="G2889" t="s">
        <v>27</v>
      </c>
      <c r="H2889" t="s">
        <v>37</v>
      </c>
      <c r="I2889" s="9">
        <v>45218</v>
      </c>
      <c r="J2889" s="9">
        <v>45228</v>
      </c>
      <c r="K2889" s="9">
        <v>45240</v>
      </c>
      <c r="L2889" t="s">
        <v>19</v>
      </c>
      <c r="M2889" s="5"/>
      <c r="O2889" t="s">
        <v>45</v>
      </c>
      <c r="P2889" s="4">
        <v>4</v>
      </c>
      <c r="Q2889" t="s">
        <v>28</v>
      </c>
      <c r="R2889" s="10" t="str">
        <f t="shared" si="90"/>
        <v>34-39</v>
      </c>
      <c r="S2889">
        <f t="shared" si="91"/>
        <v>22</v>
      </c>
    </row>
    <row r="2890" spans="1:19">
      <c r="A2890" t="s">
        <v>2964</v>
      </c>
      <c r="B2890" t="s">
        <v>30</v>
      </c>
      <c r="C2890" s="4">
        <v>28</v>
      </c>
      <c r="D2890" t="s">
        <v>14</v>
      </c>
      <c r="E2890" t="s">
        <v>65</v>
      </c>
      <c r="F2890" t="s">
        <v>86</v>
      </c>
      <c r="G2890" t="s">
        <v>27</v>
      </c>
      <c r="H2890" t="s">
        <v>37</v>
      </c>
      <c r="I2890" s="9">
        <v>45218</v>
      </c>
      <c r="J2890" s="9">
        <v>45239</v>
      </c>
      <c r="K2890" s="9">
        <v>45246</v>
      </c>
      <c r="L2890" t="s">
        <v>56</v>
      </c>
      <c r="M2890" s="5"/>
      <c r="P2890" s="4">
        <v>4</v>
      </c>
      <c r="Q2890" t="s">
        <v>28</v>
      </c>
      <c r="R2890" s="10" t="str">
        <f t="shared" si="90"/>
        <v>28-33</v>
      </c>
      <c r="S2890">
        <f t="shared" si="91"/>
        <v>28</v>
      </c>
    </row>
    <row r="2891" spans="1:19">
      <c r="A2891" t="s">
        <v>2965</v>
      </c>
      <c r="B2891" t="s">
        <v>30</v>
      </c>
      <c r="C2891" s="4">
        <v>51</v>
      </c>
      <c r="D2891" t="s">
        <v>83</v>
      </c>
      <c r="E2891" t="s">
        <v>117</v>
      </c>
      <c r="F2891" t="s">
        <v>16</v>
      </c>
      <c r="G2891" t="s">
        <v>17</v>
      </c>
      <c r="H2891" t="s">
        <v>37</v>
      </c>
      <c r="I2891" s="9">
        <v>45218</v>
      </c>
      <c r="J2891" s="9">
        <v>45231</v>
      </c>
      <c r="K2891" s="9">
        <v>45239</v>
      </c>
      <c r="L2891" t="s">
        <v>19</v>
      </c>
      <c r="M2891" s="4">
        <v>60174</v>
      </c>
      <c r="N2891">
        <v>4.7</v>
      </c>
      <c r="O2891" t="s">
        <v>20</v>
      </c>
      <c r="P2891" s="4">
        <v>3</v>
      </c>
      <c r="Q2891" t="s">
        <v>28</v>
      </c>
      <c r="R2891" s="10" t="str">
        <f t="shared" si="90"/>
        <v>46-51</v>
      </c>
      <c r="S2891">
        <f t="shared" si="91"/>
        <v>21</v>
      </c>
    </row>
    <row r="2892" spans="1:19">
      <c r="A2892" t="s">
        <v>2966</v>
      </c>
      <c r="B2892" t="s">
        <v>13</v>
      </c>
      <c r="C2892" s="4">
        <v>22</v>
      </c>
      <c r="D2892" t="s">
        <v>14</v>
      </c>
      <c r="E2892" t="s">
        <v>15</v>
      </c>
      <c r="F2892" t="s">
        <v>61</v>
      </c>
      <c r="G2892" t="s">
        <v>27</v>
      </c>
      <c r="H2892" t="s">
        <v>18</v>
      </c>
      <c r="I2892" s="9">
        <v>45219</v>
      </c>
      <c r="J2892" s="9">
        <v>45233</v>
      </c>
      <c r="K2892" s="9">
        <v>45245</v>
      </c>
      <c r="L2892" t="s">
        <v>19</v>
      </c>
      <c r="M2892" s="5"/>
      <c r="O2892" t="s">
        <v>45</v>
      </c>
      <c r="P2892" s="4">
        <v>5</v>
      </c>
      <c r="Q2892" t="s">
        <v>28</v>
      </c>
      <c r="R2892" s="10" t="str">
        <f t="shared" si="90"/>
        <v>22-27</v>
      </c>
      <c r="S2892">
        <f t="shared" si="91"/>
        <v>26</v>
      </c>
    </row>
    <row r="2893" spans="1:19">
      <c r="A2893" t="s">
        <v>2967</v>
      </c>
      <c r="B2893" t="s">
        <v>30</v>
      </c>
      <c r="C2893" s="4">
        <v>25</v>
      </c>
      <c r="D2893" t="s">
        <v>24</v>
      </c>
      <c r="E2893" t="s">
        <v>25</v>
      </c>
      <c r="F2893" t="s">
        <v>125</v>
      </c>
      <c r="G2893" t="s">
        <v>17</v>
      </c>
      <c r="H2893" t="s">
        <v>48</v>
      </c>
      <c r="I2893" s="9">
        <v>45219</v>
      </c>
      <c r="J2893" s="9">
        <v>45233</v>
      </c>
      <c r="K2893" s="9">
        <v>45240</v>
      </c>
      <c r="L2893" t="s">
        <v>19</v>
      </c>
      <c r="M2893" s="4">
        <v>131217</v>
      </c>
      <c r="N2893">
        <v>4.8</v>
      </c>
      <c r="O2893" t="s">
        <v>20</v>
      </c>
      <c r="P2893" s="4">
        <v>2</v>
      </c>
      <c r="Q2893" t="s">
        <v>28</v>
      </c>
      <c r="R2893" s="10" t="str">
        <f t="shared" si="90"/>
        <v>22-27</v>
      </c>
      <c r="S2893">
        <f t="shared" si="91"/>
        <v>21</v>
      </c>
    </row>
    <row r="2894" spans="1:19">
      <c r="A2894" t="s">
        <v>2968</v>
      </c>
      <c r="B2894" t="s">
        <v>30</v>
      </c>
      <c r="C2894" s="4">
        <v>24</v>
      </c>
      <c r="D2894" t="s">
        <v>14</v>
      </c>
      <c r="E2894" t="s">
        <v>15</v>
      </c>
      <c r="F2894" t="s">
        <v>78</v>
      </c>
      <c r="G2894" t="s">
        <v>27</v>
      </c>
      <c r="H2894" t="s">
        <v>48</v>
      </c>
      <c r="I2894" s="9">
        <v>45219</v>
      </c>
      <c r="J2894" s="9">
        <v>45230</v>
      </c>
      <c r="K2894" s="9">
        <v>45235</v>
      </c>
      <c r="L2894" t="s">
        <v>19</v>
      </c>
      <c r="M2894" s="4">
        <v>64793</v>
      </c>
      <c r="N2894">
        <v>4.4000000000000004</v>
      </c>
      <c r="O2894" t="s">
        <v>20</v>
      </c>
      <c r="P2894" s="4">
        <v>4</v>
      </c>
      <c r="Q2894" t="s">
        <v>28</v>
      </c>
      <c r="R2894" s="10" t="str">
        <f t="shared" si="90"/>
        <v>22-27</v>
      </c>
      <c r="S2894">
        <f t="shared" si="91"/>
        <v>16</v>
      </c>
    </row>
    <row r="2895" spans="1:19">
      <c r="A2895" t="s">
        <v>2969</v>
      </c>
      <c r="B2895" t="s">
        <v>30</v>
      </c>
      <c r="C2895" s="4">
        <v>48</v>
      </c>
      <c r="D2895" t="s">
        <v>24</v>
      </c>
      <c r="E2895" t="s">
        <v>25</v>
      </c>
      <c r="F2895" t="s">
        <v>36</v>
      </c>
      <c r="G2895" t="s">
        <v>17</v>
      </c>
      <c r="H2895" t="s">
        <v>51</v>
      </c>
      <c r="I2895" s="9">
        <v>45219</v>
      </c>
      <c r="J2895" s="9">
        <v>45235</v>
      </c>
      <c r="K2895" s="9">
        <v>45244</v>
      </c>
      <c r="L2895" t="s">
        <v>19</v>
      </c>
      <c r="M2895" s="4">
        <v>77889</v>
      </c>
      <c r="N2895">
        <v>4</v>
      </c>
      <c r="O2895" t="s">
        <v>20</v>
      </c>
      <c r="P2895" s="4">
        <v>4</v>
      </c>
      <c r="Q2895" t="s">
        <v>28</v>
      </c>
      <c r="R2895" s="10" t="str">
        <f t="shared" si="90"/>
        <v>46-51</v>
      </c>
      <c r="S2895">
        <f t="shared" si="91"/>
        <v>25</v>
      </c>
    </row>
    <row r="2896" spans="1:19">
      <c r="A2896" t="s">
        <v>2970</v>
      </c>
      <c r="B2896" t="s">
        <v>13</v>
      </c>
      <c r="C2896" s="4">
        <v>28</v>
      </c>
      <c r="D2896" t="s">
        <v>129</v>
      </c>
      <c r="E2896" t="s">
        <v>205</v>
      </c>
      <c r="F2896" t="s">
        <v>86</v>
      </c>
      <c r="G2896" t="s">
        <v>17</v>
      </c>
      <c r="H2896" t="s">
        <v>37</v>
      </c>
      <c r="I2896" s="9">
        <v>45219</v>
      </c>
      <c r="J2896" s="9">
        <v>45230</v>
      </c>
      <c r="K2896" s="9">
        <v>45236</v>
      </c>
      <c r="L2896" t="s">
        <v>19</v>
      </c>
      <c r="M2896" s="4">
        <v>190184</v>
      </c>
      <c r="N2896">
        <v>4.2</v>
      </c>
      <c r="O2896" t="s">
        <v>20</v>
      </c>
      <c r="P2896" s="4">
        <v>5</v>
      </c>
      <c r="Q2896" t="s">
        <v>28</v>
      </c>
      <c r="R2896" s="10" t="str">
        <f t="shared" si="90"/>
        <v>28-33</v>
      </c>
      <c r="S2896">
        <f t="shared" si="91"/>
        <v>17</v>
      </c>
    </row>
    <row r="2897" spans="1:19">
      <c r="A2897" t="s">
        <v>2971</v>
      </c>
      <c r="B2897" t="s">
        <v>30</v>
      </c>
      <c r="C2897" s="4">
        <v>31</v>
      </c>
      <c r="D2897" t="s">
        <v>14</v>
      </c>
      <c r="E2897" t="s">
        <v>15</v>
      </c>
      <c r="F2897" t="s">
        <v>50</v>
      </c>
      <c r="G2897" t="s">
        <v>27</v>
      </c>
      <c r="H2897" t="s">
        <v>18</v>
      </c>
      <c r="I2897" s="9">
        <v>45220</v>
      </c>
      <c r="J2897" s="9">
        <v>45234</v>
      </c>
      <c r="K2897" s="9">
        <v>45238</v>
      </c>
      <c r="L2897" t="s">
        <v>38</v>
      </c>
      <c r="M2897" s="5"/>
      <c r="P2897" s="4">
        <v>3</v>
      </c>
      <c r="Q2897" t="s">
        <v>21</v>
      </c>
      <c r="R2897" s="10" t="str">
        <f t="shared" si="90"/>
        <v>28-33</v>
      </c>
      <c r="S2897">
        <f t="shared" si="91"/>
        <v>18</v>
      </c>
    </row>
    <row r="2898" spans="1:19">
      <c r="A2898" t="s">
        <v>2972</v>
      </c>
      <c r="B2898" t="s">
        <v>13</v>
      </c>
      <c r="C2898" s="4">
        <v>33</v>
      </c>
      <c r="D2898" t="s">
        <v>24</v>
      </c>
      <c r="E2898" t="s">
        <v>43</v>
      </c>
      <c r="F2898" t="s">
        <v>93</v>
      </c>
      <c r="G2898" t="s">
        <v>17</v>
      </c>
      <c r="H2898" t="s">
        <v>48</v>
      </c>
      <c r="I2898" s="9">
        <v>45220</v>
      </c>
      <c r="J2898" s="9">
        <v>45229</v>
      </c>
      <c r="K2898" s="9">
        <v>45236</v>
      </c>
      <c r="L2898" t="s">
        <v>19</v>
      </c>
      <c r="M2898" s="4">
        <v>154966</v>
      </c>
      <c r="N2898">
        <v>4.5</v>
      </c>
      <c r="O2898" t="s">
        <v>20</v>
      </c>
      <c r="P2898" s="4">
        <v>5</v>
      </c>
      <c r="Q2898" t="s">
        <v>28</v>
      </c>
      <c r="R2898" s="10" t="str">
        <f t="shared" si="90"/>
        <v>28-33</v>
      </c>
      <c r="S2898">
        <f t="shared" si="91"/>
        <v>16</v>
      </c>
    </row>
    <row r="2899" spans="1:19">
      <c r="A2899" t="s">
        <v>2973</v>
      </c>
      <c r="B2899" t="s">
        <v>13</v>
      </c>
      <c r="C2899" s="4">
        <v>27</v>
      </c>
      <c r="D2899" t="s">
        <v>34</v>
      </c>
      <c r="E2899" t="s">
        <v>35</v>
      </c>
      <c r="F2899" t="s">
        <v>16</v>
      </c>
      <c r="G2899" t="s">
        <v>17</v>
      </c>
      <c r="H2899" t="s">
        <v>51</v>
      </c>
      <c r="I2899" s="9">
        <v>45220</v>
      </c>
      <c r="J2899" s="9">
        <v>45240</v>
      </c>
      <c r="K2899" s="9">
        <v>45251</v>
      </c>
      <c r="L2899" t="s">
        <v>38</v>
      </c>
      <c r="M2899" s="5"/>
      <c r="P2899" s="4">
        <v>5</v>
      </c>
      <c r="Q2899" t="s">
        <v>63</v>
      </c>
      <c r="R2899" s="10" t="str">
        <f t="shared" si="90"/>
        <v>22-27</v>
      </c>
      <c r="S2899">
        <f t="shared" si="91"/>
        <v>31</v>
      </c>
    </row>
    <row r="2900" spans="1:19">
      <c r="A2900" t="s">
        <v>2974</v>
      </c>
      <c r="B2900" t="s">
        <v>13</v>
      </c>
      <c r="C2900" s="4">
        <v>28</v>
      </c>
      <c r="D2900" t="s">
        <v>34</v>
      </c>
      <c r="E2900" t="s">
        <v>35</v>
      </c>
      <c r="F2900" t="s">
        <v>36</v>
      </c>
      <c r="G2900" t="s">
        <v>32</v>
      </c>
      <c r="H2900" t="s">
        <v>51</v>
      </c>
      <c r="I2900" s="9">
        <v>45221</v>
      </c>
      <c r="J2900" s="9">
        <v>45234</v>
      </c>
      <c r="K2900" s="9">
        <v>45245</v>
      </c>
      <c r="L2900" t="s">
        <v>38</v>
      </c>
      <c r="M2900" s="5"/>
      <c r="P2900" s="5"/>
      <c r="Q2900" t="s">
        <v>28</v>
      </c>
      <c r="R2900" s="10" t="str">
        <f t="shared" si="90"/>
        <v>28-33</v>
      </c>
      <c r="S2900">
        <f t="shared" si="91"/>
        <v>24</v>
      </c>
    </row>
    <row r="2901" spans="1:19">
      <c r="A2901" t="s">
        <v>2975</v>
      </c>
      <c r="B2901" t="s">
        <v>13</v>
      </c>
      <c r="C2901" s="4">
        <v>24</v>
      </c>
      <c r="D2901" t="s">
        <v>34</v>
      </c>
      <c r="E2901" t="s">
        <v>35</v>
      </c>
      <c r="F2901" t="s">
        <v>31</v>
      </c>
      <c r="G2901" t="s">
        <v>17</v>
      </c>
      <c r="H2901" t="s">
        <v>18</v>
      </c>
      <c r="I2901" s="9">
        <v>45221</v>
      </c>
      <c r="J2901" s="9">
        <v>45230</v>
      </c>
      <c r="K2901" s="9">
        <v>45235</v>
      </c>
      <c r="L2901" t="s">
        <v>19</v>
      </c>
      <c r="M2901" s="4">
        <v>62279</v>
      </c>
      <c r="N2901">
        <v>3.9</v>
      </c>
      <c r="O2901" t="s">
        <v>20</v>
      </c>
      <c r="P2901" s="4">
        <v>3</v>
      </c>
      <c r="Q2901" t="s">
        <v>21</v>
      </c>
      <c r="R2901" s="10" t="str">
        <f t="shared" si="90"/>
        <v>22-27</v>
      </c>
      <c r="S2901">
        <f t="shared" si="91"/>
        <v>14</v>
      </c>
    </row>
    <row r="2902" spans="1:19">
      <c r="A2902" t="s">
        <v>2976</v>
      </c>
      <c r="B2902" t="s">
        <v>13</v>
      </c>
      <c r="C2902" s="4">
        <v>27</v>
      </c>
      <c r="D2902" t="s">
        <v>34</v>
      </c>
      <c r="E2902" t="s">
        <v>47</v>
      </c>
      <c r="F2902" t="s">
        <v>44</v>
      </c>
      <c r="G2902" t="s">
        <v>17</v>
      </c>
      <c r="H2902" t="s">
        <v>51</v>
      </c>
      <c r="I2902" s="9">
        <v>45221</v>
      </c>
      <c r="J2902" s="9">
        <v>45236</v>
      </c>
      <c r="K2902" s="9">
        <v>45240</v>
      </c>
      <c r="L2902" t="s">
        <v>19</v>
      </c>
      <c r="M2902" s="4">
        <v>66951</v>
      </c>
      <c r="N2902">
        <v>3.7</v>
      </c>
      <c r="O2902" t="s">
        <v>20</v>
      </c>
      <c r="P2902" s="4">
        <v>4</v>
      </c>
      <c r="Q2902" t="s">
        <v>28</v>
      </c>
      <c r="R2902" s="10" t="str">
        <f t="shared" si="90"/>
        <v>22-27</v>
      </c>
      <c r="S2902">
        <f t="shared" si="91"/>
        <v>19</v>
      </c>
    </row>
    <row r="2903" spans="1:19">
      <c r="A2903" t="s">
        <v>2977</v>
      </c>
      <c r="B2903" t="s">
        <v>30</v>
      </c>
      <c r="C2903" s="4">
        <v>28</v>
      </c>
      <c r="D2903" t="s">
        <v>24</v>
      </c>
      <c r="E2903" t="s">
        <v>43</v>
      </c>
      <c r="F2903" t="s">
        <v>125</v>
      </c>
      <c r="G2903" t="s">
        <v>69</v>
      </c>
      <c r="H2903" t="s">
        <v>18</v>
      </c>
      <c r="I2903" s="9">
        <v>45221</v>
      </c>
      <c r="J2903" s="9">
        <v>45230</v>
      </c>
      <c r="K2903" s="9">
        <v>45241</v>
      </c>
      <c r="L2903" t="s">
        <v>19</v>
      </c>
      <c r="M2903" s="4">
        <v>91678</v>
      </c>
      <c r="N2903">
        <v>3.5</v>
      </c>
      <c r="O2903" t="s">
        <v>20</v>
      </c>
      <c r="P2903" s="4">
        <v>4</v>
      </c>
      <c r="Q2903" t="s">
        <v>28</v>
      </c>
      <c r="R2903" s="10" t="str">
        <f t="shared" si="90"/>
        <v>28-33</v>
      </c>
      <c r="S2903">
        <f t="shared" si="91"/>
        <v>20</v>
      </c>
    </row>
    <row r="2904" spans="1:19">
      <c r="A2904" t="s">
        <v>2978</v>
      </c>
      <c r="B2904" t="s">
        <v>13</v>
      </c>
      <c r="C2904" s="4">
        <v>35</v>
      </c>
      <c r="D2904" t="s">
        <v>24</v>
      </c>
      <c r="E2904" t="s">
        <v>43</v>
      </c>
      <c r="F2904" t="s">
        <v>26</v>
      </c>
      <c r="G2904" t="s">
        <v>32</v>
      </c>
      <c r="H2904" t="s">
        <v>51</v>
      </c>
      <c r="I2904" s="9">
        <v>45221</v>
      </c>
      <c r="J2904" s="9">
        <v>45237</v>
      </c>
      <c r="K2904" s="9">
        <v>45241</v>
      </c>
      <c r="L2904" t="s">
        <v>19</v>
      </c>
      <c r="M2904" s="4">
        <v>61019</v>
      </c>
      <c r="N2904">
        <v>4.8</v>
      </c>
      <c r="O2904" t="s">
        <v>20</v>
      </c>
      <c r="P2904" s="4">
        <v>4</v>
      </c>
      <c r="Q2904" t="s">
        <v>28</v>
      </c>
      <c r="R2904" s="10" t="str">
        <f t="shared" si="90"/>
        <v>34-39</v>
      </c>
      <c r="S2904">
        <f t="shared" si="91"/>
        <v>20</v>
      </c>
    </row>
    <row r="2905" spans="1:19">
      <c r="A2905" t="s">
        <v>2979</v>
      </c>
      <c r="B2905" t="s">
        <v>13</v>
      </c>
      <c r="C2905" s="4">
        <v>34</v>
      </c>
      <c r="D2905" t="s">
        <v>24</v>
      </c>
      <c r="E2905" t="s">
        <v>43</v>
      </c>
      <c r="F2905" t="s">
        <v>53</v>
      </c>
      <c r="G2905" t="s">
        <v>27</v>
      </c>
      <c r="H2905" t="s">
        <v>48</v>
      </c>
      <c r="I2905" s="9">
        <v>45221</v>
      </c>
      <c r="J2905" s="9">
        <v>45231</v>
      </c>
      <c r="K2905" s="9">
        <v>45239</v>
      </c>
      <c r="L2905" t="s">
        <v>19</v>
      </c>
      <c r="M2905" s="4">
        <v>67225</v>
      </c>
      <c r="N2905">
        <v>3.7</v>
      </c>
      <c r="O2905" t="s">
        <v>20</v>
      </c>
      <c r="P2905" s="4">
        <v>3</v>
      </c>
      <c r="Q2905" t="s">
        <v>28</v>
      </c>
      <c r="R2905" s="10" t="str">
        <f t="shared" si="90"/>
        <v>34-39</v>
      </c>
      <c r="S2905">
        <f t="shared" si="91"/>
        <v>18</v>
      </c>
    </row>
    <row r="2906" spans="1:19">
      <c r="A2906" t="s">
        <v>2980</v>
      </c>
      <c r="B2906" t="s">
        <v>13</v>
      </c>
      <c r="C2906" s="4">
        <v>27</v>
      </c>
      <c r="D2906" t="s">
        <v>80</v>
      </c>
      <c r="E2906" t="s">
        <v>81</v>
      </c>
      <c r="F2906" t="s">
        <v>61</v>
      </c>
      <c r="G2906" t="s">
        <v>27</v>
      </c>
      <c r="H2906" t="s">
        <v>37</v>
      </c>
      <c r="I2906" s="9">
        <v>45221</v>
      </c>
      <c r="J2906" s="9">
        <v>45236</v>
      </c>
      <c r="K2906" s="9">
        <v>45244</v>
      </c>
      <c r="L2906" t="s">
        <v>19</v>
      </c>
      <c r="M2906" s="4">
        <v>48632</v>
      </c>
      <c r="N2906">
        <v>4.5999999999999996</v>
      </c>
      <c r="O2906" t="s">
        <v>20</v>
      </c>
      <c r="P2906" s="4">
        <v>4</v>
      </c>
      <c r="Q2906" t="s">
        <v>21</v>
      </c>
      <c r="R2906" s="10" t="str">
        <f t="shared" si="90"/>
        <v>22-27</v>
      </c>
      <c r="S2906">
        <f t="shared" si="91"/>
        <v>23</v>
      </c>
    </row>
    <row r="2907" spans="1:19">
      <c r="A2907" t="s">
        <v>2981</v>
      </c>
      <c r="B2907" t="s">
        <v>13</v>
      </c>
      <c r="C2907" s="4">
        <v>31</v>
      </c>
      <c r="D2907" t="s">
        <v>24</v>
      </c>
      <c r="E2907" t="s">
        <v>43</v>
      </c>
      <c r="F2907" t="s">
        <v>44</v>
      </c>
      <c r="G2907" t="s">
        <v>27</v>
      </c>
      <c r="H2907" t="s">
        <v>51</v>
      </c>
      <c r="I2907" s="9">
        <v>45221</v>
      </c>
      <c r="J2907" s="9">
        <v>45241</v>
      </c>
      <c r="K2907" s="9">
        <v>45251</v>
      </c>
      <c r="L2907" t="s">
        <v>19</v>
      </c>
      <c r="M2907" s="4">
        <v>78254</v>
      </c>
      <c r="N2907">
        <v>3.6</v>
      </c>
      <c r="O2907" t="s">
        <v>45</v>
      </c>
      <c r="P2907" s="4">
        <v>2</v>
      </c>
      <c r="Q2907" t="s">
        <v>28</v>
      </c>
      <c r="R2907" s="10" t="str">
        <f t="shared" si="90"/>
        <v>28-33</v>
      </c>
      <c r="S2907">
        <f t="shared" si="91"/>
        <v>30</v>
      </c>
    </row>
    <row r="2908" spans="1:19">
      <c r="A2908" t="s">
        <v>2982</v>
      </c>
      <c r="B2908" t="s">
        <v>23</v>
      </c>
      <c r="C2908" s="4">
        <v>34</v>
      </c>
      <c r="D2908" t="s">
        <v>24</v>
      </c>
      <c r="E2908" t="s">
        <v>43</v>
      </c>
      <c r="F2908" t="s">
        <v>16</v>
      </c>
      <c r="G2908" t="s">
        <v>27</v>
      </c>
      <c r="H2908" t="s">
        <v>37</v>
      </c>
      <c r="I2908" s="9">
        <v>45222</v>
      </c>
      <c r="J2908" s="9">
        <v>45235</v>
      </c>
      <c r="K2908" s="9">
        <v>45243</v>
      </c>
      <c r="L2908" t="s">
        <v>38</v>
      </c>
      <c r="M2908" s="5"/>
      <c r="P2908" s="4">
        <v>4</v>
      </c>
      <c r="Q2908" t="s">
        <v>28</v>
      </c>
      <c r="R2908" s="10" t="str">
        <f t="shared" si="90"/>
        <v>34-39</v>
      </c>
      <c r="S2908">
        <f t="shared" si="91"/>
        <v>21</v>
      </c>
    </row>
    <row r="2909" spans="1:19">
      <c r="A2909" t="s">
        <v>2983</v>
      </c>
      <c r="B2909" t="s">
        <v>13</v>
      </c>
      <c r="C2909" s="4">
        <v>29</v>
      </c>
      <c r="D2909" t="s">
        <v>14</v>
      </c>
      <c r="E2909" t="s">
        <v>65</v>
      </c>
      <c r="F2909" t="s">
        <v>93</v>
      </c>
      <c r="G2909" t="s">
        <v>17</v>
      </c>
      <c r="H2909" t="s">
        <v>51</v>
      </c>
      <c r="I2909" s="9">
        <v>45222</v>
      </c>
      <c r="J2909" s="9">
        <v>45241</v>
      </c>
      <c r="K2909" s="9">
        <v>45246</v>
      </c>
      <c r="L2909" t="s">
        <v>19</v>
      </c>
      <c r="M2909" s="4">
        <v>116879</v>
      </c>
      <c r="N2909">
        <v>4.3</v>
      </c>
      <c r="O2909" t="s">
        <v>20</v>
      </c>
      <c r="P2909" s="4">
        <v>4</v>
      </c>
      <c r="Q2909" t="s">
        <v>28</v>
      </c>
      <c r="R2909" s="10" t="str">
        <f t="shared" si="90"/>
        <v>28-33</v>
      </c>
      <c r="S2909">
        <f t="shared" si="91"/>
        <v>24</v>
      </c>
    </row>
    <row r="2910" spans="1:19">
      <c r="A2910" t="s">
        <v>2984</v>
      </c>
      <c r="B2910" t="s">
        <v>13</v>
      </c>
      <c r="C2910" s="4">
        <v>22</v>
      </c>
      <c r="D2910" t="s">
        <v>14</v>
      </c>
      <c r="E2910" t="s">
        <v>15</v>
      </c>
      <c r="F2910" t="s">
        <v>31</v>
      </c>
      <c r="G2910" t="s">
        <v>17</v>
      </c>
      <c r="H2910" t="s">
        <v>18</v>
      </c>
      <c r="I2910" s="9">
        <v>45222</v>
      </c>
      <c r="J2910" s="9">
        <v>45234</v>
      </c>
      <c r="K2910" s="9">
        <v>45238</v>
      </c>
      <c r="L2910" t="s">
        <v>19</v>
      </c>
      <c r="M2910" s="4">
        <v>76460</v>
      </c>
      <c r="N2910">
        <v>4.0999999999999996</v>
      </c>
      <c r="O2910" t="s">
        <v>45</v>
      </c>
      <c r="P2910" s="4">
        <v>4</v>
      </c>
      <c r="Q2910" t="s">
        <v>28</v>
      </c>
      <c r="R2910" s="10" t="str">
        <f t="shared" si="90"/>
        <v>22-27</v>
      </c>
      <c r="S2910">
        <f t="shared" si="91"/>
        <v>16</v>
      </c>
    </row>
    <row r="2911" spans="1:19">
      <c r="A2911" t="s">
        <v>2985</v>
      </c>
      <c r="B2911" t="s">
        <v>13</v>
      </c>
      <c r="C2911" s="4">
        <v>25</v>
      </c>
      <c r="D2911" t="s">
        <v>14</v>
      </c>
      <c r="E2911" t="s">
        <v>15</v>
      </c>
      <c r="F2911" t="s">
        <v>53</v>
      </c>
      <c r="G2911" t="s">
        <v>69</v>
      </c>
      <c r="H2911" t="s">
        <v>18</v>
      </c>
      <c r="I2911" s="9">
        <v>45222</v>
      </c>
      <c r="J2911" s="9">
        <v>45238</v>
      </c>
      <c r="K2911" s="9">
        <v>45246</v>
      </c>
      <c r="L2911" t="s">
        <v>38</v>
      </c>
      <c r="M2911" s="5"/>
      <c r="P2911" s="4">
        <v>5</v>
      </c>
      <c r="Q2911" t="s">
        <v>28</v>
      </c>
      <c r="R2911" s="10" t="str">
        <f t="shared" si="90"/>
        <v>22-27</v>
      </c>
      <c r="S2911">
        <f t="shared" si="91"/>
        <v>24</v>
      </c>
    </row>
    <row r="2912" spans="1:19">
      <c r="A2912" t="s">
        <v>2986</v>
      </c>
      <c r="B2912" t="s">
        <v>13</v>
      </c>
      <c r="C2912" s="4">
        <v>25</v>
      </c>
      <c r="D2912" t="s">
        <v>24</v>
      </c>
      <c r="E2912" t="s">
        <v>43</v>
      </c>
      <c r="F2912" t="s">
        <v>50</v>
      </c>
      <c r="G2912" t="s">
        <v>27</v>
      </c>
      <c r="H2912" t="s">
        <v>37</v>
      </c>
      <c r="I2912" s="9">
        <v>45222</v>
      </c>
      <c r="J2912" s="9">
        <v>45241</v>
      </c>
      <c r="K2912" s="9">
        <v>45251</v>
      </c>
      <c r="L2912" t="s">
        <v>56</v>
      </c>
      <c r="M2912" s="5"/>
      <c r="P2912" s="4">
        <v>4</v>
      </c>
      <c r="Q2912" t="s">
        <v>28</v>
      </c>
      <c r="R2912" s="10" t="str">
        <f t="shared" si="90"/>
        <v>22-27</v>
      </c>
      <c r="S2912">
        <f t="shared" si="91"/>
        <v>29</v>
      </c>
    </row>
    <row r="2913" spans="1:19">
      <c r="A2913" t="s">
        <v>2987</v>
      </c>
      <c r="B2913" t="s">
        <v>13</v>
      </c>
      <c r="C2913" s="4">
        <v>25</v>
      </c>
      <c r="D2913" t="s">
        <v>14</v>
      </c>
      <c r="E2913" t="s">
        <v>15</v>
      </c>
      <c r="F2913" t="s">
        <v>96</v>
      </c>
      <c r="G2913" t="s">
        <v>17</v>
      </c>
      <c r="H2913" t="s">
        <v>37</v>
      </c>
      <c r="I2913" s="9">
        <v>45222</v>
      </c>
      <c r="J2913" s="9">
        <v>45230</v>
      </c>
      <c r="K2913" s="9">
        <v>45241</v>
      </c>
      <c r="L2913" t="s">
        <v>19</v>
      </c>
      <c r="M2913" s="4">
        <v>50843</v>
      </c>
      <c r="N2913">
        <v>4.3</v>
      </c>
      <c r="O2913" t="s">
        <v>20</v>
      </c>
      <c r="P2913" s="4">
        <v>5</v>
      </c>
      <c r="Q2913" t="s">
        <v>28</v>
      </c>
      <c r="R2913" s="10" t="str">
        <f t="shared" si="90"/>
        <v>22-27</v>
      </c>
      <c r="S2913">
        <f t="shared" si="91"/>
        <v>19</v>
      </c>
    </row>
    <row r="2914" spans="1:19">
      <c r="A2914" t="s">
        <v>2988</v>
      </c>
      <c r="B2914" t="s">
        <v>30</v>
      </c>
      <c r="C2914" s="4">
        <v>25</v>
      </c>
      <c r="D2914" t="s">
        <v>14</v>
      </c>
      <c r="E2914" t="s">
        <v>15</v>
      </c>
      <c r="F2914" t="s">
        <v>26</v>
      </c>
      <c r="G2914" t="s">
        <v>17</v>
      </c>
      <c r="H2914" t="s">
        <v>67</v>
      </c>
      <c r="I2914" s="9">
        <v>45222</v>
      </c>
      <c r="J2914" s="9">
        <v>45231</v>
      </c>
      <c r="K2914" s="9">
        <v>45235</v>
      </c>
      <c r="L2914" t="s">
        <v>56</v>
      </c>
      <c r="M2914" s="5"/>
      <c r="P2914" s="5"/>
      <c r="Q2914" t="s">
        <v>28</v>
      </c>
      <c r="R2914" s="10" t="str">
        <f t="shared" si="90"/>
        <v>22-27</v>
      </c>
      <c r="S2914">
        <f t="shared" si="91"/>
        <v>13</v>
      </c>
    </row>
    <row r="2915" spans="1:19">
      <c r="A2915" t="s">
        <v>2989</v>
      </c>
      <c r="B2915" t="s">
        <v>23</v>
      </c>
      <c r="C2915" s="4">
        <v>53</v>
      </c>
      <c r="D2915" t="s">
        <v>14</v>
      </c>
      <c r="E2915" t="s">
        <v>65</v>
      </c>
      <c r="F2915" t="s">
        <v>106</v>
      </c>
      <c r="G2915" t="s">
        <v>69</v>
      </c>
      <c r="H2915" t="s">
        <v>37</v>
      </c>
      <c r="I2915" s="9">
        <v>45223</v>
      </c>
      <c r="J2915" s="9">
        <v>45236</v>
      </c>
      <c r="K2915" s="9">
        <v>45246</v>
      </c>
      <c r="L2915" t="s">
        <v>38</v>
      </c>
      <c r="M2915" s="5"/>
      <c r="P2915" s="4">
        <v>2</v>
      </c>
      <c r="Q2915" t="s">
        <v>28</v>
      </c>
      <c r="R2915" s="10" t="str">
        <f t="shared" si="90"/>
        <v>52-57</v>
      </c>
      <c r="S2915">
        <f t="shared" si="91"/>
        <v>23</v>
      </c>
    </row>
    <row r="2916" spans="1:19">
      <c r="A2916" t="s">
        <v>2990</v>
      </c>
      <c r="B2916" t="s">
        <v>13</v>
      </c>
      <c r="C2916" s="4">
        <v>26</v>
      </c>
      <c r="D2916" t="s">
        <v>14</v>
      </c>
      <c r="E2916" t="s">
        <v>15</v>
      </c>
      <c r="F2916" t="s">
        <v>73</v>
      </c>
      <c r="G2916" t="s">
        <v>27</v>
      </c>
      <c r="H2916" t="s">
        <v>48</v>
      </c>
      <c r="I2916" s="9">
        <v>45223</v>
      </c>
      <c r="J2916" s="9">
        <v>45238</v>
      </c>
      <c r="K2916" s="9">
        <v>45248</v>
      </c>
      <c r="L2916" t="s">
        <v>38</v>
      </c>
      <c r="M2916" s="5"/>
      <c r="P2916" s="4">
        <v>5</v>
      </c>
      <c r="Q2916" t="s">
        <v>28</v>
      </c>
      <c r="R2916" s="10" t="str">
        <f t="shared" si="90"/>
        <v>22-27</v>
      </c>
      <c r="S2916">
        <f t="shared" si="91"/>
        <v>25</v>
      </c>
    </row>
    <row r="2917" spans="1:19">
      <c r="A2917" t="s">
        <v>2991</v>
      </c>
      <c r="B2917" t="s">
        <v>30</v>
      </c>
      <c r="C2917" s="4">
        <v>31</v>
      </c>
      <c r="D2917" t="s">
        <v>14</v>
      </c>
      <c r="E2917" t="s">
        <v>15</v>
      </c>
      <c r="F2917" t="s">
        <v>53</v>
      </c>
      <c r="G2917" t="s">
        <v>27</v>
      </c>
      <c r="H2917" t="s">
        <v>48</v>
      </c>
      <c r="I2917" s="9">
        <v>45223</v>
      </c>
      <c r="J2917" s="9">
        <v>45232</v>
      </c>
      <c r="K2917" s="9">
        <v>45243</v>
      </c>
      <c r="L2917" t="s">
        <v>19</v>
      </c>
      <c r="M2917" s="4">
        <v>80446</v>
      </c>
      <c r="N2917">
        <v>4.2</v>
      </c>
      <c r="O2917" t="s">
        <v>45</v>
      </c>
      <c r="P2917" s="4">
        <v>5</v>
      </c>
      <c r="Q2917" t="s">
        <v>28</v>
      </c>
      <c r="R2917" s="10" t="str">
        <f t="shared" si="90"/>
        <v>28-33</v>
      </c>
      <c r="S2917">
        <f t="shared" si="91"/>
        <v>20</v>
      </c>
    </row>
    <row r="2918" spans="1:19">
      <c r="A2918" t="s">
        <v>2992</v>
      </c>
      <c r="B2918" t="s">
        <v>30</v>
      </c>
      <c r="C2918" s="4">
        <v>23</v>
      </c>
      <c r="D2918" t="s">
        <v>14</v>
      </c>
      <c r="E2918" t="s">
        <v>15</v>
      </c>
      <c r="F2918" t="s">
        <v>96</v>
      </c>
      <c r="G2918" t="s">
        <v>27</v>
      </c>
      <c r="H2918" t="s">
        <v>18</v>
      </c>
      <c r="I2918" s="9">
        <v>45224</v>
      </c>
      <c r="J2918" s="9">
        <v>45238</v>
      </c>
      <c r="K2918" s="9">
        <v>45242</v>
      </c>
      <c r="L2918" t="s">
        <v>19</v>
      </c>
      <c r="M2918" s="4">
        <v>50842</v>
      </c>
      <c r="N2918">
        <v>4.0999999999999996</v>
      </c>
      <c r="O2918" t="s">
        <v>45</v>
      </c>
      <c r="P2918" s="4">
        <v>4</v>
      </c>
      <c r="Q2918" t="s">
        <v>21</v>
      </c>
      <c r="R2918" s="10" t="str">
        <f t="shared" si="90"/>
        <v>22-27</v>
      </c>
      <c r="S2918">
        <f t="shared" si="91"/>
        <v>18</v>
      </c>
    </row>
    <row r="2919" spans="1:19">
      <c r="A2919" t="s">
        <v>2993</v>
      </c>
      <c r="B2919" t="s">
        <v>30</v>
      </c>
      <c r="C2919" s="4">
        <v>32</v>
      </c>
      <c r="D2919" t="s">
        <v>14</v>
      </c>
      <c r="E2919" t="s">
        <v>15</v>
      </c>
      <c r="F2919" t="s">
        <v>26</v>
      </c>
      <c r="G2919" t="s">
        <v>17</v>
      </c>
      <c r="H2919" t="s">
        <v>18</v>
      </c>
      <c r="I2919" s="9">
        <v>45224</v>
      </c>
      <c r="J2919" s="9">
        <v>45236</v>
      </c>
      <c r="K2919" s="9">
        <v>45243</v>
      </c>
      <c r="L2919" t="s">
        <v>19</v>
      </c>
      <c r="M2919" s="5"/>
      <c r="O2919" t="s">
        <v>20</v>
      </c>
      <c r="P2919" s="4">
        <v>3</v>
      </c>
      <c r="Q2919" t="s">
        <v>28</v>
      </c>
      <c r="R2919" s="10" t="str">
        <f t="shared" si="90"/>
        <v>28-33</v>
      </c>
      <c r="S2919">
        <f t="shared" si="91"/>
        <v>19</v>
      </c>
    </row>
    <row r="2920" spans="1:19">
      <c r="A2920" t="s">
        <v>2994</v>
      </c>
      <c r="B2920" t="s">
        <v>13</v>
      </c>
      <c r="C2920" s="4">
        <v>31</v>
      </c>
      <c r="D2920" t="s">
        <v>129</v>
      </c>
      <c r="E2920" t="s">
        <v>130</v>
      </c>
      <c r="F2920" t="s">
        <v>31</v>
      </c>
      <c r="G2920" t="s">
        <v>27</v>
      </c>
      <c r="H2920" t="s">
        <v>37</v>
      </c>
      <c r="I2920" s="9">
        <v>45224</v>
      </c>
      <c r="J2920" s="9">
        <v>45239</v>
      </c>
      <c r="K2920" s="9">
        <v>45246</v>
      </c>
      <c r="L2920" t="s">
        <v>38</v>
      </c>
      <c r="M2920" s="5"/>
      <c r="P2920" s="4">
        <v>5</v>
      </c>
      <c r="Q2920" t="s">
        <v>63</v>
      </c>
      <c r="R2920" s="10" t="str">
        <f t="shared" si="90"/>
        <v>28-33</v>
      </c>
      <c r="S2920">
        <f t="shared" si="91"/>
        <v>22</v>
      </c>
    </row>
    <row r="2921" spans="1:19">
      <c r="A2921" t="s">
        <v>2995</v>
      </c>
      <c r="B2921" t="s">
        <v>13</v>
      </c>
      <c r="C2921" s="4">
        <v>29</v>
      </c>
      <c r="D2921" t="s">
        <v>14</v>
      </c>
      <c r="E2921" t="s">
        <v>15</v>
      </c>
      <c r="F2921" t="s">
        <v>61</v>
      </c>
      <c r="G2921" t="s">
        <v>32</v>
      </c>
      <c r="H2921" t="s">
        <v>18</v>
      </c>
      <c r="I2921" s="9">
        <v>45224</v>
      </c>
      <c r="J2921" s="9">
        <v>45241</v>
      </c>
      <c r="K2921" s="9">
        <v>45251</v>
      </c>
      <c r="L2921" t="s">
        <v>38</v>
      </c>
      <c r="M2921" s="5"/>
      <c r="P2921" s="4">
        <v>4</v>
      </c>
      <c r="Q2921" t="s">
        <v>28</v>
      </c>
      <c r="R2921" s="10" t="str">
        <f t="shared" si="90"/>
        <v>28-33</v>
      </c>
      <c r="S2921">
        <f t="shared" si="91"/>
        <v>27</v>
      </c>
    </row>
    <row r="2922" spans="1:19">
      <c r="A2922" t="s">
        <v>2996</v>
      </c>
      <c r="B2922" t="s">
        <v>13</v>
      </c>
      <c r="C2922" s="4">
        <v>25</v>
      </c>
      <c r="D2922" t="s">
        <v>14</v>
      </c>
      <c r="E2922" t="s">
        <v>15</v>
      </c>
      <c r="F2922" t="s">
        <v>36</v>
      </c>
      <c r="G2922" t="s">
        <v>27</v>
      </c>
      <c r="H2922" t="s">
        <v>18</v>
      </c>
      <c r="I2922" s="9">
        <v>45224</v>
      </c>
      <c r="J2922" s="9">
        <v>45243</v>
      </c>
      <c r="K2922" s="9">
        <v>45249</v>
      </c>
      <c r="L2922" t="s">
        <v>38</v>
      </c>
      <c r="M2922" s="5"/>
      <c r="P2922" s="4">
        <v>4</v>
      </c>
      <c r="Q2922" t="s">
        <v>28</v>
      </c>
      <c r="R2922" s="10" t="str">
        <f t="shared" si="90"/>
        <v>22-27</v>
      </c>
      <c r="S2922">
        <f t="shared" si="91"/>
        <v>25</v>
      </c>
    </row>
    <row r="2923" spans="1:19">
      <c r="A2923" t="s">
        <v>2997</v>
      </c>
      <c r="B2923" t="s">
        <v>30</v>
      </c>
      <c r="C2923" s="4">
        <v>27</v>
      </c>
      <c r="D2923" t="s">
        <v>34</v>
      </c>
      <c r="E2923" t="s">
        <v>47</v>
      </c>
      <c r="F2923" t="s">
        <v>61</v>
      </c>
      <c r="G2923" t="s">
        <v>27</v>
      </c>
      <c r="H2923" t="s">
        <v>51</v>
      </c>
      <c r="I2923" s="9">
        <v>45225</v>
      </c>
      <c r="J2923" s="9">
        <v>45237</v>
      </c>
      <c r="K2923" s="9">
        <v>45247</v>
      </c>
      <c r="L2923" t="s">
        <v>19</v>
      </c>
      <c r="M2923" s="4">
        <v>57298</v>
      </c>
      <c r="N2923">
        <v>4.5999999999999996</v>
      </c>
      <c r="O2923" t="s">
        <v>20</v>
      </c>
      <c r="P2923" s="4">
        <v>4</v>
      </c>
      <c r="Q2923" t="s">
        <v>28</v>
      </c>
      <c r="R2923" s="10" t="str">
        <f t="shared" si="90"/>
        <v>22-27</v>
      </c>
      <c r="S2923">
        <f t="shared" si="91"/>
        <v>22</v>
      </c>
    </row>
    <row r="2924" spans="1:19">
      <c r="A2924" t="s">
        <v>2998</v>
      </c>
      <c r="B2924" t="s">
        <v>30</v>
      </c>
      <c r="C2924" s="4">
        <v>29</v>
      </c>
      <c r="D2924" t="s">
        <v>231</v>
      </c>
      <c r="E2924" t="s">
        <v>551</v>
      </c>
      <c r="F2924" t="s">
        <v>78</v>
      </c>
      <c r="G2924" t="s">
        <v>27</v>
      </c>
      <c r="H2924" t="s">
        <v>48</v>
      </c>
      <c r="I2924" s="9">
        <v>45225</v>
      </c>
      <c r="J2924" s="9">
        <v>45243</v>
      </c>
      <c r="K2924" s="9">
        <v>45255</v>
      </c>
      <c r="L2924" t="s">
        <v>19</v>
      </c>
      <c r="M2924" s="5"/>
      <c r="O2924" t="s">
        <v>20</v>
      </c>
      <c r="P2924" s="4">
        <v>5</v>
      </c>
      <c r="Q2924" t="s">
        <v>21</v>
      </c>
      <c r="R2924" s="10" t="str">
        <f t="shared" si="90"/>
        <v>28-33</v>
      </c>
      <c r="S2924">
        <f t="shared" si="91"/>
        <v>30</v>
      </c>
    </row>
    <row r="2925" spans="1:19">
      <c r="A2925" t="s">
        <v>2999</v>
      </c>
      <c r="B2925" t="s">
        <v>13</v>
      </c>
      <c r="C2925" s="4">
        <v>35</v>
      </c>
      <c r="D2925" t="s">
        <v>24</v>
      </c>
      <c r="E2925" t="s">
        <v>25</v>
      </c>
      <c r="F2925" t="s">
        <v>26</v>
      </c>
      <c r="G2925" t="s">
        <v>69</v>
      </c>
      <c r="H2925" t="s">
        <v>37</v>
      </c>
      <c r="I2925" s="9">
        <v>45225</v>
      </c>
      <c r="J2925" s="9">
        <v>45246</v>
      </c>
      <c r="K2925" s="9">
        <v>45250</v>
      </c>
      <c r="L2925" t="s">
        <v>19</v>
      </c>
      <c r="M2925" s="4">
        <v>50541</v>
      </c>
      <c r="N2925">
        <v>3.6</v>
      </c>
      <c r="O2925" t="s">
        <v>20</v>
      </c>
      <c r="P2925" s="4">
        <v>5</v>
      </c>
      <c r="Q2925" t="s">
        <v>28</v>
      </c>
      <c r="R2925" s="10" t="str">
        <f t="shared" si="90"/>
        <v>34-39</v>
      </c>
      <c r="S2925">
        <f t="shared" si="91"/>
        <v>25</v>
      </c>
    </row>
    <row r="2926" spans="1:19">
      <c r="A2926" t="s">
        <v>3000</v>
      </c>
      <c r="B2926" t="s">
        <v>13</v>
      </c>
      <c r="C2926" s="4">
        <v>38</v>
      </c>
      <c r="D2926" t="s">
        <v>58</v>
      </c>
      <c r="E2926" t="s">
        <v>111</v>
      </c>
      <c r="F2926" t="s">
        <v>36</v>
      </c>
      <c r="G2926" t="s">
        <v>17</v>
      </c>
      <c r="H2926" t="s">
        <v>67</v>
      </c>
      <c r="I2926" s="9">
        <v>45226</v>
      </c>
      <c r="J2926" s="9">
        <v>45241</v>
      </c>
      <c r="K2926" s="9">
        <v>45249</v>
      </c>
      <c r="L2926" t="s">
        <v>75</v>
      </c>
      <c r="M2926" s="5"/>
      <c r="P2926" s="4">
        <v>4</v>
      </c>
      <c r="Q2926" t="s">
        <v>28</v>
      </c>
      <c r="R2926" s="10" t="str">
        <f t="shared" si="90"/>
        <v>34-39</v>
      </c>
      <c r="S2926">
        <f t="shared" si="91"/>
        <v>23</v>
      </c>
    </row>
    <row r="2927" spans="1:19">
      <c r="A2927" t="s">
        <v>3001</v>
      </c>
      <c r="B2927" t="s">
        <v>23</v>
      </c>
      <c r="C2927" s="4">
        <v>32</v>
      </c>
      <c r="D2927" t="s">
        <v>14</v>
      </c>
      <c r="E2927" t="s">
        <v>15</v>
      </c>
      <c r="F2927" t="s">
        <v>125</v>
      </c>
      <c r="G2927" t="s">
        <v>32</v>
      </c>
      <c r="H2927" t="s">
        <v>18</v>
      </c>
      <c r="I2927" s="9">
        <v>45226</v>
      </c>
      <c r="J2927" s="9">
        <v>45237</v>
      </c>
      <c r="K2927" s="9">
        <v>45241</v>
      </c>
      <c r="L2927" t="s">
        <v>56</v>
      </c>
      <c r="M2927" s="5"/>
      <c r="P2927" s="4">
        <v>4</v>
      </c>
      <c r="Q2927" t="s">
        <v>28</v>
      </c>
      <c r="R2927" s="10" t="str">
        <f t="shared" si="90"/>
        <v>28-33</v>
      </c>
      <c r="S2927">
        <f t="shared" si="91"/>
        <v>15</v>
      </c>
    </row>
    <row r="2928" spans="1:19">
      <c r="A2928" t="s">
        <v>3002</v>
      </c>
      <c r="B2928" t="s">
        <v>30</v>
      </c>
      <c r="C2928" s="4">
        <v>29</v>
      </c>
      <c r="D2928" t="s">
        <v>24</v>
      </c>
      <c r="E2928" t="s">
        <v>25</v>
      </c>
      <c r="F2928" t="s">
        <v>44</v>
      </c>
      <c r="G2928" t="s">
        <v>27</v>
      </c>
      <c r="H2928" t="s">
        <v>18</v>
      </c>
      <c r="I2928" s="9">
        <v>45226</v>
      </c>
      <c r="J2928" s="9">
        <v>45242</v>
      </c>
      <c r="K2928" s="9">
        <v>45254</v>
      </c>
      <c r="L2928" t="s">
        <v>19</v>
      </c>
      <c r="M2928" s="5"/>
      <c r="O2928" t="s">
        <v>20</v>
      </c>
      <c r="P2928" s="4">
        <v>5</v>
      </c>
      <c r="Q2928" t="s">
        <v>28</v>
      </c>
      <c r="R2928" s="10" t="str">
        <f t="shared" si="90"/>
        <v>28-33</v>
      </c>
      <c r="S2928">
        <f t="shared" si="91"/>
        <v>28</v>
      </c>
    </row>
    <row r="2929" spans="1:19">
      <c r="A2929" t="s">
        <v>3003</v>
      </c>
      <c r="B2929" t="s">
        <v>23</v>
      </c>
      <c r="C2929" s="4">
        <v>25</v>
      </c>
      <c r="D2929" t="s">
        <v>58</v>
      </c>
      <c r="E2929" t="s">
        <v>59</v>
      </c>
      <c r="F2929" t="s">
        <v>125</v>
      </c>
      <c r="G2929" t="s">
        <v>27</v>
      </c>
      <c r="H2929" t="s">
        <v>48</v>
      </c>
      <c r="I2929" s="9">
        <v>45226</v>
      </c>
      <c r="J2929" s="9">
        <v>45240</v>
      </c>
      <c r="K2929" s="9">
        <v>45249</v>
      </c>
      <c r="L2929" t="s">
        <v>75</v>
      </c>
      <c r="M2929" s="5"/>
      <c r="P2929" s="4">
        <v>2</v>
      </c>
      <c r="Q2929" t="s">
        <v>28</v>
      </c>
      <c r="R2929" s="10" t="str">
        <f t="shared" si="90"/>
        <v>22-27</v>
      </c>
      <c r="S2929">
        <f t="shared" si="91"/>
        <v>23</v>
      </c>
    </row>
    <row r="2930" spans="1:19">
      <c r="A2930" t="s">
        <v>3004</v>
      </c>
      <c r="B2930" t="s">
        <v>30</v>
      </c>
      <c r="C2930" s="4">
        <v>29</v>
      </c>
      <c r="D2930" t="s">
        <v>24</v>
      </c>
      <c r="E2930" t="s">
        <v>43</v>
      </c>
      <c r="F2930" t="s">
        <v>96</v>
      </c>
      <c r="G2930" t="s">
        <v>32</v>
      </c>
      <c r="H2930" t="s">
        <v>18</v>
      </c>
      <c r="I2930" s="9">
        <v>45226</v>
      </c>
      <c r="J2930" s="9">
        <v>45238</v>
      </c>
      <c r="K2930" s="9">
        <v>45242</v>
      </c>
      <c r="L2930" t="s">
        <v>38</v>
      </c>
      <c r="M2930" s="5"/>
      <c r="P2930" s="5"/>
      <c r="Q2930" t="s">
        <v>28</v>
      </c>
      <c r="R2930" s="10" t="str">
        <f t="shared" si="90"/>
        <v>28-33</v>
      </c>
      <c r="S2930">
        <f t="shared" si="91"/>
        <v>16</v>
      </c>
    </row>
    <row r="2931" spans="1:19">
      <c r="A2931" t="s">
        <v>3005</v>
      </c>
      <c r="B2931" t="s">
        <v>13</v>
      </c>
      <c r="C2931" s="4">
        <v>25</v>
      </c>
      <c r="D2931" t="s">
        <v>129</v>
      </c>
      <c r="E2931" t="s">
        <v>130</v>
      </c>
      <c r="F2931" t="s">
        <v>78</v>
      </c>
      <c r="G2931" t="s">
        <v>27</v>
      </c>
      <c r="H2931" t="s">
        <v>48</v>
      </c>
      <c r="I2931" s="9">
        <v>45227</v>
      </c>
      <c r="J2931" s="9">
        <v>45248</v>
      </c>
      <c r="K2931" s="9">
        <v>45257</v>
      </c>
      <c r="L2931" t="s">
        <v>19</v>
      </c>
      <c r="M2931" s="4">
        <v>44112</v>
      </c>
      <c r="N2931">
        <v>4.7</v>
      </c>
      <c r="O2931" t="s">
        <v>20</v>
      </c>
      <c r="P2931" s="4">
        <v>4</v>
      </c>
      <c r="Q2931" t="s">
        <v>28</v>
      </c>
      <c r="R2931" s="10" t="str">
        <f t="shared" si="90"/>
        <v>22-27</v>
      </c>
      <c r="S2931">
        <f t="shared" si="91"/>
        <v>30</v>
      </c>
    </row>
    <row r="2932" spans="1:19">
      <c r="A2932" t="s">
        <v>3006</v>
      </c>
      <c r="B2932" t="s">
        <v>30</v>
      </c>
      <c r="C2932" s="4">
        <v>34</v>
      </c>
      <c r="D2932" t="s">
        <v>24</v>
      </c>
      <c r="E2932" t="s">
        <v>43</v>
      </c>
      <c r="F2932" t="s">
        <v>26</v>
      </c>
      <c r="G2932" t="s">
        <v>27</v>
      </c>
      <c r="H2932" t="s">
        <v>18</v>
      </c>
      <c r="I2932" s="9">
        <v>45227</v>
      </c>
      <c r="J2932" s="9">
        <v>45241</v>
      </c>
      <c r="K2932" s="9">
        <v>45249</v>
      </c>
      <c r="L2932" t="s">
        <v>38</v>
      </c>
      <c r="M2932" s="5"/>
      <c r="P2932" s="4">
        <v>4</v>
      </c>
      <c r="Q2932" t="s">
        <v>28</v>
      </c>
      <c r="R2932" s="10" t="str">
        <f t="shared" si="90"/>
        <v>34-39</v>
      </c>
      <c r="S2932">
        <f t="shared" si="91"/>
        <v>22</v>
      </c>
    </row>
    <row r="2933" spans="1:19">
      <c r="A2933" t="s">
        <v>3007</v>
      </c>
      <c r="B2933" t="s">
        <v>30</v>
      </c>
      <c r="C2933" s="4">
        <v>32</v>
      </c>
      <c r="D2933" t="s">
        <v>24</v>
      </c>
      <c r="E2933" t="s">
        <v>43</v>
      </c>
      <c r="F2933" t="s">
        <v>16</v>
      </c>
      <c r="G2933" t="s">
        <v>27</v>
      </c>
      <c r="H2933" t="s">
        <v>37</v>
      </c>
      <c r="I2933" s="9">
        <v>45227</v>
      </c>
      <c r="J2933" s="9">
        <v>45238</v>
      </c>
      <c r="K2933" s="9">
        <v>45245</v>
      </c>
      <c r="L2933" t="s">
        <v>75</v>
      </c>
      <c r="M2933" s="5"/>
      <c r="P2933" s="4">
        <v>4</v>
      </c>
      <c r="Q2933" t="s">
        <v>63</v>
      </c>
      <c r="R2933" s="10" t="str">
        <f t="shared" si="90"/>
        <v>28-33</v>
      </c>
      <c r="S2933">
        <f t="shared" si="91"/>
        <v>18</v>
      </c>
    </row>
    <row r="2934" spans="1:19">
      <c r="A2934" t="s">
        <v>3008</v>
      </c>
      <c r="B2934" t="s">
        <v>13</v>
      </c>
      <c r="C2934" s="4">
        <v>25</v>
      </c>
      <c r="D2934" t="s">
        <v>24</v>
      </c>
      <c r="E2934" t="s">
        <v>43</v>
      </c>
      <c r="F2934" t="s">
        <v>96</v>
      </c>
      <c r="G2934" t="s">
        <v>27</v>
      </c>
      <c r="H2934" t="s">
        <v>18</v>
      </c>
      <c r="I2934" s="9">
        <v>45227</v>
      </c>
      <c r="J2934" s="9">
        <v>45248</v>
      </c>
      <c r="K2934" s="9">
        <v>45252</v>
      </c>
      <c r="L2934" t="s">
        <v>19</v>
      </c>
      <c r="M2934" s="4">
        <v>48108</v>
      </c>
      <c r="N2934">
        <v>4.3</v>
      </c>
      <c r="O2934" t="s">
        <v>20</v>
      </c>
      <c r="P2934" s="5"/>
      <c r="Q2934" t="s">
        <v>21</v>
      </c>
      <c r="R2934" s="10" t="str">
        <f t="shared" si="90"/>
        <v>22-27</v>
      </c>
      <c r="S2934">
        <f t="shared" si="91"/>
        <v>25</v>
      </c>
    </row>
    <row r="2935" spans="1:19">
      <c r="A2935" t="s">
        <v>3009</v>
      </c>
      <c r="B2935" t="s">
        <v>13</v>
      </c>
      <c r="C2935" s="4">
        <v>26</v>
      </c>
      <c r="D2935" t="s">
        <v>231</v>
      </c>
      <c r="E2935" t="s">
        <v>551</v>
      </c>
      <c r="F2935" t="s">
        <v>36</v>
      </c>
      <c r="G2935" t="s">
        <v>27</v>
      </c>
      <c r="H2935" t="s">
        <v>37</v>
      </c>
      <c r="I2935" s="9">
        <v>45227</v>
      </c>
      <c r="J2935" s="9">
        <v>45236</v>
      </c>
      <c r="K2935" s="9">
        <v>45245</v>
      </c>
      <c r="L2935" t="s">
        <v>38</v>
      </c>
      <c r="M2935" s="5"/>
      <c r="P2935" s="4">
        <v>5</v>
      </c>
      <c r="Q2935" t="s">
        <v>28</v>
      </c>
      <c r="R2935" s="10" t="str">
        <f t="shared" si="90"/>
        <v>22-27</v>
      </c>
      <c r="S2935">
        <f t="shared" si="91"/>
        <v>18</v>
      </c>
    </row>
    <row r="2936" spans="1:19">
      <c r="A2936" t="s">
        <v>3010</v>
      </c>
      <c r="B2936" t="s">
        <v>30</v>
      </c>
      <c r="C2936" s="4">
        <v>38</v>
      </c>
      <c r="D2936" t="s">
        <v>231</v>
      </c>
      <c r="E2936" t="s">
        <v>232</v>
      </c>
      <c r="F2936" t="s">
        <v>73</v>
      </c>
      <c r="G2936" t="s">
        <v>27</v>
      </c>
      <c r="H2936" t="s">
        <v>18</v>
      </c>
      <c r="I2936" s="9">
        <v>45227</v>
      </c>
      <c r="J2936" s="9">
        <v>45249</v>
      </c>
      <c r="K2936" s="9">
        <v>45259</v>
      </c>
      <c r="L2936" t="s">
        <v>19</v>
      </c>
      <c r="M2936" s="4">
        <v>181996</v>
      </c>
      <c r="N2936">
        <v>3.9</v>
      </c>
      <c r="O2936" t="s">
        <v>20</v>
      </c>
      <c r="P2936" s="4">
        <v>3</v>
      </c>
      <c r="Q2936" t="s">
        <v>21</v>
      </c>
      <c r="R2936" s="10" t="str">
        <f t="shared" si="90"/>
        <v>34-39</v>
      </c>
      <c r="S2936">
        <f t="shared" si="91"/>
        <v>32</v>
      </c>
    </row>
    <row r="2937" spans="1:19">
      <c r="A2937" t="s">
        <v>3011</v>
      </c>
      <c r="B2937" t="s">
        <v>13</v>
      </c>
      <c r="C2937" s="4">
        <v>25</v>
      </c>
      <c r="D2937" t="s">
        <v>24</v>
      </c>
      <c r="E2937" t="s">
        <v>43</v>
      </c>
      <c r="F2937" t="s">
        <v>36</v>
      </c>
      <c r="G2937" t="s">
        <v>17</v>
      </c>
      <c r="H2937" t="s">
        <v>37</v>
      </c>
      <c r="I2937" s="9">
        <v>45228</v>
      </c>
      <c r="J2937" s="9">
        <v>45249</v>
      </c>
      <c r="K2937" s="9">
        <v>45259</v>
      </c>
      <c r="L2937" t="s">
        <v>19</v>
      </c>
      <c r="M2937" s="4">
        <v>77072</v>
      </c>
      <c r="N2937">
        <v>4.2</v>
      </c>
      <c r="O2937" t="s">
        <v>20</v>
      </c>
      <c r="P2937" s="4">
        <v>4</v>
      </c>
      <c r="Q2937" t="s">
        <v>28</v>
      </c>
      <c r="R2937" s="10" t="str">
        <f t="shared" si="90"/>
        <v>22-27</v>
      </c>
      <c r="S2937">
        <f t="shared" si="91"/>
        <v>31</v>
      </c>
    </row>
    <row r="2938" spans="1:19">
      <c r="A2938" t="s">
        <v>3012</v>
      </c>
      <c r="B2938" t="s">
        <v>30</v>
      </c>
      <c r="C2938" s="4">
        <v>33</v>
      </c>
      <c r="D2938" t="s">
        <v>14</v>
      </c>
      <c r="E2938" t="s">
        <v>15</v>
      </c>
      <c r="F2938" t="s">
        <v>78</v>
      </c>
      <c r="G2938" t="s">
        <v>17</v>
      </c>
      <c r="H2938" t="s">
        <v>37</v>
      </c>
      <c r="I2938" s="9">
        <v>45228</v>
      </c>
      <c r="J2938" s="9">
        <v>45248</v>
      </c>
      <c r="K2938" s="9">
        <v>45252</v>
      </c>
      <c r="L2938" t="s">
        <v>19</v>
      </c>
      <c r="M2938" s="4">
        <v>58343</v>
      </c>
      <c r="N2938">
        <v>4.5999999999999996</v>
      </c>
      <c r="O2938" t="s">
        <v>20</v>
      </c>
      <c r="P2938" s="5"/>
      <c r="Q2938" t="s">
        <v>28</v>
      </c>
      <c r="R2938" s="10" t="str">
        <f t="shared" si="90"/>
        <v>28-33</v>
      </c>
      <c r="S2938">
        <f t="shared" si="91"/>
        <v>24</v>
      </c>
    </row>
    <row r="2939" spans="1:19">
      <c r="A2939" t="s">
        <v>3013</v>
      </c>
      <c r="B2939" t="s">
        <v>30</v>
      </c>
      <c r="C2939" s="4">
        <v>25</v>
      </c>
      <c r="D2939" t="s">
        <v>34</v>
      </c>
      <c r="E2939" t="s">
        <v>47</v>
      </c>
      <c r="F2939" t="s">
        <v>53</v>
      </c>
      <c r="G2939" t="s">
        <v>17</v>
      </c>
      <c r="H2939" t="s">
        <v>48</v>
      </c>
      <c r="I2939" s="9">
        <v>45229</v>
      </c>
      <c r="J2939" s="9">
        <v>45244</v>
      </c>
      <c r="K2939" s="9">
        <v>45249</v>
      </c>
      <c r="L2939" t="s">
        <v>19</v>
      </c>
      <c r="M2939" s="4">
        <v>54728</v>
      </c>
      <c r="N2939">
        <v>4.5999999999999996</v>
      </c>
      <c r="O2939" t="s">
        <v>20</v>
      </c>
      <c r="P2939" s="4">
        <v>4</v>
      </c>
      <c r="Q2939" t="s">
        <v>21</v>
      </c>
      <c r="R2939" s="10" t="str">
        <f t="shared" si="90"/>
        <v>22-27</v>
      </c>
      <c r="S2939">
        <f t="shared" si="91"/>
        <v>20</v>
      </c>
    </row>
    <row r="2940" spans="1:19">
      <c r="A2940" t="s">
        <v>3014</v>
      </c>
      <c r="B2940" t="s">
        <v>23</v>
      </c>
      <c r="C2940" s="4">
        <v>23</v>
      </c>
      <c r="D2940" t="s">
        <v>34</v>
      </c>
      <c r="E2940" t="s">
        <v>35</v>
      </c>
      <c r="F2940" t="s">
        <v>61</v>
      </c>
      <c r="G2940" t="s">
        <v>27</v>
      </c>
      <c r="H2940" t="s">
        <v>18</v>
      </c>
      <c r="I2940" s="9">
        <v>45229</v>
      </c>
      <c r="J2940" s="9">
        <v>45247</v>
      </c>
      <c r="K2940" s="9">
        <v>45259</v>
      </c>
      <c r="L2940" t="s">
        <v>19</v>
      </c>
      <c r="M2940" s="4">
        <v>51829</v>
      </c>
      <c r="N2940">
        <v>3.7</v>
      </c>
      <c r="O2940" t="s">
        <v>20</v>
      </c>
      <c r="P2940" s="4">
        <v>4</v>
      </c>
      <c r="Q2940" t="s">
        <v>28</v>
      </c>
      <c r="R2940" s="10" t="str">
        <f t="shared" si="90"/>
        <v>22-27</v>
      </c>
      <c r="S2940">
        <f t="shared" si="91"/>
        <v>30</v>
      </c>
    </row>
    <row r="2941" spans="1:19">
      <c r="A2941" t="s">
        <v>3015</v>
      </c>
      <c r="B2941" t="s">
        <v>13</v>
      </c>
      <c r="C2941" s="4">
        <v>32</v>
      </c>
      <c r="D2941" t="s">
        <v>24</v>
      </c>
      <c r="E2941" t="s">
        <v>43</v>
      </c>
      <c r="F2941" t="s">
        <v>26</v>
      </c>
      <c r="G2941" t="s">
        <v>17</v>
      </c>
      <c r="H2941" t="s">
        <v>18</v>
      </c>
      <c r="I2941" s="9">
        <v>45229</v>
      </c>
      <c r="J2941" s="9">
        <v>45242</v>
      </c>
      <c r="K2941" s="9">
        <v>45252</v>
      </c>
      <c r="L2941" t="s">
        <v>19</v>
      </c>
      <c r="M2941" s="4">
        <v>65473</v>
      </c>
      <c r="N2941">
        <v>4.9000000000000004</v>
      </c>
      <c r="O2941" t="s">
        <v>20</v>
      </c>
      <c r="P2941" s="4">
        <v>4</v>
      </c>
      <c r="Q2941" t="s">
        <v>28</v>
      </c>
      <c r="R2941" s="10" t="str">
        <f t="shared" si="90"/>
        <v>28-33</v>
      </c>
      <c r="S2941">
        <f t="shared" si="91"/>
        <v>23</v>
      </c>
    </row>
    <row r="2942" spans="1:19">
      <c r="A2942" t="s">
        <v>3016</v>
      </c>
      <c r="B2942" t="s">
        <v>13</v>
      </c>
      <c r="C2942" s="4">
        <v>34</v>
      </c>
      <c r="D2942" t="s">
        <v>40</v>
      </c>
      <c r="E2942" t="s">
        <v>41</v>
      </c>
      <c r="F2942" t="s">
        <v>50</v>
      </c>
      <c r="G2942" t="s">
        <v>27</v>
      </c>
      <c r="H2942" t="s">
        <v>18</v>
      </c>
      <c r="I2942" s="9">
        <v>45230</v>
      </c>
      <c r="J2942" s="9">
        <v>45240</v>
      </c>
      <c r="K2942" s="9">
        <v>45248</v>
      </c>
      <c r="L2942" t="s">
        <v>38</v>
      </c>
      <c r="M2942" s="5"/>
      <c r="P2942" s="4">
        <v>4</v>
      </c>
      <c r="Q2942" t="s">
        <v>28</v>
      </c>
      <c r="R2942" s="10" t="str">
        <f t="shared" si="90"/>
        <v>34-39</v>
      </c>
      <c r="S2942">
        <f t="shared" si="91"/>
        <v>18</v>
      </c>
    </row>
    <row r="2943" spans="1:19">
      <c r="A2943" t="s">
        <v>3017</v>
      </c>
      <c r="B2943" t="s">
        <v>30</v>
      </c>
      <c r="C2943" s="4">
        <v>26</v>
      </c>
      <c r="D2943" t="s">
        <v>40</v>
      </c>
      <c r="E2943" t="s">
        <v>41</v>
      </c>
      <c r="F2943" t="s">
        <v>50</v>
      </c>
      <c r="G2943" t="s">
        <v>32</v>
      </c>
      <c r="H2943" t="s">
        <v>37</v>
      </c>
      <c r="I2943" s="9">
        <v>45230</v>
      </c>
      <c r="J2943" s="9">
        <v>45238</v>
      </c>
      <c r="K2943" s="9">
        <v>45250</v>
      </c>
      <c r="L2943" t="s">
        <v>75</v>
      </c>
      <c r="M2943" s="5"/>
      <c r="P2943" s="4">
        <v>2</v>
      </c>
      <c r="Q2943" t="s">
        <v>28</v>
      </c>
      <c r="R2943" s="10" t="str">
        <f t="shared" si="90"/>
        <v>22-27</v>
      </c>
      <c r="S2943">
        <f t="shared" si="91"/>
        <v>20</v>
      </c>
    </row>
    <row r="2944" spans="1:19">
      <c r="A2944" t="s">
        <v>3018</v>
      </c>
      <c r="B2944" t="s">
        <v>13</v>
      </c>
      <c r="C2944" s="4">
        <v>23</v>
      </c>
      <c r="D2944" t="s">
        <v>24</v>
      </c>
      <c r="E2944" t="s">
        <v>25</v>
      </c>
      <c r="F2944" t="s">
        <v>96</v>
      </c>
      <c r="G2944" t="s">
        <v>17</v>
      </c>
      <c r="H2944" t="s">
        <v>18</v>
      </c>
      <c r="I2944" s="9">
        <v>45230</v>
      </c>
      <c r="J2944" s="9">
        <v>45248</v>
      </c>
      <c r="K2944" s="9">
        <v>45259</v>
      </c>
      <c r="L2944" t="s">
        <v>19</v>
      </c>
      <c r="M2944" s="4">
        <v>45847</v>
      </c>
      <c r="N2944">
        <v>4.7</v>
      </c>
      <c r="O2944" t="s">
        <v>20</v>
      </c>
      <c r="P2944" s="4">
        <v>5</v>
      </c>
      <c r="Q2944" t="s">
        <v>28</v>
      </c>
      <c r="R2944" s="10" t="str">
        <f t="shared" si="90"/>
        <v>22-27</v>
      </c>
      <c r="S2944">
        <f t="shared" si="91"/>
        <v>29</v>
      </c>
    </row>
    <row r="2945" spans="1:19">
      <c r="A2945" t="s">
        <v>3019</v>
      </c>
      <c r="B2945" t="s">
        <v>30</v>
      </c>
      <c r="C2945" s="4">
        <v>26</v>
      </c>
      <c r="D2945" t="s">
        <v>24</v>
      </c>
      <c r="E2945" t="s">
        <v>43</v>
      </c>
      <c r="F2945" t="s">
        <v>93</v>
      </c>
      <c r="G2945" t="s">
        <v>17</v>
      </c>
      <c r="H2945" t="s">
        <v>48</v>
      </c>
      <c r="I2945" s="9">
        <v>45231</v>
      </c>
      <c r="J2945" s="9">
        <v>45246</v>
      </c>
      <c r="K2945" s="9">
        <v>45256</v>
      </c>
      <c r="L2945" t="s">
        <v>56</v>
      </c>
      <c r="M2945" s="5"/>
      <c r="P2945" s="4">
        <v>4</v>
      </c>
      <c r="Q2945" t="s">
        <v>63</v>
      </c>
      <c r="R2945" s="10" t="str">
        <f t="shared" si="90"/>
        <v>22-27</v>
      </c>
      <c r="S2945">
        <f t="shared" si="91"/>
        <v>25</v>
      </c>
    </row>
    <row r="2946" spans="1:19">
      <c r="A2946" t="s">
        <v>3020</v>
      </c>
      <c r="B2946" t="s">
        <v>30</v>
      </c>
      <c r="C2946" s="4">
        <v>38</v>
      </c>
      <c r="D2946" t="s">
        <v>24</v>
      </c>
      <c r="E2946" t="s">
        <v>43</v>
      </c>
      <c r="F2946" t="s">
        <v>26</v>
      </c>
      <c r="G2946" t="s">
        <v>17</v>
      </c>
      <c r="H2946" t="s">
        <v>37</v>
      </c>
      <c r="I2946" s="9">
        <v>45231</v>
      </c>
      <c r="J2946" s="9">
        <v>45249</v>
      </c>
      <c r="K2946" s="9">
        <v>45261</v>
      </c>
      <c r="L2946" t="s">
        <v>19</v>
      </c>
      <c r="M2946" s="4">
        <v>72595</v>
      </c>
      <c r="N2946">
        <v>4.5</v>
      </c>
      <c r="O2946" t="s">
        <v>20</v>
      </c>
      <c r="P2946" s="4">
        <v>5</v>
      </c>
      <c r="Q2946" t="s">
        <v>28</v>
      </c>
      <c r="R2946" s="10" t="str">
        <f t="shared" si="90"/>
        <v>34-39</v>
      </c>
      <c r="S2946">
        <f t="shared" si="91"/>
        <v>30</v>
      </c>
    </row>
    <row r="2947" spans="1:19">
      <c r="A2947" t="s">
        <v>3021</v>
      </c>
      <c r="B2947" t="s">
        <v>13</v>
      </c>
      <c r="C2947" s="4">
        <v>27</v>
      </c>
      <c r="D2947" t="s">
        <v>83</v>
      </c>
      <c r="E2947" t="s">
        <v>117</v>
      </c>
      <c r="F2947" t="s">
        <v>26</v>
      </c>
      <c r="G2947" t="s">
        <v>27</v>
      </c>
      <c r="H2947" t="s">
        <v>18</v>
      </c>
      <c r="I2947" s="9">
        <v>45231</v>
      </c>
      <c r="J2947" s="9">
        <v>45240</v>
      </c>
      <c r="K2947" s="9">
        <v>45248</v>
      </c>
      <c r="L2947" t="s">
        <v>19</v>
      </c>
      <c r="M2947" s="4">
        <v>54508</v>
      </c>
      <c r="N2947">
        <v>3.7</v>
      </c>
      <c r="O2947" t="s">
        <v>20</v>
      </c>
      <c r="P2947" s="4">
        <v>4</v>
      </c>
      <c r="Q2947" t="s">
        <v>28</v>
      </c>
      <c r="R2947" s="10" t="str">
        <f t="shared" ref="R2947:R3010" si="92">IF(AND(C2947&gt;=22,C2947&lt;=27),"22-27",
 IF(AND(C2947&gt;=28,C2947&lt;=33),"28-33",
 IF(AND(C2947&gt;=34,C2947&lt;=39),"34-39",
 IF(AND(C2947&gt;=40,C2947&lt;=45),"40-45",
 IF(AND(C2947&gt;=46,C2947&lt;=51),"46-51",
 IF(AND(C2947&gt;=52,C2947&lt;=57),"52-57","Other"))))))</f>
        <v>22-27</v>
      </c>
      <c r="S2947">
        <f t="shared" ref="S2947:S3010" si="93">K2947-I2947</f>
        <v>17</v>
      </c>
    </row>
    <row r="2948" spans="1:19">
      <c r="A2948" t="s">
        <v>3022</v>
      </c>
      <c r="B2948" t="s">
        <v>13</v>
      </c>
      <c r="C2948" s="4">
        <v>22</v>
      </c>
      <c r="D2948" t="s">
        <v>14</v>
      </c>
      <c r="E2948" t="s">
        <v>15</v>
      </c>
      <c r="F2948" t="s">
        <v>44</v>
      </c>
      <c r="G2948" t="s">
        <v>17</v>
      </c>
      <c r="H2948" t="s">
        <v>37</v>
      </c>
      <c r="I2948" s="9">
        <v>45232</v>
      </c>
      <c r="J2948" s="9">
        <v>45246</v>
      </c>
      <c r="K2948" s="9">
        <v>45252</v>
      </c>
      <c r="L2948" t="s">
        <v>19</v>
      </c>
      <c r="M2948" s="4">
        <v>68216</v>
      </c>
      <c r="N2948">
        <v>3.6</v>
      </c>
      <c r="O2948" t="s">
        <v>20</v>
      </c>
      <c r="P2948" s="4">
        <v>1</v>
      </c>
      <c r="Q2948" t="s">
        <v>28</v>
      </c>
      <c r="R2948" s="10" t="str">
        <f t="shared" si="92"/>
        <v>22-27</v>
      </c>
      <c r="S2948">
        <f t="shared" si="93"/>
        <v>20</v>
      </c>
    </row>
    <row r="2949" spans="1:19">
      <c r="A2949" t="s">
        <v>3023</v>
      </c>
      <c r="B2949" t="s">
        <v>13</v>
      </c>
      <c r="C2949" s="4">
        <v>22</v>
      </c>
      <c r="D2949" t="s">
        <v>24</v>
      </c>
      <c r="E2949" t="s">
        <v>43</v>
      </c>
      <c r="F2949" t="s">
        <v>44</v>
      </c>
      <c r="G2949" t="s">
        <v>17</v>
      </c>
      <c r="H2949" t="s">
        <v>37</v>
      </c>
      <c r="I2949" s="9">
        <v>45232</v>
      </c>
      <c r="J2949" s="9">
        <v>45247</v>
      </c>
      <c r="K2949" s="9">
        <v>45257</v>
      </c>
      <c r="L2949" t="s">
        <v>38</v>
      </c>
      <c r="M2949" s="5"/>
      <c r="P2949" s="5"/>
      <c r="Q2949" t="s">
        <v>28</v>
      </c>
      <c r="R2949" s="10" t="str">
        <f t="shared" si="92"/>
        <v>22-27</v>
      </c>
      <c r="S2949">
        <f t="shared" si="93"/>
        <v>25</v>
      </c>
    </row>
    <row r="2950" spans="1:19">
      <c r="A2950" t="s">
        <v>3024</v>
      </c>
      <c r="B2950" t="s">
        <v>13</v>
      </c>
      <c r="C2950" s="4">
        <v>27</v>
      </c>
      <c r="D2950" t="s">
        <v>14</v>
      </c>
      <c r="E2950" t="s">
        <v>65</v>
      </c>
      <c r="F2950" t="s">
        <v>16</v>
      </c>
      <c r="G2950" t="s">
        <v>17</v>
      </c>
      <c r="H2950" t="s">
        <v>51</v>
      </c>
      <c r="I2950" s="9">
        <v>45232</v>
      </c>
      <c r="J2950" s="9">
        <v>45248</v>
      </c>
      <c r="K2950" s="9">
        <v>45259</v>
      </c>
      <c r="L2950" t="s">
        <v>38</v>
      </c>
      <c r="M2950" s="5"/>
      <c r="P2950" s="4">
        <v>2</v>
      </c>
      <c r="Q2950" t="s">
        <v>28</v>
      </c>
      <c r="R2950" s="10" t="str">
        <f t="shared" si="92"/>
        <v>22-27</v>
      </c>
      <c r="S2950">
        <f t="shared" si="93"/>
        <v>27</v>
      </c>
    </row>
    <row r="2951" spans="1:19">
      <c r="A2951" t="s">
        <v>3025</v>
      </c>
      <c r="B2951" t="s">
        <v>23</v>
      </c>
      <c r="C2951" s="4">
        <v>27</v>
      </c>
      <c r="D2951" t="s">
        <v>24</v>
      </c>
      <c r="E2951" t="s">
        <v>43</v>
      </c>
      <c r="F2951" t="s">
        <v>96</v>
      </c>
      <c r="G2951" t="s">
        <v>17</v>
      </c>
      <c r="H2951" t="s">
        <v>48</v>
      </c>
      <c r="I2951" s="9">
        <v>45232</v>
      </c>
      <c r="J2951" s="9">
        <v>45250</v>
      </c>
      <c r="K2951" s="9">
        <v>45257</v>
      </c>
      <c r="L2951" t="s">
        <v>19</v>
      </c>
      <c r="M2951" s="4">
        <v>42400</v>
      </c>
      <c r="N2951">
        <v>4</v>
      </c>
      <c r="O2951" t="s">
        <v>20</v>
      </c>
      <c r="P2951" s="4">
        <v>4</v>
      </c>
      <c r="Q2951" t="s">
        <v>28</v>
      </c>
      <c r="R2951" s="10" t="str">
        <f t="shared" si="92"/>
        <v>22-27</v>
      </c>
      <c r="S2951">
        <f t="shared" si="93"/>
        <v>25</v>
      </c>
    </row>
    <row r="2952" spans="1:19">
      <c r="A2952" t="s">
        <v>3026</v>
      </c>
      <c r="B2952" t="s">
        <v>30</v>
      </c>
      <c r="C2952" s="4">
        <v>33</v>
      </c>
      <c r="D2952" t="s">
        <v>40</v>
      </c>
      <c r="E2952" t="s">
        <v>41</v>
      </c>
      <c r="F2952" t="s">
        <v>53</v>
      </c>
      <c r="G2952" t="s">
        <v>27</v>
      </c>
      <c r="H2952" t="s">
        <v>37</v>
      </c>
      <c r="I2952" s="9">
        <v>45233</v>
      </c>
      <c r="J2952" s="9">
        <v>45251</v>
      </c>
      <c r="K2952" s="9">
        <v>45257</v>
      </c>
      <c r="L2952" t="s">
        <v>38</v>
      </c>
      <c r="M2952" s="5"/>
      <c r="P2952" s="4">
        <v>4</v>
      </c>
      <c r="Q2952" t="s">
        <v>21</v>
      </c>
      <c r="R2952" s="10" t="str">
        <f t="shared" si="92"/>
        <v>28-33</v>
      </c>
      <c r="S2952">
        <f t="shared" si="93"/>
        <v>24</v>
      </c>
    </row>
    <row r="2953" spans="1:19">
      <c r="A2953" t="s">
        <v>3027</v>
      </c>
      <c r="B2953" t="s">
        <v>30</v>
      </c>
      <c r="C2953" s="4">
        <v>23</v>
      </c>
      <c r="D2953" t="s">
        <v>14</v>
      </c>
      <c r="E2953" t="s">
        <v>15</v>
      </c>
      <c r="F2953" t="s">
        <v>44</v>
      </c>
      <c r="G2953" t="s">
        <v>27</v>
      </c>
      <c r="H2953" t="s">
        <v>37</v>
      </c>
      <c r="I2953" s="9">
        <v>45233</v>
      </c>
      <c r="J2953" s="9">
        <v>45242</v>
      </c>
      <c r="K2953" s="9">
        <v>45246</v>
      </c>
      <c r="L2953" t="s">
        <v>19</v>
      </c>
      <c r="M2953" s="4">
        <v>59447</v>
      </c>
      <c r="N2953">
        <v>4.9000000000000004</v>
      </c>
      <c r="O2953" t="s">
        <v>20</v>
      </c>
      <c r="P2953" s="4">
        <v>4</v>
      </c>
      <c r="Q2953" t="s">
        <v>28</v>
      </c>
      <c r="R2953" s="10" t="str">
        <f t="shared" si="92"/>
        <v>22-27</v>
      </c>
      <c r="S2953">
        <f t="shared" si="93"/>
        <v>13</v>
      </c>
    </row>
    <row r="2954" spans="1:19">
      <c r="A2954" t="s">
        <v>3028</v>
      </c>
      <c r="B2954" t="s">
        <v>30</v>
      </c>
      <c r="C2954" s="4">
        <v>25</v>
      </c>
      <c r="D2954" t="s">
        <v>129</v>
      </c>
      <c r="E2954" t="s">
        <v>205</v>
      </c>
      <c r="F2954" t="s">
        <v>36</v>
      </c>
      <c r="G2954" t="s">
        <v>17</v>
      </c>
      <c r="H2954" t="s">
        <v>18</v>
      </c>
      <c r="I2954" s="9">
        <v>45233</v>
      </c>
      <c r="J2954" s="9">
        <v>45242</v>
      </c>
      <c r="K2954" s="9">
        <v>45250</v>
      </c>
      <c r="L2954" t="s">
        <v>75</v>
      </c>
      <c r="M2954" s="5"/>
      <c r="P2954" s="4">
        <v>5</v>
      </c>
      <c r="Q2954" t="s">
        <v>28</v>
      </c>
      <c r="R2954" s="10" t="str">
        <f t="shared" si="92"/>
        <v>22-27</v>
      </c>
      <c r="S2954">
        <f t="shared" si="93"/>
        <v>17</v>
      </c>
    </row>
    <row r="2955" spans="1:19">
      <c r="A2955" t="s">
        <v>3029</v>
      </c>
      <c r="B2955" t="s">
        <v>13</v>
      </c>
      <c r="C2955" s="4">
        <v>39</v>
      </c>
      <c r="D2955" t="s">
        <v>14</v>
      </c>
      <c r="E2955" t="s">
        <v>15</v>
      </c>
      <c r="F2955" t="s">
        <v>78</v>
      </c>
      <c r="G2955" t="s">
        <v>27</v>
      </c>
      <c r="H2955" t="s">
        <v>48</v>
      </c>
      <c r="I2955" s="9">
        <v>45233</v>
      </c>
      <c r="J2955" s="9">
        <v>45243</v>
      </c>
      <c r="K2955" s="9">
        <v>45251</v>
      </c>
      <c r="L2955" t="s">
        <v>19</v>
      </c>
      <c r="M2955" s="4">
        <v>59280</v>
      </c>
      <c r="N2955">
        <v>4.5999999999999996</v>
      </c>
      <c r="O2955" t="s">
        <v>45</v>
      </c>
      <c r="P2955" s="4">
        <v>5</v>
      </c>
      <c r="Q2955" t="s">
        <v>21</v>
      </c>
      <c r="R2955" s="10" t="str">
        <f t="shared" si="92"/>
        <v>34-39</v>
      </c>
      <c r="S2955">
        <f t="shared" si="93"/>
        <v>18</v>
      </c>
    </row>
    <row r="2956" spans="1:19">
      <c r="A2956" t="s">
        <v>3030</v>
      </c>
      <c r="B2956" t="s">
        <v>23</v>
      </c>
      <c r="C2956" s="4">
        <v>25</v>
      </c>
      <c r="D2956" t="s">
        <v>14</v>
      </c>
      <c r="E2956" t="s">
        <v>15</v>
      </c>
      <c r="F2956" t="s">
        <v>53</v>
      </c>
      <c r="G2956" t="s">
        <v>27</v>
      </c>
      <c r="H2956" t="s">
        <v>37</v>
      </c>
      <c r="I2956" s="9">
        <v>45233</v>
      </c>
      <c r="J2956" s="9">
        <v>45247</v>
      </c>
      <c r="K2956" s="9">
        <v>45252</v>
      </c>
      <c r="L2956" t="s">
        <v>19</v>
      </c>
      <c r="M2956" s="4">
        <v>51254</v>
      </c>
      <c r="N2956">
        <v>3.7</v>
      </c>
      <c r="O2956" t="s">
        <v>20</v>
      </c>
      <c r="P2956" s="5"/>
      <c r="Q2956" t="s">
        <v>28</v>
      </c>
      <c r="R2956" s="10" t="str">
        <f t="shared" si="92"/>
        <v>22-27</v>
      </c>
      <c r="S2956">
        <f t="shared" si="93"/>
        <v>19</v>
      </c>
    </row>
    <row r="2957" spans="1:19">
      <c r="A2957" t="s">
        <v>3031</v>
      </c>
      <c r="B2957" t="s">
        <v>30</v>
      </c>
      <c r="C2957" s="4">
        <v>28</v>
      </c>
      <c r="D2957" t="s">
        <v>24</v>
      </c>
      <c r="E2957" t="s">
        <v>25</v>
      </c>
      <c r="F2957" t="s">
        <v>31</v>
      </c>
      <c r="G2957" t="s">
        <v>69</v>
      </c>
      <c r="H2957" t="s">
        <v>48</v>
      </c>
      <c r="I2957" s="9">
        <v>45233</v>
      </c>
      <c r="J2957" s="9">
        <v>45247</v>
      </c>
      <c r="K2957" s="9">
        <v>45254</v>
      </c>
      <c r="L2957" t="s">
        <v>19</v>
      </c>
      <c r="M2957" s="4">
        <v>70204</v>
      </c>
      <c r="N2957">
        <v>3.8</v>
      </c>
      <c r="O2957" t="s">
        <v>20</v>
      </c>
      <c r="P2957" s="4">
        <v>2</v>
      </c>
      <c r="Q2957" t="s">
        <v>28</v>
      </c>
      <c r="R2957" s="10" t="str">
        <f t="shared" si="92"/>
        <v>28-33</v>
      </c>
      <c r="S2957">
        <f t="shared" si="93"/>
        <v>21</v>
      </c>
    </row>
    <row r="2958" spans="1:19">
      <c r="A2958" t="s">
        <v>3032</v>
      </c>
      <c r="B2958" t="s">
        <v>30</v>
      </c>
      <c r="C2958" s="4">
        <v>22</v>
      </c>
      <c r="D2958" t="s">
        <v>24</v>
      </c>
      <c r="E2958" t="s">
        <v>43</v>
      </c>
      <c r="F2958" t="s">
        <v>26</v>
      </c>
      <c r="G2958" t="s">
        <v>27</v>
      </c>
      <c r="H2958" t="s">
        <v>18</v>
      </c>
      <c r="I2958" s="9">
        <v>45233</v>
      </c>
      <c r="J2958" s="9">
        <v>45252</v>
      </c>
      <c r="K2958" s="9">
        <v>45264</v>
      </c>
      <c r="L2958" t="s">
        <v>19</v>
      </c>
      <c r="M2958" s="4">
        <v>61776</v>
      </c>
      <c r="N2958">
        <v>3.7</v>
      </c>
      <c r="O2958" t="s">
        <v>20</v>
      </c>
      <c r="P2958" s="5"/>
      <c r="Q2958" t="s">
        <v>21</v>
      </c>
      <c r="R2958" s="10" t="str">
        <f t="shared" si="92"/>
        <v>22-27</v>
      </c>
      <c r="S2958">
        <f t="shared" si="93"/>
        <v>31</v>
      </c>
    </row>
    <row r="2959" spans="1:19">
      <c r="A2959" t="s">
        <v>3033</v>
      </c>
      <c r="B2959" t="s">
        <v>30</v>
      </c>
      <c r="C2959" s="4">
        <v>31</v>
      </c>
      <c r="D2959" t="s">
        <v>40</v>
      </c>
      <c r="E2959" t="s">
        <v>41</v>
      </c>
      <c r="F2959" t="s">
        <v>36</v>
      </c>
      <c r="G2959" t="s">
        <v>17</v>
      </c>
      <c r="H2959" t="s">
        <v>37</v>
      </c>
      <c r="I2959" s="9">
        <v>45234</v>
      </c>
      <c r="J2959" s="9">
        <v>45251</v>
      </c>
      <c r="K2959" s="9">
        <v>45259</v>
      </c>
      <c r="L2959" t="s">
        <v>56</v>
      </c>
      <c r="M2959" s="5"/>
      <c r="P2959" s="4">
        <v>4</v>
      </c>
      <c r="Q2959" t="s">
        <v>28</v>
      </c>
      <c r="R2959" s="10" t="str">
        <f t="shared" si="92"/>
        <v>28-33</v>
      </c>
      <c r="S2959">
        <f t="shared" si="93"/>
        <v>25</v>
      </c>
    </row>
    <row r="2960" spans="1:19">
      <c r="A2960" t="s">
        <v>3034</v>
      </c>
      <c r="B2960" t="s">
        <v>13</v>
      </c>
      <c r="C2960" s="4">
        <v>35</v>
      </c>
      <c r="D2960" t="s">
        <v>24</v>
      </c>
      <c r="E2960" t="s">
        <v>25</v>
      </c>
      <c r="F2960" t="s">
        <v>96</v>
      </c>
      <c r="G2960" t="s">
        <v>32</v>
      </c>
      <c r="H2960" t="s">
        <v>18</v>
      </c>
      <c r="I2960" s="9">
        <v>45234</v>
      </c>
      <c r="J2960" s="9">
        <v>45243</v>
      </c>
      <c r="K2960" s="9">
        <v>45252</v>
      </c>
      <c r="L2960" t="s">
        <v>19</v>
      </c>
      <c r="M2960" s="4">
        <v>53542</v>
      </c>
      <c r="N2960">
        <v>3.9</v>
      </c>
      <c r="O2960" t="s">
        <v>20</v>
      </c>
      <c r="P2960" s="4">
        <v>4</v>
      </c>
      <c r="Q2960" t="s">
        <v>28</v>
      </c>
      <c r="R2960" s="10" t="str">
        <f t="shared" si="92"/>
        <v>34-39</v>
      </c>
      <c r="S2960">
        <f t="shared" si="93"/>
        <v>18</v>
      </c>
    </row>
    <row r="2961" spans="1:19">
      <c r="A2961" t="s">
        <v>3035</v>
      </c>
      <c r="B2961" t="s">
        <v>30</v>
      </c>
      <c r="C2961" s="4">
        <v>32</v>
      </c>
      <c r="D2961" t="s">
        <v>34</v>
      </c>
      <c r="E2961" t="s">
        <v>35</v>
      </c>
      <c r="F2961" t="s">
        <v>125</v>
      </c>
      <c r="G2961" t="s">
        <v>27</v>
      </c>
      <c r="H2961" t="s">
        <v>37</v>
      </c>
      <c r="I2961" s="9">
        <v>45234</v>
      </c>
      <c r="J2961" s="9">
        <v>45253</v>
      </c>
      <c r="K2961" s="9">
        <v>45263</v>
      </c>
      <c r="L2961" t="s">
        <v>19</v>
      </c>
      <c r="M2961" s="4">
        <v>143237</v>
      </c>
      <c r="N2961">
        <v>3.8</v>
      </c>
      <c r="O2961" t="s">
        <v>20</v>
      </c>
      <c r="P2961" s="5"/>
      <c r="Q2961" t="s">
        <v>21</v>
      </c>
      <c r="R2961" s="10" t="str">
        <f t="shared" si="92"/>
        <v>28-33</v>
      </c>
      <c r="S2961">
        <f t="shared" si="93"/>
        <v>29</v>
      </c>
    </row>
    <row r="2962" spans="1:19">
      <c r="A2962" t="s">
        <v>3036</v>
      </c>
      <c r="B2962" t="s">
        <v>13</v>
      </c>
      <c r="C2962" s="4">
        <v>30</v>
      </c>
      <c r="D2962" t="s">
        <v>58</v>
      </c>
      <c r="E2962" t="s">
        <v>59</v>
      </c>
      <c r="F2962" t="s">
        <v>61</v>
      </c>
      <c r="G2962" t="s">
        <v>69</v>
      </c>
      <c r="H2962" t="s">
        <v>37</v>
      </c>
      <c r="I2962" s="9">
        <v>45234</v>
      </c>
      <c r="J2962" s="9">
        <v>45256</v>
      </c>
      <c r="K2962" s="9">
        <v>45260</v>
      </c>
      <c r="L2962" t="s">
        <v>56</v>
      </c>
      <c r="M2962" s="5"/>
      <c r="P2962" s="4">
        <v>5</v>
      </c>
      <c r="Q2962" t="s">
        <v>28</v>
      </c>
      <c r="R2962" s="10" t="str">
        <f t="shared" si="92"/>
        <v>28-33</v>
      </c>
      <c r="S2962">
        <f t="shared" si="93"/>
        <v>26</v>
      </c>
    </row>
    <row r="2963" spans="1:19">
      <c r="A2963" t="s">
        <v>3037</v>
      </c>
      <c r="B2963" t="s">
        <v>13</v>
      </c>
      <c r="C2963" s="4">
        <v>33</v>
      </c>
      <c r="D2963" t="s">
        <v>14</v>
      </c>
      <c r="E2963" t="s">
        <v>15</v>
      </c>
      <c r="F2963" t="s">
        <v>31</v>
      </c>
      <c r="G2963" t="s">
        <v>27</v>
      </c>
      <c r="H2963" t="s">
        <v>37</v>
      </c>
      <c r="I2963" s="9">
        <v>45234</v>
      </c>
      <c r="J2963" s="9">
        <v>45256</v>
      </c>
      <c r="K2963" s="9">
        <v>45264</v>
      </c>
      <c r="L2963" t="s">
        <v>19</v>
      </c>
      <c r="M2963" s="4">
        <v>67178</v>
      </c>
      <c r="N2963">
        <v>4.3</v>
      </c>
      <c r="O2963" t="s">
        <v>20</v>
      </c>
      <c r="P2963" s="4">
        <v>5</v>
      </c>
      <c r="Q2963" t="s">
        <v>28</v>
      </c>
      <c r="R2963" s="10" t="str">
        <f t="shared" si="92"/>
        <v>28-33</v>
      </c>
      <c r="S2963">
        <f t="shared" si="93"/>
        <v>30</v>
      </c>
    </row>
    <row r="2964" spans="1:19">
      <c r="A2964" t="s">
        <v>3038</v>
      </c>
      <c r="B2964" t="s">
        <v>13</v>
      </c>
      <c r="C2964" s="4">
        <v>33</v>
      </c>
      <c r="D2964" t="s">
        <v>14</v>
      </c>
      <c r="E2964" t="s">
        <v>15</v>
      </c>
      <c r="F2964" t="s">
        <v>61</v>
      </c>
      <c r="G2964" t="s">
        <v>27</v>
      </c>
      <c r="H2964" t="s">
        <v>37</v>
      </c>
      <c r="I2964" s="9">
        <v>45235</v>
      </c>
      <c r="J2964" s="9">
        <v>45245</v>
      </c>
      <c r="K2964" s="9">
        <v>45254</v>
      </c>
      <c r="L2964" t="s">
        <v>19</v>
      </c>
      <c r="M2964" s="4">
        <v>68196</v>
      </c>
      <c r="N2964">
        <v>4.5999999999999996</v>
      </c>
      <c r="O2964" t="s">
        <v>20</v>
      </c>
      <c r="P2964" s="4">
        <v>2</v>
      </c>
      <c r="Q2964" t="s">
        <v>21</v>
      </c>
      <c r="R2964" s="10" t="str">
        <f t="shared" si="92"/>
        <v>28-33</v>
      </c>
      <c r="S2964">
        <f t="shared" si="93"/>
        <v>19</v>
      </c>
    </row>
    <row r="2965" spans="1:19">
      <c r="A2965" t="s">
        <v>3039</v>
      </c>
      <c r="B2965" t="s">
        <v>23</v>
      </c>
      <c r="C2965" s="4">
        <v>29</v>
      </c>
      <c r="D2965" t="s">
        <v>14</v>
      </c>
      <c r="E2965" t="s">
        <v>65</v>
      </c>
      <c r="F2965" t="s">
        <v>78</v>
      </c>
      <c r="G2965" t="s">
        <v>27</v>
      </c>
      <c r="H2965" t="s">
        <v>48</v>
      </c>
      <c r="I2965" s="9">
        <v>45236</v>
      </c>
      <c r="J2965" s="9">
        <v>45245</v>
      </c>
      <c r="K2965" s="9">
        <v>45253</v>
      </c>
      <c r="L2965" t="s">
        <v>19</v>
      </c>
      <c r="M2965" s="4">
        <v>58065</v>
      </c>
      <c r="N2965">
        <v>4.2</v>
      </c>
      <c r="O2965" t="s">
        <v>20</v>
      </c>
      <c r="P2965" s="5"/>
      <c r="Q2965" t="s">
        <v>28</v>
      </c>
      <c r="R2965" s="10" t="str">
        <f t="shared" si="92"/>
        <v>28-33</v>
      </c>
      <c r="S2965">
        <f t="shared" si="93"/>
        <v>17</v>
      </c>
    </row>
    <row r="2966" spans="1:19">
      <c r="A2966" t="s">
        <v>3040</v>
      </c>
      <c r="B2966" t="s">
        <v>30</v>
      </c>
      <c r="C2966" s="4">
        <v>26</v>
      </c>
      <c r="D2966" t="s">
        <v>14</v>
      </c>
      <c r="E2966" t="s">
        <v>15</v>
      </c>
      <c r="F2966" t="s">
        <v>44</v>
      </c>
      <c r="G2966" t="s">
        <v>17</v>
      </c>
      <c r="H2966" t="s">
        <v>48</v>
      </c>
      <c r="I2966" s="9">
        <v>45237</v>
      </c>
      <c r="J2966" s="9">
        <v>45250</v>
      </c>
      <c r="K2966" s="9">
        <v>45258</v>
      </c>
      <c r="L2966" t="s">
        <v>19</v>
      </c>
      <c r="M2966" s="4">
        <v>78201</v>
      </c>
      <c r="N2966">
        <v>4.5</v>
      </c>
      <c r="O2966" t="s">
        <v>45</v>
      </c>
      <c r="P2966" s="4">
        <v>4</v>
      </c>
      <c r="Q2966" t="s">
        <v>28</v>
      </c>
      <c r="R2966" s="10" t="str">
        <f t="shared" si="92"/>
        <v>22-27</v>
      </c>
      <c r="S2966">
        <f t="shared" si="93"/>
        <v>21</v>
      </c>
    </row>
    <row r="2967" spans="1:19">
      <c r="A2967" t="s">
        <v>3041</v>
      </c>
      <c r="B2967" t="s">
        <v>30</v>
      </c>
      <c r="C2967" s="4">
        <v>32</v>
      </c>
      <c r="D2967" t="s">
        <v>24</v>
      </c>
      <c r="E2967" t="s">
        <v>25</v>
      </c>
      <c r="F2967" t="s">
        <v>16</v>
      </c>
      <c r="G2967" t="s">
        <v>69</v>
      </c>
      <c r="H2967" t="s">
        <v>67</v>
      </c>
      <c r="I2967" s="9">
        <v>45237</v>
      </c>
      <c r="J2967" s="9">
        <v>45248</v>
      </c>
      <c r="K2967" s="9">
        <v>45252</v>
      </c>
      <c r="L2967" t="s">
        <v>38</v>
      </c>
      <c r="M2967" s="5"/>
      <c r="P2967" s="4">
        <v>5</v>
      </c>
      <c r="Q2967" t="s">
        <v>28</v>
      </c>
      <c r="R2967" s="10" t="str">
        <f t="shared" si="92"/>
        <v>28-33</v>
      </c>
      <c r="S2967">
        <f t="shared" si="93"/>
        <v>15</v>
      </c>
    </row>
    <row r="2968" spans="1:19">
      <c r="A2968" t="s">
        <v>3042</v>
      </c>
      <c r="B2968" t="s">
        <v>30</v>
      </c>
      <c r="C2968" s="4">
        <v>24</v>
      </c>
      <c r="D2968" t="s">
        <v>14</v>
      </c>
      <c r="E2968" t="s">
        <v>15</v>
      </c>
      <c r="F2968" t="s">
        <v>73</v>
      </c>
      <c r="G2968" t="s">
        <v>32</v>
      </c>
      <c r="H2968" t="s">
        <v>18</v>
      </c>
      <c r="I2968" s="9">
        <v>45237</v>
      </c>
      <c r="J2968" s="9">
        <v>45250</v>
      </c>
      <c r="K2968" s="9">
        <v>45255</v>
      </c>
      <c r="L2968" t="s">
        <v>19</v>
      </c>
      <c r="M2968" s="4">
        <v>229041</v>
      </c>
      <c r="N2968">
        <v>3.9</v>
      </c>
      <c r="O2968" t="s">
        <v>20</v>
      </c>
      <c r="P2968" s="4">
        <v>4</v>
      </c>
      <c r="Q2968" t="s">
        <v>28</v>
      </c>
      <c r="R2968" s="10" t="str">
        <f t="shared" si="92"/>
        <v>22-27</v>
      </c>
      <c r="S2968">
        <f t="shared" si="93"/>
        <v>18</v>
      </c>
    </row>
    <row r="2969" spans="1:19">
      <c r="A2969" t="s">
        <v>3043</v>
      </c>
      <c r="B2969" t="s">
        <v>13</v>
      </c>
      <c r="C2969" s="4">
        <v>31</v>
      </c>
      <c r="D2969" t="s">
        <v>14</v>
      </c>
      <c r="E2969" t="s">
        <v>15</v>
      </c>
      <c r="F2969" t="s">
        <v>78</v>
      </c>
      <c r="G2969" t="s">
        <v>17</v>
      </c>
      <c r="H2969" t="s">
        <v>37</v>
      </c>
      <c r="I2969" s="9">
        <v>45237</v>
      </c>
      <c r="J2969" s="9">
        <v>45248</v>
      </c>
      <c r="K2969" s="9">
        <v>45256</v>
      </c>
      <c r="L2969" t="s">
        <v>56</v>
      </c>
      <c r="M2969" s="5"/>
      <c r="P2969" s="4">
        <v>3</v>
      </c>
      <c r="Q2969" t="s">
        <v>63</v>
      </c>
      <c r="R2969" s="10" t="str">
        <f t="shared" si="92"/>
        <v>28-33</v>
      </c>
      <c r="S2969">
        <f t="shared" si="93"/>
        <v>19</v>
      </c>
    </row>
    <row r="2970" spans="1:19">
      <c r="A2970" t="s">
        <v>3044</v>
      </c>
      <c r="B2970" t="s">
        <v>23</v>
      </c>
      <c r="C2970" s="4">
        <v>30</v>
      </c>
      <c r="D2970" t="s">
        <v>34</v>
      </c>
      <c r="E2970" t="s">
        <v>35</v>
      </c>
      <c r="F2970" t="s">
        <v>61</v>
      </c>
      <c r="G2970" t="s">
        <v>27</v>
      </c>
      <c r="H2970" t="s">
        <v>37</v>
      </c>
      <c r="I2970" s="9">
        <v>45237</v>
      </c>
      <c r="J2970" s="9">
        <v>45254</v>
      </c>
      <c r="K2970" s="9">
        <v>45263</v>
      </c>
      <c r="L2970" t="s">
        <v>19</v>
      </c>
      <c r="M2970" s="4">
        <v>49520</v>
      </c>
      <c r="N2970">
        <v>4.7</v>
      </c>
      <c r="O2970" t="s">
        <v>20</v>
      </c>
      <c r="P2970" s="4">
        <v>4</v>
      </c>
      <c r="Q2970" t="s">
        <v>28</v>
      </c>
      <c r="R2970" s="10" t="str">
        <f t="shared" si="92"/>
        <v>28-33</v>
      </c>
      <c r="S2970">
        <f t="shared" si="93"/>
        <v>26</v>
      </c>
    </row>
    <row r="2971" spans="1:19">
      <c r="A2971" t="s">
        <v>3045</v>
      </c>
      <c r="B2971" t="s">
        <v>13</v>
      </c>
      <c r="C2971" s="4">
        <v>36</v>
      </c>
      <c r="D2971" t="s">
        <v>24</v>
      </c>
      <c r="E2971" t="s">
        <v>43</v>
      </c>
      <c r="F2971" t="s">
        <v>31</v>
      </c>
      <c r="G2971" t="s">
        <v>69</v>
      </c>
      <c r="H2971" t="s">
        <v>48</v>
      </c>
      <c r="I2971" s="9">
        <v>45238</v>
      </c>
      <c r="J2971" s="9">
        <v>45259</v>
      </c>
      <c r="K2971" s="9">
        <v>45267</v>
      </c>
      <c r="L2971" t="s">
        <v>19</v>
      </c>
      <c r="M2971" s="4">
        <v>69506</v>
      </c>
      <c r="N2971">
        <v>3.9</v>
      </c>
      <c r="O2971" t="s">
        <v>20</v>
      </c>
      <c r="P2971" s="4">
        <v>5</v>
      </c>
      <c r="Q2971" t="s">
        <v>21</v>
      </c>
      <c r="R2971" s="10" t="str">
        <f t="shared" si="92"/>
        <v>34-39</v>
      </c>
      <c r="S2971">
        <f t="shared" si="93"/>
        <v>29</v>
      </c>
    </row>
    <row r="2972" spans="1:19">
      <c r="A2972" t="s">
        <v>3046</v>
      </c>
      <c r="B2972" t="s">
        <v>13</v>
      </c>
      <c r="C2972" s="4">
        <v>26</v>
      </c>
      <c r="D2972" t="s">
        <v>34</v>
      </c>
      <c r="E2972" t="s">
        <v>47</v>
      </c>
      <c r="F2972" t="s">
        <v>36</v>
      </c>
      <c r="G2972" t="s">
        <v>32</v>
      </c>
      <c r="H2972" t="s">
        <v>37</v>
      </c>
      <c r="I2972" s="9">
        <v>45238</v>
      </c>
      <c r="J2972" s="9">
        <v>45252</v>
      </c>
      <c r="K2972" s="9">
        <v>45258</v>
      </c>
      <c r="L2972" t="s">
        <v>19</v>
      </c>
      <c r="M2972" s="4">
        <v>56573</v>
      </c>
      <c r="N2972">
        <v>3.8</v>
      </c>
      <c r="O2972" t="s">
        <v>45</v>
      </c>
      <c r="P2972" s="5"/>
      <c r="Q2972" t="s">
        <v>28</v>
      </c>
      <c r="R2972" s="10" t="str">
        <f t="shared" si="92"/>
        <v>22-27</v>
      </c>
      <c r="S2972">
        <f t="shared" si="93"/>
        <v>20</v>
      </c>
    </row>
    <row r="2973" spans="1:19">
      <c r="A2973" t="s">
        <v>3047</v>
      </c>
      <c r="B2973" t="s">
        <v>13</v>
      </c>
      <c r="C2973" s="4">
        <v>32</v>
      </c>
      <c r="D2973" t="s">
        <v>14</v>
      </c>
      <c r="E2973" t="s">
        <v>15</v>
      </c>
      <c r="F2973" t="s">
        <v>96</v>
      </c>
      <c r="G2973" t="s">
        <v>27</v>
      </c>
      <c r="H2973" t="s">
        <v>18</v>
      </c>
      <c r="I2973" s="9">
        <v>45238</v>
      </c>
      <c r="J2973" s="9">
        <v>45247</v>
      </c>
      <c r="K2973" s="9">
        <v>45258</v>
      </c>
      <c r="L2973" t="s">
        <v>19</v>
      </c>
      <c r="M2973" s="4">
        <v>46126</v>
      </c>
      <c r="N2973">
        <v>4.2</v>
      </c>
      <c r="O2973" t="s">
        <v>20</v>
      </c>
      <c r="P2973" s="4">
        <v>5</v>
      </c>
      <c r="Q2973" t="s">
        <v>21</v>
      </c>
      <c r="R2973" s="10" t="str">
        <f t="shared" si="92"/>
        <v>28-33</v>
      </c>
      <c r="S2973">
        <f t="shared" si="93"/>
        <v>20</v>
      </c>
    </row>
    <row r="2974" spans="1:19">
      <c r="A2974" t="s">
        <v>3048</v>
      </c>
      <c r="B2974" t="s">
        <v>30</v>
      </c>
      <c r="C2974" s="4">
        <v>39</v>
      </c>
      <c r="D2974" t="s">
        <v>14</v>
      </c>
      <c r="E2974" t="s">
        <v>65</v>
      </c>
      <c r="F2974" t="s">
        <v>50</v>
      </c>
      <c r="G2974" t="s">
        <v>32</v>
      </c>
      <c r="H2974" t="s">
        <v>18</v>
      </c>
      <c r="I2974" s="9">
        <v>45238</v>
      </c>
      <c r="J2974" s="9">
        <v>45249</v>
      </c>
      <c r="K2974" s="9">
        <v>45260</v>
      </c>
      <c r="L2974" t="s">
        <v>19</v>
      </c>
      <c r="M2974" s="4">
        <v>59344</v>
      </c>
      <c r="N2974">
        <v>3.7</v>
      </c>
      <c r="O2974" t="s">
        <v>45</v>
      </c>
      <c r="P2974" s="4">
        <v>4</v>
      </c>
      <c r="Q2974" t="s">
        <v>28</v>
      </c>
      <c r="R2974" s="10" t="str">
        <f t="shared" si="92"/>
        <v>34-39</v>
      </c>
      <c r="S2974">
        <f t="shared" si="93"/>
        <v>22</v>
      </c>
    </row>
    <row r="2975" spans="1:19">
      <c r="A2975" t="s">
        <v>3049</v>
      </c>
      <c r="B2975" t="s">
        <v>30</v>
      </c>
      <c r="C2975" s="4">
        <v>26</v>
      </c>
      <c r="D2975" t="s">
        <v>14</v>
      </c>
      <c r="E2975" t="s">
        <v>15</v>
      </c>
      <c r="F2975" t="s">
        <v>26</v>
      </c>
      <c r="G2975" t="s">
        <v>69</v>
      </c>
      <c r="H2975" t="s">
        <v>37</v>
      </c>
      <c r="I2975" s="9">
        <v>45238</v>
      </c>
      <c r="J2975" s="9">
        <v>45259</v>
      </c>
      <c r="K2975" s="9">
        <v>45263</v>
      </c>
      <c r="L2975" t="s">
        <v>38</v>
      </c>
      <c r="M2975" s="5"/>
      <c r="P2975" s="5"/>
      <c r="Q2975" t="s">
        <v>21</v>
      </c>
      <c r="R2975" s="10" t="str">
        <f t="shared" si="92"/>
        <v>22-27</v>
      </c>
      <c r="S2975">
        <f t="shared" si="93"/>
        <v>25</v>
      </c>
    </row>
    <row r="2976" spans="1:19">
      <c r="A2976" t="s">
        <v>3050</v>
      </c>
      <c r="B2976" t="s">
        <v>13</v>
      </c>
      <c r="C2976" s="4">
        <v>28</v>
      </c>
      <c r="D2976" t="s">
        <v>80</v>
      </c>
      <c r="E2976" t="s">
        <v>81</v>
      </c>
      <c r="F2976" t="s">
        <v>53</v>
      </c>
      <c r="G2976" t="s">
        <v>17</v>
      </c>
      <c r="H2976" t="s">
        <v>37</v>
      </c>
      <c r="I2976" s="9">
        <v>45238</v>
      </c>
      <c r="J2976" s="9">
        <v>45252</v>
      </c>
      <c r="K2976" s="9">
        <v>45263</v>
      </c>
      <c r="L2976" t="s">
        <v>19</v>
      </c>
      <c r="M2976" s="5"/>
      <c r="O2976" t="s">
        <v>45</v>
      </c>
      <c r="P2976" s="4">
        <v>3</v>
      </c>
      <c r="Q2976" t="s">
        <v>21</v>
      </c>
      <c r="R2976" s="10" t="str">
        <f t="shared" si="92"/>
        <v>28-33</v>
      </c>
      <c r="S2976">
        <f t="shared" si="93"/>
        <v>25</v>
      </c>
    </row>
    <row r="2977" spans="1:19">
      <c r="A2977" t="s">
        <v>3051</v>
      </c>
      <c r="B2977" t="s">
        <v>13</v>
      </c>
      <c r="C2977" s="4">
        <v>31</v>
      </c>
      <c r="D2977" t="s">
        <v>34</v>
      </c>
      <c r="E2977" t="s">
        <v>35</v>
      </c>
      <c r="F2977" t="s">
        <v>44</v>
      </c>
      <c r="G2977" t="s">
        <v>27</v>
      </c>
      <c r="H2977" t="s">
        <v>37</v>
      </c>
      <c r="I2977" s="9">
        <v>45238</v>
      </c>
      <c r="J2977" s="9">
        <v>45257</v>
      </c>
      <c r="K2977" s="9">
        <v>45261</v>
      </c>
      <c r="L2977" t="s">
        <v>19</v>
      </c>
      <c r="M2977" s="4">
        <v>73189</v>
      </c>
      <c r="N2977">
        <v>4.7</v>
      </c>
      <c r="O2977" t="s">
        <v>45</v>
      </c>
      <c r="P2977" s="5"/>
      <c r="Q2977" t="s">
        <v>21</v>
      </c>
      <c r="R2977" s="10" t="str">
        <f t="shared" si="92"/>
        <v>28-33</v>
      </c>
      <c r="S2977">
        <f t="shared" si="93"/>
        <v>23</v>
      </c>
    </row>
    <row r="2978" spans="1:19">
      <c r="A2978" t="s">
        <v>3052</v>
      </c>
      <c r="B2978" t="s">
        <v>30</v>
      </c>
      <c r="C2978" s="4">
        <v>26</v>
      </c>
      <c r="D2978" t="s">
        <v>14</v>
      </c>
      <c r="E2978" t="s">
        <v>15</v>
      </c>
      <c r="F2978" t="s">
        <v>106</v>
      </c>
      <c r="G2978" t="s">
        <v>66</v>
      </c>
      <c r="H2978" t="s">
        <v>37</v>
      </c>
      <c r="I2978" s="9">
        <v>45239</v>
      </c>
      <c r="J2978" s="9">
        <v>45254</v>
      </c>
      <c r="K2978" s="9">
        <v>45265</v>
      </c>
      <c r="L2978" t="s">
        <v>38</v>
      </c>
      <c r="M2978" s="5"/>
      <c r="P2978" s="4">
        <v>4</v>
      </c>
      <c r="Q2978" t="s">
        <v>28</v>
      </c>
      <c r="R2978" s="10" t="str">
        <f t="shared" si="92"/>
        <v>22-27</v>
      </c>
      <c r="S2978">
        <f t="shared" si="93"/>
        <v>26</v>
      </c>
    </row>
    <row r="2979" spans="1:19">
      <c r="A2979" t="s">
        <v>3053</v>
      </c>
      <c r="B2979" t="s">
        <v>13</v>
      </c>
      <c r="C2979" s="4">
        <v>25</v>
      </c>
      <c r="D2979" t="s">
        <v>14</v>
      </c>
      <c r="E2979" t="s">
        <v>15</v>
      </c>
      <c r="F2979" t="s">
        <v>78</v>
      </c>
      <c r="G2979" t="s">
        <v>27</v>
      </c>
      <c r="H2979" t="s">
        <v>37</v>
      </c>
      <c r="I2979" s="9">
        <v>45239</v>
      </c>
      <c r="J2979" s="9">
        <v>45251</v>
      </c>
      <c r="K2979" s="9">
        <v>45255</v>
      </c>
      <c r="L2979" t="s">
        <v>19</v>
      </c>
      <c r="M2979" s="4">
        <v>42872</v>
      </c>
      <c r="N2979">
        <v>4.7</v>
      </c>
      <c r="O2979" t="s">
        <v>45</v>
      </c>
      <c r="P2979" s="4">
        <v>4</v>
      </c>
      <c r="Q2979" t="s">
        <v>28</v>
      </c>
      <c r="R2979" s="10" t="str">
        <f t="shared" si="92"/>
        <v>22-27</v>
      </c>
      <c r="S2979">
        <f t="shared" si="93"/>
        <v>16</v>
      </c>
    </row>
    <row r="2980" spans="1:19">
      <c r="A2980" t="s">
        <v>3054</v>
      </c>
      <c r="B2980" t="s">
        <v>30</v>
      </c>
      <c r="C2980" s="4">
        <v>32</v>
      </c>
      <c r="D2980" t="s">
        <v>24</v>
      </c>
      <c r="E2980" t="s">
        <v>43</v>
      </c>
      <c r="F2980" t="s">
        <v>53</v>
      </c>
      <c r="G2980" t="s">
        <v>17</v>
      </c>
      <c r="H2980" t="s">
        <v>18</v>
      </c>
      <c r="I2980" s="9">
        <v>45239</v>
      </c>
      <c r="J2980" s="9">
        <v>45259</v>
      </c>
      <c r="K2980" s="9">
        <v>45268</v>
      </c>
      <c r="L2980" t="s">
        <v>19</v>
      </c>
      <c r="M2980" s="4">
        <v>51436</v>
      </c>
      <c r="N2980">
        <v>4.0999999999999996</v>
      </c>
      <c r="O2980" t="s">
        <v>20</v>
      </c>
      <c r="P2980" s="4">
        <v>4</v>
      </c>
      <c r="Q2980" t="s">
        <v>28</v>
      </c>
      <c r="R2980" s="10" t="str">
        <f t="shared" si="92"/>
        <v>28-33</v>
      </c>
      <c r="S2980">
        <f t="shared" si="93"/>
        <v>29</v>
      </c>
    </row>
    <row r="2981" spans="1:19">
      <c r="A2981" t="s">
        <v>3055</v>
      </c>
      <c r="B2981" t="s">
        <v>23</v>
      </c>
      <c r="C2981" s="4">
        <v>47</v>
      </c>
      <c r="D2981" t="s">
        <v>80</v>
      </c>
      <c r="E2981" t="s">
        <v>81</v>
      </c>
      <c r="F2981" t="s">
        <v>86</v>
      </c>
      <c r="G2981" t="s">
        <v>27</v>
      </c>
      <c r="H2981" t="s">
        <v>18</v>
      </c>
      <c r="I2981" s="9">
        <v>45239</v>
      </c>
      <c r="J2981" s="9">
        <v>45258</v>
      </c>
      <c r="K2981" s="9">
        <v>45269</v>
      </c>
      <c r="L2981" t="s">
        <v>19</v>
      </c>
      <c r="M2981" s="4">
        <v>172318</v>
      </c>
      <c r="N2981">
        <v>4.3</v>
      </c>
      <c r="O2981" t="s">
        <v>20</v>
      </c>
      <c r="P2981" s="4">
        <v>4</v>
      </c>
      <c r="Q2981" t="s">
        <v>28</v>
      </c>
      <c r="R2981" s="10" t="str">
        <f t="shared" si="92"/>
        <v>46-51</v>
      </c>
      <c r="S2981">
        <f t="shared" si="93"/>
        <v>30</v>
      </c>
    </row>
    <row r="2982" spans="1:19">
      <c r="A2982" t="s">
        <v>3056</v>
      </c>
      <c r="B2982" t="s">
        <v>13</v>
      </c>
      <c r="C2982" s="4">
        <v>23</v>
      </c>
      <c r="D2982" t="s">
        <v>24</v>
      </c>
      <c r="E2982" t="s">
        <v>43</v>
      </c>
      <c r="F2982" t="s">
        <v>26</v>
      </c>
      <c r="G2982" t="s">
        <v>69</v>
      </c>
      <c r="H2982" t="s">
        <v>18</v>
      </c>
      <c r="I2982" s="9">
        <v>45239</v>
      </c>
      <c r="J2982" s="9">
        <v>45259</v>
      </c>
      <c r="K2982" s="9">
        <v>45271</v>
      </c>
      <c r="L2982" t="s">
        <v>19</v>
      </c>
      <c r="M2982" s="4">
        <v>71057</v>
      </c>
      <c r="N2982">
        <v>3.8</v>
      </c>
      <c r="O2982" t="s">
        <v>20</v>
      </c>
      <c r="P2982" s="4">
        <v>5</v>
      </c>
      <c r="Q2982" t="s">
        <v>28</v>
      </c>
      <c r="R2982" s="10" t="str">
        <f t="shared" si="92"/>
        <v>22-27</v>
      </c>
      <c r="S2982">
        <f t="shared" si="93"/>
        <v>32</v>
      </c>
    </row>
    <row r="2983" spans="1:19">
      <c r="A2983" t="s">
        <v>3057</v>
      </c>
      <c r="B2983" t="s">
        <v>13</v>
      </c>
      <c r="C2983" s="4">
        <v>39</v>
      </c>
      <c r="D2983" t="s">
        <v>14</v>
      </c>
      <c r="E2983" t="s">
        <v>15</v>
      </c>
      <c r="F2983" t="s">
        <v>44</v>
      </c>
      <c r="G2983" t="s">
        <v>27</v>
      </c>
      <c r="H2983" t="s">
        <v>37</v>
      </c>
      <c r="I2983" s="9">
        <v>45239</v>
      </c>
      <c r="J2983" s="9">
        <v>45256</v>
      </c>
      <c r="K2983" s="9">
        <v>45263</v>
      </c>
      <c r="L2983" t="s">
        <v>19</v>
      </c>
      <c r="M2983" s="4">
        <v>79985</v>
      </c>
      <c r="N2983">
        <v>5</v>
      </c>
      <c r="O2983" t="s">
        <v>20</v>
      </c>
      <c r="P2983" s="5"/>
      <c r="Q2983" t="s">
        <v>21</v>
      </c>
      <c r="R2983" s="10" t="str">
        <f t="shared" si="92"/>
        <v>34-39</v>
      </c>
      <c r="S2983">
        <f t="shared" si="93"/>
        <v>24</v>
      </c>
    </row>
    <row r="2984" spans="1:19">
      <c r="A2984" t="s">
        <v>3058</v>
      </c>
      <c r="B2984" t="s">
        <v>30</v>
      </c>
      <c r="C2984" s="4">
        <v>31</v>
      </c>
      <c r="D2984" t="s">
        <v>14</v>
      </c>
      <c r="E2984" t="s">
        <v>65</v>
      </c>
      <c r="F2984" t="s">
        <v>53</v>
      </c>
      <c r="G2984" t="s">
        <v>17</v>
      </c>
      <c r="H2984" t="s">
        <v>18</v>
      </c>
      <c r="I2984" s="9">
        <v>45239</v>
      </c>
      <c r="J2984" s="9">
        <v>45256</v>
      </c>
      <c r="K2984" s="9">
        <v>45266</v>
      </c>
      <c r="L2984" t="s">
        <v>56</v>
      </c>
      <c r="M2984" s="5"/>
      <c r="P2984" s="4">
        <v>4</v>
      </c>
      <c r="Q2984" t="s">
        <v>28</v>
      </c>
      <c r="R2984" s="10" t="str">
        <f t="shared" si="92"/>
        <v>28-33</v>
      </c>
      <c r="S2984">
        <f t="shared" si="93"/>
        <v>27</v>
      </c>
    </row>
    <row r="2985" spans="1:19">
      <c r="A2985" t="s">
        <v>3059</v>
      </c>
      <c r="B2985" t="s">
        <v>30</v>
      </c>
      <c r="C2985" s="4">
        <v>35</v>
      </c>
      <c r="D2985" t="s">
        <v>14</v>
      </c>
      <c r="E2985" t="s">
        <v>65</v>
      </c>
      <c r="F2985" t="s">
        <v>50</v>
      </c>
      <c r="G2985" t="s">
        <v>27</v>
      </c>
      <c r="H2985" t="s">
        <v>37</v>
      </c>
      <c r="I2985" s="9">
        <v>45240</v>
      </c>
      <c r="J2985" s="9">
        <v>45252</v>
      </c>
      <c r="K2985" s="9">
        <v>45256</v>
      </c>
      <c r="L2985" t="s">
        <v>19</v>
      </c>
      <c r="M2985" s="4">
        <v>31915</v>
      </c>
      <c r="N2985">
        <v>4.2</v>
      </c>
      <c r="O2985" t="s">
        <v>20</v>
      </c>
      <c r="P2985" s="4">
        <v>5</v>
      </c>
      <c r="Q2985" t="s">
        <v>28</v>
      </c>
      <c r="R2985" s="10" t="str">
        <f t="shared" si="92"/>
        <v>34-39</v>
      </c>
      <c r="S2985">
        <f t="shared" si="93"/>
        <v>16</v>
      </c>
    </row>
    <row r="2986" spans="1:19">
      <c r="A2986" t="s">
        <v>3060</v>
      </c>
      <c r="B2986" t="s">
        <v>13</v>
      </c>
      <c r="C2986" s="4">
        <v>39</v>
      </c>
      <c r="D2986" t="s">
        <v>14</v>
      </c>
      <c r="E2986" t="s">
        <v>15</v>
      </c>
      <c r="F2986" t="s">
        <v>61</v>
      </c>
      <c r="G2986" t="s">
        <v>17</v>
      </c>
      <c r="H2986" t="s">
        <v>51</v>
      </c>
      <c r="I2986" s="9">
        <v>45240</v>
      </c>
      <c r="J2986" s="9">
        <v>45260</v>
      </c>
      <c r="K2986" s="9">
        <v>45265</v>
      </c>
      <c r="L2986" t="s">
        <v>56</v>
      </c>
      <c r="M2986" s="5"/>
      <c r="P2986" s="4">
        <v>5</v>
      </c>
      <c r="Q2986" t="s">
        <v>28</v>
      </c>
      <c r="R2986" s="10" t="str">
        <f t="shared" si="92"/>
        <v>34-39</v>
      </c>
      <c r="S2986">
        <f t="shared" si="93"/>
        <v>25</v>
      </c>
    </row>
    <row r="2987" spans="1:19">
      <c r="A2987" t="s">
        <v>3061</v>
      </c>
      <c r="B2987" t="s">
        <v>23</v>
      </c>
      <c r="C2987" s="4">
        <v>25</v>
      </c>
      <c r="D2987" t="s">
        <v>24</v>
      </c>
      <c r="E2987" t="s">
        <v>43</v>
      </c>
      <c r="F2987" t="s">
        <v>50</v>
      </c>
      <c r="G2987" t="s">
        <v>69</v>
      </c>
      <c r="H2987" t="s">
        <v>18</v>
      </c>
      <c r="I2987" s="9">
        <v>45240</v>
      </c>
      <c r="J2987" s="9">
        <v>45260</v>
      </c>
      <c r="K2987" s="9">
        <v>45268</v>
      </c>
      <c r="L2987" t="s">
        <v>38</v>
      </c>
      <c r="M2987" s="5"/>
      <c r="P2987" s="4">
        <v>4</v>
      </c>
      <c r="Q2987" t="s">
        <v>21</v>
      </c>
      <c r="R2987" s="10" t="str">
        <f t="shared" si="92"/>
        <v>22-27</v>
      </c>
      <c r="S2987">
        <f t="shared" si="93"/>
        <v>28</v>
      </c>
    </row>
    <row r="2988" spans="1:19">
      <c r="A2988" t="s">
        <v>3062</v>
      </c>
      <c r="B2988" t="s">
        <v>13</v>
      </c>
      <c r="C2988" s="4">
        <v>24</v>
      </c>
      <c r="D2988" t="s">
        <v>14</v>
      </c>
      <c r="E2988" t="s">
        <v>15</v>
      </c>
      <c r="F2988" t="s">
        <v>73</v>
      </c>
      <c r="G2988" t="s">
        <v>69</v>
      </c>
      <c r="H2988" t="s">
        <v>37</v>
      </c>
      <c r="I2988" s="9">
        <v>45240</v>
      </c>
      <c r="J2988" s="9">
        <v>45260</v>
      </c>
      <c r="K2988" s="9">
        <v>45272</v>
      </c>
      <c r="L2988" t="s">
        <v>19</v>
      </c>
      <c r="M2988" s="5"/>
      <c r="O2988" t="s">
        <v>20</v>
      </c>
      <c r="P2988" s="4">
        <v>5</v>
      </c>
      <c r="Q2988" t="s">
        <v>21</v>
      </c>
      <c r="R2988" s="10" t="str">
        <f t="shared" si="92"/>
        <v>22-27</v>
      </c>
      <c r="S2988">
        <f t="shared" si="93"/>
        <v>32</v>
      </c>
    </row>
    <row r="2989" spans="1:19">
      <c r="A2989" t="s">
        <v>3063</v>
      </c>
      <c r="B2989" t="s">
        <v>13</v>
      </c>
      <c r="C2989" s="4">
        <v>26</v>
      </c>
      <c r="D2989" t="s">
        <v>24</v>
      </c>
      <c r="E2989" t="s">
        <v>43</v>
      </c>
      <c r="F2989" t="s">
        <v>53</v>
      </c>
      <c r="G2989" t="s">
        <v>27</v>
      </c>
      <c r="H2989" t="s">
        <v>37</v>
      </c>
      <c r="I2989" s="9">
        <v>45240</v>
      </c>
      <c r="J2989" s="9">
        <v>45258</v>
      </c>
      <c r="K2989" s="9">
        <v>45267</v>
      </c>
      <c r="L2989" t="s">
        <v>19</v>
      </c>
      <c r="M2989" s="5"/>
      <c r="O2989" t="s">
        <v>45</v>
      </c>
      <c r="P2989" s="4">
        <v>5</v>
      </c>
      <c r="Q2989" t="s">
        <v>28</v>
      </c>
      <c r="R2989" s="10" t="str">
        <f t="shared" si="92"/>
        <v>22-27</v>
      </c>
      <c r="S2989">
        <f t="shared" si="93"/>
        <v>27</v>
      </c>
    </row>
    <row r="2990" spans="1:19">
      <c r="A2990" t="s">
        <v>3064</v>
      </c>
      <c r="B2990" t="s">
        <v>30</v>
      </c>
      <c r="C2990" s="4">
        <v>27</v>
      </c>
      <c r="D2990" t="s">
        <v>14</v>
      </c>
      <c r="E2990" t="s">
        <v>15</v>
      </c>
      <c r="F2990" t="s">
        <v>31</v>
      </c>
      <c r="G2990" t="s">
        <v>27</v>
      </c>
      <c r="H2990" t="s">
        <v>48</v>
      </c>
      <c r="I2990" s="9">
        <v>45240</v>
      </c>
      <c r="J2990" s="9">
        <v>45254</v>
      </c>
      <c r="K2990" s="9">
        <v>45259</v>
      </c>
      <c r="L2990" t="s">
        <v>19</v>
      </c>
      <c r="M2990" s="5"/>
      <c r="O2990" t="s">
        <v>20</v>
      </c>
      <c r="P2990" s="4">
        <v>4</v>
      </c>
      <c r="Q2990" t="s">
        <v>21</v>
      </c>
      <c r="R2990" s="10" t="str">
        <f t="shared" si="92"/>
        <v>22-27</v>
      </c>
      <c r="S2990">
        <f t="shared" si="93"/>
        <v>19</v>
      </c>
    </row>
    <row r="2991" spans="1:19">
      <c r="A2991" t="s">
        <v>3065</v>
      </c>
      <c r="B2991" t="s">
        <v>30</v>
      </c>
      <c r="C2991" s="4">
        <v>22</v>
      </c>
      <c r="D2991" t="s">
        <v>14</v>
      </c>
      <c r="E2991" t="s">
        <v>15</v>
      </c>
      <c r="F2991" t="s">
        <v>61</v>
      </c>
      <c r="G2991" t="s">
        <v>27</v>
      </c>
      <c r="H2991" t="s">
        <v>18</v>
      </c>
      <c r="I2991" s="9">
        <v>45240</v>
      </c>
      <c r="J2991" s="9">
        <v>45253</v>
      </c>
      <c r="K2991" s="9">
        <v>45264</v>
      </c>
      <c r="L2991" t="s">
        <v>38</v>
      </c>
      <c r="M2991" s="5"/>
      <c r="P2991" s="4">
        <v>5</v>
      </c>
      <c r="Q2991" t="s">
        <v>28</v>
      </c>
      <c r="R2991" s="10" t="str">
        <f t="shared" si="92"/>
        <v>22-27</v>
      </c>
      <c r="S2991">
        <f t="shared" si="93"/>
        <v>24</v>
      </c>
    </row>
    <row r="2992" spans="1:19">
      <c r="A2992" t="s">
        <v>3066</v>
      </c>
      <c r="B2992" t="s">
        <v>13</v>
      </c>
      <c r="C2992" s="4">
        <v>33</v>
      </c>
      <c r="D2992" t="s">
        <v>14</v>
      </c>
      <c r="E2992" t="s">
        <v>65</v>
      </c>
      <c r="F2992" t="s">
        <v>96</v>
      </c>
      <c r="G2992" t="s">
        <v>17</v>
      </c>
      <c r="H2992" t="s">
        <v>37</v>
      </c>
      <c r="I2992" s="9">
        <v>45240</v>
      </c>
      <c r="J2992" s="9">
        <v>45255</v>
      </c>
      <c r="K2992" s="9">
        <v>45261</v>
      </c>
      <c r="L2992" t="s">
        <v>19</v>
      </c>
      <c r="M2992" s="4">
        <v>53637</v>
      </c>
      <c r="N2992">
        <v>3.8</v>
      </c>
      <c r="O2992" t="s">
        <v>20</v>
      </c>
      <c r="P2992" s="4">
        <v>4</v>
      </c>
      <c r="Q2992" t="s">
        <v>28</v>
      </c>
      <c r="R2992" s="10" t="str">
        <f t="shared" si="92"/>
        <v>28-33</v>
      </c>
      <c r="S2992">
        <f t="shared" si="93"/>
        <v>21</v>
      </c>
    </row>
    <row r="2993" spans="1:19">
      <c r="A2993" t="s">
        <v>3067</v>
      </c>
      <c r="B2993" t="s">
        <v>30</v>
      </c>
      <c r="C2993" s="4">
        <v>31</v>
      </c>
      <c r="D2993" t="s">
        <v>34</v>
      </c>
      <c r="E2993" t="s">
        <v>35</v>
      </c>
      <c r="F2993" t="s">
        <v>16</v>
      </c>
      <c r="G2993" t="s">
        <v>32</v>
      </c>
      <c r="H2993" t="s">
        <v>18</v>
      </c>
      <c r="I2993" s="9">
        <v>45241</v>
      </c>
      <c r="J2993" s="9">
        <v>45259</v>
      </c>
      <c r="K2993" s="9">
        <v>45267</v>
      </c>
      <c r="L2993" t="s">
        <v>19</v>
      </c>
      <c r="M2993" s="4">
        <v>45124</v>
      </c>
      <c r="N2993">
        <v>4.2</v>
      </c>
      <c r="O2993" t="s">
        <v>20</v>
      </c>
      <c r="P2993" s="4">
        <v>3</v>
      </c>
      <c r="Q2993" t="s">
        <v>28</v>
      </c>
      <c r="R2993" s="10" t="str">
        <f t="shared" si="92"/>
        <v>28-33</v>
      </c>
      <c r="S2993">
        <f t="shared" si="93"/>
        <v>26</v>
      </c>
    </row>
    <row r="2994" spans="1:19">
      <c r="A2994" t="s">
        <v>3068</v>
      </c>
      <c r="B2994" t="s">
        <v>13</v>
      </c>
      <c r="C2994" s="4">
        <v>27</v>
      </c>
      <c r="D2994" t="s">
        <v>14</v>
      </c>
      <c r="E2994" t="s">
        <v>15</v>
      </c>
      <c r="F2994" t="s">
        <v>106</v>
      </c>
      <c r="G2994" t="s">
        <v>32</v>
      </c>
      <c r="H2994" t="s">
        <v>37</v>
      </c>
      <c r="I2994" s="9">
        <v>45241</v>
      </c>
      <c r="J2994" s="9">
        <v>45258</v>
      </c>
      <c r="K2994" s="9">
        <v>45266</v>
      </c>
      <c r="L2994" t="s">
        <v>56</v>
      </c>
      <c r="M2994" s="5"/>
      <c r="P2994" s="4">
        <v>4</v>
      </c>
      <c r="Q2994" t="s">
        <v>28</v>
      </c>
      <c r="R2994" s="10" t="str">
        <f t="shared" si="92"/>
        <v>22-27</v>
      </c>
      <c r="S2994">
        <f t="shared" si="93"/>
        <v>25</v>
      </c>
    </row>
    <row r="2995" spans="1:19">
      <c r="A2995" t="s">
        <v>3069</v>
      </c>
      <c r="B2995" t="s">
        <v>13</v>
      </c>
      <c r="C2995" s="4">
        <v>28</v>
      </c>
      <c r="D2995" t="s">
        <v>40</v>
      </c>
      <c r="E2995" t="s">
        <v>41</v>
      </c>
      <c r="F2995" t="s">
        <v>96</v>
      </c>
      <c r="G2995" t="s">
        <v>27</v>
      </c>
      <c r="H2995" t="s">
        <v>37</v>
      </c>
      <c r="I2995" s="9">
        <v>45241</v>
      </c>
      <c r="J2995" s="9">
        <v>45255</v>
      </c>
      <c r="K2995" s="9">
        <v>45263</v>
      </c>
      <c r="L2995" t="s">
        <v>38</v>
      </c>
      <c r="M2995" s="5"/>
      <c r="P2995" s="4">
        <v>4</v>
      </c>
      <c r="Q2995" t="s">
        <v>21</v>
      </c>
      <c r="R2995" s="10" t="str">
        <f t="shared" si="92"/>
        <v>28-33</v>
      </c>
      <c r="S2995">
        <f t="shared" si="93"/>
        <v>22</v>
      </c>
    </row>
    <row r="2996" spans="1:19">
      <c r="A2996" t="s">
        <v>3070</v>
      </c>
      <c r="B2996" t="s">
        <v>13</v>
      </c>
      <c r="C2996" s="4">
        <v>22</v>
      </c>
      <c r="D2996" t="s">
        <v>14</v>
      </c>
      <c r="E2996" t="s">
        <v>65</v>
      </c>
      <c r="F2996" t="s">
        <v>96</v>
      </c>
      <c r="G2996" t="s">
        <v>27</v>
      </c>
      <c r="H2996" t="s">
        <v>37</v>
      </c>
      <c r="I2996" s="9">
        <v>45241</v>
      </c>
      <c r="J2996" s="9">
        <v>45256</v>
      </c>
      <c r="K2996" s="9">
        <v>45267</v>
      </c>
      <c r="L2996" t="s">
        <v>38</v>
      </c>
      <c r="M2996" s="5"/>
      <c r="P2996" s="4">
        <v>5</v>
      </c>
      <c r="Q2996" t="s">
        <v>28</v>
      </c>
      <c r="R2996" s="10" t="str">
        <f t="shared" si="92"/>
        <v>22-27</v>
      </c>
      <c r="S2996">
        <f t="shared" si="93"/>
        <v>26</v>
      </c>
    </row>
    <row r="2997" spans="1:19">
      <c r="A2997" t="s">
        <v>3071</v>
      </c>
      <c r="B2997" t="s">
        <v>30</v>
      </c>
      <c r="C2997" s="4">
        <v>24</v>
      </c>
      <c r="D2997" t="s">
        <v>24</v>
      </c>
      <c r="E2997" t="s">
        <v>43</v>
      </c>
      <c r="F2997" t="s">
        <v>26</v>
      </c>
      <c r="G2997" t="s">
        <v>17</v>
      </c>
      <c r="H2997" t="s">
        <v>48</v>
      </c>
      <c r="I2997" s="9">
        <v>45241</v>
      </c>
      <c r="J2997" s="9">
        <v>45257</v>
      </c>
      <c r="K2997" s="9">
        <v>45263</v>
      </c>
      <c r="L2997" t="s">
        <v>19</v>
      </c>
      <c r="M2997" s="4">
        <v>70961</v>
      </c>
      <c r="N2997">
        <v>4</v>
      </c>
      <c r="O2997" t="s">
        <v>20</v>
      </c>
      <c r="P2997" s="4">
        <v>4</v>
      </c>
      <c r="Q2997" t="s">
        <v>28</v>
      </c>
      <c r="R2997" s="10" t="str">
        <f t="shared" si="92"/>
        <v>22-27</v>
      </c>
      <c r="S2997">
        <f t="shared" si="93"/>
        <v>22</v>
      </c>
    </row>
    <row r="2998" spans="1:19">
      <c r="A2998" t="s">
        <v>3072</v>
      </c>
      <c r="B2998" t="s">
        <v>13</v>
      </c>
      <c r="C2998" s="4">
        <v>35</v>
      </c>
      <c r="D2998" t="s">
        <v>34</v>
      </c>
      <c r="E2998" t="s">
        <v>47</v>
      </c>
      <c r="F2998" t="s">
        <v>36</v>
      </c>
      <c r="G2998" t="s">
        <v>27</v>
      </c>
      <c r="H2998" t="s">
        <v>37</v>
      </c>
      <c r="I2998" s="9">
        <v>45241</v>
      </c>
      <c r="J2998" s="9">
        <v>45253</v>
      </c>
      <c r="K2998" s="9">
        <v>45260</v>
      </c>
      <c r="L2998" t="s">
        <v>19</v>
      </c>
      <c r="M2998" s="4">
        <v>76395</v>
      </c>
      <c r="N2998">
        <v>3.7</v>
      </c>
      <c r="O2998" t="s">
        <v>20</v>
      </c>
      <c r="P2998" s="4">
        <v>4</v>
      </c>
      <c r="Q2998" t="s">
        <v>21</v>
      </c>
      <c r="R2998" s="10" t="str">
        <f t="shared" si="92"/>
        <v>34-39</v>
      </c>
      <c r="S2998">
        <f t="shared" si="93"/>
        <v>19</v>
      </c>
    </row>
    <row r="2999" spans="1:19">
      <c r="A2999" t="s">
        <v>3073</v>
      </c>
      <c r="B2999" t="s">
        <v>13</v>
      </c>
      <c r="C2999" s="4">
        <v>27</v>
      </c>
      <c r="D2999" t="s">
        <v>34</v>
      </c>
      <c r="E2999" t="s">
        <v>47</v>
      </c>
      <c r="F2999" t="s">
        <v>36</v>
      </c>
      <c r="G2999" t="s">
        <v>27</v>
      </c>
      <c r="H2999" t="s">
        <v>48</v>
      </c>
      <c r="I2999" s="9">
        <v>45241</v>
      </c>
      <c r="J2999" s="9">
        <v>45251</v>
      </c>
      <c r="K2999" s="9">
        <v>45257</v>
      </c>
      <c r="L2999" t="s">
        <v>75</v>
      </c>
      <c r="M2999" s="5"/>
      <c r="P2999" s="5"/>
      <c r="Q2999" t="s">
        <v>28</v>
      </c>
      <c r="R2999" s="10" t="str">
        <f t="shared" si="92"/>
        <v>22-27</v>
      </c>
      <c r="S2999">
        <f t="shared" si="93"/>
        <v>16</v>
      </c>
    </row>
    <row r="3000" spans="1:19">
      <c r="A3000" t="s">
        <v>3074</v>
      </c>
      <c r="B3000" t="s">
        <v>13</v>
      </c>
      <c r="C3000" s="4">
        <v>23</v>
      </c>
      <c r="D3000" t="s">
        <v>14</v>
      </c>
      <c r="E3000" t="s">
        <v>65</v>
      </c>
      <c r="F3000" t="s">
        <v>50</v>
      </c>
      <c r="G3000" t="s">
        <v>27</v>
      </c>
      <c r="H3000" t="s">
        <v>18</v>
      </c>
      <c r="I3000" s="9">
        <v>45241</v>
      </c>
      <c r="J3000" s="9">
        <v>45261</v>
      </c>
      <c r="K3000" s="9">
        <v>45267</v>
      </c>
      <c r="L3000" t="s">
        <v>19</v>
      </c>
      <c r="M3000" s="4">
        <v>34292</v>
      </c>
      <c r="N3000">
        <v>4.8</v>
      </c>
      <c r="O3000" t="s">
        <v>20</v>
      </c>
      <c r="P3000" s="4">
        <v>1</v>
      </c>
      <c r="Q3000" t="s">
        <v>28</v>
      </c>
      <c r="R3000" s="10" t="str">
        <f t="shared" si="92"/>
        <v>22-27</v>
      </c>
      <c r="S3000">
        <f t="shared" si="93"/>
        <v>26</v>
      </c>
    </row>
    <row r="3001" spans="1:19">
      <c r="A3001" t="s">
        <v>3075</v>
      </c>
      <c r="B3001" t="s">
        <v>30</v>
      </c>
      <c r="C3001" s="4">
        <v>35</v>
      </c>
      <c r="D3001" t="s">
        <v>14</v>
      </c>
      <c r="E3001" t="s">
        <v>65</v>
      </c>
      <c r="F3001" t="s">
        <v>53</v>
      </c>
      <c r="G3001" t="s">
        <v>27</v>
      </c>
      <c r="H3001" t="s">
        <v>37</v>
      </c>
      <c r="I3001" s="9">
        <v>45241</v>
      </c>
      <c r="J3001" s="9">
        <v>45256</v>
      </c>
      <c r="K3001" s="9">
        <v>45260</v>
      </c>
      <c r="L3001" t="s">
        <v>19</v>
      </c>
      <c r="M3001" s="5"/>
      <c r="O3001" t="s">
        <v>45</v>
      </c>
      <c r="P3001" s="4">
        <v>4</v>
      </c>
      <c r="Q3001" t="s">
        <v>28</v>
      </c>
      <c r="R3001" s="10" t="str">
        <f t="shared" si="92"/>
        <v>34-39</v>
      </c>
      <c r="S3001">
        <f t="shared" si="93"/>
        <v>19</v>
      </c>
    </row>
    <row r="3002" spans="1:19">
      <c r="A3002" t="s">
        <v>3076</v>
      </c>
      <c r="B3002" t="s">
        <v>30</v>
      </c>
      <c r="C3002" s="4">
        <v>50</v>
      </c>
      <c r="D3002" t="s">
        <v>80</v>
      </c>
      <c r="E3002" t="s">
        <v>81</v>
      </c>
      <c r="F3002" t="s">
        <v>93</v>
      </c>
      <c r="G3002" t="s">
        <v>27</v>
      </c>
      <c r="H3002" t="s">
        <v>67</v>
      </c>
      <c r="I3002" s="9">
        <v>45241</v>
      </c>
      <c r="J3002" s="9">
        <v>45250</v>
      </c>
      <c r="K3002" s="9">
        <v>45257</v>
      </c>
      <c r="L3002" t="s">
        <v>38</v>
      </c>
      <c r="M3002" s="5"/>
      <c r="P3002" s="4">
        <v>5</v>
      </c>
      <c r="Q3002" t="s">
        <v>21</v>
      </c>
      <c r="R3002" s="10" t="str">
        <f t="shared" si="92"/>
        <v>46-51</v>
      </c>
      <c r="S3002">
        <f t="shared" si="93"/>
        <v>16</v>
      </c>
    </row>
    <row r="3003" spans="1:19">
      <c r="A3003" t="s">
        <v>3077</v>
      </c>
      <c r="B3003" t="s">
        <v>30</v>
      </c>
      <c r="C3003" s="4">
        <v>31</v>
      </c>
      <c r="D3003" t="s">
        <v>129</v>
      </c>
      <c r="E3003" t="s">
        <v>205</v>
      </c>
      <c r="F3003" t="s">
        <v>53</v>
      </c>
      <c r="G3003" t="s">
        <v>69</v>
      </c>
      <c r="H3003" t="s">
        <v>48</v>
      </c>
      <c r="I3003" s="9">
        <v>45242</v>
      </c>
      <c r="J3003" s="9">
        <v>45251</v>
      </c>
      <c r="K3003" s="9">
        <v>45256</v>
      </c>
      <c r="L3003" t="s">
        <v>19</v>
      </c>
      <c r="M3003" s="4">
        <v>83513</v>
      </c>
      <c r="N3003">
        <v>5</v>
      </c>
      <c r="O3003" t="s">
        <v>20</v>
      </c>
      <c r="P3003" s="4">
        <v>5</v>
      </c>
      <c r="Q3003" t="s">
        <v>28</v>
      </c>
      <c r="R3003" s="10" t="str">
        <f t="shared" si="92"/>
        <v>28-33</v>
      </c>
      <c r="S3003">
        <f t="shared" si="93"/>
        <v>14</v>
      </c>
    </row>
    <row r="3004" spans="1:19">
      <c r="A3004" t="s">
        <v>3078</v>
      </c>
      <c r="B3004" t="s">
        <v>13</v>
      </c>
      <c r="C3004" s="4">
        <v>34</v>
      </c>
      <c r="D3004" t="s">
        <v>24</v>
      </c>
      <c r="E3004" t="s">
        <v>43</v>
      </c>
      <c r="F3004" t="s">
        <v>36</v>
      </c>
      <c r="G3004" t="s">
        <v>27</v>
      </c>
      <c r="H3004" t="s">
        <v>37</v>
      </c>
      <c r="I3004" s="9">
        <v>45242</v>
      </c>
      <c r="J3004" s="9">
        <v>45254</v>
      </c>
      <c r="K3004" s="9">
        <v>45258</v>
      </c>
      <c r="L3004" t="s">
        <v>19</v>
      </c>
      <c r="M3004" s="4">
        <v>63066</v>
      </c>
      <c r="N3004">
        <v>4.2</v>
      </c>
      <c r="O3004" t="s">
        <v>20</v>
      </c>
      <c r="P3004" s="4">
        <v>5</v>
      </c>
      <c r="Q3004" t="s">
        <v>63</v>
      </c>
      <c r="R3004" s="10" t="str">
        <f t="shared" si="92"/>
        <v>34-39</v>
      </c>
      <c r="S3004">
        <f t="shared" si="93"/>
        <v>16</v>
      </c>
    </row>
    <row r="3005" spans="1:19">
      <c r="A3005" t="s">
        <v>3079</v>
      </c>
      <c r="B3005" t="s">
        <v>30</v>
      </c>
      <c r="C3005" s="4">
        <v>24</v>
      </c>
      <c r="D3005" t="s">
        <v>14</v>
      </c>
      <c r="E3005" t="s">
        <v>15</v>
      </c>
      <c r="F3005" t="s">
        <v>50</v>
      </c>
      <c r="G3005" t="s">
        <v>32</v>
      </c>
      <c r="H3005" t="s">
        <v>18</v>
      </c>
      <c r="I3005" s="9">
        <v>45242</v>
      </c>
      <c r="J3005" s="9">
        <v>45257</v>
      </c>
      <c r="K3005" s="9">
        <v>45263</v>
      </c>
      <c r="L3005" t="s">
        <v>19</v>
      </c>
      <c r="M3005" s="4">
        <v>36843</v>
      </c>
      <c r="N3005">
        <v>4.2</v>
      </c>
      <c r="O3005" t="s">
        <v>20</v>
      </c>
      <c r="P3005" s="4">
        <v>4</v>
      </c>
      <c r="Q3005" t="s">
        <v>28</v>
      </c>
      <c r="R3005" s="10" t="str">
        <f t="shared" si="92"/>
        <v>22-27</v>
      </c>
      <c r="S3005">
        <f t="shared" si="93"/>
        <v>21</v>
      </c>
    </row>
    <row r="3006" spans="1:19">
      <c r="A3006" t="s">
        <v>3080</v>
      </c>
      <c r="B3006" t="s">
        <v>13</v>
      </c>
      <c r="C3006" s="4">
        <v>34</v>
      </c>
      <c r="D3006" t="s">
        <v>14</v>
      </c>
      <c r="E3006" t="s">
        <v>15</v>
      </c>
      <c r="F3006" t="s">
        <v>61</v>
      </c>
      <c r="G3006" t="s">
        <v>17</v>
      </c>
      <c r="H3006" t="s">
        <v>51</v>
      </c>
      <c r="I3006" s="9">
        <v>45242</v>
      </c>
      <c r="J3006" s="9">
        <v>45257</v>
      </c>
      <c r="K3006" s="9">
        <v>45269</v>
      </c>
      <c r="L3006" t="s">
        <v>19</v>
      </c>
      <c r="M3006" s="4">
        <v>50087</v>
      </c>
      <c r="N3006">
        <v>4.9000000000000004</v>
      </c>
      <c r="O3006" t="s">
        <v>45</v>
      </c>
      <c r="P3006" s="4">
        <v>4</v>
      </c>
      <c r="Q3006" t="s">
        <v>21</v>
      </c>
      <c r="R3006" s="10" t="str">
        <f t="shared" si="92"/>
        <v>34-39</v>
      </c>
      <c r="S3006">
        <f t="shared" si="93"/>
        <v>27</v>
      </c>
    </row>
    <row r="3007" spans="1:19">
      <c r="A3007" t="s">
        <v>3081</v>
      </c>
      <c r="B3007" t="s">
        <v>30</v>
      </c>
      <c r="C3007" s="4">
        <v>25</v>
      </c>
      <c r="D3007" t="s">
        <v>40</v>
      </c>
      <c r="E3007" t="s">
        <v>41</v>
      </c>
      <c r="F3007" t="s">
        <v>16</v>
      </c>
      <c r="G3007" t="s">
        <v>17</v>
      </c>
      <c r="H3007" t="s">
        <v>51</v>
      </c>
      <c r="I3007" s="9">
        <v>45243</v>
      </c>
      <c r="J3007" s="9">
        <v>45254</v>
      </c>
      <c r="K3007" s="9">
        <v>45265</v>
      </c>
      <c r="L3007" t="s">
        <v>19</v>
      </c>
      <c r="M3007" s="4">
        <v>52276</v>
      </c>
      <c r="N3007">
        <v>4.5999999999999996</v>
      </c>
      <c r="O3007" t="s">
        <v>20</v>
      </c>
      <c r="P3007" s="4">
        <v>4</v>
      </c>
      <c r="Q3007" t="s">
        <v>21</v>
      </c>
      <c r="R3007" s="10" t="str">
        <f t="shared" si="92"/>
        <v>22-27</v>
      </c>
      <c r="S3007">
        <f t="shared" si="93"/>
        <v>22</v>
      </c>
    </row>
    <row r="3008" spans="1:19">
      <c r="A3008" t="s">
        <v>3082</v>
      </c>
      <c r="B3008" t="s">
        <v>23</v>
      </c>
      <c r="C3008" s="4">
        <v>28</v>
      </c>
      <c r="D3008" t="s">
        <v>14</v>
      </c>
      <c r="E3008" t="s">
        <v>15</v>
      </c>
      <c r="F3008" t="s">
        <v>61</v>
      </c>
      <c r="G3008" t="s">
        <v>27</v>
      </c>
      <c r="H3008" t="s">
        <v>48</v>
      </c>
      <c r="I3008" s="9">
        <v>45243</v>
      </c>
      <c r="J3008" s="9">
        <v>45261</v>
      </c>
      <c r="K3008" s="9">
        <v>45270</v>
      </c>
      <c r="L3008" t="s">
        <v>38</v>
      </c>
      <c r="M3008" s="5"/>
      <c r="P3008" s="4">
        <v>4</v>
      </c>
      <c r="Q3008" t="s">
        <v>28</v>
      </c>
      <c r="R3008" s="10" t="str">
        <f t="shared" si="92"/>
        <v>28-33</v>
      </c>
      <c r="S3008">
        <f t="shared" si="93"/>
        <v>27</v>
      </c>
    </row>
    <row r="3009" spans="1:19">
      <c r="A3009" t="s">
        <v>3083</v>
      </c>
      <c r="B3009" t="s">
        <v>13</v>
      </c>
      <c r="C3009" s="4">
        <v>23</v>
      </c>
      <c r="D3009" t="s">
        <v>129</v>
      </c>
      <c r="E3009" t="s">
        <v>205</v>
      </c>
      <c r="F3009" t="s">
        <v>106</v>
      </c>
      <c r="G3009" t="s">
        <v>27</v>
      </c>
      <c r="H3009" t="s">
        <v>48</v>
      </c>
      <c r="I3009" s="9">
        <v>45244</v>
      </c>
      <c r="J3009" s="9">
        <v>45254</v>
      </c>
      <c r="K3009" s="9">
        <v>45258</v>
      </c>
      <c r="L3009" t="s">
        <v>19</v>
      </c>
      <c r="M3009" s="4">
        <v>147350</v>
      </c>
      <c r="N3009">
        <v>4.4000000000000004</v>
      </c>
      <c r="O3009" t="s">
        <v>20</v>
      </c>
      <c r="P3009" s="4">
        <v>4</v>
      </c>
      <c r="Q3009" t="s">
        <v>28</v>
      </c>
      <c r="R3009" s="10" t="str">
        <f t="shared" si="92"/>
        <v>22-27</v>
      </c>
      <c r="S3009">
        <f t="shared" si="93"/>
        <v>14</v>
      </c>
    </row>
    <row r="3010" spans="1:19">
      <c r="A3010" t="s">
        <v>3084</v>
      </c>
      <c r="B3010" t="s">
        <v>30</v>
      </c>
      <c r="C3010" s="4">
        <v>35</v>
      </c>
      <c r="D3010" t="s">
        <v>14</v>
      </c>
      <c r="E3010" t="s">
        <v>65</v>
      </c>
      <c r="F3010" t="s">
        <v>26</v>
      </c>
      <c r="G3010" t="s">
        <v>27</v>
      </c>
      <c r="H3010" t="s">
        <v>37</v>
      </c>
      <c r="I3010" s="9">
        <v>45244</v>
      </c>
      <c r="J3010" s="9">
        <v>45252</v>
      </c>
      <c r="K3010" s="9">
        <v>45264</v>
      </c>
      <c r="L3010" t="s">
        <v>19</v>
      </c>
      <c r="M3010" s="4">
        <v>55523</v>
      </c>
      <c r="N3010">
        <v>3.8</v>
      </c>
      <c r="O3010" t="s">
        <v>20</v>
      </c>
      <c r="P3010" s="4">
        <v>4</v>
      </c>
      <c r="Q3010" t="s">
        <v>63</v>
      </c>
      <c r="R3010" s="10" t="str">
        <f t="shared" si="92"/>
        <v>34-39</v>
      </c>
      <c r="S3010">
        <f t="shared" si="93"/>
        <v>20</v>
      </c>
    </row>
    <row r="3011" spans="1:19">
      <c r="A3011" t="s">
        <v>3085</v>
      </c>
      <c r="B3011" t="s">
        <v>13</v>
      </c>
      <c r="C3011" s="4">
        <v>35</v>
      </c>
      <c r="D3011" t="s">
        <v>14</v>
      </c>
      <c r="E3011" t="s">
        <v>15</v>
      </c>
      <c r="F3011" t="s">
        <v>93</v>
      </c>
      <c r="G3011" t="s">
        <v>17</v>
      </c>
      <c r="H3011" t="s">
        <v>67</v>
      </c>
      <c r="I3011" s="9">
        <v>45244</v>
      </c>
      <c r="J3011" s="9">
        <v>45253</v>
      </c>
      <c r="K3011" s="9">
        <v>45260</v>
      </c>
      <c r="L3011" t="s">
        <v>19</v>
      </c>
      <c r="M3011" s="4">
        <v>114514</v>
      </c>
      <c r="N3011">
        <v>4.8</v>
      </c>
      <c r="O3011" t="s">
        <v>20</v>
      </c>
      <c r="P3011" s="5"/>
      <c r="Q3011" t="s">
        <v>63</v>
      </c>
      <c r="R3011" s="10" t="str">
        <f t="shared" ref="R3011:R3074" si="94">IF(AND(C3011&gt;=22,C3011&lt;=27),"22-27",
 IF(AND(C3011&gt;=28,C3011&lt;=33),"28-33",
 IF(AND(C3011&gt;=34,C3011&lt;=39),"34-39",
 IF(AND(C3011&gt;=40,C3011&lt;=45),"40-45",
 IF(AND(C3011&gt;=46,C3011&lt;=51),"46-51",
 IF(AND(C3011&gt;=52,C3011&lt;=57),"52-57","Other"))))))</f>
        <v>34-39</v>
      </c>
      <c r="S3011">
        <f t="shared" ref="S3011:S3074" si="95">K3011-I3011</f>
        <v>16</v>
      </c>
    </row>
    <row r="3012" spans="1:19">
      <c r="A3012" t="s">
        <v>3086</v>
      </c>
      <c r="B3012" t="s">
        <v>13</v>
      </c>
      <c r="C3012" s="4">
        <v>28</v>
      </c>
      <c r="D3012" t="s">
        <v>83</v>
      </c>
      <c r="E3012" t="s">
        <v>84</v>
      </c>
      <c r="F3012" t="s">
        <v>31</v>
      </c>
      <c r="G3012" t="s">
        <v>32</v>
      </c>
      <c r="H3012" t="s">
        <v>37</v>
      </c>
      <c r="I3012" s="9">
        <v>45244</v>
      </c>
      <c r="J3012" s="9">
        <v>45263</v>
      </c>
      <c r="K3012" s="9">
        <v>45267</v>
      </c>
      <c r="L3012" t="s">
        <v>19</v>
      </c>
      <c r="M3012" s="4">
        <v>63516</v>
      </c>
      <c r="N3012">
        <v>4.5</v>
      </c>
      <c r="O3012" t="s">
        <v>20</v>
      </c>
      <c r="P3012" s="4">
        <v>5</v>
      </c>
      <c r="Q3012" t="s">
        <v>21</v>
      </c>
      <c r="R3012" s="10" t="str">
        <f t="shared" si="94"/>
        <v>28-33</v>
      </c>
      <c r="S3012">
        <f t="shared" si="95"/>
        <v>23</v>
      </c>
    </row>
    <row r="3013" spans="1:19">
      <c r="A3013" t="s">
        <v>3087</v>
      </c>
      <c r="B3013" t="s">
        <v>13</v>
      </c>
      <c r="C3013" s="4">
        <v>29</v>
      </c>
      <c r="D3013" t="s">
        <v>24</v>
      </c>
      <c r="E3013" t="s">
        <v>25</v>
      </c>
      <c r="F3013" t="s">
        <v>26</v>
      </c>
      <c r="G3013" t="s">
        <v>69</v>
      </c>
      <c r="H3013" t="s">
        <v>37</v>
      </c>
      <c r="I3013" s="9">
        <v>45245</v>
      </c>
      <c r="J3013" s="9">
        <v>45253</v>
      </c>
      <c r="K3013" s="9">
        <v>45261</v>
      </c>
      <c r="L3013" t="s">
        <v>56</v>
      </c>
      <c r="M3013" s="5"/>
      <c r="P3013" s="4">
        <v>5</v>
      </c>
      <c r="Q3013" t="s">
        <v>28</v>
      </c>
      <c r="R3013" s="10" t="str">
        <f t="shared" si="94"/>
        <v>28-33</v>
      </c>
      <c r="S3013">
        <f t="shared" si="95"/>
        <v>16</v>
      </c>
    </row>
    <row r="3014" spans="1:19">
      <c r="A3014" t="s">
        <v>3088</v>
      </c>
      <c r="B3014" t="s">
        <v>13</v>
      </c>
      <c r="C3014" s="4">
        <v>22</v>
      </c>
      <c r="D3014" t="s">
        <v>24</v>
      </c>
      <c r="E3014" t="s">
        <v>43</v>
      </c>
      <c r="F3014" t="s">
        <v>26</v>
      </c>
      <c r="G3014" t="s">
        <v>27</v>
      </c>
      <c r="H3014" t="s">
        <v>67</v>
      </c>
      <c r="I3014" s="9">
        <v>45245</v>
      </c>
      <c r="J3014" s="9">
        <v>45266</v>
      </c>
      <c r="K3014" s="9">
        <v>45274</v>
      </c>
      <c r="L3014" t="s">
        <v>75</v>
      </c>
      <c r="M3014" s="5"/>
      <c r="P3014" s="4">
        <v>4</v>
      </c>
      <c r="Q3014" t="s">
        <v>28</v>
      </c>
      <c r="R3014" s="10" t="str">
        <f t="shared" si="94"/>
        <v>22-27</v>
      </c>
      <c r="S3014">
        <f t="shared" si="95"/>
        <v>29</v>
      </c>
    </row>
    <row r="3015" spans="1:19">
      <c r="A3015" t="s">
        <v>3089</v>
      </c>
      <c r="B3015" t="s">
        <v>13</v>
      </c>
      <c r="C3015" s="4">
        <v>38</v>
      </c>
      <c r="D3015" t="s">
        <v>34</v>
      </c>
      <c r="E3015" t="s">
        <v>47</v>
      </c>
      <c r="F3015" t="s">
        <v>93</v>
      </c>
      <c r="G3015" t="s">
        <v>17</v>
      </c>
      <c r="H3015" t="s">
        <v>37</v>
      </c>
      <c r="I3015" s="9">
        <v>45247</v>
      </c>
      <c r="J3015" s="9">
        <v>45256</v>
      </c>
      <c r="K3015" s="9">
        <v>45260</v>
      </c>
      <c r="L3015" t="s">
        <v>38</v>
      </c>
      <c r="M3015" s="5"/>
      <c r="P3015" s="4">
        <v>5</v>
      </c>
      <c r="Q3015" t="s">
        <v>28</v>
      </c>
      <c r="R3015" s="10" t="str">
        <f t="shared" si="94"/>
        <v>34-39</v>
      </c>
      <c r="S3015">
        <f t="shared" si="95"/>
        <v>13</v>
      </c>
    </row>
    <row r="3016" spans="1:19">
      <c r="A3016" t="s">
        <v>3090</v>
      </c>
      <c r="B3016" t="s">
        <v>30</v>
      </c>
      <c r="C3016" s="4">
        <v>38</v>
      </c>
      <c r="D3016" t="s">
        <v>14</v>
      </c>
      <c r="E3016" t="s">
        <v>65</v>
      </c>
      <c r="F3016" t="s">
        <v>16</v>
      </c>
      <c r="G3016" t="s">
        <v>17</v>
      </c>
      <c r="H3016" t="s">
        <v>18</v>
      </c>
      <c r="I3016" s="9">
        <v>45247</v>
      </c>
      <c r="J3016" s="9">
        <v>45262</v>
      </c>
      <c r="K3016" s="9">
        <v>45271</v>
      </c>
      <c r="L3016" t="s">
        <v>19</v>
      </c>
      <c r="M3016" s="4">
        <v>53185</v>
      </c>
      <c r="N3016">
        <v>4.4000000000000004</v>
      </c>
      <c r="O3016" t="s">
        <v>45</v>
      </c>
      <c r="P3016" s="4">
        <v>5</v>
      </c>
      <c r="Q3016" t="s">
        <v>28</v>
      </c>
      <c r="R3016" s="10" t="str">
        <f t="shared" si="94"/>
        <v>34-39</v>
      </c>
      <c r="S3016">
        <f t="shared" si="95"/>
        <v>24</v>
      </c>
    </row>
    <row r="3017" spans="1:19">
      <c r="A3017" t="s">
        <v>3091</v>
      </c>
      <c r="B3017" t="s">
        <v>13</v>
      </c>
      <c r="C3017" s="4">
        <v>26</v>
      </c>
      <c r="D3017" t="s">
        <v>24</v>
      </c>
      <c r="E3017" t="s">
        <v>43</v>
      </c>
      <c r="F3017" t="s">
        <v>31</v>
      </c>
      <c r="G3017" t="s">
        <v>27</v>
      </c>
      <c r="H3017" t="s">
        <v>18</v>
      </c>
      <c r="I3017" s="9">
        <v>45247</v>
      </c>
      <c r="J3017" s="9">
        <v>45265</v>
      </c>
      <c r="K3017" s="9">
        <v>45277</v>
      </c>
      <c r="L3017" t="s">
        <v>19</v>
      </c>
      <c r="M3017" s="4">
        <v>81769</v>
      </c>
      <c r="N3017">
        <v>3.5</v>
      </c>
      <c r="O3017" t="s">
        <v>20</v>
      </c>
      <c r="P3017" s="4">
        <v>2</v>
      </c>
      <c r="Q3017" t="s">
        <v>28</v>
      </c>
      <c r="R3017" s="10" t="str">
        <f t="shared" si="94"/>
        <v>22-27</v>
      </c>
      <c r="S3017">
        <f t="shared" si="95"/>
        <v>30</v>
      </c>
    </row>
    <row r="3018" spans="1:19">
      <c r="A3018" t="s">
        <v>3092</v>
      </c>
      <c r="B3018" t="s">
        <v>30</v>
      </c>
      <c r="C3018" s="4">
        <v>25</v>
      </c>
      <c r="D3018" t="s">
        <v>24</v>
      </c>
      <c r="E3018" t="s">
        <v>43</v>
      </c>
      <c r="F3018" t="s">
        <v>44</v>
      </c>
      <c r="G3018" t="s">
        <v>27</v>
      </c>
      <c r="H3018" t="s">
        <v>48</v>
      </c>
      <c r="I3018" s="9">
        <v>45248</v>
      </c>
      <c r="J3018" s="9">
        <v>45256</v>
      </c>
      <c r="K3018" s="9">
        <v>45260</v>
      </c>
      <c r="L3018" t="s">
        <v>19</v>
      </c>
      <c r="M3018" s="4">
        <v>57839</v>
      </c>
      <c r="N3018">
        <v>3.6</v>
      </c>
      <c r="O3018" t="s">
        <v>20</v>
      </c>
      <c r="P3018" s="4">
        <v>4</v>
      </c>
      <c r="Q3018" t="s">
        <v>21</v>
      </c>
      <c r="R3018" s="10" t="str">
        <f t="shared" si="94"/>
        <v>22-27</v>
      </c>
      <c r="S3018">
        <f t="shared" si="95"/>
        <v>12</v>
      </c>
    </row>
    <row r="3019" spans="1:19">
      <c r="A3019" t="s">
        <v>3093</v>
      </c>
      <c r="B3019" t="s">
        <v>13</v>
      </c>
      <c r="C3019" s="4">
        <v>26</v>
      </c>
      <c r="D3019" t="s">
        <v>24</v>
      </c>
      <c r="E3019" t="s">
        <v>43</v>
      </c>
      <c r="F3019" t="s">
        <v>53</v>
      </c>
      <c r="G3019" t="s">
        <v>32</v>
      </c>
      <c r="H3019" t="s">
        <v>37</v>
      </c>
      <c r="I3019" s="9">
        <v>45248</v>
      </c>
      <c r="J3019" s="9">
        <v>45258</v>
      </c>
      <c r="K3019" s="9">
        <v>45265</v>
      </c>
      <c r="L3019" t="s">
        <v>19</v>
      </c>
      <c r="M3019" s="5"/>
      <c r="O3019" t="s">
        <v>45</v>
      </c>
      <c r="P3019" s="4">
        <v>4</v>
      </c>
      <c r="Q3019" t="s">
        <v>28</v>
      </c>
      <c r="R3019" s="10" t="str">
        <f t="shared" si="94"/>
        <v>22-27</v>
      </c>
      <c r="S3019">
        <f t="shared" si="95"/>
        <v>17</v>
      </c>
    </row>
    <row r="3020" spans="1:19">
      <c r="A3020" t="s">
        <v>3094</v>
      </c>
      <c r="B3020" t="s">
        <v>13</v>
      </c>
      <c r="C3020" s="4">
        <v>32</v>
      </c>
      <c r="D3020" t="s">
        <v>14</v>
      </c>
      <c r="E3020" t="s">
        <v>65</v>
      </c>
      <c r="F3020" t="s">
        <v>36</v>
      </c>
      <c r="G3020" t="s">
        <v>27</v>
      </c>
      <c r="H3020" t="s">
        <v>18</v>
      </c>
      <c r="I3020" s="9">
        <v>45248</v>
      </c>
      <c r="J3020" s="9">
        <v>45262</v>
      </c>
      <c r="K3020" s="9">
        <v>45271</v>
      </c>
      <c r="L3020" t="s">
        <v>19</v>
      </c>
      <c r="M3020" s="4">
        <v>72660</v>
      </c>
      <c r="N3020">
        <v>3.9</v>
      </c>
      <c r="O3020" t="s">
        <v>20</v>
      </c>
      <c r="P3020" s="4">
        <v>4</v>
      </c>
      <c r="Q3020" t="s">
        <v>21</v>
      </c>
      <c r="R3020" s="10" t="str">
        <f t="shared" si="94"/>
        <v>28-33</v>
      </c>
      <c r="S3020">
        <f t="shared" si="95"/>
        <v>23</v>
      </c>
    </row>
    <row r="3021" spans="1:19">
      <c r="A3021" t="s">
        <v>3095</v>
      </c>
      <c r="B3021" t="s">
        <v>30</v>
      </c>
      <c r="C3021" s="4">
        <v>33</v>
      </c>
      <c r="D3021" t="s">
        <v>129</v>
      </c>
      <c r="E3021" t="s">
        <v>205</v>
      </c>
      <c r="F3021" t="s">
        <v>96</v>
      </c>
      <c r="G3021" t="s">
        <v>69</v>
      </c>
      <c r="H3021" t="s">
        <v>37</v>
      </c>
      <c r="I3021" s="9">
        <v>45248</v>
      </c>
      <c r="J3021" s="9">
        <v>45265</v>
      </c>
      <c r="K3021" s="9">
        <v>45270</v>
      </c>
      <c r="L3021" t="s">
        <v>19</v>
      </c>
      <c r="M3021" s="4">
        <v>54964</v>
      </c>
      <c r="N3021">
        <v>4.0999999999999996</v>
      </c>
      <c r="O3021" t="s">
        <v>20</v>
      </c>
      <c r="P3021" s="4">
        <v>4</v>
      </c>
      <c r="Q3021" t="s">
        <v>28</v>
      </c>
      <c r="R3021" s="10" t="str">
        <f t="shared" si="94"/>
        <v>28-33</v>
      </c>
      <c r="S3021">
        <f t="shared" si="95"/>
        <v>22</v>
      </c>
    </row>
    <row r="3022" spans="1:19">
      <c r="A3022" t="s">
        <v>3096</v>
      </c>
      <c r="B3022" t="s">
        <v>13</v>
      </c>
      <c r="C3022" s="4">
        <v>37</v>
      </c>
      <c r="D3022" t="s">
        <v>14</v>
      </c>
      <c r="E3022" t="s">
        <v>15</v>
      </c>
      <c r="F3022" t="s">
        <v>16</v>
      </c>
      <c r="G3022" t="s">
        <v>27</v>
      </c>
      <c r="H3022" t="s">
        <v>37</v>
      </c>
      <c r="I3022" s="9">
        <v>45248</v>
      </c>
      <c r="J3022" s="9">
        <v>45266</v>
      </c>
      <c r="K3022" s="9">
        <v>45271</v>
      </c>
      <c r="L3022" t="s">
        <v>19</v>
      </c>
      <c r="M3022" s="4">
        <v>61861</v>
      </c>
      <c r="N3022">
        <v>4.3</v>
      </c>
      <c r="O3022" t="s">
        <v>20</v>
      </c>
      <c r="P3022" s="4">
        <v>5</v>
      </c>
      <c r="Q3022" t="s">
        <v>28</v>
      </c>
      <c r="R3022" s="10" t="str">
        <f t="shared" si="94"/>
        <v>34-39</v>
      </c>
      <c r="S3022">
        <f t="shared" si="95"/>
        <v>23</v>
      </c>
    </row>
    <row r="3023" spans="1:19">
      <c r="A3023" t="s">
        <v>3097</v>
      </c>
      <c r="B3023" t="s">
        <v>13</v>
      </c>
      <c r="C3023" s="4">
        <v>23</v>
      </c>
      <c r="D3023" t="s">
        <v>34</v>
      </c>
      <c r="E3023" t="s">
        <v>47</v>
      </c>
      <c r="F3023" t="s">
        <v>50</v>
      </c>
      <c r="G3023" t="s">
        <v>27</v>
      </c>
      <c r="H3023" t="s">
        <v>48</v>
      </c>
      <c r="I3023" s="9">
        <v>45249</v>
      </c>
      <c r="J3023" s="9">
        <v>45262</v>
      </c>
      <c r="K3023" s="9">
        <v>45274</v>
      </c>
      <c r="L3023" t="s">
        <v>19</v>
      </c>
      <c r="M3023" s="4">
        <v>54455</v>
      </c>
      <c r="N3023">
        <v>4.5</v>
      </c>
      <c r="O3023" t="s">
        <v>20</v>
      </c>
      <c r="P3023" s="4">
        <v>5</v>
      </c>
      <c r="Q3023" t="s">
        <v>63</v>
      </c>
      <c r="R3023" s="10" t="str">
        <f t="shared" si="94"/>
        <v>22-27</v>
      </c>
      <c r="S3023">
        <f t="shared" si="95"/>
        <v>25</v>
      </c>
    </row>
    <row r="3024" spans="1:19">
      <c r="A3024" t="s">
        <v>3098</v>
      </c>
      <c r="B3024" t="s">
        <v>30</v>
      </c>
      <c r="C3024" s="4">
        <v>31</v>
      </c>
      <c r="D3024" t="s">
        <v>24</v>
      </c>
      <c r="E3024" t="s">
        <v>43</v>
      </c>
      <c r="F3024" t="s">
        <v>106</v>
      </c>
      <c r="G3024" t="s">
        <v>17</v>
      </c>
      <c r="H3024" t="s">
        <v>18</v>
      </c>
      <c r="I3024" s="9">
        <v>45249</v>
      </c>
      <c r="J3024" s="9">
        <v>45259</v>
      </c>
      <c r="K3024" s="9">
        <v>45270</v>
      </c>
      <c r="L3024" t="s">
        <v>19</v>
      </c>
      <c r="M3024" s="5"/>
      <c r="O3024" t="s">
        <v>20</v>
      </c>
      <c r="P3024" s="4">
        <v>3</v>
      </c>
      <c r="Q3024" t="s">
        <v>28</v>
      </c>
      <c r="R3024" s="10" t="str">
        <f t="shared" si="94"/>
        <v>28-33</v>
      </c>
      <c r="S3024">
        <f t="shared" si="95"/>
        <v>21</v>
      </c>
    </row>
    <row r="3025" spans="1:19">
      <c r="A3025" t="s">
        <v>3099</v>
      </c>
      <c r="B3025" t="s">
        <v>13</v>
      </c>
      <c r="C3025" s="4">
        <v>25</v>
      </c>
      <c r="D3025" t="s">
        <v>83</v>
      </c>
      <c r="E3025" t="s">
        <v>117</v>
      </c>
      <c r="F3025" t="s">
        <v>50</v>
      </c>
      <c r="G3025" t="s">
        <v>27</v>
      </c>
      <c r="H3025" t="s">
        <v>37</v>
      </c>
      <c r="I3025" s="9">
        <v>45249</v>
      </c>
      <c r="J3025" s="9">
        <v>45261</v>
      </c>
      <c r="K3025" s="9">
        <v>45266</v>
      </c>
      <c r="L3025" t="s">
        <v>56</v>
      </c>
      <c r="M3025" s="5"/>
      <c r="P3025" s="4">
        <v>2</v>
      </c>
      <c r="Q3025" t="s">
        <v>28</v>
      </c>
      <c r="R3025" s="10" t="str">
        <f t="shared" si="94"/>
        <v>22-27</v>
      </c>
      <c r="S3025">
        <f t="shared" si="95"/>
        <v>17</v>
      </c>
    </row>
    <row r="3026" spans="1:19">
      <c r="A3026" t="s">
        <v>3100</v>
      </c>
      <c r="B3026" t="s">
        <v>13</v>
      </c>
      <c r="C3026" s="4">
        <v>31</v>
      </c>
      <c r="D3026" t="s">
        <v>24</v>
      </c>
      <c r="E3026" t="s">
        <v>25</v>
      </c>
      <c r="F3026" t="s">
        <v>106</v>
      </c>
      <c r="G3026" t="s">
        <v>69</v>
      </c>
      <c r="H3026" t="s">
        <v>37</v>
      </c>
      <c r="I3026" s="9">
        <v>45250</v>
      </c>
      <c r="J3026" s="9">
        <v>45267</v>
      </c>
      <c r="K3026" s="9">
        <v>45279</v>
      </c>
      <c r="L3026" t="s">
        <v>19</v>
      </c>
      <c r="M3026" s="4">
        <v>152283</v>
      </c>
      <c r="N3026">
        <v>4.5999999999999996</v>
      </c>
      <c r="O3026" t="s">
        <v>20</v>
      </c>
      <c r="P3026" s="5"/>
      <c r="Q3026" t="s">
        <v>28</v>
      </c>
      <c r="R3026" s="10" t="str">
        <f t="shared" si="94"/>
        <v>28-33</v>
      </c>
      <c r="S3026">
        <f t="shared" si="95"/>
        <v>29</v>
      </c>
    </row>
    <row r="3027" spans="1:19">
      <c r="A3027" t="s">
        <v>3101</v>
      </c>
      <c r="B3027" t="s">
        <v>13</v>
      </c>
      <c r="C3027" s="4">
        <v>28</v>
      </c>
      <c r="D3027" t="s">
        <v>24</v>
      </c>
      <c r="E3027" t="s">
        <v>25</v>
      </c>
      <c r="F3027" t="s">
        <v>78</v>
      </c>
      <c r="G3027" t="s">
        <v>32</v>
      </c>
      <c r="H3027" t="s">
        <v>37</v>
      </c>
      <c r="I3027" s="9">
        <v>45250</v>
      </c>
      <c r="J3027" s="9">
        <v>45267</v>
      </c>
      <c r="K3027" s="9">
        <v>45272</v>
      </c>
      <c r="L3027" t="s">
        <v>19</v>
      </c>
      <c r="M3027" s="4">
        <v>48431</v>
      </c>
      <c r="N3027">
        <v>4</v>
      </c>
      <c r="O3027" t="s">
        <v>20</v>
      </c>
      <c r="P3027" s="4">
        <v>4</v>
      </c>
      <c r="Q3027" t="s">
        <v>28</v>
      </c>
      <c r="R3027" s="10" t="str">
        <f t="shared" si="94"/>
        <v>28-33</v>
      </c>
      <c r="S3027">
        <f t="shared" si="95"/>
        <v>22</v>
      </c>
    </row>
    <row r="3028" spans="1:19">
      <c r="A3028" t="s">
        <v>3102</v>
      </c>
      <c r="B3028" t="s">
        <v>23</v>
      </c>
      <c r="C3028" s="4">
        <v>31</v>
      </c>
      <c r="D3028" t="s">
        <v>34</v>
      </c>
      <c r="E3028" t="s">
        <v>47</v>
      </c>
      <c r="F3028" t="s">
        <v>50</v>
      </c>
      <c r="G3028" t="s">
        <v>17</v>
      </c>
      <c r="H3028" t="s">
        <v>18</v>
      </c>
      <c r="I3028" s="9">
        <v>45250</v>
      </c>
      <c r="J3028" s="9">
        <v>45259</v>
      </c>
      <c r="K3028" s="9">
        <v>45266</v>
      </c>
      <c r="L3028" t="s">
        <v>19</v>
      </c>
      <c r="M3028" s="4">
        <v>51637</v>
      </c>
      <c r="N3028">
        <v>3.9</v>
      </c>
      <c r="O3028" t="s">
        <v>20</v>
      </c>
      <c r="P3028" s="4">
        <v>3</v>
      </c>
      <c r="Q3028" t="s">
        <v>28</v>
      </c>
      <c r="R3028" s="10" t="str">
        <f t="shared" si="94"/>
        <v>28-33</v>
      </c>
      <c r="S3028">
        <f t="shared" si="95"/>
        <v>16</v>
      </c>
    </row>
    <row r="3029" spans="1:19">
      <c r="A3029" t="s">
        <v>3103</v>
      </c>
      <c r="B3029" t="s">
        <v>30</v>
      </c>
      <c r="C3029" s="4">
        <v>37</v>
      </c>
      <c r="D3029" t="s">
        <v>14</v>
      </c>
      <c r="E3029" t="s">
        <v>15</v>
      </c>
      <c r="F3029" t="s">
        <v>16</v>
      </c>
      <c r="G3029" t="s">
        <v>66</v>
      </c>
      <c r="H3029" t="s">
        <v>37</v>
      </c>
      <c r="I3029" s="9">
        <v>45250</v>
      </c>
      <c r="J3029" s="9">
        <v>45270</v>
      </c>
      <c r="K3029" s="9">
        <v>45277</v>
      </c>
      <c r="L3029" t="s">
        <v>19</v>
      </c>
      <c r="M3029" s="4">
        <v>56577</v>
      </c>
      <c r="N3029">
        <v>4.7</v>
      </c>
      <c r="O3029" t="s">
        <v>20</v>
      </c>
      <c r="P3029" s="4">
        <v>2</v>
      </c>
      <c r="Q3029" t="s">
        <v>21</v>
      </c>
      <c r="R3029" s="10" t="str">
        <f t="shared" si="94"/>
        <v>34-39</v>
      </c>
      <c r="S3029">
        <f t="shared" si="95"/>
        <v>27</v>
      </c>
    </row>
    <row r="3030" spans="1:19">
      <c r="A3030" t="s">
        <v>3104</v>
      </c>
      <c r="B3030" t="s">
        <v>30</v>
      </c>
      <c r="C3030" s="4">
        <v>29</v>
      </c>
      <c r="D3030" t="s">
        <v>14</v>
      </c>
      <c r="E3030" t="s">
        <v>65</v>
      </c>
      <c r="F3030" t="s">
        <v>44</v>
      </c>
      <c r="G3030" t="s">
        <v>27</v>
      </c>
      <c r="H3030" t="s">
        <v>37</v>
      </c>
      <c r="I3030" s="9">
        <v>45251</v>
      </c>
      <c r="J3030" s="9">
        <v>45260</v>
      </c>
      <c r="K3030" s="9">
        <v>45269</v>
      </c>
      <c r="L3030" t="s">
        <v>19</v>
      </c>
      <c r="M3030" s="4">
        <v>80811</v>
      </c>
      <c r="N3030">
        <v>3.7</v>
      </c>
      <c r="O3030" t="s">
        <v>20</v>
      </c>
      <c r="P3030" s="5"/>
      <c r="Q3030" t="s">
        <v>21</v>
      </c>
      <c r="R3030" s="10" t="str">
        <f t="shared" si="94"/>
        <v>28-33</v>
      </c>
      <c r="S3030">
        <f t="shared" si="95"/>
        <v>18</v>
      </c>
    </row>
    <row r="3031" spans="1:19">
      <c r="A3031" t="s">
        <v>3105</v>
      </c>
      <c r="B3031" t="s">
        <v>30</v>
      </c>
      <c r="C3031" s="4">
        <v>24</v>
      </c>
      <c r="D3031" t="s">
        <v>24</v>
      </c>
      <c r="E3031" t="s">
        <v>43</v>
      </c>
      <c r="F3031" t="s">
        <v>61</v>
      </c>
      <c r="G3031" t="s">
        <v>17</v>
      </c>
      <c r="H3031" t="s">
        <v>37</v>
      </c>
      <c r="I3031" s="9">
        <v>45251</v>
      </c>
      <c r="J3031" s="9">
        <v>45269</v>
      </c>
      <c r="K3031" s="9">
        <v>45278</v>
      </c>
      <c r="L3031" t="s">
        <v>19</v>
      </c>
      <c r="M3031" s="4">
        <v>56464</v>
      </c>
      <c r="N3031">
        <v>3.8</v>
      </c>
      <c r="O3031" t="s">
        <v>45</v>
      </c>
      <c r="P3031" s="4">
        <v>1</v>
      </c>
      <c r="Q3031" t="s">
        <v>63</v>
      </c>
      <c r="R3031" s="10" t="str">
        <f t="shared" si="94"/>
        <v>22-27</v>
      </c>
      <c r="S3031">
        <f t="shared" si="95"/>
        <v>27</v>
      </c>
    </row>
    <row r="3032" spans="1:19">
      <c r="A3032" t="s">
        <v>3106</v>
      </c>
      <c r="B3032" t="s">
        <v>13</v>
      </c>
      <c r="C3032" s="4">
        <v>22</v>
      </c>
      <c r="D3032" t="s">
        <v>34</v>
      </c>
      <c r="E3032" t="s">
        <v>35</v>
      </c>
      <c r="F3032" t="s">
        <v>16</v>
      </c>
      <c r="G3032" t="s">
        <v>69</v>
      </c>
      <c r="H3032" t="s">
        <v>51</v>
      </c>
      <c r="I3032" s="9">
        <v>45251</v>
      </c>
      <c r="J3032" s="9">
        <v>45271</v>
      </c>
      <c r="K3032" s="9">
        <v>45281</v>
      </c>
      <c r="L3032" t="s">
        <v>38</v>
      </c>
      <c r="M3032" s="5"/>
      <c r="P3032" s="4">
        <v>4</v>
      </c>
      <c r="Q3032" t="s">
        <v>21</v>
      </c>
      <c r="R3032" s="10" t="str">
        <f t="shared" si="94"/>
        <v>22-27</v>
      </c>
      <c r="S3032">
        <f t="shared" si="95"/>
        <v>30</v>
      </c>
    </row>
    <row r="3033" spans="1:19">
      <c r="A3033" t="s">
        <v>3107</v>
      </c>
      <c r="B3033" t="s">
        <v>13</v>
      </c>
      <c r="C3033" s="4">
        <v>36</v>
      </c>
      <c r="D3033" t="s">
        <v>80</v>
      </c>
      <c r="E3033" t="s">
        <v>81</v>
      </c>
      <c r="F3033" t="s">
        <v>50</v>
      </c>
      <c r="G3033" t="s">
        <v>17</v>
      </c>
      <c r="H3033" t="s">
        <v>18</v>
      </c>
      <c r="I3033" s="9">
        <v>45252</v>
      </c>
      <c r="J3033" s="9">
        <v>45268</v>
      </c>
      <c r="K3033" s="9">
        <v>45273</v>
      </c>
      <c r="L3033" t="s">
        <v>38</v>
      </c>
      <c r="M3033" s="5"/>
      <c r="P3033" s="4">
        <v>5</v>
      </c>
      <c r="Q3033" t="s">
        <v>28</v>
      </c>
      <c r="R3033" s="10" t="str">
        <f t="shared" si="94"/>
        <v>34-39</v>
      </c>
      <c r="S3033">
        <f t="shared" si="95"/>
        <v>21</v>
      </c>
    </row>
    <row r="3034" spans="1:19">
      <c r="A3034" t="s">
        <v>3108</v>
      </c>
      <c r="B3034" t="s">
        <v>30</v>
      </c>
      <c r="C3034" s="4">
        <v>25</v>
      </c>
      <c r="D3034" t="s">
        <v>14</v>
      </c>
      <c r="E3034" t="s">
        <v>15</v>
      </c>
      <c r="F3034" t="s">
        <v>26</v>
      </c>
      <c r="G3034" t="s">
        <v>27</v>
      </c>
      <c r="H3034" t="s">
        <v>18</v>
      </c>
      <c r="I3034" s="9">
        <v>45252</v>
      </c>
      <c r="J3034" s="9">
        <v>45272</v>
      </c>
      <c r="K3034" s="9">
        <v>45282</v>
      </c>
      <c r="L3034" t="s">
        <v>75</v>
      </c>
      <c r="M3034" s="5"/>
      <c r="P3034" s="4">
        <v>5</v>
      </c>
      <c r="Q3034" t="s">
        <v>28</v>
      </c>
      <c r="R3034" s="10" t="str">
        <f t="shared" si="94"/>
        <v>22-27</v>
      </c>
      <c r="S3034">
        <f t="shared" si="95"/>
        <v>30</v>
      </c>
    </row>
    <row r="3035" spans="1:19">
      <c r="A3035" t="s">
        <v>3109</v>
      </c>
      <c r="B3035" t="s">
        <v>13</v>
      </c>
      <c r="C3035" s="4">
        <v>23</v>
      </c>
      <c r="D3035" t="s">
        <v>129</v>
      </c>
      <c r="E3035" t="s">
        <v>130</v>
      </c>
      <c r="F3035" t="s">
        <v>61</v>
      </c>
      <c r="G3035" t="s">
        <v>27</v>
      </c>
      <c r="H3035" t="s">
        <v>37</v>
      </c>
      <c r="I3035" s="9">
        <v>45253</v>
      </c>
      <c r="J3035" s="9">
        <v>45268</v>
      </c>
      <c r="K3035" s="9">
        <v>45276</v>
      </c>
      <c r="L3035" t="s">
        <v>19</v>
      </c>
      <c r="M3035" s="4">
        <v>64315</v>
      </c>
      <c r="N3035">
        <v>3.9</v>
      </c>
      <c r="O3035" t="s">
        <v>20</v>
      </c>
      <c r="P3035" s="4">
        <v>4</v>
      </c>
      <c r="Q3035" t="s">
        <v>28</v>
      </c>
      <c r="R3035" s="10" t="str">
        <f t="shared" si="94"/>
        <v>22-27</v>
      </c>
      <c r="S3035">
        <f t="shared" si="95"/>
        <v>23</v>
      </c>
    </row>
    <row r="3036" spans="1:19">
      <c r="A3036" t="s">
        <v>3110</v>
      </c>
      <c r="B3036" t="s">
        <v>13</v>
      </c>
      <c r="C3036" s="4">
        <v>31</v>
      </c>
      <c r="D3036" t="s">
        <v>14</v>
      </c>
      <c r="E3036" t="s">
        <v>65</v>
      </c>
      <c r="F3036" t="s">
        <v>44</v>
      </c>
      <c r="G3036" t="s">
        <v>17</v>
      </c>
      <c r="H3036" t="s">
        <v>18</v>
      </c>
      <c r="I3036" s="9">
        <v>45253</v>
      </c>
      <c r="J3036" s="9">
        <v>45273</v>
      </c>
      <c r="K3036" s="9">
        <v>45279</v>
      </c>
      <c r="L3036" t="s">
        <v>19</v>
      </c>
      <c r="M3036" s="4">
        <v>61192</v>
      </c>
      <c r="N3036">
        <v>4.5</v>
      </c>
      <c r="O3036" t="s">
        <v>20</v>
      </c>
      <c r="P3036" s="4">
        <v>4</v>
      </c>
      <c r="Q3036" t="s">
        <v>28</v>
      </c>
      <c r="R3036" s="10" t="str">
        <f t="shared" si="94"/>
        <v>28-33</v>
      </c>
      <c r="S3036">
        <f t="shared" si="95"/>
        <v>26</v>
      </c>
    </row>
    <row r="3037" spans="1:19">
      <c r="A3037" t="s">
        <v>3111</v>
      </c>
      <c r="B3037" t="s">
        <v>13</v>
      </c>
      <c r="C3037" s="4">
        <v>40</v>
      </c>
      <c r="D3037" t="s">
        <v>14</v>
      </c>
      <c r="E3037" t="s">
        <v>65</v>
      </c>
      <c r="F3037" t="s">
        <v>96</v>
      </c>
      <c r="G3037" t="s">
        <v>17</v>
      </c>
      <c r="H3037" t="s">
        <v>51</v>
      </c>
      <c r="I3037" s="9">
        <v>45253</v>
      </c>
      <c r="J3037" s="9">
        <v>45268</v>
      </c>
      <c r="K3037" s="9">
        <v>45272</v>
      </c>
      <c r="L3037" t="s">
        <v>19</v>
      </c>
      <c r="M3037" s="4">
        <v>58387</v>
      </c>
      <c r="N3037">
        <v>4.2</v>
      </c>
      <c r="O3037" t="s">
        <v>20</v>
      </c>
      <c r="P3037" s="5"/>
      <c r="Q3037" t="s">
        <v>63</v>
      </c>
      <c r="R3037" s="10" t="str">
        <f t="shared" si="94"/>
        <v>40-45</v>
      </c>
      <c r="S3037">
        <f t="shared" si="95"/>
        <v>19</v>
      </c>
    </row>
    <row r="3038" spans="1:19">
      <c r="A3038" t="s">
        <v>3112</v>
      </c>
      <c r="B3038" t="s">
        <v>13</v>
      </c>
      <c r="C3038" s="4">
        <v>25</v>
      </c>
      <c r="D3038" t="s">
        <v>14</v>
      </c>
      <c r="E3038" t="s">
        <v>15</v>
      </c>
      <c r="F3038" t="s">
        <v>26</v>
      </c>
      <c r="G3038" t="s">
        <v>27</v>
      </c>
      <c r="H3038" t="s">
        <v>18</v>
      </c>
      <c r="I3038" s="9">
        <v>45253</v>
      </c>
      <c r="J3038" s="9">
        <v>45264</v>
      </c>
      <c r="K3038" s="9">
        <v>45273</v>
      </c>
      <c r="L3038" t="s">
        <v>19</v>
      </c>
      <c r="M3038" s="5"/>
      <c r="O3038" t="s">
        <v>20</v>
      </c>
      <c r="P3038" s="4">
        <v>4</v>
      </c>
      <c r="Q3038" t="s">
        <v>28</v>
      </c>
      <c r="R3038" s="10" t="str">
        <f t="shared" si="94"/>
        <v>22-27</v>
      </c>
      <c r="S3038">
        <f t="shared" si="95"/>
        <v>20</v>
      </c>
    </row>
    <row r="3039" spans="1:19">
      <c r="A3039" t="s">
        <v>3113</v>
      </c>
      <c r="B3039" t="s">
        <v>23</v>
      </c>
      <c r="C3039" s="4">
        <v>31</v>
      </c>
      <c r="D3039" t="s">
        <v>58</v>
      </c>
      <c r="E3039" t="s">
        <v>59</v>
      </c>
      <c r="F3039" t="s">
        <v>78</v>
      </c>
      <c r="G3039" t="s">
        <v>17</v>
      </c>
      <c r="H3039" t="s">
        <v>37</v>
      </c>
      <c r="I3039" s="9">
        <v>45253</v>
      </c>
      <c r="J3039" s="9">
        <v>45265</v>
      </c>
      <c r="K3039" s="9">
        <v>45274</v>
      </c>
      <c r="L3039" t="s">
        <v>19</v>
      </c>
      <c r="M3039" s="4">
        <v>58085</v>
      </c>
      <c r="N3039">
        <v>4.5</v>
      </c>
      <c r="O3039" t="s">
        <v>20</v>
      </c>
      <c r="P3039" s="4">
        <v>4</v>
      </c>
      <c r="Q3039" t="s">
        <v>28</v>
      </c>
      <c r="R3039" s="10" t="str">
        <f t="shared" si="94"/>
        <v>28-33</v>
      </c>
      <c r="S3039">
        <f t="shared" si="95"/>
        <v>21</v>
      </c>
    </row>
    <row r="3040" spans="1:19">
      <c r="A3040" t="s">
        <v>3114</v>
      </c>
      <c r="B3040" t="s">
        <v>13</v>
      </c>
      <c r="C3040" s="4">
        <v>31</v>
      </c>
      <c r="D3040" t="s">
        <v>129</v>
      </c>
      <c r="E3040" t="s">
        <v>130</v>
      </c>
      <c r="F3040" t="s">
        <v>61</v>
      </c>
      <c r="G3040" t="s">
        <v>27</v>
      </c>
      <c r="H3040" t="s">
        <v>67</v>
      </c>
      <c r="I3040" s="9">
        <v>45253</v>
      </c>
      <c r="J3040" s="9">
        <v>45271</v>
      </c>
      <c r="K3040" s="9">
        <v>45280</v>
      </c>
      <c r="L3040" t="s">
        <v>38</v>
      </c>
      <c r="M3040" s="5"/>
      <c r="P3040" s="5"/>
      <c r="Q3040" t="s">
        <v>28</v>
      </c>
      <c r="R3040" s="10" t="str">
        <f t="shared" si="94"/>
        <v>28-33</v>
      </c>
      <c r="S3040">
        <f t="shared" si="95"/>
        <v>27</v>
      </c>
    </row>
    <row r="3041" spans="1:19">
      <c r="A3041" t="s">
        <v>3115</v>
      </c>
      <c r="B3041" t="s">
        <v>13</v>
      </c>
      <c r="C3041" s="4">
        <v>38</v>
      </c>
      <c r="D3041" t="s">
        <v>34</v>
      </c>
      <c r="E3041" t="s">
        <v>35</v>
      </c>
      <c r="F3041" t="s">
        <v>31</v>
      </c>
      <c r="G3041" t="s">
        <v>17</v>
      </c>
      <c r="H3041" t="s">
        <v>18</v>
      </c>
      <c r="I3041" s="9">
        <v>45253</v>
      </c>
      <c r="J3041" s="9">
        <v>45268</v>
      </c>
      <c r="K3041" s="9">
        <v>45278</v>
      </c>
      <c r="L3041" t="s">
        <v>56</v>
      </c>
      <c r="M3041" s="5"/>
      <c r="P3041" s="4">
        <v>2</v>
      </c>
      <c r="Q3041" t="s">
        <v>28</v>
      </c>
      <c r="R3041" s="10" t="str">
        <f t="shared" si="94"/>
        <v>34-39</v>
      </c>
      <c r="S3041">
        <f t="shared" si="95"/>
        <v>25</v>
      </c>
    </row>
    <row r="3042" spans="1:19">
      <c r="A3042" t="s">
        <v>3116</v>
      </c>
      <c r="B3042" t="s">
        <v>13</v>
      </c>
      <c r="C3042" s="4">
        <v>23</v>
      </c>
      <c r="D3042" t="s">
        <v>40</v>
      </c>
      <c r="E3042" t="s">
        <v>41</v>
      </c>
      <c r="F3042" t="s">
        <v>96</v>
      </c>
      <c r="G3042" t="s">
        <v>69</v>
      </c>
      <c r="H3042" t="s">
        <v>37</v>
      </c>
      <c r="I3042" s="9">
        <v>45254</v>
      </c>
      <c r="J3042" s="9">
        <v>45269</v>
      </c>
      <c r="K3042" s="9">
        <v>45278</v>
      </c>
      <c r="L3042" t="s">
        <v>38</v>
      </c>
      <c r="M3042" s="5"/>
      <c r="P3042" s="4">
        <v>3</v>
      </c>
      <c r="Q3042" t="s">
        <v>28</v>
      </c>
      <c r="R3042" s="10" t="str">
        <f t="shared" si="94"/>
        <v>22-27</v>
      </c>
      <c r="S3042">
        <f t="shared" si="95"/>
        <v>24</v>
      </c>
    </row>
    <row r="3043" spans="1:19">
      <c r="A3043" t="s">
        <v>3117</v>
      </c>
      <c r="B3043" t="s">
        <v>23</v>
      </c>
      <c r="C3043" s="4">
        <v>36</v>
      </c>
      <c r="D3043" t="s">
        <v>14</v>
      </c>
      <c r="E3043" t="s">
        <v>15</v>
      </c>
      <c r="F3043" t="s">
        <v>50</v>
      </c>
      <c r="G3043" t="s">
        <v>17</v>
      </c>
      <c r="H3043" t="s">
        <v>18</v>
      </c>
      <c r="I3043" s="9">
        <v>45254</v>
      </c>
      <c r="J3043" s="9">
        <v>45270</v>
      </c>
      <c r="K3043" s="9">
        <v>45281</v>
      </c>
      <c r="L3043" t="s">
        <v>38</v>
      </c>
      <c r="M3043" s="5"/>
      <c r="P3043" s="4">
        <v>5</v>
      </c>
      <c r="Q3043" t="s">
        <v>28</v>
      </c>
      <c r="R3043" s="10" t="str">
        <f t="shared" si="94"/>
        <v>34-39</v>
      </c>
      <c r="S3043">
        <f t="shared" si="95"/>
        <v>27</v>
      </c>
    </row>
    <row r="3044" spans="1:19">
      <c r="A3044" t="s">
        <v>3118</v>
      </c>
      <c r="B3044" t="s">
        <v>13</v>
      </c>
      <c r="C3044" s="4">
        <v>35</v>
      </c>
      <c r="D3044" t="s">
        <v>24</v>
      </c>
      <c r="E3044" t="s">
        <v>43</v>
      </c>
      <c r="F3044" t="s">
        <v>78</v>
      </c>
      <c r="G3044" t="s">
        <v>17</v>
      </c>
      <c r="H3044" t="s">
        <v>37</v>
      </c>
      <c r="I3044" s="9">
        <v>45254</v>
      </c>
      <c r="J3044" s="9">
        <v>45266</v>
      </c>
      <c r="K3044" s="9">
        <v>45274</v>
      </c>
      <c r="L3044" t="s">
        <v>38</v>
      </c>
      <c r="M3044" s="5"/>
      <c r="P3044" s="5"/>
      <c r="Q3044" t="s">
        <v>63</v>
      </c>
      <c r="R3044" s="10" t="str">
        <f t="shared" si="94"/>
        <v>34-39</v>
      </c>
      <c r="S3044">
        <f t="shared" si="95"/>
        <v>20</v>
      </c>
    </row>
    <row r="3045" spans="1:19">
      <c r="A3045" t="s">
        <v>3119</v>
      </c>
      <c r="B3045" t="s">
        <v>13</v>
      </c>
      <c r="C3045" s="4">
        <v>23</v>
      </c>
      <c r="D3045" t="s">
        <v>14</v>
      </c>
      <c r="E3045" t="s">
        <v>15</v>
      </c>
      <c r="F3045" t="s">
        <v>50</v>
      </c>
      <c r="G3045" t="s">
        <v>27</v>
      </c>
      <c r="H3045" t="s">
        <v>37</v>
      </c>
      <c r="I3045" s="9">
        <v>45254</v>
      </c>
      <c r="J3045" s="9">
        <v>45270</v>
      </c>
      <c r="K3045" s="9">
        <v>45274</v>
      </c>
      <c r="L3045" t="s">
        <v>19</v>
      </c>
      <c r="M3045" s="4">
        <v>56076</v>
      </c>
      <c r="N3045">
        <v>4.9000000000000004</v>
      </c>
      <c r="O3045" t="s">
        <v>20</v>
      </c>
      <c r="P3045" s="5"/>
      <c r="Q3045" t="s">
        <v>28</v>
      </c>
      <c r="R3045" s="10" t="str">
        <f t="shared" si="94"/>
        <v>22-27</v>
      </c>
      <c r="S3045">
        <f t="shared" si="95"/>
        <v>20</v>
      </c>
    </row>
    <row r="3046" spans="1:19">
      <c r="A3046" t="s">
        <v>3120</v>
      </c>
      <c r="B3046" t="s">
        <v>30</v>
      </c>
      <c r="C3046" s="4">
        <v>31</v>
      </c>
      <c r="D3046" t="s">
        <v>14</v>
      </c>
      <c r="E3046" t="s">
        <v>15</v>
      </c>
      <c r="F3046" t="s">
        <v>86</v>
      </c>
      <c r="G3046" t="s">
        <v>27</v>
      </c>
      <c r="H3046" t="s">
        <v>51</v>
      </c>
      <c r="I3046" s="9">
        <v>45254</v>
      </c>
      <c r="J3046" s="9">
        <v>45267</v>
      </c>
      <c r="K3046" s="9">
        <v>45273</v>
      </c>
      <c r="L3046" t="s">
        <v>56</v>
      </c>
      <c r="M3046" s="5"/>
      <c r="P3046" s="4">
        <v>4</v>
      </c>
      <c r="Q3046" t="s">
        <v>28</v>
      </c>
      <c r="R3046" s="10" t="str">
        <f t="shared" si="94"/>
        <v>28-33</v>
      </c>
      <c r="S3046">
        <f t="shared" si="95"/>
        <v>19</v>
      </c>
    </row>
    <row r="3047" spans="1:19">
      <c r="A3047" t="s">
        <v>3121</v>
      </c>
      <c r="B3047" t="s">
        <v>30</v>
      </c>
      <c r="C3047" s="4">
        <v>29</v>
      </c>
      <c r="D3047" t="s">
        <v>80</v>
      </c>
      <c r="E3047" t="s">
        <v>81</v>
      </c>
      <c r="F3047" t="s">
        <v>86</v>
      </c>
      <c r="G3047" t="s">
        <v>27</v>
      </c>
      <c r="H3047" t="s">
        <v>18</v>
      </c>
      <c r="I3047" s="9">
        <v>45255</v>
      </c>
      <c r="J3047" s="9">
        <v>45275</v>
      </c>
      <c r="K3047" s="9">
        <v>45284</v>
      </c>
      <c r="L3047" t="s">
        <v>75</v>
      </c>
      <c r="M3047" s="5"/>
      <c r="P3047" s="4">
        <v>4</v>
      </c>
      <c r="Q3047" t="s">
        <v>28</v>
      </c>
      <c r="R3047" s="10" t="str">
        <f t="shared" si="94"/>
        <v>28-33</v>
      </c>
      <c r="S3047">
        <f t="shared" si="95"/>
        <v>29</v>
      </c>
    </row>
    <row r="3048" spans="1:19">
      <c r="A3048" t="s">
        <v>3122</v>
      </c>
      <c r="B3048" t="s">
        <v>13</v>
      </c>
      <c r="C3048" s="4">
        <v>40</v>
      </c>
      <c r="D3048" t="s">
        <v>14</v>
      </c>
      <c r="E3048" t="s">
        <v>15</v>
      </c>
      <c r="F3048" t="s">
        <v>44</v>
      </c>
      <c r="G3048" t="s">
        <v>32</v>
      </c>
      <c r="H3048" t="s">
        <v>48</v>
      </c>
      <c r="I3048" s="9">
        <v>45255</v>
      </c>
      <c r="J3048" s="9">
        <v>45276</v>
      </c>
      <c r="K3048" s="9">
        <v>45280</v>
      </c>
      <c r="L3048" t="s">
        <v>19</v>
      </c>
      <c r="M3048" s="4">
        <v>80160</v>
      </c>
      <c r="N3048">
        <v>3.9</v>
      </c>
      <c r="O3048" t="s">
        <v>45</v>
      </c>
      <c r="P3048" s="5"/>
      <c r="Q3048" t="s">
        <v>28</v>
      </c>
      <c r="R3048" s="10" t="str">
        <f t="shared" si="94"/>
        <v>40-45</v>
      </c>
      <c r="S3048">
        <f t="shared" si="95"/>
        <v>25</v>
      </c>
    </row>
    <row r="3049" spans="1:19">
      <c r="A3049" t="s">
        <v>3123</v>
      </c>
      <c r="B3049" t="s">
        <v>13</v>
      </c>
      <c r="C3049" s="4">
        <v>36</v>
      </c>
      <c r="D3049" t="s">
        <v>231</v>
      </c>
      <c r="E3049" t="s">
        <v>551</v>
      </c>
      <c r="F3049" t="s">
        <v>96</v>
      </c>
      <c r="G3049" t="s">
        <v>27</v>
      </c>
      <c r="H3049" t="s">
        <v>67</v>
      </c>
      <c r="I3049" s="9">
        <v>45255</v>
      </c>
      <c r="J3049" s="9">
        <v>45271</v>
      </c>
      <c r="K3049" s="9">
        <v>45279</v>
      </c>
      <c r="L3049" t="s">
        <v>19</v>
      </c>
      <c r="M3049" s="4">
        <v>37841</v>
      </c>
      <c r="N3049">
        <v>3.7</v>
      </c>
      <c r="O3049" t="s">
        <v>45</v>
      </c>
      <c r="P3049" s="5"/>
      <c r="Q3049" t="s">
        <v>28</v>
      </c>
      <c r="R3049" s="10" t="str">
        <f t="shared" si="94"/>
        <v>34-39</v>
      </c>
      <c r="S3049">
        <f t="shared" si="95"/>
        <v>24</v>
      </c>
    </row>
    <row r="3050" spans="1:19">
      <c r="A3050" t="s">
        <v>3124</v>
      </c>
      <c r="B3050" t="s">
        <v>13</v>
      </c>
      <c r="C3050" s="4">
        <v>23</v>
      </c>
      <c r="D3050" t="s">
        <v>24</v>
      </c>
      <c r="E3050" t="s">
        <v>43</v>
      </c>
      <c r="F3050" t="s">
        <v>53</v>
      </c>
      <c r="G3050" t="s">
        <v>27</v>
      </c>
      <c r="H3050" t="s">
        <v>18</v>
      </c>
      <c r="I3050" s="9">
        <v>45255</v>
      </c>
      <c r="J3050" s="9">
        <v>45271</v>
      </c>
      <c r="K3050" s="9">
        <v>45277</v>
      </c>
      <c r="L3050" t="s">
        <v>19</v>
      </c>
      <c r="M3050" s="4">
        <v>54518</v>
      </c>
      <c r="N3050">
        <v>4.7</v>
      </c>
      <c r="O3050" t="s">
        <v>20</v>
      </c>
      <c r="P3050" s="4">
        <v>4</v>
      </c>
      <c r="Q3050" t="s">
        <v>28</v>
      </c>
      <c r="R3050" s="10" t="str">
        <f t="shared" si="94"/>
        <v>22-27</v>
      </c>
      <c r="S3050">
        <f t="shared" si="95"/>
        <v>22</v>
      </c>
    </row>
    <row r="3051" spans="1:19">
      <c r="A3051" t="s">
        <v>3125</v>
      </c>
      <c r="B3051" t="s">
        <v>13</v>
      </c>
      <c r="C3051" s="4">
        <v>22</v>
      </c>
      <c r="D3051" t="s">
        <v>14</v>
      </c>
      <c r="E3051" t="s">
        <v>15</v>
      </c>
      <c r="F3051" t="s">
        <v>44</v>
      </c>
      <c r="G3051" t="s">
        <v>32</v>
      </c>
      <c r="H3051" t="s">
        <v>18</v>
      </c>
      <c r="I3051" s="9">
        <v>45255</v>
      </c>
      <c r="J3051" s="9">
        <v>45263</v>
      </c>
      <c r="K3051" s="9">
        <v>45267</v>
      </c>
      <c r="L3051" t="s">
        <v>19</v>
      </c>
      <c r="M3051" s="4">
        <v>75704</v>
      </c>
      <c r="N3051">
        <v>4</v>
      </c>
      <c r="O3051" t="s">
        <v>20</v>
      </c>
      <c r="P3051" s="5"/>
      <c r="Q3051" t="s">
        <v>28</v>
      </c>
      <c r="R3051" s="10" t="str">
        <f t="shared" si="94"/>
        <v>22-27</v>
      </c>
      <c r="S3051">
        <f t="shared" si="95"/>
        <v>12</v>
      </c>
    </row>
    <row r="3052" spans="1:19">
      <c r="A3052" t="s">
        <v>3126</v>
      </c>
      <c r="B3052" t="s">
        <v>13</v>
      </c>
      <c r="C3052" s="4">
        <v>32</v>
      </c>
      <c r="D3052" t="s">
        <v>14</v>
      </c>
      <c r="E3052" t="s">
        <v>65</v>
      </c>
      <c r="F3052" t="s">
        <v>16</v>
      </c>
      <c r="G3052" t="s">
        <v>32</v>
      </c>
      <c r="H3052" t="s">
        <v>51</v>
      </c>
      <c r="I3052" s="9">
        <v>45256</v>
      </c>
      <c r="J3052" s="9">
        <v>45276</v>
      </c>
      <c r="K3052" s="9">
        <v>45281</v>
      </c>
      <c r="L3052" t="s">
        <v>19</v>
      </c>
      <c r="M3052" s="4">
        <v>47906</v>
      </c>
      <c r="N3052">
        <v>4.9000000000000004</v>
      </c>
      <c r="O3052" t="s">
        <v>20</v>
      </c>
      <c r="P3052" s="4">
        <v>4</v>
      </c>
      <c r="Q3052" t="s">
        <v>28</v>
      </c>
      <c r="R3052" s="10" t="str">
        <f t="shared" si="94"/>
        <v>28-33</v>
      </c>
      <c r="S3052">
        <f t="shared" si="95"/>
        <v>25</v>
      </c>
    </row>
    <row r="3053" spans="1:19">
      <c r="A3053" t="s">
        <v>3127</v>
      </c>
      <c r="B3053" t="s">
        <v>13</v>
      </c>
      <c r="C3053" s="4">
        <v>25</v>
      </c>
      <c r="D3053" t="s">
        <v>24</v>
      </c>
      <c r="E3053" t="s">
        <v>43</v>
      </c>
      <c r="F3053" t="s">
        <v>31</v>
      </c>
      <c r="G3053" t="s">
        <v>17</v>
      </c>
      <c r="H3053" t="s">
        <v>18</v>
      </c>
      <c r="I3053" s="9">
        <v>45256</v>
      </c>
      <c r="J3053" s="9">
        <v>45264</v>
      </c>
      <c r="K3053" s="9">
        <v>45271</v>
      </c>
      <c r="L3053" t="s">
        <v>19</v>
      </c>
      <c r="M3053" s="4">
        <v>78275</v>
      </c>
      <c r="N3053">
        <v>4.3</v>
      </c>
      <c r="O3053" t="s">
        <v>20</v>
      </c>
      <c r="P3053" s="4">
        <v>3</v>
      </c>
      <c r="Q3053" t="s">
        <v>21</v>
      </c>
      <c r="R3053" s="10" t="str">
        <f t="shared" si="94"/>
        <v>22-27</v>
      </c>
      <c r="S3053">
        <f t="shared" si="95"/>
        <v>15</v>
      </c>
    </row>
    <row r="3054" spans="1:19">
      <c r="A3054" t="s">
        <v>3128</v>
      </c>
      <c r="B3054" t="s">
        <v>13</v>
      </c>
      <c r="C3054" s="4">
        <v>22</v>
      </c>
      <c r="D3054" t="s">
        <v>34</v>
      </c>
      <c r="E3054" t="s">
        <v>35</v>
      </c>
      <c r="F3054" t="s">
        <v>31</v>
      </c>
      <c r="G3054" t="s">
        <v>17</v>
      </c>
      <c r="H3054" t="s">
        <v>37</v>
      </c>
      <c r="I3054" s="9">
        <v>45256</v>
      </c>
      <c r="J3054" s="9">
        <v>45270</v>
      </c>
      <c r="K3054" s="9">
        <v>45279</v>
      </c>
      <c r="L3054" t="s">
        <v>19</v>
      </c>
      <c r="M3054" s="4">
        <v>67222</v>
      </c>
      <c r="N3054">
        <v>4.0999999999999996</v>
      </c>
      <c r="O3054" t="s">
        <v>20</v>
      </c>
      <c r="P3054" s="4">
        <v>5</v>
      </c>
      <c r="Q3054" t="s">
        <v>28</v>
      </c>
      <c r="R3054" s="10" t="str">
        <f t="shared" si="94"/>
        <v>22-27</v>
      </c>
      <c r="S3054">
        <f t="shared" si="95"/>
        <v>23</v>
      </c>
    </row>
    <row r="3055" spans="1:19">
      <c r="A3055" t="s">
        <v>3129</v>
      </c>
      <c r="B3055" t="s">
        <v>13</v>
      </c>
      <c r="C3055" s="4">
        <v>25</v>
      </c>
      <c r="D3055" t="s">
        <v>80</v>
      </c>
      <c r="E3055" t="s">
        <v>81</v>
      </c>
      <c r="F3055" t="s">
        <v>61</v>
      </c>
      <c r="G3055" t="s">
        <v>27</v>
      </c>
      <c r="H3055" t="s">
        <v>51</v>
      </c>
      <c r="I3055" s="9">
        <v>45256</v>
      </c>
      <c r="J3055" s="9">
        <v>45278</v>
      </c>
      <c r="K3055" s="9">
        <v>45290</v>
      </c>
      <c r="L3055" t="s">
        <v>19</v>
      </c>
      <c r="M3055" s="4">
        <v>52292</v>
      </c>
      <c r="N3055">
        <v>3.8</v>
      </c>
      <c r="O3055" t="s">
        <v>20</v>
      </c>
      <c r="P3055" s="4">
        <v>3</v>
      </c>
      <c r="Q3055" t="s">
        <v>28</v>
      </c>
      <c r="R3055" s="10" t="str">
        <f t="shared" si="94"/>
        <v>22-27</v>
      </c>
      <c r="S3055">
        <f t="shared" si="95"/>
        <v>34</v>
      </c>
    </row>
    <row r="3056" spans="1:19">
      <c r="A3056" t="s">
        <v>3130</v>
      </c>
      <c r="B3056" t="s">
        <v>30</v>
      </c>
      <c r="C3056" s="4">
        <v>26</v>
      </c>
      <c r="D3056" t="s">
        <v>24</v>
      </c>
      <c r="E3056" t="s">
        <v>43</v>
      </c>
      <c r="F3056" t="s">
        <v>106</v>
      </c>
      <c r="G3056" t="s">
        <v>27</v>
      </c>
      <c r="H3056" t="s">
        <v>37</v>
      </c>
      <c r="I3056" s="9">
        <v>45257</v>
      </c>
      <c r="J3056" s="9">
        <v>45279</v>
      </c>
      <c r="K3056" s="9">
        <v>45291</v>
      </c>
      <c r="L3056" t="s">
        <v>19</v>
      </c>
      <c r="M3056" s="4">
        <v>189525</v>
      </c>
      <c r="N3056">
        <v>3.9</v>
      </c>
      <c r="O3056" t="s">
        <v>20</v>
      </c>
      <c r="P3056" s="4">
        <v>4</v>
      </c>
      <c r="Q3056" t="s">
        <v>28</v>
      </c>
      <c r="R3056" s="10" t="str">
        <f t="shared" si="94"/>
        <v>22-27</v>
      </c>
      <c r="S3056">
        <f t="shared" si="95"/>
        <v>34</v>
      </c>
    </row>
    <row r="3057" spans="1:19">
      <c r="A3057" t="s">
        <v>3131</v>
      </c>
      <c r="B3057" t="s">
        <v>23</v>
      </c>
      <c r="C3057" s="4">
        <v>35</v>
      </c>
      <c r="D3057" t="s">
        <v>14</v>
      </c>
      <c r="E3057" t="s">
        <v>15</v>
      </c>
      <c r="F3057" t="s">
        <v>53</v>
      </c>
      <c r="G3057" t="s">
        <v>17</v>
      </c>
      <c r="H3057" t="s">
        <v>37</v>
      </c>
      <c r="I3057" s="9">
        <v>45257</v>
      </c>
      <c r="J3057" s="9">
        <v>45266</v>
      </c>
      <c r="K3057" s="9">
        <v>45275</v>
      </c>
      <c r="L3057" t="s">
        <v>19</v>
      </c>
      <c r="M3057" s="4">
        <v>75468</v>
      </c>
      <c r="N3057">
        <v>3.7</v>
      </c>
      <c r="O3057" t="s">
        <v>45</v>
      </c>
      <c r="P3057" s="5"/>
      <c r="Q3057" t="s">
        <v>28</v>
      </c>
      <c r="R3057" s="10" t="str">
        <f t="shared" si="94"/>
        <v>34-39</v>
      </c>
      <c r="S3057">
        <f t="shared" si="95"/>
        <v>18</v>
      </c>
    </row>
    <row r="3058" spans="1:19">
      <c r="A3058" t="s">
        <v>3132</v>
      </c>
      <c r="B3058" t="s">
        <v>30</v>
      </c>
      <c r="C3058" s="4">
        <v>28</v>
      </c>
      <c r="D3058" t="s">
        <v>34</v>
      </c>
      <c r="E3058" t="s">
        <v>47</v>
      </c>
      <c r="F3058" t="s">
        <v>36</v>
      </c>
      <c r="G3058" t="s">
        <v>27</v>
      </c>
      <c r="H3058" t="s">
        <v>37</v>
      </c>
      <c r="I3058" s="9">
        <v>45257</v>
      </c>
      <c r="J3058" s="9">
        <v>45271</v>
      </c>
      <c r="K3058" s="9">
        <v>45278</v>
      </c>
      <c r="L3058" t="s">
        <v>19</v>
      </c>
      <c r="M3058" s="4">
        <v>79963</v>
      </c>
      <c r="N3058">
        <v>4.0999999999999996</v>
      </c>
      <c r="O3058" t="s">
        <v>20</v>
      </c>
      <c r="P3058" s="4">
        <v>4</v>
      </c>
      <c r="Q3058" t="s">
        <v>28</v>
      </c>
      <c r="R3058" s="10" t="str">
        <f t="shared" si="94"/>
        <v>28-33</v>
      </c>
      <c r="S3058">
        <f t="shared" si="95"/>
        <v>21</v>
      </c>
    </row>
    <row r="3059" spans="1:19">
      <c r="A3059" t="s">
        <v>3133</v>
      </c>
      <c r="B3059" t="s">
        <v>13</v>
      </c>
      <c r="C3059" s="4">
        <v>33</v>
      </c>
      <c r="D3059" t="s">
        <v>34</v>
      </c>
      <c r="E3059" t="s">
        <v>35</v>
      </c>
      <c r="F3059" t="s">
        <v>96</v>
      </c>
      <c r="G3059" t="s">
        <v>27</v>
      </c>
      <c r="H3059" t="s">
        <v>48</v>
      </c>
      <c r="I3059" s="9">
        <v>45258</v>
      </c>
      <c r="J3059" s="9">
        <v>45273</v>
      </c>
      <c r="K3059" s="9">
        <v>45283</v>
      </c>
      <c r="L3059" t="s">
        <v>38</v>
      </c>
      <c r="M3059" s="5"/>
      <c r="P3059" s="4">
        <v>4</v>
      </c>
      <c r="Q3059" t="s">
        <v>28</v>
      </c>
      <c r="R3059" s="10" t="str">
        <f t="shared" si="94"/>
        <v>28-33</v>
      </c>
      <c r="S3059">
        <f t="shared" si="95"/>
        <v>25</v>
      </c>
    </row>
    <row r="3060" spans="1:19">
      <c r="A3060" t="s">
        <v>3134</v>
      </c>
      <c r="B3060" t="s">
        <v>13</v>
      </c>
      <c r="C3060" s="4">
        <v>25</v>
      </c>
      <c r="D3060" t="s">
        <v>58</v>
      </c>
      <c r="E3060" t="s">
        <v>111</v>
      </c>
      <c r="F3060" t="s">
        <v>96</v>
      </c>
      <c r="G3060" t="s">
        <v>32</v>
      </c>
      <c r="H3060" t="s">
        <v>51</v>
      </c>
      <c r="I3060" s="9">
        <v>45258</v>
      </c>
      <c r="J3060" s="9">
        <v>45271</v>
      </c>
      <c r="K3060" s="9">
        <v>45275</v>
      </c>
      <c r="L3060" t="s">
        <v>38</v>
      </c>
      <c r="M3060" s="5"/>
      <c r="P3060" s="4">
        <v>4</v>
      </c>
      <c r="Q3060" t="s">
        <v>28</v>
      </c>
      <c r="R3060" s="10" t="str">
        <f t="shared" si="94"/>
        <v>22-27</v>
      </c>
      <c r="S3060">
        <f t="shared" si="95"/>
        <v>17</v>
      </c>
    </row>
    <row r="3061" spans="1:19">
      <c r="A3061" t="s">
        <v>3135</v>
      </c>
      <c r="B3061" t="s">
        <v>23</v>
      </c>
      <c r="C3061" s="4">
        <v>52</v>
      </c>
      <c r="D3061" t="s">
        <v>24</v>
      </c>
      <c r="E3061" t="s">
        <v>25</v>
      </c>
      <c r="F3061" t="s">
        <v>36</v>
      </c>
      <c r="G3061" t="s">
        <v>17</v>
      </c>
      <c r="H3061" t="s">
        <v>18</v>
      </c>
      <c r="I3061" s="9">
        <v>45258</v>
      </c>
      <c r="J3061" s="9">
        <v>45279</v>
      </c>
      <c r="K3061" s="9">
        <v>45285</v>
      </c>
      <c r="L3061" t="s">
        <v>19</v>
      </c>
      <c r="M3061" s="5"/>
      <c r="O3061" t="s">
        <v>45</v>
      </c>
      <c r="P3061" s="4">
        <v>4</v>
      </c>
      <c r="Q3061" t="s">
        <v>28</v>
      </c>
      <c r="R3061" s="10" t="str">
        <f t="shared" si="94"/>
        <v>52-57</v>
      </c>
      <c r="S3061">
        <f t="shared" si="95"/>
        <v>27</v>
      </c>
    </row>
    <row r="3062" spans="1:19">
      <c r="A3062" t="s">
        <v>3136</v>
      </c>
      <c r="B3062" t="s">
        <v>13</v>
      </c>
      <c r="C3062" s="4">
        <v>35</v>
      </c>
      <c r="D3062" t="s">
        <v>14</v>
      </c>
      <c r="E3062" t="s">
        <v>15</v>
      </c>
      <c r="F3062" t="s">
        <v>96</v>
      </c>
      <c r="G3062" t="s">
        <v>27</v>
      </c>
      <c r="H3062" t="s">
        <v>37</v>
      </c>
      <c r="I3062" s="9">
        <v>45258</v>
      </c>
      <c r="J3062" s="9">
        <v>45272</v>
      </c>
      <c r="K3062" s="9">
        <v>45282</v>
      </c>
      <c r="L3062" t="s">
        <v>19</v>
      </c>
      <c r="M3062" s="5"/>
      <c r="O3062" t="s">
        <v>20</v>
      </c>
      <c r="P3062" s="4">
        <v>5</v>
      </c>
      <c r="Q3062" t="s">
        <v>28</v>
      </c>
      <c r="R3062" s="10" t="str">
        <f t="shared" si="94"/>
        <v>34-39</v>
      </c>
      <c r="S3062">
        <f t="shared" si="95"/>
        <v>24</v>
      </c>
    </row>
    <row r="3063" spans="1:19">
      <c r="A3063" t="s">
        <v>3137</v>
      </c>
      <c r="B3063" t="s">
        <v>13</v>
      </c>
      <c r="C3063" s="4">
        <v>27</v>
      </c>
      <c r="D3063" t="s">
        <v>14</v>
      </c>
      <c r="E3063" t="s">
        <v>15</v>
      </c>
      <c r="F3063" t="s">
        <v>78</v>
      </c>
      <c r="G3063" t="s">
        <v>27</v>
      </c>
      <c r="H3063" t="s">
        <v>37</v>
      </c>
      <c r="I3063" s="9">
        <v>45258</v>
      </c>
      <c r="J3063" s="9">
        <v>45273</v>
      </c>
      <c r="K3063" s="9">
        <v>45278</v>
      </c>
      <c r="L3063" t="s">
        <v>38</v>
      </c>
      <c r="M3063" s="5"/>
      <c r="P3063" s="4">
        <v>4</v>
      </c>
      <c r="Q3063" t="s">
        <v>28</v>
      </c>
      <c r="R3063" s="10" t="str">
        <f t="shared" si="94"/>
        <v>22-27</v>
      </c>
      <c r="S3063">
        <f t="shared" si="95"/>
        <v>20</v>
      </c>
    </row>
    <row r="3064" spans="1:19">
      <c r="A3064" t="s">
        <v>3138</v>
      </c>
      <c r="B3064" t="s">
        <v>30</v>
      </c>
      <c r="C3064" s="4">
        <v>27</v>
      </c>
      <c r="D3064" t="s">
        <v>34</v>
      </c>
      <c r="E3064" t="s">
        <v>35</v>
      </c>
      <c r="F3064" t="s">
        <v>31</v>
      </c>
      <c r="G3064" t="s">
        <v>17</v>
      </c>
      <c r="H3064" t="s">
        <v>18</v>
      </c>
      <c r="I3064" s="9">
        <v>45259</v>
      </c>
      <c r="J3064" s="9">
        <v>45274</v>
      </c>
      <c r="K3064" s="9">
        <v>45279</v>
      </c>
      <c r="L3064" t="s">
        <v>56</v>
      </c>
      <c r="M3064" s="5"/>
      <c r="P3064" s="4">
        <v>4</v>
      </c>
      <c r="Q3064" t="s">
        <v>28</v>
      </c>
      <c r="R3064" s="10" t="str">
        <f t="shared" si="94"/>
        <v>22-27</v>
      </c>
      <c r="S3064">
        <f t="shared" si="95"/>
        <v>20</v>
      </c>
    </row>
    <row r="3065" spans="1:19">
      <c r="A3065" t="s">
        <v>3139</v>
      </c>
      <c r="B3065" t="s">
        <v>30</v>
      </c>
      <c r="C3065" s="4">
        <v>26</v>
      </c>
      <c r="D3065" t="s">
        <v>24</v>
      </c>
      <c r="E3065" t="s">
        <v>43</v>
      </c>
      <c r="F3065" t="s">
        <v>26</v>
      </c>
      <c r="G3065" t="s">
        <v>27</v>
      </c>
      <c r="H3065" t="s">
        <v>37</v>
      </c>
      <c r="I3065" s="9">
        <v>45259</v>
      </c>
      <c r="J3065" s="9">
        <v>45267</v>
      </c>
      <c r="K3065" s="9">
        <v>45274</v>
      </c>
      <c r="L3065" t="s">
        <v>19</v>
      </c>
      <c r="M3065" s="4">
        <v>65280</v>
      </c>
      <c r="N3065">
        <v>4.5999999999999996</v>
      </c>
      <c r="O3065" t="s">
        <v>20</v>
      </c>
      <c r="P3065" s="4">
        <v>5</v>
      </c>
      <c r="Q3065" t="s">
        <v>28</v>
      </c>
      <c r="R3065" s="10" t="str">
        <f t="shared" si="94"/>
        <v>22-27</v>
      </c>
      <c r="S3065">
        <f t="shared" si="95"/>
        <v>15</v>
      </c>
    </row>
    <row r="3066" spans="1:19">
      <c r="A3066" t="s">
        <v>3140</v>
      </c>
      <c r="B3066" t="s">
        <v>30</v>
      </c>
      <c r="C3066" s="4">
        <v>30</v>
      </c>
      <c r="D3066" t="s">
        <v>24</v>
      </c>
      <c r="E3066" t="s">
        <v>25</v>
      </c>
      <c r="F3066" t="s">
        <v>53</v>
      </c>
      <c r="G3066" t="s">
        <v>27</v>
      </c>
      <c r="H3066" t="s">
        <v>18</v>
      </c>
      <c r="I3066" s="9">
        <v>45259</v>
      </c>
      <c r="J3066" s="9">
        <v>45267</v>
      </c>
      <c r="K3066" s="9">
        <v>45279</v>
      </c>
      <c r="L3066" t="s">
        <v>19</v>
      </c>
      <c r="M3066" s="4">
        <v>68479</v>
      </c>
      <c r="N3066">
        <v>4.9000000000000004</v>
      </c>
      <c r="O3066" t="s">
        <v>45</v>
      </c>
      <c r="P3066" s="4">
        <v>4</v>
      </c>
      <c r="Q3066" t="s">
        <v>63</v>
      </c>
      <c r="R3066" s="10" t="str">
        <f t="shared" si="94"/>
        <v>28-33</v>
      </c>
      <c r="S3066">
        <f t="shared" si="95"/>
        <v>20</v>
      </c>
    </row>
    <row r="3067" spans="1:19">
      <c r="A3067" t="s">
        <v>3141</v>
      </c>
      <c r="B3067" t="s">
        <v>13</v>
      </c>
      <c r="C3067" s="4">
        <v>32</v>
      </c>
      <c r="D3067" t="s">
        <v>24</v>
      </c>
      <c r="E3067" t="s">
        <v>43</v>
      </c>
      <c r="F3067" t="s">
        <v>53</v>
      </c>
      <c r="G3067" t="s">
        <v>32</v>
      </c>
      <c r="H3067" t="s">
        <v>18</v>
      </c>
      <c r="I3067" s="9">
        <v>45259</v>
      </c>
      <c r="J3067" s="9">
        <v>45269</v>
      </c>
      <c r="K3067" s="9">
        <v>45281</v>
      </c>
      <c r="L3067" t="s">
        <v>19</v>
      </c>
      <c r="M3067" s="4">
        <v>64988</v>
      </c>
      <c r="N3067">
        <v>3.5</v>
      </c>
      <c r="O3067" t="s">
        <v>20</v>
      </c>
      <c r="P3067" s="4">
        <v>4</v>
      </c>
      <c r="Q3067" t="s">
        <v>28</v>
      </c>
      <c r="R3067" s="10" t="str">
        <f t="shared" si="94"/>
        <v>28-33</v>
      </c>
      <c r="S3067">
        <f t="shared" si="95"/>
        <v>22</v>
      </c>
    </row>
    <row r="3068" spans="1:19">
      <c r="A3068" t="s">
        <v>3142</v>
      </c>
      <c r="B3068" t="s">
        <v>13</v>
      </c>
      <c r="C3068" s="4">
        <v>23</v>
      </c>
      <c r="D3068" t="s">
        <v>14</v>
      </c>
      <c r="E3068" t="s">
        <v>65</v>
      </c>
      <c r="F3068" t="s">
        <v>106</v>
      </c>
      <c r="G3068" t="s">
        <v>27</v>
      </c>
      <c r="H3068" t="s">
        <v>48</v>
      </c>
      <c r="I3068" s="9">
        <v>45260</v>
      </c>
      <c r="J3068" s="9">
        <v>45276</v>
      </c>
      <c r="K3068" s="9">
        <v>45286</v>
      </c>
      <c r="L3068" t="s">
        <v>75</v>
      </c>
      <c r="M3068" s="5"/>
      <c r="P3068" s="5"/>
      <c r="Q3068" t="s">
        <v>28</v>
      </c>
      <c r="R3068" s="10" t="str">
        <f t="shared" si="94"/>
        <v>22-27</v>
      </c>
      <c r="S3068">
        <f t="shared" si="95"/>
        <v>26</v>
      </c>
    </row>
    <row r="3069" spans="1:19">
      <c r="A3069" t="s">
        <v>3143</v>
      </c>
      <c r="B3069" t="s">
        <v>23</v>
      </c>
      <c r="C3069" s="4">
        <v>29</v>
      </c>
      <c r="D3069" t="s">
        <v>129</v>
      </c>
      <c r="E3069" t="s">
        <v>130</v>
      </c>
      <c r="F3069" t="s">
        <v>16</v>
      </c>
      <c r="G3069" t="s">
        <v>27</v>
      </c>
      <c r="H3069" t="s">
        <v>18</v>
      </c>
      <c r="I3069" s="9">
        <v>45260</v>
      </c>
      <c r="J3069" s="9">
        <v>45278</v>
      </c>
      <c r="K3069" s="9">
        <v>45290</v>
      </c>
      <c r="L3069" t="s">
        <v>19</v>
      </c>
      <c r="M3069" s="5"/>
      <c r="O3069" t="s">
        <v>20</v>
      </c>
      <c r="P3069" s="4">
        <v>3</v>
      </c>
      <c r="Q3069" t="s">
        <v>28</v>
      </c>
      <c r="R3069" s="10" t="str">
        <f t="shared" si="94"/>
        <v>28-33</v>
      </c>
      <c r="S3069">
        <f t="shared" si="95"/>
        <v>30</v>
      </c>
    </row>
    <row r="3070" spans="1:19">
      <c r="A3070" t="s">
        <v>3144</v>
      </c>
      <c r="B3070" t="s">
        <v>13</v>
      </c>
      <c r="C3070" s="4">
        <v>27</v>
      </c>
      <c r="D3070" t="s">
        <v>34</v>
      </c>
      <c r="E3070" t="s">
        <v>35</v>
      </c>
      <c r="F3070" t="s">
        <v>86</v>
      </c>
      <c r="G3070" t="s">
        <v>17</v>
      </c>
      <c r="H3070" t="s">
        <v>37</v>
      </c>
      <c r="I3070" s="9">
        <v>45260</v>
      </c>
      <c r="J3070" s="9">
        <v>45281</v>
      </c>
      <c r="K3070" s="9">
        <v>45286</v>
      </c>
      <c r="L3070" t="s">
        <v>19</v>
      </c>
      <c r="M3070" s="4">
        <v>158594</v>
      </c>
      <c r="N3070">
        <v>3.9</v>
      </c>
      <c r="O3070" t="s">
        <v>20</v>
      </c>
      <c r="P3070" s="4">
        <v>3</v>
      </c>
      <c r="Q3070" t="s">
        <v>28</v>
      </c>
      <c r="R3070" s="10" t="str">
        <f t="shared" si="94"/>
        <v>22-27</v>
      </c>
      <c r="S3070">
        <f t="shared" si="95"/>
        <v>26</v>
      </c>
    </row>
    <row r="3071" spans="1:19">
      <c r="A3071" t="s">
        <v>3145</v>
      </c>
      <c r="B3071" t="s">
        <v>30</v>
      </c>
      <c r="C3071" s="4">
        <v>25</v>
      </c>
      <c r="D3071" t="s">
        <v>58</v>
      </c>
      <c r="E3071" t="s">
        <v>111</v>
      </c>
      <c r="F3071" t="s">
        <v>96</v>
      </c>
      <c r="G3071" t="s">
        <v>32</v>
      </c>
      <c r="H3071" t="s">
        <v>18</v>
      </c>
      <c r="I3071" s="9">
        <v>45261</v>
      </c>
      <c r="J3071" s="9">
        <v>45281</v>
      </c>
      <c r="K3071" s="9">
        <v>45293</v>
      </c>
      <c r="L3071" t="s">
        <v>19</v>
      </c>
      <c r="M3071" s="5"/>
      <c r="O3071" t="s">
        <v>45</v>
      </c>
      <c r="P3071" s="4">
        <v>5</v>
      </c>
      <c r="Q3071" t="s">
        <v>21</v>
      </c>
      <c r="R3071" s="10" t="str">
        <f t="shared" si="94"/>
        <v>22-27</v>
      </c>
      <c r="S3071">
        <f t="shared" si="95"/>
        <v>32</v>
      </c>
    </row>
    <row r="3072" spans="1:19">
      <c r="A3072" t="s">
        <v>3146</v>
      </c>
      <c r="B3072" t="s">
        <v>30</v>
      </c>
      <c r="C3072" s="4">
        <v>29</v>
      </c>
      <c r="D3072" t="s">
        <v>34</v>
      </c>
      <c r="E3072" t="s">
        <v>35</v>
      </c>
      <c r="F3072" t="s">
        <v>125</v>
      </c>
      <c r="G3072" t="s">
        <v>32</v>
      </c>
      <c r="H3072" t="s">
        <v>37</v>
      </c>
      <c r="I3072" s="9">
        <v>45261</v>
      </c>
      <c r="J3072" s="9">
        <v>45273</v>
      </c>
      <c r="K3072" s="9">
        <v>45277</v>
      </c>
      <c r="L3072" t="s">
        <v>19</v>
      </c>
      <c r="M3072" s="4">
        <v>99286</v>
      </c>
      <c r="N3072">
        <v>4.8</v>
      </c>
      <c r="O3072" t="s">
        <v>20</v>
      </c>
      <c r="P3072" s="4">
        <v>4</v>
      </c>
      <c r="Q3072" t="s">
        <v>28</v>
      </c>
      <c r="R3072" s="10" t="str">
        <f t="shared" si="94"/>
        <v>28-33</v>
      </c>
      <c r="S3072">
        <f t="shared" si="95"/>
        <v>16</v>
      </c>
    </row>
    <row r="3073" spans="1:19">
      <c r="A3073" t="s">
        <v>3147</v>
      </c>
      <c r="B3073" t="s">
        <v>30</v>
      </c>
      <c r="C3073" s="4">
        <v>51</v>
      </c>
      <c r="D3073" t="s">
        <v>24</v>
      </c>
      <c r="E3073" t="s">
        <v>43</v>
      </c>
      <c r="F3073" t="s">
        <v>61</v>
      </c>
      <c r="G3073" t="s">
        <v>32</v>
      </c>
      <c r="H3073" t="s">
        <v>37</v>
      </c>
      <c r="I3073" s="9">
        <v>45262</v>
      </c>
      <c r="J3073" s="9">
        <v>45284</v>
      </c>
      <c r="K3073" s="9">
        <v>45295</v>
      </c>
      <c r="L3073" t="s">
        <v>38</v>
      </c>
      <c r="M3073" s="5"/>
      <c r="P3073" s="4">
        <v>5</v>
      </c>
      <c r="Q3073" t="s">
        <v>28</v>
      </c>
      <c r="R3073" s="10" t="str">
        <f t="shared" si="94"/>
        <v>46-51</v>
      </c>
      <c r="S3073">
        <f t="shared" si="95"/>
        <v>33</v>
      </c>
    </row>
    <row r="3074" spans="1:19">
      <c r="A3074" t="s">
        <v>3148</v>
      </c>
      <c r="B3074" t="s">
        <v>13</v>
      </c>
      <c r="C3074" s="4">
        <v>37</v>
      </c>
      <c r="D3074" t="s">
        <v>24</v>
      </c>
      <c r="E3074" t="s">
        <v>43</v>
      </c>
      <c r="F3074" t="s">
        <v>36</v>
      </c>
      <c r="G3074" t="s">
        <v>17</v>
      </c>
      <c r="H3074" t="s">
        <v>18</v>
      </c>
      <c r="I3074" s="9">
        <v>45262</v>
      </c>
      <c r="J3074" s="9">
        <v>45281</v>
      </c>
      <c r="K3074" s="9">
        <v>45293</v>
      </c>
      <c r="L3074" t="s">
        <v>38</v>
      </c>
      <c r="M3074" s="5"/>
      <c r="P3074" s="4">
        <v>4</v>
      </c>
      <c r="Q3074" t="s">
        <v>28</v>
      </c>
      <c r="R3074" s="10" t="str">
        <f t="shared" si="94"/>
        <v>34-39</v>
      </c>
      <c r="S3074">
        <f t="shared" si="95"/>
        <v>31</v>
      </c>
    </row>
    <row r="3075" spans="1:19">
      <c r="A3075" t="s">
        <v>3149</v>
      </c>
      <c r="B3075" t="s">
        <v>13</v>
      </c>
      <c r="C3075" s="4">
        <v>23</v>
      </c>
      <c r="D3075" t="s">
        <v>14</v>
      </c>
      <c r="E3075" t="s">
        <v>15</v>
      </c>
      <c r="F3075" t="s">
        <v>93</v>
      </c>
      <c r="G3075" t="s">
        <v>32</v>
      </c>
      <c r="H3075" t="s">
        <v>37</v>
      </c>
      <c r="I3075" s="9">
        <v>45262</v>
      </c>
      <c r="J3075" s="9">
        <v>45272</v>
      </c>
      <c r="K3075" s="9">
        <v>45284</v>
      </c>
      <c r="L3075" t="s">
        <v>38</v>
      </c>
      <c r="M3075" s="5"/>
      <c r="P3075" s="4">
        <v>4</v>
      </c>
      <c r="Q3075" t="s">
        <v>21</v>
      </c>
      <c r="R3075" s="10" t="str">
        <f t="shared" ref="R3075:R3138" si="96">IF(AND(C3075&gt;=22,C3075&lt;=27),"22-27",
 IF(AND(C3075&gt;=28,C3075&lt;=33),"28-33",
 IF(AND(C3075&gt;=34,C3075&lt;=39),"34-39",
 IF(AND(C3075&gt;=40,C3075&lt;=45),"40-45",
 IF(AND(C3075&gt;=46,C3075&lt;=51),"46-51",
 IF(AND(C3075&gt;=52,C3075&lt;=57),"52-57","Other"))))))</f>
        <v>22-27</v>
      </c>
      <c r="S3075">
        <f t="shared" ref="S3075:S3138" si="97">K3075-I3075</f>
        <v>22</v>
      </c>
    </row>
    <row r="3076" spans="1:19">
      <c r="A3076" t="s">
        <v>3150</v>
      </c>
      <c r="B3076" t="s">
        <v>30</v>
      </c>
      <c r="C3076" s="4">
        <v>32</v>
      </c>
      <c r="D3076" t="s">
        <v>40</v>
      </c>
      <c r="E3076" t="s">
        <v>41</v>
      </c>
      <c r="F3076" t="s">
        <v>26</v>
      </c>
      <c r="G3076" t="s">
        <v>69</v>
      </c>
      <c r="H3076" t="s">
        <v>37</v>
      </c>
      <c r="I3076" s="9">
        <v>45263</v>
      </c>
      <c r="J3076" s="9">
        <v>45278</v>
      </c>
      <c r="K3076" s="9">
        <v>45289</v>
      </c>
      <c r="L3076" t="s">
        <v>19</v>
      </c>
      <c r="M3076" s="5"/>
      <c r="O3076" t="s">
        <v>45</v>
      </c>
      <c r="P3076" s="4">
        <v>4</v>
      </c>
      <c r="Q3076" t="s">
        <v>28</v>
      </c>
      <c r="R3076" s="10" t="str">
        <f t="shared" si="96"/>
        <v>28-33</v>
      </c>
      <c r="S3076">
        <f t="shared" si="97"/>
        <v>26</v>
      </c>
    </row>
    <row r="3077" spans="1:19">
      <c r="A3077" t="s">
        <v>3151</v>
      </c>
      <c r="B3077" t="s">
        <v>30</v>
      </c>
      <c r="C3077" s="4">
        <v>26</v>
      </c>
      <c r="D3077" t="s">
        <v>14</v>
      </c>
      <c r="E3077" t="s">
        <v>65</v>
      </c>
      <c r="F3077" t="s">
        <v>50</v>
      </c>
      <c r="G3077" t="s">
        <v>17</v>
      </c>
      <c r="H3077" t="s">
        <v>37</v>
      </c>
      <c r="I3077" s="9">
        <v>45263</v>
      </c>
      <c r="J3077" s="9">
        <v>45277</v>
      </c>
      <c r="K3077" s="9">
        <v>45286</v>
      </c>
      <c r="L3077" t="s">
        <v>19</v>
      </c>
      <c r="M3077" s="4">
        <v>57757</v>
      </c>
      <c r="N3077">
        <v>4.2</v>
      </c>
      <c r="O3077" t="s">
        <v>20</v>
      </c>
      <c r="P3077" s="4">
        <v>4</v>
      </c>
      <c r="Q3077" t="s">
        <v>28</v>
      </c>
      <c r="R3077" s="10" t="str">
        <f t="shared" si="96"/>
        <v>22-27</v>
      </c>
      <c r="S3077">
        <f t="shared" si="97"/>
        <v>23</v>
      </c>
    </row>
    <row r="3078" spans="1:19">
      <c r="A3078" t="s">
        <v>3152</v>
      </c>
      <c r="B3078" t="s">
        <v>23</v>
      </c>
      <c r="C3078" s="4">
        <v>34</v>
      </c>
      <c r="D3078" t="s">
        <v>24</v>
      </c>
      <c r="E3078" t="s">
        <v>43</v>
      </c>
      <c r="F3078" t="s">
        <v>73</v>
      </c>
      <c r="G3078" t="s">
        <v>27</v>
      </c>
      <c r="H3078" t="s">
        <v>18</v>
      </c>
      <c r="I3078" s="9">
        <v>45263</v>
      </c>
      <c r="J3078" s="9">
        <v>45273</v>
      </c>
      <c r="K3078" s="9">
        <v>45281</v>
      </c>
      <c r="L3078" t="s">
        <v>38</v>
      </c>
      <c r="M3078" s="5"/>
      <c r="P3078" s="4">
        <v>4</v>
      </c>
      <c r="Q3078" t="s">
        <v>28</v>
      </c>
      <c r="R3078" s="10" t="str">
        <f t="shared" si="96"/>
        <v>34-39</v>
      </c>
      <c r="S3078">
        <f t="shared" si="97"/>
        <v>18</v>
      </c>
    </row>
    <row r="3079" spans="1:19">
      <c r="A3079" t="s">
        <v>3153</v>
      </c>
      <c r="B3079" t="s">
        <v>13</v>
      </c>
      <c r="C3079" s="4">
        <v>27</v>
      </c>
      <c r="D3079" t="s">
        <v>24</v>
      </c>
      <c r="E3079" t="s">
        <v>43</v>
      </c>
      <c r="F3079" t="s">
        <v>78</v>
      </c>
      <c r="G3079" t="s">
        <v>32</v>
      </c>
      <c r="H3079" t="s">
        <v>37</v>
      </c>
      <c r="I3079" s="9">
        <v>45263</v>
      </c>
      <c r="J3079" s="9">
        <v>45275</v>
      </c>
      <c r="K3079" s="9">
        <v>45282</v>
      </c>
      <c r="L3079" t="s">
        <v>19</v>
      </c>
      <c r="M3079" s="5"/>
      <c r="O3079" t="s">
        <v>20</v>
      </c>
      <c r="P3079" s="4">
        <v>5</v>
      </c>
      <c r="Q3079" t="s">
        <v>21</v>
      </c>
      <c r="R3079" s="10" t="str">
        <f t="shared" si="96"/>
        <v>22-27</v>
      </c>
      <c r="S3079">
        <f t="shared" si="97"/>
        <v>19</v>
      </c>
    </row>
    <row r="3080" spans="1:19">
      <c r="A3080" t="s">
        <v>3154</v>
      </c>
      <c r="B3080" t="s">
        <v>13</v>
      </c>
      <c r="C3080" s="4">
        <v>53</v>
      </c>
      <c r="D3080" t="s">
        <v>14</v>
      </c>
      <c r="E3080" t="s">
        <v>65</v>
      </c>
      <c r="F3080" t="s">
        <v>53</v>
      </c>
      <c r="G3080" t="s">
        <v>69</v>
      </c>
      <c r="H3080" t="s">
        <v>37</v>
      </c>
      <c r="I3080" s="9">
        <v>45263</v>
      </c>
      <c r="J3080" s="9">
        <v>45282</v>
      </c>
      <c r="K3080" s="9">
        <v>45290</v>
      </c>
      <c r="L3080" t="s">
        <v>19</v>
      </c>
      <c r="M3080" s="5"/>
      <c r="O3080" t="s">
        <v>20</v>
      </c>
      <c r="P3080" s="4">
        <v>5</v>
      </c>
      <c r="Q3080" t="s">
        <v>28</v>
      </c>
      <c r="R3080" s="10" t="str">
        <f t="shared" si="96"/>
        <v>52-57</v>
      </c>
      <c r="S3080">
        <f t="shared" si="97"/>
        <v>27</v>
      </c>
    </row>
    <row r="3081" spans="1:19">
      <c r="A3081" t="s">
        <v>3155</v>
      </c>
      <c r="B3081" t="s">
        <v>23</v>
      </c>
      <c r="C3081" s="4">
        <v>35</v>
      </c>
      <c r="D3081" t="s">
        <v>14</v>
      </c>
      <c r="E3081" t="s">
        <v>15</v>
      </c>
      <c r="F3081" t="s">
        <v>61</v>
      </c>
      <c r="G3081" t="s">
        <v>66</v>
      </c>
      <c r="H3081" t="s">
        <v>37</v>
      </c>
      <c r="I3081" s="9">
        <v>45264</v>
      </c>
      <c r="J3081" s="9">
        <v>45278</v>
      </c>
      <c r="K3081" s="9">
        <v>45285</v>
      </c>
      <c r="L3081" t="s">
        <v>75</v>
      </c>
      <c r="M3081" s="5"/>
      <c r="P3081" s="4">
        <v>5</v>
      </c>
      <c r="Q3081" t="s">
        <v>28</v>
      </c>
      <c r="R3081" s="10" t="str">
        <f t="shared" si="96"/>
        <v>34-39</v>
      </c>
      <c r="S3081">
        <f t="shared" si="97"/>
        <v>21</v>
      </c>
    </row>
    <row r="3082" spans="1:19">
      <c r="A3082" t="s">
        <v>3156</v>
      </c>
      <c r="B3082" t="s">
        <v>30</v>
      </c>
      <c r="C3082" s="4">
        <v>28</v>
      </c>
      <c r="D3082" t="s">
        <v>231</v>
      </c>
      <c r="E3082" t="s">
        <v>551</v>
      </c>
      <c r="F3082" t="s">
        <v>96</v>
      </c>
      <c r="G3082" t="s">
        <v>27</v>
      </c>
      <c r="H3082" t="s">
        <v>18</v>
      </c>
      <c r="I3082" s="9">
        <v>45264</v>
      </c>
      <c r="J3082" s="9">
        <v>45279</v>
      </c>
      <c r="K3082" s="9">
        <v>45288</v>
      </c>
      <c r="L3082" t="s">
        <v>38</v>
      </c>
      <c r="M3082" s="5"/>
      <c r="P3082" s="4">
        <v>3</v>
      </c>
      <c r="Q3082" t="s">
        <v>21</v>
      </c>
      <c r="R3082" s="10" t="str">
        <f t="shared" si="96"/>
        <v>28-33</v>
      </c>
      <c r="S3082">
        <f t="shared" si="97"/>
        <v>24</v>
      </c>
    </row>
    <row r="3083" spans="1:19">
      <c r="A3083" t="s">
        <v>3157</v>
      </c>
      <c r="B3083" t="s">
        <v>30</v>
      </c>
      <c r="C3083" s="4">
        <v>25</v>
      </c>
      <c r="D3083" t="s">
        <v>24</v>
      </c>
      <c r="E3083" t="s">
        <v>43</v>
      </c>
      <c r="F3083" t="s">
        <v>86</v>
      </c>
      <c r="G3083" t="s">
        <v>66</v>
      </c>
      <c r="H3083" t="s">
        <v>48</v>
      </c>
      <c r="I3083" s="9">
        <v>45264</v>
      </c>
      <c r="J3083" s="9">
        <v>45284</v>
      </c>
      <c r="K3083" s="9">
        <v>45291</v>
      </c>
      <c r="L3083" t="s">
        <v>19</v>
      </c>
      <c r="M3083" s="4">
        <v>165891</v>
      </c>
      <c r="N3083">
        <v>4</v>
      </c>
      <c r="O3083" t="s">
        <v>20</v>
      </c>
      <c r="P3083" s="4">
        <v>4</v>
      </c>
      <c r="Q3083" t="s">
        <v>28</v>
      </c>
      <c r="R3083" s="10" t="str">
        <f t="shared" si="96"/>
        <v>22-27</v>
      </c>
      <c r="S3083">
        <f t="shared" si="97"/>
        <v>27</v>
      </c>
    </row>
    <row r="3084" spans="1:19">
      <c r="A3084" t="s">
        <v>3158</v>
      </c>
      <c r="B3084" t="s">
        <v>13</v>
      </c>
      <c r="C3084" s="4">
        <v>37</v>
      </c>
      <c r="D3084" t="s">
        <v>34</v>
      </c>
      <c r="E3084" t="s">
        <v>35</v>
      </c>
      <c r="F3084" t="s">
        <v>16</v>
      </c>
      <c r="G3084" t="s">
        <v>17</v>
      </c>
      <c r="H3084" t="s">
        <v>18</v>
      </c>
      <c r="I3084" s="9">
        <v>45264</v>
      </c>
      <c r="J3084" s="9">
        <v>45273</v>
      </c>
      <c r="K3084" s="9">
        <v>45282</v>
      </c>
      <c r="L3084" t="s">
        <v>38</v>
      </c>
      <c r="M3084" s="5"/>
      <c r="P3084" s="5"/>
      <c r="Q3084" t="s">
        <v>28</v>
      </c>
      <c r="R3084" s="10" t="str">
        <f t="shared" si="96"/>
        <v>34-39</v>
      </c>
      <c r="S3084">
        <f t="shared" si="97"/>
        <v>18</v>
      </c>
    </row>
    <row r="3085" spans="1:19">
      <c r="A3085" t="s">
        <v>3159</v>
      </c>
      <c r="B3085" t="s">
        <v>30</v>
      </c>
      <c r="C3085" s="4">
        <v>39</v>
      </c>
      <c r="D3085" t="s">
        <v>14</v>
      </c>
      <c r="E3085" t="s">
        <v>15</v>
      </c>
      <c r="F3085" t="s">
        <v>73</v>
      </c>
      <c r="G3085" t="s">
        <v>27</v>
      </c>
      <c r="H3085" t="s">
        <v>18</v>
      </c>
      <c r="I3085" s="9">
        <v>45264</v>
      </c>
      <c r="J3085" s="9">
        <v>45281</v>
      </c>
      <c r="K3085" s="9">
        <v>45288</v>
      </c>
      <c r="L3085" t="s">
        <v>19</v>
      </c>
      <c r="M3085" s="4">
        <v>223697</v>
      </c>
      <c r="N3085">
        <v>4</v>
      </c>
      <c r="O3085" t="s">
        <v>45</v>
      </c>
      <c r="P3085" s="5"/>
      <c r="Q3085" t="s">
        <v>28</v>
      </c>
      <c r="R3085" s="10" t="str">
        <f t="shared" si="96"/>
        <v>34-39</v>
      </c>
      <c r="S3085">
        <f t="shared" si="97"/>
        <v>24</v>
      </c>
    </row>
    <row r="3086" spans="1:19">
      <c r="A3086" t="s">
        <v>3160</v>
      </c>
      <c r="B3086" t="s">
        <v>30</v>
      </c>
      <c r="C3086" s="4">
        <v>29</v>
      </c>
      <c r="D3086" t="s">
        <v>14</v>
      </c>
      <c r="E3086" t="s">
        <v>15</v>
      </c>
      <c r="F3086" t="s">
        <v>86</v>
      </c>
      <c r="G3086" t="s">
        <v>66</v>
      </c>
      <c r="H3086" t="s">
        <v>18</v>
      </c>
      <c r="I3086" s="9">
        <v>45264</v>
      </c>
      <c r="J3086" s="9">
        <v>45282</v>
      </c>
      <c r="K3086" s="9">
        <v>45293</v>
      </c>
      <c r="L3086" t="s">
        <v>19</v>
      </c>
      <c r="M3086" s="4">
        <v>130108</v>
      </c>
      <c r="N3086">
        <v>3.9</v>
      </c>
      <c r="O3086" t="s">
        <v>45</v>
      </c>
      <c r="P3086" s="5"/>
      <c r="Q3086" t="s">
        <v>21</v>
      </c>
      <c r="R3086" s="10" t="str">
        <f t="shared" si="96"/>
        <v>28-33</v>
      </c>
      <c r="S3086">
        <f t="shared" si="97"/>
        <v>29</v>
      </c>
    </row>
    <row r="3087" spans="1:19">
      <c r="A3087" t="s">
        <v>3161</v>
      </c>
      <c r="B3087" t="s">
        <v>30</v>
      </c>
      <c r="C3087" s="4">
        <v>40</v>
      </c>
      <c r="D3087" t="s">
        <v>14</v>
      </c>
      <c r="E3087" t="s">
        <v>15</v>
      </c>
      <c r="F3087" t="s">
        <v>36</v>
      </c>
      <c r="G3087" t="s">
        <v>69</v>
      </c>
      <c r="H3087" t="s">
        <v>51</v>
      </c>
      <c r="I3087" s="9">
        <v>45265</v>
      </c>
      <c r="J3087" s="9">
        <v>45280</v>
      </c>
      <c r="K3087" s="9">
        <v>45289</v>
      </c>
      <c r="L3087" t="s">
        <v>38</v>
      </c>
      <c r="M3087" s="5"/>
      <c r="P3087" s="4">
        <v>4</v>
      </c>
      <c r="Q3087" t="s">
        <v>28</v>
      </c>
      <c r="R3087" s="10" t="str">
        <f t="shared" si="96"/>
        <v>40-45</v>
      </c>
      <c r="S3087">
        <f t="shared" si="97"/>
        <v>24</v>
      </c>
    </row>
    <row r="3088" spans="1:19">
      <c r="A3088" t="s">
        <v>3162</v>
      </c>
      <c r="B3088" t="s">
        <v>13</v>
      </c>
      <c r="C3088" s="4">
        <v>35</v>
      </c>
      <c r="D3088" t="s">
        <v>14</v>
      </c>
      <c r="E3088" t="s">
        <v>65</v>
      </c>
      <c r="F3088" t="s">
        <v>96</v>
      </c>
      <c r="G3088" t="s">
        <v>17</v>
      </c>
      <c r="H3088" t="s">
        <v>37</v>
      </c>
      <c r="I3088" s="9">
        <v>45265</v>
      </c>
      <c r="J3088" s="9">
        <v>45283</v>
      </c>
      <c r="K3088" s="9">
        <v>45288</v>
      </c>
      <c r="L3088" t="s">
        <v>38</v>
      </c>
      <c r="M3088" s="5"/>
      <c r="P3088" s="4">
        <v>5</v>
      </c>
      <c r="Q3088" t="s">
        <v>28</v>
      </c>
      <c r="R3088" s="10" t="str">
        <f t="shared" si="96"/>
        <v>34-39</v>
      </c>
      <c r="S3088">
        <f t="shared" si="97"/>
        <v>23</v>
      </c>
    </row>
    <row r="3089" spans="1:19">
      <c r="A3089" t="s">
        <v>3163</v>
      </c>
      <c r="B3089" t="s">
        <v>13</v>
      </c>
      <c r="C3089" s="4">
        <v>33</v>
      </c>
      <c r="D3089" t="s">
        <v>40</v>
      </c>
      <c r="E3089" t="s">
        <v>41</v>
      </c>
      <c r="F3089" t="s">
        <v>31</v>
      </c>
      <c r="G3089" t="s">
        <v>69</v>
      </c>
      <c r="H3089" t="s">
        <v>18</v>
      </c>
      <c r="I3089" s="9">
        <v>45265</v>
      </c>
      <c r="J3089" s="9">
        <v>45281</v>
      </c>
      <c r="K3089" s="9">
        <v>45288</v>
      </c>
      <c r="L3089" t="s">
        <v>19</v>
      </c>
      <c r="M3089" s="5"/>
      <c r="O3089" t="s">
        <v>20</v>
      </c>
      <c r="P3089" s="4">
        <v>4</v>
      </c>
      <c r="Q3089" t="s">
        <v>28</v>
      </c>
      <c r="R3089" s="10" t="str">
        <f t="shared" si="96"/>
        <v>28-33</v>
      </c>
      <c r="S3089">
        <f t="shared" si="97"/>
        <v>23</v>
      </c>
    </row>
    <row r="3090" spans="1:19">
      <c r="A3090" t="s">
        <v>3164</v>
      </c>
      <c r="B3090" t="s">
        <v>30</v>
      </c>
      <c r="C3090" s="4">
        <v>28</v>
      </c>
      <c r="D3090" t="s">
        <v>83</v>
      </c>
      <c r="E3090" t="s">
        <v>84</v>
      </c>
      <c r="F3090" t="s">
        <v>73</v>
      </c>
      <c r="G3090" t="s">
        <v>17</v>
      </c>
      <c r="H3090" t="s">
        <v>18</v>
      </c>
      <c r="I3090" s="9">
        <v>45265</v>
      </c>
      <c r="J3090" s="9">
        <v>45283</v>
      </c>
      <c r="K3090" s="9">
        <v>45294</v>
      </c>
      <c r="L3090" t="s">
        <v>38</v>
      </c>
      <c r="M3090" s="5"/>
      <c r="P3090" s="4">
        <v>5</v>
      </c>
      <c r="Q3090" t="s">
        <v>28</v>
      </c>
      <c r="R3090" s="10" t="str">
        <f t="shared" si="96"/>
        <v>28-33</v>
      </c>
      <c r="S3090">
        <f t="shared" si="97"/>
        <v>29</v>
      </c>
    </row>
    <row r="3091" spans="1:19">
      <c r="A3091" t="s">
        <v>3165</v>
      </c>
      <c r="B3091" t="s">
        <v>13</v>
      </c>
      <c r="C3091" s="4">
        <v>28</v>
      </c>
      <c r="D3091" t="s">
        <v>14</v>
      </c>
      <c r="E3091" t="s">
        <v>15</v>
      </c>
      <c r="F3091" t="s">
        <v>96</v>
      </c>
      <c r="G3091" t="s">
        <v>17</v>
      </c>
      <c r="H3091" t="s">
        <v>18</v>
      </c>
      <c r="I3091" s="9">
        <v>45266</v>
      </c>
      <c r="J3091" s="9">
        <v>45282</v>
      </c>
      <c r="K3091" s="9">
        <v>45292</v>
      </c>
      <c r="L3091" t="s">
        <v>19</v>
      </c>
      <c r="M3091" s="4">
        <v>45071</v>
      </c>
      <c r="N3091">
        <v>5</v>
      </c>
      <c r="O3091" t="s">
        <v>45</v>
      </c>
      <c r="P3091" s="4">
        <v>5</v>
      </c>
      <c r="Q3091" t="s">
        <v>28</v>
      </c>
      <c r="R3091" s="10" t="str">
        <f t="shared" si="96"/>
        <v>28-33</v>
      </c>
      <c r="S3091">
        <f t="shared" si="97"/>
        <v>26</v>
      </c>
    </row>
    <row r="3092" spans="1:19">
      <c r="A3092" t="s">
        <v>3166</v>
      </c>
      <c r="B3092" t="s">
        <v>13</v>
      </c>
      <c r="C3092" s="4">
        <v>24</v>
      </c>
      <c r="D3092" t="s">
        <v>40</v>
      </c>
      <c r="E3092" t="s">
        <v>41</v>
      </c>
      <c r="F3092" t="s">
        <v>31</v>
      </c>
      <c r="G3092" t="s">
        <v>69</v>
      </c>
      <c r="H3092" t="s">
        <v>18</v>
      </c>
      <c r="I3092" s="9">
        <v>45266</v>
      </c>
      <c r="J3092" s="9">
        <v>45283</v>
      </c>
      <c r="K3092" s="9">
        <v>45292</v>
      </c>
      <c r="L3092" t="s">
        <v>19</v>
      </c>
      <c r="M3092" s="4">
        <v>82012</v>
      </c>
      <c r="N3092">
        <v>3.9</v>
      </c>
      <c r="O3092" t="s">
        <v>20</v>
      </c>
      <c r="P3092" s="4">
        <v>4</v>
      </c>
      <c r="Q3092" t="s">
        <v>28</v>
      </c>
      <c r="R3092" s="10" t="str">
        <f t="shared" si="96"/>
        <v>22-27</v>
      </c>
      <c r="S3092">
        <f t="shared" si="97"/>
        <v>26</v>
      </c>
    </row>
    <row r="3093" spans="1:19">
      <c r="A3093" t="s">
        <v>3167</v>
      </c>
      <c r="B3093" t="s">
        <v>23</v>
      </c>
      <c r="C3093" s="4">
        <v>23</v>
      </c>
      <c r="D3093" t="s">
        <v>14</v>
      </c>
      <c r="E3093" t="s">
        <v>15</v>
      </c>
      <c r="F3093" t="s">
        <v>26</v>
      </c>
      <c r="G3093" t="s">
        <v>66</v>
      </c>
      <c r="H3093" t="s">
        <v>67</v>
      </c>
      <c r="I3093" s="9">
        <v>45266</v>
      </c>
      <c r="J3093" s="9">
        <v>45281</v>
      </c>
      <c r="K3093" s="9">
        <v>45286</v>
      </c>
      <c r="L3093" t="s">
        <v>19</v>
      </c>
      <c r="M3093" s="4">
        <v>51885</v>
      </c>
      <c r="N3093">
        <v>4.8</v>
      </c>
      <c r="O3093" t="s">
        <v>20</v>
      </c>
      <c r="P3093" s="4">
        <v>5</v>
      </c>
      <c r="Q3093" t="s">
        <v>28</v>
      </c>
      <c r="R3093" s="10" t="str">
        <f t="shared" si="96"/>
        <v>22-27</v>
      </c>
      <c r="S3093">
        <f t="shared" si="97"/>
        <v>20</v>
      </c>
    </row>
    <row r="3094" spans="1:19">
      <c r="A3094" t="s">
        <v>3168</v>
      </c>
      <c r="B3094" t="s">
        <v>13</v>
      </c>
      <c r="C3094" s="4">
        <v>32</v>
      </c>
      <c r="D3094" t="s">
        <v>24</v>
      </c>
      <c r="E3094" t="s">
        <v>25</v>
      </c>
      <c r="F3094" t="s">
        <v>36</v>
      </c>
      <c r="G3094" t="s">
        <v>27</v>
      </c>
      <c r="H3094" t="s">
        <v>51</v>
      </c>
      <c r="I3094" s="9">
        <v>45266</v>
      </c>
      <c r="J3094" s="9">
        <v>45281</v>
      </c>
      <c r="K3094" s="9">
        <v>45290</v>
      </c>
      <c r="L3094" t="s">
        <v>19</v>
      </c>
      <c r="M3094" s="4">
        <v>67126</v>
      </c>
      <c r="N3094">
        <v>3.9</v>
      </c>
      <c r="O3094" t="s">
        <v>20</v>
      </c>
      <c r="P3094" s="4">
        <v>2</v>
      </c>
      <c r="Q3094" t="s">
        <v>28</v>
      </c>
      <c r="R3094" s="10" t="str">
        <f t="shared" si="96"/>
        <v>28-33</v>
      </c>
      <c r="S3094">
        <f t="shared" si="97"/>
        <v>24</v>
      </c>
    </row>
    <row r="3095" spans="1:19">
      <c r="A3095" t="s">
        <v>3169</v>
      </c>
      <c r="B3095" t="s">
        <v>30</v>
      </c>
      <c r="C3095" s="4">
        <v>40</v>
      </c>
      <c r="D3095" t="s">
        <v>24</v>
      </c>
      <c r="E3095" t="s">
        <v>43</v>
      </c>
      <c r="F3095" t="s">
        <v>16</v>
      </c>
      <c r="G3095" t="s">
        <v>27</v>
      </c>
      <c r="H3095" t="s">
        <v>18</v>
      </c>
      <c r="I3095" s="9">
        <v>45266</v>
      </c>
      <c r="J3095" s="9">
        <v>45282</v>
      </c>
      <c r="K3095" s="9">
        <v>45294</v>
      </c>
      <c r="L3095" t="s">
        <v>19</v>
      </c>
      <c r="M3095" s="4">
        <v>54376</v>
      </c>
      <c r="N3095">
        <v>3.6</v>
      </c>
      <c r="O3095" t="s">
        <v>20</v>
      </c>
      <c r="P3095" s="4">
        <v>3</v>
      </c>
      <c r="Q3095" t="s">
        <v>28</v>
      </c>
      <c r="R3095" s="10" t="str">
        <f t="shared" si="96"/>
        <v>40-45</v>
      </c>
      <c r="S3095">
        <f t="shared" si="97"/>
        <v>28</v>
      </c>
    </row>
    <row r="3096" spans="1:19">
      <c r="A3096" t="s">
        <v>3170</v>
      </c>
      <c r="B3096" t="s">
        <v>13</v>
      </c>
      <c r="C3096" s="4">
        <v>24</v>
      </c>
      <c r="D3096" t="s">
        <v>14</v>
      </c>
      <c r="E3096" t="s">
        <v>15</v>
      </c>
      <c r="F3096" t="s">
        <v>50</v>
      </c>
      <c r="G3096" t="s">
        <v>27</v>
      </c>
      <c r="H3096" t="s">
        <v>18</v>
      </c>
      <c r="I3096" s="9">
        <v>45266</v>
      </c>
      <c r="J3096" s="9">
        <v>45287</v>
      </c>
      <c r="K3096" s="9">
        <v>45299</v>
      </c>
      <c r="L3096" t="s">
        <v>19</v>
      </c>
      <c r="M3096" s="4">
        <v>48257</v>
      </c>
      <c r="N3096">
        <v>3.5</v>
      </c>
      <c r="O3096" t="s">
        <v>20</v>
      </c>
      <c r="P3096" s="4">
        <v>5</v>
      </c>
      <c r="Q3096" t="s">
        <v>28</v>
      </c>
      <c r="R3096" s="10" t="str">
        <f t="shared" si="96"/>
        <v>22-27</v>
      </c>
      <c r="S3096">
        <f t="shared" si="97"/>
        <v>33</v>
      </c>
    </row>
    <row r="3097" spans="1:19">
      <c r="A3097" t="s">
        <v>3171</v>
      </c>
      <c r="B3097" t="s">
        <v>30</v>
      </c>
      <c r="C3097" s="4">
        <v>22</v>
      </c>
      <c r="D3097" t="s">
        <v>58</v>
      </c>
      <c r="E3097" t="s">
        <v>111</v>
      </c>
      <c r="F3097" t="s">
        <v>31</v>
      </c>
      <c r="G3097" t="s">
        <v>32</v>
      </c>
      <c r="H3097" t="s">
        <v>48</v>
      </c>
      <c r="I3097" s="9">
        <v>45266</v>
      </c>
      <c r="J3097" s="9">
        <v>45276</v>
      </c>
      <c r="K3097" s="9">
        <v>45281</v>
      </c>
      <c r="L3097" t="s">
        <v>19</v>
      </c>
      <c r="M3097" s="4">
        <v>76167</v>
      </c>
      <c r="N3097">
        <v>4.9000000000000004</v>
      </c>
      <c r="O3097" t="s">
        <v>20</v>
      </c>
      <c r="P3097" s="5"/>
      <c r="Q3097" t="s">
        <v>28</v>
      </c>
      <c r="R3097" s="10" t="str">
        <f t="shared" si="96"/>
        <v>22-27</v>
      </c>
      <c r="S3097">
        <f t="shared" si="97"/>
        <v>15</v>
      </c>
    </row>
    <row r="3098" spans="1:19">
      <c r="A3098" t="s">
        <v>3172</v>
      </c>
      <c r="B3098" t="s">
        <v>23</v>
      </c>
      <c r="C3098" s="4">
        <v>33</v>
      </c>
      <c r="D3098" t="s">
        <v>14</v>
      </c>
      <c r="E3098" t="s">
        <v>15</v>
      </c>
      <c r="F3098" t="s">
        <v>31</v>
      </c>
      <c r="G3098" t="s">
        <v>32</v>
      </c>
      <c r="H3098" t="s">
        <v>18</v>
      </c>
      <c r="I3098" s="9">
        <v>45266</v>
      </c>
      <c r="J3098" s="9">
        <v>45282</v>
      </c>
      <c r="K3098" s="9">
        <v>45291</v>
      </c>
      <c r="L3098" t="s">
        <v>38</v>
      </c>
      <c r="M3098" s="5"/>
      <c r="P3098" s="4">
        <v>5</v>
      </c>
      <c r="Q3098" t="s">
        <v>28</v>
      </c>
      <c r="R3098" s="10" t="str">
        <f t="shared" si="96"/>
        <v>28-33</v>
      </c>
      <c r="S3098">
        <f t="shared" si="97"/>
        <v>25</v>
      </c>
    </row>
    <row r="3099" spans="1:19">
      <c r="A3099" t="s">
        <v>3173</v>
      </c>
      <c r="B3099" t="s">
        <v>13</v>
      </c>
      <c r="C3099" s="4">
        <v>40</v>
      </c>
      <c r="D3099" t="s">
        <v>24</v>
      </c>
      <c r="E3099" t="s">
        <v>43</v>
      </c>
      <c r="F3099" t="s">
        <v>16</v>
      </c>
      <c r="G3099" t="s">
        <v>66</v>
      </c>
      <c r="H3099" t="s">
        <v>67</v>
      </c>
      <c r="I3099" s="9">
        <v>45267</v>
      </c>
      <c r="J3099" s="9">
        <v>45275</v>
      </c>
      <c r="K3099" s="9">
        <v>45286</v>
      </c>
      <c r="L3099" t="s">
        <v>19</v>
      </c>
      <c r="M3099" s="4">
        <v>54018</v>
      </c>
      <c r="N3099">
        <v>4.5</v>
      </c>
      <c r="O3099" t="s">
        <v>20</v>
      </c>
      <c r="P3099" s="4">
        <v>5</v>
      </c>
      <c r="Q3099" t="s">
        <v>28</v>
      </c>
      <c r="R3099" s="10" t="str">
        <f t="shared" si="96"/>
        <v>40-45</v>
      </c>
      <c r="S3099">
        <f t="shared" si="97"/>
        <v>19</v>
      </c>
    </row>
    <row r="3100" spans="1:19">
      <c r="A3100" t="s">
        <v>3174</v>
      </c>
      <c r="B3100" t="s">
        <v>13</v>
      </c>
      <c r="C3100" s="4">
        <v>35</v>
      </c>
      <c r="D3100" t="s">
        <v>24</v>
      </c>
      <c r="E3100" t="s">
        <v>43</v>
      </c>
      <c r="F3100" t="s">
        <v>53</v>
      </c>
      <c r="G3100" t="s">
        <v>17</v>
      </c>
      <c r="H3100" t="s">
        <v>18</v>
      </c>
      <c r="I3100" s="9">
        <v>45267</v>
      </c>
      <c r="J3100" s="9">
        <v>45281</v>
      </c>
      <c r="K3100" s="9">
        <v>45288</v>
      </c>
      <c r="L3100" t="s">
        <v>38</v>
      </c>
      <c r="M3100" s="5"/>
      <c r="P3100" s="4">
        <v>5</v>
      </c>
      <c r="Q3100" t="s">
        <v>21</v>
      </c>
      <c r="R3100" s="10" t="str">
        <f t="shared" si="96"/>
        <v>34-39</v>
      </c>
      <c r="S3100">
        <f t="shared" si="97"/>
        <v>21</v>
      </c>
    </row>
    <row r="3101" spans="1:19">
      <c r="A3101" t="s">
        <v>3175</v>
      </c>
      <c r="B3101" t="s">
        <v>13</v>
      </c>
      <c r="C3101" s="4">
        <v>30</v>
      </c>
      <c r="D3101" t="s">
        <v>14</v>
      </c>
      <c r="E3101" t="s">
        <v>15</v>
      </c>
      <c r="F3101" t="s">
        <v>44</v>
      </c>
      <c r="G3101" t="s">
        <v>32</v>
      </c>
      <c r="H3101" t="s">
        <v>37</v>
      </c>
      <c r="I3101" s="9">
        <v>45267</v>
      </c>
      <c r="J3101" s="9">
        <v>45279</v>
      </c>
      <c r="K3101" s="9">
        <v>45290</v>
      </c>
      <c r="L3101" t="s">
        <v>38</v>
      </c>
      <c r="M3101" s="5"/>
      <c r="P3101" s="5"/>
      <c r="Q3101" t="s">
        <v>28</v>
      </c>
      <c r="R3101" s="10" t="str">
        <f t="shared" si="96"/>
        <v>28-33</v>
      </c>
      <c r="S3101">
        <f t="shared" si="97"/>
        <v>23</v>
      </c>
    </row>
    <row r="3102" spans="1:19">
      <c r="A3102" t="s">
        <v>3176</v>
      </c>
      <c r="B3102" t="s">
        <v>13</v>
      </c>
      <c r="C3102" s="4">
        <v>23</v>
      </c>
      <c r="D3102" t="s">
        <v>34</v>
      </c>
      <c r="E3102" t="s">
        <v>35</v>
      </c>
      <c r="F3102" t="s">
        <v>61</v>
      </c>
      <c r="G3102" t="s">
        <v>69</v>
      </c>
      <c r="H3102" t="s">
        <v>18</v>
      </c>
      <c r="I3102" s="9">
        <v>45267</v>
      </c>
      <c r="J3102" s="9">
        <v>45282</v>
      </c>
      <c r="K3102" s="9">
        <v>45292</v>
      </c>
      <c r="L3102" t="s">
        <v>19</v>
      </c>
      <c r="M3102" s="4">
        <v>69983</v>
      </c>
      <c r="N3102">
        <v>4.4000000000000004</v>
      </c>
      <c r="O3102" t="s">
        <v>45</v>
      </c>
      <c r="P3102" s="4">
        <v>4</v>
      </c>
      <c r="Q3102" t="s">
        <v>28</v>
      </c>
      <c r="R3102" s="10" t="str">
        <f t="shared" si="96"/>
        <v>22-27</v>
      </c>
      <c r="S3102">
        <f t="shared" si="97"/>
        <v>25</v>
      </c>
    </row>
    <row r="3103" spans="1:19">
      <c r="A3103" t="s">
        <v>3177</v>
      </c>
      <c r="B3103" t="s">
        <v>30</v>
      </c>
      <c r="C3103" s="4">
        <v>35</v>
      </c>
      <c r="D3103" t="s">
        <v>24</v>
      </c>
      <c r="E3103" t="s">
        <v>43</v>
      </c>
      <c r="F3103" t="s">
        <v>53</v>
      </c>
      <c r="G3103" t="s">
        <v>27</v>
      </c>
      <c r="H3103" t="s">
        <v>48</v>
      </c>
      <c r="I3103" s="9">
        <v>45267</v>
      </c>
      <c r="J3103" s="9">
        <v>45284</v>
      </c>
      <c r="K3103" s="9">
        <v>45291</v>
      </c>
      <c r="L3103" t="s">
        <v>38</v>
      </c>
      <c r="M3103" s="5"/>
      <c r="P3103" s="4">
        <v>4</v>
      </c>
      <c r="Q3103" t="s">
        <v>28</v>
      </c>
      <c r="R3103" s="10" t="str">
        <f t="shared" si="96"/>
        <v>34-39</v>
      </c>
      <c r="S3103">
        <f t="shared" si="97"/>
        <v>24</v>
      </c>
    </row>
    <row r="3104" spans="1:19">
      <c r="A3104" t="s">
        <v>3178</v>
      </c>
      <c r="B3104" t="s">
        <v>23</v>
      </c>
      <c r="C3104" s="4">
        <v>40</v>
      </c>
      <c r="D3104" t="s">
        <v>24</v>
      </c>
      <c r="E3104" t="s">
        <v>43</v>
      </c>
      <c r="F3104" t="s">
        <v>53</v>
      </c>
      <c r="G3104" t="s">
        <v>17</v>
      </c>
      <c r="H3104" t="s">
        <v>48</v>
      </c>
      <c r="I3104" s="9">
        <v>45267</v>
      </c>
      <c r="J3104" s="9">
        <v>45281</v>
      </c>
      <c r="K3104" s="9">
        <v>45287</v>
      </c>
      <c r="L3104" t="s">
        <v>19</v>
      </c>
      <c r="M3104" s="4">
        <v>80867</v>
      </c>
      <c r="N3104">
        <v>4.4000000000000004</v>
      </c>
      <c r="O3104" t="s">
        <v>20</v>
      </c>
      <c r="P3104" s="5"/>
      <c r="Q3104" t="s">
        <v>21</v>
      </c>
      <c r="R3104" s="10" t="str">
        <f t="shared" si="96"/>
        <v>40-45</v>
      </c>
      <c r="S3104">
        <f t="shared" si="97"/>
        <v>20</v>
      </c>
    </row>
    <row r="3105" spans="1:19">
      <c r="A3105" t="s">
        <v>3179</v>
      </c>
      <c r="B3105" t="s">
        <v>13</v>
      </c>
      <c r="C3105" s="4">
        <v>26</v>
      </c>
      <c r="D3105" t="s">
        <v>14</v>
      </c>
      <c r="E3105" t="s">
        <v>15</v>
      </c>
      <c r="F3105" t="s">
        <v>61</v>
      </c>
      <c r="G3105" t="s">
        <v>17</v>
      </c>
      <c r="H3105" t="s">
        <v>48</v>
      </c>
      <c r="I3105" s="9">
        <v>45268</v>
      </c>
      <c r="J3105" s="9">
        <v>45285</v>
      </c>
      <c r="K3105" s="9">
        <v>45297</v>
      </c>
      <c r="L3105" t="s">
        <v>38</v>
      </c>
      <c r="M3105" s="5"/>
      <c r="P3105" s="5"/>
      <c r="Q3105" t="s">
        <v>28</v>
      </c>
      <c r="R3105" s="10" t="str">
        <f t="shared" si="96"/>
        <v>22-27</v>
      </c>
      <c r="S3105">
        <f t="shared" si="97"/>
        <v>29</v>
      </c>
    </row>
    <row r="3106" spans="1:19">
      <c r="A3106" t="s">
        <v>3180</v>
      </c>
      <c r="B3106" t="s">
        <v>13</v>
      </c>
      <c r="C3106" s="4">
        <v>24</v>
      </c>
      <c r="D3106" t="s">
        <v>24</v>
      </c>
      <c r="E3106" t="s">
        <v>25</v>
      </c>
      <c r="F3106" t="s">
        <v>50</v>
      </c>
      <c r="G3106" t="s">
        <v>32</v>
      </c>
      <c r="H3106" t="s">
        <v>67</v>
      </c>
      <c r="I3106" s="9">
        <v>45268</v>
      </c>
      <c r="J3106" s="9">
        <v>45286</v>
      </c>
      <c r="K3106" s="9">
        <v>45293</v>
      </c>
      <c r="L3106" t="s">
        <v>19</v>
      </c>
      <c r="M3106" s="5"/>
      <c r="O3106" t="s">
        <v>20</v>
      </c>
      <c r="P3106" s="4">
        <v>5</v>
      </c>
      <c r="Q3106" t="s">
        <v>28</v>
      </c>
      <c r="R3106" s="10" t="str">
        <f t="shared" si="96"/>
        <v>22-27</v>
      </c>
      <c r="S3106">
        <f t="shared" si="97"/>
        <v>25</v>
      </c>
    </row>
    <row r="3107" spans="1:19">
      <c r="A3107" t="s">
        <v>3181</v>
      </c>
      <c r="B3107" t="s">
        <v>13</v>
      </c>
      <c r="C3107" s="4">
        <v>39</v>
      </c>
      <c r="D3107" t="s">
        <v>14</v>
      </c>
      <c r="E3107" t="s">
        <v>15</v>
      </c>
      <c r="F3107" t="s">
        <v>50</v>
      </c>
      <c r="G3107" t="s">
        <v>17</v>
      </c>
      <c r="H3107" t="s">
        <v>18</v>
      </c>
      <c r="I3107" s="9">
        <v>45268</v>
      </c>
      <c r="J3107" s="9">
        <v>45281</v>
      </c>
      <c r="K3107" s="9">
        <v>45291</v>
      </c>
      <c r="L3107" t="s">
        <v>19</v>
      </c>
      <c r="M3107" s="4">
        <v>53653</v>
      </c>
      <c r="N3107">
        <v>4.3</v>
      </c>
      <c r="O3107" t="s">
        <v>20</v>
      </c>
      <c r="P3107" s="4">
        <v>4</v>
      </c>
      <c r="Q3107" t="s">
        <v>28</v>
      </c>
      <c r="R3107" s="10" t="str">
        <f t="shared" si="96"/>
        <v>34-39</v>
      </c>
      <c r="S3107">
        <f t="shared" si="97"/>
        <v>23</v>
      </c>
    </row>
    <row r="3108" spans="1:19">
      <c r="A3108" t="s">
        <v>3182</v>
      </c>
      <c r="B3108" t="s">
        <v>30</v>
      </c>
      <c r="C3108" s="4">
        <v>28</v>
      </c>
      <c r="D3108" t="s">
        <v>58</v>
      </c>
      <c r="E3108" t="s">
        <v>59</v>
      </c>
      <c r="F3108" t="s">
        <v>26</v>
      </c>
      <c r="G3108" t="s">
        <v>32</v>
      </c>
      <c r="H3108" t="s">
        <v>37</v>
      </c>
      <c r="I3108" s="9">
        <v>45268</v>
      </c>
      <c r="J3108" s="9">
        <v>45288</v>
      </c>
      <c r="K3108" s="9">
        <v>45294</v>
      </c>
      <c r="L3108" t="s">
        <v>19</v>
      </c>
      <c r="M3108" s="4">
        <v>70406</v>
      </c>
      <c r="N3108">
        <v>4</v>
      </c>
      <c r="O3108" t="s">
        <v>20</v>
      </c>
      <c r="P3108" s="4">
        <v>4</v>
      </c>
      <c r="Q3108" t="s">
        <v>28</v>
      </c>
      <c r="R3108" s="10" t="str">
        <f t="shared" si="96"/>
        <v>28-33</v>
      </c>
      <c r="S3108">
        <f t="shared" si="97"/>
        <v>26</v>
      </c>
    </row>
    <row r="3109" spans="1:19">
      <c r="A3109" t="s">
        <v>3183</v>
      </c>
      <c r="B3109" t="s">
        <v>13</v>
      </c>
      <c r="C3109" s="4">
        <v>37</v>
      </c>
      <c r="D3109" t="s">
        <v>14</v>
      </c>
      <c r="E3109" t="s">
        <v>15</v>
      </c>
      <c r="F3109" t="s">
        <v>26</v>
      </c>
      <c r="G3109" t="s">
        <v>27</v>
      </c>
      <c r="H3109" t="s">
        <v>18</v>
      </c>
      <c r="I3109" s="9">
        <v>45268</v>
      </c>
      <c r="J3109" s="9">
        <v>45280</v>
      </c>
      <c r="K3109" s="9">
        <v>45288</v>
      </c>
      <c r="L3109" t="s">
        <v>56</v>
      </c>
      <c r="M3109" s="5"/>
      <c r="P3109" s="4">
        <v>4</v>
      </c>
      <c r="Q3109" t="s">
        <v>28</v>
      </c>
      <c r="R3109" s="10" t="str">
        <f t="shared" si="96"/>
        <v>34-39</v>
      </c>
      <c r="S3109">
        <f t="shared" si="97"/>
        <v>20</v>
      </c>
    </row>
    <row r="3110" spans="1:19">
      <c r="A3110" t="s">
        <v>3184</v>
      </c>
      <c r="B3110" t="s">
        <v>30</v>
      </c>
      <c r="C3110" s="4">
        <v>24</v>
      </c>
      <c r="D3110" t="s">
        <v>58</v>
      </c>
      <c r="E3110" t="s">
        <v>111</v>
      </c>
      <c r="F3110" t="s">
        <v>50</v>
      </c>
      <c r="G3110" t="s">
        <v>27</v>
      </c>
      <c r="H3110" t="s">
        <v>37</v>
      </c>
      <c r="I3110" s="9">
        <v>45268</v>
      </c>
      <c r="J3110" s="9">
        <v>45281</v>
      </c>
      <c r="K3110" s="9">
        <v>45289</v>
      </c>
      <c r="L3110" t="s">
        <v>38</v>
      </c>
      <c r="M3110" s="5"/>
      <c r="P3110" s="4">
        <v>4</v>
      </c>
      <c r="Q3110" t="s">
        <v>28</v>
      </c>
      <c r="R3110" s="10" t="str">
        <f t="shared" si="96"/>
        <v>22-27</v>
      </c>
      <c r="S3110">
        <f t="shared" si="97"/>
        <v>21</v>
      </c>
    </row>
    <row r="3111" spans="1:19">
      <c r="A3111" t="s">
        <v>3185</v>
      </c>
      <c r="B3111" t="s">
        <v>30</v>
      </c>
      <c r="C3111" s="4">
        <v>33</v>
      </c>
      <c r="D3111" t="s">
        <v>24</v>
      </c>
      <c r="E3111" t="s">
        <v>43</v>
      </c>
      <c r="F3111" t="s">
        <v>16</v>
      </c>
      <c r="G3111" t="s">
        <v>32</v>
      </c>
      <c r="H3111" t="s">
        <v>67</v>
      </c>
      <c r="I3111" s="9">
        <v>45269</v>
      </c>
      <c r="J3111" s="9">
        <v>45277</v>
      </c>
      <c r="K3111" s="9">
        <v>45286</v>
      </c>
      <c r="L3111" t="s">
        <v>19</v>
      </c>
      <c r="M3111" s="4">
        <v>43143</v>
      </c>
      <c r="N3111">
        <v>4.0999999999999996</v>
      </c>
      <c r="O3111" t="s">
        <v>20</v>
      </c>
      <c r="P3111" s="4">
        <v>4</v>
      </c>
      <c r="Q3111" t="s">
        <v>28</v>
      </c>
      <c r="R3111" s="10" t="str">
        <f t="shared" si="96"/>
        <v>28-33</v>
      </c>
      <c r="S3111">
        <f t="shared" si="97"/>
        <v>17</v>
      </c>
    </row>
    <row r="3112" spans="1:19">
      <c r="A3112" t="s">
        <v>3186</v>
      </c>
      <c r="B3112" t="s">
        <v>30</v>
      </c>
      <c r="C3112" s="4">
        <v>25</v>
      </c>
      <c r="D3112" t="s">
        <v>24</v>
      </c>
      <c r="E3112" t="s">
        <v>43</v>
      </c>
      <c r="F3112" t="s">
        <v>36</v>
      </c>
      <c r="G3112" t="s">
        <v>27</v>
      </c>
      <c r="H3112" t="s">
        <v>48</v>
      </c>
      <c r="I3112" s="9">
        <v>45269</v>
      </c>
      <c r="J3112" s="9">
        <v>45277</v>
      </c>
      <c r="K3112" s="9">
        <v>45286</v>
      </c>
      <c r="L3112" t="s">
        <v>19</v>
      </c>
      <c r="M3112" s="4">
        <v>64314</v>
      </c>
      <c r="N3112">
        <v>3.5</v>
      </c>
      <c r="O3112" t="s">
        <v>20</v>
      </c>
      <c r="P3112" s="4">
        <v>4</v>
      </c>
      <c r="Q3112" t="s">
        <v>28</v>
      </c>
      <c r="R3112" s="10" t="str">
        <f t="shared" si="96"/>
        <v>22-27</v>
      </c>
      <c r="S3112">
        <f t="shared" si="97"/>
        <v>17</v>
      </c>
    </row>
    <row r="3113" spans="1:19">
      <c r="A3113" t="s">
        <v>3187</v>
      </c>
      <c r="B3113" t="s">
        <v>13</v>
      </c>
      <c r="C3113" s="4">
        <v>33</v>
      </c>
      <c r="D3113" t="s">
        <v>34</v>
      </c>
      <c r="E3113" t="s">
        <v>35</v>
      </c>
      <c r="F3113" t="s">
        <v>96</v>
      </c>
      <c r="G3113" t="s">
        <v>27</v>
      </c>
      <c r="H3113" t="s">
        <v>67</v>
      </c>
      <c r="I3113" s="9">
        <v>45269</v>
      </c>
      <c r="J3113" s="9">
        <v>45286</v>
      </c>
      <c r="K3113" s="9">
        <v>45291</v>
      </c>
      <c r="L3113" t="s">
        <v>75</v>
      </c>
      <c r="M3113" s="5"/>
      <c r="P3113" s="4">
        <v>4</v>
      </c>
      <c r="Q3113" t="s">
        <v>21</v>
      </c>
      <c r="R3113" s="10" t="str">
        <f t="shared" si="96"/>
        <v>28-33</v>
      </c>
      <c r="S3113">
        <f t="shared" si="97"/>
        <v>22</v>
      </c>
    </row>
    <row r="3114" spans="1:19">
      <c r="A3114" t="s">
        <v>3188</v>
      </c>
      <c r="B3114" t="s">
        <v>30</v>
      </c>
      <c r="C3114" s="4">
        <v>26</v>
      </c>
      <c r="D3114" t="s">
        <v>14</v>
      </c>
      <c r="E3114" t="s">
        <v>15</v>
      </c>
      <c r="F3114" t="s">
        <v>53</v>
      </c>
      <c r="G3114" t="s">
        <v>27</v>
      </c>
      <c r="H3114" t="s">
        <v>37</v>
      </c>
      <c r="I3114" s="9">
        <v>45269</v>
      </c>
      <c r="J3114" s="9">
        <v>45277</v>
      </c>
      <c r="K3114" s="9">
        <v>45282</v>
      </c>
      <c r="L3114" t="s">
        <v>19</v>
      </c>
      <c r="M3114" s="4">
        <v>80872</v>
      </c>
      <c r="N3114">
        <v>4.5</v>
      </c>
      <c r="O3114" t="s">
        <v>20</v>
      </c>
      <c r="P3114" s="5"/>
      <c r="Q3114" t="s">
        <v>28</v>
      </c>
      <c r="R3114" s="10" t="str">
        <f t="shared" si="96"/>
        <v>22-27</v>
      </c>
      <c r="S3114">
        <f t="shared" si="97"/>
        <v>13</v>
      </c>
    </row>
    <row r="3115" spans="1:19">
      <c r="A3115" t="s">
        <v>3189</v>
      </c>
      <c r="B3115" t="s">
        <v>13</v>
      </c>
      <c r="C3115" s="4">
        <v>30</v>
      </c>
      <c r="D3115" t="s">
        <v>24</v>
      </c>
      <c r="E3115" t="s">
        <v>25</v>
      </c>
      <c r="F3115" t="s">
        <v>44</v>
      </c>
      <c r="G3115" t="s">
        <v>27</v>
      </c>
      <c r="H3115" t="s">
        <v>37</v>
      </c>
      <c r="I3115" s="9">
        <v>45270</v>
      </c>
      <c r="J3115" s="9">
        <v>45280</v>
      </c>
      <c r="K3115" s="9">
        <v>45290</v>
      </c>
      <c r="L3115" t="s">
        <v>19</v>
      </c>
      <c r="M3115" s="4">
        <v>69910</v>
      </c>
      <c r="N3115">
        <v>4.0999999999999996</v>
      </c>
      <c r="O3115" t="s">
        <v>20</v>
      </c>
      <c r="P3115" s="4">
        <v>4</v>
      </c>
      <c r="Q3115" t="s">
        <v>28</v>
      </c>
      <c r="R3115" s="10" t="str">
        <f t="shared" si="96"/>
        <v>28-33</v>
      </c>
      <c r="S3115">
        <f t="shared" si="97"/>
        <v>20</v>
      </c>
    </row>
    <row r="3116" spans="1:19">
      <c r="A3116" t="s">
        <v>3190</v>
      </c>
      <c r="B3116" t="s">
        <v>13</v>
      </c>
      <c r="C3116" s="4">
        <v>35</v>
      </c>
      <c r="D3116" t="s">
        <v>129</v>
      </c>
      <c r="E3116" t="s">
        <v>205</v>
      </c>
      <c r="F3116" t="s">
        <v>61</v>
      </c>
      <c r="G3116" t="s">
        <v>32</v>
      </c>
      <c r="H3116" t="s">
        <v>18</v>
      </c>
      <c r="I3116" s="9">
        <v>45270</v>
      </c>
      <c r="J3116" s="9">
        <v>45291</v>
      </c>
      <c r="K3116" s="9">
        <v>45301</v>
      </c>
      <c r="L3116" t="s">
        <v>56</v>
      </c>
      <c r="M3116" s="5"/>
      <c r="P3116" s="4">
        <v>4</v>
      </c>
      <c r="Q3116" t="s">
        <v>28</v>
      </c>
      <c r="R3116" s="10" t="str">
        <f t="shared" si="96"/>
        <v>34-39</v>
      </c>
      <c r="S3116">
        <f t="shared" si="97"/>
        <v>31</v>
      </c>
    </row>
    <row r="3117" spans="1:19">
      <c r="A3117" t="s">
        <v>3191</v>
      </c>
      <c r="B3117" t="s">
        <v>30</v>
      </c>
      <c r="C3117" s="4">
        <v>35</v>
      </c>
      <c r="D3117" t="s">
        <v>14</v>
      </c>
      <c r="E3117" t="s">
        <v>15</v>
      </c>
      <c r="F3117" t="s">
        <v>53</v>
      </c>
      <c r="G3117" t="s">
        <v>32</v>
      </c>
      <c r="H3117" t="s">
        <v>37</v>
      </c>
      <c r="I3117" s="9">
        <v>45270</v>
      </c>
      <c r="J3117" s="9">
        <v>45283</v>
      </c>
      <c r="K3117" s="9">
        <v>45295</v>
      </c>
      <c r="L3117" t="s">
        <v>19</v>
      </c>
      <c r="M3117" s="4">
        <v>79653</v>
      </c>
      <c r="N3117">
        <v>4.0999999999999996</v>
      </c>
      <c r="O3117" t="s">
        <v>45</v>
      </c>
      <c r="P3117" s="4">
        <v>5</v>
      </c>
      <c r="Q3117" t="s">
        <v>28</v>
      </c>
      <c r="R3117" s="10" t="str">
        <f t="shared" si="96"/>
        <v>34-39</v>
      </c>
      <c r="S3117">
        <f t="shared" si="97"/>
        <v>25</v>
      </c>
    </row>
    <row r="3118" spans="1:19">
      <c r="A3118" t="s">
        <v>3192</v>
      </c>
      <c r="B3118" t="s">
        <v>30</v>
      </c>
      <c r="C3118" s="4">
        <v>33</v>
      </c>
      <c r="D3118" t="s">
        <v>24</v>
      </c>
      <c r="E3118" t="s">
        <v>43</v>
      </c>
      <c r="F3118" t="s">
        <v>78</v>
      </c>
      <c r="G3118" t="s">
        <v>17</v>
      </c>
      <c r="H3118" t="s">
        <v>18</v>
      </c>
      <c r="I3118" s="9">
        <v>45270</v>
      </c>
      <c r="J3118" s="9">
        <v>45283</v>
      </c>
      <c r="K3118" s="9">
        <v>45289</v>
      </c>
      <c r="L3118" t="s">
        <v>38</v>
      </c>
      <c r="M3118" s="5"/>
      <c r="P3118" s="4">
        <v>4</v>
      </c>
      <c r="Q3118" t="s">
        <v>28</v>
      </c>
      <c r="R3118" s="10" t="str">
        <f t="shared" si="96"/>
        <v>28-33</v>
      </c>
      <c r="S3118">
        <f t="shared" si="97"/>
        <v>19</v>
      </c>
    </row>
    <row r="3119" spans="1:19">
      <c r="A3119" t="s">
        <v>3193</v>
      </c>
      <c r="B3119" t="s">
        <v>13</v>
      </c>
      <c r="C3119" s="4">
        <v>35</v>
      </c>
      <c r="D3119" t="s">
        <v>24</v>
      </c>
      <c r="E3119" t="s">
        <v>25</v>
      </c>
      <c r="F3119" t="s">
        <v>78</v>
      </c>
      <c r="G3119" t="s">
        <v>32</v>
      </c>
      <c r="H3119" t="s">
        <v>18</v>
      </c>
      <c r="I3119" s="9">
        <v>45270</v>
      </c>
      <c r="J3119" s="9">
        <v>45290</v>
      </c>
      <c r="K3119" s="9">
        <v>45301</v>
      </c>
      <c r="L3119" t="s">
        <v>19</v>
      </c>
      <c r="M3119" s="4">
        <v>57734</v>
      </c>
      <c r="N3119">
        <v>4.5</v>
      </c>
      <c r="O3119" t="s">
        <v>20</v>
      </c>
      <c r="P3119" s="4">
        <v>5</v>
      </c>
      <c r="Q3119" t="s">
        <v>28</v>
      </c>
      <c r="R3119" s="10" t="str">
        <f t="shared" si="96"/>
        <v>34-39</v>
      </c>
      <c r="S3119">
        <f t="shared" si="97"/>
        <v>31</v>
      </c>
    </row>
    <row r="3120" spans="1:19">
      <c r="A3120" t="s">
        <v>3194</v>
      </c>
      <c r="B3120" t="s">
        <v>13</v>
      </c>
      <c r="C3120" s="4">
        <v>30</v>
      </c>
      <c r="D3120" t="s">
        <v>14</v>
      </c>
      <c r="E3120" t="s">
        <v>65</v>
      </c>
      <c r="F3120" t="s">
        <v>31</v>
      </c>
      <c r="G3120" t="s">
        <v>27</v>
      </c>
      <c r="H3120" t="s">
        <v>48</v>
      </c>
      <c r="I3120" s="9">
        <v>45271</v>
      </c>
      <c r="J3120" s="9">
        <v>45290</v>
      </c>
      <c r="K3120" s="9">
        <v>45297</v>
      </c>
      <c r="L3120" t="s">
        <v>38</v>
      </c>
      <c r="M3120" s="5"/>
      <c r="P3120" s="4">
        <v>5</v>
      </c>
      <c r="Q3120" t="s">
        <v>28</v>
      </c>
      <c r="R3120" s="10" t="str">
        <f t="shared" si="96"/>
        <v>28-33</v>
      </c>
      <c r="S3120">
        <f t="shared" si="97"/>
        <v>26</v>
      </c>
    </row>
    <row r="3121" spans="1:19">
      <c r="A3121" t="s">
        <v>3195</v>
      </c>
      <c r="B3121" t="s">
        <v>13</v>
      </c>
      <c r="C3121" s="4">
        <v>37</v>
      </c>
      <c r="D3121" t="s">
        <v>40</v>
      </c>
      <c r="E3121" t="s">
        <v>41</v>
      </c>
      <c r="F3121" t="s">
        <v>78</v>
      </c>
      <c r="G3121" t="s">
        <v>27</v>
      </c>
      <c r="H3121" t="s">
        <v>37</v>
      </c>
      <c r="I3121" s="9">
        <v>45271</v>
      </c>
      <c r="J3121" s="9">
        <v>45288</v>
      </c>
      <c r="K3121" s="9">
        <v>45294</v>
      </c>
      <c r="L3121" t="s">
        <v>19</v>
      </c>
      <c r="M3121" s="4">
        <v>40933</v>
      </c>
      <c r="N3121">
        <v>4.0999999999999996</v>
      </c>
      <c r="O3121" t="s">
        <v>20</v>
      </c>
      <c r="P3121" s="5"/>
      <c r="Q3121" t="s">
        <v>21</v>
      </c>
      <c r="R3121" s="10" t="str">
        <f t="shared" si="96"/>
        <v>34-39</v>
      </c>
      <c r="S3121">
        <f t="shared" si="97"/>
        <v>23</v>
      </c>
    </row>
    <row r="3122" spans="1:19">
      <c r="A3122" t="s">
        <v>3196</v>
      </c>
      <c r="B3122" t="s">
        <v>13</v>
      </c>
      <c r="C3122" s="4">
        <v>22</v>
      </c>
      <c r="D3122" t="s">
        <v>24</v>
      </c>
      <c r="E3122" t="s">
        <v>25</v>
      </c>
      <c r="F3122" t="s">
        <v>50</v>
      </c>
      <c r="G3122" t="s">
        <v>69</v>
      </c>
      <c r="H3122" t="s">
        <v>48</v>
      </c>
      <c r="I3122" s="9">
        <v>45272</v>
      </c>
      <c r="J3122" s="9">
        <v>45280</v>
      </c>
      <c r="K3122" s="9">
        <v>45291</v>
      </c>
      <c r="L3122" t="s">
        <v>19</v>
      </c>
      <c r="M3122" s="4">
        <v>36396</v>
      </c>
      <c r="N3122">
        <v>4.2</v>
      </c>
      <c r="O3122" t="s">
        <v>20</v>
      </c>
      <c r="P3122" s="5"/>
      <c r="Q3122" t="s">
        <v>28</v>
      </c>
      <c r="R3122" s="10" t="str">
        <f t="shared" si="96"/>
        <v>22-27</v>
      </c>
      <c r="S3122">
        <f t="shared" si="97"/>
        <v>19</v>
      </c>
    </row>
    <row r="3123" spans="1:19">
      <c r="A3123" t="s">
        <v>3197</v>
      </c>
      <c r="B3123" t="s">
        <v>13</v>
      </c>
      <c r="C3123" s="4">
        <v>33</v>
      </c>
      <c r="D3123" t="s">
        <v>24</v>
      </c>
      <c r="E3123" t="s">
        <v>43</v>
      </c>
      <c r="F3123" t="s">
        <v>73</v>
      </c>
      <c r="G3123" t="s">
        <v>17</v>
      </c>
      <c r="H3123" t="s">
        <v>18</v>
      </c>
      <c r="I3123" s="9">
        <v>45272</v>
      </c>
      <c r="J3123" s="9">
        <v>45292</v>
      </c>
      <c r="K3123" s="9">
        <v>45296</v>
      </c>
      <c r="L3123" t="s">
        <v>19</v>
      </c>
      <c r="M3123" s="4">
        <v>209820</v>
      </c>
      <c r="N3123">
        <v>3.8</v>
      </c>
      <c r="O3123" t="s">
        <v>45</v>
      </c>
      <c r="P3123" s="4">
        <v>4</v>
      </c>
      <c r="Q3123" t="s">
        <v>28</v>
      </c>
      <c r="R3123" s="10" t="str">
        <f t="shared" si="96"/>
        <v>28-33</v>
      </c>
      <c r="S3123">
        <f t="shared" si="97"/>
        <v>24</v>
      </c>
    </row>
    <row r="3124" spans="1:19">
      <c r="A3124" t="s">
        <v>3198</v>
      </c>
      <c r="B3124" t="s">
        <v>13</v>
      </c>
      <c r="C3124" s="4">
        <v>27</v>
      </c>
      <c r="D3124" t="s">
        <v>40</v>
      </c>
      <c r="E3124" t="s">
        <v>41</v>
      </c>
      <c r="F3124" t="s">
        <v>31</v>
      </c>
      <c r="G3124" t="s">
        <v>27</v>
      </c>
      <c r="H3124" t="s">
        <v>67</v>
      </c>
      <c r="I3124" s="9">
        <v>45273</v>
      </c>
      <c r="J3124" s="9">
        <v>45295</v>
      </c>
      <c r="K3124" s="9">
        <v>45301</v>
      </c>
      <c r="L3124" t="s">
        <v>19</v>
      </c>
      <c r="M3124" s="4">
        <v>79613</v>
      </c>
      <c r="N3124">
        <v>4.4000000000000004</v>
      </c>
      <c r="O3124" t="s">
        <v>20</v>
      </c>
      <c r="P3124" s="4">
        <v>4</v>
      </c>
      <c r="Q3124" t="s">
        <v>28</v>
      </c>
      <c r="R3124" s="10" t="str">
        <f t="shared" si="96"/>
        <v>22-27</v>
      </c>
      <c r="S3124">
        <f t="shared" si="97"/>
        <v>28</v>
      </c>
    </row>
    <row r="3125" spans="1:19">
      <c r="A3125" t="s">
        <v>3199</v>
      </c>
      <c r="B3125" t="s">
        <v>13</v>
      </c>
      <c r="C3125" s="4">
        <v>29</v>
      </c>
      <c r="D3125" t="s">
        <v>34</v>
      </c>
      <c r="E3125" t="s">
        <v>35</v>
      </c>
      <c r="F3125" t="s">
        <v>44</v>
      </c>
      <c r="G3125" t="s">
        <v>32</v>
      </c>
      <c r="H3125" t="s">
        <v>37</v>
      </c>
      <c r="I3125" s="9">
        <v>45273</v>
      </c>
      <c r="J3125" s="9">
        <v>45291</v>
      </c>
      <c r="K3125" s="9">
        <v>45296</v>
      </c>
      <c r="L3125" t="s">
        <v>56</v>
      </c>
      <c r="M3125" s="5"/>
      <c r="P3125" s="4">
        <v>5</v>
      </c>
      <c r="Q3125" t="s">
        <v>28</v>
      </c>
      <c r="R3125" s="10" t="str">
        <f t="shared" si="96"/>
        <v>28-33</v>
      </c>
      <c r="S3125">
        <f t="shared" si="97"/>
        <v>23</v>
      </c>
    </row>
    <row r="3126" spans="1:19">
      <c r="A3126" t="s">
        <v>3200</v>
      </c>
      <c r="B3126" t="s">
        <v>30</v>
      </c>
      <c r="C3126" s="4">
        <v>31</v>
      </c>
      <c r="D3126" t="s">
        <v>80</v>
      </c>
      <c r="E3126" t="s">
        <v>81</v>
      </c>
      <c r="F3126" t="s">
        <v>50</v>
      </c>
      <c r="G3126" t="s">
        <v>27</v>
      </c>
      <c r="H3126" t="s">
        <v>37</v>
      </c>
      <c r="I3126" s="9">
        <v>45273</v>
      </c>
      <c r="J3126" s="9">
        <v>45286</v>
      </c>
      <c r="K3126" s="9">
        <v>45296</v>
      </c>
      <c r="L3126" t="s">
        <v>145</v>
      </c>
      <c r="M3126" s="5"/>
      <c r="P3126" s="5"/>
      <c r="Q3126" t="s">
        <v>63</v>
      </c>
      <c r="R3126" s="10" t="str">
        <f t="shared" si="96"/>
        <v>28-33</v>
      </c>
      <c r="S3126">
        <f t="shared" si="97"/>
        <v>23</v>
      </c>
    </row>
    <row r="3127" spans="1:19">
      <c r="A3127" t="s">
        <v>3201</v>
      </c>
      <c r="B3127" t="s">
        <v>30</v>
      </c>
      <c r="C3127" s="4">
        <v>35</v>
      </c>
      <c r="D3127" t="s">
        <v>34</v>
      </c>
      <c r="E3127" t="s">
        <v>47</v>
      </c>
      <c r="F3127" t="s">
        <v>78</v>
      </c>
      <c r="G3127" t="s">
        <v>27</v>
      </c>
      <c r="H3127" t="s">
        <v>51</v>
      </c>
      <c r="I3127" s="9">
        <v>45273</v>
      </c>
      <c r="J3127" s="9">
        <v>45287</v>
      </c>
      <c r="K3127" s="9">
        <v>45295</v>
      </c>
      <c r="L3127" t="s">
        <v>19</v>
      </c>
      <c r="M3127" s="4">
        <v>63351</v>
      </c>
      <c r="N3127">
        <v>4.5999999999999996</v>
      </c>
      <c r="O3127" t="s">
        <v>45</v>
      </c>
      <c r="P3127" s="4">
        <v>4</v>
      </c>
      <c r="Q3127" t="s">
        <v>21</v>
      </c>
      <c r="R3127" s="10" t="str">
        <f t="shared" si="96"/>
        <v>34-39</v>
      </c>
      <c r="S3127">
        <f t="shared" si="97"/>
        <v>22</v>
      </c>
    </row>
    <row r="3128" spans="1:19">
      <c r="A3128" t="s">
        <v>3202</v>
      </c>
      <c r="B3128" t="s">
        <v>30</v>
      </c>
      <c r="C3128" s="4">
        <v>32</v>
      </c>
      <c r="D3128" t="s">
        <v>14</v>
      </c>
      <c r="E3128" t="s">
        <v>65</v>
      </c>
      <c r="F3128" t="s">
        <v>125</v>
      </c>
      <c r="G3128" t="s">
        <v>27</v>
      </c>
      <c r="H3128" t="s">
        <v>37</v>
      </c>
      <c r="I3128" s="9">
        <v>45273</v>
      </c>
      <c r="J3128" s="9">
        <v>45282</v>
      </c>
      <c r="K3128" s="9">
        <v>45294</v>
      </c>
      <c r="L3128" t="s">
        <v>19</v>
      </c>
      <c r="M3128" s="4">
        <v>135866</v>
      </c>
      <c r="N3128">
        <v>4.2</v>
      </c>
      <c r="O3128" t="s">
        <v>45</v>
      </c>
      <c r="P3128" s="4">
        <v>4</v>
      </c>
      <c r="Q3128" t="s">
        <v>28</v>
      </c>
      <c r="R3128" s="10" t="str">
        <f t="shared" si="96"/>
        <v>28-33</v>
      </c>
      <c r="S3128">
        <f t="shared" si="97"/>
        <v>21</v>
      </c>
    </row>
    <row r="3129" spans="1:19">
      <c r="A3129" t="s">
        <v>3203</v>
      </c>
      <c r="B3129" t="s">
        <v>13</v>
      </c>
      <c r="C3129" s="4">
        <v>39</v>
      </c>
      <c r="D3129" t="s">
        <v>24</v>
      </c>
      <c r="E3129" t="s">
        <v>25</v>
      </c>
      <c r="F3129" t="s">
        <v>125</v>
      </c>
      <c r="G3129" t="s">
        <v>66</v>
      </c>
      <c r="H3129" t="s">
        <v>18</v>
      </c>
      <c r="I3129" s="9">
        <v>45273</v>
      </c>
      <c r="J3129" s="9">
        <v>45287</v>
      </c>
      <c r="K3129" s="9">
        <v>45298</v>
      </c>
      <c r="L3129" t="s">
        <v>19</v>
      </c>
      <c r="M3129" s="4">
        <v>98771</v>
      </c>
      <c r="N3129">
        <v>4.3</v>
      </c>
      <c r="O3129" t="s">
        <v>20</v>
      </c>
      <c r="P3129" s="4">
        <v>4</v>
      </c>
      <c r="Q3129" t="s">
        <v>21</v>
      </c>
      <c r="R3129" s="10" t="str">
        <f t="shared" si="96"/>
        <v>34-39</v>
      </c>
      <c r="S3129">
        <f t="shared" si="97"/>
        <v>25</v>
      </c>
    </row>
    <row r="3130" spans="1:19">
      <c r="A3130" t="s">
        <v>3204</v>
      </c>
      <c r="B3130" t="s">
        <v>23</v>
      </c>
      <c r="C3130" s="4">
        <v>34</v>
      </c>
      <c r="D3130" t="s">
        <v>40</v>
      </c>
      <c r="E3130" t="s">
        <v>41</v>
      </c>
      <c r="F3130" t="s">
        <v>16</v>
      </c>
      <c r="G3130" t="s">
        <v>17</v>
      </c>
      <c r="H3130" t="s">
        <v>51</v>
      </c>
      <c r="I3130" s="9">
        <v>45274</v>
      </c>
      <c r="J3130" s="9">
        <v>45287</v>
      </c>
      <c r="K3130" s="9">
        <v>45292</v>
      </c>
      <c r="L3130" t="s">
        <v>19</v>
      </c>
      <c r="M3130" s="4">
        <v>69573</v>
      </c>
      <c r="N3130">
        <v>4.9000000000000004</v>
      </c>
      <c r="O3130" t="s">
        <v>20</v>
      </c>
      <c r="P3130" s="4">
        <v>4</v>
      </c>
      <c r="Q3130" t="s">
        <v>28</v>
      </c>
      <c r="R3130" s="10" t="str">
        <f t="shared" si="96"/>
        <v>34-39</v>
      </c>
      <c r="S3130">
        <f t="shared" si="97"/>
        <v>18</v>
      </c>
    </row>
    <row r="3131" spans="1:19">
      <c r="A3131" t="s">
        <v>3205</v>
      </c>
      <c r="B3131" t="s">
        <v>30</v>
      </c>
      <c r="C3131" s="4">
        <v>31</v>
      </c>
      <c r="D3131" t="s">
        <v>24</v>
      </c>
      <c r="E3131" t="s">
        <v>25</v>
      </c>
      <c r="F3131" t="s">
        <v>44</v>
      </c>
      <c r="G3131" t="s">
        <v>27</v>
      </c>
      <c r="H3131" t="s">
        <v>18</v>
      </c>
      <c r="I3131" s="9">
        <v>45274</v>
      </c>
      <c r="J3131" s="9">
        <v>45287</v>
      </c>
      <c r="K3131" s="9">
        <v>45293</v>
      </c>
      <c r="L3131" t="s">
        <v>38</v>
      </c>
      <c r="M3131" s="5"/>
      <c r="P3131" s="4">
        <v>4</v>
      </c>
      <c r="Q3131" t="s">
        <v>28</v>
      </c>
      <c r="R3131" s="10" t="str">
        <f t="shared" si="96"/>
        <v>28-33</v>
      </c>
      <c r="S3131">
        <f t="shared" si="97"/>
        <v>19</v>
      </c>
    </row>
    <row r="3132" spans="1:19">
      <c r="A3132" t="s">
        <v>3206</v>
      </c>
      <c r="B3132" t="s">
        <v>30</v>
      </c>
      <c r="C3132" s="4">
        <v>28</v>
      </c>
      <c r="D3132" t="s">
        <v>14</v>
      </c>
      <c r="E3132" t="s">
        <v>15</v>
      </c>
      <c r="F3132" t="s">
        <v>53</v>
      </c>
      <c r="G3132" t="s">
        <v>32</v>
      </c>
      <c r="H3132" t="s">
        <v>37</v>
      </c>
      <c r="I3132" s="9">
        <v>45274</v>
      </c>
      <c r="J3132" s="9">
        <v>45288</v>
      </c>
      <c r="K3132" s="9">
        <v>45292</v>
      </c>
      <c r="L3132" t="s">
        <v>19</v>
      </c>
      <c r="M3132" s="5"/>
      <c r="O3132" t="s">
        <v>45</v>
      </c>
      <c r="P3132" s="4">
        <v>3</v>
      </c>
      <c r="Q3132" t="s">
        <v>28</v>
      </c>
      <c r="R3132" s="10" t="str">
        <f t="shared" si="96"/>
        <v>28-33</v>
      </c>
      <c r="S3132">
        <f t="shared" si="97"/>
        <v>18</v>
      </c>
    </row>
    <row r="3133" spans="1:19">
      <c r="A3133" t="s">
        <v>3207</v>
      </c>
      <c r="B3133" t="s">
        <v>30</v>
      </c>
      <c r="C3133" s="4">
        <v>28</v>
      </c>
      <c r="D3133" t="s">
        <v>34</v>
      </c>
      <c r="E3133" t="s">
        <v>35</v>
      </c>
      <c r="F3133" t="s">
        <v>16</v>
      </c>
      <c r="G3133" t="s">
        <v>69</v>
      </c>
      <c r="H3133" t="s">
        <v>37</v>
      </c>
      <c r="I3133" s="9">
        <v>45274</v>
      </c>
      <c r="J3133" s="9">
        <v>45287</v>
      </c>
      <c r="K3133" s="9">
        <v>45297</v>
      </c>
      <c r="L3133" t="s">
        <v>38</v>
      </c>
      <c r="M3133" s="5"/>
      <c r="P3133" s="4">
        <v>5</v>
      </c>
      <c r="Q3133" t="s">
        <v>28</v>
      </c>
      <c r="R3133" s="10" t="str">
        <f t="shared" si="96"/>
        <v>28-33</v>
      </c>
      <c r="S3133">
        <f t="shared" si="97"/>
        <v>23</v>
      </c>
    </row>
    <row r="3134" spans="1:19">
      <c r="A3134" t="s">
        <v>3208</v>
      </c>
      <c r="B3134" t="s">
        <v>23</v>
      </c>
      <c r="C3134" s="4">
        <v>35</v>
      </c>
      <c r="D3134" t="s">
        <v>24</v>
      </c>
      <c r="E3134" t="s">
        <v>43</v>
      </c>
      <c r="F3134" t="s">
        <v>44</v>
      </c>
      <c r="G3134" t="s">
        <v>17</v>
      </c>
      <c r="H3134" t="s">
        <v>18</v>
      </c>
      <c r="I3134" s="9">
        <v>45274</v>
      </c>
      <c r="J3134" s="9">
        <v>45282</v>
      </c>
      <c r="K3134" s="9">
        <v>45286</v>
      </c>
      <c r="L3134" t="s">
        <v>19</v>
      </c>
      <c r="M3134" s="4">
        <v>62328</v>
      </c>
      <c r="N3134">
        <v>4.0999999999999996</v>
      </c>
      <c r="O3134" t="s">
        <v>45</v>
      </c>
      <c r="P3134" s="4">
        <v>5</v>
      </c>
      <c r="Q3134" t="s">
        <v>28</v>
      </c>
      <c r="R3134" s="10" t="str">
        <f t="shared" si="96"/>
        <v>34-39</v>
      </c>
      <c r="S3134">
        <f t="shared" si="97"/>
        <v>12</v>
      </c>
    </row>
    <row r="3135" spans="1:19">
      <c r="A3135" t="s">
        <v>3209</v>
      </c>
      <c r="B3135" t="s">
        <v>13</v>
      </c>
      <c r="C3135" s="4">
        <v>30</v>
      </c>
      <c r="D3135" t="s">
        <v>14</v>
      </c>
      <c r="E3135" t="s">
        <v>15</v>
      </c>
      <c r="F3135" t="s">
        <v>31</v>
      </c>
      <c r="G3135" t="s">
        <v>27</v>
      </c>
      <c r="H3135" t="s">
        <v>18</v>
      </c>
      <c r="I3135" s="9">
        <v>45275</v>
      </c>
      <c r="J3135" s="9">
        <v>45293</v>
      </c>
      <c r="K3135" s="9">
        <v>45299</v>
      </c>
      <c r="L3135" t="s">
        <v>19</v>
      </c>
      <c r="M3135" s="4">
        <v>86993</v>
      </c>
      <c r="N3135">
        <v>4.5999999999999996</v>
      </c>
      <c r="O3135" t="s">
        <v>20</v>
      </c>
      <c r="P3135" s="5"/>
      <c r="Q3135" t="s">
        <v>63</v>
      </c>
      <c r="R3135" s="10" t="str">
        <f t="shared" si="96"/>
        <v>28-33</v>
      </c>
      <c r="S3135">
        <f t="shared" si="97"/>
        <v>24</v>
      </c>
    </row>
    <row r="3136" spans="1:19">
      <c r="A3136" t="s">
        <v>3210</v>
      </c>
      <c r="B3136" t="s">
        <v>13</v>
      </c>
      <c r="C3136" s="4">
        <v>23</v>
      </c>
      <c r="D3136" t="s">
        <v>83</v>
      </c>
      <c r="E3136" t="s">
        <v>84</v>
      </c>
      <c r="F3136" t="s">
        <v>53</v>
      </c>
      <c r="G3136" t="s">
        <v>27</v>
      </c>
      <c r="H3136" t="s">
        <v>37</v>
      </c>
      <c r="I3136" s="9">
        <v>45275</v>
      </c>
      <c r="J3136" s="9">
        <v>45286</v>
      </c>
      <c r="K3136" s="9">
        <v>45291</v>
      </c>
      <c r="L3136" t="s">
        <v>19</v>
      </c>
      <c r="M3136" s="4">
        <v>78006</v>
      </c>
      <c r="N3136">
        <v>4.8</v>
      </c>
      <c r="O3136" t="s">
        <v>20</v>
      </c>
      <c r="P3136" s="4">
        <v>4</v>
      </c>
      <c r="Q3136" t="s">
        <v>28</v>
      </c>
      <c r="R3136" s="10" t="str">
        <f t="shared" si="96"/>
        <v>22-27</v>
      </c>
      <c r="S3136">
        <f t="shared" si="97"/>
        <v>16</v>
      </c>
    </row>
    <row r="3137" spans="1:19">
      <c r="A3137" t="s">
        <v>3211</v>
      </c>
      <c r="B3137" t="s">
        <v>30</v>
      </c>
      <c r="C3137" s="4">
        <v>29</v>
      </c>
      <c r="D3137" t="s">
        <v>40</v>
      </c>
      <c r="E3137" t="s">
        <v>41</v>
      </c>
      <c r="F3137" t="s">
        <v>31</v>
      </c>
      <c r="G3137" t="s">
        <v>27</v>
      </c>
      <c r="H3137" t="s">
        <v>48</v>
      </c>
      <c r="I3137" s="9">
        <v>45275</v>
      </c>
      <c r="J3137" s="9">
        <v>45286</v>
      </c>
      <c r="K3137" s="9">
        <v>45292</v>
      </c>
      <c r="L3137" t="s">
        <v>19</v>
      </c>
      <c r="M3137" s="4">
        <v>80478</v>
      </c>
      <c r="N3137">
        <v>4.5999999999999996</v>
      </c>
      <c r="O3137" t="s">
        <v>20</v>
      </c>
      <c r="P3137" s="4">
        <v>5</v>
      </c>
      <c r="Q3137" t="s">
        <v>28</v>
      </c>
      <c r="R3137" s="10" t="str">
        <f t="shared" si="96"/>
        <v>28-33</v>
      </c>
      <c r="S3137">
        <f t="shared" si="97"/>
        <v>17</v>
      </c>
    </row>
    <row r="3138" spans="1:19">
      <c r="A3138" t="s">
        <v>3212</v>
      </c>
      <c r="B3138" t="s">
        <v>30</v>
      </c>
      <c r="C3138" s="4">
        <v>32</v>
      </c>
      <c r="D3138" t="s">
        <v>129</v>
      </c>
      <c r="E3138" t="s">
        <v>130</v>
      </c>
      <c r="F3138" t="s">
        <v>36</v>
      </c>
      <c r="G3138" t="s">
        <v>17</v>
      </c>
      <c r="H3138" t="s">
        <v>18</v>
      </c>
      <c r="I3138" s="9">
        <v>45276</v>
      </c>
      <c r="J3138" s="9">
        <v>45287</v>
      </c>
      <c r="K3138" s="9">
        <v>45299</v>
      </c>
      <c r="L3138" t="s">
        <v>19</v>
      </c>
      <c r="M3138" s="4">
        <v>74158</v>
      </c>
      <c r="N3138">
        <v>4.8</v>
      </c>
      <c r="O3138" t="s">
        <v>45</v>
      </c>
      <c r="P3138" s="4">
        <v>5</v>
      </c>
      <c r="Q3138" t="s">
        <v>28</v>
      </c>
      <c r="R3138" s="10" t="str">
        <f t="shared" si="96"/>
        <v>28-33</v>
      </c>
      <c r="S3138">
        <f t="shared" si="97"/>
        <v>23</v>
      </c>
    </row>
    <row r="3139" spans="1:19">
      <c r="A3139" t="s">
        <v>3213</v>
      </c>
      <c r="B3139" t="s">
        <v>30</v>
      </c>
      <c r="C3139" s="4">
        <v>33</v>
      </c>
      <c r="D3139" t="s">
        <v>14</v>
      </c>
      <c r="E3139" t="s">
        <v>15</v>
      </c>
      <c r="F3139" t="s">
        <v>36</v>
      </c>
      <c r="G3139" t="s">
        <v>17</v>
      </c>
      <c r="H3139" t="s">
        <v>51</v>
      </c>
      <c r="I3139" s="9">
        <v>45276</v>
      </c>
      <c r="J3139" s="9">
        <v>45294</v>
      </c>
      <c r="K3139" s="9">
        <v>45306</v>
      </c>
      <c r="L3139" t="s">
        <v>19</v>
      </c>
      <c r="M3139" s="4">
        <v>64987</v>
      </c>
      <c r="N3139">
        <v>4.4000000000000004</v>
      </c>
      <c r="O3139" t="s">
        <v>20</v>
      </c>
      <c r="P3139" s="4">
        <v>5</v>
      </c>
      <c r="Q3139" t="s">
        <v>21</v>
      </c>
      <c r="R3139" s="10" t="str">
        <f t="shared" ref="R3139:R3202" si="98">IF(AND(C3139&gt;=22,C3139&lt;=27),"22-27",
 IF(AND(C3139&gt;=28,C3139&lt;=33),"28-33",
 IF(AND(C3139&gt;=34,C3139&lt;=39),"34-39",
 IF(AND(C3139&gt;=40,C3139&lt;=45),"40-45",
 IF(AND(C3139&gt;=46,C3139&lt;=51),"46-51",
 IF(AND(C3139&gt;=52,C3139&lt;=57),"52-57","Other"))))))</f>
        <v>28-33</v>
      </c>
      <c r="S3139">
        <f t="shared" ref="S3139:S3202" si="99">K3139-I3139</f>
        <v>30</v>
      </c>
    </row>
    <row r="3140" spans="1:19">
      <c r="A3140" t="s">
        <v>3214</v>
      </c>
      <c r="B3140" t="s">
        <v>13</v>
      </c>
      <c r="C3140" s="4">
        <v>22</v>
      </c>
      <c r="D3140" t="s">
        <v>58</v>
      </c>
      <c r="E3140" t="s">
        <v>111</v>
      </c>
      <c r="F3140" t="s">
        <v>31</v>
      </c>
      <c r="G3140" t="s">
        <v>27</v>
      </c>
      <c r="H3140" t="s">
        <v>37</v>
      </c>
      <c r="I3140" s="9">
        <v>45276</v>
      </c>
      <c r="J3140" s="9">
        <v>45288</v>
      </c>
      <c r="K3140" s="9">
        <v>45298</v>
      </c>
      <c r="L3140" t="s">
        <v>19</v>
      </c>
      <c r="M3140" s="4">
        <v>72952</v>
      </c>
      <c r="N3140">
        <v>4.4000000000000004</v>
      </c>
      <c r="O3140" t="s">
        <v>20</v>
      </c>
      <c r="P3140" s="5"/>
      <c r="Q3140" t="s">
        <v>28</v>
      </c>
      <c r="R3140" s="10" t="str">
        <f t="shared" si="98"/>
        <v>22-27</v>
      </c>
      <c r="S3140">
        <f t="shared" si="99"/>
        <v>22</v>
      </c>
    </row>
    <row r="3141" spans="1:19">
      <c r="A3141" t="s">
        <v>3215</v>
      </c>
      <c r="B3141" t="s">
        <v>13</v>
      </c>
      <c r="C3141" s="4">
        <v>37</v>
      </c>
      <c r="D3141" t="s">
        <v>80</v>
      </c>
      <c r="E3141" t="s">
        <v>81</v>
      </c>
      <c r="F3141" t="s">
        <v>36</v>
      </c>
      <c r="G3141" t="s">
        <v>17</v>
      </c>
      <c r="H3141" t="s">
        <v>48</v>
      </c>
      <c r="I3141" s="9">
        <v>45277</v>
      </c>
      <c r="J3141" s="9">
        <v>45294</v>
      </c>
      <c r="K3141" s="9">
        <v>45304</v>
      </c>
      <c r="L3141" t="s">
        <v>38</v>
      </c>
      <c r="M3141" s="5"/>
      <c r="P3141" s="4">
        <v>4</v>
      </c>
      <c r="Q3141" t="s">
        <v>21</v>
      </c>
      <c r="R3141" s="10" t="str">
        <f t="shared" si="98"/>
        <v>34-39</v>
      </c>
      <c r="S3141">
        <f t="shared" si="99"/>
        <v>27</v>
      </c>
    </row>
    <row r="3142" spans="1:19">
      <c r="A3142" t="s">
        <v>3216</v>
      </c>
      <c r="B3142" t="s">
        <v>13</v>
      </c>
      <c r="C3142" s="4">
        <v>28</v>
      </c>
      <c r="D3142" t="s">
        <v>40</v>
      </c>
      <c r="E3142" t="s">
        <v>253</v>
      </c>
      <c r="F3142" t="s">
        <v>31</v>
      </c>
      <c r="G3142" t="s">
        <v>17</v>
      </c>
      <c r="H3142" t="s">
        <v>51</v>
      </c>
      <c r="I3142" s="9">
        <v>45277</v>
      </c>
      <c r="J3142" s="9">
        <v>45286</v>
      </c>
      <c r="K3142" s="9">
        <v>45295</v>
      </c>
      <c r="L3142" t="s">
        <v>19</v>
      </c>
      <c r="M3142" s="4">
        <v>86054</v>
      </c>
      <c r="N3142">
        <v>4.5999999999999996</v>
      </c>
      <c r="O3142" t="s">
        <v>20</v>
      </c>
      <c r="P3142" s="4">
        <v>4</v>
      </c>
      <c r="Q3142" t="s">
        <v>21</v>
      </c>
      <c r="R3142" s="10" t="str">
        <f t="shared" si="98"/>
        <v>28-33</v>
      </c>
      <c r="S3142">
        <f t="shared" si="99"/>
        <v>18</v>
      </c>
    </row>
    <row r="3143" spans="1:19">
      <c r="A3143" t="s">
        <v>3217</v>
      </c>
      <c r="B3143" t="s">
        <v>23</v>
      </c>
      <c r="C3143" s="4">
        <v>44</v>
      </c>
      <c r="D3143" t="s">
        <v>24</v>
      </c>
      <c r="E3143" t="s">
        <v>43</v>
      </c>
      <c r="F3143" t="s">
        <v>93</v>
      </c>
      <c r="G3143" t="s">
        <v>69</v>
      </c>
      <c r="H3143" t="s">
        <v>48</v>
      </c>
      <c r="I3143" s="9">
        <v>45277</v>
      </c>
      <c r="J3143" s="9">
        <v>45299</v>
      </c>
      <c r="K3143" s="9">
        <v>45305</v>
      </c>
      <c r="L3143" t="s">
        <v>75</v>
      </c>
      <c r="M3143" s="5"/>
      <c r="P3143" s="4">
        <v>2</v>
      </c>
      <c r="Q3143" t="s">
        <v>28</v>
      </c>
      <c r="R3143" s="10" t="str">
        <f t="shared" si="98"/>
        <v>40-45</v>
      </c>
      <c r="S3143">
        <f t="shared" si="99"/>
        <v>28</v>
      </c>
    </row>
    <row r="3144" spans="1:19">
      <c r="A3144" t="s">
        <v>3218</v>
      </c>
      <c r="B3144" t="s">
        <v>30</v>
      </c>
      <c r="C3144" s="4">
        <v>23</v>
      </c>
      <c r="D3144" t="s">
        <v>14</v>
      </c>
      <c r="E3144" t="s">
        <v>15</v>
      </c>
      <c r="F3144" t="s">
        <v>61</v>
      </c>
      <c r="G3144" t="s">
        <v>17</v>
      </c>
      <c r="H3144" t="s">
        <v>18</v>
      </c>
      <c r="I3144" s="9">
        <v>45278</v>
      </c>
      <c r="J3144" s="9">
        <v>45297</v>
      </c>
      <c r="K3144" s="9">
        <v>45307</v>
      </c>
      <c r="L3144" t="s">
        <v>38</v>
      </c>
      <c r="M3144" s="5"/>
      <c r="P3144" s="4">
        <v>5</v>
      </c>
      <c r="Q3144" t="s">
        <v>21</v>
      </c>
      <c r="R3144" s="10" t="str">
        <f t="shared" si="98"/>
        <v>22-27</v>
      </c>
      <c r="S3144">
        <f t="shared" si="99"/>
        <v>29</v>
      </c>
    </row>
    <row r="3145" spans="1:19">
      <c r="A3145" t="s">
        <v>3219</v>
      </c>
      <c r="B3145" t="s">
        <v>13</v>
      </c>
      <c r="C3145" s="4">
        <v>26</v>
      </c>
      <c r="D3145" t="s">
        <v>14</v>
      </c>
      <c r="E3145" t="s">
        <v>15</v>
      </c>
      <c r="F3145" t="s">
        <v>96</v>
      </c>
      <c r="G3145" t="s">
        <v>17</v>
      </c>
      <c r="H3145" t="s">
        <v>37</v>
      </c>
      <c r="I3145" s="9">
        <v>45278</v>
      </c>
      <c r="J3145" s="9">
        <v>45287</v>
      </c>
      <c r="K3145" s="9">
        <v>45299</v>
      </c>
      <c r="L3145" t="s">
        <v>38</v>
      </c>
      <c r="M3145" s="5"/>
      <c r="P3145" s="5"/>
      <c r="Q3145" t="s">
        <v>28</v>
      </c>
      <c r="R3145" s="10" t="str">
        <f t="shared" si="98"/>
        <v>22-27</v>
      </c>
      <c r="S3145">
        <f t="shared" si="99"/>
        <v>21</v>
      </c>
    </row>
    <row r="3146" spans="1:19">
      <c r="A3146" t="s">
        <v>3220</v>
      </c>
      <c r="B3146" t="s">
        <v>13</v>
      </c>
      <c r="C3146" s="4">
        <v>43</v>
      </c>
      <c r="D3146" t="s">
        <v>24</v>
      </c>
      <c r="E3146" t="s">
        <v>43</v>
      </c>
      <c r="F3146" t="s">
        <v>96</v>
      </c>
      <c r="G3146" t="s">
        <v>32</v>
      </c>
      <c r="H3146" t="s">
        <v>37</v>
      </c>
      <c r="I3146" s="9">
        <v>45278</v>
      </c>
      <c r="J3146" s="9">
        <v>45299</v>
      </c>
      <c r="K3146" s="9">
        <v>45306</v>
      </c>
      <c r="L3146" t="s">
        <v>19</v>
      </c>
      <c r="M3146" s="4">
        <v>44573</v>
      </c>
      <c r="N3146">
        <v>4.4000000000000004</v>
      </c>
      <c r="O3146" t="s">
        <v>20</v>
      </c>
      <c r="P3146" s="4">
        <v>5</v>
      </c>
      <c r="Q3146" t="s">
        <v>21</v>
      </c>
      <c r="R3146" s="10" t="str">
        <f t="shared" si="98"/>
        <v>40-45</v>
      </c>
      <c r="S3146">
        <f t="shared" si="99"/>
        <v>28</v>
      </c>
    </row>
    <row r="3147" spans="1:19">
      <c r="A3147" t="s">
        <v>3221</v>
      </c>
      <c r="B3147" t="s">
        <v>13</v>
      </c>
      <c r="C3147" s="4">
        <v>35</v>
      </c>
      <c r="D3147" t="s">
        <v>14</v>
      </c>
      <c r="E3147" t="s">
        <v>15</v>
      </c>
      <c r="F3147" t="s">
        <v>53</v>
      </c>
      <c r="G3147" t="s">
        <v>27</v>
      </c>
      <c r="H3147" t="s">
        <v>18</v>
      </c>
      <c r="I3147" s="9">
        <v>45278</v>
      </c>
      <c r="J3147" s="9">
        <v>45290</v>
      </c>
      <c r="K3147" s="9">
        <v>45298</v>
      </c>
      <c r="L3147" t="s">
        <v>19</v>
      </c>
      <c r="M3147" s="4">
        <v>74371</v>
      </c>
      <c r="N3147">
        <v>4.5999999999999996</v>
      </c>
      <c r="O3147" t="s">
        <v>45</v>
      </c>
      <c r="P3147" s="4">
        <v>4</v>
      </c>
      <c r="Q3147" t="s">
        <v>28</v>
      </c>
      <c r="R3147" s="10" t="str">
        <f t="shared" si="98"/>
        <v>34-39</v>
      </c>
      <c r="S3147">
        <f t="shared" si="99"/>
        <v>20</v>
      </c>
    </row>
    <row r="3148" spans="1:19">
      <c r="A3148" t="s">
        <v>3222</v>
      </c>
      <c r="B3148" t="s">
        <v>30</v>
      </c>
      <c r="C3148" s="4">
        <v>22</v>
      </c>
      <c r="D3148" t="s">
        <v>34</v>
      </c>
      <c r="E3148" t="s">
        <v>35</v>
      </c>
      <c r="F3148" t="s">
        <v>31</v>
      </c>
      <c r="G3148" t="s">
        <v>27</v>
      </c>
      <c r="H3148" t="s">
        <v>37</v>
      </c>
      <c r="I3148" s="9">
        <v>45279</v>
      </c>
      <c r="J3148" s="9">
        <v>45288</v>
      </c>
      <c r="K3148" s="9">
        <v>45293</v>
      </c>
      <c r="L3148" t="s">
        <v>75</v>
      </c>
      <c r="M3148" s="5"/>
      <c r="P3148" s="5"/>
      <c r="Q3148" t="s">
        <v>28</v>
      </c>
      <c r="R3148" s="10" t="str">
        <f t="shared" si="98"/>
        <v>22-27</v>
      </c>
      <c r="S3148">
        <f t="shared" si="99"/>
        <v>14</v>
      </c>
    </row>
    <row r="3149" spans="1:19">
      <c r="A3149" t="s">
        <v>3223</v>
      </c>
      <c r="B3149" t="s">
        <v>30</v>
      </c>
      <c r="C3149" s="4">
        <v>26</v>
      </c>
      <c r="D3149" t="s">
        <v>14</v>
      </c>
      <c r="E3149" t="s">
        <v>65</v>
      </c>
      <c r="F3149" t="s">
        <v>78</v>
      </c>
      <c r="G3149" t="s">
        <v>32</v>
      </c>
      <c r="H3149" t="s">
        <v>48</v>
      </c>
      <c r="I3149" s="9">
        <v>45279</v>
      </c>
      <c r="J3149" s="9">
        <v>45292</v>
      </c>
      <c r="K3149" s="9">
        <v>45301</v>
      </c>
      <c r="L3149" t="s">
        <v>19</v>
      </c>
      <c r="M3149" s="4">
        <v>52830</v>
      </c>
      <c r="N3149">
        <v>4.9000000000000004</v>
      </c>
      <c r="O3149" t="s">
        <v>20</v>
      </c>
      <c r="P3149" s="4">
        <v>4</v>
      </c>
      <c r="Q3149" t="s">
        <v>28</v>
      </c>
      <c r="R3149" s="10" t="str">
        <f t="shared" si="98"/>
        <v>22-27</v>
      </c>
      <c r="S3149">
        <f t="shared" si="99"/>
        <v>22</v>
      </c>
    </row>
    <row r="3150" spans="1:19">
      <c r="A3150" t="s">
        <v>3224</v>
      </c>
      <c r="B3150" t="s">
        <v>30</v>
      </c>
      <c r="C3150" s="4">
        <v>40</v>
      </c>
      <c r="D3150" t="s">
        <v>24</v>
      </c>
      <c r="E3150" t="s">
        <v>43</v>
      </c>
      <c r="F3150" t="s">
        <v>96</v>
      </c>
      <c r="G3150" t="s">
        <v>17</v>
      </c>
      <c r="H3150" t="s">
        <v>67</v>
      </c>
      <c r="I3150" s="9">
        <v>45279</v>
      </c>
      <c r="J3150" s="9">
        <v>45289</v>
      </c>
      <c r="K3150" s="9">
        <v>45298</v>
      </c>
      <c r="L3150" t="s">
        <v>19</v>
      </c>
      <c r="M3150" s="4">
        <v>45299</v>
      </c>
      <c r="N3150">
        <v>4.9000000000000004</v>
      </c>
      <c r="O3150" t="s">
        <v>20</v>
      </c>
      <c r="P3150" s="4">
        <v>3</v>
      </c>
      <c r="Q3150" t="s">
        <v>28</v>
      </c>
      <c r="R3150" s="10" t="str">
        <f t="shared" si="98"/>
        <v>40-45</v>
      </c>
      <c r="S3150">
        <f t="shared" si="99"/>
        <v>19</v>
      </c>
    </row>
    <row r="3151" spans="1:19">
      <c r="A3151" t="s">
        <v>3225</v>
      </c>
      <c r="B3151" t="s">
        <v>13</v>
      </c>
      <c r="C3151" s="4">
        <v>28</v>
      </c>
      <c r="D3151" t="s">
        <v>34</v>
      </c>
      <c r="E3151" t="s">
        <v>35</v>
      </c>
      <c r="F3151" t="s">
        <v>96</v>
      </c>
      <c r="G3151" t="s">
        <v>17</v>
      </c>
      <c r="H3151" t="s">
        <v>37</v>
      </c>
      <c r="I3151" s="9">
        <v>45280</v>
      </c>
      <c r="J3151" s="9">
        <v>45288</v>
      </c>
      <c r="K3151" s="9">
        <v>45293</v>
      </c>
      <c r="L3151" t="s">
        <v>19</v>
      </c>
      <c r="M3151" s="4">
        <v>53215</v>
      </c>
      <c r="N3151">
        <v>4.4000000000000004</v>
      </c>
      <c r="O3151" t="s">
        <v>20</v>
      </c>
      <c r="P3151" s="5"/>
      <c r="Q3151" t="s">
        <v>63</v>
      </c>
      <c r="R3151" s="10" t="str">
        <f t="shared" si="98"/>
        <v>28-33</v>
      </c>
      <c r="S3151">
        <f t="shared" si="99"/>
        <v>13</v>
      </c>
    </row>
    <row r="3152" spans="1:19">
      <c r="A3152" t="s">
        <v>3226</v>
      </c>
      <c r="B3152" t="s">
        <v>30</v>
      </c>
      <c r="C3152" s="4">
        <v>37</v>
      </c>
      <c r="D3152" t="s">
        <v>129</v>
      </c>
      <c r="E3152" t="s">
        <v>205</v>
      </c>
      <c r="F3152" t="s">
        <v>50</v>
      </c>
      <c r="G3152" t="s">
        <v>69</v>
      </c>
      <c r="H3152" t="s">
        <v>37</v>
      </c>
      <c r="I3152" s="9">
        <v>45280</v>
      </c>
      <c r="J3152" s="9">
        <v>45296</v>
      </c>
      <c r="K3152" s="9">
        <v>45300</v>
      </c>
      <c r="L3152" t="s">
        <v>19</v>
      </c>
      <c r="M3152" s="4">
        <v>50571</v>
      </c>
      <c r="N3152">
        <v>4.7</v>
      </c>
      <c r="O3152" t="s">
        <v>45</v>
      </c>
      <c r="P3152" s="4">
        <v>5</v>
      </c>
      <c r="Q3152" t="s">
        <v>21</v>
      </c>
      <c r="R3152" s="10" t="str">
        <f t="shared" si="98"/>
        <v>34-39</v>
      </c>
      <c r="S3152">
        <f t="shared" si="99"/>
        <v>20</v>
      </c>
    </row>
    <row r="3153" spans="1:19">
      <c r="A3153" t="s">
        <v>3227</v>
      </c>
      <c r="B3153" t="s">
        <v>13</v>
      </c>
      <c r="C3153" s="4">
        <v>22</v>
      </c>
      <c r="D3153" t="s">
        <v>14</v>
      </c>
      <c r="E3153" t="s">
        <v>15</v>
      </c>
      <c r="F3153" t="s">
        <v>31</v>
      </c>
      <c r="G3153" t="s">
        <v>17</v>
      </c>
      <c r="H3153" t="s">
        <v>51</v>
      </c>
      <c r="I3153" s="9">
        <v>45280</v>
      </c>
      <c r="J3153" s="9">
        <v>45293</v>
      </c>
      <c r="K3153" s="9">
        <v>45298</v>
      </c>
      <c r="L3153" t="s">
        <v>19</v>
      </c>
      <c r="M3153" s="4">
        <v>89842</v>
      </c>
      <c r="N3153">
        <v>4.2</v>
      </c>
      <c r="O3153" t="s">
        <v>20</v>
      </c>
      <c r="P3153" s="4">
        <v>5</v>
      </c>
      <c r="Q3153" t="s">
        <v>63</v>
      </c>
      <c r="R3153" s="10" t="str">
        <f t="shared" si="98"/>
        <v>22-27</v>
      </c>
      <c r="S3153">
        <f t="shared" si="99"/>
        <v>18</v>
      </c>
    </row>
    <row r="3154" spans="1:19">
      <c r="A3154" t="s">
        <v>3228</v>
      </c>
      <c r="B3154" t="s">
        <v>30</v>
      </c>
      <c r="C3154" s="4">
        <v>26</v>
      </c>
      <c r="D3154" t="s">
        <v>14</v>
      </c>
      <c r="E3154" t="s">
        <v>15</v>
      </c>
      <c r="F3154" t="s">
        <v>50</v>
      </c>
      <c r="G3154" t="s">
        <v>32</v>
      </c>
      <c r="H3154" t="s">
        <v>18</v>
      </c>
      <c r="I3154" s="9">
        <v>45281</v>
      </c>
      <c r="J3154" s="9">
        <v>45289</v>
      </c>
      <c r="K3154" s="9">
        <v>45298</v>
      </c>
      <c r="L3154" t="s">
        <v>145</v>
      </c>
      <c r="M3154" s="5"/>
      <c r="P3154" s="4">
        <v>5</v>
      </c>
      <c r="Q3154" t="s">
        <v>28</v>
      </c>
      <c r="R3154" s="10" t="str">
        <f t="shared" si="98"/>
        <v>22-27</v>
      </c>
      <c r="S3154">
        <f t="shared" si="99"/>
        <v>17</v>
      </c>
    </row>
    <row r="3155" spans="1:19">
      <c r="A3155" t="s">
        <v>3229</v>
      </c>
      <c r="B3155" t="s">
        <v>13</v>
      </c>
      <c r="C3155" s="4">
        <v>30</v>
      </c>
      <c r="D3155" t="s">
        <v>80</v>
      </c>
      <c r="E3155" t="s">
        <v>81</v>
      </c>
      <c r="F3155" t="s">
        <v>31</v>
      </c>
      <c r="G3155" t="s">
        <v>32</v>
      </c>
      <c r="H3155" t="s">
        <v>18</v>
      </c>
      <c r="I3155" s="9">
        <v>45281</v>
      </c>
      <c r="J3155" s="9">
        <v>45296</v>
      </c>
      <c r="K3155" s="9">
        <v>45307</v>
      </c>
      <c r="L3155" t="s">
        <v>56</v>
      </c>
      <c r="M3155" s="5"/>
      <c r="P3155" s="4">
        <v>4</v>
      </c>
      <c r="Q3155" t="s">
        <v>21</v>
      </c>
      <c r="R3155" s="10" t="str">
        <f t="shared" si="98"/>
        <v>28-33</v>
      </c>
      <c r="S3155">
        <f t="shared" si="99"/>
        <v>26</v>
      </c>
    </row>
    <row r="3156" spans="1:19">
      <c r="A3156" t="s">
        <v>3230</v>
      </c>
      <c r="B3156" t="s">
        <v>13</v>
      </c>
      <c r="C3156" s="4">
        <v>36</v>
      </c>
      <c r="D3156" t="s">
        <v>129</v>
      </c>
      <c r="E3156" t="s">
        <v>130</v>
      </c>
      <c r="F3156" t="s">
        <v>78</v>
      </c>
      <c r="G3156" t="s">
        <v>27</v>
      </c>
      <c r="H3156" t="s">
        <v>48</v>
      </c>
      <c r="I3156" s="9">
        <v>45281</v>
      </c>
      <c r="J3156" s="9">
        <v>45299</v>
      </c>
      <c r="K3156" s="9">
        <v>45309</v>
      </c>
      <c r="L3156" t="s">
        <v>19</v>
      </c>
      <c r="M3156" s="4">
        <v>57550</v>
      </c>
      <c r="N3156">
        <v>4.9000000000000004</v>
      </c>
      <c r="O3156" t="s">
        <v>20</v>
      </c>
      <c r="P3156" s="4">
        <v>5</v>
      </c>
      <c r="Q3156" t="s">
        <v>28</v>
      </c>
      <c r="R3156" s="10" t="str">
        <f t="shared" si="98"/>
        <v>34-39</v>
      </c>
      <c r="S3156">
        <f t="shared" si="99"/>
        <v>28</v>
      </c>
    </row>
    <row r="3157" spans="1:19">
      <c r="A3157" t="s">
        <v>3231</v>
      </c>
      <c r="B3157" t="s">
        <v>30</v>
      </c>
      <c r="C3157" s="4">
        <v>28</v>
      </c>
      <c r="D3157" t="s">
        <v>34</v>
      </c>
      <c r="E3157" t="s">
        <v>47</v>
      </c>
      <c r="F3157" t="s">
        <v>53</v>
      </c>
      <c r="G3157" t="s">
        <v>17</v>
      </c>
      <c r="H3157" t="s">
        <v>37</v>
      </c>
      <c r="I3157" s="9">
        <v>45281</v>
      </c>
      <c r="J3157" s="9">
        <v>45302</v>
      </c>
      <c r="K3157" s="9">
        <v>45313</v>
      </c>
      <c r="L3157" t="s">
        <v>19</v>
      </c>
      <c r="M3157" s="4">
        <v>67459</v>
      </c>
      <c r="N3157">
        <v>4.4000000000000004</v>
      </c>
      <c r="O3157" t="s">
        <v>20</v>
      </c>
      <c r="P3157" s="4">
        <v>3</v>
      </c>
      <c r="Q3157" t="s">
        <v>21</v>
      </c>
      <c r="R3157" s="10" t="str">
        <f t="shared" si="98"/>
        <v>28-33</v>
      </c>
      <c r="S3157">
        <f t="shared" si="99"/>
        <v>32</v>
      </c>
    </row>
    <row r="3158" spans="1:19">
      <c r="A3158" t="s">
        <v>3232</v>
      </c>
      <c r="B3158" t="s">
        <v>23</v>
      </c>
      <c r="C3158" s="4">
        <v>40</v>
      </c>
      <c r="D3158" t="s">
        <v>14</v>
      </c>
      <c r="E3158" t="s">
        <v>15</v>
      </c>
      <c r="F3158" t="s">
        <v>44</v>
      </c>
      <c r="G3158" t="s">
        <v>66</v>
      </c>
      <c r="H3158" t="s">
        <v>67</v>
      </c>
      <c r="I3158" s="9">
        <v>45281</v>
      </c>
      <c r="J3158" s="9">
        <v>45295</v>
      </c>
      <c r="K3158" s="9">
        <v>45305</v>
      </c>
      <c r="L3158" t="s">
        <v>19</v>
      </c>
      <c r="M3158" s="5"/>
      <c r="O3158" t="s">
        <v>20</v>
      </c>
      <c r="P3158" s="4">
        <v>5</v>
      </c>
      <c r="Q3158" t="s">
        <v>63</v>
      </c>
      <c r="R3158" s="10" t="str">
        <f t="shared" si="98"/>
        <v>40-45</v>
      </c>
      <c r="S3158">
        <f t="shared" si="99"/>
        <v>24</v>
      </c>
    </row>
    <row r="3159" spans="1:19">
      <c r="A3159" t="s">
        <v>3233</v>
      </c>
      <c r="B3159" t="s">
        <v>13</v>
      </c>
      <c r="C3159" s="4">
        <v>34</v>
      </c>
      <c r="D3159" t="s">
        <v>14</v>
      </c>
      <c r="E3159" t="s">
        <v>65</v>
      </c>
      <c r="F3159" t="s">
        <v>96</v>
      </c>
      <c r="G3159" t="s">
        <v>17</v>
      </c>
      <c r="H3159" t="s">
        <v>48</v>
      </c>
      <c r="I3159" s="9">
        <v>45281</v>
      </c>
      <c r="J3159" s="9">
        <v>45298</v>
      </c>
      <c r="K3159" s="9">
        <v>45306</v>
      </c>
      <c r="L3159" t="s">
        <v>19</v>
      </c>
      <c r="M3159" s="4">
        <v>53120</v>
      </c>
      <c r="N3159">
        <v>5</v>
      </c>
      <c r="O3159" t="s">
        <v>45</v>
      </c>
      <c r="P3159" s="4">
        <v>5</v>
      </c>
      <c r="Q3159" t="s">
        <v>21</v>
      </c>
      <c r="R3159" s="10" t="str">
        <f t="shared" si="98"/>
        <v>34-39</v>
      </c>
      <c r="S3159">
        <f t="shared" si="99"/>
        <v>25</v>
      </c>
    </row>
    <row r="3160" spans="1:19">
      <c r="A3160" t="s">
        <v>3234</v>
      </c>
      <c r="B3160" t="s">
        <v>30</v>
      </c>
      <c r="C3160" s="4">
        <v>32</v>
      </c>
      <c r="D3160" t="s">
        <v>58</v>
      </c>
      <c r="E3160" t="s">
        <v>111</v>
      </c>
      <c r="F3160" t="s">
        <v>78</v>
      </c>
      <c r="G3160" t="s">
        <v>32</v>
      </c>
      <c r="H3160" t="s">
        <v>37</v>
      </c>
      <c r="I3160" s="9">
        <v>45281</v>
      </c>
      <c r="J3160" s="9">
        <v>45297</v>
      </c>
      <c r="K3160" s="9">
        <v>45308</v>
      </c>
      <c r="L3160" t="s">
        <v>38</v>
      </c>
      <c r="M3160" s="5"/>
      <c r="P3160" s="4">
        <v>5</v>
      </c>
      <c r="Q3160" t="s">
        <v>28</v>
      </c>
      <c r="R3160" s="10" t="str">
        <f t="shared" si="98"/>
        <v>28-33</v>
      </c>
      <c r="S3160">
        <f t="shared" si="99"/>
        <v>27</v>
      </c>
    </row>
    <row r="3161" spans="1:19">
      <c r="A3161" t="s">
        <v>3235</v>
      </c>
      <c r="B3161" t="s">
        <v>13</v>
      </c>
      <c r="C3161" s="4">
        <v>30</v>
      </c>
      <c r="D3161" t="s">
        <v>24</v>
      </c>
      <c r="E3161" t="s">
        <v>43</v>
      </c>
      <c r="F3161" t="s">
        <v>31</v>
      </c>
      <c r="G3161" t="s">
        <v>17</v>
      </c>
      <c r="H3161" t="s">
        <v>37</v>
      </c>
      <c r="I3161" s="9">
        <v>45282</v>
      </c>
      <c r="J3161" s="9">
        <v>45304</v>
      </c>
      <c r="K3161" s="9">
        <v>45310</v>
      </c>
      <c r="L3161" t="s">
        <v>56</v>
      </c>
      <c r="M3161" s="5"/>
      <c r="P3161" s="4">
        <v>5</v>
      </c>
      <c r="Q3161" t="s">
        <v>63</v>
      </c>
      <c r="R3161" s="10" t="str">
        <f t="shared" si="98"/>
        <v>28-33</v>
      </c>
      <c r="S3161">
        <f t="shared" si="99"/>
        <v>28</v>
      </c>
    </row>
    <row r="3162" spans="1:19">
      <c r="A3162" t="s">
        <v>3236</v>
      </c>
      <c r="B3162" t="s">
        <v>13</v>
      </c>
      <c r="C3162" s="4">
        <v>24</v>
      </c>
      <c r="D3162" t="s">
        <v>83</v>
      </c>
      <c r="E3162" t="s">
        <v>84</v>
      </c>
      <c r="F3162" t="s">
        <v>61</v>
      </c>
      <c r="G3162" t="s">
        <v>27</v>
      </c>
      <c r="H3162" t="s">
        <v>51</v>
      </c>
      <c r="I3162" s="9">
        <v>45282</v>
      </c>
      <c r="J3162" s="9">
        <v>45296</v>
      </c>
      <c r="K3162" s="9">
        <v>45302</v>
      </c>
      <c r="L3162" t="s">
        <v>19</v>
      </c>
      <c r="M3162" s="4">
        <v>54694</v>
      </c>
      <c r="N3162">
        <v>4.9000000000000004</v>
      </c>
      <c r="O3162" t="s">
        <v>45</v>
      </c>
      <c r="P3162" s="4">
        <v>3</v>
      </c>
      <c r="Q3162" t="s">
        <v>63</v>
      </c>
      <c r="R3162" s="10" t="str">
        <f t="shared" si="98"/>
        <v>22-27</v>
      </c>
      <c r="S3162">
        <f t="shared" si="99"/>
        <v>20</v>
      </c>
    </row>
    <row r="3163" spans="1:19">
      <c r="A3163" t="s">
        <v>3237</v>
      </c>
      <c r="B3163" t="s">
        <v>13</v>
      </c>
      <c r="C3163" s="4">
        <v>26</v>
      </c>
      <c r="D3163" t="s">
        <v>24</v>
      </c>
      <c r="E3163" t="s">
        <v>43</v>
      </c>
      <c r="F3163" t="s">
        <v>106</v>
      </c>
      <c r="G3163" t="s">
        <v>27</v>
      </c>
      <c r="H3163" t="s">
        <v>18</v>
      </c>
      <c r="I3163" s="9">
        <v>45282</v>
      </c>
      <c r="J3163" s="9">
        <v>45294</v>
      </c>
      <c r="K3163" s="9">
        <v>45306</v>
      </c>
      <c r="L3163" t="s">
        <v>19</v>
      </c>
      <c r="M3163" s="4">
        <v>179757</v>
      </c>
      <c r="N3163">
        <v>4.5</v>
      </c>
      <c r="O3163" t="s">
        <v>45</v>
      </c>
      <c r="P3163" s="4">
        <v>4</v>
      </c>
      <c r="Q3163" t="s">
        <v>28</v>
      </c>
      <c r="R3163" s="10" t="str">
        <f t="shared" si="98"/>
        <v>22-27</v>
      </c>
      <c r="S3163">
        <f t="shared" si="99"/>
        <v>24</v>
      </c>
    </row>
    <row r="3164" spans="1:19">
      <c r="A3164" t="s">
        <v>3238</v>
      </c>
      <c r="B3164" t="s">
        <v>13</v>
      </c>
      <c r="C3164" s="4">
        <v>31</v>
      </c>
      <c r="D3164" t="s">
        <v>14</v>
      </c>
      <c r="E3164" t="s">
        <v>65</v>
      </c>
      <c r="F3164" t="s">
        <v>96</v>
      </c>
      <c r="G3164" t="s">
        <v>17</v>
      </c>
      <c r="H3164" t="s">
        <v>37</v>
      </c>
      <c r="I3164" s="9">
        <v>45282</v>
      </c>
      <c r="J3164" s="9">
        <v>45290</v>
      </c>
      <c r="K3164" s="9">
        <v>45295</v>
      </c>
      <c r="L3164" t="s">
        <v>19</v>
      </c>
      <c r="M3164" s="4">
        <v>42416</v>
      </c>
      <c r="N3164">
        <v>4.3</v>
      </c>
      <c r="O3164" t="s">
        <v>20</v>
      </c>
      <c r="P3164" s="4">
        <v>4</v>
      </c>
      <c r="Q3164" t="s">
        <v>28</v>
      </c>
      <c r="R3164" s="10" t="str">
        <f t="shared" si="98"/>
        <v>28-33</v>
      </c>
      <c r="S3164">
        <f t="shared" si="99"/>
        <v>13</v>
      </c>
    </row>
    <row r="3165" spans="1:19">
      <c r="A3165" t="s">
        <v>3239</v>
      </c>
      <c r="B3165" t="s">
        <v>13</v>
      </c>
      <c r="C3165" s="4">
        <v>36</v>
      </c>
      <c r="D3165" t="s">
        <v>14</v>
      </c>
      <c r="E3165" t="s">
        <v>15</v>
      </c>
      <c r="F3165" t="s">
        <v>26</v>
      </c>
      <c r="G3165" t="s">
        <v>17</v>
      </c>
      <c r="H3165" t="s">
        <v>37</v>
      </c>
      <c r="I3165" s="9">
        <v>45282</v>
      </c>
      <c r="J3165" s="9">
        <v>45301</v>
      </c>
      <c r="K3165" s="9">
        <v>45307</v>
      </c>
      <c r="L3165" t="s">
        <v>38</v>
      </c>
      <c r="M3165" s="5"/>
      <c r="P3165" s="4">
        <v>5</v>
      </c>
      <c r="Q3165" t="s">
        <v>28</v>
      </c>
      <c r="R3165" s="10" t="str">
        <f t="shared" si="98"/>
        <v>34-39</v>
      </c>
      <c r="S3165">
        <f t="shared" si="99"/>
        <v>25</v>
      </c>
    </row>
    <row r="3166" spans="1:19">
      <c r="A3166" t="s">
        <v>3240</v>
      </c>
      <c r="B3166" t="s">
        <v>13</v>
      </c>
      <c r="C3166" s="4">
        <v>27</v>
      </c>
      <c r="D3166" t="s">
        <v>14</v>
      </c>
      <c r="E3166" t="s">
        <v>15</v>
      </c>
      <c r="F3166" t="s">
        <v>16</v>
      </c>
      <c r="G3166" t="s">
        <v>17</v>
      </c>
      <c r="H3166" t="s">
        <v>37</v>
      </c>
      <c r="I3166" s="9">
        <v>45282</v>
      </c>
      <c r="J3166" s="9">
        <v>45297</v>
      </c>
      <c r="K3166" s="9">
        <v>45301</v>
      </c>
      <c r="L3166" t="s">
        <v>56</v>
      </c>
      <c r="M3166" s="5"/>
      <c r="P3166" s="4">
        <v>5</v>
      </c>
      <c r="Q3166" t="s">
        <v>28</v>
      </c>
      <c r="R3166" s="10" t="str">
        <f t="shared" si="98"/>
        <v>22-27</v>
      </c>
      <c r="S3166">
        <f t="shared" si="99"/>
        <v>19</v>
      </c>
    </row>
    <row r="3167" spans="1:19">
      <c r="A3167" t="s">
        <v>3241</v>
      </c>
      <c r="B3167" t="s">
        <v>13</v>
      </c>
      <c r="C3167" s="4">
        <v>25</v>
      </c>
      <c r="D3167" t="s">
        <v>14</v>
      </c>
      <c r="E3167" t="s">
        <v>65</v>
      </c>
      <c r="F3167" t="s">
        <v>78</v>
      </c>
      <c r="G3167" t="s">
        <v>66</v>
      </c>
      <c r="H3167" t="s">
        <v>67</v>
      </c>
      <c r="I3167" s="9">
        <v>45283</v>
      </c>
      <c r="J3167" s="9">
        <v>45300</v>
      </c>
      <c r="K3167" s="9">
        <v>45309</v>
      </c>
      <c r="L3167" t="s">
        <v>19</v>
      </c>
      <c r="M3167" s="4">
        <v>40738</v>
      </c>
      <c r="N3167">
        <v>4.8</v>
      </c>
      <c r="O3167" t="s">
        <v>45</v>
      </c>
      <c r="P3167" s="4">
        <v>4</v>
      </c>
      <c r="Q3167" t="s">
        <v>28</v>
      </c>
      <c r="R3167" s="10" t="str">
        <f t="shared" si="98"/>
        <v>22-27</v>
      </c>
      <c r="S3167">
        <f t="shared" si="99"/>
        <v>26</v>
      </c>
    </row>
    <row r="3168" spans="1:19">
      <c r="A3168" t="s">
        <v>3242</v>
      </c>
      <c r="B3168" t="s">
        <v>23</v>
      </c>
      <c r="C3168" s="4">
        <v>24</v>
      </c>
      <c r="D3168" t="s">
        <v>24</v>
      </c>
      <c r="E3168" t="s">
        <v>25</v>
      </c>
      <c r="F3168" t="s">
        <v>44</v>
      </c>
      <c r="G3168" t="s">
        <v>27</v>
      </c>
      <c r="H3168" t="s">
        <v>18</v>
      </c>
      <c r="I3168" s="9">
        <v>45283</v>
      </c>
      <c r="J3168" s="9">
        <v>45291</v>
      </c>
      <c r="K3168" s="9">
        <v>45302</v>
      </c>
      <c r="L3168" t="s">
        <v>19</v>
      </c>
      <c r="M3168" s="4">
        <v>80674</v>
      </c>
      <c r="N3168">
        <v>3.7</v>
      </c>
      <c r="O3168" t="s">
        <v>20</v>
      </c>
      <c r="P3168" s="4">
        <v>4</v>
      </c>
      <c r="Q3168" t="s">
        <v>21</v>
      </c>
      <c r="R3168" s="10" t="str">
        <f t="shared" si="98"/>
        <v>22-27</v>
      </c>
      <c r="S3168">
        <f t="shared" si="99"/>
        <v>19</v>
      </c>
    </row>
    <row r="3169" spans="1:19">
      <c r="A3169" t="s">
        <v>3243</v>
      </c>
      <c r="B3169" t="s">
        <v>13</v>
      </c>
      <c r="C3169" s="4">
        <v>26</v>
      </c>
      <c r="D3169" t="s">
        <v>14</v>
      </c>
      <c r="E3169" t="s">
        <v>65</v>
      </c>
      <c r="F3169" t="s">
        <v>50</v>
      </c>
      <c r="G3169" t="s">
        <v>27</v>
      </c>
      <c r="H3169" t="s">
        <v>18</v>
      </c>
      <c r="I3169" s="9">
        <v>45283</v>
      </c>
      <c r="J3169" s="9">
        <v>45296</v>
      </c>
      <c r="K3169" s="9">
        <v>45306</v>
      </c>
      <c r="L3169" t="s">
        <v>19</v>
      </c>
      <c r="M3169" s="4">
        <v>48621</v>
      </c>
      <c r="N3169">
        <v>4.5999999999999996</v>
      </c>
      <c r="O3169" t="s">
        <v>20</v>
      </c>
      <c r="P3169" s="4">
        <v>4</v>
      </c>
      <c r="Q3169" t="s">
        <v>28</v>
      </c>
      <c r="R3169" s="10" t="str">
        <f t="shared" si="98"/>
        <v>22-27</v>
      </c>
      <c r="S3169">
        <f t="shared" si="99"/>
        <v>23</v>
      </c>
    </row>
    <row r="3170" spans="1:19">
      <c r="A3170" t="s">
        <v>3244</v>
      </c>
      <c r="B3170" t="s">
        <v>30</v>
      </c>
      <c r="C3170" s="4">
        <v>37</v>
      </c>
      <c r="D3170" t="s">
        <v>14</v>
      </c>
      <c r="E3170" t="s">
        <v>15</v>
      </c>
      <c r="F3170" t="s">
        <v>53</v>
      </c>
      <c r="G3170" t="s">
        <v>17</v>
      </c>
      <c r="H3170" t="s">
        <v>67</v>
      </c>
      <c r="I3170" s="9">
        <v>45283</v>
      </c>
      <c r="J3170" s="9">
        <v>45297</v>
      </c>
      <c r="K3170" s="9">
        <v>45306</v>
      </c>
      <c r="L3170" t="s">
        <v>19</v>
      </c>
      <c r="M3170" s="5"/>
      <c r="O3170" t="s">
        <v>20</v>
      </c>
      <c r="P3170" s="4">
        <v>4</v>
      </c>
      <c r="Q3170" t="s">
        <v>28</v>
      </c>
      <c r="R3170" s="10" t="str">
        <f t="shared" si="98"/>
        <v>34-39</v>
      </c>
      <c r="S3170">
        <f t="shared" si="99"/>
        <v>23</v>
      </c>
    </row>
    <row r="3171" spans="1:19">
      <c r="A3171" t="s">
        <v>3245</v>
      </c>
      <c r="B3171" t="s">
        <v>13</v>
      </c>
      <c r="C3171" s="4">
        <v>35</v>
      </c>
      <c r="D3171" t="s">
        <v>24</v>
      </c>
      <c r="E3171" t="s">
        <v>43</v>
      </c>
      <c r="F3171" t="s">
        <v>73</v>
      </c>
      <c r="G3171" t="s">
        <v>66</v>
      </c>
      <c r="H3171" t="s">
        <v>18</v>
      </c>
      <c r="I3171" s="9">
        <v>45284</v>
      </c>
      <c r="J3171" s="9">
        <v>45301</v>
      </c>
      <c r="K3171" s="9">
        <v>45312</v>
      </c>
      <c r="L3171" t="s">
        <v>19</v>
      </c>
      <c r="M3171" s="4">
        <v>163939</v>
      </c>
      <c r="N3171">
        <v>4.0999999999999996</v>
      </c>
      <c r="O3171" t="s">
        <v>20</v>
      </c>
      <c r="P3171" s="4">
        <v>4</v>
      </c>
      <c r="Q3171" t="s">
        <v>28</v>
      </c>
      <c r="R3171" s="10" t="str">
        <f t="shared" si="98"/>
        <v>34-39</v>
      </c>
      <c r="S3171">
        <f t="shared" si="99"/>
        <v>28</v>
      </c>
    </row>
    <row r="3172" spans="1:19">
      <c r="A3172" t="s">
        <v>3246</v>
      </c>
      <c r="B3172" t="s">
        <v>30</v>
      </c>
      <c r="C3172" s="4">
        <v>34</v>
      </c>
      <c r="D3172" t="s">
        <v>14</v>
      </c>
      <c r="E3172" t="s">
        <v>15</v>
      </c>
      <c r="F3172" t="s">
        <v>61</v>
      </c>
      <c r="G3172" t="s">
        <v>17</v>
      </c>
      <c r="H3172" t="s">
        <v>18</v>
      </c>
      <c r="I3172" s="9">
        <v>45284</v>
      </c>
      <c r="J3172" s="9">
        <v>45298</v>
      </c>
      <c r="K3172" s="9">
        <v>45304</v>
      </c>
      <c r="L3172" t="s">
        <v>19</v>
      </c>
      <c r="M3172" s="4">
        <v>54950</v>
      </c>
      <c r="N3172">
        <v>3.7</v>
      </c>
      <c r="O3172" t="s">
        <v>20</v>
      </c>
      <c r="P3172" s="4">
        <v>4</v>
      </c>
      <c r="Q3172" t="s">
        <v>28</v>
      </c>
      <c r="R3172" s="10" t="str">
        <f t="shared" si="98"/>
        <v>34-39</v>
      </c>
      <c r="S3172">
        <f t="shared" si="99"/>
        <v>20</v>
      </c>
    </row>
    <row r="3173" spans="1:19">
      <c r="A3173" t="s">
        <v>3247</v>
      </c>
      <c r="B3173" t="s">
        <v>13</v>
      </c>
      <c r="C3173" s="4">
        <v>28</v>
      </c>
      <c r="D3173" t="s">
        <v>24</v>
      </c>
      <c r="E3173" t="s">
        <v>43</v>
      </c>
      <c r="F3173" t="s">
        <v>93</v>
      </c>
      <c r="G3173" t="s">
        <v>32</v>
      </c>
      <c r="H3173" t="s">
        <v>67</v>
      </c>
      <c r="I3173" s="9">
        <v>45284</v>
      </c>
      <c r="J3173" s="9">
        <v>45297</v>
      </c>
      <c r="K3173" s="9">
        <v>45309</v>
      </c>
      <c r="L3173" t="s">
        <v>19</v>
      </c>
      <c r="M3173" s="5"/>
      <c r="O3173" t="s">
        <v>45</v>
      </c>
      <c r="P3173" s="4">
        <v>5</v>
      </c>
      <c r="Q3173" t="s">
        <v>28</v>
      </c>
      <c r="R3173" s="10" t="str">
        <f t="shared" si="98"/>
        <v>28-33</v>
      </c>
      <c r="S3173">
        <f t="shared" si="99"/>
        <v>25</v>
      </c>
    </row>
    <row r="3174" spans="1:19">
      <c r="A3174" t="s">
        <v>3248</v>
      </c>
      <c r="B3174" t="s">
        <v>13</v>
      </c>
      <c r="C3174" s="4">
        <v>34</v>
      </c>
      <c r="D3174" t="s">
        <v>14</v>
      </c>
      <c r="E3174" t="s">
        <v>65</v>
      </c>
      <c r="F3174" t="s">
        <v>50</v>
      </c>
      <c r="G3174" t="s">
        <v>32</v>
      </c>
      <c r="H3174" t="s">
        <v>37</v>
      </c>
      <c r="I3174" s="9">
        <v>45284</v>
      </c>
      <c r="J3174" s="9">
        <v>45301</v>
      </c>
      <c r="K3174" s="9">
        <v>45309</v>
      </c>
      <c r="L3174" t="s">
        <v>19</v>
      </c>
      <c r="M3174" s="5"/>
      <c r="O3174" t="s">
        <v>45</v>
      </c>
      <c r="P3174" s="4">
        <v>4</v>
      </c>
      <c r="Q3174" t="s">
        <v>28</v>
      </c>
      <c r="R3174" s="10" t="str">
        <f t="shared" si="98"/>
        <v>34-39</v>
      </c>
      <c r="S3174">
        <f t="shared" si="99"/>
        <v>25</v>
      </c>
    </row>
    <row r="3175" spans="1:19">
      <c r="A3175" t="s">
        <v>3249</v>
      </c>
      <c r="B3175" t="s">
        <v>13</v>
      </c>
      <c r="C3175" s="4">
        <v>26</v>
      </c>
      <c r="D3175" t="s">
        <v>58</v>
      </c>
      <c r="E3175" t="s">
        <v>59</v>
      </c>
      <c r="F3175" t="s">
        <v>78</v>
      </c>
      <c r="G3175" t="s">
        <v>17</v>
      </c>
      <c r="H3175" t="s">
        <v>67</v>
      </c>
      <c r="I3175" s="9">
        <v>45285</v>
      </c>
      <c r="J3175" s="9">
        <v>45294</v>
      </c>
      <c r="K3175" s="9">
        <v>45299</v>
      </c>
      <c r="L3175" t="s">
        <v>38</v>
      </c>
      <c r="M3175" s="5"/>
      <c r="P3175" s="4">
        <v>3</v>
      </c>
      <c r="Q3175" t="s">
        <v>21</v>
      </c>
      <c r="R3175" s="10" t="str">
        <f t="shared" si="98"/>
        <v>22-27</v>
      </c>
      <c r="S3175">
        <f t="shared" si="99"/>
        <v>14</v>
      </c>
    </row>
    <row r="3176" spans="1:19">
      <c r="A3176" t="s">
        <v>3250</v>
      </c>
      <c r="B3176" t="s">
        <v>13</v>
      </c>
      <c r="C3176" s="4">
        <v>25</v>
      </c>
      <c r="D3176" t="s">
        <v>14</v>
      </c>
      <c r="E3176" t="s">
        <v>65</v>
      </c>
      <c r="F3176" t="s">
        <v>44</v>
      </c>
      <c r="G3176" t="s">
        <v>27</v>
      </c>
      <c r="H3176" t="s">
        <v>37</v>
      </c>
      <c r="I3176" s="9">
        <v>45285</v>
      </c>
      <c r="J3176" s="9">
        <v>45305</v>
      </c>
      <c r="K3176" s="9">
        <v>45312</v>
      </c>
      <c r="L3176" t="s">
        <v>19</v>
      </c>
      <c r="M3176" s="4">
        <v>78179</v>
      </c>
      <c r="N3176">
        <v>3.5</v>
      </c>
      <c r="O3176" t="s">
        <v>20</v>
      </c>
      <c r="P3176" s="4">
        <v>3</v>
      </c>
      <c r="Q3176" t="s">
        <v>28</v>
      </c>
      <c r="R3176" s="10" t="str">
        <f t="shared" si="98"/>
        <v>22-27</v>
      </c>
      <c r="S3176">
        <f t="shared" si="99"/>
        <v>27</v>
      </c>
    </row>
    <row r="3177" spans="1:19">
      <c r="A3177" t="s">
        <v>3251</v>
      </c>
      <c r="B3177" t="s">
        <v>13</v>
      </c>
      <c r="C3177" s="4">
        <v>39</v>
      </c>
      <c r="D3177" t="s">
        <v>34</v>
      </c>
      <c r="E3177" t="s">
        <v>35</v>
      </c>
      <c r="F3177" t="s">
        <v>44</v>
      </c>
      <c r="G3177" t="s">
        <v>27</v>
      </c>
      <c r="H3177" t="s">
        <v>18</v>
      </c>
      <c r="I3177" s="9">
        <v>45286</v>
      </c>
      <c r="J3177" s="9">
        <v>45301</v>
      </c>
      <c r="K3177" s="9">
        <v>45309</v>
      </c>
      <c r="L3177" t="s">
        <v>56</v>
      </c>
      <c r="M3177" s="5"/>
      <c r="P3177" s="4">
        <v>5</v>
      </c>
      <c r="Q3177" t="s">
        <v>28</v>
      </c>
      <c r="R3177" s="10" t="str">
        <f t="shared" si="98"/>
        <v>34-39</v>
      </c>
      <c r="S3177">
        <f t="shared" si="99"/>
        <v>23</v>
      </c>
    </row>
    <row r="3178" spans="1:19">
      <c r="A3178" t="s">
        <v>3252</v>
      </c>
      <c r="B3178" t="s">
        <v>30</v>
      </c>
      <c r="C3178" s="4">
        <v>25</v>
      </c>
      <c r="D3178" t="s">
        <v>129</v>
      </c>
      <c r="E3178" t="s">
        <v>130</v>
      </c>
      <c r="F3178" t="s">
        <v>44</v>
      </c>
      <c r="G3178" t="s">
        <v>27</v>
      </c>
      <c r="H3178" t="s">
        <v>37</v>
      </c>
      <c r="I3178" s="9">
        <v>45286</v>
      </c>
      <c r="J3178" s="9">
        <v>45295</v>
      </c>
      <c r="K3178" s="9">
        <v>45306</v>
      </c>
      <c r="L3178" t="s">
        <v>19</v>
      </c>
      <c r="M3178" s="4">
        <v>84785</v>
      </c>
      <c r="N3178">
        <v>4.5999999999999996</v>
      </c>
      <c r="O3178" t="s">
        <v>20</v>
      </c>
      <c r="P3178" s="4">
        <v>4</v>
      </c>
      <c r="Q3178" t="s">
        <v>28</v>
      </c>
      <c r="R3178" s="10" t="str">
        <f t="shared" si="98"/>
        <v>22-27</v>
      </c>
      <c r="S3178">
        <f t="shared" si="99"/>
        <v>20</v>
      </c>
    </row>
    <row r="3179" spans="1:19">
      <c r="A3179" t="s">
        <v>3253</v>
      </c>
      <c r="B3179" t="s">
        <v>30</v>
      </c>
      <c r="C3179" s="4">
        <v>29</v>
      </c>
      <c r="D3179" t="s">
        <v>80</v>
      </c>
      <c r="E3179" t="s">
        <v>81</v>
      </c>
      <c r="F3179" t="s">
        <v>44</v>
      </c>
      <c r="G3179" t="s">
        <v>27</v>
      </c>
      <c r="H3179" t="s">
        <v>67</v>
      </c>
      <c r="I3179" s="9">
        <v>45286</v>
      </c>
      <c r="J3179" s="9">
        <v>45305</v>
      </c>
      <c r="K3179" s="9">
        <v>45314</v>
      </c>
      <c r="L3179" t="s">
        <v>38</v>
      </c>
      <c r="M3179" s="5"/>
      <c r="P3179" s="5"/>
      <c r="Q3179" t="s">
        <v>28</v>
      </c>
      <c r="R3179" s="10" t="str">
        <f t="shared" si="98"/>
        <v>28-33</v>
      </c>
      <c r="S3179">
        <f t="shared" si="99"/>
        <v>28</v>
      </c>
    </row>
    <row r="3180" spans="1:19">
      <c r="A3180" t="s">
        <v>3254</v>
      </c>
      <c r="B3180" t="s">
        <v>30</v>
      </c>
      <c r="C3180" s="4">
        <v>47</v>
      </c>
      <c r="D3180" t="s">
        <v>14</v>
      </c>
      <c r="E3180" t="s">
        <v>65</v>
      </c>
      <c r="F3180" t="s">
        <v>36</v>
      </c>
      <c r="G3180" t="s">
        <v>27</v>
      </c>
      <c r="H3180" t="s">
        <v>18</v>
      </c>
      <c r="I3180" s="9">
        <v>45286</v>
      </c>
      <c r="J3180" s="9">
        <v>45304</v>
      </c>
      <c r="K3180" s="9">
        <v>45308</v>
      </c>
      <c r="L3180" t="s">
        <v>19</v>
      </c>
      <c r="M3180" s="4">
        <v>73118</v>
      </c>
      <c r="N3180">
        <v>3.6</v>
      </c>
      <c r="O3180" t="s">
        <v>45</v>
      </c>
      <c r="P3180" s="4">
        <v>4</v>
      </c>
      <c r="Q3180" t="s">
        <v>28</v>
      </c>
      <c r="R3180" s="10" t="str">
        <f t="shared" si="98"/>
        <v>46-51</v>
      </c>
      <c r="S3180">
        <f t="shared" si="99"/>
        <v>22</v>
      </c>
    </row>
    <row r="3181" spans="1:19">
      <c r="A3181" t="s">
        <v>3255</v>
      </c>
      <c r="B3181" t="s">
        <v>30</v>
      </c>
      <c r="C3181" s="4">
        <v>27</v>
      </c>
      <c r="D3181" t="s">
        <v>24</v>
      </c>
      <c r="E3181" t="s">
        <v>43</v>
      </c>
      <c r="F3181" t="s">
        <v>44</v>
      </c>
      <c r="G3181" t="s">
        <v>17</v>
      </c>
      <c r="H3181" t="s">
        <v>37</v>
      </c>
      <c r="I3181" s="9">
        <v>45286</v>
      </c>
      <c r="J3181" s="9">
        <v>45297</v>
      </c>
      <c r="K3181" s="9">
        <v>45309</v>
      </c>
      <c r="L3181" t="s">
        <v>19</v>
      </c>
      <c r="M3181" s="4">
        <v>59300</v>
      </c>
      <c r="N3181">
        <v>4</v>
      </c>
      <c r="O3181" t="s">
        <v>20</v>
      </c>
      <c r="P3181" s="4">
        <v>5</v>
      </c>
      <c r="Q3181" t="s">
        <v>28</v>
      </c>
      <c r="R3181" s="10" t="str">
        <f t="shared" si="98"/>
        <v>22-27</v>
      </c>
      <c r="S3181">
        <f t="shared" si="99"/>
        <v>23</v>
      </c>
    </row>
    <row r="3182" spans="1:19">
      <c r="A3182" t="s">
        <v>3256</v>
      </c>
      <c r="B3182" t="s">
        <v>13</v>
      </c>
      <c r="C3182" s="4">
        <v>50</v>
      </c>
      <c r="D3182" t="s">
        <v>24</v>
      </c>
      <c r="E3182" t="s">
        <v>43</v>
      </c>
      <c r="F3182" t="s">
        <v>96</v>
      </c>
      <c r="G3182" t="s">
        <v>27</v>
      </c>
      <c r="H3182" t="s">
        <v>37</v>
      </c>
      <c r="I3182" s="9">
        <v>45287</v>
      </c>
      <c r="J3182" s="9">
        <v>45300</v>
      </c>
      <c r="K3182" s="9">
        <v>45312</v>
      </c>
      <c r="L3182" t="s">
        <v>19</v>
      </c>
      <c r="M3182" s="4">
        <v>46217</v>
      </c>
      <c r="N3182">
        <v>4.5</v>
      </c>
      <c r="O3182" t="s">
        <v>45</v>
      </c>
      <c r="P3182" s="4">
        <v>5</v>
      </c>
      <c r="Q3182" t="s">
        <v>28</v>
      </c>
      <c r="R3182" s="10" t="str">
        <f t="shared" si="98"/>
        <v>46-51</v>
      </c>
      <c r="S3182">
        <f t="shared" si="99"/>
        <v>25</v>
      </c>
    </row>
    <row r="3183" spans="1:19">
      <c r="A3183" t="s">
        <v>3257</v>
      </c>
      <c r="B3183" t="s">
        <v>13</v>
      </c>
      <c r="C3183" s="4">
        <v>25</v>
      </c>
      <c r="D3183" t="s">
        <v>24</v>
      </c>
      <c r="E3183" t="s">
        <v>25</v>
      </c>
      <c r="F3183" t="s">
        <v>53</v>
      </c>
      <c r="G3183" t="s">
        <v>27</v>
      </c>
      <c r="H3183" t="s">
        <v>18</v>
      </c>
      <c r="I3183" s="9">
        <v>45287</v>
      </c>
      <c r="J3183" s="9">
        <v>45302</v>
      </c>
      <c r="K3183" s="9">
        <v>45314</v>
      </c>
      <c r="L3183" t="s">
        <v>19</v>
      </c>
      <c r="M3183" s="5"/>
      <c r="O3183" t="s">
        <v>45</v>
      </c>
      <c r="P3183" s="5"/>
      <c r="Q3183" t="s">
        <v>28</v>
      </c>
      <c r="R3183" s="10" t="str">
        <f t="shared" si="98"/>
        <v>22-27</v>
      </c>
      <c r="S3183">
        <f t="shared" si="99"/>
        <v>27</v>
      </c>
    </row>
    <row r="3184" spans="1:19">
      <c r="A3184" t="s">
        <v>3258</v>
      </c>
      <c r="B3184" t="s">
        <v>13</v>
      </c>
      <c r="C3184" s="4">
        <v>23</v>
      </c>
      <c r="D3184" t="s">
        <v>14</v>
      </c>
      <c r="E3184" t="s">
        <v>15</v>
      </c>
      <c r="F3184" t="s">
        <v>50</v>
      </c>
      <c r="G3184" t="s">
        <v>32</v>
      </c>
      <c r="H3184" t="s">
        <v>18</v>
      </c>
      <c r="I3184" s="9">
        <v>45287</v>
      </c>
      <c r="J3184" s="9">
        <v>45303</v>
      </c>
      <c r="K3184" s="9">
        <v>45313</v>
      </c>
      <c r="L3184" t="s">
        <v>19</v>
      </c>
      <c r="M3184" s="4">
        <v>54997</v>
      </c>
      <c r="N3184">
        <v>4.5999999999999996</v>
      </c>
      <c r="O3184" t="s">
        <v>45</v>
      </c>
      <c r="P3184" s="4">
        <v>3</v>
      </c>
      <c r="Q3184" t="s">
        <v>28</v>
      </c>
      <c r="R3184" s="10" t="str">
        <f t="shared" si="98"/>
        <v>22-27</v>
      </c>
      <c r="S3184">
        <f t="shared" si="99"/>
        <v>26</v>
      </c>
    </row>
    <row r="3185" spans="1:19">
      <c r="A3185" t="s">
        <v>3259</v>
      </c>
      <c r="B3185" t="s">
        <v>13</v>
      </c>
      <c r="C3185" s="4">
        <v>30</v>
      </c>
      <c r="D3185" t="s">
        <v>14</v>
      </c>
      <c r="E3185" t="s">
        <v>65</v>
      </c>
      <c r="F3185" t="s">
        <v>96</v>
      </c>
      <c r="G3185" t="s">
        <v>27</v>
      </c>
      <c r="H3185" t="s">
        <v>18</v>
      </c>
      <c r="I3185" s="9">
        <v>45287</v>
      </c>
      <c r="J3185" s="9">
        <v>45307</v>
      </c>
      <c r="K3185" s="9">
        <v>45315</v>
      </c>
      <c r="L3185" t="s">
        <v>75</v>
      </c>
      <c r="M3185" s="5"/>
      <c r="P3185" s="5"/>
      <c r="Q3185" t="s">
        <v>28</v>
      </c>
      <c r="R3185" s="10" t="str">
        <f t="shared" si="98"/>
        <v>28-33</v>
      </c>
      <c r="S3185">
        <f t="shared" si="99"/>
        <v>28</v>
      </c>
    </row>
    <row r="3186" spans="1:19">
      <c r="A3186" t="s">
        <v>3260</v>
      </c>
      <c r="B3186" t="s">
        <v>13</v>
      </c>
      <c r="C3186" s="4">
        <v>36</v>
      </c>
      <c r="D3186" t="s">
        <v>14</v>
      </c>
      <c r="E3186" t="s">
        <v>15</v>
      </c>
      <c r="F3186" t="s">
        <v>44</v>
      </c>
      <c r="G3186" t="s">
        <v>27</v>
      </c>
      <c r="H3186" t="s">
        <v>48</v>
      </c>
      <c r="I3186" s="9">
        <v>45288</v>
      </c>
      <c r="J3186" s="9">
        <v>45308</v>
      </c>
      <c r="K3186" s="9">
        <v>45317</v>
      </c>
      <c r="L3186" t="s">
        <v>19</v>
      </c>
      <c r="M3186" s="4">
        <v>85724</v>
      </c>
      <c r="N3186">
        <v>4.5999999999999996</v>
      </c>
      <c r="O3186" t="s">
        <v>45</v>
      </c>
      <c r="P3186" s="5"/>
      <c r="Q3186" t="s">
        <v>28</v>
      </c>
      <c r="R3186" s="10" t="str">
        <f t="shared" si="98"/>
        <v>34-39</v>
      </c>
      <c r="S3186">
        <f t="shared" si="99"/>
        <v>29</v>
      </c>
    </row>
    <row r="3187" spans="1:19">
      <c r="A3187" t="s">
        <v>3261</v>
      </c>
      <c r="B3187" t="s">
        <v>13</v>
      </c>
      <c r="C3187" s="4">
        <v>25</v>
      </c>
      <c r="D3187" t="s">
        <v>83</v>
      </c>
      <c r="E3187" t="s">
        <v>117</v>
      </c>
      <c r="F3187" t="s">
        <v>36</v>
      </c>
      <c r="G3187" t="s">
        <v>66</v>
      </c>
      <c r="H3187" t="s">
        <v>48</v>
      </c>
      <c r="I3187" s="9">
        <v>45288</v>
      </c>
      <c r="J3187" s="9">
        <v>45306</v>
      </c>
      <c r="K3187" s="9">
        <v>45316</v>
      </c>
      <c r="L3187" t="s">
        <v>56</v>
      </c>
      <c r="M3187" s="5"/>
      <c r="P3187" s="4">
        <v>4</v>
      </c>
      <c r="Q3187" t="s">
        <v>28</v>
      </c>
      <c r="R3187" s="10" t="str">
        <f t="shared" si="98"/>
        <v>22-27</v>
      </c>
      <c r="S3187">
        <f t="shared" si="99"/>
        <v>28</v>
      </c>
    </row>
    <row r="3188" spans="1:19">
      <c r="A3188" t="s">
        <v>3262</v>
      </c>
      <c r="B3188" t="s">
        <v>13</v>
      </c>
      <c r="C3188" s="4">
        <v>38</v>
      </c>
      <c r="D3188" t="s">
        <v>14</v>
      </c>
      <c r="E3188" t="s">
        <v>65</v>
      </c>
      <c r="F3188" t="s">
        <v>53</v>
      </c>
      <c r="G3188" t="s">
        <v>27</v>
      </c>
      <c r="H3188" t="s">
        <v>18</v>
      </c>
      <c r="I3188" s="9">
        <v>45289</v>
      </c>
      <c r="J3188" s="9">
        <v>45302</v>
      </c>
      <c r="K3188" s="9">
        <v>45311</v>
      </c>
      <c r="L3188" t="s">
        <v>38</v>
      </c>
      <c r="M3188" s="5"/>
      <c r="P3188" s="5"/>
      <c r="Q3188" t="s">
        <v>28</v>
      </c>
      <c r="R3188" s="10" t="str">
        <f t="shared" si="98"/>
        <v>34-39</v>
      </c>
      <c r="S3188">
        <f t="shared" si="99"/>
        <v>22</v>
      </c>
    </row>
    <row r="3189" spans="1:19">
      <c r="A3189" t="s">
        <v>3263</v>
      </c>
      <c r="B3189" t="s">
        <v>13</v>
      </c>
      <c r="C3189" s="4">
        <v>31</v>
      </c>
      <c r="D3189" t="s">
        <v>129</v>
      </c>
      <c r="E3189" t="s">
        <v>205</v>
      </c>
      <c r="F3189" t="s">
        <v>78</v>
      </c>
      <c r="G3189" t="s">
        <v>27</v>
      </c>
      <c r="H3189" t="s">
        <v>18</v>
      </c>
      <c r="I3189" s="9">
        <v>45289</v>
      </c>
      <c r="J3189" s="9">
        <v>45299</v>
      </c>
      <c r="K3189" s="9">
        <v>45305</v>
      </c>
      <c r="L3189" t="s">
        <v>75</v>
      </c>
      <c r="M3189" s="5"/>
      <c r="P3189" s="5"/>
      <c r="Q3189" t="s">
        <v>28</v>
      </c>
      <c r="R3189" s="10" t="str">
        <f t="shared" si="98"/>
        <v>28-33</v>
      </c>
      <c r="S3189">
        <f t="shared" si="99"/>
        <v>16</v>
      </c>
    </row>
    <row r="3190" spans="1:19">
      <c r="A3190" t="s">
        <v>3264</v>
      </c>
      <c r="B3190" t="s">
        <v>30</v>
      </c>
      <c r="C3190" s="4">
        <v>35</v>
      </c>
      <c r="D3190" t="s">
        <v>24</v>
      </c>
      <c r="E3190" t="s">
        <v>25</v>
      </c>
      <c r="F3190" t="s">
        <v>125</v>
      </c>
      <c r="G3190" t="s">
        <v>27</v>
      </c>
      <c r="H3190" t="s">
        <v>37</v>
      </c>
      <c r="I3190" s="9">
        <v>45289</v>
      </c>
      <c r="J3190" s="9">
        <v>45306</v>
      </c>
      <c r="K3190" s="9">
        <v>45312</v>
      </c>
      <c r="L3190" t="s">
        <v>38</v>
      </c>
      <c r="M3190" s="5"/>
      <c r="P3190" s="4">
        <v>4</v>
      </c>
      <c r="Q3190" t="s">
        <v>28</v>
      </c>
      <c r="R3190" s="10" t="str">
        <f t="shared" si="98"/>
        <v>34-39</v>
      </c>
      <c r="S3190">
        <f t="shared" si="99"/>
        <v>23</v>
      </c>
    </row>
    <row r="3191" spans="1:19">
      <c r="A3191" t="s">
        <v>3265</v>
      </c>
      <c r="B3191" t="s">
        <v>30</v>
      </c>
      <c r="C3191" s="4">
        <v>34</v>
      </c>
      <c r="D3191" t="s">
        <v>14</v>
      </c>
      <c r="E3191" t="s">
        <v>15</v>
      </c>
      <c r="F3191" t="s">
        <v>44</v>
      </c>
      <c r="G3191" t="s">
        <v>32</v>
      </c>
      <c r="H3191" t="s">
        <v>67</v>
      </c>
      <c r="I3191" s="9">
        <v>45289</v>
      </c>
      <c r="J3191" s="9">
        <v>45301</v>
      </c>
      <c r="K3191" s="9">
        <v>45305</v>
      </c>
      <c r="L3191" t="s">
        <v>19</v>
      </c>
      <c r="M3191" s="4">
        <v>77529</v>
      </c>
      <c r="N3191">
        <v>3.9</v>
      </c>
      <c r="O3191" t="s">
        <v>45</v>
      </c>
      <c r="P3191" s="5"/>
      <c r="Q3191" t="s">
        <v>28</v>
      </c>
      <c r="R3191" s="10" t="str">
        <f t="shared" si="98"/>
        <v>34-39</v>
      </c>
      <c r="S3191">
        <f t="shared" si="99"/>
        <v>16</v>
      </c>
    </row>
    <row r="3192" spans="1:19">
      <c r="A3192" t="s">
        <v>3266</v>
      </c>
      <c r="B3192" t="s">
        <v>13</v>
      </c>
      <c r="C3192" s="4">
        <v>35</v>
      </c>
      <c r="D3192" t="s">
        <v>40</v>
      </c>
      <c r="E3192" t="s">
        <v>41</v>
      </c>
      <c r="F3192" t="s">
        <v>61</v>
      </c>
      <c r="G3192" t="s">
        <v>17</v>
      </c>
      <c r="H3192" t="s">
        <v>37</v>
      </c>
      <c r="I3192" s="9">
        <v>45289</v>
      </c>
      <c r="J3192" s="9">
        <v>45302</v>
      </c>
      <c r="K3192" s="9">
        <v>45309</v>
      </c>
      <c r="L3192" t="s">
        <v>19</v>
      </c>
      <c r="M3192" s="4">
        <v>58906</v>
      </c>
      <c r="N3192">
        <v>4.0999999999999996</v>
      </c>
      <c r="O3192" t="s">
        <v>45</v>
      </c>
      <c r="P3192" s="4">
        <v>2</v>
      </c>
      <c r="Q3192" t="s">
        <v>63</v>
      </c>
      <c r="R3192" s="10" t="str">
        <f t="shared" si="98"/>
        <v>34-39</v>
      </c>
      <c r="S3192">
        <f t="shared" si="99"/>
        <v>20</v>
      </c>
    </row>
    <row r="3193" spans="1:19">
      <c r="A3193" t="s">
        <v>3267</v>
      </c>
      <c r="B3193" t="s">
        <v>23</v>
      </c>
      <c r="C3193" s="4">
        <v>23</v>
      </c>
      <c r="D3193" t="s">
        <v>14</v>
      </c>
      <c r="E3193" t="s">
        <v>15</v>
      </c>
      <c r="F3193" t="s">
        <v>61</v>
      </c>
      <c r="G3193" t="s">
        <v>27</v>
      </c>
      <c r="H3193" t="s">
        <v>37</v>
      </c>
      <c r="I3193" s="9">
        <v>45290</v>
      </c>
      <c r="J3193" s="9">
        <v>45304</v>
      </c>
      <c r="K3193" s="9">
        <v>45314</v>
      </c>
      <c r="L3193" t="s">
        <v>19</v>
      </c>
      <c r="M3193" s="4">
        <v>47748</v>
      </c>
      <c r="N3193">
        <v>3.9</v>
      </c>
      <c r="O3193" t="s">
        <v>45</v>
      </c>
      <c r="P3193" s="4">
        <v>4</v>
      </c>
      <c r="Q3193" t="s">
        <v>28</v>
      </c>
      <c r="R3193" s="10" t="str">
        <f t="shared" si="98"/>
        <v>22-27</v>
      </c>
      <c r="S3193">
        <f t="shared" si="99"/>
        <v>24</v>
      </c>
    </row>
    <row r="3194" spans="1:19">
      <c r="A3194" t="s">
        <v>3268</v>
      </c>
      <c r="B3194" t="s">
        <v>23</v>
      </c>
      <c r="C3194" s="4">
        <v>24</v>
      </c>
      <c r="D3194" t="s">
        <v>14</v>
      </c>
      <c r="E3194" t="s">
        <v>15</v>
      </c>
      <c r="F3194" t="s">
        <v>16</v>
      </c>
      <c r="G3194" t="s">
        <v>17</v>
      </c>
      <c r="H3194" t="s">
        <v>18</v>
      </c>
      <c r="I3194" s="9">
        <v>45290</v>
      </c>
      <c r="J3194" s="9">
        <v>45301</v>
      </c>
      <c r="K3194" s="9">
        <v>45313</v>
      </c>
      <c r="L3194" t="s">
        <v>19</v>
      </c>
      <c r="M3194" s="5"/>
      <c r="O3194" t="s">
        <v>20</v>
      </c>
      <c r="P3194" s="4">
        <v>4</v>
      </c>
      <c r="Q3194" t="s">
        <v>28</v>
      </c>
      <c r="R3194" s="10" t="str">
        <f t="shared" si="98"/>
        <v>22-27</v>
      </c>
      <c r="S3194">
        <f t="shared" si="99"/>
        <v>23</v>
      </c>
    </row>
    <row r="3195" spans="1:19">
      <c r="A3195" t="s">
        <v>3269</v>
      </c>
      <c r="B3195" t="s">
        <v>13</v>
      </c>
      <c r="C3195" s="4">
        <v>24</v>
      </c>
      <c r="D3195" t="s">
        <v>14</v>
      </c>
      <c r="E3195" t="s">
        <v>65</v>
      </c>
      <c r="F3195" t="s">
        <v>78</v>
      </c>
      <c r="G3195" t="s">
        <v>27</v>
      </c>
      <c r="H3195" t="s">
        <v>51</v>
      </c>
      <c r="I3195" s="9">
        <v>45290</v>
      </c>
      <c r="J3195" s="9">
        <v>45305</v>
      </c>
      <c r="K3195" s="9">
        <v>45313</v>
      </c>
      <c r="L3195" t="s">
        <v>19</v>
      </c>
      <c r="M3195" s="5"/>
      <c r="O3195" t="s">
        <v>20</v>
      </c>
      <c r="P3195" s="4">
        <v>5</v>
      </c>
      <c r="Q3195" t="s">
        <v>28</v>
      </c>
      <c r="R3195" s="10" t="str">
        <f t="shared" si="98"/>
        <v>22-27</v>
      </c>
      <c r="S3195">
        <f t="shared" si="99"/>
        <v>23</v>
      </c>
    </row>
    <row r="3196" spans="1:19">
      <c r="A3196" t="s">
        <v>3270</v>
      </c>
      <c r="B3196" t="s">
        <v>13</v>
      </c>
      <c r="C3196" s="4">
        <v>30</v>
      </c>
      <c r="D3196" t="s">
        <v>40</v>
      </c>
      <c r="E3196" t="s">
        <v>253</v>
      </c>
      <c r="F3196" t="s">
        <v>31</v>
      </c>
      <c r="G3196" t="s">
        <v>17</v>
      </c>
      <c r="H3196" t="s">
        <v>18</v>
      </c>
      <c r="I3196" s="9">
        <v>45291</v>
      </c>
      <c r="J3196" s="9">
        <v>45309</v>
      </c>
      <c r="K3196" s="9">
        <v>45318</v>
      </c>
      <c r="L3196" t="s">
        <v>38</v>
      </c>
      <c r="M3196" s="5"/>
      <c r="P3196" s="5"/>
      <c r="Q3196" t="s">
        <v>28</v>
      </c>
      <c r="R3196" s="10" t="str">
        <f t="shared" si="98"/>
        <v>28-33</v>
      </c>
      <c r="S3196">
        <f t="shared" si="99"/>
        <v>27</v>
      </c>
    </row>
    <row r="3197" spans="1:19">
      <c r="A3197" t="s">
        <v>3271</v>
      </c>
      <c r="B3197" t="s">
        <v>13</v>
      </c>
      <c r="C3197" s="4">
        <v>28</v>
      </c>
      <c r="D3197" t="s">
        <v>129</v>
      </c>
      <c r="E3197" t="s">
        <v>205</v>
      </c>
      <c r="F3197" t="s">
        <v>16</v>
      </c>
      <c r="G3197" t="s">
        <v>17</v>
      </c>
      <c r="H3197" t="s">
        <v>51</v>
      </c>
      <c r="I3197" s="9">
        <v>45292</v>
      </c>
      <c r="J3197" s="9">
        <v>45313</v>
      </c>
      <c r="K3197" s="9">
        <v>45318</v>
      </c>
      <c r="L3197" t="s">
        <v>19</v>
      </c>
      <c r="M3197" s="4">
        <v>44099</v>
      </c>
      <c r="N3197">
        <v>3.9</v>
      </c>
      <c r="O3197" t="s">
        <v>20</v>
      </c>
      <c r="P3197" s="4">
        <v>5</v>
      </c>
      <c r="Q3197" t="s">
        <v>28</v>
      </c>
      <c r="R3197" s="10" t="str">
        <f t="shared" si="98"/>
        <v>28-33</v>
      </c>
      <c r="S3197">
        <f t="shared" si="99"/>
        <v>26</v>
      </c>
    </row>
    <row r="3198" spans="1:19">
      <c r="A3198" t="s">
        <v>3272</v>
      </c>
      <c r="B3198" t="s">
        <v>23</v>
      </c>
      <c r="C3198" s="4">
        <v>36</v>
      </c>
      <c r="D3198" t="s">
        <v>24</v>
      </c>
      <c r="E3198" t="s">
        <v>43</v>
      </c>
      <c r="F3198" t="s">
        <v>16</v>
      </c>
      <c r="G3198" t="s">
        <v>27</v>
      </c>
      <c r="H3198" t="s">
        <v>37</v>
      </c>
      <c r="I3198" s="9">
        <v>45292</v>
      </c>
      <c r="J3198" s="9">
        <v>45312</v>
      </c>
      <c r="K3198" s="9">
        <v>45321</v>
      </c>
      <c r="L3198" t="s">
        <v>19</v>
      </c>
      <c r="M3198" s="4">
        <v>65878</v>
      </c>
      <c r="N3198">
        <v>4</v>
      </c>
      <c r="O3198" t="s">
        <v>45</v>
      </c>
      <c r="P3198" s="4">
        <v>4</v>
      </c>
      <c r="Q3198" t="s">
        <v>28</v>
      </c>
      <c r="R3198" s="10" t="str">
        <f t="shared" si="98"/>
        <v>34-39</v>
      </c>
      <c r="S3198">
        <f t="shared" si="99"/>
        <v>29</v>
      </c>
    </row>
    <row r="3199" spans="1:19">
      <c r="A3199" t="s">
        <v>3273</v>
      </c>
      <c r="B3199" t="s">
        <v>30</v>
      </c>
      <c r="C3199" s="4">
        <v>38</v>
      </c>
      <c r="D3199" t="s">
        <v>80</v>
      </c>
      <c r="E3199" t="s">
        <v>81</v>
      </c>
      <c r="F3199" t="s">
        <v>53</v>
      </c>
      <c r="G3199" t="s">
        <v>17</v>
      </c>
      <c r="H3199" t="s">
        <v>18</v>
      </c>
      <c r="I3199" s="9">
        <v>45293</v>
      </c>
      <c r="J3199" s="9">
        <v>45302</v>
      </c>
      <c r="K3199" s="9">
        <v>45310</v>
      </c>
      <c r="L3199" t="s">
        <v>19</v>
      </c>
      <c r="M3199" s="4">
        <v>64855</v>
      </c>
      <c r="N3199">
        <v>4.5</v>
      </c>
      <c r="O3199" t="s">
        <v>45</v>
      </c>
      <c r="P3199" s="4">
        <v>4</v>
      </c>
      <c r="Q3199" t="s">
        <v>28</v>
      </c>
      <c r="R3199" s="10" t="str">
        <f t="shared" si="98"/>
        <v>34-39</v>
      </c>
      <c r="S3199">
        <f t="shared" si="99"/>
        <v>17</v>
      </c>
    </row>
    <row r="3200" spans="1:19">
      <c r="A3200" t="s">
        <v>3274</v>
      </c>
      <c r="B3200" t="s">
        <v>13</v>
      </c>
      <c r="C3200" s="4">
        <v>29</v>
      </c>
      <c r="D3200" t="s">
        <v>14</v>
      </c>
      <c r="E3200" t="s">
        <v>15</v>
      </c>
      <c r="F3200" t="s">
        <v>125</v>
      </c>
      <c r="G3200" t="s">
        <v>17</v>
      </c>
      <c r="H3200" t="s">
        <v>37</v>
      </c>
      <c r="I3200" s="9">
        <v>45293</v>
      </c>
      <c r="J3200" s="9">
        <v>45314</v>
      </c>
      <c r="K3200" s="9">
        <v>45320</v>
      </c>
      <c r="L3200" t="s">
        <v>19</v>
      </c>
      <c r="M3200" s="5"/>
      <c r="O3200" t="s">
        <v>20</v>
      </c>
      <c r="P3200" s="4">
        <v>5</v>
      </c>
      <c r="Q3200" t="s">
        <v>28</v>
      </c>
      <c r="R3200" s="10" t="str">
        <f t="shared" si="98"/>
        <v>28-33</v>
      </c>
      <c r="S3200">
        <f t="shared" si="99"/>
        <v>27</v>
      </c>
    </row>
    <row r="3201" spans="1:19">
      <c r="A3201" t="s">
        <v>3275</v>
      </c>
      <c r="B3201" t="s">
        <v>13</v>
      </c>
      <c r="C3201" s="4">
        <v>38</v>
      </c>
      <c r="D3201" t="s">
        <v>24</v>
      </c>
      <c r="E3201" t="s">
        <v>43</v>
      </c>
      <c r="F3201" t="s">
        <v>61</v>
      </c>
      <c r="G3201" t="s">
        <v>69</v>
      </c>
      <c r="H3201" t="s">
        <v>48</v>
      </c>
      <c r="I3201" s="9">
        <v>45293</v>
      </c>
      <c r="J3201" s="9">
        <v>45314</v>
      </c>
      <c r="K3201" s="9">
        <v>45319</v>
      </c>
      <c r="L3201" t="s">
        <v>19</v>
      </c>
      <c r="M3201" s="4">
        <v>50280</v>
      </c>
      <c r="N3201">
        <v>3.8</v>
      </c>
      <c r="O3201" t="s">
        <v>20</v>
      </c>
      <c r="P3201" s="4">
        <v>3</v>
      </c>
      <c r="Q3201" t="s">
        <v>28</v>
      </c>
      <c r="R3201" s="10" t="str">
        <f t="shared" si="98"/>
        <v>34-39</v>
      </c>
      <c r="S3201">
        <f t="shared" si="99"/>
        <v>26</v>
      </c>
    </row>
    <row r="3202" spans="1:19">
      <c r="A3202" t="s">
        <v>3276</v>
      </c>
      <c r="B3202" t="s">
        <v>13</v>
      </c>
      <c r="C3202" s="4">
        <v>39</v>
      </c>
      <c r="D3202" t="s">
        <v>58</v>
      </c>
      <c r="E3202" t="s">
        <v>59</v>
      </c>
      <c r="F3202" t="s">
        <v>16</v>
      </c>
      <c r="G3202" t="s">
        <v>66</v>
      </c>
      <c r="H3202" t="s">
        <v>18</v>
      </c>
      <c r="I3202" s="9">
        <v>45294</v>
      </c>
      <c r="J3202" s="9">
        <v>45310</v>
      </c>
      <c r="K3202" s="9">
        <v>45318</v>
      </c>
      <c r="L3202" t="s">
        <v>19</v>
      </c>
      <c r="M3202" s="4">
        <v>65663</v>
      </c>
      <c r="N3202">
        <v>4.5999999999999996</v>
      </c>
      <c r="O3202" t="s">
        <v>45</v>
      </c>
      <c r="P3202" s="5"/>
      <c r="Q3202" t="s">
        <v>28</v>
      </c>
      <c r="R3202" s="10" t="str">
        <f t="shared" si="98"/>
        <v>34-39</v>
      </c>
      <c r="S3202">
        <f t="shared" si="99"/>
        <v>24</v>
      </c>
    </row>
    <row r="3203" spans="1:19">
      <c r="A3203" t="s">
        <v>3277</v>
      </c>
      <c r="B3203" t="s">
        <v>13</v>
      </c>
      <c r="C3203" s="4">
        <v>23</v>
      </c>
      <c r="D3203" t="s">
        <v>129</v>
      </c>
      <c r="E3203" t="s">
        <v>205</v>
      </c>
      <c r="F3203" t="s">
        <v>78</v>
      </c>
      <c r="G3203" t="s">
        <v>17</v>
      </c>
      <c r="H3203" t="s">
        <v>18</v>
      </c>
      <c r="I3203" s="9">
        <v>45294</v>
      </c>
      <c r="J3203" s="9">
        <v>45305</v>
      </c>
      <c r="K3203" s="9">
        <v>45313</v>
      </c>
      <c r="L3203" t="s">
        <v>19</v>
      </c>
      <c r="M3203" s="4">
        <v>55763</v>
      </c>
      <c r="N3203">
        <v>3.8</v>
      </c>
      <c r="O3203" t="s">
        <v>20</v>
      </c>
      <c r="P3203" s="4">
        <v>4</v>
      </c>
      <c r="Q3203" t="s">
        <v>28</v>
      </c>
      <c r="R3203" s="10" t="str">
        <f t="shared" ref="R3203:R3266" si="100">IF(AND(C3203&gt;=22,C3203&lt;=27),"22-27",
 IF(AND(C3203&gt;=28,C3203&lt;=33),"28-33",
 IF(AND(C3203&gt;=34,C3203&lt;=39),"34-39",
 IF(AND(C3203&gt;=40,C3203&lt;=45),"40-45",
 IF(AND(C3203&gt;=46,C3203&lt;=51),"46-51",
 IF(AND(C3203&gt;=52,C3203&lt;=57),"52-57","Other"))))))</f>
        <v>22-27</v>
      </c>
      <c r="S3203">
        <f t="shared" ref="S3203:S3266" si="101">K3203-I3203</f>
        <v>19</v>
      </c>
    </row>
    <row r="3204" spans="1:19">
      <c r="A3204" t="s">
        <v>3278</v>
      </c>
      <c r="B3204" t="s">
        <v>13</v>
      </c>
      <c r="C3204" s="4">
        <v>35</v>
      </c>
      <c r="D3204" t="s">
        <v>24</v>
      </c>
      <c r="E3204" t="s">
        <v>43</v>
      </c>
      <c r="F3204" t="s">
        <v>96</v>
      </c>
      <c r="G3204" t="s">
        <v>69</v>
      </c>
      <c r="H3204" t="s">
        <v>37</v>
      </c>
      <c r="I3204" s="9">
        <v>45294</v>
      </c>
      <c r="J3204" s="9">
        <v>45306</v>
      </c>
      <c r="K3204" s="9">
        <v>45317</v>
      </c>
      <c r="L3204" t="s">
        <v>38</v>
      </c>
      <c r="M3204" s="5"/>
      <c r="P3204" s="4">
        <v>5</v>
      </c>
      <c r="Q3204" t="s">
        <v>28</v>
      </c>
      <c r="R3204" s="10" t="str">
        <f t="shared" si="100"/>
        <v>34-39</v>
      </c>
      <c r="S3204">
        <f t="shared" si="101"/>
        <v>23</v>
      </c>
    </row>
    <row r="3205" spans="1:19">
      <c r="A3205" t="s">
        <v>3279</v>
      </c>
      <c r="B3205" t="s">
        <v>30</v>
      </c>
      <c r="C3205" s="4">
        <v>33</v>
      </c>
      <c r="D3205" t="s">
        <v>40</v>
      </c>
      <c r="E3205" t="s">
        <v>41</v>
      </c>
      <c r="F3205" t="s">
        <v>50</v>
      </c>
      <c r="G3205" t="s">
        <v>17</v>
      </c>
      <c r="H3205" t="s">
        <v>18</v>
      </c>
      <c r="I3205" s="9">
        <v>45294</v>
      </c>
      <c r="J3205" s="9">
        <v>45306</v>
      </c>
      <c r="K3205" s="9">
        <v>45317</v>
      </c>
      <c r="L3205" t="s">
        <v>19</v>
      </c>
      <c r="M3205" s="4">
        <v>38565</v>
      </c>
      <c r="N3205">
        <v>4.9000000000000004</v>
      </c>
      <c r="O3205" t="s">
        <v>20</v>
      </c>
      <c r="P3205" s="5"/>
      <c r="Q3205" t="s">
        <v>63</v>
      </c>
      <c r="R3205" s="10" t="str">
        <f t="shared" si="100"/>
        <v>28-33</v>
      </c>
      <c r="S3205">
        <f t="shared" si="101"/>
        <v>23</v>
      </c>
    </row>
    <row r="3206" spans="1:19">
      <c r="A3206" t="s">
        <v>3280</v>
      </c>
      <c r="B3206" t="s">
        <v>30</v>
      </c>
      <c r="C3206" s="4">
        <v>32</v>
      </c>
      <c r="D3206" t="s">
        <v>129</v>
      </c>
      <c r="E3206" t="s">
        <v>205</v>
      </c>
      <c r="F3206" t="s">
        <v>36</v>
      </c>
      <c r="G3206" t="s">
        <v>69</v>
      </c>
      <c r="H3206" t="s">
        <v>37</v>
      </c>
      <c r="I3206" s="9">
        <v>45295</v>
      </c>
      <c r="J3206" s="9">
        <v>45303</v>
      </c>
      <c r="K3206" s="9">
        <v>45310</v>
      </c>
      <c r="L3206" t="s">
        <v>19</v>
      </c>
      <c r="M3206" s="4">
        <v>74491</v>
      </c>
      <c r="N3206">
        <v>4.9000000000000004</v>
      </c>
      <c r="O3206" t="s">
        <v>20</v>
      </c>
      <c r="P3206" s="4">
        <v>3</v>
      </c>
      <c r="Q3206" t="s">
        <v>28</v>
      </c>
      <c r="R3206" s="10" t="str">
        <f t="shared" si="100"/>
        <v>28-33</v>
      </c>
      <c r="S3206">
        <f t="shared" si="101"/>
        <v>15</v>
      </c>
    </row>
    <row r="3207" spans="1:19">
      <c r="A3207" t="s">
        <v>3281</v>
      </c>
      <c r="B3207" t="s">
        <v>30</v>
      </c>
      <c r="C3207" s="4">
        <v>35</v>
      </c>
      <c r="D3207" t="s">
        <v>14</v>
      </c>
      <c r="E3207" t="s">
        <v>65</v>
      </c>
      <c r="F3207" t="s">
        <v>53</v>
      </c>
      <c r="G3207" t="s">
        <v>17</v>
      </c>
      <c r="H3207" t="s">
        <v>37</v>
      </c>
      <c r="I3207" s="9">
        <v>45295</v>
      </c>
      <c r="J3207" s="9">
        <v>45307</v>
      </c>
      <c r="K3207" s="9">
        <v>45313</v>
      </c>
      <c r="L3207" t="s">
        <v>145</v>
      </c>
      <c r="M3207" s="5"/>
      <c r="P3207" s="4">
        <v>4</v>
      </c>
      <c r="Q3207" t="s">
        <v>28</v>
      </c>
      <c r="R3207" s="10" t="str">
        <f t="shared" si="100"/>
        <v>34-39</v>
      </c>
      <c r="S3207">
        <f t="shared" si="101"/>
        <v>18</v>
      </c>
    </row>
    <row r="3208" spans="1:19">
      <c r="A3208" t="s">
        <v>3282</v>
      </c>
      <c r="B3208" t="s">
        <v>30</v>
      </c>
      <c r="C3208" s="4">
        <v>26</v>
      </c>
      <c r="D3208" t="s">
        <v>24</v>
      </c>
      <c r="E3208" t="s">
        <v>43</v>
      </c>
      <c r="F3208" t="s">
        <v>44</v>
      </c>
      <c r="G3208" t="s">
        <v>17</v>
      </c>
      <c r="H3208" t="s">
        <v>37</v>
      </c>
      <c r="I3208" s="9">
        <v>45295</v>
      </c>
      <c r="J3208" s="9">
        <v>45312</v>
      </c>
      <c r="K3208" s="9">
        <v>45320</v>
      </c>
      <c r="L3208" t="s">
        <v>75</v>
      </c>
      <c r="M3208" s="5"/>
      <c r="P3208" s="5"/>
      <c r="Q3208" t="s">
        <v>28</v>
      </c>
      <c r="R3208" s="10" t="str">
        <f t="shared" si="100"/>
        <v>22-27</v>
      </c>
      <c r="S3208">
        <f t="shared" si="101"/>
        <v>25</v>
      </c>
    </row>
    <row r="3209" spans="1:19">
      <c r="A3209" t="s">
        <v>3283</v>
      </c>
      <c r="B3209" t="s">
        <v>30</v>
      </c>
      <c r="C3209" s="4">
        <v>31</v>
      </c>
      <c r="D3209" t="s">
        <v>14</v>
      </c>
      <c r="E3209" t="s">
        <v>15</v>
      </c>
      <c r="F3209" t="s">
        <v>16</v>
      </c>
      <c r="G3209" t="s">
        <v>32</v>
      </c>
      <c r="H3209" t="s">
        <v>37</v>
      </c>
      <c r="I3209" s="9">
        <v>45295</v>
      </c>
      <c r="J3209" s="9">
        <v>45309</v>
      </c>
      <c r="K3209" s="9">
        <v>45317</v>
      </c>
      <c r="L3209" t="s">
        <v>38</v>
      </c>
      <c r="M3209" s="5"/>
      <c r="P3209" s="5"/>
      <c r="Q3209" t="s">
        <v>28</v>
      </c>
      <c r="R3209" s="10" t="str">
        <f t="shared" si="100"/>
        <v>28-33</v>
      </c>
      <c r="S3209">
        <f t="shared" si="101"/>
        <v>22</v>
      </c>
    </row>
    <row r="3210" spans="1:19">
      <c r="A3210" t="s">
        <v>3284</v>
      </c>
      <c r="B3210" t="s">
        <v>13</v>
      </c>
      <c r="C3210" s="4">
        <v>31</v>
      </c>
      <c r="D3210" t="s">
        <v>34</v>
      </c>
      <c r="E3210" t="s">
        <v>47</v>
      </c>
      <c r="F3210" t="s">
        <v>61</v>
      </c>
      <c r="G3210" t="s">
        <v>69</v>
      </c>
      <c r="H3210" t="s">
        <v>37</v>
      </c>
      <c r="I3210" s="9">
        <v>45295</v>
      </c>
      <c r="J3210" s="9">
        <v>45315</v>
      </c>
      <c r="K3210" s="9">
        <v>45320</v>
      </c>
      <c r="L3210" t="s">
        <v>56</v>
      </c>
      <c r="M3210" s="5"/>
      <c r="P3210" s="5"/>
      <c r="Q3210" t="s">
        <v>28</v>
      </c>
      <c r="R3210" s="10" t="str">
        <f t="shared" si="100"/>
        <v>28-33</v>
      </c>
      <c r="S3210">
        <f t="shared" si="101"/>
        <v>25</v>
      </c>
    </row>
    <row r="3211" spans="1:19">
      <c r="A3211" t="s">
        <v>3285</v>
      </c>
      <c r="B3211" t="s">
        <v>30</v>
      </c>
      <c r="C3211" s="4">
        <v>35</v>
      </c>
      <c r="D3211" t="s">
        <v>14</v>
      </c>
      <c r="E3211" t="s">
        <v>65</v>
      </c>
      <c r="F3211" t="s">
        <v>44</v>
      </c>
      <c r="G3211" t="s">
        <v>27</v>
      </c>
      <c r="H3211" t="s">
        <v>37</v>
      </c>
      <c r="I3211" s="9">
        <v>45295</v>
      </c>
      <c r="J3211" s="9">
        <v>45306</v>
      </c>
      <c r="K3211" s="9">
        <v>45313</v>
      </c>
      <c r="L3211" t="s">
        <v>19</v>
      </c>
      <c r="M3211" s="4">
        <v>73616</v>
      </c>
      <c r="N3211">
        <v>4</v>
      </c>
      <c r="O3211" t="s">
        <v>45</v>
      </c>
      <c r="P3211" s="4">
        <v>5</v>
      </c>
      <c r="Q3211" t="s">
        <v>28</v>
      </c>
      <c r="R3211" s="10" t="str">
        <f t="shared" si="100"/>
        <v>34-39</v>
      </c>
      <c r="S3211">
        <f t="shared" si="101"/>
        <v>18</v>
      </c>
    </row>
    <row r="3212" spans="1:19">
      <c r="A3212" t="s">
        <v>3286</v>
      </c>
      <c r="B3212" t="s">
        <v>13</v>
      </c>
      <c r="C3212" s="4">
        <v>38</v>
      </c>
      <c r="D3212" t="s">
        <v>14</v>
      </c>
      <c r="E3212" t="s">
        <v>65</v>
      </c>
      <c r="F3212" t="s">
        <v>73</v>
      </c>
      <c r="G3212" t="s">
        <v>27</v>
      </c>
      <c r="H3212" t="s">
        <v>37</v>
      </c>
      <c r="I3212" s="9">
        <v>45295</v>
      </c>
      <c r="J3212" s="9">
        <v>45312</v>
      </c>
      <c r="K3212" s="9">
        <v>45320</v>
      </c>
      <c r="L3212" t="s">
        <v>19</v>
      </c>
      <c r="M3212" s="4">
        <v>228928</v>
      </c>
      <c r="N3212">
        <v>4</v>
      </c>
      <c r="O3212" t="s">
        <v>20</v>
      </c>
      <c r="P3212" s="4">
        <v>2</v>
      </c>
      <c r="Q3212" t="s">
        <v>28</v>
      </c>
      <c r="R3212" s="10" t="str">
        <f t="shared" si="100"/>
        <v>34-39</v>
      </c>
      <c r="S3212">
        <f t="shared" si="101"/>
        <v>25</v>
      </c>
    </row>
    <row r="3213" spans="1:19">
      <c r="A3213" t="s">
        <v>3287</v>
      </c>
      <c r="B3213" t="s">
        <v>30</v>
      </c>
      <c r="C3213" s="4">
        <v>32</v>
      </c>
      <c r="D3213" t="s">
        <v>14</v>
      </c>
      <c r="E3213" t="s">
        <v>65</v>
      </c>
      <c r="F3213" t="s">
        <v>73</v>
      </c>
      <c r="G3213" t="s">
        <v>69</v>
      </c>
      <c r="H3213" t="s">
        <v>18</v>
      </c>
      <c r="I3213" s="9">
        <v>45296</v>
      </c>
      <c r="J3213" s="9">
        <v>45315</v>
      </c>
      <c r="K3213" s="9">
        <v>45321</v>
      </c>
      <c r="L3213" t="s">
        <v>19</v>
      </c>
      <c r="M3213" s="5"/>
      <c r="O3213" t="s">
        <v>20</v>
      </c>
      <c r="P3213" s="4">
        <v>5</v>
      </c>
      <c r="Q3213" t="s">
        <v>28</v>
      </c>
      <c r="R3213" s="10" t="str">
        <f t="shared" si="100"/>
        <v>28-33</v>
      </c>
      <c r="S3213">
        <f t="shared" si="101"/>
        <v>25</v>
      </c>
    </row>
    <row r="3214" spans="1:19">
      <c r="A3214" t="s">
        <v>3288</v>
      </c>
      <c r="B3214" t="s">
        <v>13</v>
      </c>
      <c r="C3214" s="4">
        <v>25</v>
      </c>
      <c r="D3214" t="s">
        <v>34</v>
      </c>
      <c r="E3214" t="s">
        <v>47</v>
      </c>
      <c r="F3214" t="s">
        <v>31</v>
      </c>
      <c r="G3214" t="s">
        <v>17</v>
      </c>
      <c r="H3214" t="s">
        <v>18</v>
      </c>
      <c r="I3214" s="9">
        <v>45296</v>
      </c>
      <c r="J3214" s="9">
        <v>45305</v>
      </c>
      <c r="K3214" s="9">
        <v>45310</v>
      </c>
      <c r="L3214" t="s">
        <v>19</v>
      </c>
      <c r="M3214" s="4">
        <v>66754</v>
      </c>
      <c r="N3214">
        <v>4.5</v>
      </c>
      <c r="O3214" t="s">
        <v>20</v>
      </c>
      <c r="P3214" s="4">
        <v>4</v>
      </c>
      <c r="Q3214" t="s">
        <v>28</v>
      </c>
      <c r="R3214" s="10" t="str">
        <f t="shared" si="100"/>
        <v>22-27</v>
      </c>
      <c r="S3214">
        <f t="shared" si="101"/>
        <v>14</v>
      </c>
    </row>
    <row r="3215" spans="1:19">
      <c r="A3215" t="s">
        <v>3289</v>
      </c>
      <c r="B3215" t="s">
        <v>30</v>
      </c>
      <c r="C3215" s="4">
        <v>27</v>
      </c>
      <c r="D3215" t="s">
        <v>24</v>
      </c>
      <c r="E3215" t="s">
        <v>43</v>
      </c>
      <c r="F3215" t="s">
        <v>36</v>
      </c>
      <c r="G3215" t="s">
        <v>66</v>
      </c>
      <c r="H3215" t="s">
        <v>48</v>
      </c>
      <c r="I3215" s="9">
        <v>45296</v>
      </c>
      <c r="J3215" s="9">
        <v>45315</v>
      </c>
      <c r="K3215" s="9">
        <v>45322</v>
      </c>
      <c r="L3215" t="s">
        <v>19</v>
      </c>
      <c r="M3215" s="4">
        <v>73934</v>
      </c>
      <c r="N3215">
        <v>4.2</v>
      </c>
      <c r="O3215" t="s">
        <v>20</v>
      </c>
      <c r="P3215" s="4">
        <v>3</v>
      </c>
      <c r="Q3215" t="s">
        <v>21</v>
      </c>
      <c r="R3215" s="10" t="str">
        <f t="shared" si="100"/>
        <v>22-27</v>
      </c>
      <c r="S3215">
        <f t="shared" si="101"/>
        <v>26</v>
      </c>
    </row>
    <row r="3216" spans="1:19">
      <c r="A3216" t="s">
        <v>3290</v>
      </c>
      <c r="B3216" t="s">
        <v>13</v>
      </c>
      <c r="C3216" s="4">
        <v>31</v>
      </c>
      <c r="D3216" t="s">
        <v>34</v>
      </c>
      <c r="E3216" t="s">
        <v>35</v>
      </c>
      <c r="F3216" t="s">
        <v>53</v>
      </c>
      <c r="G3216" t="s">
        <v>32</v>
      </c>
      <c r="H3216" t="s">
        <v>18</v>
      </c>
      <c r="I3216" s="9">
        <v>45296</v>
      </c>
      <c r="J3216" s="9">
        <v>45317</v>
      </c>
      <c r="K3216" s="9">
        <v>45329</v>
      </c>
      <c r="L3216" t="s">
        <v>19</v>
      </c>
      <c r="M3216" s="4">
        <v>79546</v>
      </c>
      <c r="N3216">
        <v>4.3</v>
      </c>
      <c r="O3216" t="s">
        <v>20</v>
      </c>
      <c r="P3216" s="4">
        <v>4</v>
      </c>
      <c r="Q3216" t="s">
        <v>28</v>
      </c>
      <c r="R3216" s="10" t="str">
        <f t="shared" si="100"/>
        <v>28-33</v>
      </c>
      <c r="S3216">
        <f t="shared" si="101"/>
        <v>33</v>
      </c>
    </row>
    <row r="3217" spans="1:19">
      <c r="A3217" t="s">
        <v>3291</v>
      </c>
      <c r="B3217" t="s">
        <v>13</v>
      </c>
      <c r="C3217" s="4">
        <v>31</v>
      </c>
      <c r="D3217" t="s">
        <v>24</v>
      </c>
      <c r="E3217" t="s">
        <v>43</v>
      </c>
      <c r="F3217" t="s">
        <v>36</v>
      </c>
      <c r="G3217" t="s">
        <v>32</v>
      </c>
      <c r="H3217" t="s">
        <v>37</v>
      </c>
      <c r="I3217" s="9">
        <v>45296</v>
      </c>
      <c r="J3217" s="9">
        <v>45313</v>
      </c>
      <c r="K3217" s="9">
        <v>45325</v>
      </c>
      <c r="L3217" t="s">
        <v>38</v>
      </c>
      <c r="M3217" s="5"/>
      <c r="P3217" s="5"/>
      <c r="Q3217" t="s">
        <v>28</v>
      </c>
      <c r="R3217" s="10" t="str">
        <f t="shared" si="100"/>
        <v>28-33</v>
      </c>
      <c r="S3217">
        <f t="shared" si="101"/>
        <v>29</v>
      </c>
    </row>
    <row r="3218" spans="1:19">
      <c r="A3218" t="s">
        <v>3292</v>
      </c>
      <c r="B3218" t="s">
        <v>13</v>
      </c>
      <c r="C3218" s="4">
        <v>23</v>
      </c>
      <c r="D3218" t="s">
        <v>14</v>
      </c>
      <c r="E3218" t="s">
        <v>65</v>
      </c>
      <c r="F3218" t="s">
        <v>36</v>
      </c>
      <c r="G3218" t="s">
        <v>27</v>
      </c>
      <c r="H3218" t="s">
        <v>48</v>
      </c>
      <c r="I3218" s="9">
        <v>45296</v>
      </c>
      <c r="J3218" s="9">
        <v>45305</v>
      </c>
      <c r="K3218" s="9">
        <v>45311</v>
      </c>
      <c r="L3218" t="s">
        <v>19</v>
      </c>
      <c r="M3218" s="4">
        <v>72151</v>
      </c>
      <c r="N3218">
        <v>4.3</v>
      </c>
      <c r="O3218" t="s">
        <v>20</v>
      </c>
      <c r="P3218" s="4">
        <v>3</v>
      </c>
      <c r="Q3218" t="s">
        <v>28</v>
      </c>
      <c r="R3218" s="10" t="str">
        <f t="shared" si="100"/>
        <v>22-27</v>
      </c>
      <c r="S3218">
        <f t="shared" si="101"/>
        <v>15</v>
      </c>
    </row>
    <row r="3219" spans="1:19">
      <c r="A3219" t="s">
        <v>3293</v>
      </c>
      <c r="B3219" t="s">
        <v>13</v>
      </c>
      <c r="C3219" s="4">
        <v>27</v>
      </c>
      <c r="D3219" t="s">
        <v>14</v>
      </c>
      <c r="E3219" t="s">
        <v>15</v>
      </c>
      <c r="F3219" t="s">
        <v>125</v>
      </c>
      <c r="G3219" t="s">
        <v>27</v>
      </c>
      <c r="H3219" t="s">
        <v>37</v>
      </c>
      <c r="I3219" s="9">
        <v>45296</v>
      </c>
      <c r="J3219" s="9">
        <v>45313</v>
      </c>
      <c r="K3219" s="9">
        <v>45317</v>
      </c>
      <c r="L3219" t="s">
        <v>19</v>
      </c>
      <c r="M3219" s="5"/>
      <c r="O3219" t="s">
        <v>20</v>
      </c>
      <c r="P3219" s="4">
        <v>3</v>
      </c>
      <c r="Q3219" t="s">
        <v>28</v>
      </c>
      <c r="R3219" s="10" t="str">
        <f t="shared" si="100"/>
        <v>22-27</v>
      </c>
      <c r="S3219">
        <f t="shared" si="101"/>
        <v>21</v>
      </c>
    </row>
    <row r="3220" spans="1:19">
      <c r="A3220" t="s">
        <v>3294</v>
      </c>
      <c r="B3220" t="s">
        <v>30</v>
      </c>
      <c r="C3220" s="4">
        <v>36</v>
      </c>
      <c r="D3220" t="s">
        <v>14</v>
      </c>
      <c r="E3220" t="s">
        <v>15</v>
      </c>
      <c r="F3220" t="s">
        <v>26</v>
      </c>
      <c r="G3220" t="s">
        <v>17</v>
      </c>
      <c r="H3220" t="s">
        <v>48</v>
      </c>
      <c r="I3220" s="9">
        <v>45296</v>
      </c>
      <c r="J3220" s="9">
        <v>45309</v>
      </c>
      <c r="K3220" s="9">
        <v>45313</v>
      </c>
      <c r="L3220" t="s">
        <v>19</v>
      </c>
      <c r="M3220" s="4">
        <v>72275</v>
      </c>
      <c r="N3220">
        <v>4.5</v>
      </c>
      <c r="O3220" t="s">
        <v>20</v>
      </c>
      <c r="P3220" s="4">
        <v>2</v>
      </c>
      <c r="Q3220" t="s">
        <v>21</v>
      </c>
      <c r="R3220" s="10" t="str">
        <f t="shared" si="100"/>
        <v>34-39</v>
      </c>
      <c r="S3220">
        <f t="shared" si="101"/>
        <v>17</v>
      </c>
    </row>
    <row r="3221" spans="1:19">
      <c r="A3221" t="s">
        <v>3295</v>
      </c>
      <c r="B3221" t="s">
        <v>30</v>
      </c>
      <c r="C3221" s="4">
        <v>32</v>
      </c>
      <c r="D3221" t="s">
        <v>14</v>
      </c>
      <c r="E3221" t="s">
        <v>15</v>
      </c>
      <c r="F3221" t="s">
        <v>96</v>
      </c>
      <c r="G3221" t="s">
        <v>69</v>
      </c>
      <c r="H3221" t="s">
        <v>37</v>
      </c>
      <c r="I3221" s="9">
        <v>45297</v>
      </c>
      <c r="J3221" s="9">
        <v>45309</v>
      </c>
      <c r="K3221" s="9">
        <v>45321</v>
      </c>
      <c r="L3221" t="s">
        <v>19</v>
      </c>
      <c r="M3221" s="4">
        <v>57752</v>
      </c>
      <c r="N3221">
        <v>4.3</v>
      </c>
      <c r="O3221" t="s">
        <v>20</v>
      </c>
      <c r="P3221" s="4">
        <v>4</v>
      </c>
      <c r="Q3221" t="s">
        <v>28</v>
      </c>
      <c r="R3221" s="10" t="str">
        <f t="shared" si="100"/>
        <v>28-33</v>
      </c>
      <c r="S3221">
        <f t="shared" si="101"/>
        <v>24</v>
      </c>
    </row>
    <row r="3222" spans="1:19">
      <c r="A3222" t="s">
        <v>3296</v>
      </c>
      <c r="B3222" t="s">
        <v>13</v>
      </c>
      <c r="C3222" s="4">
        <v>29</v>
      </c>
      <c r="D3222" t="s">
        <v>24</v>
      </c>
      <c r="E3222" t="s">
        <v>25</v>
      </c>
      <c r="F3222" t="s">
        <v>16</v>
      </c>
      <c r="G3222" t="s">
        <v>32</v>
      </c>
      <c r="H3222" t="s">
        <v>18</v>
      </c>
      <c r="I3222" s="9">
        <v>45297</v>
      </c>
      <c r="J3222" s="9">
        <v>45306</v>
      </c>
      <c r="K3222" s="9">
        <v>45318</v>
      </c>
      <c r="L3222" t="s">
        <v>19</v>
      </c>
      <c r="M3222" s="4">
        <v>52562</v>
      </c>
      <c r="N3222">
        <v>4.3</v>
      </c>
      <c r="O3222" t="s">
        <v>20</v>
      </c>
      <c r="P3222" s="4">
        <v>1</v>
      </c>
      <c r="Q3222" t="s">
        <v>28</v>
      </c>
      <c r="R3222" s="10" t="str">
        <f t="shared" si="100"/>
        <v>28-33</v>
      </c>
      <c r="S3222">
        <f t="shared" si="101"/>
        <v>21</v>
      </c>
    </row>
    <row r="3223" spans="1:19">
      <c r="A3223" t="s">
        <v>3297</v>
      </c>
      <c r="B3223" t="s">
        <v>13</v>
      </c>
      <c r="C3223" s="4">
        <v>25</v>
      </c>
      <c r="D3223" t="s">
        <v>24</v>
      </c>
      <c r="E3223" t="s">
        <v>43</v>
      </c>
      <c r="F3223" t="s">
        <v>73</v>
      </c>
      <c r="G3223" t="s">
        <v>17</v>
      </c>
      <c r="H3223" t="s">
        <v>18</v>
      </c>
      <c r="I3223" s="9">
        <v>45297</v>
      </c>
      <c r="J3223" s="9">
        <v>45314</v>
      </c>
      <c r="K3223" s="9">
        <v>45321</v>
      </c>
      <c r="L3223" t="s">
        <v>19</v>
      </c>
      <c r="M3223" s="4">
        <v>198035</v>
      </c>
      <c r="N3223">
        <v>4.8</v>
      </c>
      <c r="O3223" t="s">
        <v>45</v>
      </c>
      <c r="P3223" s="4">
        <v>4</v>
      </c>
      <c r="Q3223" t="s">
        <v>28</v>
      </c>
      <c r="R3223" s="10" t="str">
        <f t="shared" si="100"/>
        <v>22-27</v>
      </c>
      <c r="S3223">
        <f t="shared" si="101"/>
        <v>24</v>
      </c>
    </row>
    <row r="3224" spans="1:19">
      <c r="A3224" t="s">
        <v>3298</v>
      </c>
      <c r="B3224" t="s">
        <v>13</v>
      </c>
      <c r="C3224" s="4">
        <v>39</v>
      </c>
      <c r="D3224" t="s">
        <v>24</v>
      </c>
      <c r="E3224" t="s">
        <v>43</v>
      </c>
      <c r="F3224" t="s">
        <v>106</v>
      </c>
      <c r="G3224" t="s">
        <v>32</v>
      </c>
      <c r="H3224" t="s">
        <v>67</v>
      </c>
      <c r="I3224" s="9">
        <v>45297</v>
      </c>
      <c r="J3224" s="9">
        <v>45317</v>
      </c>
      <c r="K3224" s="9">
        <v>45321</v>
      </c>
      <c r="L3224" t="s">
        <v>56</v>
      </c>
      <c r="M3224" s="5"/>
      <c r="P3224" s="5"/>
      <c r="Q3224" t="s">
        <v>28</v>
      </c>
      <c r="R3224" s="10" t="str">
        <f t="shared" si="100"/>
        <v>34-39</v>
      </c>
      <c r="S3224">
        <f t="shared" si="101"/>
        <v>24</v>
      </c>
    </row>
    <row r="3225" spans="1:19">
      <c r="A3225" t="s">
        <v>3299</v>
      </c>
      <c r="B3225" t="s">
        <v>13</v>
      </c>
      <c r="C3225" s="4">
        <v>31</v>
      </c>
      <c r="D3225" t="s">
        <v>14</v>
      </c>
      <c r="E3225" t="s">
        <v>15</v>
      </c>
      <c r="F3225" t="s">
        <v>61</v>
      </c>
      <c r="G3225" t="s">
        <v>17</v>
      </c>
      <c r="H3225" t="s">
        <v>37</v>
      </c>
      <c r="I3225" s="9">
        <v>45297</v>
      </c>
      <c r="J3225" s="9">
        <v>45313</v>
      </c>
      <c r="K3225" s="9">
        <v>45324</v>
      </c>
      <c r="L3225" t="s">
        <v>19</v>
      </c>
      <c r="M3225" s="4">
        <v>58386</v>
      </c>
      <c r="N3225">
        <v>3.5</v>
      </c>
      <c r="O3225" t="s">
        <v>20</v>
      </c>
      <c r="P3225" s="4">
        <v>5</v>
      </c>
      <c r="Q3225" t="s">
        <v>28</v>
      </c>
      <c r="R3225" s="10" t="str">
        <f t="shared" si="100"/>
        <v>28-33</v>
      </c>
      <c r="S3225">
        <f t="shared" si="101"/>
        <v>27</v>
      </c>
    </row>
    <row r="3226" spans="1:19">
      <c r="A3226" t="s">
        <v>3300</v>
      </c>
      <c r="B3226" t="s">
        <v>13</v>
      </c>
      <c r="C3226" s="4">
        <v>29</v>
      </c>
      <c r="D3226" t="s">
        <v>14</v>
      </c>
      <c r="E3226" t="s">
        <v>65</v>
      </c>
      <c r="F3226" t="s">
        <v>16</v>
      </c>
      <c r="G3226" t="s">
        <v>69</v>
      </c>
      <c r="H3226" t="s">
        <v>51</v>
      </c>
      <c r="I3226" s="9">
        <v>45297</v>
      </c>
      <c r="J3226" s="9">
        <v>45312</v>
      </c>
      <c r="K3226" s="9">
        <v>45316</v>
      </c>
      <c r="L3226" t="s">
        <v>19</v>
      </c>
      <c r="M3226" s="4">
        <v>49682</v>
      </c>
      <c r="N3226">
        <v>4.7</v>
      </c>
      <c r="O3226" t="s">
        <v>20</v>
      </c>
      <c r="P3226" s="4">
        <v>5</v>
      </c>
      <c r="Q3226" t="s">
        <v>28</v>
      </c>
      <c r="R3226" s="10" t="str">
        <f t="shared" si="100"/>
        <v>28-33</v>
      </c>
      <c r="S3226">
        <f t="shared" si="101"/>
        <v>19</v>
      </c>
    </row>
    <row r="3227" spans="1:19">
      <c r="A3227" t="s">
        <v>3301</v>
      </c>
      <c r="B3227" t="s">
        <v>30</v>
      </c>
      <c r="C3227" s="4">
        <v>25</v>
      </c>
      <c r="D3227" t="s">
        <v>24</v>
      </c>
      <c r="E3227" t="s">
        <v>43</v>
      </c>
      <c r="F3227" t="s">
        <v>61</v>
      </c>
      <c r="G3227" t="s">
        <v>27</v>
      </c>
      <c r="H3227" t="s">
        <v>18</v>
      </c>
      <c r="I3227" s="9">
        <v>45298</v>
      </c>
      <c r="J3227" s="9">
        <v>45312</v>
      </c>
      <c r="K3227" s="9">
        <v>45321</v>
      </c>
      <c r="L3227" t="s">
        <v>19</v>
      </c>
      <c r="M3227" s="5"/>
      <c r="O3227" t="s">
        <v>20</v>
      </c>
      <c r="P3227" s="5"/>
      <c r="Q3227" t="s">
        <v>21</v>
      </c>
      <c r="R3227" s="10" t="str">
        <f t="shared" si="100"/>
        <v>22-27</v>
      </c>
      <c r="S3227">
        <f t="shared" si="101"/>
        <v>23</v>
      </c>
    </row>
    <row r="3228" spans="1:19">
      <c r="A3228" t="s">
        <v>3302</v>
      </c>
      <c r="B3228" t="s">
        <v>13</v>
      </c>
      <c r="C3228" s="4">
        <v>32</v>
      </c>
      <c r="D3228" t="s">
        <v>24</v>
      </c>
      <c r="E3228" t="s">
        <v>43</v>
      </c>
      <c r="F3228" t="s">
        <v>44</v>
      </c>
      <c r="G3228" t="s">
        <v>27</v>
      </c>
      <c r="H3228" t="s">
        <v>67</v>
      </c>
      <c r="I3228" s="9">
        <v>45298</v>
      </c>
      <c r="J3228" s="9">
        <v>45309</v>
      </c>
      <c r="K3228" s="9">
        <v>45316</v>
      </c>
      <c r="L3228" t="s">
        <v>19</v>
      </c>
      <c r="M3228" s="4">
        <v>62167</v>
      </c>
      <c r="N3228">
        <v>4.0999999999999996</v>
      </c>
      <c r="O3228" t="s">
        <v>20</v>
      </c>
      <c r="P3228" s="4">
        <v>4</v>
      </c>
      <c r="Q3228" t="s">
        <v>28</v>
      </c>
      <c r="R3228" s="10" t="str">
        <f t="shared" si="100"/>
        <v>28-33</v>
      </c>
      <c r="S3228">
        <f t="shared" si="101"/>
        <v>18</v>
      </c>
    </row>
    <row r="3229" spans="1:19">
      <c r="A3229" t="s">
        <v>3303</v>
      </c>
      <c r="B3229" t="s">
        <v>13</v>
      </c>
      <c r="C3229" s="4">
        <v>25</v>
      </c>
      <c r="D3229" t="s">
        <v>14</v>
      </c>
      <c r="E3229" t="s">
        <v>15</v>
      </c>
      <c r="F3229" t="s">
        <v>36</v>
      </c>
      <c r="G3229" t="s">
        <v>17</v>
      </c>
      <c r="H3229" t="s">
        <v>18</v>
      </c>
      <c r="I3229" s="9">
        <v>45298</v>
      </c>
      <c r="J3229" s="9">
        <v>45311</v>
      </c>
      <c r="K3229" s="9">
        <v>45319</v>
      </c>
      <c r="L3229" t="s">
        <v>19</v>
      </c>
      <c r="M3229" s="4">
        <v>72472</v>
      </c>
      <c r="N3229">
        <v>4</v>
      </c>
      <c r="O3229" t="s">
        <v>20</v>
      </c>
      <c r="P3229" s="4">
        <v>5</v>
      </c>
      <c r="Q3229" t="s">
        <v>28</v>
      </c>
      <c r="R3229" s="10" t="str">
        <f t="shared" si="100"/>
        <v>22-27</v>
      </c>
      <c r="S3229">
        <f t="shared" si="101"/>
        <v>21</v>
      </c>
    </row>
    <row r="3230" spans="1:19">
      <c r="A3230" t="s">
        <v>3304</v>
      </c>
      <c r="B3230" t="s">
        <v>13</v>
      </c>
      <c r="C3230" s="4">
        <v>33</v>
      </c>
      <c r="D3230" t="s">
        <v>14</v>
      </c>
      <c r="E3230" t="s">
        <v>15</v>
      </c>
      <c r="F3230" t="s">
        <v>93</v>
      </c>
      <c r="G3230" t="s">
        <v>27</v>
      </c>
      <c r="H3230" t="s">
        <v>18</v>
      </c>
      <c r="I3230" s="9">
        <v>45298</v>
      </c>
      <c r="J3230" s="9">
        <v>45318</v>
      </c>
      <c r="K3230" s="9">
        <v>45328</v>
      </c>
      <c r="L3230" t="s">
        <v>19</v>
      </c>
      <c r="M3230" s="4">
        <v>110510</v>
      </c>
      <c r="N3230">
        <v>4.2</v>
      </c>
      <c r="O3230" t="s">
        <v>20</v>
      </c>
      <c r="P3230" s="4">
        <v>4</v>
      </c>
      <c r="Q3230" t="s">
        <v>28</v>
      </c>
      <c r="R3230" s="10" t="str">
        <f t="shared" si="100"/>
        <v>28-33</v>
      </c>
      <c r="S3230">
        <f t="shared" si="101"/>
        <v>30</v>
      </c>
    </row>
    <row r="3231" spans="1:19">
      <c r="A3231" t="s">
        <v>3305</v>
      </c>
      <c r="B3231" t="s">
        <v>13</v>
      </c>
      <c r="C3231" s="4">
        <v>35</v>
      </c>
      <c r="D3231" t="s">
        <v>14</v>
      </c>
      <c r="E3231" t="s">
        <v>15</v>
      </c>
      <c r="F3231" t="s">
        <v>31</v>
      </c>
      <c r="G3231" t="s">
        <v>66</v>
      </c>
      <c r="H3231" t="s">
        <v>48</v>
      </c>
      <c r="I3231" s="9">
        <v>45298</v>
      </c>
      <c r="J3231" s="9">
        <v>45307</v>
      </c>
      <c r="K3231" s="9">
        <v>45318</v>
      </c>
      <c r="L3231" t="s">
        <v>38</v>
      </c>
      <c r="M3231" s="5"/>
      <c r="P3231" s="4">
        <v>5</v>
      </c>
      <c r="Q3231" t="s">
        <v>21</v>
      </c>
      <c r="R3231" s="10" t="str">
        <f t="shared" si="100"/>
        <v>34-39</v>
      </c>
      <c r="S3231">
        <f t="shared" si="101"/>
        <v>20</v>
      </c>
    </row>
    <row r="3232" spans="1:19">
      <c r="A3232" t="s">
        <v>3306</v>
      </c>
      <c r="B3232" t="s">
        <v>13</v>
      </c>
      <c r="C3232" s="4">
        <v>31</v>
      </c>
      <c r="D3232" t="s">
        <v>129</v>
      </c>
      <c r="E3232" t="s">
        <v>205</v>
      </c>
      <c r="F3232" t="s">
        <v>86</v>
      </c>
      <c r="G3232" t="s">
        <v>27</v>
      </c>
      <c r="H3232" t="s">
        <v>48</v>
      </c>
      <c r="I3232" s="9">
        <v>45299</v>
      </c>
      <c r="J3232" s="9">
        <v>45317</v>
      </c>
      <c r="K3232" s="9">
        <v>45329</v>
      </c>
      <c r="L3232" t="s">
        <v>19</v>
      </c>
      <c r="M3232" s="4">
        <v>183222</v>
      </c>
      <c r="N3232">
        <v>3.8</v>
      </c>
      <c r="O3232" t="s">
        <v>20</v>
      </c>
      <c r="P3232" s="4">
        <v>4</v>
      </c>
      <c r="Q3232" t="s">
        <v>28</v>
      </c>
      <c r="R3232" s="10" t="str">
        <f t="shared" si="100"/>
        <v>28-33</v>
      </c>
      <c r="S3232">
        <f t="shared" si="101"/>
        <v>30</v>
      </c>
    </row>
    <row r="3233" spans="1:19">
      <c r="A3233" t="s">
        <v>3307</v>
      </c>
      <c r="B3233" t="s">
        <v>30</v>
      </c>
      <c r="C3233" s="4">
        <v>25</v>
      </c>
      <c r="D3233" t="s">
        <v>24</v>
      </c>
      <c r="E3233" t="s">
        <v>43</v>
      </c>
      <c r="F3233" t="s">
        <v>53</v>
      </c>
      <c r="G3233" t="s">
        <v>69</v>
      </c>
      <c r="H3233" t="s">
        <v>18</v>
      </c>
      <c r="I3233" s="9">
        <v>45299</v>
      </c>
      <c r="J3233" s="9">
        <v>45320</v>
      </c>
      <c r="K3233" s="9">
        <v>45326</v>
      </c>
      <c r="L3233" t="s">
        <v>38</v>
      </c>
      <c r="M3233" s="5"/>
      <c r="P3233" s="4">
        <v>3</v>
      </c>
      <c r="Q3233" t="s">
        <v>63</v>
      </c>
      <c r="R3233" s="10" t="str">
        <f t="shared" si="100"/>
        <v>22-27</v>
      </c>
      <c r="S3233">
        <f t="shared" si="101"/>
        <v>27</v>
      </c>
    </row>
    <row r="3234" spans="1:19">
      <c r="A3234" t="s">
        <v>3308</v>
      </c>
      <c r="B3234" t="s">
        <v>13</v>
      </c>
      <c r="C3234" s="4">
        <v>32</v>
      </c>
      <c r="D3234" t="s">
        <v>80</v>
      </c>
      <c r="E3234" t="s">
        <v>81</v>
      </c>
      <c r="F3234" t="s">
        <v>36</v>
      </c>
      <c r="G3234" t="s">
        <v>66</v>
      </c>
      <c r="H3234" t="s">
        <v>18</v>
      </c>
      <c r="I3234" s="9">
        <v>45299</v>
      </c>
      <c r="J3234" s="9">
        <v>45311</v>
      </c>
      <c r="K3234" s="9">
        <v>45322</v>
      </c>
      <c r="L3234" t="s">
        <v>38</v>
      </c>
      <c r="M3234" s="5"/>
      <c r="P3234" s="5"/>
      <c r="Q3234" t="s">
        <v>28</v>
      </c>
      <c r="R3234" s="10" t="str">
        <f t="shared" si="100"/>
        <v>28-33</v>
      </c>
      <c r="S3234">
        <f t="shared" si="101"/>
        <v>23</v>
      </c>
    </row>
    <row r="3235" spans="1:19">
      <c r="A3235" t="s">
        <v>3309</v>
      </c>
      <c r="B3235" t="s">
        <v>13</v>
      </c>
      <c r="C3235" s="4">
        <v>34</v>
      </c>
      <c r="D3235" t="s">
        <v>14</v>
      </c>
      <c r="E3235" t="s">
        <v>65</v>
      </c>
      <c r="F3235" t="s">
        <v>73</v>
      </c>
      <c r="G3235" t="s">
        <v>27</v>
      </c>
      <c r="H3235" t="s">
        <v>18</v>
      </c>
      <c r="I3235" s="9">
        <v>45299</v>
      </c>
      <c r="J3235" s="9">
        <v>45315</v>
      </c>
      <c r="K3235" s="9">
        <v>45323</v>
      </c>
      <c r="L3235" t="s">
        <v>19</v>
      </c>
      <c r="M3235" s="5"/>
      <c r="O3235" t="s">
        <v>20</v>
      </c>
      <c r="P3235" s="4">
        <v>5</v>
      </c>
      <c r="Q3235" t="s">
        <v>28</v>
      </c>
      <c r="R3235" s="10" t="str">
        <f t="shared" si="100"/>
        <v>34-39</v>
      </c>
      <c r="S3235">
        <f t="shared" si="101"/>
        <v>24</v>
      </c>
    </row>
    <row r="3236" spans="1:19">
      <c r="A3236" t="s">
        <v>3310</v>
      </c>
      <c r="B3236" t="s">
        <v>13</v>
      </c>
      <c r="C3236" s="4">
        <v>36</v>
      </c>
      <c r="D3236" t="s">
        <v>24</v>
      </c>
      <c r="E3236" t="s">
        <v>43</v>
      </c>
      <c r="F3236" t="s">
        <v>44</v>
      </c>
      <c r="G3236" t="s">
        <v>69</v>
      </c>
      <c r="H3236" t="s">
        <v>18</v>
      </c>
      <c r="I3236" s="9">
        <v>45300</v>
      </c>
      <c r="J3236" s="9">
        <v>45320</v>
      </c>
      <c r="K3236" s="9">
        <v>45325</v>
      </c>
      <c r="L3236" t="s">
        <v>38</v>
      </c>
      <c r="M3236" s="5"/>
      <c r="P3236" s="4">
        <v>4</v>
      </c>
      <c r="Q3236" t="s">
        <v>28</v>
      </c>
      <c r="R3236" s="10" t="str">
        <f t="shared" si="100"/>
        <v>34-39</v>
      </c>
      <c r="S3236">
        <f t="shared" si="101"/>
        <v>25</v>
      </c>
    </row>
    <row r="3237" spans="1:19">
      <c r="A3237" t="s">
        <v>3311</v>
      </c>
      <c r="B3237" t="s">
        <v>13</v>
      </c>
      <c r="C3237" s="4">
        <v>34</v>
      </c>
      <c r="D3237" t="s">
        <v>14</v>
      </c>
      <c r="E3237" t="s">
        <v>15</v>
      </c>
      <c r="F3237" t="s">
        <v>16</v>
      </c>
      <c r="G3237" t="s">
        <v>17</v>
      </c>
      <c r="H3237" t="s">
        <v>48</v>
      </c>
      <c r="I3237" s="9">
        <v>45300</v>
      </c>
      <c r="J3237" s="9">
        <v>45312</v>
      </c>
      <c r="K3237" s="9">
        <v>45317</v>
      </c>
      <c r="L3237" t="s">
        <v>38</v>
      </c>
      <c r="M3237" s="5"/>
      <c r="P3237" s="4">
        <v>5</v>
      </c>
      <c r="Q3237" t="s">
        <v>28</v>
      </c>
      <c r="R3237" s="10" t="str">
        <f t="shared" si="100"/>
        <v>34-39</v>
      </c>
      <c r="S3237">
        <f t="shared" si="101"/>
        <v>17</v>
      </c>
    </row>
    <row r="3238" spans="1:19">
      <c r="A3238" t="s">
        <v>3312</v>
      </c>
      <c r="B3238" t="s">
        <v>13</v>
      </c>
      <c r="C3238" s="4">
        <v>27</v>
      </c>
      <c r="D3238" t="s">
        <v>14</v>
      </c>
      <c r="E3238" t="s">
        <v>65</v>
      </c>
      <c r="F3238" t="s">
        <v>44</v>
      </c>
      <c r="G3238" t="s">
        <v>32</v>
      </c>
      <c r="H3238" t="s">
        <v>37</v>
      </c>
      <c r="I3238" s="9">
        <v>45300</v>
      </c>
      <c r="J3238" s="9">
        <v>45314</v>
      </c>
      <c r="K3238" s="9">
        <v>45325</v>
      </c>
      <c r="L3238" t="s">
        <v>38</v>
      </c>
      <c r="M3238" s="5"/>
      <c r="P3238" s="4">
        <v>4</v>
      </c>
      <c r="Q3238" t="s">
        <v>28</v>
      </c>
      <c r="R3238" s="10" t="str">
        <f t="shared" si="100"/>
        <v>22-27</v>
      </c>
      <c r="S3238">
        <f t="shared" si="101"/>
        <v>25</v>
      </c>
    </row>
    <row r="3239" spans="1:19">
      <c r="A3239" t="s">
        <v>3313</v>
      </c>
      <c r="B3239" t="s">
        <v>23</v>
      </c>
      <c r="C3239" s="4">
        <v>34</v>
      </c>
      <c r="D3239" t="s">
        <v>24</v>
      </c>
      <c r="E3239" t="s">
        <v>25</v>
      </c>
      <c r="F3239" t="s">
        <v>36</v>
      </c>
      <c r="G3239" t="s">
        <v>27</v>
      </c>
      <c r="H3239" t="s">
        <v>37</v>
      </c>
      <c r="I3239" s="9">
        <v>45300</v>
      </c>
      <c r="J3239" s="9">
        <v>45318</v>
      </c>
      <c r="K3239" s="9">
        <v>45328</v>
      </c>
      <c r="L3239" t="s">
        <v>19</v>
      </c>
      <c r="M3239" s="4">
        <v>58529</v>
      </c>
      <c r="N3239">
        <v>3.5</v>
      </c>
      <c r="O3239" t="s">
        <v>45</v>
      </c>
      <c r="P3239" s="4">
        <v>3</v>
      </c>
      <c r="Q3239" t="s">
        <v>28</v>
      </c>
      <c r="R3239" s="10" t="str">
        <f t="shared" si="100"/>
        <v>34-39</v>
      </c>
      <c r="S3239">
        <f t="shared" si="101"/>
        <v>28</v>
      </c>
    </row>
    <row r="3240" spans="1:19">
      <c r="A3240" t="s">
        <v>3314</v>
      </c>
      <c r="B3240" t="s">
        <v>30</v>
      </c>
      <c r="C3240" s="4">
        <v>39</v>
      </c>
      <c r="D3240" t="s">
        <v>129</v>
      </c>
      <c r="E3240" t="s">
        <v>205</v>
      </c>
      <c r="F3240" t="s">
        <v>50</v>
      </c>
      <c r="G3240" t="s">
        <v>66</v>
      </c>
      <c r="H3240" t="s">
        <v>48</v>
      </c>
      <c r="I3240" s="9">
        <v>45300</v>
      </c>
      <c r="J3240" s="9">
        <v>45316</v>
      </c>
      <c r="K3240" s="9">
        <v>45327</v>
      </c>
      <c r="L3240" t="s">
        <v>56</v>
      </c>
      <c r="M3240" s="5"/>
      <c r="P3240" s="4">
        <v>5</v>
      </c>
      <c r="Q3240" t="s">
        <v>28</v>
      </c>
      <c r="R3240" s="10" t="str">
        <f t="shared" si="100"/>
        <v>34-39</v>
      </c>
      <c r="S3240">
        <f t="shared" si="101"/>
        <v>27</v>
      </c>
    </row>
    <row r="3241" spans="1:19">
      <c r="A3241" t="s">
        <v>3315</v>
      </c>
      <c r="B3241" t="s">
        <v>13</v>
      </c>
      <c r="C3241" s="4">
        <v>37</v>
      </c>
      <c r="D3241" t="s">
        <v>24</v>
      </c>
      <c r="E3241" t="s">
        <v>43</v>
      </c>
      <c r="F3241" t="s">
        <v>16</v>
      </c>
      <c r="G3241" t="s">
        <v>17</v>
      </c>
      <c r="H3241" t="s">
        <v>18</v>
      </c>
      <c r="I3241" s="9">
        <v>45300</v>
      </c>
      <c r="J3241" s="9">
        <v>45313</v>
      </c>
      <c r="K3241" s="9">
        <v>45321</v>
      </c>
      <c r="L3241" t="s">
        <v>38</v>
      </c>
      <c r="M3241" s="5"/>
      <c r="P3241" s="4">
        <v>5</v>
      </c>
      <c r="Q3241" t="s">
        <v>21</v>
      </c>
      <c r="R3241" s="10" t="str">
        <f t="shared" si="100"/>
        <v>34-39</v>
      </c>
      <c r="S3241">
        <f t="shared" si="101"/>
        <v>21</v>
      </c>
    </row>
    <row r="3242" spans="1:19">
      <c r="A3242" t="s">
        <v>3316</v>
      </c>
      <c r="B3242" t="s">
        <v>13</v>
      </c>
      <c r="C3242" s="4">
        <v>34</v>
      </c>
      <c r="D3242" t="s">
        <v>24</v>
      </c>
      <c r="E3242" t="s">
        <v>25</v>
      </c>
      <c r="F3242" t="s">
        <v>61</v>
      </c>
      <c r="G3242" t="s">
        <v>69</v>
      </c>
      <c r="H3242" t="s">
        <v>37</v>
      </c>
      <c r="I3242" s="9">
        <v>45300</v>
      </c>
      <c r="J3242" s="9">
        <v>45311</v>
      </c>
      <c r="K3242" s="9">
        <v>45316</v>
      </c>
      <c r="L3242" t="s">
        <v>19</v>
      </c>
      <c r="M3242" s="4">
        <v>65932</v>
      </c>
      <c r="N3242">
        <v>4.3</v>
      </c>
      <c r="O3242" t="s">
        <v>20</v>
      </c>
      <c r="P3242" s="4">
        <v>4</v>
      </c>
      <c r="Q3242" t="s">
        <v>28</v>
      </c>
      <c r="R3242" s="10" t="str">
        <f t="shared" si="100"/>
        <v>34-39</v>
      </c>
      <c r="S3242">
        <f t="shared" si="101"/>
        <v>16</v>
      </c>
    </row>
    <row r="3243" spans="1:19">
      <c r="A3243" t="s">
        <v>3317</v>
      </c>
      <c r="B3243" t="s">
        <v>13</v>
      </c>
      <c r="C3243" s="4">
        <v>29</v>
      </c>
      <c r="D3243" t="s">
        <v>14</v>
      </c>
      <c r="E3243" t="s">
        <v>65</v>
      </c>
      <c r="F3243" t="s">
        <v>31</v>
      </c>
      <c r="G3243" t="s">
        <v>17</v>
      </c>
      <c r="H3243" t="s">
        <v>18</v>
      </c>
      <c r="I3243" s="9">
        <v>45301</v>
      </c>
      <c r="J3243" s="9">
        <v>45315</v>
      </c>
      <c r="K3243" s="9">
        <v>45321</v>
      </c>
      <c r="L3243" t="s">
        <v>19</v>
      </c>
      <c r="M3243" s="4">
        <v>80238</v>
      </c>
      <c r="N3243">
        <v>4.4000000000000004</v>
      </c>
      <c r="O3243" t="s">
        <v>45</v>
      </c>
      <c r="P3243" s="4">
        <v>4</v>
      </c>
      <c r="Q3243" t="s">
        <v>28</v>
      </c>
      <c r="R3243" s="10" t="str">
        <f t="shared" si="100"/>
        <v>28-33</v>
      </c>
      <c r="S3243">
        <f t="shared" si="101"/>
        <v>20</v>
      </c>
    </row>
    <row r="3244" spans="1:19">
      <c r="A3244" t="s">
        <v>3318</v>
      </c>
      <c r="B3244" t="s">
        <v>13</v>
      </c>
      <c r="C3244" s="4">
        <v>25</v>
      </c>
      <c r="D3244" t="s">
        <v>24</v>
      </c>
      <c r="E3244" t="s">
        <v>43</v>
      </c>
      <c r="F3244" t="s">
        <v>96</v>
      </c>
      <c r="G3244" t="s">
        <v>17</v>
      </c>
      <c r="H3244" t="s">
        <v>48</v>
      </c>
      <c r="I3244" s="9">
        <v>45301</v>
      </c>
      <c r="J3244" s="9">
        <v>45315</v>
      </c>
      <c r="K3244" s="9">
        <v>45323</v>
      </c>
      <c r="L3244" t="s">
        <v>75</v>
      </c>
      <c r="M3244" s="5"/>
      <c r="P3244" s="4">
        <v>4</v>
      </c>
      <c r="Q3244" t="s">
        <v>28</v>
      </c>
      <c r="R3244" s="10" t="str">
        <f t="shared" si="100"/>
        <v>22-27</v>
      </c>
      <c r="S3244">
        <f t="shared" si="101"/>
        <v>22</v>
      </c>
    </row>
    <row r="3245" spans="1:19">
      <c r="A3245" t="s">
        <v>3319</v>
      </c>
      <c r="B3245" t="s">
        <v>30</v>
      </c>
      <c r="C3245" s="4">
        <v>27</v>
      </c>
      <c r="D3245" t="s">
        <v>14</v>
      </c>
      <c r="E3245" t="s">
        <v>15</v>
      </c>
      <c r="F3245" t="s">
        <v>106</v>
      </c>
      <c r="G3245" t="s">
        <v>27</v>
      </c>
      <c r="H3245" t="s">
        <v>37</v>
      </c>
      <c r="I3245" s="9">
        <v>45301</v>
      </c>
      <c r="J3245" s="9">
        <v>45313</v>
      </c>
      <c r="K3245" s="9">
        <v>45318</v>
      </c>
      <c r="L3245" t="s">
        <v>19</v>
      </c>
      <c r="M3245" s="4">
        <v>185116</v>
      </c>
      <c r="N3245">
        <v>3.7</v>
      </c>
      <c r="O3245" t="s">
        <v>20</v>
      </c>
      <c r="P3245" s="4">
        <v>5</v>
      </c>
      <c r="Q3245" t="s">
        <v>28</v>
      </c>
      <c r="R3245" s="10" t="str">
        <f t="shared" si="100"/>
        <v>22-27</v>
      </c>
      <c r="S3245">
        <f t="shared" si="101"/>
        <v>17</v>
      </c>
    </row>
    <row r="3246" spans="1:19">
      <c r="A3246" t="s">
        <v>3320</v>
      </c>
      <c r="B3246" t="s">
        <v>30</v>
      </c>
      <c r="C3246" s="4">
        <v>23</v>
      </c>
      <c r="D3246" t="s">
        <v>231</v>
      </c>
      <c r="E3246" t="s">
        <v>551</v>
      </c>
      <c r="F3246" t="s">
        <v>50</v>
      </c>
      <c r="G3246" t="s">
        <v>27</v>
      </c>
      <c r="H3246" t="s">
        <v>18</v>
      </c>
      <c r="I3246" s="9">
        <v>45301</v>
      </c>
      <c r="J3246" s="9">
        <v>45318</v>
      </c>
      <c r="K3246" s="9">
        <v>45327</v>
      </c>
      <c r="L3246" t="s">
        <v>19</v>
      </c>
      <c r="M3246" s="4">
        <v>35218</v>
      </c>
      <c r="N3246">
        <v>4</v>
      </c>
      <c r="O3246" t="s">
        <v>20</v>
      </c>
      <c r="P3246" s="5"/>
      <c r="Q3246" t="s">
        <v>28</v>
      </c>
      <c r="R3246" s="10" t="str">
        <f t="shared" si="100"/>
        <v>22-27</v>
      </c>
      <c r="S3246">
        <f t="shared" si="101"/>
        <v>26</v>
      </c>
    </row>
    <row r="3247" spans="1:19">
      <c r="A3247" t="s">
        <v>3321</v>
      </c>
      <c r="B3247" t="s">
        <v>13</v>
      </c>
      <c r="C3247" s="4">
        <v>34</v>
      </c>
      <c r="D3247" t="s">
        <v>34</v>
      </c>
      <c r="E3247" t="s">
        <v>35</v>
      </c>
      <c r="F3247" t="s">
        <v>31</v>
      </c>
      <c r="G3247" t="s">
        <v>17</v>
      </c>
      <c r="H3247" t="s">
        <v>48</v>
      </c>
      <c r="I3247" s="9">
        <v>45301</v>
      </c>
      <c r="J3247" s="9">
        <v>45317</v>
      </c>
      <c r="K3247" s="9">
        <v>45322</v>
      </c>
      <c r="L3247" t="s">
        <v>19</v>
      </c>
      <c r="M3247" s="4">
        <v>62852</v>
      </c>
      <c r="N3247">
        <v>5</v>
      </c>
      <c r="O3247" t="s">
        <v>20</v>
      </c>
      <c r="P3247" s="4">
        <v>5</v>
      </c>
      <c r="Q3247" t="s">
        <v>28</v>
      </c>
      <c r="R3247" s="10" t="str">
        <f t="shared" si="100"/>
        <v>34-39</v>
      </c>
      <c r="S3247">
        <f t="shared" si="101"/>
        <v>21</v>
      </c>
    </row>
    <row r="3248" spans="1:19">
      <c r="A3248" t="s">
        <v>3322</v>
      </c>
      <c r="B3248" t="s">
        <v>13</v>
      </c>
      <c r="C3248" s="4">
        <v>31</v>
      </c>
      <c r="D3248" t="s">
        <v>58</v>
      </c>
      <c r="E3248" t="s">
        <v>111</v>
      </c>
      <c r="F3248" t="s">
        <v>50</v>
      </c>
      <c r="G3248" t="s">
        <v>69</v>
      </c>
      <c r="H3248" t="s">
        <v>18</v>
      </c>
      <c r="I3248" s="9">
        <v>45301</v>
      </c>
      <c r="J3248" s="9">
        <v>45316</v>
      </c>
      <c r="K3248" s="9">
        <v>45323</v>
      </c>
      <c r="L3248" t="s">
        <v>19</v>
      </c>
      <c r="M3248" s="4">
        <v>57825</v>
      </c>
      <c r="N3248">
        <v>4.5</v>
      </c>
      <c r="O3248" t="s">
        <v>20</v>
      </c>
      <c r="P3248" s="5"/>
      <c r="Q3248" t="s">
        <v>21</v>
      </c>
      <c r="R3248" s="10" t="str">
        <f t="shared" si="100"/>
        <v>28-33</v>
      </c>
      <c r="S3248">
        <f t="shared" si="101"/>
        <v>22</v>
      </c>
    </row>
    <row r="3249" spans="1:19">
      <c r="A3249" t="s">
        <v>3323</v>
      </c>
      <c r="B3249" t="s">
        <v>13</v>
      </c>
      <c r="C3249" s="4">
        <v>27</v>
      </c>
      <c r="D3249" t="s">
        <v>14</v>
      </c>
      <c r="E3249" t="s">
        <v>15</v>
      </c>
      <c r="F3249" t="s">
        <v>16</v>
      </c>
      <c r="G3249" t="s">
        <v>27</v>
      </c>
      <c r="H3249" t="s">
        <v>18</v>
      </c>
      <c r="I3249" s="9">
        <v>45301</v>
      </c>
      <c r="J3249" s="9">
        <v>45319</v>
      </c>
      <c r="K3249" s="9">
        <v>45324</v>
      </c>
      <c r="L3249" t="s">
        <v>19</v>
      </c>
      <c r="M3249" s="4">
        <v>55906</v>
      </c>
      <c r="N3249">
        <v>4.8</v>
      </c>
      <c r="O3249" t="s">
        <v>45</v>
      </c>
      <c r="P3249" s="4">
        <v>4</v>
      </c>
      <c r="Q3249" t="s">
        <v>21</v>
      </c>
      <c r="R3249" s="10" t="str">
        <f t="shared" si="100"/>
        <v>22-27</v>
      </c>
      <c r="S3249">
        <f t="shared" si="101"/>
        <v>23</v>
      </c>
    </row>
    <row r="3250" spans="1:19">
      <c r="A3250" t="s">
        <v>3324</v>
      </c>
      <c r="B3250" t="s">
        <v>30</v>
      </c>
      <c r="C3250" s="4">
        <v>34</v>
      </c>
      <c r="D3250" t="s">
        <v>14</v>
      </c>
      <c r="E3250" t="s">
        <v>15</v>
      </c>
      <c r="F3250" t="s">
        <v>26</v>
      </c>
      <c r="G3250" t="s">
        <v>66</v>
      </c>
      <c r="H3250" t="s">
        <v>37</v>
      </c>
      <c r="I3250" s="9">
        <v>45302</v>
      </c>
      <c r="J3250" s="9">
        <v>45322</v>
      </c>
      <c r="K3250" s="9">
        <v>45331</v>
      </c>
      <c r="L3250" t="s">
        <v>19</v>
      </c>
      <c r="M3250" s="4">
        <v>60356</v>
      </c>
      <c r="N3250">
        <v>3.6</v>
      </c>
      <c r="O3250" t="s">
        <v>45</v>
      </c>
      <c r="P3250" s="4">
        <v>4</v>
      </c>
      <c r="Q3250" t="s">
        <v>21</v>
      </c>
      <c r="R3250" s="10" t="str">
        <f t="shared" si="100"/>
        <v>34-39</v>
      </c>
      <c r="S3250">
        <f t="shared" si="101"/>
        <v>29</v>
      </c>
    </row>
    <row r="3251" spans="1:19">
      <c r="A3251" t="s">
        <v>3325</v>
      </c>
      <c r="B3251" t="s">
        <v>30</v>
      </c>
      <c r="C3251" s="4">
        <v>24</v>
      </c>
      <c r="D3251" t="s">
        <v>14</v>
      </c>
      <c r="E3251" t="s">
        <v>15</v>
      </c>
      <c r="F3251" t="s">
        <v>36</v>
      </c>
      <c r="G3251" t="s">
        <v>69</v>
      </c>
      <c r="H3251" t="s">
        <v>48</v>
      </c>
      <c r="I3251" s="9">
        <v>45302</v>
      </c>
      <c r="J3251" s="9">
        <v>45318</v>
      </c>
      <c r="K3251" s="9">
        <v>45324</v>
      </c>
      <c r="L3251" t="s">
        <v>38</v>
      </c>
      <c r="M3251" s="5"/>
      <c r="P3251" s="5"/>
      <c r="Q3251" t="s">
        <v>63</v>
      </c>
      <c r="R3251" s="10" t="str">
        <f t="shared" si="100"/>
        <v>22-27</v>
      </c>
      <c r="S3251">
        <f t="shared" si="101"/>
        <v>22</v>
      </c>
    </row>
    <row r="3252" spans="1:19">
      <c r="A3252" t="s">
        <v>3326</v>
      </c>
      <c r="B3252" t="s">
        <v>13</v>
      </c>
      <c r="C3252" s="4">
        <v>28</v>
      </c>
      <c r="D3252" t="s">
        <v>24</v>
      </c>
      <c r="E3252" t="s">
        <v>43</v>
      </c>
      <c r="F3252" t="s">
        <v>96</v>
      </c>
      <c r="G3252" t="s">
        <v>27</v>
      </c>
      <c r="H3252" t="s">
        <v>48</v>
      </c>
      <c r="I3252" s="9">
        <v>45302</v>
      </c>
      <c r="J3252" s="9">
        <v>45312</v>
      </c>
      <c r="K3252" s="9">
        <v>45324</v>
      </c>
      <c r="L3252" t="s">
        <v>75</v>
      </c>
      <c r="M3252" s="5"/>
      <c r="P3252" s="4">
        <v>5</v>
      </c>
      <c r="Q3252" t="s">
        <v>63</v>
      </c>
      <c r="R3252" s="10" t="str">
        <f t="shared" si="100"/>
        <v>28-33</v>
      </c>
      <c r="S3252">
        <f t="shared" si="101"/>
        <v>22</v>
      </c>
    </row>
    <row r="3253" spans="1:19">
      <c r="A3253" t="s">
        <v>3327</v>
      </c>
      <c r="B3253" t="s">
        <v>13</v>
      </c>
      <c r="C3253" s="4">
        <v>35</v>
      </c>
      <c r="D3253" t="s">
        <v>58</v>
      </c>
      <c r="E3253" t="s">
        <v>111</v>
      </c>
      <c r="F3253" t="s">
        <v>31</v>
      </c>
      <c r="G3253" t="s">
        <v>27</v>
      </c>
      <c r="H3253" t="s">
        <v>18</v>
      </c>
      <c r="I3253" s="9">
        <v>45302</v>
      </c>
      <c r="J3253" s="9">
        <v>45324</v>
      </c>
      <c r="K3253" s="9">
        <v>45333</v>
      </c>
      <c r="L3253" t="s">
        <v>19</v>
      </c>
      <c r="M3253" s="4">
        <v>86927</v>
      </c>
      <c r="N3253">
        <v>3.9</v>
      </c>
      <c r="O3253" t="s">
        <v>20</v>
      </c>
      <c r="P3253" s="4">
        <v>3</v>
      </c>
      <c r="Q3253" t="s">
        <v>28</v>
      </c>
      <c r="R3253" s="10" t="str">
        <f t="shared" si="100"/>
        <v>34-39</v>
      </c>
      <c r="S3253">
        <f t="shared" si="101"/>
        <v>31</v>
      </c>
    </row>
    <row r="3254" spans="1:19">
      <c r="A3254" t="s">
        <v>3328</v>
      </c>
      <c r="B3254" t="s">
        <v>30</v>
      </c>
      <c r="C3254" s="4">
        <v>24</v>
      </c>
      <c r="D3254" t="s">
        <v>14</v>
      </c>
      <c r="E3254" t="s">
        <v>15</v>
      </c>
      <c r="F3254" t="s">
        <v>93</v>
      </c>
      <c r="G3254" t="s">
        <v>69</v>
      </c>
      <c r="H3254" t="s">
        <v>37</v>
      </c>
      <c r="I3254" s="9">
        <v>45302</v>
      </c>
      <c r="J3254" s="9">
        <v>45310</v>
      </c>
      <c r="K3254" s="9">
        <v>45318</v>
      </c>
      <c r="L3254" t="s">
        <v>19</v>
      </c>
      <c r="M3254" s="4">
        <v>137112</v>
      </c>
      <c r="N3254">
        <v>3.8</v>
      </c>
      <c r="O3254" t="s">
        <v>45</v>
      </c>
      <c r="P3254" s="4">
        <v>4</v>
      </c>
      <c r="Q3254" t="s">
        <v>28</v>
      </c>
      <c r="R3254" s="10" t="str">
        <f t="shared" si="100"/>
        <v>22-27</v>
      </c>
      <c r="S3254">
        <f t="shared" si="101"/>
        <v>16</v>
      </c>
    </row>
    <row r="3255" spans="1:19">
      <c r="A3255" t="s">
        <v>3329</v>
      </c>
      <c r="B3255" t="s">
        <v>13</v>
      </c>
      <c r="C3255" s="4">
        <v>32</v>
      </c>
      <c r="D3255" t="s">
        <v>80</v>
      </c>
      <c r="E3255" t="s">
        <v>81</v>
      </c>
      <c r="F3255" t="s">
        <v>106</v>
      </c>
      <c r="G3255" t="s">
        <v>27</v>
      </c>
      <c r="H3255" t="s">
        <v>18</v>
      </c>
      <c r="I3255" s="9">
        <v>45303</v>
      </c>
      <c r="J3255" s="9">
        <v>45321</v>
      </c>
      <c r="K3255" s="9">
        <v>45332</v>
      </c>
      <c r="L3255" t="s">
        <v>38</v>
      </c>
      <c r="M3255" s="5"/>
      <c r="P3255" s="4">
        <v>5</v>
      </c>
      <c r="Q3255" t="s">
        <v>21</v>
      </c>
      <c r="R3255" s="10" t="str">
        <f t="shared" si="100"/>
        <v>28-33</v>
      </c>
      <c r="S3255">
        <f t="shared" si="101"/>
        <v>29</v>
      </c>
    </row>
    <row r="3256" spans="1:19">
      <c r="A3256" t="s">
        <v>3330</v>
      </c>
      <c r="B3256" t="s">
        <v>13</v>
      </c>
      <c r="C3256" s="4">
        <v>30</v>
      </c>
      <c r="D3256" t="s">
        <v>24</v>
      </c>
      <c r="E3256" t="s">
        <v>43</v>
      </c>
      <c r="F3256" t="s">
        <v>16</v>
      </c>
      <c r="G3256" t="s">
        <v>27</v>
      </c>
      <c r="H3256" t="s">
        <v>18</v>
      </c>
      <c r="I3256" s="9">
        <v>45303</v>
      </c>
      <c r="J3256" s="9">
        <v>45322</v>
      </c>
      <c r="K3256" s="9">
        <v>45334</v>
      </c>
      <c r="L3256" t="s">
        <v>19</v>
      </c>
      <c r="M3256" s="4">
        <v>41915</v>
      </c>
      <c r="N3256">
        <v>4.5999999999999996</v>
      </c>
      <c r="O3256" t="s">
        <v>20</v>
      </c>
      <c r="P3256" s="4">
        <v>4</v>
      </c>
      <c r="Q3256" t="s">
        <v>28</v>
      </c>
      <c r="R3256" s="10" t="str">
        <f t="shared" si="100"/>
        <v>28-33</v>
      </c>
      <c r="S3256">
        <f t="shared" si="101"/>
        <v>31</v>
      </c>
    </row>
    <row r="3257" spans="1:19">
      <c r="A3257" t="s">
        <v>3331</v>
      </c>
      <c r="B3257" t="s">
        <v>13</v>
      </c>
      <c r="C3257" s="4">
        <v>35</v>
      </c>
      <c r="D3257" t="s">
        <v>40</v>
      </c>
      <c r="E3257" t="s">
        <v>253</v>
      </c>
      <c r="F3257" t="s">
        <v>31</v>
      </c>
      <c r="G3257" t="s">
        <v>27</v>
      </c>
      <c r="H3257" t="s">
        <v>51</v>
      </c>
      <c r="I3257" s="9">
        <v>45303</v>
      </c>
      <c r="J3257" s="9">
        <v>45319</v>
      </c>
      <c r="K3257" s="9">
        <v>45324</v>
      </c>
      <c r="L3257" t="s">
        <v>19</v>
      </c>
      <c r="M3257" s="4">
        <v>73515</v>
      </c>
      <c r="N3257">
        <v>3.8</v>
      </c>
      <c r="O3257" t="s">
        <v>20</v>
      </c>
      <c r="P3257" s="4">
        <v>5</v>
      </c>
      <c r="Q3257" t="s">
        <v>28</v>
      </c>
      <c r="R3257" s="10" t="str">
        <f t="shared" si="100"/>
        <v>34-39</v>
      </c>
      <c r="S3257">
        <f t="shared" si="101"/>
        <v>21</v>
      </c>
    </row>
    <row r="3258" spans="1:19">
      <c r="A3258" t="s">
        <v>3332</v>
      </c>
      <c r="B3258" t="s">
        <v>30</v>
      </c>
      <c r="C3258" s="4">
        <v>39</v>
      </c>
      <c r="D3258" t="s">
        <v>24</v>
      </c>
      <c r="E3258" t="s">
        <v>43</v>
      </c>
      <c r="F3258" t="s">
        <v>96</v>
      </c>
      <c r="G3258" t="s">
        <v>66</v>
      </c>
      <c r="H3258" t="s">
        <v>37</v>
      </c>
      <c r="I3258" s="9">
        <v>45303</v>
      </c>
      <c r="J3258" s="9">
        <v>45324</v>
      </c>
      <c r="K3258" s="9">
        <v>45333</v>
      </c>
      <c r="L3258" t="s">
        <v>56</v>
      </c>
      <c r="M3258" s="5"/>
      <c r="P3258" s="4">
        <v>4</v>
      </c>
      <c r="Q3258" t="s">
        <v>28</v>
      </c>
      <c r="R3258" s="10" t="str">
        <f t="shared" si="100"/>
        <v>34-39</v>
      </c>
      <c r="S3258">
        <f t="shared" si="101"/>
        <v>30</v>
      </c>
    </row>
    <row r="3259" spans="1:19">
      <c r="A3259" t="s">
        <v>3333</v>
      </c>
      <c r="B3259" t="s">
        <v>13</v>
      </c>
      <c r="C3259" s="4">
        <v>31</v>
      </c>
      <c r="D3259" t="s">
        <v>80</v>
      </c>
      <c r="E3259" t="s">
        <v>81</v>
      </c>
      <c r="F3259" t="s">
        <v>96</v>
      </c>
      <c r="G3259" t="s">
        <v>17</v>
      </c>
      <c r="H3259" t="s">
        <v>37</v>
      </c>
      <c r="I3259" s="9">
        <v>45303</v>
      </c>
      <c r="J3259" s="9">
        <v>45313</v>
      </c>
      <c r="K3259" s="9">
        <v>45317</v>
      </c>
      <c r="L3259" t="s">
        <v>19</v>
      </c>
      <c r="M3259" s="4">
        <v>39992</v>
      </c>
      <c r="N3259">
        <v>4.3</v>
      </c>
      <c r="O3259" t="s">
        <v>20</v>
      </c>
      <c r="P3259" s="4">
        <v>4</v>
      </c>
      <c r="Q3259" t="s">
        <v>28</v>
      </c>
      <c r="R3259" s="10" t="str">
        <f t="shared" si="100"/>
        <v>28-33</v>
      </c>
      <c r="S3259">
        <f t="shared" si="101"/>
        <v>14</v>
      </c>
    </row>
    <row r="3260" spans="1:19">
      <c r="A3260" t="s">
        <v>3334</v>
      </c>
      <c r="B3260" t="s">
        <v>13</v>
      </c>
      <c r="C3260" s="4">
        <v>34</v>
      </c>
      <c r="D3260" t="s">
        <v>14</v>
      </c>
      <c r="E3260" t="s">
        <v>65</v>
      </c>
      <c r="F3260" t="s">
        <v>16</v>
      </c>
      <c r="G3260" t="s">
        <v>27</v>
      </c>
      <c r="H3260" t="s">
        <v>37</v>
      </c>
      <c r="I3260" s="9">
        <v>45303</v>
      </c>
      <c r="J3260" s="9">
        <v>45320</v>
      </c>
      <c r="K3260" s="9">
        <v>45330</v>
      </c>
      <c r="L3260" t="s">
        <v>19</v>
      </c>
      <c r="M3260" s="4">
        <v>43863</v>
      </c>
      <c r="N3260">
        <v>4.3</v>
      </c>
      <c r="O3260" t="s">
        <v>20</v>
      </c>
      <c r="P3260" s="4">
        <v>5</v>
      </c>
      <c r="Q3260" t="s">
        <v>28</v>
      </c>
      <c r="R3260" s="10" t="str">
        <f t="shared" si="100"/>
        <v>34-39</v>
      </c>
      <c r="S3260">
        <f t="shared" si="101"/>
        <v>27</v>
      </c>
    </row>
    <row r="3261" spans="1:19">
      <c r="A3261" t="s">
        <v>3335</v>
      </c>
      <c r="B3261" t="s">
        <v>30</v>
      </c>
      <c r="C3261" s="4">
        <v>25</v>
      </c>
      <c r="D3261" t="s">
        <v>58</v>
      </c>
      <c r="E3261" t="s">
        <v>111</v>
      </c>
      <c r="F3261" t="s">
        <v>125</v>
      </c>
      <c r="G3261" t="s">
        <v>27</v>
      </c>
      <c r="H3261" t="s">
        <v>18</v>
      </c>
      <c r="I3261" s="9">
        <v>45303</v>
      </c>
      <c r="J3261" s="9">
        <v>45318</v>
      </c>
      <c r="K3261" s="9">
        <v>45323</v>
      </c>
      <c r="L3261" t="s">
        <v>19</v>
      </c>
      <c r="M3261" s="4">
        <v>92283</v>
      </c>
      <c r="N3261">
        <v>4.7</v>
      </c>
      <c r="O3261" t="s">
        <v>20</v>
      </c>
      <c r="P3261" s="4">
        <v>5</v>
      </c>
      <c r="Q3261" t="s">
        <v>21</v>
      </c>
      <c r="R3261" s="10" t="str">
        <f t="shared" si="100"/>
        <v>22-27</v>
      </c>
      <c r="S3261">
        <f t="shared" si="101"/>
        <v>20</v>
      </c>
    </row>
    <row r="3262" spans="1:19">
      <c r="A3262" t="s">
        <v>3336</v>
      </c>
      <c r="B3262" t="s">
        <v>13</v>
      </c>
      <c r="C3262" s="4">
        <v>26</v>
      </c>
      <c r="D3262" t="s">
        <v>14</v>
      </c>
      <c r="E3262" t="s">
        <v>15</v>
      </c>
      <c r="F3262" t="s">
        <v>50</v>
      </c>
      <c r="G3262" t="s">
        <v>17</v>
      </c>
      <c r="H3262" t="s">
        <v>37</v>
      </c>
      <c r="I3262" s="9">
        <v>45303</v>
      </c>
      <c r="J3262" s="9">
        <v>45314</v>
      </c>
      <c r="K3262" s="9">
        <v>45326</v>
      </c>
      <c r="L3262" t="s">
        <v>38</v>
      </c>
      <c r="M3262" s="5"/>
      <c r="P3262" s="4">
        <v>5</v>
      </c>
      <c r="Q3262" t="s">
        <v>21</v>
      </c>
      <c r="R3262" s="10" t="str">
        <f t="shared" si="100"/>
        <v>22-27</v>
      </c>
      <c r="S3262">
        <f t="shared" si="101"/>
        <v>23</v>
      </c>
    </row>
    <row r="3263" spans="1:19">
      <c r="A3263" t="s">
        <v>3337</v>
      </c>
      <c r="B3263" t="s">
        <v>13</v>
      </c>
      <c r="C3263" s="4">
        <v>28</v>
      </c>
      <c r="D3263" t="s">
        <v>24</v>
      </c>
      <c r="E3263" t="s">
        <v>43</v>
      </c>
      <c r="F3263" t="s">
        <v>61</v>
      </c>
      <c r="G3263" t="s">
        <v>27</v>
      </c>
      <c r="H3263" t="s">
        <v>67</v>
      </c>
      <c r="I3263" s="9">
        <v>45304</v>
      </c>
      <c r="J3263" s="9">
        <v>45322</v>
      </c>
      <c r="K3263" s="9">
        <v>45331</v>
      </c>
      <c r="L3263" t="s">
        <v>19</v>
      </c>
      <c r="M3263" s="4">
        <v>48319</v>
      </c>
      <c r="N3263">
        <v>3.9</v>
      </c>
      <c r="O3263" t="s">
        <v>20</v>
      </c>
      <c r="P3263" s="4">
        <v>5</v>
      </c>
      <c r="Q3263" t="s">
        <v>28</v>
      </c>
      <c r="R3263" s="10" t="str">
        <f t="shared" si="100"/>
        <v>28-33</v>
      </c>
      <c r="S3263">
        <f t="shared" si="101"/>
        <v>27</v>
      </c>
    </row>
    <row r="3264" spans="1:19">
      <c r="A3264" t="s">
        <v>3338</v>
      </c>
      <c r="B3264" t="s">
        <v>13</v>
      </c>
      <c r="C3264" s="4">
        <v>36</v>
      </c>
      <c r="D3264" t="s">
        <v>24</v>
      </c>
      <c r="E3264" t="s">
        <v>25</v>
      </c>
      <c r="F3264" t="s">
        <v>53</v>
      </c>
      <c r="G3264" t="s">
        <v>69</v>
      </c>
      <c r="H3264" t="s">
        <v>37</v>
      </c>
      <c r="I3264" s="9">
        <v>45304</v>
      </c>
      <c r="J3264" s="9">
        <v>45325</v>
      </c>
      <c r="K3264" s="9">
        <v>45332</v>
      </c>
      <c r="L3264" t="s">
        <v>19</v>
      </c>
      <c r="M3264" s="5"/>
      <c r="O3264" t="s">
        <v>20</v>
      </c>
      <c r="P3264" s="4">
        <v>4</v>
      </c>
      <c r="Q3264" t="s">
        <v>28</v>
      </c>
      <c r="R3264" s="10" t="str">
        <f t="shared" si="100"/>
        <v>34-39</v>
      </c>
      <c r="S3264">
        <f t="shared" si="101"/>
        <v>28</v>
      </c>
    </row>
    <row r="3265" spans="1:19">
      <c r="A3265" t="s">
        <v>3339</v>
      </c>
      <c r="B3265" t="s">
        <v>13</v>
      </c>
      <c r="C3265" s="4">
        <v>35</v>
      </c>
      <c r="D3265" t="s">
        <v>24</v>
      </c>
      <c r="E3265" t="s">
        <v>43</v>
      </c>
      <c r="F3265" t="s">
        <v>78</v>
      </c>
      <c r="G3265" t="s">
        <v>17</v>
      </c>
      <c r="H3265" t="s">
        <v>18</v>
      </c>
      <c r="I3265" s="9">
        <v>45304</v>
      </c>
      <c r="J3265" s="9">
        <v>45323</v>
      </c>
      <c r="K3265" s="9">
        <v>45335</v>
      </c>
      <c r="L3265" t="s">
        <v>19</v>
      </c>
      <c r="M3265" s="4">
        <v>45983</v>
      </c>
      <c r="N3265">
        <v>4.5999999999999996</v>
      </c>
      <c r="O3265" t="s">
        <v>20</v>
      </c>
      <c r="P3265" s="4">
        <v>4</v>
      </c>
      <c r="Q3265" t="s">
        <v>28</v>
      </c>
      <c r="R3265" s="10" t="str">
        <f t="shared" si="100"/>
        <v>34-39</v>
      </c>
      <c r="S3265">
        <f t="shared" si="101"/>
        <v>31</v>
      </c>
    </row>
    <row r="3266" spans="1:19">
      <c r="A3266" t="s">
        <v>3340</v>
      </c>
      <c r="B3266" t="s">
        <v>30</v>
      </c>
      <c r="C3266" s="4">
        <v>25</v>
      </c>
      <c r="D3266" t="s">
        <v>24</v>
      </c>
      <c r="E3266" t="s">
        <v>43</v>
      </c>
      <c r="F3266" t="s">
        <v>16</v>
      </c>
      <c r="G3266" t="s">
        <v>32</v>
      </c>
      <c r="H3266" t="s">
        <v>18</v>
      </c>
      <c r="I3266" s="9">
        <v>45305</v>
      </c>
      <c r="J3266" s="9">
        <v>45320</v>
      </c>
      <c r="K3266" s="9">
        <v>45324</v>
      </c>
      <c r="L3266" t="s">
        <v>19</v>
      </c>
      <c r="M3266" s="5"/>
      <c r="O3266" t="s">
        <v>20</v>
      </c>
      <c r="P3266" s="4">
        <v>4</v>
      </c>
      <c r="Q3266" t="s">
        <v>28</v>
      </c>
      <c r="R3266" s="10" t="str">
        <f t="shared" si="100"/>
        <v>22-27</v>
      </c>
      <c r="S3266">
        <f t="shared" si="101"/>
        <v>19</v>
      </c>
    </row>
    <row r="3267" spans="1:19">
      <c r="A3267" t="s">
        <v>3341</v>
      </c>
      <c r="B3267" t="s">
        <v>13</v>
      </c>
      <c r="C3267" s="4">
        <v>31</v>
      </c>
      <c r="D3267" t="s">
        <v>24</v>
      </c>
      <c r="E3267" t="s">
        <v>43</v>
      </c>
      <c r="F3267" t="s">
        <v>44</v>
      </c>
      <c r="G3267" t="s">
        <v>27</v>
      </c>
      <c r="H3267" t="s">
        <v>18</v>
      </c>
      <c r="I3267" s="9">
        <v>45305</v>
      </c>
      <c r="J3267" s="9">
        <v>45317</v>
      </c>
      <c r="K3267" s="9">
        <v>45321</v>
      </c>
      <c r="L3267" t="s">
        <v>38</v>
      </c>
      <c r="M3267" s="5"/>
      <c r="P3267" s="4">
        <v>4</v>
      </c>
      <c r="Q3267" t="s">
        <v>28</v>
      </c>
      <c r="R3267" s="10" t="str">
        <f t="shared" ref="R3267:R3330" si="102">IF(AND(C3267&gt;=22,C3267&lt;=27),"22-27",
 IF(AND(C3267&gt;=28,C3267&lt;=33),"28-33",
 IF(AND(C3267&gt;=34,C3267&lt;=39),"34-39",
 IF(AND(C3267&gt;=40,C3267&lt;=45),"40-45",
 IF(AND(C3267&gt;=46,C3267&lt;=51),"46-51",
 IF(AND(C3267&gt;=52,C3267&lt;=57),"52-57","Other"))))))</f>
        <v>28-33</v>
      </c>
      <c r="S3267">
        <f t="shared" ref="S3267:S3330" si="103">K3267-I3267</f>
        <v>16</v>
      </c>
    </row>
    <row r="3268" spans="1:19">
      <c r="A3268" t="s">
        <v>3342</v>
      </c>
      <c r="B3268" t="s">
        <v>13</v>
      </c>
      <c r="C3268" s="4">
        <v>26</v>
      </c>
      <c r="D3268" t="s">
        <v>14</v>
      </c>
      <c r="E3268" t="s">
        <v>65</v>
      </c>
      <c r="F3268" t="s">
        <v>26</v>
      </c>
      <c r="G3268" t="s">
        <v>17</v>
      </c>
      <c r="H3268" t="s">
        <v>51</v>
      </c>
      <c r="I3268" s="9">
        <v>45306</v>
      </c>
      <c r="J3268" s="9">
        <v>45328</v>
      </c>
      <c r="K3268" s="9">
        <v>45335</v>
      </c>
      <c r="L3268" t="s">
        <v>145</v>
      </c>
      <c r="M3268" s="5"/>
      <c r="P3268" s="4">
        <v>5</v>
      </c>
      <c r="Q3268" t="s">
        <v>28</v>
      </c>
      <c r="R3268" s="10" t="str">
        <f t="shared" si="102"/>
        <v>22-27</v>
      </c>
      <c r="S3268">
        <f t="shared" si="103"/>
        <v>29</v>
      </c>
    </row>
    <row r="3269" spans="1:19">
      <c r="A3269" t="s">
        <v>3343</v>
      </c>
      <c r="B3269" t="s">
        <v>13</v>
      </c>
      <c r="C3269" s="4">
        <v>25</v>
      </c>
      <c r="D3269" t="s">
        <v>14</v>
      </c>
      <c r="E3269" t="s">
        <v>65</v>
      </c>
      <c r="F3269" t="s">
        <v>36</v>
      </c>
      <c r="G3269" t="s">
        <v>27</v>
      </c>
      <c r="H3269" t="s">
        <v>18</v>
      </c>
      <c r="I3269" s="9">
        <v>45306</v>
      </c>
      <c r="J3269" s="9">
        <v>45324</v>
      </c>
      <c r="K3269" s="9">
        <v>45330</v>
      </c>
      <c r="L3269" t="s">
        <v>38</v>
      </c>
      <c r="M3269" s="5"/>
      <c r="P3269" s="4">
        <v>4</v>
      </c>
      <c r="Q3269" t="s">
        <v>28</v>
      </c>
      <c r="R3269" s="10" t="str">
        <f t="shared" si="102"/>
        <v>22-27</v>
      </c>
      <c r="S3269">
        <f t="shared" si="103"/>
        <v>24</v>
      </c>
    </row>
    <row r="3270" spans="1:19">
      <c r="A3270" t="s">
        <v>3344</v>
      </c>
      <c r="B3270" t="s">
        <v>30</v>
      </c>
      <c r="C3270" s="4">
        <v>34</v>
      </c>
      <c r="D3270" t="s">
        <v>24</v>
      </c>
      <c r="E3270" t="s">
        <v>43</v>
      </c>
      <c r="F3270" t="s">
        <v>125</v>
      </c>
      <c r="G3270" t="s">
        <v>32</v>
      </c>
      <c r="H3270" t="s">
        <v>37</v>
      </c>
      <c r="I3270" s="9">
        <v>45306</v>
      </c>
      <c r="J3270" s="9">
        <v>45322</v>
      </c>
      <c r="K3270" s="9">
        <v>45332</v>
      </c>
      <c r="L3270" t="s">
        <v>19</v>
      </c>
      <c r="M3270" s="4">
        <v>121484</v>
      </c>
      <c r="N3270">
        <v>4.8</v>
      </c>
      <c r="O3270" t="s">
        <v>45</v>
      </c>
      <c r="P3270" s="4">
        <v>5</v>
      </c>
      <c r="Q3270" t="s">
        <v>63</v>
      </c>
      <c r="R3270" s="10" t="str">
        <f t="shared" si="102"/>
        <v>34-39</v>
      </c>
      <c r="S3270">
        <f t="shared" si="103"/>
        <v>26</v>
      </c>
    </row>
    <row r="3271" spans="1:19">
      <c r="A3271" t="s">
        <v>3345</v>
      </c>
      <c r="B3271" t="s">
        <v>30</v>
      </c>
      <c r="C3271" s="4">
        <v>33</v>
      </c>
      <c r="D3271" t="s">
        <v>14</v>
      </c>
      <c r="E3271" t="s">
        <v>15</v>
      </c>
      <c r="F3271" t="s">
        <v>96</v>
      </c>
      <c r="G3271" t="s">
        <v>32</v>
      </c>
      <c r="H3271" t="s">
        <v>37</v>
      </c>
      <c r="I3271" s="9">
        <v>45307</v>
      </c>
      <c r="J3271" s="9">
        <v>45327</v>
      </c>
      <c r="K3271" s="9">
        <v>45334</v>
      </c>
      <c r="L3271" t="s">
        <v>19</v>
      </c>
      <c r="M3271" s="4">
        <v>40326</v>
      </c>
      <c r="N3271">
        <v>3.8</v>
      </c>
      <c r="O3271" t="s">
        <v>20</v>
      </c>
      <c r="P3271" s="4">
        <v>4</v>
      </c>
      <c r="Q3271" t="s">
        <v>28</v>
      </c>
      <c r="R3271" s="10" t="str">
        <f t="shared" si="102"/>
        <v>28-33</v>
      </c>
      <c r="S3271">
        <f t="shared" si="103"/>
        <v>27</v>
      </c>
    </row>
    <row r="3272" spans="1:19">
      <c r="A3272" t="s">
        <v>3346</v>
      </c>
      <c r="B3272" t="s">
        <v>13</v>
      </c>
      <c r="C3272" s="4">
        <v>23</v>
      </c>
      <c r="D3272" t="s">
        <v>14</v>
      </c>
      <c r="E3272" t="s">
        <v>15</v>
      </c>
      <c r="F3272" t="s">
        <v>78</v>
      </c>
      <c r="G3272" t="s">
        <v>27</v>
      </c>
      <c r="H3272" t="s">
        <v>51</v>
      </c>
      <c r="I3272" s="9">
        <v>45307</v>
      </c>
      <c r="J3272" s="9">
        <v>45324</v>
      </c>
      <c r="K3272" s="9">
        <v>45331</v>
      </c>
      <c r="L3272" t="s">
        <v>38</v>
      </c>
      <c r="M3272" s="5"/>
      <c r="P3272" s="4">
        <v>4</v>
      </c>
      <c r="Q3272" t="s">
        <v>28</v>
      </c>
      <c r="R3272" s="10" t="str">
        <f t="shared" si="102"/>
        <v>22-27</v>
      </c>
      <c r="S3272">
        <f t="shared" si="103"/>
        <v>24</v>
      </c>
    </row>
    <row r="3273" spans="1:19">
      <c r="A3273" t="s">
        <v>3347</v>
      </c>
      <c r="B3273" t="s">
        <v>13</v>
      </c>
      <c r="C3273" s="4">
        <v>33</v>
      </c>
      <c r="D3273" t="s">
        <v>40</v>
      </c>
      <c r="E3273" t="s">
        <v>41</v>
      </c>
      <c r="F3273" t="s">
        <v>78</v>
      </c>
      <c r="G3273" t="s">
        <v>27</v>
      </c>
      <c r="H3273" t="s">
        <v>67</v>
      </c>
      <c r="I3273" s="9">
        <v>45307</v>
      </c>
      <c r="J3273" s="9">
        <v>45328</v>
      </c>
      <c r="K3273" s="9">
        <v>45336</v>
      </c>
      <c r="L3273" t="s">
        <v>75</v>
      </c>
      <c r="M3273" s="5"/>
      <c r="P3273" s="4">
        <v>4</v>
      </c>
      <c r="Q3273" t="s">
        <v>28</v>
      </c>
      <c r="R3273" s="10" t="str">
        <f t="shared" si="102"/>
        <v>28-33</v>
      </c>
      <c r="S3273">
        <f t="shared" si="103"/>
        <v>29</v>
      </c>
    </row>
    <row r="3274" spans="1:19">
      <c r="A3274" t="s">
        <v>3348</v>
      </c>
      <c r="B3274" t="s">
        <v>30</v>
      </c>
      <c r="C3274" s="4">
        <v>30</v>
      </c>
      <c r="D3274" t="s">
        <v>14</v>
      </c>
      <c r="E3274" t="s">
        <v>15</v>
      </c>
      <c r="F3274" t="s">
        <v>73</v>
      </c>
      <c r="G3274" t="s">
        <v>32</v>
      </c>
      <c r="H3274" t="s">
        <v>37</v>
      </c>
      <c r="I3274" s="9">
        <v>45307</v>
      </c>
      <c r="J3274" s="9">
        <v>45327</v>
      </c>
      <c r="K3274" s="9">
        <v>45338</v>
      </c>
      <c r="L3274" t="s">
        <v>19</v>
      </c>
      <c r="M3274" s="4">
        <v>181313</v>
      </c>
      <c r="N3274">
        <v>3.9</v>
      </c>
      <c r="O3274" t="s">
        <v>20</v>
      </c>
      <c r="P3274" s="4">
        <v>5</v>
      </c>
      <c r="Q3274" t="s">
        <v>63</v>
      </c>
      <c r="R3274" s="10" t="str">
        <f t="shared" si="102"/>
        <v>28-33</v>
      </c>
      <c r="S3274">
        <f t="shared" si="103"/>
        <v>31</v>
      </c>
    </row>
    <row r="3275" spans="1:19">
      <c r="A3275" t="s">
        <v>3349</v>
      </c>
      <c r="B3275" t="s">
        <v>13</v>
      </c>
      <c r="C3275" s="4">
        <v>33</v>
      </c>
      <c r="D3275" t="s">
        <v>24</v>
      </c>
      <c r="E3275" t="s">
        <v>25</v>
      </c>
      <c r="F3275" t="s">
        <v>36</v>
      </c>
      <c r="G3275" t="s">
        <v>27</v>
      </c>
      <c r="H3275" t="s">
        <v>48</v>
      </c>
      <c r="I3275" s="9">
        <v>45307</v>
      </c>
      <c r="J3275" s="9">
        <v>45329</v>
      </c>
      <c r="K3275" s="9">
        <v>45335</v>
      </c>
      <c r="L3275" t="s">
        <v>19</v>
      </c>
      <c r="M3275" s="5"/>
      <c r="O3275" t="s">
        <v>20</v>
      </c>
      <c r="P3275" s="5"/>
      <c r="Q3275" t="s">
        <v>28</v>
      </c>
      <c r="R3275" s="10" t="str">
        <f t="shared" si="102"/>
        <v>28-33</v>
      </c>
      <c r="S3275">
        <f t="shared" si="103"/>
        <v>28</v>
      </c>
    </row>
    <row r="3276" spans="1:19">
      <c r="A3276" t="s">
        <v>3350</v>
      </c>
      <c r="B3276" t="s">
        <v>30</v>
      </c>
      <c r="C3276" s="4">
        <v>33</v>
      </c>
      <c r="D3276" t="s">
        <v>58</v>
      </c>
      <c r="E3276" t="s">
        <v>59</v>
      </c>
      <c r="F3276" t="s">
        <v>78</v>
      </c>
      <c r="G3276" t="s">
        <v>17</v>
      </c>
      <c r="H3276" t="s">
        <v>18</v>
      </c>
      <c r="I3276" s="9">
        <v>45308</v>
      </c>
      <c r="J3276" s="9">
        <v>45322</v>
      </c>
      <c r="K3276" s="9">
        <v>45333</v>
      </c>
      <c r="L3276" t="s">
        <v>19</v>
      </c>
      <c r="M3276" s="4">
        <v>45737</v>
      </c>
      <c r="N3276">
        <v>3.7</v>
      </c>
      <c r="O3276" t="s">
        <v>20</v>
      </c>
      <c r="P3276" s="4">
        <v>5</v>
      </c>
      <c r="Q3276" t="s">
        <v>28</v>
      </c>
      <c r="R3276" s="10" t="str">
        <f t="shared" si="102"/>
        <v>28-33</v>
      </c>
      <c r="S3276">
        <f t="shared" si="103"/>
        <v>25</v>
      </c>
    </row>
    <row r="3277" spans="1:19">
      <c r="A3277" t="s">
        <v>3351</v>
      </c>
      <c r="B3277" t="s">
        <v>30</v>
      </c>
      <c r="C3277" s="4">
        <v>22</v>
      </c>
      <c r="D3277" t="s">
        <v>14</v>
      </c>
      <c r="E3277" t="s">
        <v>15</v>
      </c>
      <c r="F3277" t="s">
        <v>78</v>
      </c>
      <c r="G3277" t="s">
        <v>17</v>
      </c>
      <c r="H3277" t="s">
        <v>18</v>
      </c>
      <c r="I3277" s="9">
        <v>45308</v>
      </c>
      <c r="J3277" s="9">
        <v>45330</v>
      </c>
      <c r="K3277" s="9">
        <v>45336</v>
      </c>
      <c r="L3277" t="s">
        <v>75</v>
      </c>
      <c r="M3277" s="5"/>
      <c r="P3277" s="4">
        <v>5</v>
      </c>
      <c r="Q3277" t="s">
        <v>28</v>
      </c>
      <c r="R3277" s="10" t="str">
        <f t="shared" si="102"/>
        <v>22-27</v>
      </c>
      <c r="S3277">
        <f t="shared" si="103"/>
        <v>28</v>
      </c>
    </row>
    <row r="3278" spans="1:19">
      <c r="A3278" t="s">
        <v>3352</v>
      </c>
      <c r="B3278" t="s">
        <v>30</v>
      </c>
      <c r="C3278" s="4">
        <v>32</v>
      </c>
      <c r="D3278" t="s">
        <v>34</v>
      </c>
      <c r="E3278" t="s">
        <v>35</v>
      </c>
      <c r="F3278" t="s">
        <v>44</v>
      </c>
      <c r="G3278" t="s">
        <v>27</v>
      </c>
      <c r="H3278" t="s">
        <v>67</v>
      </c>
      <c r="I3278" s="9">
        <v>45308</v>
      </c>
      <c r="J3278" s="9">
        <v>45325</v>
      </c>
      <c r="K3278" s="9">
        <v>45336</v>
      </c>
      <c r="L3278" t="s">
        <v>38</v>
      </c>
      <c r="M3278" s="5"/>
      <c r="P3278" s="4">
        <v>4</v>
      </c>
      <c r="Q3278" t="s">
        <v>28</v>
      </c>
      <c r="R3278" s="10" t="str">
        <f t="shared" si="102"/>
        <v>28-33</v>
      </c>
      <c r="S3278">
        <f t="shared" si="103"/>
        <v>28</v>
      </c>
    </row>
    <row r="3279" spans="1:19">
      <c r="A3279" t="s">
        <v>3353</v>
      </c>
      <c r="B3279" t="s">
        <v>13</v>
      </c>
      <c r="C3279" s="4">
        <v>32</v>
      </c>
      <c r="D3279" t="s">
        <v>34</v>
      </c>
      <c r="E3279" t="s">
        <v>35</v>
      </c>
      <c r="F3279" t="s">
        <v>53</v>
      </c>
      <c r="G3279" t="s">
        <v>17</v>
      </c>
      <c r="H3279" t="s">
        <v>37</v>
      </c>
      <c r="I3279" s="9">
        <v>45309</v>
      </c>
      <c r="J3279" s="9">
        <v>45328</v>
      </c>
      <c r="K3279" s="9">
        <v>45336</v>
      </c>
      <c r="L3279" t="s">
        <v>19</v>
      </c>
      <c r="M3279" s="5"/>
      <c r="O3279" t="s">
        <v>20</v>
      </c>
      <c r="P3279" s="4">
        <v>3</v>
      </c>
      <c r="Q3279" t="s">
        <v>21</v>
      </c>
      <c r="R3279" s="10" t="str">
        <f t="shared" si="102"/>
        <v>28-33</v>
      </c>
      <c r="S3279">
        <f t="shared" si="103"/>
        <v>27</v>
      </c>
    </row>
    <row r="3280" spans="1:19">
      <c r="A3280" t="s">
        <v>3354</v>
      </c>
      <c r="B3280" t="s">
        <v>13</v>
      </c>
      <c r="C3280" s="4">
        <v>29</v>
      </c>
      <c r="D3280" t="s">
        <v>24</v>
      </c>
      <c r="E3280" t="s">
        <v>43</v>
      </c>
      <c r="F3280" t="s">
        <v>26</v>
      </c>
      <c r="G3280" t="s">
        <v>17</v>
      </c>
      <c r="H3280" t="s">
        <v>48</v>
      </c>
      <c r="I3280" s="9">
        <v>45309</v>
      </c>
      <c r="J3280" s="9">
        <v>45327</v>
      </c>
      <c r="K3280" s="9">
        <v>45333</v>
      </c>
      <c r="L3280" t="s">
        <v>19</v>
      </c>
      <c r="M3280" s="4">
        <v>66126</v>
      </c>
      <c r="N3280">
        <v>4.3</v>
      </c>
      <c r="O3280" t="s">
        <v>20</v>
      </c>
      <c r="P3280" s="4">
        <v>3</v>
      </c>
      <c r="Q3280" t="s">
        <v>28</v>
      </c>
      <c r="R3280" s="10" t="str">
        <f t="shared" si="102"/>
        <v>28-33</v>
      </c>
      <c r="S3280">
        <f t="shared" si="103"/>
        <v>24</v>
      </c>
    </row>
    <row r="3281" spans="1:19">
      <c r="A3281" t="s">
        <v>3355</v>
      </c>
      <c r="B3281" t="s">
        <v>30</v>
      </c>
      <c r="C3281" s="4">
        <v>40</v>
      </c>
      <c r="D3281" t="s">
        <v>24</v>
      </c>
      <c r="E3281" t="s">
        <v>43</v>
      </c>
      <c r="F3281" t="s">
        <v>96</v>
      </c>
      <c r="G3281" t="s">
        <v>17</v>
      </c>
      <c r="H3281" t="s">
        <v>18</v>
      </c>
      <c r="I3281" s="9">
        <v>45309</v>
      </c>
      <c r="J3281" s="9">
        <v>45317</v>
      </c>
      <c r="K3281" s="9">
        <v>45324</v>
      </c>
      <c r="L3281" t="s">
        <v>19</v>
      </c>
      <c r="M3281" s="4">
        <v>41535</v>
      </c>
      <c r="N3281">
        <v>3.9</v>
      </c>
      <c r="O3281" t="s">
        <v>45</v>
      </c>
      <c r="P3281" s="4">
        <v>1</v>
      </c>
      <c r="Q3281" t="s">
        <v>28</v>
      </c>
      <c r="R3281" s="10" t="str">
        <f t="shared" si="102"/>
        <v>40-45</v>
      </c>
      <c r="S3281">
        <f t="shared" si="103"/>
        <v>15</v>
      </c>
    </row>
    <row r="3282" spans="1:19">
      <c r="A3282" t="s">
        <v>3356</v>
      </c>
      <c r="B3282" t="s">
        <v>13</v>
      </c>
      <c r="C3282" s="4">
        <v>29</v>
      </c>
      <c r="D3282" t="s">
        <v>129</v>
      </c>
      <c r="E3282" t="s">
        <v>205</v>
      </c>
      <c r="F3282" t="s">
        <v>53</v>
      </c>
      <c r="G3282" t="s">
        <v>27</v>
      </c>
      <c r="H3282" t="s">
        <v>18</v>
      </c>
      <c r="I3282" s="9">
        <v>45309</v>
      </c>
      <c r="J3282" s="9">
        <v>45325</v>
      </c>
      <c r="K3282" s="9">
        <v>45330</v>
      </c>
      <c r="L3282" t="s">
        <v>38</v>
      </c>
      <c r="M3282" s="5"/>
      <c r="P3282" s="5"/>
      <c r="Q3282" t="s">
        <v>21</v>
      </c>
      <c r="R3282" s="10" t="str">
        <f t="shared" si="102"/>
        <v>28-33</v>
      </c>
      <c r="S3282">
        <f t="shared" si="103"/>
        <v>21</v>
      </c>
    </row>
    <row r="3283" spans="1:19">
      <c r="A3283" t="s">
        <v>3357</v>
      </c>
      <c r="B3283" t="s">
        <v>13</v>
      </c>
      <c r="C3283" s="4">
        <v>26</v>
      </c>
      <c r="D3283" t="s">
        <v>58</v>
      </c>
      <c r="E3283" t="s">
        <v>111</v>
      </c>
      <c r="F3283" t="s">
        <v>78</v>
      </c>
      <c r="G3283" t="s">
        <v>32</v>
      </c>
      <c r="H3283" t="s">
        <v>18</v>
      </c>
      <c r="I3283" s="9">
        <v>45309</v>
      </c>
      <c r="J3283" s="9">
        <v>45320</v>
      </c>
      <c r="K3283" s="9">
        <v>45332</v>
      </c>
      <c r="L3283" t="s">
        <v>56</v>
      </c>
      <c r="M3283" s="5"/>
      <c r="P3283" s="4">
        <v>4</v>
      </c>
      <c r="Q3283" t="s">
        <v>28</v>
      </c>
      <c r="R3283" s="10" t="str">
        <f t="shared" si="102"/>
        <v>22-27</v>
      </c>
      <c r="S3283">
        <f t="shared" si="103"/>
        <v>23</v>
      </c>
    </row>
    <row r="3284" spans="1:19">
      <c r="A3284" t="s">
        <v>3358</v>
      </c>
      <c r="B3284" t="s">
        <v>30</v>
      </c>
      <c r="C3284" s="4">
        <v>29</v>
      </c>
      <c r="D3284" t="s">
        <v>24</v>
      </c>
      <c r="E3284" t="s">
        <v>43</v>
      </c>
      <c r="F3284" t="s">
        <v>78</v>
      </c>
      <c r="G3284" t="s">
        <v>27</v>
      </c>
      <c r="H3284" t="s">
        <v>48</v>
      </c>
      <c r="I3284" s="9">
        <v>45310</v>
      </c>
      <c r="J3284" s="9">
        <v>45323</v>
      </c>
      <c r="K3284" s="9">
        <v>45330</v>
      </c>
      <c r="L3284" t="s">
        <v>19</v>
      </c>
      <c r="M3284" s="4">
        <v>53534</v>
      </c>
      <c r="N3284">
        <v>3.5</v>
      </c>
      <c r="O3284" t="s">
        <v>20</v>
      </c>
      <c r="P3284" s="5"/>
      <c r="Q3284" t="s">
        <v>28</v>
      </c>
      <c r="R3284" s="10" t="str">
        <f t="shared" si="102"/>
        <v>28-33</v>
      </c>
      <c r="S3284">
        <f t="shared" si="103"/>
        <v>20</v>
      </c>
    </row>
    <row r="3285" spans="1:19">
      <c r="A3285" t="s">
        <v>3359</v>
      </c>
      <c r="B3285" t="s">
        <v>30</v>
      </c>
      <c r="C3285" s="4">
        <v>42</v>
      </c>
      <c r="D3285" t="s">
        <v>14</v>
      </c>
      <c r="E3285" t="s">
        <v>65</v>
      </c>
      <c r="F3285" t="s">
        <v>78</v>
      </c>
      <c r="G3285" t="s">
        <v>17</v>
      </c>
      <c r="H3285" t="s">
        <v>37</v>
      </c>
      <c r="I3285" s="9">
        <v>45310</v>
      </c>
      <c r="J3285" s="9">
        <v>45325</v>
      </c>
      <c r="K3285" s="9">
        <v>45329</v>
      </c>
      <c r="L3285" t="s">
        <v>19</v>
      </c>
      <c r="M3285" s="4">
        <v>56928</v>
      </c>
      <c r="N3285">
        <v>4.5999999999999996</v>
      </c>
      <c r="O3285" t="s">
        <v>20</v>
      </c>
      <c r="P3285" s="4">
        <v>4</v>
      </c>
      <c r="Q3285" t="s">
        <v>21</v>
      </c>
      <c r="R3285" s="10" t="str">
        <f t="shared" si="102"/>
        <v>40-45</v>
      </c>
      <c r="S3285">
        <f t="shared" si="103"/>
        <v>19</v>
      </c>
    </row>
    <row r="3286" spans="1:19">
      <c r="A3286" t="s">
        <v>3360</v>
      </c>
      <c r="B3286" t="s">
        <v>13</v>
      </c>
      <c r="C3286" s="4">
        <v>38</v>
      </c>
      <c r="D3286" t="s">
        <v>14</v>
      </c>
      <c r="E3286" t="s">
        <v>15</v>
      </c>
      <c r="F3286" t="s">
        <v>78</v>
      </c>
      <c r="G3286" t="s">
        <v>27</v>
      </c>
      <c r="H3286" t="s">
        <v>18</v>
      </c>
      <c r="I3286" s="9">
        <v>45310</v>
      </c>
      <c r="J3286" s="9">
        <v>45320</v>
      </c>
      <c r="K3286" s="9">
        <v>45330</v>
      </c>
      <c r="L3286" t="s">
        <v>19</v>
      </c>
      <c r="M3286" s="4">
        <v>45712</v>
      </c>
      <c r="N3286">
        <v>4.4000000000000004</v>
      </c>
      <c r="O3286" t="s">
        <v>20</v>
      </c>
      <c r="P3286" s="4">
        <v>4</v>
      </c>
      <c r="Q3286" t="s">
        <v>28</v>
      </c>
      <c r="R3286" s="10" t="str">
        <f t="shared" si="102"/>
        <v>34-39</v>
      </c>
      <c r="S3286">
        <f t="shared" si="103"/>
        <v>20</v>
      </c>
    </row>
    <row r="3287" spans="1:19">
      <c r="A3287" t="s">
        <v>3361</v>
      </c>
      <c r="B3287" t="s">
        <v>13</v>
      </c>
      <c r="C3287" s="4">
        <v>26</v>
      </c>
      <c r="D3287" t="s">
        <v>24</v>
      </c>
      <c r="E3287" t="s">
        <v>43</v>
      </c>
      <c r="F3287" t="s">
        <v>106</v>
      </c>
      <c r="G3287" t="s">
        <v>32</v>
      </c>
      <c r="H3287" t="s">
        <v>48</v>
      </c>
      <c r="I3287" s="9">
        <v>45310</v>
      </c>
      <c r="J3287" s="9">
        <v>45321</v>
      </c>
      <c r="K3287" s="9">
        <v>45326</v>
      </c>
      <c r="L3287" t="s">
        <v>19</v>
      </c>
      <c r="M3287" s="4">
        <v>179922</v>
      </c>
      <c r="N3287">
        <v>4.4000000000000004</v>
      </c>
      <c r="O3287" t="s">
        <v>20</v>
      </c>
      <c r="P3287" s="4">
        <v>4</v>
      </c>
      <c r="Q3287" t="s">
        <v>63</v>
      </c>
      <c r="R3287" s="10" t="str">
        <f t="shared" si="102"/>
        <v>22-27</v>
      </c>
      <c r="S3287">
        <f t="shared" si="103"/>
        <v>16</v>
      </c>
    </row>
    <row r="3288" spans="1:19">
      <c r="A3288" t="s">
        <v>3362</v>
      </c>
      <c r="B3288" t="s">
        <v>13</v>
      </c>
      <c r="C3288" s="4">
        <v>37</v>
      </c>
      <c r="D3288" t="s">
        <v>34</v>
      </c>
      <c r="E3288" t="s">
        <v>35</v>
      </c>
      <c r="F3288" t="s">
        <v>106</v>
      </c>
      <c r="G3288" t="s">
        <v>27</v>
      </c>
      <c r="H3288" t="s">
        <v>37</v>
      </c>
      <c r="I3288" s="9">
        <v>45311</v>
      </c>
      <c r="J3288" s="9">
        <v>45321</v>
      </c>
      <c r="K3288" s="9">
        <v>45332</v>
      </c>
      <c r="L3288" t="s">
        <v>19</v>
      </c>
      <c r="M3288" s="4">
        <v>165357</v>
      </c>
      <c r="N3288">
        <v>4.0999999999999996</v>
      </c>
      <c r="O3288" t="s">
        <v>20</v>
      </c>
      <c r="P3288" s="4">
        <v>5</v>
      </c>
      <c r="Q3288" t="s">
        <v>28</v>
      </c>
      <c r="R3288" s="10" t="str">
        <f t="shared" si="102"/>
        <v>34-39</v>
      </c>
      <c r="S3288">
        <f t="shared" si="103"/>
        <v>21</v>
      </c>
    </row>
    <row r="3289" spans="1:19">
      <c r="A3289" t="s">
        <v>3363</v>
      </c>
      <c r="B3289" t="s">
        <v>30</v>
      </c>
      <c r="C3289" s="4">
        <v>25</v>
      </c>
      <c r="D3289" t="s">
        <v>34</v>
      </c>
      <c r="E3289" t="s">
        <v>35</v>
      </c>
      <c r="F3289" t="s">
        <v>36</v>
      </c>
      <c r="G3289" t="s">
        <v>32</v>
      </c>
      <c r="H3289" t="s">
        <v>37</v>
      </c>
      <c r="I3289" s="9">
        <v>45311</v>
      </c>
      <c r="J3289" s="9">
        <v>45330</v>
      </c>
      <c r="K3289" s="9">
        <v>45342</v>
      </c>
      <c r="L3289" t="s">
        <v>19</v>
      </c>
      <c r="M3289" s="5"/>
      <c r="O3289" t="s">
        <v>20</v>
      </c>
      <c r="P3289" s="4">
        <v>5</v>
      </c>
      <c r="Q3289" t="s">
        <v>28</v>
      </c>
      <c r="R3289" s="10" t="str">
        <f t="shared" si="102"/>
        <v>22-27</v>
      </c>
      <c r="S3289">
        <f t="shared" si="103"/>
        <v>31</v>
      </c>
    </row>
    <row r="3290" spans="1:19">
      <c r="A3290" t="s">
        <v>3364</v>
      </c>
      <c r="B3290" t="s">
        <v>23</v>
      </c>
      <c r="C3290" s="4">
        <v>23</v>
      </c>
      <c r="D3290" t="s">
        <v>129</v>
      </c>
      <c r="E3290" t="s">
        <v>130</v>
      </c>
      <c r="F3290" t="s">
        <v>53</v>
      </c>
      <c r="G3290" t="s">
        <v>17</v>
      </c>
      <c r="H3290" t="s">
        <v>18</v>
      </c>
      <c r="I3290" s="9">
        <v>45311</v>
      </c>
      <c r="J3290" s="9">
        <v>45329</v>
      </c>
      <c r="K3290" s="9">
        <v>45336</v>
      </c>
      <c r="L3290" t="s">
        <v>19</v>
      </c>
      <c r="M3290" s="4">
        <v>82776</v>
      </c>
      <c r="N3290">
        <v>4.2</v>
      </c>
      <c r="O3290" t="s">
        <v>20</v>
      </c>
      <c r="P3290" s="5"/>
      <c r="Q3290" t="s">
        <v>28</v>
      </c>
      <c r="R3290" s="10" t="str">
        <f t="shared" si="102"/>
        <v>22-27</v>
      </c>
      <c r="S3290">
        <f t="shared" si="103"/>
        <v>25</v>
      </c>
    </row>
    <row r="3291" spans="1:19">
      <c r="A3291" t="s">
        <v>3365</v>
      </c>
      <c r="B3291" t="s">
        <v>13</v>
      </c>
      <c r="C3291" s="4">
        <v>40</v>
      </c>
      <c r="D3291" t="s">
        <v>24</v>
      </c>
      <c r="E3291" t="s">
        <v>25</v>
      </c>
      <c r="F3291" t="s">
        <v>26</v>
      </c>
      <c r="G3291" t="s">
        <v>69</v>
      </c>
      <c r="H3291" t="s">
        <v>37</v>
      </c>
      <c r="I3291" s="9">
        <v>45311</v>
      </c>
      <c r="J3291" s="9">
        <v>45331</v>
      </c>
      <c r="K3291" s="9">
        <v>45337</v>
      </c>
      <c r="L3291" t="s">
        <v>19</v>
      </c>
      <c r="M3291" s="4">
        <v>52336</v>
      </c>
      <c r="N3291">
        <v>4.3</v>
      </c>
      <c r="O3291" t="s">
        <v>20</v>
      </c>
      <c r="P3291" s="4">
        <v>5</v>
      </c>
      <c r="Q3291" t="s">
        <v>28</v>
      </c>
      <c r="R3291" s="10" t="str">
        <f t="shared" si="102"/>
        <v>40-45</v>
      </c>
      <c r="S3291">
        <f t="shared" si="103"/>
        <v>26</v>
      </c>
    </row>
    <row r="3292" spans="1:19">
      <c r="A3292" t="s">
        <v>3366</v>
      </c>
      <c r="B3292" t="s">
        <v>13</v>
      </c>
      <c r="C3292" s="4">
        <v>50</v>
      </c>
      <c r="D3292" t="s">
        <v>24</v>
      </c>
      <c r="E3292" t="s">
        <v>43</v>
      </c>
      <c r="F3292" t="s">
        <v>96</v>
      </c>
      <c r="G3292" t="s">
        <v>17</v>
      </c>
      <c r="H3292" t="s">
        <v>48</v>
      </c>
      <c r="I3292" s="9">
        <v>45311</v>
      </c>
      <c r="J3292" s="9">
        <v>45323</v>
      </c>
      <c r="K3292" s="9">
        <v>45327</v>
      </c>
      <c r="L3292" t="s">
        <v>19</v>
      </c>
      <c r="M3292" s="4">
        <v>59719</v>
      </c>
      <c r="N3292">
        <v>4.8</v>
      </c>
      <c r="O3292" t="s">
        <v>20</v>
      </c>
      <c r="P3292" s="4">
        <v>4</v>
      </c>
      <c r="Q3292" t="s">
        <v>28</v>
      </c>
      <c r="R3292" s="10" t="str">
        <f t="shared" si="102"/>
        <v>46-51</v>
      </c>
      <c r="S3292">
        <f t="shared" si="103"/>
        <v>16</v>
      </c>
    </row>
    <row r="3293" spans="1:19">
      <c r="A3293" t="s">
        <v>3367</v>
      </c>
      <c r="B3293" t="s">
        <v>30</v>
      </c>
      <c r="C3293" s="4">
        <v>25</v>
      </c>
      <c r="D3293" t="s">
        <v>14</v>
      </c>
      <c r="E3293" t="s">
        <v>65</v>
      </c>
      <c r="F3293" t="s">
        <v>31</v>
      </c>
      <c r="G3293" t="s">
        <v>17</v>
      </c>
      <c r="H3293" t="s">
        <v>48</v>
      </c>
      <c r="I3293" s="9">
        <v>45311</v>
      </c>
      <c r="J3293" s="9">
        <v>45332</v>
      </c>
      <c r="K3293" s="9">
        <v>45342</v>
      </c>
      <c r="L3293" t="s">
        <v>38</v>
      </c>
      <c r="M3293" s="5"/>
      <c r="P3293" s="4">
        <v>5</v>
      </c>
      <c r="Q3293" t="s">
        <v>28</v>
      </c>
      <c r="R3293" s="10" t="str">
        <f t="shared" si="102"/>
        <v>22-27</v>
      </c>
      <c r="S3293">
        <f t="shared" si="103"/>
        <v>31</v>
      </c>
    </row>
    <row r="3294" spans="1:19">
      <c r="A3294" t="s">
        <v>3368</v>
      </c>
      <c r="B3294" t="s">
        <v>13</v>
      </c>
      <c r="C3294" s="4">
        <v>35</v>
      </c>
      <c r="D3294" t="s">
        <v>14</v>
      </c>
      <c r="E3294" t="s">
        <v>15</v>
      </c>
      <c r="F3294" t="s">
        <v>96</v>
      </c>
      <c r="G3294" t="s">
        <v>32</v>
      </c>
      <c r="H3294" t="s">
        <v>37</v>
      </c>
      <c r="I3294" s="9">
        <v>45311</v>
      </c>
      <c r="J3294" s="9">
        <v>45325</v>
      </c>
      <c r="K3294" s="9">
        <v>45333</v>
      </c>
      <c r="L3294" t="s">
        <v>19</v>
      </c>
      <c r="M3294" s="4">
        <v>36512</v>
      </c>
      <c r="N3294">
        <v>3.9</v>
      </c>
      <c r="O3294" t="s">
        <v>20</v>
      </c>
      <c r="P3294" s="4">
        <v>4</v>
      </c>
      <c r="Q3294" t="s">
        <v>28</v>
      </c>
      <c r="R3294" s="10" t="str">
        <f t="shared" si="102"/>
        <v>34-39</v>
      </c>
      <c r="S3294">
        <f t="shared" si="103"/>
        <v>22</v>
      </c>
    </row>
    <row r="3295" spans="1:19">
      <c r="A3295" t="s">
        <v>3369</v>
      </c>
      <c r="B3295" t="s">
        <v>13</v>
      </c>
      <c r="C3295" s="4">
        <v>25</v>
      </c>
      <c r="D3295" t="s">
        <v>24</v>
      </c>
      <c r="E3295" t="s">
        <v>25</v>
      </c>
      <c r="F3295" t="s">
        <v>125</v>
      </c>
      <c r="G3295" t="s">
        <v>17</v>
      </c>
      <c r="H3295" t="s">
        <v>48</v>
      </c>
      <c r="I3295" s="9">
        <v>45311</v>
      </c>
      <c r="J3295" s="9">
        <v>45325</v>
      </c>
      <c r="K3295" s="9">
        <v>45335</v>
      </c>
      <c r="L3295" t="s">
        <v>19</v>
      </c>
      <c r="M3295" s="4">
        <v>92928</v>
      </c>
      <c r="N3295">
        <v>4.2</v>
      </c>
      <c r="O3295" t="s">
        <v>20</v>
      </c>
      <c r="P3295" s="4">
        <v>5</v>
      </c>
      <c r="Q3295" t="s">
        <v>28</v>
      </c>
      <c r="R3295" s="10" t="str">
        <f t="shared" si="102"/>
        <v>22-27</v>
      </c>
      <c r="S3295">
        <f t="shared" si="103"/>
        <v>24</v>
      </c>
    </row>
    <row r="3296" spans="1:19">
      <c r="A3296" t="s">
        <v>3370</v>
      </c>
      <c r="B3296" t="s">
        <v>23</v>
      </c>
      <c r="C3296" s="4">
        <v>39</v>
      </c>
      <c r="D3296" t="s">
        <v>24</v>
      </c>
      <c r="E3296" t="s">
        <v>43</v>
      </c>
      <c r="F3296" t="s">
        <v>61</v>
      </c>
      <c r="G3296" t="s">
        <v>32</v>
      </c>
      <c r="H3296" t="s">
        <v>18</v>
      </c>
      <c r="I3296" s="9">
        <v>45312</v>
      </c>
      <c r="J3296" s="9">
        <v>45325</v>
      </c>
      <c r="K3296" s="9">
        <v>45332</v>
      </c>
      <c r="L3296" t="s">
        <v>19</v>
      </c>
      <c r="M3296" s="4">
        <v>59107</v>
      </c>
      <c r="N3296">
        <v>4.8</v>
      </c>
      <c r="O3296" t="s">
        <v>45</v>
      </c>
      <c r="P3296" s="4">
        <v>5</v>
      </c>
      <c r="Q3296" t="s">
        <v>28</v>
      </c>
      <c r="R3296" s="10" t="str">
        <f t="shared" si="102"/>
        <v>34-39</v>
      </c>
      <c r="S3296">
        <f t="shared" si="103"/>
        <v>20</v>
      </c>
    </row>
    <row r="3297" spans="1:19">
      <c r="A3297" t="s">
        <v>3371</v>
      </c>
      <c r="B3297" t="s">
        <v>13</v>
      </c>
      <c r="C3297" s="4">
        <v>31</v>
      </c>
      <c r="D3297" t="s">
        <v>14</v>
      </c>
      <c r="E3297" t="s">
        <v>15</v>
      </c>
      <c r="F3297" t="s">
        <v>50</v>
      </c>
      <c r="G3297" t="s">
        <v>27</v>
      </c>
      <c r="H3297" t="s">
        <v>18</v>
      </c>
      <c r="I3297" s="9">
        <v>45312</v>
      </c>
      <c r="J3297" s="9">
        <v>45333</v>
      </c>
      <c r="K3297" s="9">
        <v>45342</v>
      </c>
      <c r="L3297" t="s">
        <v>19</v>
      </c>
      <c r="M3297" s="4">
        <v>46990</v>
      </c>
      <c r="N3297">
        <v>3.7</v>
      </c>
      <c r="O3297" t="s">
        <v>20</v>
      </c>
      <c r="P3297" s="4">
        <v>4</v>
      </c>
      <c r="Q3297" t="s">
        <v>28</v>
      </c>
      <c r="R3297" s="10" t="str">
        <f t="shared" si="102"/>
        <v>28-33</v>
      </c>
      <c r="S3297">
        <f t="shared" si="103"/>
        <v>30</v>
      </c>
    </row>
    <row r="3298" spans="1:19">
      <c r="A3298" t="s">
        <v>3372</v>
      </c>
      <c r="B3298" t="s">
        <v>30</v>
      </c>
      <c r="C3298" s="4">
        <v>35</v>
      </c>
      <c r="D3298" t="s">
        <v>14</v>
      </c>
      <c r="E3298" t="s">
        <v>15</v>
      </c>
      <c r="F3298" t="s">
        <v>96</v>
      </c>
      <c r="G3298" t="s">
        <v>17</v>
      </c>
      <c r="H3298" t="s">
        <v>37</v>
      </c>
      <c r="I3298" s="9">
        <v>45312</v>
      </c>
      <c r="J3298" s="9">
        <v>45333</v>
      </c>
      <c r="K3298" s="9">
        <v>45344</v>
      </c>
      <c r="L3298" t="s">
        <v>19</v>
      </c>
      <c r="M3298" s="4">
        <v>53229</v>
      </c>
      <c r="N3298">
        <v>4.9000000000000004</v>
      </c>
      <c r="O3298" t="s">
        <v>45</v>
      </c>
      <c r="P3298" s="4">
        <v>5</v>
      </c>
      <c r="Q3298" t="s">
        <v>28</v>
      </c>
      <c r="R3298" s="10" t="str">
        <f t="shared" si="102"/>
        <v>34-39</v>
      </c>
      <c r="S3298">
        <f t="shared" si="103"/>
        <v>32</v>
      </c>
    </row>
    <row r="3299" spans="1:19">
      <c r="A3299" t="s">
        <v>3373</v>
      </c>
      <c r="B3299" t="s">
        <v>13</v>
      </c>
      <c r="C3299" s="4">
        <v>37</v>
      </c>
      <c r="D3299" t="s">
        <v>14</v>
      </c>
      <c r="E3299" t="s">
        <v>65</v>
      </c>
      <c r="F3299" t="s">
        <v>36</v>
      </c>
      <c r="G3299" t="s">
        <v>32</v>
      </c>
      <c r="H3299" t="s">
        <v>67</v>
      </c>
      <c r="I3299" s="9">
        <v>45313</v>
      </c>
      <c r="J3299" s="9">
        <v>45335</v>
      </c>
      <c r="K3299" s="9">
        <v>45347</v>
      </c>
      <c r="L3299" t="s">
        <v>19</v>
      </c>
      <c r="M3299" s="4">
        <v>77556</v>
      </c>
      <c r="N3299">
        <v>3.5</v>
      </c>
      <c r="O3299" t="s">
        <v>20</v>
      </c>
      <c r="P3299" s="4">
        <v>4</v>
      </c>
      <c r="Q3299" t="s">
        <v>28</v>
      </c>
      <c r="R3299" s="10" t="str">
        <f t="shared" si="102"/>
        <v>34-39</v>
      </c>
      <c r="S3299">
        <f t="shared" si="103"/>
        <v>34</v>
      </c>
    </row>
    <row r="3300" spans="1:19">
      <c r="A3300" t="s">
        <v>3374</v>
      </c>
      <c r="B3300" t="s">
        <v>13</v>
      </c>
      <c r="C3300" s="4">
        <v>31</v>
      </c>
      <c r="D3300" t="s">
        <v>14</v>
      </c>
      <c r="E3300" t="s">
        <v>15</v>
      </c>
      <c r="F3300" t="s">
        <v>125</v>
      </c>
      <c r="G3300" t="s">
        <v>32</v>
      </c>
      <c r="H3300" t="s">
        <v>18</v>
      </c>
      <c r="I3300" s="9">
        <v>45313</v>
      </c>
      <c r="J3300" s="9">
        <v>45322</v>
      </c>
      <c r="K3300" s="9">
        <v>45328</v>
      </c>
      <c r="L3300" t="s">
        <v>19</v>
      </c>
      <c r="M3300" s="4">
        <v>130314</v>
      </c>
      <c r="N3300">
        <v>3.7</v>
      </c>
      <c r="O3300" t="s">
        <v>20</v>
      </c>
      <c r="P3300" s="4">
        <v>4</v>
      </c>
      <c r="Q3300" t="s">
        <v>21</v>
      </c>
      <c r="R3300" s="10" t="str">
        <f t="shared" si="102"/>
        <v>28-33</v>
      </c>
      <c r="S3300">
        <f t="shared" si="103"/>
        <v>15</v>
      </c>
    </row>
    <row r="3301" spans="1:19">
      <c r="A3301" t="s">
        <v>3375</v>
      </c>
      <c r="B3301" t="s">
        <v>30</v>
      </c>
      <c r="C3301" s="4">
        <v>31</v>
      </c>
      <c r="D3301" t="s">
        <v>24</v>
      </c>
      <c r="E3301" t="s">
        <v>25</v>
      </c>
      <c r="F3301" t="s">
        <v>36</v>
      </c>
      <c r="G3301" t="s">
        <v>32</v>
      </c>
      <c r="H3301" t="s">
        <v>37</v>
      </c>
      <c r="I3301" s="9">
        <v>45313</v>
      </c>
      <c r="J3301" s="9">
        <v>45331</v>
      </c>
      <c r="K3301" s="9">
        <v>45339</v>
      </c>
      <c r="L3301" t="s">
        <v>19</v>
      </c>
      <c r="M3301" s="5"/>
      <c r="O3301" t="s">
        <v>45</v>
      </c>
      <c r="P3301" s="4">
        <v>5</v>
      </c>
      <c r="Q3301" t="s">
        <v>28</v>
      </c>
      <c r="R3301" s="10" t="str">
        <f t="shared" si="102"/>
        <v>28-33</v>
      </c>
      <c r="S3301">
        <f t="shared" si="103"/>
        <v>26</v>
      </c>
    </row>
    <row r="3302" spans="1:19">
      <c r="A3302" t="s">
        <v>3376</v>
      </c>
      <c r="B3302" t="s">
        <v>13</v>
      </c>
      <c r="C3302" s="4">
        <v>34</v>
      </c>
      <c r="D3302" t="s">
        <v>24</v>
      </c>
      <c r="E3302" t="s">
        <v>43</v>
      </c>
      <c r="F3302" t="s">
        <v>53</v>
      </c>
      <c r="G3302" t="s">
        <v>17</v>
      </c>
      <c r="H3302" t="s">
        <v>48</v>
      </c>
      <c r="I3302" s="9">
        <v>45314</v>
      </c>
      <c r="J3302" s="9">
        <v>45325</v>
      </c>
      <c r="K3302" s="9">
        <v>45332</v>
      </c>
      <c r="L3302" t="s">
        <v>19</v>
      </c>
      <c r="M3302" s="5"/>
      <c r="O3302" t="s">
        <v>20</v>
      </c>
      <c r="P3302" s="4">
        <v>4</v>
      </c>
      <c r="Q3302" t="s">
        <v>28</v>
      </c>
      <c r="R3302" s="10" t="str">
        <f t="shared" si="102"/>
        <v>34-39</v>
      </c>
      <c r="S3302">
        <f t="shared" si="103"/>
        <v>18</v>
      </c>
    </row>
    <row r="3303" spans="1:19">
      <c r="A3303" t="s">
        <v>3377</v>
      </c>
      <c r="B3303" t="s">
        <v>23</v>
      </c>
      <c r="C3303" s="4">
        <v>39</v>
      </c>
      <c r="D3303" t="s">
        <v>14</v>
      </c>
      <c r="E3303" t="s">
        <v>65</v>
      </c>
      <c r="F3303" t="s">
        <v>44</v>
      </c>
      <c r="G3303" t="s">
        <v>66</v>
      </c>
      <c r="H3303" t="s">
        <v>18</v>
      </c>
      <c r="I3303" s="9">
        <v>45314</v>
      </c>
      <c r="J3303" s="9">
        <v>45335</v>
      </c>
      <c r="K3303" s="9">
        <v>45343</v>
      </c>
      <c r="L3303" t="s">
        <v>19</v>
      </c>
      <c r="M3303" s="4">
        <v>82662</v>
      </c>
      <c r="N3303">
        <v>4.7</v>
      </c>
      <c r="O3303" t="s">
        <v>20</v>
      </c>
      <c r="P3303" s="4">
        <v>5</v>
      </c>
      <c r="Q3303" t="s">
        <v>28</v>
      </c>
      <c r="R3303" s="10" t="str">
        <f t="shared" si="102"/>
        <v>34-39</v>
      </c>
      <c r="S3303">
        <f t="shared" si="103"/>
        <v>29</v>
      </c>
    </row>
    <row r="3304" spans="1:19">
      <c r="A3304" t="s">
        <v>3378</v>
      </c>
      <c r="B3304" t="s">
        <v>13</v>
      </c>
      <c r="C3304" s="4">
        <v>22</v>
      </c>
      <c r="D3304" t="s">
        <v>34</v>
      </c>
      <c r="E3304" t="s">
        <v>35</v>
      </c>
      <c r="F3304" t="s">
        <v>86</v>
      </c>
      <c r="G3304" t="s">
        <v>27</v>
      </c>
      <c r="H3304" t="s">
        <v>48</v>
      </c>
      <c r="I3304" s="9">
        <v>45314</v>
      </c>
      <c r="J3304" s="9">
        <v>45328</v>
      </c>
      <c r="K3304" s="9">
        <v>45339</v>
      </c>
      <c r="L3304" t="s">
        <v>19</v>
      </c>
      <c r="M3304" s="5"/>
      <c r="O3304" t="s">
        <v>20</v>
      </c>
      <c r="P3304" s="4">
        <v>3</v>
      </c>
      <c r="Q3304" t="s">
        <v>28</v>
      </c>
      <c r="R3304" s="10" t="str">
        <f t="shared" si="102"/>
        <v>22-27</v>
      </c>
      <c r="S3304">
        <f t="shared" si="103"/>
        <v>25</v>
      </c>
    </row>
    <row r="3305" spans="1:19">
      <c r="A3305" t="s">
        <v>3379</v>
      </c>
      <c r="B3305" t="s">
        <v>13</v>
      </c>
      <c r="C3305" s="4">
        <v>32</v>
      </c>
      <c r="D3305" t="s">
        <v>80</v>
      </c>
      <c r="E3305" t="s">
        <v>81</v>
      </c>
      <c r="F3305" t="s">
        <v>31</v>
      </c>
      <c r="G3305" t="s">
        <v>27</v>
      </c>
      <c r="H3305" t="s">
        <v>67</v>
      </c>
      <c r="I3305" s="9">
        <v>45314</v>
      </c>
      <c r="J3305" s="9">
        <v>45326</v>
      </c>
      <c r="K3305" s="9">
        <v>45337</v>
      </c>
      <c r="L3305" t="s">
        <v>19</v>
      </c>
      <c r="M3305" s="4">
        <v>63951</v>
      </c>
      <c r="N3305">
        <v>4</v>
      </c>
      <c r="O3305" t="s">
        <v>20</v>
      </c>
      <c r="P3305" s="5"/>
      <c r="Q3305" t="s">
        <v>21</v>
      </c>
      <c r="R3305" s="10" t="str">
        <f t="shared" si="102"/>
        <v>28-33</v>
      </c>
      <c r="S3305">
        <f t="shared" si="103"/>
        <v>23</v>
      </c>
    </row>
    <row r="3306" spans="1:19">
      <c r="A3306" t="s">
        <v>3380</v>
      </c>
      <c r="B3306" t="s">
        <v>13</v>
      </c>
      <c r="C3306" s="4">
        <v>34</v>
      </c>
      <c r="D3306" t="s">
        <v>14</v>
      </c>
      <c r="E3306" t="s">
        <v>65</v>
      </c>
      <c r="F3306" t="s">
        <v>106</v>
      </c>
      <c r="G3306" t="s">
        <v>27</v>
      </c>
      <c r="H3306" t="s">
        <v>37</v>
      </c>
      <c r="I3306" s="9">
        <v>45314</v>
      </c>
      <c r="J3306" s="9">
        <v>45335</v>
      </c>
      <c r="K3306" s="9">
        <v>45345</v>
      </c>
      <c r="L3306" t="s">
        <v>19</v>
      </c>
      <c r="M3306" s="4">
        <v>188557</v>
      </c>
      <c r="N3306">
        <v>4.4000000000000004</v>
      </c>
      <c r="O3306" t="s">
        <v>20</v>
      </c>
      <c r="P3306" s="4">
        <v>2</v>
      </c>
      <c r="Q3306" t="s">
        <v>28</v>
      </c>
      <c r="R3306" s="10" t="str">
        <f t="shared" si="102"/>
        <v>34-39</v>
      </c>
      <c r="S3306">
        <f t="shared" si="103"/>
        <v>31</v>
      </c>
    </row>
    <row r="3307" spans="1:19">
      <c r="A3307" t="s">
        <v>3381</v>
      </c>
      <c r="B3307" t="s">
        <v>13</v>
      </c>
      <c r="C3307" s="4">
        <v>33</v>
      </c>
      <c r="D3307" t="s">
        <v>14</v>
      </c>
      <c r="E3307" t="s">
        <v>15</v>
      </c>
      <c r="F3307" t="s">
        <v>106</v>
      </c>
      <c r="G3307" t="s">
        <v>66</v>
      </c>
      <c r="H3307" t="s">
        <v>48</v>
      </c>
      <c r="I3307" s="9">
        <v>45315</v>
      </c>
      <c r="J3307" s="9">
        <v>45327</v>
      </c>
      <c r="K3307" s="9">
        <v>45336</v>
      </c>
      <c r="L3307" t="s">
        <v>38</v>
      </c>
      <c r="M3307" s="5"/>
      <c r="P3307" s="4">
        <v>4</v>
      </c>
      <c r="Q3307" t="s">
        <v>21</v>
      </c>
      <c r="R3307" s="10" t="str">
        <f t="shared" si="102"/>
        <v>28-33</v>
      </c>
      <c r="S3307">
        <f t="shared" si="103"/>
        <v>21</v>
      </c>
    </row>
    <row r="3308" spans="1:19">
      <c r="A3308" t="s">
        <v>3382</v>
      </c>
      <c r="B3308" t="s">
        <v>13</v>
      </c>
      <c r="C3308" s="4">
        <v>31</v>
      </c>
      <c r="D3308" t="s">
        <v>34</v>
      </c>
      <c r="E3308" t="s">
        <v>35</v>
      </c>
      <c r="F3308" t="s">
        <v>125</v>
      </c>
      <c r="G3308" t="s">
        <v>27</v>
      </c>
      <c r="H3308" t="s">
        <v>67</v>
      </c>
      <c r="I3308" s="9">
        <v>45315</v>
      </c>
      <c r="J3308" s="9">
        <v>45333</v>
      </c>
      <c r="K3308" s="9">
        <v>45345</v>
      </c>
      <c r="L3308" t="s">
        <v>38</v>
      </c>
      <c r="M3308" s="5"/>
      <c r="P3308" s="4">
        <v>4</v>
      </c>
      <c r="Q3308" t="s">
        <v>28</v>
      </c>
      <c r="R3308" s="10" t="str">
        <f t="shared" si="102"/>
        <v>28-33</v>
      </c>
      <c r="S3308">
        <f t="shared" si="103"/>
        <v>30</v>
      </c>
    </row>
    <row r="3309" spans="1:19">
      <c r="A3309" t="s">
        <v>3383</v>
      </c>
      <c r="B3309" t="s">
        <v>13</v>
      </c>
      <c r="C3309" s="4">
        <v>25</v>
      </c>
      <c r="D3309" t="s">
        <v>14</v>
      </c>
      <c r="E3309" t="s">
        <v>65</v>
      </c>
      <c r="F3309" t="s">
        <v>36</v>
      </c>
      <c r="G3309" t="s">
        <v>32</v>
      </c>
      <c r="H3309" t="s">
        <v>18</v>
      </c>
      <c r="I3309" s="9">
        <v>45315</v>
      </c>
      <c r="J3309" s="9">
        <v>45325</v>
      </c>
      <c r="K3309" s="9">
        <v>45336</v>
      </c>
      <c r="L3309" t="s">
        <v>19</v>
      </c>
      <c r="M3309" s="5"/>
      <c r="O3309" t="s">
        <v>20</v>
      </c>
      <c r="P3309" s="4">
        <v>4</v>
      </c>
      <c r="Q3309" t="s">
        <v>28</v>
      </c>
      <c r="R3309" s="10" t="str">
        <f t="shared" si="102"/>
        <v>22-27</v>
      </c>
      <c r="S3309">
        <f t="shared" si="103"/>
        <v>21</v>
      </c>
    </row>
    <row r="3310" spans="1:19">
      <c r="A3310" t="s">
        <v>3384</v>
      </c>
      <c r="B3310" t="s">
        <v>13</v>
      </c>
      <c r="C3310" s="4">
        <v>35</v>
      </c>
      <c r="D3310" t="s">
        <v>58</v>
      </c>
      <c r="E3310" t="s">
        <v>59</v>
      </c>
      <c r="F3310" t="s">
        <v>36</v>
      </c>
      <c r="G3310" t="s">
        <v>27</v>
      </c>
      <c r="H3310" t="s">
        <v>48</v>
      </c>
      <c r="I3310" s="9">
        <v>45315</v>
      </c>
      <c r="J3310" s="9">
        <v>45327</v>
      </c>
      <c r="K3310" s="9">
        <v>45335</v>
      </c>
      <c r="L3310" t="s">
        <v>38</v>
      </c>
      <c r="M3310" s="5"/>
      <c r="P3310" s="4">
        <v>4</v>
      </c>
      <c r="Q3310" t="s">
        <v>21</v>
      </c>
      <c r="R3310" s="10" t="str">
        <f t="shared" si="102"/>
        <v>34-39</v>
      </c>
      <c r="S3310">
        <f t="shared" si="103"/>
        <v>20</v>
      </c>
    </row>
    <row r="3311" spans="1:19">
      <c r="A3311" t="s">
        <v>3385</v>
      </c>
      <c r="B3311" t="s">
        <v>13</v>
      </c>
      <c r="C3311" s="4">
        <v>32</v>
      </c>
      <c r="D3311" t="s">
        <v>24</v>
      </c>
      <c r="E3311" t="s">
        <v>43</v>
      </c>
      <c r="F3311" t="s">
        <v>36</v>
      </c>
      <c r="G3311" t="s">
        <v>27</v>
      </c>
      <c r="H3311" t="s">
        <v>18</v>
      </c>
      <c r="I3311" s="9">
        <v>45316</v>
      </c>
      <c r="J3311" s="9">
        <v>45334</v>
      </c>
      <c r="K3311" s="9">
        <v>45339</v>
      </c>
      <c r="L3311" t="s">
        <v>19</v>
      </c>
      <c r="M3311" s="4">
        <v>64886</v>
      </c>
      <c r="N3311">
        <v>4.3</v>
      </c>
      <c r="O3311" t="s">
        <v>20</v>
      </c>
      <c r="P3311" s="4">
        <v>1</v>
      </c>
      <c r="Q3311" t="s">
        <v>28</v>
      </c>
      <c r="R3311" s="10" t="str">
        <f t="shared" si="102"/>
        <v>28-33</v>
      </c>
      <c r="S3311">
        <f t="shared" si="103"/>
        <v>23</v>
      </c>
    </row>
    <row r="3312" spans="1:19">
      <c r="A3312" t="s">
        <v>3386</v>
      </c>
      <c r="B3312" t="s">
        <v>30</v>
      </c>
      <c r="C3312" s="4">
        <v>38</v>
      </c>
      <c r="D3312" t="s">
        <v>24</v>
      </c>
      <c r="E3312" t="s">
        <v>43</v>
      </c>
      <c r="F3312" t="s">
        <v>73</v>
      </c>
      <c r="G3312" t="s">
        <v>17</v>
      </c>
      <c r="H3312" t="s">
        <v>37</v>
      </c>
      <c r="I3312" s="9">
        <v>45316</v>
      </c>
      <c r="J3312" s="9">
        <v>45333</v>
      </c>
      <c r="K3312" s="9">
        <v>45340</v>
      </c>
      <c r="L3312" t="s">
        <v>19</v>
      </c>
      <c r="M3312" s="4">
        <v>211431</v>
      </c>
      <c r="N3312">
        <v>4.9000000000000004</v>
      </c>
      <c r="O3312" t="s">
        <v>20</v>
      </c>
      <c r="P3312" s="4">
        <v>4</v>
      </c>
      <c r="Q3312" t="s">
        <v>28</v>
      </c>
      <c r="R3312" s="10" t="str">
        <f t="shared" si="102"/>
        <v>34-39</v>
      </c>
      <c r="S3312">
        <f t="shared" si="103"/>
        <v>24</v>
      </c>
    </row>
    <row r="3313" spans="1:19">
      <c r="A3313" t="s">
        <v>3387</v>
      </c>
      <c r="B3313" t="s">
        <v>30</v>
      </c>
      <c r="C3313" s="4">
        <v>34</v>
      </c>
      <c r="D3313" t="s">
        <v>14</v>
      </c>
      <c r="E3313" t="s">
        <v>15</v>
      </c>
      <c r="F3313" t="s">
        <v>44</v>
      </c>
      <c r="G3313" t="s">
        <v>17</v>
      </c>
      <c r="H3313" t="s">
        <v>18</v>
      </c>
      <c r="I3313" s="9">
        <v>45316</v>
      </c>
      <c r="J3313" s="9">
        <v>45327</v>
      </c>
      <c r="K3313" s="9">
        <v>45332</v>
      </c>
      <c r="L3313" t="s">
        <v>56</v>
      </c>
      <c r="M3313" s="5"/>
      <c r="P3313" s="4">
        <v>3</v>
      </c>
      <c r="Q3313" t="s">
        <v>28</v>
      </c>
      <c r="R3313" s="10" t="str">
        <f t="shared" si="102"/>
        <v>34-39</v>
      </c>
      <c r="S3313">
        <f t="shared" si="103"/>
        <v>16</v>
      </c>
    </row>
    <row r="3314" spans="1:19">
      <c r="A3314" t="s">
        <v>3388</v>
      </c>
      <c r="B3314" t="s">
        <v>30</v>
      </c>
      <c r="C3314" s="4">
        <v>35</v>
      </c>
      <c r="D3314" t="s">
        <v>14</v>
      </c>
      <c r="E3314" t="s">
        <v>15</v>
      </c>
      <c r="F3314" t="s">
        <v>73</v>
      </c>
      <c r="G3314" t="s">
        <v>27</v>
      </c>
      <c r="H3314" t="s">
        <v>67</v>
      </c>
      <c r="I3314" s="9">
        <v>45316</v>
      </c>
      <c r="J3314" s="9">
        <v>45330</v>
      </c>
      <c r="K3314" s="9">
        <v>45338</v>
      </c>
      <c r="L3314" t="s">
        <v>75</v>
      </c>
      <c r="M3314" s="5"/>
      <c r="P3314" s="5"/>
      <c r="Q3314" t="s">
        <v>28</v>
      </c>
      <c r="R3314" s="10" t="str">
        <f t="shared" si="102"/>
        <v>34-39</v>
      </c>
      <c r="S3314">
        <f t="shared" si="103"/>
        <v>22</v>
      </c>
    </row>
    <row r="3315" spans="1:19">
      <c r="A3315" t="s">
        <v>3389</v>
      </c>
      <c r="B3315" t="s">
        <v>13</v>
      </c>
      <c r="C3315" s="4">
        <v>22</v>
      </c>
      <c r="D3315" t="s">
        <v>129</v>
      </c>
      <c r="E3315" t="s">
        <v>205</v>
      </c>
      <c r="F3315" t="s">
        <v>36</v>
      </c>
      <c r="G3315" t="s">
        <v>17</v>
      </c>
      <c r="H3315" t="s">
        <v>37</v>
      </c>
      <c r="I3315" s="9">
        <v>45317</v>
      </c>
      <c r="J3315" s="9">
        <v>45328</v>
      </c>
      <c r="K3315" s="9">
        <v>45338</v>
      </c>
      <c r="L3315" t="s">
        <v>19</v>
      </c>
      <c r="M3315" s="5"/>
      <c r="O3315" t="s">
        <v>20</v>
      </c>
      <c r="P3315" s="5"/>
      <c r="Q3315" t="s">
        <v>28</v>
      </c>
      <c r="R3315" s="10" t="str">
        <f t="shared" si="102"/>
        <v>22-27</v>
      </c>
      <c r="S3315">
        <f t="shared" si="103"/>
        <v>21</v>
      </c>
    </row>
    <row r="3316" spans="1:19">
      <c r="A3316" t="s">
        <v>3390</v>
      </c>
      <c r="B3316" t="s">
        <v>13</v>
      </c>
      <c r="C3316" s="4">
        <v>23</v>
      </c>
      <c r="D3316" t="s">
        <v>34</v>
      </c>
      <c r="E3316" t="s">
        <v>35</v>
      </c>
      <c r="F3316" t="s">
        <v>16</v>
      </c>
      <c r="G3316" t="s">
        <v>27</v>
      </c>
      <c r="H3316" t="s">
        <v>18</v>
      </c>
      <c r="I3316" s="9">
        <v>45317</v>
      </c>
      <c r="J3316" s="9">
        <v>45326</v>
      </c>
      <c r="K3316" s="9">
        <v>45337</v>
      </c>
      <c r="L3316" t="s">
        <v>38</v>
      </c>
      <c r="M3316" s="5"/>
      <c r="P3316" s="5"/>
      <c r="Q3316" t="s">
        <v>28</v>
      </c>
      <c r="R3316" s="10" t="str">
        <f t="shared" si="102"/>
        <v>22-27</v>
      </c>
      <c r="S3316">
        <f t="shared" si="103"/>
        <v>20</v>
      </c>
    </row>
    <row r="3317" spans="1:19">
      <c r="A3317" t="s">
        <v>3391</v>
      </c>
      <c r="B3317" t="s">
        <v>30</v>
      </c>
      <c r="C3317" s="4">
        <v>31</v>
      </c>
      <c r="D3317" t="s">
        <v>14</v>
      </c>
      <c r="E3317" t="s">
        <v>15</v>
      </c>
      <c r="F3317" t="s">
        <v>53</v>
      </c>
      <c r="G3317" t="s">
        <v>17</v>
      </c>
      <c r="H3317" t="s">
        <v>51</v>
      </c>
      <c r="I3317" s="9">
        <v>45317</v>
      </c>
      <c r="J3317" s="9">
        <v>45327</v>
      </c>
      <c r="K3317" s="9">
        <v>45336</v>
      </c>
      <c r="L3317" t="s">
        <v>38</v>
      </c>
      <c r="M3317" s="5"/>
      <c r="P3317" s="4">
        <v>5</v>
      </c>
      <c r="Q3317" t="s">
        <v>28</v>
      </c>
      <c r="R3317" s="10" t="str">
        <f t="shared" si="102"/>
        <v>28-33</v>
      </c>
      <c r="S3317">
        <f t="shared" si="103"/>
        <v>19</v>
      </c>
    </row>
    <row r="3318" spans="1:19">
      <c r="A3318" t="s">
        <v>3392</v>
      </c>
      <c r="B3318" t="s">
        <v>13</v>
      </c>
      <c r="C3318" s="4">
        <v>39</v>
      </c>
      <c r="D3318" t="s">
        <v>14</v>
      </c>
      <c r="E3318" t="s">
        <v>65</v>
      </c>
      <c r="F3318" t="s">
        <v>86</v>
      </c>
      <c r="G3318" t="s">
        <v>27</v>
      </c>
      <c r="H3318" t="s">
        <v>37</v>
      </c>
      <c r="I3318" s="9">
        <v>45317</v>
      </c>
      <c r="J3318" s="9">
        <v>45328</v>
      </c>
      <c r="K3318" s="9">
        <v>45335</v>
      </c>
      <c r="L3318" t="s">
        <v>38</v>
      </c>
      <c r="M3318" s="5"/>
      <c r="P3318" s="4">
        <v>5</v>
      </c>
      <c r="Q3318" t="s">
        <v>28</v>
      </c>
      <c r="R3318" s="10" t="str">
        <f t="shared" si="102"/>
        <v>34-39</v>
      </c>
      <c r="S3318">
        <f t="shared" si="103"/>
        <v>18</v>
      </c>
    </row>
    <row r="3319" spans="1:19">
      <c r="A3319" t="s">
        <v>3393</v>
      </c>
      <c r="B3319" t="s">
        <v>13</v>
      </c>
      <c r="C3319" s="4">
        <v>22</v>
      </c>
      <c r="D3319" t="s">
        <v>14</v>
      </c>
      <c r="E3319" t="s">
        <v>65</v>
      </c>
      <c r="F3319" t="s">
        <v>26</v>
      </c>
      <c r="G3319" t="s">
        <v>17</v>
      </c>
      <c r="H3319" t="s">
        <v>18</v>
      </c>
      <c r="I3319" s="9">
        <v>45317</v>
      </c>
      <c r="J3319" s="9">
        <v>45325</v>
      </c>
      <c r="K3319" s="9">
        <v>45335</v>
      </c>
      <c r="L3319" t="s">
        <v>19</v>
      </c>
      <c r="M3319" s="4">
        <v>74517</v>
      </c>
      <c r="N3319">
        <v>4</v>
      </c>
      <c r="O3319" t="s">
        <v>20</v>
      </c>
      <c r="P3319" s="4">
        <v>2</v>
      </c>
      <c r="Q3319" t="s">
        <v>28</v>
      </c>
      <c r="R3319" s="10" t="str">
        <f t="shared" si="102"/>
        <v>22-27</v>
      </c>
      <c r="S3319">
        <f t="shared" si="103"/>
        <v>18</v>
      </c>
    </row>
    <row r="3320" spans="1:19">
      <c r="A3320" t="s">
        <v>3394</v>
      </c>
      <c r="B3320" t="s">
        <v>30</v>
      </c>
      <c r="C3320" s="4">
        <v>27</v>
      </c>
      <c r="D3320" t="s">
        <v>83</v>
      </c>
      <c r="E3320" t="s">
        <v>84</v>
      </c>
      <c r="F3320" t="s">
        <v>26</v>
      </c>
      <c r="G3320" t="s">
        <v>27</v>
      </c>
      <c r="H3320" t="s">
        <v>18</v>
      </c>
      <c r="I3320" s="9">
        <v>45317</v>
      </c>
      <c r="J3320" s="9">
        <v>45328</v>
      </c>
      <c r="K3320" s="9">
        <v>45333</v>
      </c>
      <c r="L3320" t="s">
        <v>38</v>
      </c>
      <c r="M3320" s="5"/>
      <c r="P3320" s="5"/>
      <c r="Q3320" t="s">
        <v>28</v>
      </c>
      <c r="R3320" s="10" t="str">
        <f t="shared" si="102"/>
        <v>22-27</v>
      </c>
      <c r="S3320">
        <f t="shared" si="103"/>
        <v>16</v>
      </c>
    </row>
    <row r="3321" spans="1:19">
      <c r="A3321" t="s">
        <v>3395</v>
      </c>
      <c r="B3321" t="s">
        <v>30</v>
      </c>
      <c r="C3321" s="4">
        <v>35</v>
      </c>
      <c r="D3321" t="s">
        <v>129</v>
      </c>
      <c r="E3321" t="s">
        <v>205</v>
      </c>
      <c r="F3321" t="s">
        <v>36</v>
      </c>
      <c r="G3321" t="s">
        <v>17</v>
      </c>
      <c r="H3321" t="s">
        <v>37</v>
      </c>
      <c r="I3321" s="9">
        <v>45317</v>
      </c>
      <c r="J3321" s="9">
        <v>45337</v>
      </c>
      <c r="K3321" s="9">
        <v>45343</v>
      </c>
      <c r="L3321" t="s">
        <v>19</v>
      </c>
      <c r="M3321" s="4">
        <v>77470</v>
      </c>
      <c r="N3321">
        <v>3.5</v>
      </c>
      <c r="O3321" t="s">
        <v>45</v>
      </c>
      <c r="P3321" s="4">
        <v>3</v>
      </c>
      <c r="Q3321" t="s">
        <v>28</v>
      </c>
      <c r="R3321" s="10" t="str">
        <f t="shared" si="102"/>
        <v>34-39</v>
      </c>
      <c r="S3321">
        <f t="shared" si="103"/>
        <v>26</v>
      </c>
    </row>
    <row r="3322" spans="1:19">
      <c r="A3322" t="s">
        <v>3396</v>
      </c>
      <c r="B3322" t="s">
        <v>13</v>
      </c>
      <c r="C3322" s="4">
        <v>25</v>
      </c>
      <c r="D3322" t="s">
        <v>14</v>
      </c>
      <c r="E3322" t="s">
        <v>15</v>
      </c>
      <c r="F3322" t="s">
        <v>96</v>
      </c>
      <c r="G3322" t="s">
        <v>27</v>
      </c>
      <c r="H3322" t="s">
        <v>37</v>
      </c>
      <c r="I3322" s="9">
        <v>45318</v>
      </c>
      <c r="J3322" s="9">
        <v>45339</v>
      </c>
      <c r="K3322" s="9">
        <v>45350</v>
      </c>
      <c r="L3322" t="s">
        <v>38</v>
      </c>
      <c r="M3322" s="5"/>
      <c r="P3322" s="4">
        <v>4</v>
      </c>
      <c r="Q3322" t="s">
        <v>63</v>
      </c>
      <c r="R3322" s="10" t="str">
        <f t="shared" si="102"/>
        <v>22-27</v>
      </c>
      <c r="S3322">
        <f t="shared" si="103"/>
        <v>32</v>
      </c>
    </row>
    <row r="3323" spans="1:19">
      <c r="A3323" t="s">
        <v>3397</v>
      </c>
      <c r="B3323" t="s">
        <v>13</v>
      </c>
      <c r="C3323" s="4">
        <v>49</v>
      </c>
      <c r="D3323" t="s">
        <v>24</v>
      </c>
      <c r="E3323" t="s">
        <v>43</v>
      </c>
      <c r="F3323" t="s">
        <v>31</v>
      </c>
      <c r="G3323" t="s">
        <v>17</v>
      </c>
      <c r="H3323" t="s">
        <v>37</v>
      </c>
      <c r="I3323" s="9">
        <v>45318</v>
      </c>
      <c r="J3323" s="9">
        <v>45330</v>
      </c>
      <c r="K3323" s="9">
        <v>45339</v>
      </c>
      <c r="L3323" t="s">
        <v>19</v>
      </c>
      <c r="M3323" s="4">
        <v>69590</v>
      </c>
      <c r="N3323">
        <v>4.9000000000000004</v>
      </c>
      <c r="O3323" t="s">
        <v>20</v>
      </c>
      <c r="P3323" s="4">
        <v>5</v>
      </c>
      <c r="Q3323" t="s">
        <v>28</v>
      </c>
      <c r="R3323" s="10" t="str">
        <f t="shared" si="102"/>
        <v>46-51</v>
      </c>
      <c r="S3323">
        <f t="shared" si="103"/>
        <v>21</v>
      </c>
    </row>
    <row r="3324" spans="1:19">
      <c r="A3324" t="s">
        <v>3398</v>
      </c>
      <c r="B3324" t="s">
        <v>30</v>
      </c>
      <c r="C3324" s="4">
        <v>29</v>
      </c>
      <c r="D3324" t="s">
        <v>40</v>
      </c>
      <c r="E3324" t="s">
        <v>41</v>
      </c>
      <c r="F3324" t="s">
        <v>73</v>
      </c>
      <c r="G3324" t="s">
        <v>27</v>
      </c>
      <c r="H3324" t="s">
        <v>18</v>
      </c>
      <c r="I3324" s="9">
        <v>45318</v>
      </c>
      <c r="J3324" s="9">
        <v>45333</v>
      </c>
      <c r="K3324" s="9">
        <v>45338</v>
      </c>
      <c r="L3324" t="s">
        <v>19</v>
      </c>
      <c r="M3324" s="5"/>
      <c r="O3324" t="s">
        <v>20</v>
      </c>
      <c r="P3324" s="5"/>
      <c r="Q3324" t="s">
        <v>28</v>
      </c>
      <c r="R3324" s="10" t="str">
        <f t="shared" si="102"/>
        <v>28-33</v>
      </c>
      <c r="S3324">
        <f t="shared" si="103"/>
        <v>20</v>
      </c>
    </row>
    <row r="3325" spans="1:19">
      <c r="A3325" t="s">
        <v>3399</v>
      </c>
      <c r="B3325" t="s">
        <v>30</v>
      </c>
      <c r="C3325" s="4">
        <v>34</v>
      </c>
      <c r="D3325" t="s">
        <v>14</v>
      </c>
      <c r="E3325" t="s">
        <v>15</v>
      </c>
      <c r="F3325" t="s">
        <v>86</v>
      </c>
      <c r="G3325" t="s">
        <v>32</v>
      </c>
      <c r="H3325" t="s">
        <v>37</v>
      </c>
      <c r="I3325" s="9">
        <v>45318</v>
      </c>
      <c r="J3325" s="9">
        <v>45333</v>
      </c>
      <c r="K3325" s="9">
        <v>45342</v>
      </c>
      <c r="L3325" t="s">
        <v>19</v>
      </c>
      <c r="M3325" s="5"/>
      <c r="O3325" t="s">
        <v>20</v>
      </c>
      <c r="P3325" s="5"/>
      <c r="Q3325" t="s">
        <v>28</v>
      </c>
      <c r="R3325" s="10" t="str">
        <f t="shared" si="102"/>
        <v>34-39</v>
      </c>
      <c r="S3325">
        <f t="shared" si="103"/>
        <v>24</v>
      </c>
    </row>
    <row r="3326" spans="1:19">
      <c r="A3326" t="s">
        <v>3400</v>
      </c>
      <c r="B3326" t="s">
        <v>30</v>
      </c>
      <c r="C3326" s="4">
        <v>39</v>
      </c>
      <c r="D3326" t="s">
        <v>24</v>
      </c>
      <c r="E3326" t="s">
        <v>43</v>
      </c>
      <c r="F3326" t="s">
        <v>44</v>
      </c>
      <c r="G3326" t="s">
        <v>17</v>
      </c>
      <c r="H3326" t="s">
        <v>18</v>
      </c>
      <c r="I3326" s="9">
        <v>45319</v>
      </c>
      <c r="J3326" s="9">
        <v>45335</v>
      </c>
      <c r="K3326" s="9">
        <v>45345</v>
      </c>
      <c r="L3326" t="s">
        <v>19</v>
      </c>
      <c r="M3326" s="4">
        <v>73067</v>
      </c>
      <c r="N3326">
        <v>3.7</v>
      </c>
      <c r="O3326" t="s">
        <v>20</v>
      </c>
      <c r="P3326" s="4">
        <v>4</v>
      </c>
      <c r="Q3326" t="s">
        <v>28</v>
      </c>
      <c r="R3326" s="10" t="str">
        <f t="shared" si="102"/>
        <v>34-39</v>
      </c>
      <c r="S3326">
        <f t="shared" si="103"/>
        <v>26</v>
      </c>
    </row>
    <row r="3327" spans="1:19">
      <c r="A3327" t="s">
        <v>3401</v>
      </c>
      <c r="B3327" t="s">
        <v>30</v>
      </c>
      <c r="C3327" s="4">
        <v>37</v>
      </c>
      <c r="D3327" t="s">
        <v>58</v>
      </c>
      <c r="E3327" t="s">
        <v>111</v>
      </c>
      <c r="F3327" t="s">
        <v>78</v>
      </c>
      <c r="G3327" t="s">
        <v>69</v>
      </c>
      <c r="H3327" t="s">
        <v>37</v>
      </c>
      <c r="I3327" s="9">
        <v>45320</v>
      </c>
      <c r="J3327" s="9">
        <v>45334</v>
      </c>
      <c r="K3327" s="9">
        <v>45340</v>
      </c>
      <c r="L3327" t="s">
        <v>75</v>
      </c>
      <c r="M3327" s="5"/>
      <c r="P3327" s="4">
        <v>4</v>
      </c>
      <c r="Q3327" t="s">
        <v>28</v>
      </c>
      <c r="R3327" s="10" t="str">
        <f t="shared" si="102"/>
        <v>34-39</v>
      </c>
      <c r="S3327">
        <f t="shared" si="103"/>
        <v>20</v>
      </c>
    </row>
    <row r="3328" spans="1:19">
      <c r="A3328" t="s">
        <v>3402</v>
      </c>
      <c r="B3328" t="s">
        <v>30</v>
      </c>
      <c r="C3328" s="4">
        <v>33</v>
      </c>
      <c r="D3328" t="s">
        <v>14</v>
      </c>
      <c r="E3328" t="s">
        <v>65</v>
      </c>
      <c r="F3328" t="s">
        <v>26</v>
      </c>
      <c r="G3328" t="s">
        <v>69</v>
      </c>
      <c r="H3328" t="s">
        <v>37</v>
      </c>
      <c r="I3328" s="9">
        <v>45320</v>
      </c>
      <c r="J3328" s="9">
        <v>45334</v>
      </c>
      <c r="K3328" s="9">
        <v>45345</v>
      </c>
      <c r="L3328" t="s">
        <v>19</v>
      </c>
      <c r="M3328" s="5"/>
      <c r="O3328" t="s">
        <v>20</v>
      </c>
      <c r="P3328" s="4">
        <v>4</v>
      </c>
      <c r="Q3328" t="s">
        <v>28</v>
      </c>
      <c r="R3328" s="10" t="str">
        <f t="shared" si="102"/>
        <v>28-33</v>
      </c>
      <c r="S3328">
        <f t="shared" si="103"/>
        <v>25</v>
      </c>
    </row>
    <row r="3329" spans="1:19">
      <c r="A3329" t="s">
        <v>3403</v>
      </c>
      <c r="B3329" t="s">
        <v>13</v>
      </c>
      <c r="C3329" s="4">
        <v>24</v>
      </c>
      <c r="D3329" t="s">
        <v>24</v>
      </c>
      <c r="E3329" t="s">
        <v>25</v>
      </c>
      <c r="F3329" t="s">
        <v>50</v>
      </c>
      <c r="G3329" t="s">
        <v>32</v>
      </c>
      <c r="H3329" t="s">
        <v>67</v>
      </c>
      <c r="I3329" s="9">
        <v>45320</v>
      </c>
      <c r="J3329" s="9">
        <v>45338</v>
      </c>
      <c r="K3329" s="9">
        <v>45349</v>
      </c>
      <c r="L3329" t="s">
        <v>19</v>
      </c>
      <c r="M3329" s="4">
        <v>47473</v>
      </c>
      <c r="N3329">
        <v>4.2</v>
      </c>
      <c r="O3329" t="s">
        <v>20</v>
      </c>
      <c r="P3329" s="4">
        <v>4</v>
      </c>
      <c r="Q3329" t="s">
        <v>63</v>
      </c>
      <c r="R3329" s="10" t="str">
        <f t="shared" si="102"/>
        <v>22-27</v>
      </c>
      <c r="S3329">
        <f t="shared" si="103"/>
        <v>29</v>
      </c>
    </row>
    <row r="3330" spans="1:19">
      <c r="A3330" t="s">
        <v>3404</v>
      </c>
      <c r="B3330" t="s">
        <v>13</v>
      </c>
      <c r="C3330" s="4">
        <v>30</v>
      </c>
      <c r="D3330" t="s">
        <v>24</v>
      </c>
      <c r="E3330" t="s">
        <v>43</v>
      </c>
      <c r="F3330" t="s">
        <v>86</v>
      </c>
      <c r="G3330" t="s">
        <v>32</v>
      </c>
      <c r="H3330" t="s">
        <v>37</v>
      </c>
      <c r="I3330" s="9">
        <v>45320</v>
      </c>
      <c r="J3330" s="9">
        <v>45342</v>
      </c>
      <c r="K3330" s="9">
        <v>45352</v>
      </c>
      <c r="L3330" t="s">
        <v>38</v>
      </c>
      <c r="M3330" s="5"/>
      <c r="P3330" s="4">
        <v>5</v>
      </c>
      <c r="Q3330" t="s">
        <v>28</v>
      </c>
      <c r="R3330" s="10" t="str">
        <f t="shared" si="102"/>
        <v>28-33</v>
      </c>
      <c r="S3330">
        <f t="shared" si="103"/>
        <v>32</v>
      </c>
    </row>
    <row r="3331" spans="1:19">
      <c r="A3331" t="s">
        <v>3405</v>
      </c>
      <c r="B3331" t="s">
        <v>30</v>
      </c>
      <c r="C3331" s="4">
        <v>38</v>
      </c>
      <c r="D3331" t="s">
        <v>14</v>
      </c>
      <c r="E3331" t="s">
        <v>15</v>
      </c>
      <c r="F3331" t="s">
        <v>78</v>
      </c>
      <c r="G3331" t="s">
        <v>17</v>
      </c>
      <c r="H3331" t="s">
        <v>18</v>
      </c>
      <c r="I3331" s="9">
        <v>45320</v>
      </c>
      <c r="J3331" s="9">
        <v>45328</v>
      </c>
      <c r="K3331" s="9">
        <v>45335</v>
      </c>
      <c r="L3331" t="s">
        <v>75</v>
      </c>
      <c r="M3331" s="5"/>
      <c r="P3331" s="4">
        <v>5</v>
      </c>
      <c r="Q3331" t="s">
        <v>28</v>
      </c>
      <c r="R3331" s="10" t="str">
        <f t="shared" ref="R3331:R3394" si="104">IF(AND(C3331&gt;=22,C3331&lt;=27),"22-27",
 IF(AND(C3331&gt;=28,C3331&lt;=33),"28-33",
 IF(AND(C3331&gt;=34,C3331&lt;=39),"34-39",
 IF(AND(C3331&gt;=40,C3331&lt;=45),"40-45",
 IF(AND(C3331&gt;=46,C3331&lt;=51),"46-51",
 IF(AND(C3331&gt;=52,C3331&lt;=57),"52-57","Other"))))))</f>
        <v>34-39</v>
      </c>
      <c r="S3331">
        <f t="shared" ref="S3331:S3394" si="105">K3331-I3331</f>
        <v>15</v>
      </c>
    </row>
    <row r="3332" spans="1:19">
      <c r="A3332" t="s">
        <v>3406</v>
      </c>
      <c r="B3332" t="s">
        <v>30</v>
      </c>
      <c r="C3332" s="4">
        <v>27</v>
      </c>
      <c r="D3332" t="s">
        <v>24</v>
      </c>
      <c r="E3332" t="s">
        <v>25</v>
      </c>
      <c r="F3332" t="s">
        <v>50</v>
      </c>
      <c r="G3332" t="s">
        <v>17</v>
      </c>
      <c r="H3332" t="s">
        <v>37</v>
      </c>
      <c r="I3332" s="9">
        <v>45320</v>
      </c>
      <c r="J3332" s="9">
        <v>45331</v>
      </c>
      <c r="K3332" s="9">
        <v>45335</v>
      </c>
      <c r="L3332" t="s">
        <v>19</v>
      </c>
      <c r="M3332" s="4">
        <v>32881</v>
      </c>
      <c r="N3332">
        <v>3.6</v>
      </c>
      <c r="O3332" t="s">
        <v>20</v>
      </c>
      <c r="P3332" s="4">
        <v>4</v>
      </c>
      <c r="Q3332" t="s">
        <v>28</v>
      </c>
      <c r="R3332" s="10" t="str">
        <f t="shared" si="104"/>
        <v>22-27</v>
      </c>
      <c r="S3332">
        <f t="shared" si="105"/>
        <v>15</v>
      </c>
    </row>
    <row r="3333" spans="1:19">
      <c r="A3333" t="s">
        <v>3407</v>
      </c>
      <c r="B3333" t="s">
        <v>30</v>
      </c>
      <c r="C3333" s="4">
        <v>29</v>
      </c>
      <c r="D3333" t="s">
        <v>14</v>
      </c>
      <c r="E3333" t="s">
        <v>15</v>
      </c>
      <c r="F3333" t="s">
        <v>93</v>
      </c>
      <c r="G3333" t="s">
        <v>17</v>
      </c>
      <c r="H3333" t="s">
        <v>37</v>
      </c>
      <c r="I3333" s="9">
        <v>45321</v>
      </c>
      <c r="J3333" s="9">
        <v>45331</v>
      </c>
      <c r="K3333" s="9">
        <v>45339</v>
      </c>
      <c r="L3333" t="s">
        <v>19</v>
      </c>
      <c r="M3333" s="4">
        <v>100151</v>
      </c>
      <c r="N3333">
        <v>3.8</v>
      </c>
      <c r="O3333" t="s">
        <v>20</v>
      </c>
      <c r="P3333" s="4">
        <v>5</v>
      </c>
      <c r="Q3333" t="s">
        <v>28</v>
      </c>
      <c r="R3333" s="10" t="str">
        <f t="shared" si="104"/>
        <v>28-33</v>
      </c>
      <c r="S3333">
        <f t="shared" si="105"/>
        <v>18</v>
      </c>
    </row>
    <row r="3334" spans="1:19">
      <c r="A3334" t="s">
        <v>3408</v>
      </c>
      <c r="B3334" t="s">
        <v>13</v>
      </c>
      <c r="C3334" s="4">
        <v>38</v>
      </c>
      <c r="D3334" t="s">
        <v>24</v>
      </c>
      <c r="E3334" t="s">
        <v>25</v>
      </c>
      <c r="F3334" t="s">
        <v>53</v>
      </c>
      <c r="G3334" t="s">
        <v>27</v>
      </c>
      <c r="H3334" t="s">
        <v>48</v>
      </c>
      <c r="I3334" s="9">
        <v>45321</v>
      </c>
      <c r="J3334" s="9">
        <v>45333</v>
      </c>
      <c r="K3334" s="9">
        <v>45341</v>
      </c>
      <c r="L3334" t="s">
        <v>38</v>
      </c>
      <c r="M3334" s="5"/>
      <c r="P3334" s="4">
        <v>4</v>
      </c>
      <c r="Q3334" t="s">
        <v>21</v>
      </c>
      <c r="R3334" s="10" t="str">
        <f t="shared" si="104"/>
        <v>34-39</v>
      </c>
      <c r="S3334">
        <f t="shared" si="105"/>
        <v>20</v>
      </c>
    </row>
    <row r="3335" spans="1:19">
      <c r="A3335" t="s">
        <v>3409</v>
      </c>
      <c r="B3335" t="s">
        <v>13</v>
      </c>
      <c r="C3335" s="4">
        <v>22</v>
      </c>
      <c r="D3335" t="s">
        <v>14</v>
      </c>
      <c r="E3335" t="s">
        <v>65</v>
      </c>
      <c r="F3335" t="s">
        <v>44</v>
      </c>
      <c r="G3335" t="s">
        <v>27</v>
      </c>
      <c r="H3335" t="s">
        <v>18</v>
      </c>
      <c r="I3335" s="9">
        <v>45321</v>
      </c>
      <c r="J3335" s="9">
        <v>45331</v>
      </c>
      <c r="K3335" s="9">
        <v>45343</v>
      </c>
      <c r="L3335" t="s">
        <v>38</v>
      </c>
      <c r="M3335" s="5"/>
      <c r="P3335" s="4">
        <v>4</v>
      </c>
      <c r="Q3335" t="s">
        <v>28</v>
      </c>
      <c r="R3335" s="10" t="str">
        <f t="shared" si="104"/>
        <v>22-27</v>
      </c>
      <c r="S3335">
        <f t="shared" si="105"/>
        <v>22</v>
      </c>
    </row>
    <row r="3336" spans="1:19">
      <c r="A3336" t="s">
        <v>3410</v>
      </c>
      <c r="B3336" t="s">
        <v>30</v>
      </c>
      <c r="C3336" s="4">
        <v>33</v>
      </c>
      <c r="D3336" t="s">
        <v>34</v>
      </c>
      <c r="E3336" t="s">
        <v>47</v>
      </c>
      <c r="F3336" t="s">
        <v>44</v>
      </c>
      <c r="G3336" t="s">
        <v>17</v>
      </c>
      <c r="H3336" t="s">
        <v>18</v>
      </c>
      <c r="I3336" s="9">
        <v>45321</v>
      </c>
      <c r="J3336" s="9">
        <v>45329</v>
      </c>
      <c r="K3336" s="9">
        <v>45336</v>
      </c>
      <c r="L3336" t="s">
        <v>19</v>
      </c>
      <c r="M3336" s="4">
        <v>77757</v>
      </c>
      <c r="N3336">
        <v>4.9000000000000004</v>
      </c>
      <c r="O3336" t="s">
        <v>20</v>
      </c>
      <c r="P3336" s="4">
        <v>4</v>
      </c>
      <c r="Q3336" t="s">
        <v>28</v>
      </c>
      <c r="R3336" s="10" t="str">
        <f t="shared" si="104"/>
        <v>28-33</v>
      </c>
      <c r="S3336">
        <f t="shared" si="105"/>
        <v>15</v>
      </c>
    </row>
    <row r="3337" spans="1:19">
      <c r="A3337" t="s">
        <v>3411</v>
      </c>
      <c r="B3337" t="s">
        <v>30</v>
      </c>
      <c r="C3337" s="4">
        <v>23</v>
      </c>
      <c r="D3337" t="s">
        <v>34</v>
      </c>
      <c r="E3337" t="s">
        <v>35</v>
      </c>
      <c r="F3337" t="s">
        <v>16</v>
      </c>
      <c r="G3337" t="s">
        <v>32</v>
      </c>
      <c r="H3337" t="s">
        <v>18</v>
      </c>
      <c r="I3337" s="9">
        <v>45321</v>
      </c>
      <c r="J3337" s="9">
        <v>45333</v>
      </c>
      <c r="K3337" s="9">
        <v>45343</v>
      </c>
      <c r="L3337" t="s">
        <v>56</v>
      </c>
      <c r="M3337" s="5"/>
      <c r="P3337" s="4">
        <v>4</v>
      </c>
      <c r="Q3337" t="s">
        <v>28</v>
      </c>
      <c r="R3337" s="10" t="str">
        <f t="shared" si="104"/>
        <v>22-27</v>
      </c>
      <c r="S3337">
        <f t="shared" si="105"/>
        <v>22</v>
      </c>
    </row>
    <row r="3338" spans="1:19">
      <c r="A3338" t="s">
        <v>3412</v>
      </c>
      <c r="B3338" t="s">
        <v>23</v>
      </c>
      <c r="C3338" s="4">
        <v>38</v>
      </c>
      <c r="D3338" t="s">
        <v>14</v>
      </c>
      <c r="E3338" t="s">
        <v>15</v>
      </c>
      <c r="F3338" t="s">
        <v>44</v>
      </c>
      <c r="G3338" t="s">
        <v>17</v>
      </c>
      <c r="H3338" t="s">
        <v>37</v>
      </c>
      <c r="I3338" s="9">
        <v>45321</v>
      </c>
      <c r="J3338" s="9">
        <v>45341</v>
      </c>
      <c r="K3338" s="9">
        <v>45345</v>
      </c>
      <c r="L3338" t="s">
        <v>19</v>
      </c>
      <c r="M3338" s="4">
        <v>65869</v>
      </c>
      <c r="N3338">
        <v>4.5</v>
      </c>
      <c r="O3338" t="s">
        <v>20</v>
      </c>
      <c r="P3338" s="4">
        <v>4</v>
      </c>
      <c r="Q3338" t="s">
        <v>28</v>
      </c>
      <c r="R3338" s="10" t="str">
        <f t="shared" si="104"/>
        <v>34-39</v>
      </c>
      <c r="S3338">
        <f t="shared" si="105"/>
        <v>24</v>
      </c>
    </row>
    <row r="3339" spans="1:19">
      <c r="A3339" t="s">
        <v>3413</v>
      </c>
      <c r="B3339" t="s">
        <v>30</v>
      </c>
      <c r="C3339" s="4">
        <v>29</v>
      </c>
      <c r="D3339" t="s">
        <v>14</v>
      </c>
      <c r="E3339" t="s">
        <v>65</v>
      </c>
      <c r="F3339" t="s">
        <v>61</v>
      </c>
      <c r="G3339" t="s">
        <v>27</v>
      </c>
      <c r="H3339" t="s">
        <v>37</v>
      </c>
      <c r="I3339" s="9">
        <v>45322</v>
      </c>
      <c r="J3339" s="9">
        <v>45342</v>
      </c>
      <c r="K3339" s="9">
        <v>45354</v>
      </c>
      <c r="L3339" t="s">
        <v>19</v>
      </c>
      <c r="M3339" s="4">
        <v>62978</v>
      </c>
      <c r="N3339">
        <v>3.9</v>
      </c>
      <c r="O3339" t="s">
        <v>45</v>
      </c>
      <c r="P3339" s="4">
        <v>1</v>
      </c>
      <c r="Q3339" t="s">
        <v>28</v>
      </c>
      <c r="R3339" s="10" t="str">
        <f t="shared" si="104"/>
        <v>28-33</v>
      </c>
      <c r="S3339">
        <f t="shared" si="105"/>
        <v>32</v>
      </c>
    </row>
    <row r="3340" spans="1:19">
      <c r="A3340" t="s">
        <v>3414</v>
      </c>
      <c r="B3340" t="s">
        <v>30</v>
      </c>
      <c r="C3340" s="4">
        <v>26</v>
      </c>
      <c r="D3340" t="s">
        <v>24</v>
      </c>
      <c r="E3340" t="s">
        <v>43</v>
      </c>
      <c r="F3340" t="s">
        <v>44</v>
      </c>
      <c r="G3340" t="s">
        <v>17</v>
      </c>
      <c r="H3340" t="s">
        <v>18</v>
      </c>
      <c r="I3340" s="9">
        <v>45322</v>
      </c>
      <c r="J3340" s="9">
        <v>45334</v>
      </c>
      <c r="K3340" s="9">
        <v>45343</v>
      </c>
      <c r="L3340" t="s">
        <v>19</v>
      </c>
      <c r="M3340" s="4">
        <v>76733</v>
      </c>
      <c r="N3340">
        <v>4.8</v>
      </c>
      <c r="O3340" t="s">
        <v>20</v>
      </c>
      <c r="P3340" s="4">
        <v>5</v>
      </c>
      <c r="Q3340" t="s">
        <v>28</v>
      </c>
      <c r="R3340" s="10" t="str">
        <f t="shared" si="104"/>
        <v>22-27</v>
      </c>
      <c r="S3340">
        <f t="shared" si="105"/>
        <v>21</v>
      </c>
    </row>
    <row r="3341" spans="1:19">
      <c r="A3341" t="s">
        <v>3415</v>
      </c>
      <c r="B3341" t="s">
        <v>30</v>
      </c>
      <c r="C3341" s="4">
        <v>23</v>
      </c>
      <c r="D3341" t="s">
        <v>24</v>
      </c>
      <c r="E3341" t="s">
        <v>43</v>
      </c>
      <c r="F3341" t="s">
        <v>44</v>
      </c>
      <c r="G3341" t="s">
        <v>66</v>
      </c>
      <c r="H3341" t="s">
        <v>18</v>
      </c>
      <c r="I3341" s="9">
        <v>45322</v>
      </c>
      <c r="J3341" s="9">
        <v>45340</v>
      </c>
      <c r="K3341" s="9">
        <v>45348</v>
      </c>
      <c r="L3341" t="s">
        <v>19</v>
      </c>
      <c r="M3341" s="5"/>
      <c r="O3341" t="s">
        <v>20</v>
      </c>
      <c r="P3341" s="5"/>
      <c r="Q3341" t="s">
        <v>28</v>
      </c>
      <c r="R3341" s="10" t="str">
        <f t="shared" si="104"/>
        <v>22-27</v>
      </c>
      <c r="S3341">
        <f t="shared" si="105"/>
        <v>26</v>
      </c>
    </row>
    <row r="3342" spans="1:19">
      <c r="A3342" t="s">
        <v>3416</v>
      </c>
      <c r="B3342" t="s">
        <v>30</v>
      </c>
      <c r="C3342" s="4">
        <v>34</v>
      </c>
      <c r="D3342" t="s">
        <v>14</v>
      </c>
      <c r="E3342" t="s">
        <v>15</v>
      </c>
      <c r="F3342" t="s">
        <v>44</v>
      </c>
      <c r="G3342" t="s">
        <v>27</v>
      </c>
      <c r="H3342" t="s">
        <v>18</v>
      </c>
      <c r="I3342" s="9">
        <v>45322</v>
      </c>
      <c r="J3342" s="9">
        <v>45338</v>
      </c>
      <c r="K3342" s="9">
        <v>45347</v>
      </c>
      <c r="L3342" t="s">
        <v>19</v>
      </c>
      <c r="M3342" s="4">
        <v>58281</v>
      </c>
      <c r="N3342">
        <v>4.8</v>
      </c>
      <c r="O3342" t="s">
        <v>20</v>
      </c>
      <c r="P3342" s="4">
        <v>2</v>
      </c>
      <c r="Q3342" t="s">
        <v>28</v>
      </c>
      <c r="R3342" s="10" t="str">
        <f t="shared" si="104"/>
        <v>34-39</v>
      </c>
      <c r="S3342">
        <f t="shared" si="105"/>
        <v>25</v>
      </c>
    </row>
    <row r="3343" spans="1:19">
      <c r="A3343" t="s">
        <v>3417</v>
      </c>
      <c r="B3343" t="s">
        <v>13</v>
      </c>
      <c r="C3343" s="4">
        <v>44</v>
      </c>
      <c r="D3343" t="s">
        <v>83</v>
      </c>
      <c r="E3343" t="s">
        <v>84</v>
      </c>
      <c r="F3343" t="s">
        <v>73</v>
      </c>
      <c r="G3343" t="s">
        <v>17</v>
      </c>
      <c r="H3343" t="s">
        <v>37</v>
      </c>
      <c r="I3343" s="9">
        <v>45322</v>
      </c>
      <c r="J3343" s="9">
        <v>45332</v>
      </c>
      <c r="K3343" s="9">
        <v>45342</v>
      </c>
      <c r="L3343" t="s">
        <v>19</v>
      </c>
      <c r="M3343" s="4">
        <v>154136</v>
      </c>
      <c r="N3343">
        <v>4.2</v>
      </c>
      <c r="O3343" t="s">
        <v>20</v>
      </c>
      <c r="P3343" s="5"/>
      <c r="Q3343" t="s">
        <v>28</v>
      </c>
      <c r="R3343" s="10" t="str">
        <f t="shared" si="104"/>
        <v>40-45</v>
      </c>
      <c r="S3343">
        <f t="shared" si="105"/>
        <v>20</v>
      </c>
    </row>
    <row r="3344" spans="1:19">
      <c r="A3344" t="s">
        <v>3418</v>
      </c>
      <c r="B3344" t="s">
        <v>30</v>
      </c>
      <c r="C3344" s="4">
        <v>28</v>
      </c>
      <c r="D3344" t="s">
        <v>231</v>
      </c>
      <c r="E3344" t="s">
        <v>232</v>
      </c>
      <c r="F3344" t="s">
        <v>26</v>
      </c>
      <c r="G3344" t="s">
        <v>66</v>
      </c>
      <c r="H3344" t="s">
        <v>37</v>
      </c>
      <c r="I3344" s="9">
        <v>45323</v>
      </c>
      <c r="J3344" s="9">
        <v>45341</v>
      </c>
      <c r="K3344" s="9">
        <v>45351</v>
      </c>
      <c r="L3344" t="s">
        <v>19</v>
      </c>
      <c r="M3344" s="4">
        <v>58531</v>
      </c>
      <c r="N3344">
        <v>4.8</v>
      </c>
      <c r="O3344" t="s">
        <v>20</v>
      </c>
      <c r="P3344" s="4">
        <v>4</v>
      </c>
      <c r="Q3344" t="s">
        <v>28</v>
      </c>
      <c r="R3344" s="10" t="str">
        <f t="shared" si="104"/>
        <v>28-33</v>
      </c>
      <c r="S3344">
        <f t="shared" si="105"/>
        <v>28</v>
      </c>
    </row>
    <row r="3345" spans="1:19">
      <c r="A3345" t="s">
        <v>3419</v>
      </c>
      <c r="B3345" t="s">
        <v>13</v>
      </c>
      <c r="C3345" s="4">
        <v>29</v>
      </c>
      <c r="D3345" t="s">
        <v>80</v>
      </c>
      <c r="E3345" t="s">
        <v>81</v>
      </c>
      <c r="F3345" t="s">
        <v>86</v>
      </c>
      <c r="G3345" t="s">
        <v>27</v>
      </c>
      <c r="H3345" t="s">
        <v>48</v>
      </c>
      <c r="I3345" s="9">
        <v>45323</v>
      </c>
      <c r="J3345" s="9">
        <v>45344</v>
      </c>
      <c r="K3345" s="9">
        <v>45355</v>
      </c>
      <c r="L3345" t="s">
        <v>19</v>
      </c>
      <c r="M3345" s="4">
        <v>162963</v>
      </c>
      <c r="N3345">
        <v>3.5</v>
      </c>
      <c r="O3345" t="s">
        <v>45</v>
      </c>
      <c r="P3345" s="4">
        <v>4</v>
      </c>
      <c r="Q3345" t="s">
        <v>28</v>
      </c>
      <c r="R3345" s="10" t="str">
        <f t="shared" si="104"/>
        <v>28-33</v>
      </c>
      <c r="S3345">
        <f t="shared" si="105"/>
        <v>32</v>
      </c>
    </row>
    <row r="3346" spans="1:19">
      <c r="A3346" t="s">
        <v>3420</v>
      </c>
      <c r="B3346" t="s">
        <v>13</v>
      </c>
      <c r="C3346" s="4">
        <v>23</v>
      </c>
      <c r="D3346" t="s">
        <v>14</v>
      </c>
      <c r="E3346" t="s">
        <v>15</v>
      </c>
      <c r="F3346" t="s">
        <v>16</v>
      </c>
      <c r="G3346" t="s">
        <v>69</v>
      </c>
      <c r="H3346" t="s">
        <v>37</v>
      </c>
      <c r="I3346" s="9">
        <v>45323</v>
      </c>
      <c r="J3346" s="9">
        <v>45331</v>
      </c>
      <c r="K3346" s="9">
        <v>45341</v>
      </c>
      <c r="L3346" t="s">
        <v>19</v>
      </c>
      <c r="M3346" s="5"/>
      <c r="O3346" t="s">
        <v>20</v>
      </c>
      <c r="P3346" s="4">
        <v>4</v>
      </c>
      <c r="Q3346" t="s">
        <v>28</v>
      </c>
      <c r="R3346" s="10" t="str">
        <f t="shared" si="104"/>
        <v>22-27</v>
      </c>
      <c r="S3346">
        <f t="shared" si="105"/>
        <v>18</v>
      </c>
    </row>
    <row r="3347" spans="1:19">
      <c r="A3347" t="s">
        <v>3421</v>
      </c>
      <c r="B3347" t="s">
        <v>30</v>
      </c>
      <c r="C3347" s="4">
        <v>26</v>
      </c>
      <c r="D3347" t="s">
        <v>58</v>
      </c>
      <c r="E3347" t="s">
        <v>59</v>
      </c>
      <c r="F3347" t="s">
        <v>73</v>
      </c>
      <c r="G3347" t="s">
        <v>69</v>
      </c>
      <c r="H3347" t="s">
        <v>18</v>
      </c>
      <c r="I3347" s="9">
        <v>45323</v>
      </c>
      <c r="J3347" s="9">
        <v>45342</v>
      </c>
      <c r="K3347" s="9">
        <v>45352</v>
      </c>
      <c r="L3347" t="s">
        <v>56</v>
      </c>
      <c r="M3347" s="5"/>
      <c r="P3347" s="4">
        <v>4</v>
      </c>
      <c r="Q3347" t="s">
        <v>28</v>
      </c>
      <c r="R3347" s="10" t="str">
        <f t="shared" si="104"/>
        <v>22-27</v>
      </c>
      <c r="S3347">
        <f t="shared" si="105"/>
        <v>29</v>
      </c>
    </row>
    <row r="3348" spans="1:19">
      <c r="A3348" t="s">
        <v>3422</v>
      </c>
      <c r="B3348" t="s">
        <v>13</v>
      </c>
      <c r="C3348" s="4">
        <v>39</v>
      </c>
      <c r="D3348" t="s">
        <v>83</v>
      </c>
      <c r="E3348" t="s">
        <v>117</v>
      </c>
      <c r="F3348" t="s">
        <v>96</v>
      </c>
      <c r="G3348" t="s">
        <v>27</v>
      </c>
      <c r="H3348" t="s">
        <v>37</v>
      </c>
      <c r="I3348" s="9">
        <v>45324</v>
      </c>
      <c r="J3348" s="9">
        <v>45339</v>
      </c>
      <c r="K3348" s="9">
        <v>45347</v>
      </c>
      <c r="L3348" t="s">
        <v>38</v>
      </c>
      <c r="M3348" s="5"/>
      <c r="P3348" s="4">
        <v>4</v>
      </c>
      <c r="Q3348" t="s">
        <v>21</v>
      </c>
      <c r="R3348" s="10" t="str">
        <f t="shared" si="104"/>
        <v>34-39</v>
      </c>
      <c r="S3348">
        <f t="shared" si="105"/>
        <v>23</v>
      </c>
    </row>
    <row r="3349" spans="1:19">
      <c r="A3349" t="s">
        <v>3423</v>
      </c>
      <c r="B3349" t="s">
        <v>13</v>
      </c>
      <c r="C3349" s="4">
        <v>30</v>
      </c>
      <c r="D3349" t="s">
        <v>14</v>
      </c>
      <c r="E3349" t="s">
        <v>15</v>
      </c>
      <c r="F3349" t="s">
        <v>26</v>
      </c>
      <c r="G3349" t="s">
        <v>27</v>
      </c>
      <c r="H3349" t="s">
        <v>51</v>
      </c>
      <c r="I3349" s="9">
        <v>45324</v>
      </c>
      <c r="J3349" s="9">
        <v>45344</v>
      </c>
      <c r="K3349" s="9">
        <v>45348</v>
      </c>
      <c r="L3349" t="s">
        <v>38</v>
      </c>
      <c r="M3349" s="5"/>
      <c r="P3349" s="4">
        <v>4</v>
      </c>
      <c r="Q3349" t="s">
        <v>28</v>
      </c>
      <c r="R3349" s="10" t="str">
        <f t="shared" si="104"/>
        <v>28-33</v>
      </c>
      <c r="S3349">
        <f t="shared" si="105"/>
        <v>24</v>
      </c>
    </row>
    <row r="3350" spans="1:19">
      <c r="A3350" t="s">
        <v>3424</v>
      </c>
      <c r="B3350" t="s">
        <v>13</v>
      </c>
      <c r="C3350" s="4">
        <v>26</v>
      </c>
      <c r="D3350" t="s">
        <v>24</v>
      </c>
      <c r="E3350" t="s">
        <v>43</v>
      </c>
      <c r="F3350" t="s">
        <v>44</v>
      </c>
      <c r="G3350" t="s">
        <v>27</v>
      </c>
      <c r="H3350" t="s">
        <v>67</v>
      </c>
      <c r="I3350" s="9">
        <v>45324</v>
      </c>
      <c r="J3350" s="9">
        <v>45332</v>
      </c>
      <c r="K3350" s="9">
        <v>45340</v>
      </c>
      <c r="L3350" t="s">
        <v>19</v>
      </c>
      <c r="M3350" s="4">
        <v>88371</v>
      </c>
      <c r="N3350">
        <v>4.0999999999999996</v>
      </c>
      <c r="O3350" t="s">
        <v>20</v>
      </c>
      <c r="P3350" s="4">
        <v>4</v>
      </c>
      <c r="Q3350" t="s">
        <v>28</v>
      </c>
      <c r="R3350" s="10" t="str">
        <f t="shared" si="104"/>
        <v>22-27</v>
      </c>
      <c r="S3350">
        <f t="shared" si="105"/>
        <v>16</v>
      </c>
    </row>
    <row r="3351" spans="1:19">
      <c r="A3351" t="s">
        <v>3425</v>
      </c>
      <c r="B3351" t="s">
        <v>13</v>
      </c>
      <c r="C3351" s="4">
        <v>25</v>
      </c>
      <c r="D3351" t="s">
        <v>24</v>
      </c>
      <c r="E3351" t="s">
        <v>25</v>
      </c>
      <c r="F3351" t="s">
        <v>36</v>
      </c>
      <c r="G3351" t="s">
        <v>27</v>
      </c>
      <c r="H3351" t="s">
        <v>18</v>
      </c>
      <c r="I3351" s="9">
        <v>45324</v>
      </c>
      <c r="J3351" s="9">
        <v>45332</v>
      </c>
      <c r="K3351" s="9">
        <v>45343</v>
      </c>
      <c r="L3351" t="s">
        <v>19</v>
      </c>
      <c r="M3351" s="5"/>
      <c r="O3351" t="s">
        <v>45</v>
      </c>
      <c r="P3351" s="4">
        <v>5</v>
      </c>
      <c r="Q3351" t="s">
        <v>28</v>
      </c>
      <c r="R3351" s="10" t="str">
        <f t="shared" si="104"/>
        <v>22-27</v>
      </c>
      <c r="S3351">
        <f t="shared" si="105"/>
        <v>19</v>
      </c>
    </row>
    <row r="3352" spans="1:19">
      <c r="A3352" t="s">
        <v>3426</v>
      </c>
      <c r="B3352" t="s">
        <v>13</v>
      </c>
      <c r="C3352" s="4">
        <v>26</v>
      </c>
      <c r="D3352" t="s">
        <v>34</v>
      </c>
      <c r="E3352" t="s">
        <v>35</v>
      </c>
      <c r="F3352" t="s">
        <v>96</v>
      </c>
      <c r="G3352" t="s">
        <v>66</v>
      </c>
      <c r="H3352" t="s">
        <v>18</v>
      </c>
      <c r="I3352" s="9">
        <v>45324</v>
      </c>
      <c r="J3352" s="9">
        <v>45345</v>
      </c>
      <c r="K3352" s="9">
        <v>45352</v>
      </c>
      <c r="L3352" t="s">
        <v>38</v>
      </c>
      <c r="M3352" s="5"/>
      <c r="P3352" s="4">
        <v>3</v>
      </c>
      <c r="Q3352" t="s">
        <v>28</v>
      </c>
      <c r="R3352" s="10" t="str">
        <f t="shared" si="104"/>
        <v>22-27</v>
      </c>
      <c r="S3352">
        <f t="shared" si="105"/>
        <v>28</v>
      </c>
    </row>
    <row r="3353" spans="1:19">
      <c r="A3353" t="s">
        <v>3427</v>
      </c>
      <c r="B3353" t="s">
        <v>13</v>
      </c>
      <c r="C3353" s="4">
        <v>24</v>
      </c>
      <c r="D3353" t="s">
        <v>34</v>
      </c>
      <c r="E3353" t="s">
        <v>47</v>
      </c>
      <c r="F3353" t="s">
        <v>26</v>
      </c>
      <c r="G3353" t="s">
        <v>27</v>
      </c>
      <c r="H3353" t="s">
        <v>48</v>
      </c>
      <c r="I3353" s="9">
        <v>45325</v>
      </c>
      <c r="J3353" s="9">
        <v>45347</v>
      </c>
      <c r="K3353" s="9">
        <v>45356</v>
      </c>
      <c r="L3353" t="s">
        <v>145</v>
      </c>
      <c r="M3353" s="5"/>
      <c r="P3353" s="4">
        <v>1</v>
      </c>
      <c r="Q3353" t="s">
        <v>21</v>
      </c>
      <c r="R3353" s="10" t="str">
        <f t="shared" si="104"/>
        <v>22-27</v>
      </c>
      <c r="S3353">
        <f t="shared" si="105"/>
        <v>31</v>
      </c>
    </row>
    <row r="3354" spans="1:19">
      <c r="A3354" t="s">
        <v>3428</v>
      </c>
      <c r="B3354" t="s">
        <v>23</v>
      </c>
      <c r="C3354" s="4">
        <v>24</v>
      </c>
      <c r="D3354" t="s">
        <v>24</v>
      </c>
      <c r="E3354" t="s">
        <v>25</v>
      </c>
      <c r="F3354" t="s">
        <v>61</v>
      </c>
      <c r="G3354" t="s">
        <v>69</v>
      </c>
      <c r="H3354" t="s">
        <v>18</v>
      </c>
      <c r="I3354" s="9">
        <v>45325</v>
      </c>
      <c r="J3354" s="9">
        <v>45334</v>
      </c>
      <c r="K3354" s="9">
        <v>45338</v>
      </c>
      <c r="L3354" t="s">
        <v>56</v>
      </c>
      <c r="M3354" s="5"/>
      <c r="P3354" s="4">
        <v>5</v>
      </c>
      <c r="Q3354" t="s">
        <v>28</v>
      </c>
      <c r="R3354" s="10" t="str">
        <f t="shared" si="104"/>
        <v>22-27</v>
      </c>
      <c r="S3354">
        <f t="shared" si="105"/>
        <v>13</v>
      </c>
    </row>
    <row r="3355" spans="1:19">
      <c r="A3355" t="s">
        <v>3429</v>
      </c>
      <c r="B3355" t="s">
        <v>13</v>
      </c>
      <c r="C3355" s="4">
        <v>24</v>
      </c>
      <c r="D3355" t="s">
        <v>58</v>
      </c>
      <c r="E3355" t="s">
        <v>111</v>
      </c>
      <c r="F3355" t="s">
        <v>106</v>
      </c>
      <c r="G3355" t="s">
        <v>27</v>
      </c>
      <c r="H3355" t="s">
        <v>51</v>
      </c>
      <c r="I3355" s="9">
        <v>45325</v>
      </c>
      <c r="J3355" s="9">
        <v>45338</v>
      </c>
      <c r="K3355" s="9">
        <v>45346</v>
      </c>
      <c r="L3355" t="s">
        <v>19</v>
      </c>
      <c r="M3355" s="5"/>
      <c r="O3355" t="s">
        <v>20</v>
      </c>
      <c r="P3355" s="4">
        <v>5</v>
      </c>
      <c r="Q3355" t="s">
        <v>28</v>
      </c>
      <c r="R3355" s="10" t="str">
        <f t="shared" si="104"/>
        <v>22-27</v>
      </c>
      <c r="S3355">
        <f t="shared" si="105"/>
        <v>21</v>
      </c>
    </row>
    <row r="3356" spans="1:19">
      <c r="A3356" t="s">
        <v>3430</v>
      </c>
      <c r="B3356" t="s">
        <v>13</v>
      </c>
      <c r="C3356" s="4">
        <v>25</v>
      </c>
      <c r="D3356" t="s">
        <v>14</v>
      </c>
      <c r="E3356" t="s">
        <v>65</v>
      </c>
      <c r="F3356" t="s">
        <v>16</v>
      </c>
      <c r="G3356" t="s">
        <v>66</v>
      </c>
      <c r="H3356" t="s">
        <v>18</v>
      </c>
      <c r="I3356" s="9">
        <v>45325</v>
      </c>
      <c r="J3356" s="9">
        <v>45342</v>
      </c>
      <c r="K3356" s="9">
        <v>45353</v>
      </c>
      <c r="L3356" t="s">
        <v>19</v>
      </c>
      <c r="M3356" s="4">
        <v>44916</v>
      </c>
      <c r="N3356">
        <v>4</v>
      </c>
      <c r="O3356" t="s">
        <v>20</v>
      </c>
      <c r="P3356" s="4">
        <v>4</v>
      </c>
      <c r="Q3356" t="s">
        <v>28</v>
      </c>
      <c r="R3356" s="10" t="str">
        <f t="shared" si="104"/>
        <v>22-27</v>
      </c>
      <c r="S3356">
        <f t="shared" si="105"/>
        <v>28</v>
      </c>
    </row>
    <row r="3357" spans="1:19">
      <c r="A3357" t="s">
        <v>3431</v>
      </c>
      <c r="B3357" t="s">
        <v>13</v>
      </c>
      <c r="C3357" s="4">
        <v>32</v>
      </c>
      <c r="D3357" t="s">
        <v>58</v>
      </c>
      <c r="E3357" t="s">
        <v>111</v>
      </c>
      <c r="F3357" t="s">
        <v>78</v>
      </c>
      <c r="G3357" t="s">
        <v>27</v>
      </c>
      <c r="H3357" t="s">
        <v>37</v>
      </c>
      <c r="I3357" s="9">
        <v>45326</v>
      </c>
      <c r="J3357" s="9">
        <v>45338</v>
      </c>
      <c r="K3357" s="9">
        <v>45348</v>
      </c>
      <c r="L3357" t="s">
        <v>19</v>
      </c>
      <c r="M3357" s="4">
        <v>44964</v>
      </c>
      <c r="N3357">
        <v>4.4000000000000004</v>
      </c>
      <c r="O3357" t="s">
        <v>45</v>
      </c>
      <c r="P3357" s="4">
        <v>4</v>
      </c>
      <c r="Q3357" t="s">
        <v>28</v>
      </c>
      <c r="R3357" s="10" t="str">
        <f t="shared" si="104"/>
        <v>28-33</v>
      </c>
      <c r="S3357">
        <f t="shared" si="105"/>
        <v>22</v>
      </c>
    </row>
    <row r="3358" spans="1:19">
      <c r="A3358" t="s">
        <v>3432</v>
      </c>
      <c r="B3358" t="s">
        <v>30</v>
      </c>
      <c r="C3358" s="4">
        <v>44</v>
      </c>
      <c r="D3358" t="s">
        <v>24</v>
      </c>
      <c r="E3358" t="s">
        <v>43</v>
      </c>
      <c r="F3358" t="s">
        <v>86</v>
      </c>
      <c r="G3358" t="s">
        <v>17</v>
      </c>
      <c r="H3358" t="s">
        <v>51</v>
      </c>
      <c r="I3358" s="9">
        <v>45326</v>
      </c>
      <c r="J3358" s="9">
        <v>45347</v>
      </c>
      <c r="K3358" s="9">
        <v>45354</v>
      </c>
      <c r="L3358" t="s">
        <v>19</v>
      </c>
      <c r="M3358" s="5"/>
      <c r="O3358" t="s">
        <v>20</v>
      </c>
      <c r="P3358" s="4">
        <v>4</v>
      </c>
      <c r="Q3358" t="s">
        <v>21</v>
      </c>
      <c r="R3358" s="10" t="str">
        <f t="shared" si="104"/>
        <v>40-45</v>
      </c>
      <c r="S3358">
        <f t="shared" si="105"/>
        <v>28</v>
      </c>
    </row>
    <row r="3359" spans="1:19">
      <c r="A3359" t="s">
        <v>3433</v>
      </c>
      <c r="B3359" t="s">
        <v>13</v>
      </c>
      <c r="C3359" s="4">
        <v>32</v>
      </c>
      <c r="D3359" t="s">
        <v>34</v>
      </c>
      <c r="E3359" t="s">
        <v>47</v>
      </c>
      <c r="F3359" t="s">
        <v>50</v>
      </c>
      <c r="G3359" t="s">
        <v>27</v>
      </c>
      <c r="H3359" t="s">
        <v>48</v>
      </c>
      <c r="I3359" s="9">
        <v>45326</v>
      </c>
      <c r="J3359" s="9">
        <v>45335</v>
      </c>
      <c r="K3359" s="9">
        <v>45341</v>
      </c>
      <c r="L3359" t="s">
        <v>56</v>
      </c>
      <c r="M3359" s="5"/>
      <c r="P3359" s="4">
        <v>4</v>
      </c>
      <c r="Q3359" t="s">
        <v>28</v>
      </c>
      <c r="R3359" s="10" t="str">
        <f t="shared" si="104"/>
        <v>28-33</v>
      </c>
      <c r="S3359">
        <f t="shared" si="105"/>
        <v>15</v>
      </c>
    </row>
    <row r="3360" spans="1:19">
      <c r="A3360" t="s">
        <v>3434</v>
      </c>
      <c r="B3360" t="s">
        <v>30</v>
      </c>
      <c r="C3360" s="4">
        <v>25</v>
      </c>
      <c r="D3360" t="s">
        <v>14</v>
      </c>
      <c r="E3360" t="s">
        <v>65</v>
      </c>
      <c r="F3360" t="s">
        <v>16</v>
      </c>
      <c r="G3360" t="s">
        <v>27</v>
      </c>
      <c r="H3360" t="s">
        <v>18</v>
      </c>
      <c r="I3360" s="9">
        <v>45326</v>
      </c>
      <c r="J3360" s="9">
        <v>45348</v>
      </c>
      <c r="K3360" s="9">
        <v>45360</v>
      </c>
      <c r="L3360" t="s">
        <v>19</v>
      </c>
      <c r="M3360" s="4">
        <v>64219</v>
      </c>
      <c r="N3360">
        <v>4.0999999999999996</v>
      </c>
      <c r="O3360" t="s">
        <v>20</v>
      </c>
      <c r="P3360" s="4">
        <v>3</v>
      </c>
      <c r="Q3360" t="s">
        <v>28</v>
      </c>
      <c r="R3360" s="10" t="str">
        <f t="shared" si="104"/>
        <v>22-27</v>
      </c>
      <c r="S3360">
        <f t="shared" si="105"/>
        <v>34</v>
      </c>
    </row>
    <row r="3361" spans="1:19">
      <c r="A3361" t="s">
        <v>3435</v>
      </c>
      <c r="B3361" t="s">
        <v>30</v>
      </c>
      <c r="C3361" s="4">
        <v>25</v>
      </c>
      <c r="D3361" t="s">
        <v>24</v>
      </c>
      <c r="E3361" t="s">
        <v>43</v>
      </c>
      <c r="F3361" t="s">
        <v>26</v>
      </c>
      <c r="G3361" t="s">
        <v>27</v>
      </c>
      <c r="H3361" t="s">
        <v>51</v>
      </c>
      <c r="I3361" s="9">
        <v>45326</v>
      </c>
      <c r="J3361" s="9">
        <v>45340</v>
      </c>
      <c r="K3361" s="9">
        <v>45347</v>
      </c>
      <c r="L3361" t="s">
        <v>19</v>
      </c>
      <c r="M3361" s="5"/>
      <c r="O3361" t="s">
        <v>20</v>
      </c>
      <c r="P3361" s="4">
        <v>3</v>
      </c>
      <c r="Q3361" t="s">
        <v>21</v>
      </c>
      <c r="R3361" s="10" t="str">
        <f t="shared" si="104"/>
        <v>22-27</v>
      </c>
      <c r="S3361">
        <f t="shared" si="105"/>
        <v>21</v>
      </c>
    </row>
    <row r="3362" spans="1:19">
      <c r="A3362" t="s">
        <v>3436</v>
      </c>
      <c r="B3362" t="s">
        <v>30</v>
      </c>
      <c r="C3362" s="4">
        <v>22</v>
      </c>
      <c r="D3362" t="s">
        <v>14</v>
      </c>
      <c r="E3362" t="s">
        <v>15</v>
      </c>
      <c r="F3362" t="s">
        <v>53</v>
      </c>
      <c r="G3362" t="s">
        <v>27</v>
      </c>
      <c r="H3362" t="s">
        <v>51</v>
      </c>
      <c r="I3362" s="9">
        <v>45326</v>
      </c>
      <c r="J3362" s="9">
        <v>45348</v>
      </c>
      <c r="K3362" s="9">
        <v>45353</v>
      </c>
      <c r="L3362" t="s">
        <v>19</v>
      </c>
      <c r="M3362" s="4">
        <v>51208</v>
      </c>
      <c r="N3362">
        <v>5</v>
      </c>
      <c r="O3362" t="s">
        <v>20</v>
      </c>
      <c r="P3362" s="5"/>
      <c r="Q3362" t="s">
        <v>28</v>
      </c>
      <c r="R3362" s="10" t="str">
        <f t="shared" si="104"/>
        <v>22-27</v>
      </c>
      <c r="S3362">
        <f t="shared" si="105"/>
        <v>27</v>
      </c>
    </row>
    <row r="3363" spans="1:19">
      <c r="A3363" t="s">
        <v>3437</v>
      </c>
      <c r="B3363" t="s">
        <v>13</v>
      </c>
      <c r="C3363" s="4">
        <v>37</v>
      </c>
      <c r="D3363" t="s">
        <v>80</v>
      </c>
      <c r="E3363" t="s">
        <v>81</v>
      </c>
      <c r="F3363" t="s">
        <v>36</v>
      </c>
      <c r="G3363" t="s">
        <v>27</v>
      </c>
      <c r="H3363" t="s">
        <v>37</v>
      </c>
      <c r="I3363" s="9">
        <v>45326</v>
      </c>
      <c r="J3363" s="9">
        <v>45339</v>
      </c>
      <c r="K3363" s="9">
        <v>45348</v>
      </c>
      <c r="L3363" t="s">
        <v>19</v>
      </c>
      <c r="M3363" s="4">
        <v>67611</v>
      </c>
      <c r="N3363">
        <v>3.7</v>
      </c>
      <c r="O3363" t="s">
        <v>45</v>
      </c>
      <c r="P3363" s="5"/>
      <c r="Q3363" t="s">
        <v>21</v>
      </c>
      <c r="R3363" s="10" t="str">
        <f t="shared" si="104"/>
        <v>34-39</v>
      </c>
      <c r="S3363">
        <f t="shared" si="105"/>
        <v>22</v>
      </c>
    </row>
    <row r="3364" spans="1:19">
      <c r="A3364" t="s">
        <v>3438</v>
      </c>
      <c r="B3364" t="s">
        <v>30</v>
      </c>
      <c r="C3364" s="4">
        <v>24</v>
      </c>
      <c r="D3364" t="s">
        <v>24</v>
      </c>
      <c r="E3364" t="s">
        <v>43</v>
      </c>
      <c r="F3364" t="s">
        <v>50</v>
      </c>
      <c r="G3364" t="s">
        <v>17</v>
      </c>
      <c r="H3364" t="s">
        <v>18</v>
      </c>
      <c r="I3364" s="9">
        <v>45326</v>
      </c>
      <c r="J3364" s="9">
        <v>45344</v>
      </c>
      <c r="K3364" s="9">
        <v>45350</v>
      </c>
      <c r="L3364" t="s">
        <v>75</v>
      </c>
      <c r="M3364" s="5"/>
      <c r="P3364" s="5"/>
      <c r="Q3364" t="s">
        <v>28</v>
      </c>
      <c r="R3364" s="10" t="str">
        <f t="shared" si="104"/>
        <v>22-27</v>
      </c>
      <c r="S3364">
        <f t="shared" si="105"/>
        <v>24</v>
      </c>
    </row>
    <row r="3365" spans="1:19">
      <c r="A3365" t="s">
        <v>3439</v>
      </c>
      <c r="B3365" t="s">
        <v>13</v>
      </c>
      <c r="C3365" s="4">
        <v>34</v>
      </c>
      <c r="D3365" t="s">
        <v>24</v>
      </c>
      <c r="E3365" t="s">
        <v>43</v>
      </c>
      <c r="F3365" t="s">
        <v>53</v>
      </c>
      <c r="G3365" t="s">
        <v>27</v>
      </c>
      <c r="H3365" t="s">
        <v>18</v>
      </c>
      <c r="I3365" s="9">
        <v>45327</v>
      </c>
      <c r="J3365" s="9">
        <v>45345</v>
      </c>
      <c r="K3365" s="9">
        <v>45357</v>
      </c>
      <c r="L3365" t="s">
        <v>38</v>
      </c>
      <c r="M3365" s="5"/>
      <c r="P3365" s="4">
        <v>3</v>
      </c>
      <c r="Q3365" t="s">
        <v>28</v>
      </c>
      <c r="R3365" s="10" t="str">
        <f t="shared" si="104"/>
        <v>34-39</v>
      </c>
      <c r="S3365">
        <f t="shared" si="105"/>
        <v>30</v>
      </c>
    </row>
    <row r="3366" spans="1:19">
      <c r="A3366" t="s">
        <v>3440</v>
      </c>
      <c r="B3366" t="s">
        <v>23</v>
      </c>
      <c r="C3366" s="4">
        <v>33</v>
      </c>
      <c r="D3366" t="s">
        <v>58</v>
      </c>
      <c r="E3366" t="s">
        <v>111</v>
      </c>
      <c r="F3366" t="s">
        <v>78</v>
      </c>
      <c r="G3366" t="s">
        <v>32</v>
      </c>
      <c r="H3366" t="s">
        <v>48</v>
      </c>
      <c r="I3366" s="9">
        <v>45327</v>
      </c>
      <c r="J3366" s="9">
        <v>45349</v>
      </c>
      <c r="K3366" s="9">
        <v>45353</v>
      </c>
      <c r="L3366" t="s">
        <v>19</v>
      </c>
      <c r="M3366" s="4">
        <v>63627</v>
      </c>
      <c r="N3366">
        <v>4.7</v>
      </c>
      <c r="O3366" t="s">
        <v>20</v>
      </c>
      <c r="P3366" s="4">
        <v>5</v>
      </c>
      <c r="Q3366" t="s">
        <v>28</v>
      </c>
      <c r="R3366" s="10" t="str">
        <f t="shared" si="104"/>
        <v>28-33</v>
      </c>
      <c r="S3366">
        <f t="shared" si="105"/>
        <v>26</v>
      </c>
    </row>
    <row r="3367" spans="1:19">
      <c r="A3367" t="s">
        <v>3441</v>
      </c>
      <c r="B3367" t="s">
        <v>30</v>
      </c>
      <c r="C3367" s="4">
        <v>36</v>
      </c>
      <c r="D3367" t="s">
        <v>40</v>
      </c>
      <c r="E3367" t="s">
        <v>41</v>
      </c>
      <c r="F3367" t="s">
        <v>53</v>
      </c>
      <c r="G3367" t="s">
        <v>17</v>
      </c>
      <c r="H3367" t="s">
        <v>37</v>
      </c>
      <c r="I3367" s="9">
        <v>45327</v>
      </c>
      <c r="J3367" s="9">
        <v>45336</v>
      </c>
      <c r="K3367" s="9">
        <v>45340</v>
      </c>
      <c r="L3367" t="s">
        <v>19</v>
      </c>
      <c r="M3367" s="4">
        <v>81347</v>
      </c>
      <c r="N3367">
        <v>4.3</v>
      </c>
      <c r="O3367" t="s">
        <v>20</v>
      </c>
      <c r="P3367" s="4">
        <v>4</v>
      </c>
      <c r="Q3367" t="s">
        <v>28</v>
      </c>
      <c r="R3367" s="10" t="str">
        <f t="shared" si="104"/>
        <v>34-39</v>
      </c>
      <c r="S3367">
        <f t="shared" si="105"/>
        <v>13</v>
      </c>
    </row>
    <row r="3368" spans="1:19">
      <c r="A3368" t="s">
        <v>3442</v>
      </c>
      <c r="B3368" t="s">
        <v>13</v>
      </c>
      <c r="C3368" s="4">
        <v>25</v>
      </c>
      <c r="D3368" t="s">
        <v>14</v>
      </c>
      <c r="E3368" t="s">
        <v>15</v>
      </c>
      <c r="F3368" t="s">
        <v>36</v>
      </c>
      <c r="G3368" t="s">
        <v>32</v>
      </c>
      <c r="H3368" t="s">
        <v>37</v>
      </c>
      <c r="I3368" s="9">
        <v>45327</v>
      </c>
      <c r="J3368" s="9">
        <v>45341</v>
      </c>
      <c r="K3368" s="9">
        <v>45351</v>
      </c>
      <c r="L3368" t="s">
        <v>19</v>
      </c>
      <c r="M3368" s="4">
        <v>76191</v>
      </c>
      <c r="N3368">
        <v>4.8</v>
      </c>
      <c r="O3368" t="s">
        <v>45</v>
      </c>
      <c r="P3368" s="4">
        <v>2</v>
      </c>
      <c r="Q3368" t="s">
        <v>28</v>
      </c>
      <c r="R3368" s="10" t="str">
        <f t="shared" si="104"/>
        <v>22-27</v>
      </c>
      <c r="S3368">
        <f t="shared" si="105"/>
        <v>24</v>
      </c>
    </row>
    <row r="3369" spans="1:19">
      <c r="A3369" t="s">
        <v>3443</v>
      </c>
      <c r="B3369" t="s">
        <v>13</v>
      </c>
      <c r="C3369" s="4">
        <v>25</v>
      </c>
      <c r="D3369" t="s">
        <v>14</v>
      </c>
      <c r="E3369" t="s">
        <v>65</v>
      </c>
      <c r="F3369" t="s">
        <v>96</v>
      </c>
      <c r="G3369" t="s">
        <v>69</v>
      </c>
      <c r="H3369" t="s">
        <v>37</v>
      </c>
      <c r="I3369" s="9">
        <v>45327</v>
      </c>
      <c r="J3369" s="9">
        <v>45348</v>
      </c>
      <c r="K3369" s="9">
        <v>45353</v>
      </c>
      <c r="L3369" t="s">
        <v>19</v>
      </c>
      <c r="M3369" s="4">
        <v>49803</v>
      </c>
      <c r="N3369">
        <v>4</v>
      </c>
      <c r="O3369" t="s">
        <v>20</v>
      </c>
      <c r="P3369" s="5"/>
      <c r="Q3369" t="s">
        <v>21</v>
      </c>
      <c r="R3369" s="10" t="str">
        <f t="shared" si="104"/>
        <v>22-27</v>
      </c>
      <c r="S3369">
        <f t="shared" si="105"/>
        <v>26</v>
      </c>
    </row>
    <row r="3370" spans="1:19">
      <c r="A3370" t="s">
        <v>3444</v>
      </c>
      <c r="B3370" t="s">
        <v>13</v>
      </c>
      <c r="C3370" s="4">
        <v>33</v>
      </c>
      <c r="D3370" t="s">
        <v>24</v>
      </c>
      <c r="E3370" t="s">
        <v>43</v>
      </c>
      <c r="F3370" t="s">
        <v>53</v>
      </c>
      <c r="G3370" t="s">
        <v>32</v>
      </c>
      <c r="H3370" t="s">
        <v>37</v>
      </c>
      <c r="I3370" s="9">
        <v>45327</v>
      </c>
      <c r="J3370" s="9">
        <v>45346</v>
      </c>
      <c r="K3370" s="9">
        <v>45355</v>
      </c>
      <c r="L3370" t="s">
        <v>19</v>
      </c>
      <c r="M3370" s="4">
        <v>70040</v>
      </c>
      <c r="N3370">
        <v>3.6</v>
      </c>
      <c r="O3370" t="s">
        <v>20</v>
      </c>
      <c r="P3370" s="4">
        <v>4</v>
      </c>
      <c r="Q3370" t="s">
        <v>28</v>
      </c>
      <c r="R3370" s="10" t="str">
        <f t="shared" si="104"/>
        <v>28-33</v>
      </c>
      <c r="S3370">
        <f t="shared" si="105"/>
        <v>28</v>
      </c>
    </row>
    <row r="3371" spans="1:19">
      <c r="A3371" t="s">
        <v>3445</v>
      </c>
      <c r="B3371" t="s">
        <v>30</v>
      </c>
      <c r="C3371" s="4">
        <v>34</v>
      </c>
      <c r="D3371" t="s">
        <v>231</v>
      </c>
      <c r="E3371" t="s">
        <v>551</v>
      </c>
      <c r="F3371" t="s">
        <v>93</v>
      </c>
      <c r="G3371" t="s">
        <v>17</v>
      </c>
      <c r="H3371" t="s">
        <v>37</v>
      </c>
      <c r="I3371" s="9">
        <v>45327</v>
      </c>
      <c r="J3371" s="9">
        <v>45348</v>
      </c>
      <c r="K3371" s="9">
        <v>45357</v>
      </c>
      <c r="L3371" t="s">
        <v>19</v>
      </c>
      <c r="M3371" s="4">
        <v>115118</v>
      </c>
      <c r="N3371">
        <v>4.4000000000000004</v>
      </c>
      <c r="O3371" t="s">
        <v>20</v>
      </c>
      <c r="P3371" s="4">
        <v>3</v>
      </c>
      <c r="Q3371" t="s">
        <v>63</v>
      </c>
      <c r="R3371" s="10" t="str">
        <f t="shared" si="104"/>
        <v>34-39</v>
      </c>
      <c r="S3371">
        <f t="shared" si="105"/>
        <v>30</v>
      </c>
    </row>
    <row r="3372" spans="1:19">
      <c r="A3372" t="s">
        <v>3446</v>
      </c>
      <c r="B3372" t="s">
        <v>13</v>
      </c>
      <c r="C3372" s="4">
        <v>30</v>
      </c>
      <c r="D3372" t="s">
        <v>24</v>
      </c>
      <c r="E3372" t="s">
        <v>25</v>
      </c>
      <c r="F3372" t="s">
        <v>106</v>
      </c>
      <c r="G3372" t="s">
        <v>27</v>
      </c>
      <c r="H3372" t="s">
        <v>37</v>
      </c>
      <c r="I3372" s="9">
        <v>45328</v>
      </c>
      <c r="J3372" s="9">
        <v>45338</v>
      </c>
      <c r="K3372" s="9">
        <v>45350</v>
      </c>
      <c r="L3372" t="s">
        <v>19</v>
      </c>
      <c r="M3372" s="4">
        <v>178915</v>
      </c>
      <c r="N3372">
        <v>3.8</v>
      </c>
      <c r="O3372" t="s">
        <v>20</v>
      </c>
      <c r="P3372" s="4">
        <v>4</v>
      </c>
      <c r="Q3372" t="s">
        <v>21</v>
      </c>
      <c r="R3372" s="10" t="str">
        <f t="shared" si="104"/>
        <v>28-33</v>
      </c>
      <c r="S3372">
        <f t="shared" si="105"/>
        <v>22</v>
      </c>
    </row>
    <row r="3373" spans="1:19">
      <c r="A3373" t="s">
        <v>3447</v>
      </c>
      <c r="B3373" t="s">
        <v>30</v>
      </c>
      <c r="C3373" s="4">
        <v>39</v>
      </c>
      <c r="D3373" t="s">
        <v>34</v>
      </c>
      <c r="E3373" t="s">
        <v>47</v>
      </c>
      <c r="F3373" t="s">
        <v>16</v>
      </c>
      <c r="G3373" t="s">
        <v>17</v>
      </c>
      <c r="H3373" t="s">
        <v>48</v>
      </c>
      <c r="I3373" s="9">
        <v>45328</v>
      </c>
      <c r="J3373" s="9">
        <v>45339</v>
      </c>
      <c r="K3373" s="9">
        <v>45344</v>
      </c>
      <c r="L3373" t="s">
        <v>38</v>
      </c>
      <c r="M3373" s="5"/>
      <c r="P3373" s="4">
        <v>4</v>
      </c>
      <c r="Q3373" t="s">
        <v>28</v>
      </c>
      <c r="R3373" s="10" t="str">
        <f t="shared" si="104"/>
        <v>34-39</v>
      </c>
      <c r="S3373">
        <f t="shared" si="105"/>
        <v>16</v>
      </c>
    </row>
    <row r="3374" spans="1:19">
      <c r="A3374" t="s">
        <v>3448</v>
      </c>
      <c r="B3374" t="s">
        <v>13</v>
      </c>
      <c r="C3374" s="4">
        <v>31</v>
      </c>
      <c r="D3374" t="s">
        <v>14</v>
      </c>
      <c r="E3374" t="s">
        <v>65</v>
      </c>
      <c r="F3374" t="s">
        <v>86</v>
      </c>
      <c r="G3374" t="s">
        <v>17</v>
      </c>
      <c r="H3374" t="s">
        <v>37</v>
      </c>
      <c r="I3374" s="9">
        <v>45328</v>
      </c>
      <c r="J3374" s="9">
        <v>45337</v>
      </c>
      <c r="K3374" s="9">
        <v>45341</v>
      </c>
      <c r="L3374" t="s">
        <v>19</v>
      </c>
      <c r="M3374" s="4">
        <v>137763</v>
      </c>
      <c r="N3374">
        <v>4.7</v>
      </c>
      <c r="O3374" t="s">
        <v>20</v>
      </c>
      <c r="P3374" s="4">
        <v>4</v>
      </c>
      <c r="Q3374" t="s">
        <v>21</v>
      </c>
      <c r="R3374" s="10" t="str">
        <f t="shared" si="104"/>
        <v>28-33</v>
      </c>
      <c r="S3374">
        <f t="shared" si="105"/>
        <v>13</v>
      </c>
    </row>
    <row r="3375" spans="1:19">
      <c r="A3375" t="s">
        <v>3449</v>
      </c>
      <c r="B3375" t="s">
        <v>30</v>
      </c>
      <c r="C3375" s="4">
        <v>34</v>
      </c>
      <c r="D3375" t="s">
        <v>40</v>
      </c>
      <c r="E3375" t="s">
        <v>41</v>
      </c>
      <c r="F3375" t="s">
        <v>44</v>
      </c>
      <c r="G3375" t="s">
        <v>27</v>
      </c>
      <c r="H3375" t="s">
        <v>18</v>
      </c>
      <c r="I3375" s="9">
        <v>45328</v>
      </c>
      <c r="J3375" s="9">
        <v>45345</v>
      </c>
      <c r="K3375" s="9">
        <v>45357</v>
      </c>
      <c r="L3375" t="s">
        <v>19</v>
      </c>
      <c r="M3375" s="4">
        <v>58683</v>
      </c>
      <c r="N3375">
        <v>4.8</v>
      </c>
      <c r="O3375" t="s">
        <v>20</v>
      </c>
      <c r="P3375" s="4">
        <v>4</v>
      </c>
      <c r="Q3375" t="s">
        <v>28</v>
      </c>
      <c r="R3375" s="10" t="str">
        <f t="shared" si="104"/>
        <v>34-39</v>
      </c>
      <c r="S3375">
        <f t="shared" si="105"/>
        <v>29</v>
      </c>
    </row>
    <row r="3376" spans="1:19">
      <c r="A3376" t="s">
        <v>3450</v>
      </c>
      <c r="B3376" t="s">
        <v>30</v>
      </c>
      <c r="C3376" s="4">
        <v>33</v>
      </c>
      <c r="D3376" t="s">
        <v>34</v>
      </c>
      <c r="E3376" t="s">
        <v>35</v>
      </c>
      <c r="F3376" t="s">
        <v>50</v>
      </c>
      <c r="G3376" t="s">
        <v>17</v>
      </c>
      <c r="H3376" t="s">
        <v>18</v>
      </c>
      <c r="I3376" s="9">
        <v>45329</v>
      </c>
      <c r="J3376" s="9">
        <v>45348</v>
      </c>
      <c r="K3376" s="9">
        <v>45355</v>
      </c>
      <c r="L3376" t="s">
        <v>56</v>
      </c>
      <c r="M3376" s="5"/>
      <c r="P3376" s="4">
        <v>5</v>
      </c>
      <c r="Q3376" t="s">
        <v>28</v>
      </c>
      <c r="R3376" s="10" t="str">
        <f t="shared" si="104"/>
        <v>28-33</v>
      </c>
      <c r="S3376">
        <f t="shared" si="105"/>
        <v>26</v>
      </c>
    </row>
    <row r="3377" spans="1:19">
      <c r="A3377" t="s">
        <v>3451</v>
      </c>
      <c r="B3377" t="s">
        <v>30</v>
      </c>
      <c r="C3377" s="4">
        <v>32</v>
      </c>
      <c r="D3377" t="s">
        <v>24</v>
      </c>
      <c r="E3377" t="s">
        <v>43</v>
      </c>
      <c r="F3377" t="s">
        <v>53</v>
      </c>
      <c r="G3377" t="s">
        <v>27</v>
      </c>
      <c r="H3377" t="s">
        <v>18</v>
      </c>
      <c r="I3377" s="9">
        <v>45329</v>
      </c>
      <c r="J3377" s="9">
        <v>45345</v>
      </c>
      <c r="K3377" s="9">
        <v>45354</v>
      </c>
      <c r="L3377" t="s">
        <v>56</v>
      </c>
      <c r="M3377" s="5"/>
      <c r="P3377" s="5"/>
      <c r="Q3377" t="s">
        <v>28</v>
      </c>
      <c r="R3377" s="10" t="str">
        <f t="shared" si="104"/>
        <v>28-33</v>
      </c>
      <c r="S3377">
        <f t="shared" si="105"/>
        <v>25</v>
      </c>
    </row>
    <row r="3378" spans="1:19">
      <c r="A3378" t="s">
        <v>3452</v>
      </c>
      <c r="B3378" t="s">
        <v>30</v>
      </c>
      <c r="C3378" s="4">
        <v>36</v>
      </c>
      <c r="D3378" t="s">
        <v>34</v>
      </c>
      <c r="E3378" t="s">
        <v>35</v>
      </c>
      <c r="F3378" t="s">
        <v>86</v>
      </c>
      <c r="G3378" t="s">
        <v>27</v>
      </c>
      <c r="H3378" t="s">
        <v>37</v>
      </c>
      <c r="I3378" s="9">
        <v>45329</v>
      </c>
      <c r="J3378" s="9">
        <v>45351</v>
      </c>
      <c r="K3378" s="9">
        <v>45363</v>
      </c>
      <c r="L3378" t="s">
        <v>38</v>
      </c>
      <c r="M3378" s="5"/>
      <c r="P3378" s="4">
        <v>4</v>
      </c>
      <c r="Q3378" t="s">
        <v>21</v>
      </c>
      <c r="R3378" s="10" t="str">
        <f t="shared" si="104"/>
        <v>34-39</v>
      </c>
      <c r="S3378">
        <f t="shared" si="105"/>
        <v>34</v>
      </c>
    </row>
    <row r="3379" spans="1:19">
      <c r="A3379" t="s">
        <v>3453</v>
      </c>
      <c r="B3379" t="s">
        <v>13</v>
      </c>
      <c r="C3379" s="4">
        <v>38</v>
      </c>
      <c r="D3379" t="s">
        <v>24</v>
      </c>
      <c r="E3379" t="s">
        <v>43</v>
      </c>
      <c r="F3379" t="s">
        <v>78</v>
      </c>
      <c r="G3379" t="s">
        <v>32</v>
      </c>
      <c r="H3379" t="s">
        <v>37</v>
      </c>
      <c r="I3379" s="9">
        <v>45330</v>
      </c>
      <c r="J3379" s="9">
        <v>45339</v>
      </c>
      <c r="K3379" s="9">
        <v>45346</v>
      </c>
      <c r="L3379" t="s">
        <v>19</v>
      </c>
      <c r="M3379" s="4">
        <v>46910</v>
      </c>
      <c r="N3379">
        <v>3.5</v>
      </c>
      <c r="O3379" t="s">
        <v>20</v>
      </c>
      <c r="P3379" s="4">
        <v>4</v>
      </c>
      <c r="Q3379" t="s">
        <v>63</v>
      </c>
      <c r="R3379" s="10" t="str">
        <f t="shared" si="104"/>
        <v>34-39</v>
      </c>
      <c r="S3379">
        <f t="shared" si="105"/>
        <v>16</v>
      </c>
    </row>
    <row r="3380" spans="1:19">
      <c r="A3380" t="s">
        <v>3454</v>
      </c>
      <c r="B3380" t="s">
        <v>13</v>
      </c>
      <c r="C3380" s="4">
        <v>22</v>
      </c>
      <c r="D3380" t="s">
        <v>24</v>
      </c>
      <c r="E3380" t="s">
        <v>43</v>
      </c>
      <c r="F3380" t="s">
        <v>50</v>
      </c>
      <c r="G3380" t="s">
        <v>27</v>
      </c>
      <c r="H3380" t="s">
        <v>18</v>
      </c>
      <c r="I3380" s="9">
        <v>45330</v>
      </c>
      <c r="J3380" s="9">
        <v>45346</v>
      </c>
      <c r="K3380" s="9">
        <v>45352</v>
      </c>
      <c r="L3380" t="s">
        <v>38</v>
      </c>
      <c r="M3380" s="5"/>
      <c r="P3380" s="5"/>
      <c r="Q3380" t="s">
        <v>21</v>
      </c>
      <c r="R3380" s="10" t="str">
        <f t="shared" si="104"/>
        <v>22-27</v>
      </c>
      <c r="S3380">
        <f t="shared" si="105"/>
        <v>22</v>
      </c>
    </row>
    <row r="3381" spans="1:19">
      <c r="A3381" t="s">
        <v>3455</v>
      </c>
      <c r="B3381" t="s">
        <v>30</v>
      </c>
      <c r="C3381" s="4">
        <v>29</v>
      </c>
      <c r="D3381" t="s">
        <v>80</v>
      </c>
      <c r="E3381" t="s">
        <v>81</v>
      </c>
      <c r="F3381" t="s">
        <v>106</v>
      </c>
      <c r="G3381" t="s">
        <v>27</v>
      </c>
      <c r="H3381" t="s">
        <v>18</v>
      </c>
      <c r="I3381" s="9">
        <v>45330</v>
      </c>
      <c r="J3381" s="9">
        <v>45348</v>
      </c>
      <c r="K3381" s="9">
        <v>45360</v>
      </c>
      <c r="L3381" t="s">
        <v>19</v>
      </c>
      <c r="M3381" s="4">
        <v>158864</v>
      </c>
      <c r="N3381">
        <v>4.5</v>
      </c>
      <c r="O3381" t="s">
        <v>45</v>
      </c>
      <c r="P3381" s="4">
        <v>5</v>
      </c>
      <c r="Q3381" t="s">
        <v>28</v>
      </c>
      <c r="R3381" s="10" t="str">
        <f t="shared" si="104"/>
        <v>28-33</v>
      </c>
      <c r="S3381">
        <f t="shared" si="105"/>
        <v>30</v>
      </c>
    </row>
    <row r="3382" spans="1:19">
      <c r="A3382" t="s">
        <v>3456</v>
      </c>
      <c r="B3382" t="s">
        <v>13</v>
      </c>
      <c r="C3382" s="4">
        <v>27</v>
      </c>
      <c r="D3382" t="s">
        <v>14</v>
      </c>
      <c r="E3382" t="s">
        <v>15</v>
      </c>
      <c r="F3382" t="s">
        <v>125</v>
      </c>
      <c r="G3382" t="s">
        <v>27</v>
      </c>
      <c r="H3382" t="s">
        <v>37</v>
      </c>
      <c r="I3382" s="9">
        <v>45330</v>
      </c>
      <c r="J3382" s="9">
        <v>45351</v>
      </c>
      <c r="K3382" s="9">
        <v>45361</v>
      </c>
      <c r="L3382" t="s">
        <v>19</v>
      </c>
      <c r="M3382" s="4">
        <v>90083</v>
      </c>
      <c r="N3382">
        <v>4.5999999999999996</v>
      </c>
      <c r="O3382" t="s">
        <v>20</v>
      </c>
      <c r="P3382" s="4">
        <v>3</v>
      </c>
      <c r="Q3382" t="s">
        <v>28</v>
      </c>
      <c r="R3382" s="10" t="str">
        <f t="shared" si="104"/>
        <v>22-27</v>
      </c>
      <c r="S3382">
        <f t="shared" si="105"/>
        <v>31</v>
      </c>
    </row>
    <row r="3383" spans="1:19">
      <c r="A3383" t="s">
        <v>3457</v>
      </c>
      <c r="B3383" t="s">
        <v>13</v>
      </c>
      <c r="C3383" s="4">
        <v>38</v>
      </c>
      <c r="D3383" t="s">
        <v>14</v>
      </c>
      <c r="E3383" t="s">
        <v>15</v>
      </c>
      <c r="F3383" t="s">
        <v>73</v>
      </c>
      <c r="G3383" t="s">
        <v>27</v>
      </c>
      <c r="H3383" t="s">
        <v>37</v>
      </c>
      <c r="I3383" s="9">
        <v>45330</v>
      </c>
      <c r="J3383" s="9">
        <v>45347</v>
      </c>
      <c r="K3383" s="9">
        <v>45354</v>
      </c>
      <c r="L3383" t="s">
        <v>56</v>
      </c>
      <c r="M3383" s="5"/>
      <c r="P3383" s="5"/>
      <c r="Q3383" t="s">
        <v>28</v>
      </c>
      <c r="R3383" s="10" t="str">
        <f t="shared" si="104"/>
        <v>34-39</v>
      </c>
      <c r="S3383">
        <f t="shared" si="105"/>
        <v>24</v>
      </c>
    </row>
    <row r="3384" spans="1:19">
      <c r="A3384" t="s">
        <v>3458</v>
      </c>
      <c r="B3384" t="s">
        <v>13</v>
      </c>
      <c r="C3384" s="4">
        <v>35</v>
      </c>
      <c r="D3384" t="s">
        <v>14</v>
      </c>
      <c r="E3384" t="s">
        <v>15</v>
      </c>
      <c r="F3384" t="s">
        <v>61</v>
      </c>
      <c r="G3384" t="s">
        <v>27</v>
      </c>
      <c r="H3384" t="s">
        <v>48</v>
      </c>
      <c r="I3384" s="9">
        <v>45330</v>
      </c>
      <c r="J3384" s="9">
        <v>45350</v>
      </c>
      <c r="K3384" s="9">
        <v>45358</v>
      </c>
      <c r="L3384" t="s">
        <v>19</v>
      </c>
      <c r="M3384" s="4">
        <v>69035</v>
      </c>
      <c r="N3384">
        <v>3.7</v>
      </c>
      <c r="O3384" t="s">
        <v>20</v>
      </c>
      <c r="P3384" s="4">
        <v>5</v>
      </c>
      <c r="Q3384" t="s">
        <v>28</v>
      </c>
      <c r="R3384" s="10" t="str">
        <f t="shared" si="104"/>
        <v>34-39</v>
      </c>
      <c r="S3384">
        <f t="shared" si="105"/>
        <v>28</v>
      </c>
    </row>
    <row r="3385" spans="1:19">
      <c r="A3385" t="s">
        <v>3459</v>
      </c>
      <c r="B3385" t="s">
        <v>13</v>
      </c>
      <c r="C3385" s="4">
        <v>22</v>
      </c>
      <c r="D3385" t="s">
        <v>14</v>
      </c>
      <c r="E3385" t="s">
        <v>15</v>
      </c>
      <c r="F3385" t="s">
        <v>16</v>
      </c>
      <c r="G3385" t="s">
        <v>27</v>
      </c>
      <c r="H3385" t="s">
        <v>18</v>
      </c>
      <c r="I3385" s="9">
        <v>45330</v>
      </c>
      <c r="J3385" s="9">
        <v>45352</v>
      </c>
      <c r="K3385" s="9">
        <v>45358</v>
      </c>
      <c r="L3385" t="s">
        <v>38</v>
      </c>
      <c r="M3385" s="5"/>
      <c r="P3385" s="5"/>
      <c r="Q3385" t="s">
        <v>28</v>
      </c>
      <c r="R3385" s="10" t="str">
        <f t="shared" si="104"/>
        <v>22-27</v>
      </c>
      <c r="S3385">
        <f t="shared" si="105"/>
        <v>28</v>
      </c>
    </row>
    <row r="3386" spans="1:19">
      <c r="A3386" t="s">
        <v>3460</v>
      </c>
      <c r="B3386" t="s">
        <v>13</v>
      </c>
      <c r="C3386" s="4">
        <v>35</v>
      </c>
      <c r="D3386" t="s">
        <v>14</v>
      </c>
      <c r="E3386" t="s">
        <v>15</v>
      </c>
      <c r="F3386" t="s">
        <v>53</v>
      </c>
      <c r="G3386" t="s">
        <v>27</v>
      </c>
      <c r="H3386" t="s">
        <v>67</v>
      </c>
      <c r="I3386" s="9">
        <v>45331</v>
      </c>
      <c r="J3386" s="9">
        <v>45347</v>
      </c>
      <c r="K3386" s="9">
        <v>45356</v>
      </c>
      <c r="L3386" t="s">
        <v>19</v>
      </c>
      <c r="M3386" s="5"/>
      <c r="O3386" t="s">
        <v>20</v>
      </c>
      <c r="P3386" s="4">
        <v>1</v>
      </c>
      <c r="Q3386" t="s">
        <v>28</v>
      </c>
      <c r="R3386" s="10" t="str">
        <f t="shared" si="104"/>
        <v>34-39</v>
      </c>
      <c r="S3386">
        <f t="shared" si="105"/>
        <v>25</v>
      </c>
    </row>
    <row r="3387" spans="1:19">
      <c r="A3387" t="s">
        <v>3461</v>
      </c>
      <c r="B3387" t="s">
        <v>30</v>
      </c>
      <c r="C3387" s="4">
        <v>37</v>
      </c>
      <c r="D3387" t="s">
        <v>14</v>
      </c>
      <c r="E3387" t="s">
        <v>15</v>
      </c>
      <c r="F3387" t="s">
        <v>26</v>
      </c>
      <c r="G3387" t="s">
        <v>27</v>
      </c>
      <c r="H3387" t="s">
        <v>51</v>
      </c>
      <c r="I3387" s="9">
        <v>45332</v>
      </c>
      <c r="J3387" s="9">
        <v>45344</v>
      </c>
      <c r="K3387" s="9">
        <v>45353</v>
      </c>
      <c r="L3387" t="s">
        <v>19</v>
      </c>
      <c r="M3387" s="5"/>
      <c r="O3387" t="s">
        <v>20</v>
      </c>
      <c r="P3387" s="4">
        <v>5</v>
      </c>
      <c r="Q3387" t="s">
        <v>21</v>
      </c>
      <c r="R3387" s="10" t="str">
        <f t="shared" si="104"/>
        <v>34-39</v>
      </c>
      <c r="S3387">
        <f t="shared" si="105"/>
        <v>21</v>
      </c>
    </row>
    <row r="3388" spans="1:19">
      <c r="A3388" t="s">
        <v>3462</v>
      </c>
      <c r="B3388" t="s">
        <v>13</v>
      </c>
      <c r="C3388" s="4">
        <v>26</v>
      </c>
      <c r="D3388" t="s">
        <v>24</v>
      </c>
      <c r="E3388" t="s">
        <v>43</v>
      </c>
      <c r="F3388" t="s">
        <v>61</v>
      </c>
      <c r="G3388" t="s">
        <v>27</v>
      </c>
      <c r="H3388" t="s">
        <v>37</v>
      </c>
      <c r="I3388" s="9">
        <v>45332</v>
      </c>
      <c r="J3388" s="9">
        <v>45347</v>
      </c>
      <c r="K3388" s="9">
        <v>45357</v>
      </c>
      <c r="L3388" t="s">
        <v>19</v>
      </c>
      <c r="M3388" s="5"/>
      <c r="O3388" t="s">
        <v>20</v>
      </c>
      <c r="P3388" s="5"/>
      <c r="Q3388" t="s">
        <v>63</v>
      </c>
      <c r="R3388" s="10" t="str">
        <f t="shared" si="104"/>
        <v>22-27</v>
      </c>
      <c r="S3388">
        <f t="shared" si="105"/>
        <v>25</v>
      </c>
    </row>
    <row r="3389" spans="1:19">
      <c r="A3389" t="s">
        <v>3463</v>
      </c>
      <c r="B3389" t="s">
        <v>13</v>
      </c>
      <c r="C3389" s="4">
        <v>38</v>
      </c>
      <c r="D3389" t="s">
        <v>14</v>
      </c>
      <c r="E3389" t="s">
        <v>15</v>
      </c>
      <c r="F3389" t="s">
        <v>16</v>
      </c>
      <c r="G3389" t="s">
        <v>17</v>
      </c>
      <c r="H3389" t="s">
        <v>48</v>
      </c>
      <c r="I3389" s="9">
        <v>45332</v>
      </c>
      <c r="J3389" s="9">
        <v>45354</v>
      </c>
      <c r="K3389" s="9">
        <v>45361</v>
      </c>
      <c r="L3389" t="s">
        <v>56</v>
      </c>
      <c r="M3389" s="5"/>
      <c r="P3389" s="4">
        <v>4</v>
      </c>
      <c r="Q3389" t="s">
        <v>28</v>
      </c>
      <c r="R3389" s="10" t="str">
        <f t="shared" si="104"/>
        <v>34-39</v>
      </c>
      <c r="S3389">
        <f t="shared" si="105"/>
        <v>29</v>
      </c>
    </row>
    <row r="3390" spans="1:19">
      <c r="A3390" t="s">
        <v>3464</v>
      </c>
      <c r="B3390" t="s">
        <v>13</v>
      </c>
      <c r="C3390" s="4">
        <v>25</v>
      </c>
      <c r="D3390" t="s">
        <v>14</v>
      </c>
      <c r="E3390" t="s">
        <v>15</v>
      </c>
      <c r="F3390" t="s">
        <v>53</v>
      </c>
      <c r="G3390" t="s">
        <v>27</v>
      </c>
      <c r="H3390" t="s">
        <v>37</v>
      </c>
      <c r="I3390" s="9">
        <v>45332</v>
      </c>
      <c r="J3390" s="9">
        <v>45341</v>
      </c>
      <c r="K3390" s="9">
        <v>45353</v>
      </c>
      <c r="L3390" t="s">
        <v>19</v>
      </c>
      <c r="M3390" s="4">
        <v>51798</v>
      </c>
      <c r="N3390">
        <v>3.7</v>
      </c>
      <c r="O3390" t="s">
        <v>45</v>
      </c>
      <c r="P3390" s="4">
        <v>4</v>
      </c>
      <c r="Q3390" t="s">
        <v>28</v>
      </c>
      <c r="R3390" s="10" t="str">
        <f t="shared" si="104"/>
        <v>22-27</v>
      </c>
      <c r="S3390">
        <f t="shared" si="105"/>
        <v>21</v>
      </c>
    </row>
    <row r="3391" spans="1:19">
      <c r="A3391" t="s">
        <v>3465</v>
      </c>
      <c r="B3391" t="s">
        <v>30</v>
      </c>
      <c r="C3391" s="4">
        <v>25</v>
      </c>
      <c r="D3391" t="s">
        <v>14</v>
      </c>
      <c r="E3391" t="s">
        <v>15</v>
      </c>
      <c r="F3391" t="s">
        <v>26</v>
      </c>
      <c r="G3391" t="s">
        <v>32</v>
      </c>
      <c r="H3391" t="s">
        <v>37</v>
      </c>
      <c r="I3391" s="9">
        <v>45332</v>
      </c>
      <c r="J3391" s="9">
        <v>45343</v>
      </c>
      <c r="K3391" s="9">
        <v>45350</v>
      </c>
      <c r="L3391" t="s">
        <v>19</v>
      </c>
      <c r="M3391" s="4">
        <v>59194</v>
      </c>
      <c r="N3391">
        <v>4.8</v>
      </c>
      <c r="O3391" t="s">
        <v>20</v>
      </c>
      <c r="P3391" s="4">
        <v>4</v>
      </c>
      <c r="Q3391" t="s">
        <v>28</v>
      </c>
      <c r="R3391" s="10" t="str">
        <f t="shared" si="104"/>
        <v>22-27</v>
      </c>
      <c r="S3391">
        <f t="shared" si="105"/>
        <v>18</v>
      </c>
    </row>
    <row r="3392" spans="1:19">
      <c r="A3392" t="s">
        <v>3466</v>
      </c>
      <c r="B3392" t="s">
        <v>13</v>
      </c>
      <c r="C3392" s="4">
        <v>33</v>
      </c>
      <c r="D3392" t="s">
        <v>80</v>
      </c>
      <c r="E3392" t="s">
        <v>81</v>
      </c>
      <c r="F3392" t="s">
        <v>61</v>
      </c>
      <c r="G3392" t="s">
        <v>17</v>
      </c>
      <c r="H3392" t="s">
        <v>51</v>
      </c>
      <c r="I3392" s="9">
        <v>45333</v>
      </c>
      <c r="J3392" s="9">
        <v>45350</v>
      </c>
      <c r="K3392" s="9">
        <v>45354</v>
      </c>
      <c r="L3392" t="s">
        <v>19</v>
      </c>
      <c r="M3392" s="4">
        <v>68738</v>
      </c>
      <c r="N3392">
        <v>3.9</v>
      </c>
      <c r="O3392" t="s">
        <v>20</v>
      </c>
      <c r="P3392" s="4">
        <v>3</v>
      </c>
      <c r="Q3392" t="s">
        <v>21</v>
      </c>
      <c r="R3392" s="10" t="str">
        <f t="shared" si="104"/>
        <v>28-33</v>
      </c>
      <c r="S3392">
        <f t="shared" si="105"/>
        <v>21</v>
      </c>
    </row>
    <row r="3393" spans="1:19">
      <c r="A3393" t="s">
        <v>3467</v>
      </c>
      <c r="B3393" t="s">
        <v>30</v>
      </c>
      <c r="C3393" s="4">
        <v>24</v>
      </c>
      <c r="D3393" t="s">
        <v>129</v>
      </c>
      <c r="E3393" t="s">
        <v>205</v>
      </c>
      <c r="F3393" t="s">
        <v>16</v>
      </c>
      <c r="G3393" t="s">
        <v>17</v>
      </c>
      <c r="H3393" t="s">
        <v>37</v>
      </c>
      <c r="I3393" s="9">
        <v>45333</v>
      </c>
      <c r="J3393" s="9">
        <v>45342</v>
      </c>
      <c r="K3393" s="9">
        <v>45346</v>
      </c>
      <c r="L3393" t="s">
        <v>38</v>
      </c>
      <c r="M3393" s="5"/>
      <c r="P3393" s="4">
        <v>5</v>
      </c>
      <c r="Q3393" t="s">
        <v>28</v>
      </c>
      <c r="R3393" s="10" t="str">
        <f t="shared" si="104"/>
        <v>22-27</v>
      </c>
      <c r="S3393">
        <f t="shared" si="105"/>
        <v>13</v>
      </c>
    </row>
    <row r="3394" spans="1:19">
      <c r="A3394" t="s">
        <v>3468</v>
      </c>
      <c r="B3394" t="s">
        <v>30</v>
      </c>
      <c r="C3394" s="4">
        <v>28</v>
      </c>
      <c r="D3394" t="s">
        <v>14</v>
      </c>
      <c r="E3394" t="s">
        <v>65</v>
      </c>
      <c r="F3394" t="s">
        <v>31</v>
      </c>
      <c r="G3394" t="s">
        <v>17</v>
      </c>
      <c r="H3394" t="s">
        <v>37</v>
      </c>
      <c r="I3394" s="9">
        <v>45333</v>
      </c>
      <c r="J3394" s="9">
        <v>45353</v>
      </c>
      <c r="K3394" s="9">
        <v>45357</v>
      </c>
      <c r="L3394" t="s">
        <v>38</v>
      </c>
      <c r="M3394" s="5"/>
      <c r="P3394" s="4">
        <v>4</v>
      </c>
      <c r="Q3394" t="s">
        <v>28</v>
      </c>
      <c r="R3394" s="10" t="str">
        <f t="shared" si="104"/>
        <v>28-33</v>
      </c>
      <c r="S3394">
        <f t="shared" si="105"/>
        <v>24</v>
      </c>
    </row>
    <row r="3395" spans="1:19">
      <c r="A3395" t="s">
        <v>3469</v>
      </c>
      <c r="B3395" t="s">
        <v>13</v>
      </c>
      <c r="C3395" s="4">
        <v>22</v>
      </c>
      <c r="D3395" t="s">
        <v>34</v>
      </c>
      <c r="E3395" t="s">
        <v>35</v>
      </c>
      <c r="F3395" t="s">
        <v>36</v>
      </c>
      <c r="G3395" t="s">
        <v>27</v>
      </c>
      <c r="H3395" t="s">
        <v>67</v>
      </c>
      <c r="I3395" s="9">
        <v>45333</v>
      </c>
      <c r="J3395" s="9">
        <v>45353</v>
      </c>
      <c r="K3395" s="9">
        <v>45365</v>
      </c>
      <c r="L3395" t="s">
        <v>19</v>
      </c>
      <c r="M3395" s="5"/>
      <c r="O3395" t="s">
        <v>20</v>
      </c>
      <c r="P3395" s="4">
        <v>2</v>
      </c>
      <c r="Q3395" t="s">
        <v>63</v>
      </c>
      <c r="R3395" s="10" t="str">
        <f t="shared" ref="R3395:R3458" si="106">IF(AND(C3395&gt;=22,C3395&lt;=27),"22-27",
 IF(AND(C3395&gt;=28,C3395&lt;=33),"28-33",
 IF(AND(C3395&gt;=34,C3395&lt;=39),"34-39",
 IF(AND(C3395&gt;=40,C3395&lt;=45),"40-45",
 IF(AND(C3395&gt;=46,C3395&lt;=51),"46-51",
 IF(AND(C3395&gt;=52,C3395&lt;=57),"52-57","Other"))))))</f>
        <v>22-27</v>
      </c>
      <c r="S3395">
        <f t="shared" ref="S3395:S3458" si="107">K3395-I3395</f>
        <v>32</v>
      </c>
    </row>
    <row r="3396" spans="1:19">
      <c r="A3396" t="s">
        <v>3470</v>
      </c>
      <c r="B3396" t="s">
        <v>23</v>
      </c>
      <c r="C3396" s="4">
        <v>34</v>
      </c>
      <c r="D3396" t="s">
        <v>14</v>
      </c>
      <c r="E3396" t="s">
        <v>15</v>
      </c>
      <c r="F3396" t="s">
        <v>53</v>
      </c>
      <c r="G3396" t="s">
        <v>66</v>
      </c>
      <c r="H3396" t="s">
        <v>37</v>
      </c>
      <c r="I3396" s="9">
        <v>45333</v>
      </c>
      <c r="J3396" s="9">
        <v>45346</v>
      </c>
      <c r="K3396" s="9">
        <v>45351</v>
      </c>
      <c r="L3396" t="s">
        <v>19</v>
      </c>
      <c r="M3396" s="4">
        <v>80972</v>
      </c>
      <c r="N3396">
        <v>4.7</v>
      </c>
      <c r="O3396" t="s">
        <v>20</v>
      </c>
      <c r="P3396" s="4">
        <v>5</v>
      </c>
      <c r="Q3396" t="s">
        <v>28</v>
      </c>
      <c r="R3396" s="10" t="str">
        <f t="shared" si="106"/>
        <v>34-39</v>
      </c>
      <c r="S3396">
        <f t="shared" si="107"/>
        <v>18</v>
      </c>
    </row>
    <row r="3397" spans="1:19">
      <c r="A3397" t="s">
        <v>3471</v>
      </c>
      <c r="B3397" t="s">
        <v>23</v>
      </c>
      <c r="C3397" s="4">
        <v>28</v>
      </c>
      <c r="D3397" t="s">
        <v>24</v>
      </c>
      <c r="E3397" t="s">
        <v>25</v>
      </c>
      <c r="F3397" t="s">
        <v>50</v>
      </c>
      <c r="G3397" t="s">
        <v>27</v>
      </c>
      <c r="H3397" t="s">
        <v>37</v>
      </c>
      <c r="I3397" s="9">
        <v>45334</v>
      </c>
      <c r="J3397" s="9">
        <v>45347</v>
      </c>
      <c r="K3397" s="9">
        <v>45359</v>
      </c>
      <c r="L3397" t="s">
        <v>19</v>
      </c>
      <c r="M3397" s="4">
        <v>52537</v>
      </c>
      <c r="N3397">
        <v>4.4000000000000004</v>
      </c>
      <c r="O3397" t="s">
        <v>20</v>
      </c>
      <c r="P3397" s="4">
        <v>3</v>
      </c>
      <c r="Q3397" t="s">
        <v>28</v>
      </c>
      <c r="R3397" s="10" t="str">
        <f t="shared" si="106"/>
        <v>28-33</v>
      </c>
      <c r="S3397">
        <f t="shared" si="107"/>
        <v>25</v>
      </c>
    </row>
    <row r="3398" spans="1:19">
      <c r="A3398" t="s">
        <v>3472</v>
      </c>
      <c r="B3398" t="s">
        <v>30</v>
      </c>
      <c r="C3398" s="4">
        <v>54</v>
      </c>
      <c r="D3398" t="s">
        <v>34</v>
      </c>
      <c r="E3398" t="s">
        <v>35</v>
      </c>
      <c r="F3398" t="s">
        <v>31</v>
      </c>
      <c r="G3398" t="s">
        <v>27</v>
      </c>
      <c r="H3398" t="s">
        <v>37</v>
      </c>
      <c r="I3398" s="9">
        <v>45334</v>
      </c>
      <c r="J3398" s="9">
        <v>45355</v>
      </c>
      <c r="K3398" s="9">
        <v>45365</v>
      </c>
      <c r="L3398" t="s">
        <v>56</v>
      </c>
      <c r="M3398" s="5"/>
      <c r="P3398" s="4">
        <v>4</v>
      </c>
      <c r="Q3398" t="s">
        <v>28</v>
      </c>
      <c r="R3398" s="10" t="str">
        <f t="shared" si="106"/>
        <v>52-57</v>
      </c>
      <c r="S3398">
        <f t="shared" si="107"/>
        <v>31</v>
      </c>
    </row>
    <row r="3399" spans="1:19">
      <c r="A3399" t="s">
        <v>3473</v>
      </c>
      <c r="B3399" t="s">
        <v>30</v>
      </c>
      <c r="C3399" s="4">
        <v>37</v>
      </c>
      <c r="D3399" t="s">
        <v>24</v>
      </c>
      <c r="E3399" t="s">
        <v>43</v>
      </c>
      <c r="F3399" t="s">
        <v>44</v>
      </c>
      <c r="G3399" t="s">
        <v>27</v>
      </c>
      <c r="H3399" t="s">
        <v>18</v>
      </c>
      <c r="I3399" s="9">
        <v>45334</v>
      </c>
      <c r="J3399" s="9">
        <v>45351</v>
      </c>
      <c r="K3399" s="9">
        <v>45362</v>
      </c>
      <c r="L3399" t="s">
        <v>38</v>
      </c>
      <c r="M3399" s="5"/>
      <c r="P3399" s="4">
        <v>4</v>
      </c>
      <c r="Q3399" t="s">
        <v>21</v>
      </c>
      <c r="R3399" s="10" t="str">
        <f t="shared" si="106"/>
        <v>34-39</v>
      </c>
      <c r="S3399">
        <f t="shared" si="107"/>
        <v>28</v>
      </c>
    </row>
    <row r="3400" spans="1:19">
      <c r="A3400" t="s">
        <v>3474</v>
      </c>
      <c r="B3400" t="s">
        <v>13</v>
      </c>
      <c r="C3400" s="4">
        <v>32</v>
      </c>
      <c r="D3400" t="s">
        <v>14</v>
      </c>
      <c r="E3400" t="s">
        <v>15</v>
      </c>
      <c r="F3400" t="s">
        <v>78</v>
      </c>
      <c r="G3400" t="s">
        <v>69</v>
      </c>
      <c r="H3400" t="s">
        <v>18</v>
      </c>
      <c r="I3400" s="9">
        <v>45334</v>
      </c>
      <c r="J3400" s="9">
        <v>45353</v>
      </c>
      <c r="K3400" s="9">
        <v>45357</v>
      </c>
      <c r="L3400" t="s">
        <v>38</v>
      </c>
      <c r="M3400" s="5"/>
      <c r="P3400" s="4">
        <v>3</v>
      </c>
      <c r="Q3400" t="s">
        <v>28</v>
      </c>
      <c r="R3400" s="10" t="str">
        <f t="shared" si="106"/>
        <v>28-33</v>
      </c>
      <c r="S3400">
        <f t="shared" si="107"/>
        <v>23</v>
      </c>
    </row>
    <row r="3401" spans="1:19">
      <c r="A3401" t="s">
        <v>3475</v>
      </c>
      <c r="B3401" t="s">
        <v>13</v>
      </c>
      <c r="C3401" s="4">
        <v>25</v>
      </c>
      <c r="D3401" t="s">
        <v>24</v>
      </c>
      <c r="E3401" t="s">
        <v>25</v>
      </c>
      <c r="F3401" t="s">
        <v>78</v>
      </c>
      <c r="G3401" t="s">
        <v>69</v>
      </c>
      <c r="H3401" t="s">
        <v>48</v>
      </c>
      <c r="I3401" s="9">
        <v>45334</v>
      </c>
      <c r="J3401" s="9">
        <v>45348</v>
      </c>
      <c r="K3401" s="9">
        <v>45354</v>
      </c>
      <c r="L3401" t="s">
        <v>19</v>
      </c>
      <c r="M3401" s="4">
        <v>63511</v>
      </c>
      <c r="N3401">
        <v>3.8</v>
      </c>
      <c r="O3401" t="s">
        <v>20</v>
      </c>
      <c r="P3401" s="4">
        <v>4</v>
      </c>
      <c r="Q3401" t="s">
        <v>28</v>
      </c>
      <c r="R3401" s="10" t="str">
        <f t="shared" si="106"/>
        <v>22-27</v>
      </c>
      <c r="S3401">
        <f t="shared" si="107"/>
        <v>20</v>
      </c>
    </row>
    <row r="3402" spans="1:19">
      <c r="A3402" t="s">
        <v>3476</v>
      </c>
      <c r="B3402" t="s">
        <v>13</v>
      </c>
      <c r="C3402" s="4">
        <v>25</v>
      </c>
      <c r="D3402" t="s">
        <v>40</v>
      </c>
      <c r="E3402" t="s">
        <v>41</v>
      </c>
      <c r="F3402" t="s">
        <v>31</v>
      </c>
      <c r="G3402" t="s">
        <v>32</v>
      </c>
      <c r="H3402" t="s">
        <v>67</v>
      </c>
      <c r="I3402" s="9">
        <v>45334</v>
      </c>
      <c r="J3402" s="9">
        <v>45354</v>
      </c>
      <c r="K3402" s="9">
        <v>45362</v>
      </c>
      <c r="L3402" t="s">
        <v>38</v>
      </c>
      <c r="M3402" s="5"/>
      <c r="P3402" s="4">
        <v>5</v>
      </c>
      <c r="Q3402" t="s">
        <v>28</v>
      </c>
      <c r="R3402" s="10" t="str">
        <f t="shared" si="106"/>
        <v>22-27</v>
      </c>
      <c r="S3402">
        <f t="shared" si="107"/>
        <v>28</v>
      </c>
    </row>
    <row r="3403" spans="1:19">
      <c r="A3403" t="s">
        <v>3477</v>
      </c>
      <c r="B3403" t="s">
        <v>13</v>
      </c>
      <c r="C3403" s="4">
        <v>28</v>
      </c>
      <c r="D3403" t="s">
        <v>34</v>
      </c>
      <c r="E3403" t="s">
        <v>35</v>
      </c>
      <c r="F3403" t="s">
        <v>31</v>
      </c>
      <c r="G3403" t="s">
        <v>17</v>
      </c>
      <c r="H3403" t="s">
        <v>18</v>
      </c>
      <c r="I3403" s="9">
        <v>45335</v>
      </c>
      <c r="J3403" s="9">
        <v>45354</v>
      </c>
      <c r="K3403" s="9">
        <v>45362</v>
      </c>
      <c r="L3403" t="s">
        <v>19</v>
      </c>
      <c r="M3403" s="4">
        <v>81972</v>
      </c>
      <c r="N3403">
        <v>4.4000000000000004</v>
      </c>
      <c r="O3403" t="s">
        <v>45</v>
      </c>
      <c r="P3403" s="4">
        <v>4</v>
      </c>
      <c r="Q3403" t="s">
        <v>28</v>
      </c>
      <c r="R3403" s="10" t="str">
        <f t="shared" si="106"/>
        <v>28-33</v>
      </c>
      <c r="S3403">
        <f t="shared" si="107"/>
        <v>27</v>
      </c>
    </row>
    <row r="3404" spans="1:19">
      <c r="A3404" t="s">
        <v>3478</v>
      </c>
      <c r="B3404" t="s">
        <v>23</v>
      </c>
      <c r="C3404" s="4">
        <v>29</v>
      </c>
      <c r="D3404" t="s">
        <v>40</v>
      </c>
      <c r="E3404" t="s">
        <v>41</v>
      </c>
      <c r="F3404" t="s">
        <v>53</v>
      </c>
      <c r="G3404" t="s">
        <v>69</v>
      </c>
      <c r="H3404" t="s">
        <v>37</v>
      </c>
      <c r="I3404" s="9">
        <v>45335</v>
      </c>
      <c r="J3404" s="9">
        <v>45354</v>
      </c>
      <c r="K3404" s="9">
        <v>45358</v>
      </c>
      <c r="L3404" t="s">
        <v>19</v>
      </c>
      <c r="M3404" s="4">
        <v>57920</v>
      </c>
      <c r="N3404">
        <v>4.8</v>
      </c>
      <c r="O3404" t="s">
        <v>20</v>
      </c>
      <c r="P3404" s="4">
        <v>5</v>
      </c>
      <c r="Q3404" t="s">
        <v>28</v>
      </c>
      <c r="R3404" s="10" t="str">
        <f t="shared" si="106"/>
        <v>28-33</v>
      </c>
      <c r="S3404">
        <f t="shared" si="107"/>
        <v>23</v>
      </c>
    </row>
    <row r="3405" spans="1:19">
      <c r="A3405" t="s">
        <v>3479</v>
      </c>
      <c r="B3405" t="s">
        <v>13</v>
      </c>
      <c r="C3405" s="4">
        <v>49</v>
      </c>
      <c r="D3405" t="s">
        <v>14</v>
      </c>
      <c r="E3405" t="s">
        <v>15</v>
      </c>
      <c r="F3405" t="s">
        <v>36</v>
      </c>
      <c r="G3405" t="s">
        <v>27</v>
      </c>
      <c r="H3405" t="s">
        <v>51</v>
      </c>
      <c r="I3405" s="9">
        <v>45336</v>
      </c>
      <c r="J3405" s="9">
        <v>45347</v>
      </c>
      <c r="K3405" s="9">
        <v>45354</v>
      </c>
      <c r="L3405" t="s">
        <v>19</v>
      </c>
      <c r="M3405" s="4">
        <v>71021</v>
      </c>
      <c r="N3405">
        <v>3.5</v>
      </c>
      <c r="O3405" t="s">
        <v>20</v>
      </c>
      <c r="P3405" s="4">
        <v>3</v>
      </c>
      <c r="Q3405" t="s">
        <v>28</v>
      </c>
      <c r="R3405" s="10" t="str">
        <f t="shared" si="106"/>
        <v>46-51</v>
      </c>
      <c r="S3405">
        <f t="shared" si="107"/>
        <v>18</v>
      </c>
    </row>
    <row r="3406" spans="1:19">
      <c r="A3406" t="s">
        <v>3480</v>
      </c>
      <c r="B3406" t="s">
        <v>30</v>
      </c>
      <c r="C3406" s="4">
        <v>34</v>
      </c>
      <c r="D3406" t="s">
        <v>24</v>
      </c>
      <c r="E3406" t="s">
        <v>43</v>
      </c>
      <c r="F3406" t="s">
        <v>125</v>
      </c>
      <c r="G3406" t="s">
        <v>17</v>
      </c>
      <c r="H3406" t="s">
        <v>18</v>
      </c>
      <c r="I3406" s="9">
        <v>45336</v>
      </c>
      <c r="J3406" s="9">
        <v>45358</v>
      </c>
      <c r="K3406" s="9">
        <v>45365</v>
      </c>
      <c r="L3406" t="s">
        <v>19</v>
      </c>
      <c r="M3406" s="4">
        <v>130016</v>
      </c>
      <c r="N3406">
        <v>4.0999999999999996</v>
      </c>
      <c r="O3406" t="s">
        <v>20</v>
      </c>
      <c r="P3406" s="4">
        <v>4</v>
      </c>
      <c r="Q3406" t="s">
        <v>21</v>
      </c>
      <c r="R3406" s="10" t="str">
        <f t="shared" si="106"/>
        <v>34-39</v>
      </c>
      <c r="S3406">
        <f t="shared" si="107"/>
        <v>29</v>
      </c>
    </row>
    <row r="3407" spans="1:19">
      <c r="A3407" t="s">
        <v>3481</v>
      </c>
      <c r="B3407" t="s">
        <v>30</v>
      </c>
      <c r="C3407" s="4">
        <v>25</v>
      </c>
      <c r="D3407" t="s">
        <v>129</v>
      </c>
      <c r="E3407" t="s">
        <v>130</v>
      </c>
      <c r="F3407" t="s">
        <v>106</v>
      </c>
      <c r="G3407" t="s">
        <v>69</v>
      </c>
      <c r="H3407" t="s">
        <v>18</v>
      </c>
      <c r="I3407" s="9">
        <v>45336</v>
      </c>
      <c r="J3407" s="9">
        <v>45350</v>
      </c>
      <c r="K3407" s="9">
        <v>45354</v>
      </c>
      <c r="L3407" t="s">
        <v>19</v>
      </c>
      <c r="M3407" s="4">
        <v>190828</v>
      </c>
      <c r="N3407">
        <v>4.5</v>
      </c>
      <c r="O3407" t="s">
        <v>20</v>
      </c>
      <c r="P3407" s="5"/>
      <c r="Q3407" t="s">
        <v>28</v>
      </c>
      <c r="R3407" s="10" t="str">
        <f t="shared" si="106"/>
        <v>22-27</v>
      </c>
      <c r="S3407">
        <f t="shared" si="107"/>
        <v>18</v>
      </c>
    </row>
    <row r="3408" spans="1:19">
      <c r="A3408" t="s">
        <v>3482</v>
      </c>
      <c r="B3408" t="s">
        <v>30</v>
      </c>
      <c r="C3408" s="4">
        <v>40</v>
      </c>
      <c r="D3408" t="s">
        <v>14</v>
      </c>
      <c r="E3408" t="s">
        <v>15</v>
      </c>
      <c r="F3408" t="s">
        <v>16</v>
      </c>
      <c r="G3408" t="s">
        <v>32</v>
      </c>
      <c r="H3408" t="s">
        <v>37</v>
      </c>
      <c r="I3408" s="9">
        <v>45337</v>
      </c>
      <c r="J3408" s="9">
        <v>45348</v>
      </c>
      <c r="K3408" s="9">
        <v>45356</v>
      </c>
      <c r="L3408" t="s">
        <v>19</v>
      </c>
      <c r="M3408" s="4">
        <v>44641</v>
      </c>
      <c r="N3408">
        <v>4.2</v>
      </c>
      <c r="O3408" t="s">
        <v>20</v>
      </c>
      <c r="P3408" s="4">
        <v>4</v>
      </c>
      <c r="Q3408" t="s">
        <v>28</v>
      </c>
      <c r="R3408" s="10" t="str">
        <f t="shared" si="106"/>
        <v>40-45</v>
      </c>
      <c r="S3408">
        <f t="shared" si="107"/>
        <v>19</v>
      </c>
    </row>
    <row r="3409" spans="1:19">
      <c r="A3409" t="s">
        <v>3483</v>
      </c>
      <c r="B3409" t="s">
        <v>23</v>
      </c>
      <c r="C3409" s="4">
        <v>35</v>
      </c>
      <c r="D3409" t="s">
        <v>14</v>
      </c>
      <c r="E3409" t="s">
        <v>15</v>
      </c>
      <c r="F3409" t="s">
        <v>36</v>
      </c>
      <c r="G3409" t="s">
        <v>27</v>
      </c>
      <c r="H3409" t="s">
        <v>37</v>
      </c>
      <c r="I3409" s="9">
        <v>45337</v>
      </c>
      <c r="J3409" s="9">
        <v>45347</v>
      </c>
      <c r="K3409" s="9">
        <v>45352</v>
      </c>
      <c r="L3409" t="s">
        <v>19</v>
      </c>
      <c r="M3409" s="4">
        <v>59075</v>
      </c>
      <c r="N3409">
        <v>3.9</v>
      </c>
      <c r="O3409" t="s">
        <v>20</v>
      </c>
      <c r="P3409" s="4">
        <v>5</v>
      </c>
      <c r="Q3409" t="s">
        <v>28</v>
      </c>
      <c r="R3409" s="10" t="str">
        <f t="shared" si="106"/>
        <v>34-39</v>
      </c>
      <c r="S3409">
        <f t="shared" si="107"/>
        <v>15</v>
      </c>
    </row>
    <row r="3410" spans="1:19">
      <c r="A3410" t="s">
        <v>3484</v>
      </c>
      <c r="B3410" t="s">
        <v>13</v>
      </c>
      <c r="C3410" s="4">
        <v>25</v>
      </c>
      <c r="D3410" t="s">
        <v>14</v>
      </c>
      <c r="E3410" t="s">
        <v>15</v>
      </c>
      <c r="F3410" t="s">
        <v>61</v>
      </c>
      <c r="G3410" t="s">
        <v>32</v>
      </c>
      <c r="H3410" t="s">
        <v>18</v>
      </c>
      <c r="I3410" s="9">
        <v>45337</v>
      </c>
      <c r="J3410" s="9">
        <v>45346</v>
      </c>
      <c r="K3410" s="9">
        <v>45356</v>
      </c>
      <c r="L3410" t="s">
        <v>19</v>
      </c>
      <c r="M3410" s="4">
        <v>47640</v>
      </c>
      <c r="N3410">
        <v>4.4000000000000004</v>
      </c>
      <c r="O3410" t="s">
        <v>20</v>
      </c>
      <c r="P3410" s="5"/>
      <c r="Q3410" t="s">
        <v>21</v>
      </c>
      <c r="R3410" s="10" t="str">
        <f t="shared" si="106"/>
        <v>22-27</v>
      </c>
      <c r="S3410">
        <f t="shared" si="107"/>
        <v>19</v>
      </c>
    </row>
    <row r="3411" spans="1:19">
      <c r="A3411" t="s">
        <v>3485</v>
      </c>
      <c r="B3411" t="s">
        <v>13</v>
      </c>
      <c r="C3411" s="4">
        <v>29</v>
      </c>
      <c r="D3411" t="s">
        <v>24</v>
      </c>
      <c r="E3411" t="s">
        <v>43</v>
      </c>
      <c r="F3411" t="s">
        <v>78</v>
      </c>
      <c r="G3411" t="s">
        <v>27</v>
      </c>
      <c r="H3411" t="s">
        <v>18</v>
      </c>
      <c r="I3411" s="9">
        <v>45337</v>
      </c>
      <c r="J3411" s="9">
        <v>45347</v>
      </c>
      <c r="K3411" s="9">
        <v>45357</v>
      </c>
      <c r="L3411" t="s">
        <v>19</v>
      </c>
      <c r="M3411" s="4">
        <v>54213</v>
      </c>
      <c r="N3411">
        <v>4.0999999999999996</v>
      </c>
      <c r="O3411" t="s">
        <v>45</v>
      </c>
      <c r="P3411" s="4">
        <v>4</v>
      </c>
      <c r="Q3411" t="s">
        <v>28</v>
      </c>
      <c r="R3411" s="10" t="str">
        <f t="shared" si="106"/>
        <v>28-33</v>
      </c>
      <c r="S3411">
        <f t="shared" si="107"/>
        <v>20</v>
      </c>
    </row>
    <row r="3412" spans="1:19">
      <c r="A3412" t="s">
        <v>3486</v>
      </c>
      <c r="B3412" t="s">
        <v>13</v>
      </c>
      <c r="C3412" s="4">
        <v>49</v>
      </c>
      <c r="D3412" t="s">
        <v>58</v>
      </c>
      <c r="E3412" t="s">
        <v>59</v>
      </c>
      <c r="F3412" t="s">
        <v>61</v>
      </c>
      <c r="G3412" t="s">
        <v>27</v>
      </c>
      <c r="H3412" t="s">
        <v>37</v>
      </c>
      <c r="I3412" s="9">
        <v>45338</v>
      </c>
      <c r="J3412" s="9">
        <v>45349</v>
      </c>
      <c r="K3412" s="9">
        <v>45355</v>
      </c>
      <c r="L3412" t="s">
        <v>19</v>
      </c>
      <c r="M3412" s="5"/>
      <c r="O3412" t="s">
        <v>20</v>
      </c>
      <c r="P3412" s="4">
        <v>4</v>
      </c>
      <c r="Q3412" t="s">
        <v>28</v>
      </c>
      <c r="R3412" s="10" t="str">
        <f t="shared" si="106"/>
        <v>46-51</v>
      </c>
      <c r="S3412">
        <f t="shared" si="107"/>
        <v>17</v>
      </c>
    </row>
    <row r="3413" spans="1:19">
      <c r="A3413" t="s">
        <v>3487</v>
      </c>
      <c r="B3413" t="s">
        <v>13</v>
      </c>
      <c r="C3413" s="4">
        <v>33</v>
      </c>
      <c r="D3413" t="s">
        <v>80</v>
      </c>
      <c r="E3413" t="s">
        <v>81</v>
      </c>
      <c r="F3413" t="s">
        <v>31</v>
      </c>
      <c r="G3413" t="s">
        <v>32</v>
      </c>
      <c r="H3413" t="s">
        <v>37</v>
      </c>
      <c r="I3413" s="9">
        <v>45338</v>
      </c>
      <c r="J3413" s="9">
        <v>45350</v>
      </c>
      <c r="K3413" s="9">
        <v>45358</v>
      </c>
      <c r="L3413" t="s">
        <v>38</v>
      </c>
      <c r="M3413" s="5"/>
      <c r="P3413" s="5"/>
      <c r="Q3413" t="s">
        <v>28</v>
      </c>
      <c r="R3413" s="10" t="str">
        <f t="shared" si="106"/>
        <v>28-33</v>
      </c>
      <c r="S3413">
        <f t="shared" si="107"/>
        <v>20</v>
      </c>
    </row>
    <row r="3414" spans="1:19">
      <c r="A3414" t="s">
        <v>3488</v>
      </c>
      <c r="B3414" t="s">
        <v>13</v>
      </c>
      <c r="C3414" s="4">
        <v>33</v>
      </c>
      <c r="D3414" t="s">
        <v>24</v>
      </c>
      <c r="E3414" t="s">
        <v>43</v>
      </c>
      <c r="F3414" t="s">
        <v>53</v>
      </c>
      <c r="G3414" t="s">
        <v>27</v>
      </c>
      <c r="H3414" t="s">
        <v>37</v>
      </c>
      <c r="I3414" s="9">
        <v>45338</v>
      </c>
      <c r="J3414" s="9">
        <v>45353</v>
      </c>
      <c r="K3414" s="9">
        <v>45358</v>
      </c>
      <c r="L3414" t="s">
        <v>19</v>
      </c>
      <c r="M3414" s="4">
        <v>59623</v>
      </c>
      <c r="N3414">
        <v>3.5</v>
      </c>
      <c r="O3414" t="s">
        <v>45</v>
      </c>
      <c r="P3414" s="5"/>
      <c r="Q3414" t="s">
        <v>28</v>
      </c>
      <c r="R3414" s="10" t="str">
        <f t="shared" si="106"/>
        <v>28-33</v>
      </c>
      <c r="S3414">
        <f t="shared" si="107"/>
        <v>20</v>
      </c>
    </row>
    <row r="3415" spans="1:19">
      <c r="A3415" t="s">
        <v>3489</v>
      </c>
      <c r="B3415" t="s">
        <v>13</v>
      </c>
      <c r="C3415" s="4">
        <v>27</v>
      </c>
      <c r="D3415" t="s">
        <v>129</v>
      </c>
      <c r="E3415" t="s">
        <v>205</v>
      </c>
      <c r="F3415" t="s">
        <v>16</v>
      </c>
      <c r="G3415" t="s">
        <v>27</v>
      </c>
      <c r="H3415" t="s">
        <v>37</v>
      </c>
      <c r="I3415" s="9">
        <v>45338</v>
      </c>
      <c r="J3415" s="9">
        <v>45352</v>
      </c>
      <c r="K3415" s="9">
        <v>45357</v>
      </c>
      <c r="L3415" t="s">
        <v>38</v>
      </c>
      <c r="M3415" s="5"/>
      <c r="P3415" s="4">
        <v>5</v>
      </c>
      <c r="Q3415" t="s">
        <v>21</v>
      </c>
      <c r="R3415" s="10" t="str">
        <f t="shared" si="106"/>
        <v>22-27</v>
      </c>
      <c r="S3415">
        <f t="shared" si="107"/>
        <v>19</v>
      </c>
    </row>
    <row r="3416" spans="1:19">
      <c r="A3416" t="s">
        <v>3490</v>
      </c>
      <c r="B3416" t="s">
        <v>30</v>
      </c>
      <c r="C3416" s="4">
        <v>37</v>
      </c>
      <c r="D3416" t="s">
        <v>24</v>
      </c>
      <c r="E3416" t="s">
        <v>43</v>
      </c>
      <c r="F3416" t="s">
        <v>96</v>
      </c>
      <c r="G3416" t="s">
        <v>17</v>
      </c>
      <c r="H3416" t="s">
        <v>37</v>
      </c>
      <c r="I3416" s="9">
        <v>45338</v>
      </c>
      <c r="J3416" s="9">
        <v>45350</v>
      </c>
      <c r="K3416" s="9">
        <v>45355</v>
      </c>
      <c r="L3416" t="s">
        <v>19</v>
      </c>
      <c r="M3416" s="5"/>
      <c r="O3416" t="s">
        <v>20</v>
      </c>
      <c r="P3416" s="4">
        <v>2</v>
      </c>
      <c r="Q3416" t="s">
        <v>21</v>
      </c>
      <c r="R3416" s="10" t="str">
        <f t="shared" si="106"/>
        <v>34-39</v>
      </c>
      <c r="S3416">
        <f t="shared" si="107"/>
        <v>17</v>
      </c>
    </row>
    <row r="3417" spans="1:19">
      <c r="A3417" t="s">
        <v>3491</v>
      </c>
      <c r="B3417" t="s">
        <v>13</v>
      </c>
      <c r="C3417" s="4">
        <v>30</v>
      </c>
      <c r="D3417" t="s">
        <v>14</v>
      </c>
      <c r="E3417" t="s">
        <v>15</v>
      </c>
      <c r="F3417" t="s">
        <v>26</v>
      </c>
      <c r="G3417" t="s">
        <v>17</v>
      </c>
      <c r="H3417" t="s">
        <v>18</v>
      </c>
      <c r="I3417" s="9">
        <v>45338</v>
      </c>
      <c r="J3417" s="9">
        <v>45359</v>
      </c>
      <c r="K3417" s="9">
        <v>45371</v>
      </c>
      <c r="L3417" t="s">
        <v>19</v>
      </c>
      <c r="M3417" s="4">
        <v>58690</v>
      </c>
      <c r="N3417">
        <v>4.5999999999999996</v>
      </c>
      <c r="O3417" t="s">
        <v>20</v>
      </c>
      <c r="P3417" s="4">
        <v>4</v>
      </c>
      <c r="Q3417" t="s">
        <v>28</v>
      </c>
      <c r="R3417" s="10" t="str">
        <f t="shared" si="106"/>
        <v>28-33</v>
      </c>
      <c r="S3417">
        <f t="shared" si="107"/>
        <v>33</v>
      </c>
    </row>
    <row r="3418" spans="1:19">
      <c r="A3418" t="s">
        <v>3492</v>
      </c>
      <c r="B3418" t="s">
        <v>13</v>
      </c>
      <c r="C3418" s="4">
        <v>34</v>
      </c>
      <c r="D3418" t="s">
        <v>14</v>
      </c>
      <c r="E3418" t="s">
        <v>15</v>
      </c>
      <c r="F3418" t="s">
        <v>125</v>
      </c>
      <c r="G3418" t="s">
        <v>27</v>
      </c>
      <c r="H3418" t="s">
        <v>48</v>
      </c>
      <c r="I3418" s="9">
        <v>45338</v>
      </c>
      <c r="J3418" s="9">
        <v>45355</v>
      </c>
      <c r="K3418" s="9">
        <v>45365</v>
      </c>
      <c r="L3418" t="s">
        <v>19</v>
      </c>
      <c r="M3418" s="5"/>
      <c r="O3418" t="s">
        <v>20</v>
      </c>
      <c r="P3418" s="4">
        <v>5</v>
      </c>
      <c r="Q3418" t="s">
        <v>28</v>
      </c>
      <c r="R3418" s="10" t="str">
        <f t="shared" si="106"/>
        <v>34-39</v>
      </c>
      <c r="S3418">
        <f t="shared" si="107"/>
        <v>27</v>
      </c>
    </row>
    <row r="3419" spans="1:19">
      <c r="A3419" t="s">
        <v>3493</v>
      </c>
      <c r="B3419" t="s">
        <v>30</v>
      </c>
      <c r="C3419" s="4">
        <v>23</v>
      </c>
      <c r="D3419" t="s">
        <v>24</v>
      </c>
      <c r="E3419" t="s">
        <v>25</v>
      </c>
      <c r="F3419" t="s">
        <v>44</v>
      </c>
      <c r="G3419" t="s">
        <v>27</v>
      </c>
      <c r="H3419" t="s">
        <v>18</v>
      </c>
      <c r="I3419" s="9">
        <v>45338</v>
      </c>
      <c r="J3419" s="9">
        <v>45346</v>
      </c>
      <c r="K3419" s="9">
        <v>45350</v>
      </c>
      <c r="L3419" t="s">
        <v>19</v>
      </c>
      <c r="M3419" s="4">
        <v>77476</v>
      </c>
      <c r="N3419">
        <v>4.0999999999999996</v>
      </c>
      <c r="O3419" t="s">
        <v>20</v>
      </c>
      <c r="P3419" s="4">
        <v>4</v>
      </c>
      <c r="Q3419" t="s">
        <v>28</v>
      </c>
      <c r="R3419" s="10" t="str">
        <f t="shared" si="106"/>
        <v>22-27</v>
      </c>
      <c r="S3419">
        <f t="shared" si="107"/>
        <v>12</v>
      </c>
    </row>
    <row r="3420" spans="1:19">
      <c r="A3420" t="s">
        <v>3494</v>
      </c>
      <c r="B3420" t="s">
        <v>13</v>
      </c>
      <c r="C3420" s="4">
        <v>36</v>
      </c>
      <c r="D3420" t="s">
        <v>34</v>
      </c>
      <c r="E3420" t="s">
        <v>35</v>
      </c>
      <c r="F3420" t="s">
        <v>44</v>
      </c>
      <c r="G3420" t="s">
        <v>69</v>
      </c>
      <c r="H3420" t="s">
        <v>18</v>
      </c>
      <c r="I3420" s="9">
        <v>45339</v>
      </c>
      <c r="J3420" s="9">
        <v>45354</v>
      </c>
      <c r="K3420" s="9">
        <v>45358</v>
      </c>
      <c r="L3420" t="s">
        <v>19</v>
      </c>
      <c r="M3420" s="4">
        <v>88255</v>
      </c>
      <c r="N3420">
        <v>5</v>
      </c>
      <c r="O3420" t="s">
        <v>20</v>
      </c>
      <c r="P3420" s="4">
        <v>4</v>
      </c>
      <c r="Q3420" t="s">
        <v>28</v>
      </c>
      <c r="R3420" s="10" t="str">
        <f t="shared" si="106"/>
        <v>34-39</v>
      </c>
      <c r="S3420">
        <f t="shared" si="107"/>
        <v>19</v>
      </c>
    </row>
    <row r="3421" spans="1:19">
      <c r="A3421" t="s">
        <v>3495</v>
      </c>
      <c r="B3421" t="s">
        <v>13</v>
      </c>
      <c r="C3421" s="4">
        <v>34</v>
      </c>
      <c r="D3421" t="s">
        <v>34</v>
      </c>
      <c r="E3421" t="s">
        <v>47</v>
      </c>
      <c r="F3421" t="s">
        <v>44</v>
      </c>
      <c r="G3421" t="s">
        <v>27</v>
      </c>
      <c r="H3421" t="s">
        <v>37</v>
      </c>
      <c r="I3421" s="9">
        <v>45339</v>
      </c>
      <c r="J3421" s="9">
        <v>45355</v>
      </c>
      <c r="K3421" s="9">
        <v>45367</v>
      </c>
      <c r="L3421" t="s">
        <v>38</v>
      </c>
      <c r="M3421" s="5"/>
      <c r="P3421" s="4">
        <v>4</v>
      </c>
      <c r="Q3421" t="s">
        <v>28</v>
      </c>
      <c r="R3421" s="10" t="str">
        <f t="shared" si="106"/>
        <v>34-39</v>
      </c>
      <c r="S3421">
        <f t="shared" si="107"/>
        <v>28</v>
      </c>
    </row>
    <row r="3422" spans="1:19">
      <c r="A3422" t="s">
        <v>3496</v>
      </c>
      <c r="B3422" t="s">
        <v>30</v>
      </c>
      <c r="C3422" s="4">
        <v>23</v>
      </c>
      <c r="D3422" t="s">
        <v>129</v>
      </c>
      <c r="E3422" t="s">
        <v>130</v>
      </c>
      <c r="F3422" t="s">
        <v>50</v>
      </c>
      <c r="G3422" t="s">
        <v>17</v>
      </c>
      <c r="H3422" t="s">
        <v>37</v>
      </c>
      <c r="I3422" s="9">
        <v>45339</v>
      </c>
      <c r="J3422" s="9">
        <v>45352</v>
      </c>
      <c r="K3422" s="9">
        <v>45358</v>
      </c>
      <c r="L3422" t="s">
        <v>19</v>
      </c>
      <c r="M3422" s="4">
        <v>44516</v>
      </c>
      <c r="N3422">
        <v>4.0999999999999996</v>
      </c>
      <c r="O3422" t="s">
        <v>20</v>
      </c>
      <c r="P3422" s="4">
        <v>2</v>
      </c>
      <c r="Q3422" t="s">
        <v>28</v>
      </c>
      <c r="R3422" s="10" t="str">
        <f t="shared" si="106"/>
        <v>22-27</v>
      </c>
      <c r="S3422">
        <f t="shared" si="107"/>
        <v>19</v>
      </c>
    </row>
    <row r="3423" spans="1:19">
      <c r="A3423" t="s">
        <v>3497</v>
      </c>
      <c r="B3423" t="s">
        <v>30</v>
      </c>
      <c r="C3423" s="4">
        <v>39</v>
      </c>
      <c r="D3423" t="s">
        <v>129</v>
      </c>
      <c r="E3423" t="s">
        <v>130</v>
      </c>
      <c r="F3423" t="s">
        <v>78</v>
      </c>
      <c r="G3423" t="s">
        <v>66</v>
      </c>
      <c r="H3423" t="s">
        <v>18</v>
      </c>
      <c r="I3423" s="9">
        <v>45339</v>
      </c>
      <c r="J3423" s="9">
        <v>45358</v>
      </c>
      <c r="K3423" s="9">
        <v>45363</v>
      </c>
      <c r="L3423" t="s">
        <v>19</v>
      </c>
      <c r="M3423" s="4">
        <v>51953</v>
      </c>
      <c r="N3423">
        <v>3.7</v>
      </c>
      <c r="O3423" t="s">
        <v>20</v>
      </c>
      <c r="P3423" s="4">
        <v>2</v>
      </c>
      <c r="Q3423" t="s">
        <v>28</v>
      </c>
      <c r="R3423" s="10" t="str">
        <f t="shared" si="106"/>
        <v>34-39</v>
      </c>
      <c r="S3423">
        <f t="shared" si="107"/>
        <v>24</v>
      </c>
    </row>
    <row r="3424" spans="1:19">
      <c r="A3424" t="s">
        <v>3498</v>
      </c>
      <c r="B3424" t="s">
        <v>30</v>
      </c>
      <c r="C3424" s="4">
        <v>51</v>
      </c>
      <c r="D3424" t="s">
        <v>80</v>
      </c>
      <c r="E3424" t="s">
        <v>81</v>
      </c>
      <c r="F3424" t="s">
        <v>78</v>
      </c>
      <c r="G3424" t="s">
        <v>17</v>
      </c>
      <c r="H3424" t="s">
        <v>37</v>
      </c>
      <c r="I3424" s="9">
        <v>45339</v>
      </c>
      <c r="J3424" s="9">
        <v>45348</v>
      </c>
      <c r="K3424" s="9">
        <v>45358</v>
      </c>
      <c r="L3424" t="s">
        <v>19</v>
      </c>
      <c r="M3424" s="4">
        <v>59787</v>
      </c>
      <c r="N3424">
        <v>4.8</v>
      </c>
      <c r="O3424" t="s">
        <v>20</v>
      </c>
      <c r="P3424" s="4">
        <v>4</v>
      </c>
      <c r="Q3424" t="s">
        <v>28</v>
      </c>
      <c r="R3424" s="10" t="str">
        <f t="shared" si="106"/>
        <v>46-51</v>
      </c>
      <c r="S3424">
        <f t="shared" si="107"/>
        <v>19</v>
      </c>
    </row>
    <row r="3425" spans="1:19">
      <c r="A3425" t="s">
        <v>3499</v>
      </c>
      <c r="B3425" t="s">
        <v>13</v>
      </c>
      <c r="C3425" s="4">
        <v>27</v>
      </c>
      <c r="D3425" t="s">
        <v>58</v>
      </c>
      <c r="E3425" t="s">
        <v>111</v>
      </c>
      <c r="F3425" t="s">
        <v>61</v>
      </c>
      <c r="G3425" t="s">
        <v>27</v>
      </c>
      <c r="H3425" t="s">
        <v>51</v>
      </c>
      <c r="I3425" s="9">
        <v>45340</v>
      </c>
      <c r="J3425" s="9">
        <v>45353</v>
      </c>
      <c r="K3425" s="9">
        <v>45360</v>
      </c>
      <c r="L3425" t="s">
        <v>19</v>
      </c>
      <c r="M3425" s="4">
        <v>64962</v>
      </c>
      <c r="N3425">
        <v>4.3</v>
      </c>
      <c r="O3425" t="s">
        <v>20</v>
      </c>
      <c r="P3425" s="4">
        <v>5</v>
      </c>
      <c r="Q3425" t="s">
        <v>28</v>
      </c>
      <c r="R3425" s="10" t="str">
        <f t="shared" si="106"/>
        <v>22-27</v>
      </c>
      <c r="S3425">
        <f t="shared" si="107"/>
        <v>20</v>
      </c>
    </row>
    <row r="3426" spans="1:19">
      <c r="A3426" t="s">
        <v>3500</v>
      </c>
      <c r="B3426" t="s">
        <v>30</v>
      </c>
      <c r="C3426" s="4">
        <v>25</v>
      </c>
      <c r="D3426" t="s">
        <v>24</v>
      </c>
      <c r="E3426" t="s">
        <v>43</v>
      </c>
      <c r="F3426" t="s">
        <v>26</v>
      </c>
      <c r="G3426" t="s">
        <v>27</v>
      </c>
      <c r="H3426" t="s">
        <v>37</v>
      </c>
      <c r="I3426" s="9">
        <v>45340</v>
      </c>
      <c r="J3426" s="9">
        <v>45356</v>
      </c>
      <c r="K3426" s="9">
        <v>45364</v>
      </c>
      <c r="L3426" t="s">
        <v>19</v>
      </c>
      <c r="M3426" s="4">
        <v>67674</v>
      </c>
      <c r="N3426">
        <v>3.8</v>
      </c>
      <c r="O3426" t="s">
        <v>20</v>
      </c>
      <c r="P3426" s="4">
        <v>4</v>
      </c>
      <c r="Q3426" t="s">
        <v>28</v>
      </c>
      <c r="R3426" s="10" t="str">
        <f t="shared" si="106"/>
        <v>22-27</v>
      </c>
      <c r="S3426">
        <f t="shared" si="107"/>
        <v>24</v>
      </c>
    </row>
    <row r="3427" spans="1:19">
      <c r="A3427" t="s">
        <v>3501</v>
      </c>
      <c r="B3427" t="s">
        <v>30</v>
      </c>
      <c r="C3427" s="4">
        <v>30</v>
      </c>
      <c r="D3427" t="s">
        <v>14</v>
      </c>
      <c r="E3427" t="s">
        <v>65</v>
      </c>
      <c r="F3427" t="s">
        <v>61</v>
      </c>
      <c r="G3427" t="s">
        <v>17</v>
      </c>
      <c r="H3427" t="s">
        <v>48</v>
      </c>
      <c r="I3427" s="9">
        <v>45340</v>
      </c>
      <c r="J3427" s="9">
        <v>45354</v>
      </c>
      <c r="K3427" s="9">
        <v>45363</v>
      </c>
      <c r="L3427" t="s">
        <v>19</v>
      </c>
      <c r="M3427" s="4">
        <v>45074</v>
      </c>
      <c r="N3427">
        <v>3.9</v>
      </c>
      <c r="O3427" t="s">
        <v>45</v>
      </c>
      <c r="P3427" s="5"/>
      <c r="Q3427" t="s">
        <v>28</v>
      </c>
      <c r="R3427" s="10" t="str">
        <f t="shared" si="106"/>
        <v>28-33</v>
      </c>
      <c r="S3427">
        <f t="shared" si="107"/>
        <v>23</v>
      </c>
    </row>
    <row r="3428" spans="1:19">
      <c r="A3428" t="s">
        <v>3502</v>
      </c>
      <c r="B3428" t="s">
        <v>13</v>
      </c>
      <c r="C3428" s="4">
        <v>25</v>
      </c>
      <c r="D3428" t="s">
        <v>83</v>
      </c>
      <c r="E3428" t="s">
        <v>117</v>
      </c>
      <c r="F3428" t="s">
        <v>93</v>
      </c>
      <c r="G3428" t="s">
        <v>32</v>
      </c>
      <c r="H3428" t="s">
        <v>37</v>
      </c>
      <c r="I3428" s="9">
        <v>45340</v>
      </c>
      <c r="J3428" s="9">
        <v>45355</v>
      </c>
      <c r="K3428" s="9">
        <v>45365</v>
      </c>
      <c r="L3428" t="s">
        <v>19</v>
      </c>
      <c r="M3428" s="4">
        <v>112589</v>
      </c>
      <c r="N3428">
        <v>3.8</v>
      </c>
      <c r="O3428" t="s">
        <v>20</v>
      </c>
      <c r="P3428" s="4">
        <v>4</v>
      </c>
      <c r="Q3428" t="s">
        <v>28</v>
      </c>
      <c r="R3428" s="10" t="str">
        <f t="shared" si="106"/>
        <v>22-27</v>
      </c>
      <c r="S3428">
        <f t="shared" si="107"/>
        <v>25</v>
      </c>
    </row>
    <row r="3429" spans="1:19">
      <c r="A3429" t="s">
        <v>3503</v>
      </c>
      <c r="B3429" t="s">
        <v>30</v>
      </c>
      <c r="C3429" s="4">
        <v>23</v>
      </c>
      <c r="D3429" t="s">
        <v>14</v>
      </c>
      <c r="E3429" t="s">
        <v>65</v>
      </c>
      <c r="F3429" t="s">
        <v>53</v>
      </c>
      <c r="G3429" t="s">
        <v>17</v>
      </c>
      <c r="H3429" t="s">
        <v>48</v>
      </c>
      <c r="I3429" s="9">
        <v>45340</v>
      </c>
      <c r="J3429" s="9">
        <v>45358</v>
      </c>
      <c r="K3429" s="9">
        <v>45370</v>
      </c>
      <c r="L3429" t="s">
        <v>38</v>
      </c>
      <c r="M3429" s="5"/>
      <c r="P3429" s="4">
        <v>2</v>
      </c>
      <c r="Q3429" t="s">
        <v>28</v>
      </c>
      <c r="R3429" s="10" t="str">
        <f t="shared" si="106"/>
        <v>22-27</v>
      </c>
      <c r="S3429">
        <f t="shared" si="107"/>
        <v>30</v>
      </c>
    </row>
    <row r="3430" spans="1:19">
      <c r="A3430" t="s">
        <v>3504</v>
      </c>
      <c r="B3430" t="s">
        <v>30</v>
      </c>
      <c r="C3430" s="4">
        <v>38</v>
      </c>
      <c r="D3430" t="s">
        <v>34</v>
      </c>
      <c r="E3430" t="s">
        <v>35</v>
      </c>
      <c r="F3430" t="s">
        <v>93</v>
      </c>
      <c r="G3430" t="s">
        <v>27</v>
      </c>
      <c r="H3430" t="s">
        <v>18</v>
      </c>
      <c r="I3430" s="9">
        <v>45340</v>
      </c>
      <c r="J3430" s="9">
        <v>45351</v>
      </c>
      <c r="K3430" s="9">
        <v>45355</v>
      </c>
      <c r="L3430" t="s">
        <v>75</v>
      </c>
      <c r="M3430" s="5"/>
      <c r="P3430" s="4">
        <v>4</v>
      </c>
      <c r="Q3430" t="s">
        <v>28</v>
      </c>
      <c r="R3430" s="10" t="str">
        <f t="shared" si="106"/>
        <v>34-39</v>
      </c>
      <c r="S3430">
        <f t="shared" si="107"/>
        <v>15</v>
      </c>
    </row>
    <row r="3431" spans="1:19">
      <c r="A3431" t="s">
        <v>3505</v>
      </c>
      <c r="B3431" t="s">
        <v>30</v>
      </c>
      <c r="C3431" s="4">
        <v>29</v>
      </c>
      <c r="D3431" t="s">
        <v>24</v>
      </c>
      <c r="E3431" t="s">
        <v>43</v>
      </c>
      <c r="F3431" t="s">
        <v>125</v>
      </c>
      <c r="G3431" t="s">
        <v>27</v>
      </c>
      <c r="H3431" t="s">
        <v>48</v>
      </c>
      <c r="I3431" s="9">
        <v>45340</v>
      </c>
      <c r="J3431" s="9">
        <v>45352</v>
      </c>
      <c r="K3431" s="9">
        <v>45360</v>
      </c>
      <c r="L3431" t="s">
        <v>19</v>
      </c>
      <c r="M3431" s="5"/>
      <c r="O3431" t="s">
        <v>20</v>
      </c>
      <c r="P3431" s="4">
        <v>4</v>
      </c>
      <c r="Q3431" t="s">
        <v>28</v>
      </c>
      <c r="R3431" s="10" t="str">
        <f t="shared" si="106"/>
        <v>28-33</v>
      </c>
      <c r="S3431">
        <f t="shared" si="107"/>
        <v>20</v>
      </c>
    </row>
    <row r="3432" spans="1:19">
      <c r="A3432" t="s">
        <v>3506</v>
      </c>
      <c r="B3432" t="s">
        <v>30</v>
      </c>
      <c r="C3432" s="4">
        <v>25</v>
      </c>
      <c r="D3432" t="s">
        <v>40</v>
      </c>
      <c r="E3432" t="s">
        <v>253</v>
      </c>
      <c r="F3432" t="s">
        <v>36</v>
      </c>
      <c r="G3432" t="s">
        <v>27</v>
      </c>
      <c r="H3432" t="s">
        <v>18</v>
      </c>
      <c r="I3432" s="9">
        <v>45340</v>
      </c>
      <c r="J3432" s="9">
        <v>45362</v>
      </c>
      <c r="K3432" s="9">
        <v>45370</v>
      </c>
      <c r="L3432" t="s">
        <v>19</v>
      </c>
      <c r="M3432" s="5"/>
      <c r="O3432" t="s">
        <v>45</v>
      </c>
      <c r="P3432" s="4">
        <v>4</v>
      </c>
      <c r="Q3432" t="s">
        <v>28</v>
      </c>
      <c r="R3432" s="10" t="str">
        <f t="shared" si="106"/>
        <v>22-27</v>
      </c>
      <c r="S3432">
        <f t="shared" si="107"/>
        <v>30</v>
      </c>
    </row>
    <row r="3433" spans="1:19">
      <c r="A3433" t="s">
        <v>3507</v>
      </c>
      <c r="B3433" t="s">
        <v>23</v>
      </c>
      <c r="C3433" s="4">
        <v>22</v>
      </c>
      <c r="D3433" t="s">
        <v>14</v>
      </c>
      <c r="E3433" t="s">
        <v>15</v>
      </c>
      <c r="F3433" t="s">
        <v>50</v>
      </c>
      <c r="G3433" t="s">
        <v>32</v>
      </c>
      <c r="H3433" t="s">
        <v>18</v>
      </c>
      <c r="I3433" s="9">
        <v>45340</v>
      </c>
      <c r="J3433" s="9">
        <v>45360</v>
      </c>
      <c r="K3433" s="9">
        <v>45371</v>
      </c>
      <c r="L3433" t="s">
        <v>19</v>
      </c>
      <c r="M3433" s="4">
        <v>58251</v>
      </c>
      <c r="N3433">
        <v>4.5999999999999996</v>
      </c>
      <c r="O3433" t="s">
        <v>20</v>
      </c>
      <c r="P3433" s="4">
        <v>5</v>
      </c>
      <c r="Q3433" t="s">
        <v>21</v>
      </c>
      <c r="R3433" s="10" t="str">
        <f t="shared" si="106"/>
        <v>22-27</v>
      </c>
      <c r="S3433">
        <f t="shared" si="107"/>
        <v>31</v>
      </c>
    </row>
    <row r="3434" spans="1:19">
      <c r="A3434" t="s">
        <v>3508</v>
      </c>
      <c r="B3434" t="s">
        <v>30</v>
      </c>
      <c r="C3434" s="4">
        <v>46</v>
      </c>
      <c r="D3434" t="s">
        <v>24</v>
      </c>
      <c r="E3434" t="s">
        <v>43</v>
      </c>
      <c r="F3434" t="s">
        <v>16</v>
      </c>
      <c r="G3434" t="s">
        <v>17</v>
      </c>
      <c r="H3434" t="s">
        <v>67</v>
      </c>
      <c r="I3434" s="9">
        <v>45341</v>
      </c>
      <c r="J3434" s="9">
        <v>45363</v>
      </c>
      <c r="K3434" s="9">
        <v>45370</v>
      </c>
      <c r="L3434" t="s">
        <v>56</v>
      </c>
      <c r="M3434" s="5"/>
      <c r="P3434" s="4">
        <v>3</v>
      </c>
      <c r="Q3434" t="s">
        <v>28</v>
      </c>
      <c r="R3434" s="10" t="str">
        <f t="shared" si="106"/>
        <v>46-51</v>
      </c>
      <c r="S3434">
        <f t="shared" si="107"/>
        <v>29</v>
      </c>
    </row>
    <row r="3435" spans="1:19">
      <c r="A3435" t="s">
        <v>3509</v>
      </c>
      <c r="B3435" t="s">
        <v>13</v>
      </c>
      <c r="C3435" s="4">
        <v>35</v>
      </c>
      <c r="D3435" t="s">
        <v>14</v>
      </c>
      <c r="E3435" t="s">
        <v>15</v>
      </c>
      <c r="F3435" t="s">
        <v>93</v>
      </c>
      <c r="G3435" t="s">
        <v>27</v>
      </c>
      <c r="H3435" t="s">
        <v>37</v>
      </c>
      <c r="I3435" s="9">
        <v>45341</v>
      </c>
      <c r="J3435" s="9">
        <v>45351</v>
      </c>
      <c r="K3435" s="9">
        <v>45356</v>
      </c>
      <c r="L3435" t="s">
        <v>38</v>
      </c>
      <c r="M3435" s="5"/>
      <c r="P3435" s="4">
        <v>5</v>
      </c>
      <c r="Q3435" t="s">
        <v>28</v>
      </c>
      <c r="R3435" s="10" t="str">
        <f t="shared" si="106"/>
        <v>34-39</v>
      </c>
      <c r="S3435">
        <f t="shared" si="107"/>
        <v>15</v>
      </c>
    </row>
    <row r="3436" spans="1:19">
      <c r="A3436" t="s">
        <v>3510</v>
      </c>
      <c r="B3436" t="s">
        <v>30</v>
      </c>
      <c r="C3436" s="4">
        <v>27</v>
      </c>
      <c r="D3436" t="s">
        <v>14</v>
      </c>
      <c r="E3436" t="s">
        <v>15</v>
      </c>
      <c r="F3436" t="s">
        <v>26</v>
      </c>
      <c r="G3436" t="s">
        <v>32</v>
      </c>
      <c r="H3436" t="s">
        <v>48</v>
      </c>
      <c r="I3436" s="9">
        <v>45341</v>
      </c>
      <c r="J3436" s="9">
        <v>45354</v>
      </c>
      <c r="K3436" s="9">
        <v>45362</v>
      </c>
      <c r="L3436" t="s">
        <v>75</v>
      </c>
      <c r="M3436" s="5"/>
      <c r="P3436" s="4">
        <v>5</v>
      </c>
      <c r="Q3436" t="s">
        <v>28</v>
      </c>
      <c r="R3436" s="10" t="str">
        <f t="shared" si="106"/>
        <v>22-27</v>
      </c>
      <c r="S3436">
        <f t="shared" si="107"/>
        <v>21</v>
      </c>
    </row>
    <row r="3437" spans="1:19">
      <c r="A3437" t="s">
        <v>3511</v>
      </c>
      <c r="B3437" t="s">
        <v>13</v>
      </c>
      <c r="C3437" s="4">
        <v>35</v>
      </c>
      <c r="D3437" t="s">
        <v>24</v>
      </c>
      <c r="E3437" t="s">
        <v>43</v>
      </c>
      <c r="F3437" t="s">
        <v>93</v>
      </c>
      <c r="G3437" t="s">
        <v>17</v>
      </c>
      <c r="H3437" t="s">
        <v>37</v>
      </c>
      <c r="I3437" s="9">
        <v>45341</v>
      </c>
      <c r="J3437" s="9">
        <v>45356</v>
      </c>
      <c r="K3437" s="9">
        <v>45367</v>
      </c>
      <c r="L3437" t="s">
        <v>19</v>
      </c>
      <c r="M3437" s="4">
        <v>155302</v>
      </c>
      <c r="N3437">
        <v>3.7</v>
      </c>
      <c r="O3437" t="s">
        <v>20</v>
      </c>
      <c r="P3437" s="5"/>
      <c r="Q3437" t="s">
        <v>21</v>
      </c>
      <c r="R3437" s="10" t="str">
        <f t="shared" si="106"/>
        <v>34-39</v>
      </c>
      <c r="S3437">
        <f t="shared" si="107"/>
        <v>26</v>
      </c>
    </row>
    <row r="3438" spans="1:19">
      <c r="A3438" t="s">
        <v>3512</v>
      </c>
      <c r="B3438" t="s">
        <v>13</v>
      </c>
      <c r="C3438" s="4">
        <v>47</v>
      </c>
      <c r="D3438" t="s">
        <v>83</v>
      </c>
      <c r="E3438" t="s">
        <v>84</v>
      </c>
      <c r="F3438" t="s">
        <v>61</v>
      </c>
      <c r="G3438" t="s">
        <v>69</v>
      </c>
      <c r="H3438" t="s">
        <v>37</v>
      </c>
      <c r="I3438" s="9">
        <v>45342</v>
      </c>
      <c r="J3438" s="9">
        <v>45361</v>
      </c>
      <c r="K3438" s="9">
        <v>45371</v>
      </c>
      <c r="L3438" t="s">
        <v>56</v>
      </c>
      <c r="M3438" s="5"/>
      <c r="P3438" s="4">
        <v>1</v>
      </c>
      <c r="Q3438" t="s">
        <v>28</v>
      </c>
      <c r="R3438" s="10" t="str">
        <f t="shared" si="106"/>
        <v>46-51</v>
      </c>
      <c r="S3438">
        <f t="shared" si="107"/>
        <v>29</v>
      </c>
    </row>
    <row r="3439" spans="1:19">
      <c r="A3439" t="s">
        <v>3513</v>
      </c>
      <c r="B3439" t="s">
        <v>30</v>
      </c>
      <c r="C3439" s="4">
        <v>29</v>
      </c>
      <c r="D3439" t="s">
        <v>40</v>
      </c>
      <c r="E3439" t="s">
        <v>41</v>
      </c>
      <c r="F3439" t="s">
        <v>125</v>
      </c>
      <c r="G3439" t="s">
        <v>17</v>
      </c>
      <c r="H3439" t="s">
        <v>18</v>
      </c>
      <c r="I3439" s="9">
        <v>45342</v>
      </c>
      <c r="J3439" s="9">
        <v>45355</v>
      </c>
      <c r="K3439" s="9">
        <v>45363</v>
      </c>
      <c r="L3439" t="s">
        <v>19</v>
      </c>
      <c r="M3439" s="4">
        <v>136039</v>
      </c>
      <c r="N3439">
        <v>4.5999999999999996</v>
      </c>
      <c r="O3439" t="s">
        <v>45</v>
      </c>
      <c r="P3439" s="4">
        <v>4</v>
      </c>
      <c r="Q3439" t="s">
        <v>63</v>
      </c>
      <c r="R3439" s="10" t="str">
        <f t="shared" si="106"/>
        <v>28-33</v>
      </c>
      <c r="S3439">
        <f t="shared" si="107"/>
        <v>21</v>
      </c>
    </row>
    <row r="3440" spans="1:19">
      <c r="A3440" t="s">
        <v>3514</v>
      </c>
      <c r="B3440" t="s">
        <v>23</v>
      </c>
      <c r="C3440" s="4">
        <v>28</v>
      </c>
      <c r="D3440" t="s">
        <v>24</v>
      </c>
      <c r="E3440" t="s">
        <v>43</v>
      </c>
      <c r="F3440" t="s">
        <v>61</v>
      </c>
      <c r="G3440" t="s">
        <v>17</v>
      </c>
      <c r="H3440" t="s">
        <v>18</v>
      </c>
      <c r="I3440" s="9">
        <v>45342</v>
      </c>
      <c r="J3440" s="9">
        <v>45363</v>
      </c>
      <c r="K3440" s="9">
        <v>45373</v>
      </c>
      <c r="L3440" t="s">
        <v>19</v>
      </c>
      <c r="M3440" s="4">
        <v>50363</v>
      </c>
      <c r="N3440">
        <v>4.0999999999999996</v>
      </c>
      <c r="O3440" t="s">
        <v>20</v>
      </c>
      <c r="P3440" s="4">
        <v>3</v>
      </c>
      <c r="Q3440" t="s">
        <v>28</v>
      </c>
      <c r="R3440" s="10" t="str">
        <f t="shared" si="106"/>
        <v>28-33</v>
      </c>
      <c r="S3440">
        <f t="shared" si="107"/>
        <v>31</v>
      </c>
    </row>
    <row r="3441" spans="1:19">
      <c r="A3441" t="s">
        <v>3515</v>
      </c>
      <c r="B3441" t="s">
        <v>23</v>
      </c>
      <c r="C3441" s="4">
        <v>31</v>
      </c>
      <c r="D3441" t="s">
        <v>14</v>
      </c>
      <c r="E3441" t="s">
        <v>15</v>
      </c>
      <c r="F3441" t="s">
        <v>53</v>
      </c>
      <c r="G3441" t="s">
        <v>17</v>
      </c>
      <c r="H3441" t="s">
        <v>18</v>
      </c>
      <c r="I3441" s="9">
        <v>45342</v>
      </c>
      <c r="J3441" s="9">
        <v>45354</v>
      </c>
      <c r="K3441" s="9">
        <v>45359</v>
      </c>
      <c r="L3441" t="s">
        <v>19</v>
      </c>
      <c r="M3441" s="4">
        <v>60950</v>
      </c>
      <c r="N3441">
        <v>3.6</v>
      </c>
      <c r="O3441" t="s">
        <v>20</v>
      </c>
      <c r="P3441" s="5"/>
      <c r="Q3441" t="s">
        <v>28</v>
      </c>
      <c r="R3441" s="10" t="str">
        <f t="shared" si="106"/>
        <v>28-33</v>
      </c>
      <c r="S3441">
        <f t="shared" si="107"/>
        <v>17</v>
      </c>
    </row>
    <row r="3442" spans="1:19">
      <c r="A3442" t="s">
        <v>3516</v>
      </c>
      <c r="B3442" t="s">
        <v>13</v>
      </c>
      <c r="C3442" s="4">
        <v>26</v>
      </c>
      <c r="D3442" t="s">
        <v>14</v>
      </c>
      <c r="E3442" t="s">
        <v>15</v>
      </c>
      <c r="F3442" t="s">
        <v>78</v>
      </c>
      <c r="G3442" t="s">
        <v>32</v>
      </c>
      <c r="H3442" t="s">
        <v>37</v>
      </c>
      <c r="I3442" s="9">
        <v>45342</v>
      </c>
      <c r="J3442" s="9">
        <v>45350</v>
      </c>
      <c r="K3442" s="9">
        <v>45357</v>
      </c>
      <c r="L3442" t="s">
        <v>19</v>
      </c>
      <c r="M3442" s="5"/>
      <c r="O3442" t="s">
        <v>20</v>
      </c>
      <c r="P3442" s="5"/>
      <c r="Q3442" t="s">
        <v>28</v>
      </c>
      <c r="R3442" s="10" t="str">
        <f t="shared" si="106"/>
        <v>22-27</v>
      </c>
      <c r="S3442">
        <f t="shared" si="107"/>
        <v>15</v>
      </c>
    </row>
    <row r="3443" spans="1:19">
      <c r="A3443" t="s">
        <v>3517</v>
      </c>
      <c r="B3443" t="s">
        <v>13</v>
      </c>
      <c r="C3443" s="4">
        <v>31</v>
      </c>
      <c r="D3443" t="s">
        <v>14</v>
      </c>
      <c r="E3443" t="s">
        <v>65</v>
      </c>
      <c r="F3443" t="s">
        <v>26</v>
      </c>
      <c r="G3443" t="s">
        <v>32</v>
      </c>
      <c r="H3443" t="s">
        <v>18</v>
      </c>
      <c r="I3443" s="9">
        <v>45342</v>
      </c>
      <c r="J3443" s="9">
        <v>45360</v>
      </c>
      <c r="K3443" s="9">
        <v>45370</v>
      </c>
      <c r="L3443" t="s">
        <v>38</v>
      </c>
      <c r="M3443" s="5"/>
      <c r="P3443" s="4">
        <v>4</v>
      </c>
      <c r="Q3443" t="s">
        <v>28</v>
      </c>
      <c r="R3443" s="10" t="str">
        <f t="shared" si="106"/>
        <v>28-33</v>
      </c>
      <c r="S3443">
        <f t="shared" si="107"/>
        <v>28</v>
      </c>
    </row>
    <row r="3444" spans="1:19">
      <c r="A3444" t="s">
        <v>3518</v>
      </c>
      <c r="B3444" t="s">
        <v>13</v>
      </c>
      <c r="C3444" s="4">
        <v>35</v>
      </c>
      <c r="D3444" t="s">
        <v>24</v>
      </c>
      <c r="E3444" t="s">
        <v>43</v>
      </c>
      <c r="F3444" t="s">
        <v>61</v>
      </c>
      <c r="G3444" t="s">
        <v>32</v>
      </c>
      <c r="H3444" t="s">
        <v>37</v>
      </c>
      <c r="I3444" s="9">
        <v>45342</v>
      </c>
      <c r="J3444" s="9">
        <v>45364</v>
      </c>
      <c r="K3444" s="9">
        <v>45376</v>
      </c>
      <c r="L3444" t="s">
        <v>38</v>
      </c>
      <c r="M3444" s="5"/>
      <c r="P3444" s="4">
        <v>5</v>
      </c>
      <c r="Q3444" t="s">
        <v>28</v>
      </c>
      <c r="R3444" s="10" t="str">
        <f t="shared" si="106"/>
        <v>34-39</v>
      </c>
      <c r="S3444">
        <f t="shared" si="107"/>
        <v>34</v>
      </c>
    </row>
    <row r="3445" spans="1:19">
      <c r="A3445" t="s">
        <v>3519</v>
      </c>
      <c r="B3445" t="s">
        <v>23</v>
      </c>
      <c r="C3445" s="4">
        <v>27</v>
      </c>
      <c r="D3445" t="s">
        <v>24</v>
      </c>
      <c r="E3445" t="s">
        <v>43</v>
      </c>
      <c r="F3445" t="s">
        <v>96</v>
      </c>
      <c r="G3445" t="s">
        <v>27</v>
      </c>
      <c r="H3445" t="s">
        <v>67</v>
      </c>
      <c r="I3445" s="9">
        <v>45342</v>
      </c>
      <c r="J3445" s="9">
        <v>45359</v>
      </c>
      <c r="K3445" s="9">
        <v>45367</v>
      </c>
      <c r="L3445" t="s">
        <v>19</v>
      </c>
      <c r="M3445" s="5"/>
      <c r="O3445" t="s">
        <v>20</v>
      </c>
      <c r="P3445" s="4">
        <v>5</v>
      </c>
      <c r="Q3445" t="s">
        <v>28</v>
      </c>
      <c r="R3445" s="10" t="str">
        <f t="shared" si="106"/>
        <v>22-27</v>
      </c>
      <c r="S3445">
        <f t="shared" si="107"/>
        <v>25</v>
      </c>
    </row>
    <row r="3446" spans="1:19">
      <c r="A3446" t="s">
        <v>3520</v>
      </c>
      <c r="B3446" t="s">
        <v>23</v>
      </c>
      <c r="C3446" s="4">
        <v>27</v>
      </c>
      <c r="D3446" t="s">
        <v>14</v>
      </c>
      <c r="E3446" t="s">
        <v>65</v>
      </c>
      <c r="F3446" t="s">
        <v>36</v>
      </c>
      <c r="G3446" t="s">
        <v>17</v>
      </c>
      <c r="H3446" t="s">
        <v>37</v>
      </c>
      <c r="I3446" s="9">
        <v>45343</v>
      </c>
      <c r="J3446" s="9">
        <v>45351</v>
      </c>
      <c r="K3446" s="9">
        <v>45362</v>
      </c>
      <c r="L3446" t="s">
        <v>75</v>
      </c>
      <c r="M3446" s="5"/>
      <c r="P3446" s="4">
        <v>4</v>
      </c>
      <c r="Q3446" t="s">
        <v>28</v>
      </c>
      <c r="R3446" s="10" t="str">
        <f t="shared" si="106"/>
        <v>22-27</v>
      </c>
      <c r="S3446">
        <f t="shared" si="107"/>
        <v>19</v>
      </c>
    </row>
    <row r="3447" spans="1:19">
      <c r="A3447" t="s">
        <v>3521</v>
      </c>
      <c r="B3447" t="s">
        <v>30</v>
      </c>
      <c r="C3447" s="4">
        <v>39</v>
      </c>
      <c r="D3447" t="s">
        <v>24</v>
      </c>
      <c r="E3447" t="s">
        <v>25</v>
      </c>
      <c r="F3447" t="s">
        <v>16</v>
      </c>
      <c r="G3447" t="s">
        <v>27</v>
      </c>
      <c r="H3447" t="s">
        <v>37</v>
      </c>
      <c r="I3447" s="9">
        <v>45343</v>
      </c>
      <c r="J3447" s="9">
        <v>45364</v>
      </c>
      <c r="K3447" s="9">
        <v>45372</v>
      </c>
      <c r="L3447" t="s">
        <v>19</v>
      </c>
      <c r="M3447" s="4">
        <v>68299</v>
      </c>
      <c r="N3447">
        <v>3.7</v>
      </c>
      <c r="O3447" t="s">
        <v>20</v>
      </c>
      <c r="P3447" s="4">
        <v>4</v>
      </c>
      <c r="Q3447" t="s">
        <v>28</v>
      </c>
      <c r="R3447" s="10" t="str">
        <f t="shared" si="106"/>
        <v>34-39</v>
      </c>
      <c r="S3447">
        <f t="shared" si="107"/>
        <v>29</v>
      </c>
    </row>
    <row r="3448" spans="1:19">
      <c r="A3448" t="s">
        <v>3522</v>
      </c>
      <c r="B3448" t="s">
        <v>30</v>
      </c>
      <c r="C3448" s="4">
        <v>25</v>
      </c>
      <c r="D3448" t="s">
        <v>129</v>
      </c>
      <c r="E3448" t="s">
        <v>205</v>
      </c>
      <c r="F3448" t="s">
        <v>36</v>
      </c>
      <c r="G3448" t="s">
        <v>32</v>
      </c>
      <c r="H3448" t="s">
        <v>37</v>
      </c>
      <c r="I3448" s="9">
        <v>45343</v>
      </c>
      <c r="J3448" s="9">
        <v>45362</v>
      </c>
      <c r="K3448" s="9">
        <v>45374</v>
      </c>
      <c r="L3448" t="s">
        <v>38</v>
      </c>
      <c r="M3448" s="5"/>
      <c r="P3448" s="5"/>
      <c r="Q3448" t="s">
        <v>28</v>
      </c>
      <c r="R3448" s="10" t="str">
        <f t="shared" si="106"/>
        <v>22-27</v>
      </c>
      <c r="S3448">
        <f t="shared" si="107"/>
        <v>31</v>
      </c>
    </row>
    <row r="3449" spans="1:19">
      <c r="A3449" t="s">
        <v>3523</v>
      </c>
      <c r="B3449" t="s">
        <v>30</v>
      </c>
      <c r="C3449" s="4">
        <v>43</v>
      </c>
      <c r="D3449" t="s">
        <v>24</v>
      </c>
      <c r="E3449" t="s">
        <v>43</v>
      </c>
      <c r="F3449" t="s">
        <v>53</v>
      </c>
      <c r="G3449" t="s">
        <v>27</v>
      </c>
      <c r="H3449" t="s">
        <v>51</v>
      </c>
      <c r="I3449" s="9">
        <v>45343</v>
      </c>
      <c r="J3449" s="9">
        <v>45361</v>
      </c>
      <c r="K3449" s="9">
        <v>45373</v>
      </c>
      <c r="L3449" t="s">
        <v>38</v>
      </c>
      <c r="M3449" s="5"/>
      <c r="P3449" s="4">
        <v>4</v>
      </c>
      <c r="Q3449" t="s">
        <v>28</v>
      </c>
      <c r="R3449" s="10" t="str">
        <f t="shared" si="106"/>
        <v>40-45</v>
      </c>
      <c r="S3449">
        <f t="shared" si="107"/>
        <v>30</v>
      </c>
    </row>
    <row r="3450" spans="1:19">
      <c r="A3450" t="s">
        <v>3524</v>
      </c>
      <c r="B3450" t="s">
        <v>30</v>
      </c>
      <c r="C3450" s="4">
        <v>25</v>
      </c>
      <c r="D3450" t="s">
        <v>34</v>
      </c>
      <c r="E3450" t="s">
        <v>35</v>
      </c>
      <c r="F3450" t="s">
        <v>26</v>
      </c>
      <c r="G3450" t="s">
        <v>27</v>
      </c>
      <c r="H3450" t="s">
        <v>18</v>
      </c>
      <c r="I3450" s="9">
        <v>45343</v>
      </c>
      <c r="J3450" s="9">
        <v>45363</v>
      </c>
      <c r="K3450" s="9">
        <v>45370</v>
      </c>
      <c r="L3450" t="s">
        <v>19</v>
      </c>
      <c r="M3450" s="4">
        <v>54567</v>
      </c>
      <c r="N3450">
        <v>3.8</v>
      </c>
      <c r="O3450" t="s">
        <v>20</v>
      </c>
      <c r="P3450" s="4">
        <v>4</v>
      </c>
      <c r="Q3450" t="s">
        <v>28</v>
      </c>
      <c r="R3450" s="10" t="str">
        <f t="shared" si="106"/>
        <v>22-27</v>
      </c>
      <c r="S3450">
        <f t="shared" si="107"/>
        <v>27</v>
      </c>
    </row>
    <row r="3451" spans="1:19">
      <c r="A3451" t="s">
        <v>3525</v>
      </c>
      <c r="B3451" t="s">
        <v>13</v>
      </c>
      <c r="C3451" s="4">
        <v>52</v>
      </c>
      <c r="D3451" t="s">
        <v>80</v>
      </c>
      <c r="E3451" t="s">
        <v>81</v>
      </c>
      <c r="F3451" t="s">
        <v>31</v>
      </c>
      <c r="G3451" t="s">
        <v>27</v>
      </c>
      <c r="H3451" t="s">
        <v>18</v>
      </c>
      <c r="I3451" s="9">
        <v>45343</v>
      </c>
      <c r="J3451" s="9">
        <v>45351</v>
      </c>
      <c r="K3451" s="9">
        <v>45361</v>
      </c>
      <c r="L3451" t="s">
        <v>38</v>
      </c>
      <c r="M3451" s="5"/>
      <c r="P3451" s="4">
        <v>1</v>
      </c>
      <c r="Q3451" t="s">
        <v>28</v>
      </c>
      <c r="R3451" s="10" t="str">
        <f t="shared" si="106"/>
        <v>52-57</v>
      </c>
      <c r="S3451">
        <f t="shared" si="107"/>
        <v>18</v>
      </c>
    </row>
    <row r="3452" spans="1:19">
      <c r="A3452" t="s">
        <v>3526</v>
      </c>
      <c r="B3452" t="s">
        <v>13</v>
      </c>
      <c r="C3452" s="4">
        <v>37</v>
      </c>
      <c r="D3452" t="s">
        <v>129</v>
      </c>
      <c r="E3452" t="s">
        <v>205</v>
      </c>
      <c r="F3452" t="s">
        <v>78</v>
      </c>
      <c r="G3452" t="s">
        <v>27</v>
      </c>
      <c r="H3452" t="s">
        <v>18</v>
      </c>
      <c r="I3452" s="9">
        <v>45343</v>
      </c>
      <c r="J3452" s="9">
        <v>45362</v>
      </c>
      <c r="K3452" s="9">
        <v>45366</v>
      </c>
      <c r="L3452" t="s">
        <v>19</v>
      </c>
      <c r="M3452" s="4">
        <v>47786</v>
      </c>
      <c r="N3452">
        <v>4.8</v>
      </c>
      <c r="O3452" t="s">
        <v>20</v>
      </c>
      <c r="P3452" s="4">
        <v>4</v>
      </c>
      <c r="Q3452" t="s">
        <v>28</v>
      </c>
      <c r="R3452" s="10" t="str">
        <f t="shared" si="106"/>
        <v>34-39</v>
      </c>
      <c r="S3452">
        <f t="shared" si="107"/>
        <v>23</v>
      </c>
    </row>
    <row r="3453" spans="1:19">
      <c r="A3453" t="s">
        <v>3527</v>
      </c>
      <c r="B3453" t="s">
        <v>30</v>
      </c>
      <c r="C3453" s="4">
        <v>33</v>
      </c>
      <c r="D3453" t="s">
        <v>40</v>
      </c>
      <c r="E3453" t="s">
        <v>253</v>
      </c>
      <c r="F3453" t="s">
        <v>53</v>
      </c>
      <c r="G3453" t="s">
        <v>27</v>
      </c>
      <c r="H3453" t="s">
        <v>51</v>
      </c>
      <c r="I3453" s="9">
        <v>45343</v>
      </c>
      <c r="J3453" s="9">
        <v>45365</v>
      </c>
      <c r="K3453" s="9">
        <v>45376</v>
      </c>
      <c r="L3453" t="s">
        <v>19</v>
      </c>
      <c r="M3453" s="4">
        <v>51370</v>
      </c>
      <c r="N3453">
        <v>3.7</v>
      </c>
      <c r="O3453" t="s">
        <v>20</v>
      </c>
      <c r="P3453" s="4">
        <v>4</v>
      </c>
      <c r="Q3453" t="s">
        <v>28</v>
      </c>
      <c r="R3453" s="10" t="str">
        <f t="shared" si="106"/>
        <v>28-33</v>
      </c>
      <c r="S3453">
        <f t="shared" si="107"/>
        <v>33</v>
      </c>
    </row>
    <row r="3454" spans="1:19">
      <c r="A3454" t="s">
        <v>3528</v>
      </c>
      <c r="B3454" t="s">
        <v>30</v>
      </c>
      <c r="C3454" s="4">
        <v>40</v>
      </c>
      <c r="D3454" t="s">
        <v>24</v>
      </c>
      <c r="E3454" t="s">
        <v>25</v>
      </c>
      <c r="F3454" t="s">
        <v>31</v>
      </c>
      <c r="G3454" t="s">
        <v>27</v>
      </c>
      <c r="H3454" t="s">
        <v>37</v>
      </c>
      <c r="I3454" s="9">
        <v>45344</v>
      </c>
      <c r="J3454" s="9">
        <v>45364</v>
      </c>
      <c r="K3454" s="9">
        <v>45374</v>
      </c>
      <c r="L3454" t="s">
        <v>19</v>
      </c>
      <c r="M3454" s="4">
        <v>83235</v>
      </c>
      <c r="N3454">
        <v>5</v>
      </c>
      <c r="O3454" t="s">
        <v>45</v>
      </c>
      <c r="P3454" s="4">
        <v>2</v>
      </c>
      <c r="Q3454" t="s">
        <v>21</v>
      </c>
      <c r="R3454" s="10" t="str">
        <f t="shared" si="106"/>
        <v>40-45</v>
      </c>
      <c r="S3454">
        <f t="shared" si="107"/>
        <v>30</v>
      </c>
    </row>
    <row r="3455" spans="1:19">
      <c r="A3455" t="s">
        <v>3529</v>
      </c>
      <c r="B3455" t="s">
        <v>13</v>
      </c>
      <c r="C3455" s="4">
        <v>39</v>
      </c>
      <c r="D3455" t="s">
        <v>14</v>
      </c>
      <c r="E3455" t="s">
        <v>65</v>
      </c>
      <c r="F3455" t="s">
        <v>78</v>
      </c>
      <c r="G3455" t="s">
        <v>27</v>
      </c>
      <c r="H3455" t="s">
        <v>37</v>
      </c>
      <c r="I3455" s="9">
        <v>45345</v>
      </c>
      <c r="J3455" s="9">
        <v>45363</v>
      </c>
      <c r="K3455" s="9">
        <v>45372</v>
      </c>
      <c r="L3455" t="s">
        <v>19</v>
      </c>
      <c r="M3455" s="4">
        <v>62876</v>
      </c>
      <c r="N3455">
        <v>4.7</v>
      </c>
      <c r="O3455" t="s">
        <v>20</v>
      </c>
      <c r="P3455" s="5"/>
      <c r="Q3455" t="s">
        <v>28</v>
      </c>
      <c r="R3455" s="10" t="str">
        <f t="shared" si="106"/>
        <v>34-39</v>
      </c>
      <c r="S3455">
        <f t="shared" si="107"/>
        <v>27</v>
      </c>
    </row>
    <row r="3456" spans="1:19">
      <c r="A3456" t="s">
        <v>3530</v>
      </c>
      <c r="B3456" t="s">
        <v>23</v>
      </c>
      <c r="C3456" s="4">
        <v>26</v>
      </c>
      <c r="D3456" t="s">
        <v>24</v>
      </c>
      <c r="E3456" t="s">
        <v>43</v>
      </c>
      <c r="F3456" t="s">
        <v>16</v>
      </c>
      <c r="G3456" t="s">
        <v>27</v>
      </c>
      <c r="H3456" t="s">
        <v>18</v>
      </c>
      <c r="I3456" s="9">
        <v>45345</v>
      </c>
      <c r="J3456" s="9">
        <v>45356</v>
      </c>
      <c r="K3456" s="9">
        <v>45368</v>
      </c>
      <c r="L3456" t="s">
        <v>19</v>
      </c>
      <c r="M3456" s="4">
        <v>51911</v>
      </c>
      <c r="N3456">
        <v>3.8</v>
      </c>
      <c r="O3456" t="s">
        <v>45</v>
      </c>
      <c r="P3456" s="5"/>
      <c r="Q3456" t="s">
        <v>28</v>
      </c>
      <c r="R3456" s="10" t="str">
        <f t="shared" si="106"/>
        <v>22-27</v>
      </c>
      <c r="S3456">
        <f t="shared" si="107"/>
        <v>23</v>
      </c>
    </row>
    <row r="3457" spans="1:19">
      <c r="A3457" t="s">
        <v>3531</v>
      </c>
      <c r="B3457" t="s">
        <v>13</v>
      </c>
      <c r="C3457" s="4">
        <v>36</v>
      </c>
      <c r="D3457" t="s">
        <v>14</v>
      </c>
      <c r="E3457" t="s">
        <v>15</v>
      </c>
      <c r="F3457" t="s">
        <v>96</v>
      </c>
      <c r="G3457" t="s">
        <v>32</v>
      </c>
      <c r="H3457" t="s">
        <v>18</v>
      </c>
      <c r="I3457" s="9">
        <v>45345</v>
      </c>
      <c r="J3457" s="9">
        <v>45357</v>
      </c>
      <c r="K3457" s="9">
        <v>45362</v>
      </c>
      <c r="L3457" t="s">
        <v>19</v>
      </c>
      <c r="M3457" s="5"/>
      <c r="O3457" t="s">
        <v>20</v>
      </c>
      <c r="P3457" s="4">
        <v>4</v>
      </c>
      <c r="Q3457" t="s">
        <v>21</v>
      </c>
      <c r="R3457" s="10" t="str">
        <f t="shared" si="106"/>
        <v>34-39</v>
      </c>
      <c r="S3457">
        <f t="shared" si="107"/>
        <v>17</v>
      </c>
    </row>
    <row r="3458" spans="1:19">
      <c r="A3458" t="s">
        <v>3532</v>
      </c>
      <c r="B3458" t="s">
        <v>13</v>
      </c>
      <c r="C3458" s="4">
        <v>26</v>
      </c>
      <c r="D3458" t="s">
        <v>14</v>
      </c>
      <c r="E3458" t="s">
        <v>65</v>
      </c>
      <c r="F3458" t="s">
        <v>96</v>
      </c>
      <c r="G3458" t="s">
        <v>27</v>
      </c>
      <c r="H3458" t="s">
        <v>37</v>
      </c>
      <c r="I3458" s="9">
        <v>45345</v>
      </c>
      <c r="J3458" s="9">
        <v>45361</v>
      </c>
      <c r="K3458" s="9">
        <v>45372</v>
      </c>
      <c r="L3458" t="s">
        <v>19</v>
      </c>
      <c r="M3458" s="4">
        <v>53706</v>
      </c>
      <c r="N3458">
        <v>4.4000000000000004</v>
      </c>
      <c r="O3458" t="s">
        <v>45</v>
      </c>
      <c r="P3458" s="4">
        <v>5</v>
      </c>
      <c r="Q3458" t="s">
        <v>21</v>
      </c>
      <c r="R3458" s="10" t="str">
        <f t="shared" si="106"/>
        <v>22-27</v>
      </c>
      <c r="S3458">
        <f t="shared" si="107"/>
        <v>27</v>
      </c>
    </row>
    <row r="3459" spans="1:19">
      <c r="A3459" t="s">
        <v>3533</v>
      </c>
      <c r="B3459" t="s">
        <v>30</v>
      </c>
      <c r="C3459" s="4">
        <v>35</v>
      </c>
      <c r="D3459" t="s">
        <v>24</v>
      </c>
      <c r="E3459" t="s">
        <v>43</v>
      </c>
      <c r="F3459" t="s">
        <v>50</v>
      </c>
      <c r="G3459" t="s">
        <v>69</v>
      </c>
      <c r="H3459" t="s">
        <v>18</v>
      </c>
      <c r="I3459" s="9">
        <v>45345</v>
      </c>
      <c r="J3459" s="9">
        <v>45359</v>
      </c>
      <c r="K3459" s="9">
        <v>45366</v>
      </c>
      <c r="L3459" t="s">
        <v>75</v>
      </c>
      <c r="M3459" s="5"/>
      <c r="P3459" s="4">
        <v>5</v>
      </c>
      <c r="Q3459" t="s">
        <v>28</v>
      </c>
      <c r="R3459" s="10" t="str">
        <f t="shared" ref="R3459:R3522" si="108">IF(AND(C3459&gt;=22,C3459&lt;=27),"22-27",
 IF(AND(C3459&gt;=28,C3459&lt;=33),"28-33",
 IF(AND(C3459&gt;=34,C3459&lt;=39),"34-39",
 IF(AND(C3459&gt;=40,C3459&lt;=45),"40-45",
 IF(AND(C3459&gt;=46,C3459&lt;=51),"46-51",
 IF(AND(C3459&gt;=52,C3459&lt;=57),"52-57","Other"))))))</f>
        <v>34-39</v>
      </c>
      <c r="S3459">
        <f t="shared" ref="S3459:S3522" si="109">K3459-I3459</f>
        <v>21</v>
      </c>
    </row>
    <row r="3460" spans="1:19">
      <c r="A3460" t="s">
        <v>3534</v>
      </c>
      <c r="B3460" t="s">
        <v>30</v>
      </c>
      <c r="C3460" s="4">
        <v>25</v>
      </c>
      <c r="D3460" t="s">
        <v>14</v>
      </c>
      <c r="E3460" t="s">
        <v>15</v>
      </c>
      <c r="F3460" t="s">
        <v>50</v>
      </c>
      <c r="G3460" t="s">
        <v>69</v>
      </c>
      <c r="H3460" t="s">
        <v>18</v>
      </c>
      <c r="I3460" s="9">
        <v>45345</v>
      </c>
      <c r="J3460" s="9">
        <v>45357</v>
      </c>
      <c r="K3460" s="9">
        <v>45361</v>
      </c>
      <c r="L3460" t="s">
        <v>19</v>
      </c>
      <c r="M3460" s="5"/>
      <c r="O3460" t="s">
        <v>20</v>
      </c>
      <c r="P3460" s="4">
        <v>4</v>
      </c>
      <c r="Q3460" t="s">
        <v>28</v>
      </c>
      <c r="R3460" s="10" t="str">
        <f t="shared" si="108"/>
        <v>22-27</v>
      </c>
      <c r="S3460">
        <f t="shared" si="109"/>
        <v>16</v>
      </c>
    </row>
    <row r="3461" spans="1:19">
      <c r="A3461" t="s">
        <v>3535</v>
      </c>
      <c r="B3461" t="s">
        <v>30</v>
      </c>
      <c r="C3461" s="4">
        <v>24</v>
      </c>
      <c r="D3461" t="s">
        <v>24</v>
      </c>
      <c r="E3461" t="s">
        <v>25</v>
      </c>
      <c r="F3461" t="s">
        <v>44</v>
      </c>
      <c r="G3461" t="s">
        <v>27</v>
      </c>
      <c r="H3461" t="s">
        <v>18</v>
      </c>
      <c r="I3461" s="9">
        <v>45345</v>
      </c>
      <c r="J3461" s="9">
        <v>45363</v>
      </c>
      <c r="K3461" s="9">
        <v>45373</v>
      </c>
      <c r="L3461" t="s">
        <v>19</v>
      </c>
      <c r="M3461" s="4">
        <v>70481</v>
      </c>
      <c r="N3461">
        <v>4.5</v>
      </c>
      <c r="O3461" t="s">
        <v>20</v>
      </c>
      <c r="P3461" s="4">
        <v>5</v>
      </c>
      <c r="Q3461" t="s">
        <v>28</v>
      </c>
      <c r="R3461" s="10" t="str">
        <f t="shared" si="108"/>
        <v>22-27</v>
      </c>
      <c r="S3461">
        <f t="shared" si="109"/>
        <v>28</v>
      </c>
    </row>
    <row r="3462" spans="1:19">
      <c r="A3462" t="s">
        <v>3536</v>
      </c>
      <c r="B3462" t="s">
        <v>13</v>
      </c>
      <c r="C3462" s="4">
        <v>34</v>
      </c>
      <c r="D3462" t="s">
        <v>14</v>
      </c>
      <c r="E3462" t="s">
        <v>15</v>
      </c>
      <c r="F3462" t="s">
        <v>53</v>
      </c>
      <c r="G3462" t="s">
        <v>27</v>
      </c>
      <c r="H3462" t="s">
        <v>67</v>
      </c>
      <c r="I3462" s="9">
        <v>45346</v>
      </c>
      <c r="J3462" s="9">
        <v>45365</v>
      </c>
      <c r="K3462" s="9">
        <v>45372</v>
      </c>
      <c r="L3462" t="s">
        <v>19</v>
      </c>
      <c r="M3462" s="4">
        <v>67054</v>
      </c>
      <c r="N3462">
        <v>4.9000000000000004</v>
      </c>
      <c r="O3462" t="s">
        <v>20</v>
      </c>
      <c r="P3462" s="4">
        <v>4</v>
      </c>
      <c r="Q3462" t="s">
        <v>28</v>
      </c>
      <c r="R3462" s="10" t="str">
        <f t="shared" si="108"/>
        <v>34-39</v>
      </c>
      <c r="S3462">
        <f t="shared" si="109"/>
        <v>26</v>
      </c>
    </row>
    <row r="3463" spans="1:19">
      <c r="A3463" t="s">
        <v>3537</v>
      </c>
      <c r="B3463" t="s">
        <v>13</v>
      </c>
      <c r="C3463" s="4">
        <v>33</v>
      </c>
      <c r="D3463" t="s">
        <v>80</v>
      </c>
      <c r="E3463" t="s">
        <v>81</v>
      </c>
      <c r="F3463" t="s">
        <v>53</v>
      </c>
      <c r="G3463" t="s">
        <v>27</v>
      </c>
      <c r="H3463" t="s">
        <v>18</v>
      </c>
      <c r="I3463" s="9">
        <v>45346</v>
      </c>
      <c r="J3463" s="9">
        <v>45359</v>
      </c>
      <c r="K3463" s="9">
        <v>45370</v>
      </c>
      <c r="L3463" t="s">
        <v>19</v>
      </c>
      <c r="M3463" s="4">
        <v>81776</v>
      </c>
      <c r="N3463">
        <v>4.3</v>
      </c>
      <c r="O3463" t="s">
        <v>20</v>
      </c>
      <c r="P3463" s="4">
        <v>5</v>
      </c>
      <c r="Q3463" t="s">
        <v>28</v>
      </c>
      <c r="R3463" s="10" t="str">
        <f t="shared" si="108"/>
        <v>28-33</v>
      </c>
      <c r="S3463">
        <f t="shared" si="109"/>
        <v>24</v>
      </c>
    </row>
    <row r="3464" spans="1:19">
      <c r="A3464" t="s">
        <v>3538</v>
      </c>
      <c r="B3464" t="s">
        <v>30</v>
      </c>
      <c r="C3464" s="4">
        <v>28</v>
      </c>
      <c r="D3464" t="s">
        <v>14</v>
      </c>
      <c r="E3464" t="s">
        <v>15</v>
      </c>
      <c r="F3464" t="s">
        <v>26</v>
      </c>
      <c r="G3464" t="s">
        <v>17</v>
      </c>
      <c r="H3464" t="s">
        <v>18</v>
      </c>
      <c r="I3464" s="9">
        <v>45346</v>
      </c>
      <c r="J3464" s="9">
        <v>45368</v>
      </c>
      <c r="K3464" s="9">
        <v>45377</v>
      </c>
      <c r="L3464" t="s">
        <v>38</v>
      </c>
      <c r="M3464" s="5"/>
      <c r="P3464" s="5"/>
      <c r="Q3464" t="s">
        <v>28</v>
      </c>
      <c r="R3464" s="10" t="str">
        <f t="shared" si="108"/>
        <v>28-33</v>
      </c>
      <c r="S3464">
        <f t="shared" si="109"/>
        <v>31</v>
      </c>
    </row>
    <row r="3465" spans="1:19">
      <c r="A3465" t="s">
        <v>3539</v>
      </c>
      <c r="B3465" t="s">
        <v>30</v>
      </c>
      <c r="C3465" s="4">
        <v>27</v>
      </c>
      <c r="D3465" t="s">
        <v>40</v>
      </c>
      <c r="E3465" t="s">
        <v>253</v>
      </c>
      <c r="F3465" t="s">
        <v>26</v>
      </c>
      <c r="G3465" t="s">
        <v>17</v>
      </c>
      <c r="H3465" t="s">
        <v>37</v>
      </c>
      <c r="I3465" s="9">
        <v>45346</v>
      </c>
      <c r="J3465" s="9">
        <v>45366</v>
      </c>
      <c r="K3465" s="9">
        <v>45377</v>
      </c>
      <c r="L3465" t="s">
        <v>19</v>
      </c>
      <c r="M3465" s="4">
        <v>56362</v>
      </c>
      <c r="N3465">
        <v>4.9000000000000004</v>
      </c>
      <c r="O3465" t="s">
        <v>45</v>
      </c>
      <c r="P3465" s="4">
        <v>4</v>
      </c>
      <c r="Q3465" t="s">
        <v>28</v>
      </c>
      <c r="R3465" s="10" t="str">
        <f t="shared" si="108"/>
        <v>22-27</v>
      </c>
      <c r="S3465">
        <f t="shared" si="109"/>
        <v>31</v>
      </c>
    </row>
    <row r="3466" spans="1:19">
      <c r="A3466" t="s">
        <v>3540</v>
      </c>
      <c r="B3466" t="s">
        <v>13</v>
      </c>
      <c r="C3466" s="4">
        <v>36</v>
      </c>
      <c r="D3466" t="s">
        <v>24</v>
      </c>
      <c r="E3466" t="s">
        <v>43</v>
      </c>
      <c r="F3466" t="s">
        <v>78</v>
      </c>
      <c r="G3466" t="s">
        <v>27</v>
      </c>
      <c r="H3466" t="s">
        <v>48</v>
      </c>
      <c r="I3466" s="9">
        <v>45346</v>
      </c>
      <c r="J3466" s="9">
        <v>45364</v>
      </c>
      <c r="K3466" s="9">
        <v>45369</v>
      </c>
      <c r="L3466" t="s">
        <v>19</v>
      </c>
      <c r="M3466" s="4">
        <v>49655</v>
      </c>
      <c r="N3466">
        <v>4.8</v>
      </c>
      <c r="O3466" t="s">
        <v>45</v>
      </c>
      <c r="P3466" s="4">
        <v>4</v>
      </c>
      <c r="Q3466" t="s">
        <v>21</v>
      </c>
      <c r="R3466" s="10" t="str">
        <f t="shared" si="108"/>
        <v>34-39</v>
      </c>
      <c r="S3466">
        <f t="shared" si="109"/>
        <v>23</v>
      </c>
    </row>
    <row r="3467" spans="1:19">
      <c r="A3467" t="s">
        <v>3541</v>
      </c>
      <c r="B3467" t="s">
        <v>30</v>
      </c>
      <c r="C3467" s="4">
        <v>34</v>
      </c>
      <c r="D3467" t="s">
        <v>24</v>
      </c>
      <c r="E3467" t="s">
        <v>43</v>
      </c>
      <c r="F3467" t="s">
        <v>26</v>
      </c>
      <c r="G3467" t="s">
        <v>27</v>
      </c>
      <c r="H3467" t="s">
        <v>37</v>
      </c>
      <c r="I3467" s="9">
        <v>45346</v>
      </c>
      <c r="J3467" s="9">
        <v>45355</v>
      </c>
      <c r="K3467" s="9">
        <v>45363</v>
      </c>
      <c r="L3467" t="s">
        <v>19</v>
      </c>
      <c r="M3467" s="5"/>
      <c r="O3467" t="s">
        <v>20</v>
      </c>
      <c r="P3467" s="4">
        <v>1</v>
      </c>
      <c r="Q3467" t="s">
        <v>28</v>
      </c>
      <c r="R3467" s="10" t="str">
        <f t="shared" si="108"/>
        <v>34-39</v>
      </c>
      <c r="S3467">
        <f t="shared" si="109"/>
        <v>17</v>
      </c>
    </row>
    <row r="3468" spans="1:19">
      <c r="A3468" t="s">
        <v>3542</v>
      </c>
      <c r="B3468" t="s">
        <v>13</v>
      </c>
      <c r="C3468" s="4">
        <v>37</v>
      </c>
      <c r="D3468" t="s">
        <v>24</v>
      </c>
      <c r="E3468" t="s">
        <v>43</v>
      </c>
      <c r="F3468" t="s">
        <v>50</v>
      </c>
      <c r="G3468" t="s">
        <v>17</v>
      </c>
      <c r="H3468" t="s">
        <v>51</v>
      </c>
      <c r="I3468" s="9">
        <v>45346</v>
      </c>
      <c r="J3468" s="9">
        <v>45362</v>
      </c>
      <c r="K3468" s="9">
        <v>45371</v>
      </c>
      <c r="L3468" t="s">
        <v>19</v>
      </c>
      <c r="M3468" s="4">
        <v>49426</v>
      </c>
      <c r="N3468">
        <v>4.8</v>
      </c>
      <c r="O3468" t="s">
        <v>20</v>
      </c>
      <c r="P3468" s="4">
        <v>4</v>
      </c>
      <c r="Q3468" t="s">
        <v>21</v>
      </c>
      <c r="R3468" s="10" t="str">
        <f t="shared" si="108"/>
        <v>34-39</v>
      </c>
      <c r="S3468">
        <f t="shared" si="109"/>
        <v>25</v>
      </c>
    </row>
    <row r="3469" spans="1:19">
      <c r="A3469" t="s">
        <v>3543</v>
      </c>
      <c r="B3469" t="s">
        <v>30</v>
      </c>
      <c r="C3469" s="4">
        <v>22</v>
      </c>
      <c r="D3469" t="s">
        <v>83</v>
      </c>
      <c r="E3469" t="s">
        <v>84</v>
      </c>
      <c r="F3469" t="s">
        <v>16</v>
      </c>
      <c r="G3469" t="s">
        <v>27</v>
      </c>
      <c r="H3469" t="s">
        <v>37</v>
      </c>
      <c r="I3469" s="9">
        <v>45347</v>
      </c>
      <c r="J3469" s="9">
        <v>45368</v>
      </c>
      <c r="K3469" s="9">
        <v>45374</v>
      </c>
      <c r="L3469" t="s">
        <v>19</v>
      </c>
      <c r="M3469" s="4">
        <v>42353</v>
      </c>
      <c r="N3469">
        <v>3.9</v>
      </c>
      <c r="O3469" t="s">
        <v>45</v>
      </c>
      <c r="P3469" s="4">
        <v>4</v>
      </c>
      <c r="Q3469" t="s">
        <v>28</v>
      </c>
      <c r="R3469" s="10" t="str">
        <f t="shared" si="108"/>
        <v>22-27</v>
      </c>
      <c r="S3469">
        <f t="shared" si="109"/>
        <v>27</v>
      </c>
    </row>
    <row r="3470" spans="1:19">
      <c r="A3470" t="s">
        <v>3544</v>
      </c>
      <c r="B3470" t="s">
        <v>30</v>
      </c>
      <c r="C3470" s="4">
        <v>22</v>
      </c>
      <c r="D3470" t="s">
        <v>14</v>
      </c>
      <c r="E3470" t="s">
        <v>15</v>
      </c>
      <c r="F3470" t="s">
        <v>78</v>
      </c>
      <c r="G3470" t="s">
        <v>69</v>
      </c>
      <c r="H3470" t="s">
        <v>37</v>
      </c>
      <c r="I3470" s="9">
        <v>45347</v>
      </c>
      <c r="J3470" s="9">
        <v>45358</v>
      </c>
      <c r="K3470" s="9">
        <v>45363</v>
      </c>
      <c r="L3470" t="s">
        <v>19</v>
      </c>
      <c r="M3470" s="4">
        <v>62775</v>
      </c>
      <c r="N3470">
        <v>3.8</v>
      </c>
      <c r="O3470" t="s">
        <v>20</v>
      </c>
      <c r="P3470" s="4">
        <v>4</v>
      </c>
      <c r="Q3470" t="s">
        <v>28</v>
      </c>
      <c r="R3470" s="10" t="str">
        <f t="shared" si="108"/>
        <v>22-27</v>
      </c>
      <c r="S3470">
        <f t="shared" si="109"/>
        <v>16</v>
      </c>
    </row>
    <row r="3471" spans="1:19">
      <c r="A3471" t="s">
        <v>3545</v>
      </c>
      <c r="B3471" t="s">
        <v>13</v>
      </c>
      <c r="C3471" s="4">
        <v>23</v>
      </c>
      <c r="D3471" t="s">
        <v>24</v>
      </c>
      <c r="E3471" t="s">
        <v>43</v>
      </c>
      <c r="F3471" t="s">
        <v>78</v>
      </c>
      <c r="G3471" t="s">
        <v>27</v>
      </c>
      <c r="H3471" t="s">
        <v>37</v>
      </c>
      <c r="I3471" s="9">
        <v>45347</v>
      </c>
      <c r="J3471" s="9">
        <v>45368</v>
      </c>
      <c r="K3471" s="9">
        <v>45373</v>
      </c>
      <c r="L3471" t="s">
        <v>19</v>
      </c>
      <c r="M3471" s="4">
        <v>48719</v>
      </c>
      <c r="N3471">
        <v>3.9</v>
      </c>
      <c r="O3471" t="s">
        <v>20</v>
      </c>
      <c r="P3471" s="4">
        <v>4</v>
      </c>
      <c r="Q3471" t="s">
        <v>28</v>
      </c>
      <c r="R3471" s="10" t="str">
        <f t="shared" si="108"/>
        <v>22-27</v>
      </c>
      <c r="S3471">
        <f t="shared" si="109"/>
        <v>26</v>
      </c>
    </row>
    <row r="3472" spans="1:19">
      <c r="A3472" t="s">
        <v>3546</v>
      </c>
      <c r="B3472" t="s">
        <v>13</v>
      </c>
      <c r="C3472" s="4">
        <v>32</v>
      </c>
      <c r="D3472" t="s">
        <v>14</v>
      </c>
      <c r="E3472" t="s">
        <v>15</v>
      </c>
      <c r="F3472" t="s">
        <v>61</v>
      </c>
      <c r="G3472" t="s">
        <v>27</v>
      </c>
      <c r="H3472" t="s">
        <v>67</v>
      </c>
      <c r="I3472" s="9">
        <v>45347</v>
      </c>
      <c r="J3472" s="9">
        <v>45362</v>
      </c>
      <c r="K3472" s="9">
        <v>45374</v>
      </c>
      <c r="L3472" t="s">
        <v>75</v>
      </c>
      <c r="M3472" s="5"/>
      <c r="P3472" s="4">
        <v>2</v>
      </c>
      <c r="Q3472" t="s">
        <v>28</v>
      </c>
      <c r="R3472" s="10" t="str">
        <f t="shared" si="108"/>
        <v>28-33</v>
      </c>
      <c r="S3472">
        <f t="shared" si="109"/>
        <v>27</v>
      </c>
    </row>
    <row r="3473" spans="1:19">
      <c r="A3473" t="s">
        <v>3547</v>
      </c>
      <c r="B3473" t="s">
        <v>30</v>
      </c>
      <c r="C3473" s="4">
        <v>29</v>
      </c>
      <c r="D3473" t="s">
        <v>24</v>
      </c>
      <c r="E3473" t="s">
        <v>25</v>
      </c>
      <c r="F3473" t="s">
        <v>86</v>
      </c>
      <c r="G3473" t="s">
        <v>27</v>
      </c>
      <c r="H3473" t="s">
        <v>67</v>
      </c>
      <c r="I3473" s="9">
        <v>45347</v>
      </c>
      <c r="J3473" s="9">
        <v>45361</v>
      </c>
      <c r="K3473" s="9">
        <v>45367</v>
      </c>
      <c r="L3473" t="s">
        <v>19</v>
      </c>
      <c r="M3473" s="4">
        <v>120826</v>
      </c>
      <c r="N3473">
        <v>3.6</v>
      </c>
      <c r="O3473" t="s">
        <v>20</v>
      </c>
      <c r="P3473" s="4">
        <v>3</v>
      </c>
      <c r="Q3473" t="s">
        <v>28</v>
      </c>
      <c r="R3473" s="10" t="str">
        <f t="shared" si="108"/>
        <v>28-33</v>
      </c>
      <c r="S3473">
        <f t="shared" si="109"/>
        <v>20</v>
      </c>
    </row>
    <row r="3474" spans="1:19">
      <c r="A3474" t="s">
        <v>3548</v>
      </c>
      <c r="B3474" t="s">
        <v>30</v>
      </c>
      <c r="C3474" s="4">
        <v>33</v>
      </c>
      <c r="D3474" t="s">
        <v>24</v>
      </c>
      <c r="E3474" t="s">
        <v>43</v>
      </c>
      <c r="F3474" t="s">
        <v>50</v>
      </c>
      <c r="G3474" t="s">
        <v>17</v>
      </c>
      <c r="H3474" t="s">
        <v>67</v>
      </c>
      <c r="I3474" s="9">
        <v>45348</v>
      </c>
      <c r="J3474" s="9">
        <v>45356</v>
      </c>
      <c r="K3474" s="9">
        <v>45363</v>
      </c>
      <c r="L3474" t="s">
        <v>19</v>
      </c>
      <c r="M3474" s="4">
        <v>56312</v>
      </c>
      <c r="N3474">
        <v>3.7</v>
      </c>
      <c r="O3474" t="s">
        <v>20</v>
      </c>
      <c r="P3474" s="4">
        <v>4</v>
      </c>
      <c r="Q3474" t="s">
        <v>28</v>
      </c>
      <c r="R3474" s="10" t="str">
        <f t="shared" si="108"/>
        <v>28-33</v>
      </c>
      <c r="S3474">
        <f t="shared" si="109"/>
        <v>15</v>
      </c>
    </row>
    <row r="3475" spans="1:19">
      <c r="A3475" t="s">
        <v>3549</v>
      </c>
      <c r="B3475" t="s">
        <v>30</v>
      </c>
      <c r="C3475" s="4">
        <v>38</v>
      </c>
      <c r="D3475" t="s">
        <v>14</v>
      </c>
      <c r="E3475" t="s">
        <v>65</v>
      </c>
      <c r="F3475" t="s">
        <v>53</v>
      </c>
      <c r="G3475" t="s">
        <v>27</v>
      </c>
      <c r="H3475" t="s">
        <v>48</v>
      </c>
      <c r="I3475" s="9">
        <v>45348</v>
      </c>
      <c r="J3475" s="9">
        <v>45370</v>
      </c>
      <c r="K3475" s="9">
        <v>45381</v>
      </c>
      <c r="L3475" t="s">
        <v>19</v>
      </c>
      <c r="M3475" s="4">
        <v>59532</v>
      </c>
      <c r="N3475">
        <v>4.5999999999999996</v>
      </c>
      <c r="O3475" t="s">
        <v>20</v>
      </c>
      <c r="P3475" s="4">
        <v>5</v>
      </c>
      <c r="Q3475" t="s">
        <v>21</v>
      </c>
      <c r="R3475" s="10" t="str">
        <f t="shared" si="108"/>
        <v>34-39</v>
      </c>
      <c r="S3475">
        <f t="shared" si="109"/>
        <v>33</v>
      </c>
    </row>
    <row r="3476" spans="1:19">
      <c r="A3476" t="s">
        <v>3550</v>
      </c>
      <c r="B3476" t="s">
        <v>30</v>
      </c>
      <c r="C3476" s="4">
        <v>25</v>
      </c>
      <c r="D3476" t="s">
        <v>58</v>
      </c>
      <c r="E3476" t="s">
        <v>111</v>
      </c>
      <c r="F3476" t="s">
        <v>96</v>
      </c>
      <c r="G3476" t="s">
        <v>27</v>
      </c>
      <c r="H3476" t="s">
        <v>37</v>
      </c>
      <c r="I3476" s="9">
        <v>45348</v>
      </c>
      <c r="J3476" s="9">
        <v>45362</v>
      </c>
      <c r="K3476" s="9">
        <v>45369</v>
      </c>
      <c r="L3476" t="s">
        <v>19</v>
      </c>
      <c r="M3476" s="4">
        <v>43521</v>
      </c>
      <c r="N3476">
        <v>4.7</v>
      </c>
      <c r="O3476" t="s">
        <v>20</v>
      </c>
      <c r="P3476" s="4">
        <v>4</v>
      </c>
      <c r="Q3476" t="s">
        <v>63</v>
      </c>
      <c r="R3476" s="10" t="str">
        <f t="shared" si="108"/>
        <v>22-27</v>
      </c>
      <c r="S3476">
        <f t="shared" si="109"/>
        <v>21</v>
      </c>
    </row>
    <row r="3477" spans="1:19">
      <c r="A3477" t="s">
        <v>3551</v>
      </c>
      <c r="B3477" t="s">
        <v>30</v>
      </c>
      <c r="C3477" s="4">
        <v>23</v>
      </c>
      <c r="D3477" t="s">
        <v>14</v>
      </c>
      <c r="E3477" t="s">
        <v>15</v>
      </c>
      <c r="F3477" t="s">
        <v>78</v>
      </c>
      <c r="G3477" t="s">
        <v>27</v>
      </c>
      <c r="H3477" t="s">
        <v>37</v>
      </c>
      <c r="I3477" s="9">
        <v>45348</v>
      </c>
      <c r="J3477" s="9">
        <v>45370</v>
      </c>
      <c r="K3477" s="9">
        <v>45375</v>
      </c>
      <c r="L3477" t="s">
        <v>75</v>
      </c>
      <c r="M3477" s="5"/>
      <c r="P3477" s="4">
        <v>4</v>
      </c>
      <c r="Q3477" t="s">
        <v>28</v>
      </c>
      <c r="R3477" s="10" t="str">
        <f t="shared" si="108"/>
        <v>22-27</v>
      </c>
      <c r="S3477">
        <f t="shared" si="109"/>
        <v>27</v>
      </c>
    </row>
    <row r="3478" spans="1:19">
      <c r="A3478" t="s">
        <v>3552</v>
      </c>
      <c r="B3478" t="s">
        <v>23</v>
      </c>
      <c r="C3478" s="4">
        <v>26</v>
      </c>
      <c r="D3478" t="s">
        <v>24</v>
      </c>
      <c r="E3478" t="s">
        <v>43</v>
      </c>
      <c r="F3478" t="s">
        <v>16</v>
      </c>
      <c r="G3478" t="s">
        <v>27</v>
      </c>
      <c r="H3478" t="s">
        <v>37</v>
      </c>
      <c r="I3478" s="9">
        <v>45348</v>
      </c>
      <c r="J3478" s="9">
        <v>45370</v>
      </c>
      <c r="K3478" s="9">
        <v>45376</v>
      </c>
      <c r="L3478" t="s">
        <v>38</v>
      </c>
      <c r="M3478" s="5"/>
      <c r="P3478" s="5"/>
      <c r="Q3478" t="s">
        <v>21</v>
      </c>
      <c r="R3478" s="10" t="str">
        <f t="shared" si="108"/>
        <v>22-27</v>
      </c>
      <c r="S3478">
        <f t="shared" si="109"/>
        <v>28</v>
      </c>
    </row>
    <row r="3479" spans="1:19">
      <c r="A3479" t="s">
        <v>3553</v>
      </c>
      <c r="B3479" t="s">
        <v>13</v>
      </c>
      <c r="C3479" s="4">
        <v>33</v>
      </c>
      <c r="D3479" t="s">
        <v>14</v>
      </c>
      <c r="E3479" t="s">
        <v>15</v>
      </c>
      <c r="F3479" t="s">
        <v>61</v>
      </c>
      <c r="G3479" t="s">
        <v>17</v>
      </c>
      <c r="H3479" t="s">
        <v>48</v>
      </c>
      <c r="I3479" s="9">
        <v>45349</v>
      </c>
      <c r="J3479" s="9">
        <v>45361</v>
      </c>
      <c r="K3479" s="9">
        <v>45371</v>
      </c>
      <c r="L3479" t="s">
        <v>19</v>
      </c>
      <c r="M3479" s="4">
        <v>54895</v>
      </c>
      <c r="N3479">
        <v>4.7</v>
      </c>
      <c r="O3479" t="s">
        <v>20</v>
      </c>
      <c r="P3479" s="4">
        <v>5</v>
      </c>
      <c r="Q3479" t="s">
        <v>28</v>
      </c>
      <c r="R3479" s="10" t="str">
        <f t="shared" si="108"/>
        <v>28-33</v>
      </c>
      <c r="S3479">
        <f t="shared" si="109"/>
        <v>22</v>
      </c>
    </row>
    <row r="3480" spans="1:19">
      <c r="A3480" t="s">
        <v>3554</v>
      </c>
      <c r="B3480" t="s">
        <v>13</v>
      </c>
      <c r="C3480" s="4">
        <v>40</v>
      </c>
      <c r="D3480" t="s">
        <v>34</v>
      </c>
      <c r="E3480" t="s">
        <v>47</v>
      </c>
      <c r="F3480" t="s">
        <v>16</v>
      </c>
      <c r="G3480" t="s">
        <v>27</v>
      </c>
      <c r="H3480" t="s">
        <v>18</v>
      </c>
      <c r="I3480" s="9">
        <v>45349</v>
      </c>
      <c r="J3480" s="9">
        <v>45361</v>
      </c>
      <c r="K3480" s="9">
        <v>45372</v>
      </c>
      <c r="L3480" t="s">
        <v>38</v>
      </c>
      <c r="M3480" s="5"/>
      <c r="P3480" s="5"/>
      <c r="Q3480" t="s">
        <v>28</v>
      </c>
      <c r="R3480" s="10" t="str">
        <f t="shared" si="108"/>
        <v>40-45</v>
      </c>
      <c r="S3480">
        <f t="shared" si="109"/>
        <v>23</v>
      </c>
    </row>
    <row r="3481" spans="1:19">
      <c r="A3481" t="s">
        <v>3555</v>
      </c>
      <c r="B3481" t="s">
        <v>13</v>
      </c>
      <c r="C3481" s="4">
        <v>25</v>
      </c>
      <c r="D3481" t="s">
        <v>24</v>
      </c>
      <c r="E3481" t="s">
        <v>43</v>
      </c>
      <c r="F3481" t="s">
        <v>44</v>
      </c>
      <c r="G3481" t="s">
        <v>32</v>
      </c>
      <c r="H3481" t="s">
        <v>18</v>
      </c>
      <c r="I3481" s="9">
        <v>45349</v>
      </c>
      <c r="J3481" s="9">
        <v>45358</v>
      </c>
      <c r="K3481" s="9">
        <v>45370</v>
      </c>
      <c r="L3481" t="s">
        <v>19</v>
      </c>
      <c r="M3481" s="4">
        <v>85698</v>
      </c>
      <c r="N3481">
        <v>3.6</v>
      </c>
      <c r="O3481" t="s">
        <v>20</v>
      </c>
      <c r="P3481" s="4">
        <v>5</v>
      </c>
      <c r="Q3481" t="s">
        <v>28</v>
      </c>
      <c r="R3481" s="10" t="str">
        <f t="shared" si="108"/>
        <v>22-27</v>
      </c>
      <c r="S3481">
        <f t="shared" si="109"/>
        <v>21</v>
      </c>
    </row>
    <row r="3482" spans="1:19">
      <c r="A3482" t="s">
        <v>3556</v>
      </c>
      <c r="B3482" t="s">
        <v>13</v>
      </c>
      <c r="C3482" s="4">
        <v>40</v>
      </c>
      <c r="D3482" t="s">
        <v>14</v>
      </c>
      <c r="E3482" t="s">
        <v>15</v>
      </c>
      <c r="F3482" t="s">
        <v>106</v>
      </c>
      <c r="G3482" t="s">
        <v>27</v>
      </c>
      <c r="H3482" t="s">
        <v>37</v>
      </c>
      <c r="I3482" s="9">
        <v>45349</v>
      </c>
      <c r="J3482" s="9">
        <v>45371</v>
      </c>
      <c r="K3482" s="9">
        <v>45378</v>
      </c>
      <c r="L3482" t="s">
        <v>19</v>
      </c>
      <c r="M3482" s="4">
        <v>214241</v>
      </c>
      <c r="N3482">
        <v>4.8</v>
      </c>
      <c r="O3482" t="s">
        <v>45</v>
      </c>
      <c r="P3482" s="4">
        <v>4</v>
      </c>
      <c r="Q3482" t="s">
        <v>21</v>
      </c>
      <c r="R3482" s="10" t="str">
        <f t="shared" si="108"/>
        <v>40-45</v>
      </c>
      <c r="S3482">
        <f t="shared" si="109"/>
        <v>29</v>
      </c>
    </row>
    <row r="3483" spans="1:19">
      <c r="A3483" t="s">
        <v>3557</v>
      </c>
      <c r="B3483" t="s">
        <v>13</v>
      </c>
      <c r="C3483" s="4">
        <v>29</v>
      </c>
      <c r="D3483" t="s">
        <v>14</v>
      </c>
      <c r="E3483" t="s">
        <v>15</v>
      </c>
      <c r="F3483" t="s">
        <v>26</v>
      </c>
      <c r="G3483" t="s">
        <v>17</v>
      </c>
      <c r="H3483" t="s">
        <v>48</v>
      </c>
      <c r="I3483" s="9">
        <v>45350</v>
      </c>
      <c r="J3483" s="9">
        <v>45371</v>
      </c>
      <c r="K3483" s="9">
        <v>45375</v>
      </c>
      <c r="L3483" t="s">
        <v>19</v>
      </c>
      <c r="M3483" s="4">
        <v>72625</v>
      </c>
      <c r="N3483">
        <v>3.6</v>
      </c>
      <c r="O3483" t="s">
        <v>20</v>
      </c>
      <c r="P3483" s="4">
        <v>3</v>
      </c>
      <c r="Q3483" t="s">
        <v>21</v>
      </c>
      <c r="R3483" s="10" t="str">
        <f t="shared" si="108"/>
        <v>28-33</v>
      </c>
      <c r="S3483">
        <f t="shared" si="109"/>
        <v>25</v>
      </c>
    </row>
    <row r="3484" spans="1:19">
      <c r="A3484" t="s">
        <v>3558</v>
      </c>
      <c r="B3484" t="s">
        <v>13</v>
      </c>
      <c r="C3484" s="4">
        <v>25</v>
      </c>
      <c r="D3484" t="s">
        <v>24</v>
      </c>
      <c r="E3484" t="s">
        <v>43</v>
      </c>
      <c r="F3484" t="s">
        <v>53</v>
      </c>
      <c r="G3484" t="s">
        <v>17</v>
      </c>
      <c r="H3484" t="s">
        <v>67</v>
      </c>
      <c r="I3484" s="9">
        <v>45350</v>
      </c>
      <c r="J3484" s="9">
        <v>45370</v>
      </c>
      <c r="K3484" s="9">
        <v>45381</v>
      </c>
      <c r="L3484" t="s">
        <v>19</v>
      </c>
      <c r="M3484" s="4">
        <v>69824</v>
      </c>
      <c r="N3484">
        <v>4.5999999999999996</v>
      </c>
      <c r="O3484" t="s">
        <v>45</v>
      </c>
      <c r="P3484" s="4">
        <v>4</v>
      </c>
      <c r="Q3484" t="s">
        <v>28</v>
      </c>
      <c r="R3484" s="10" t="str">
        <f t="shared" si="108"/>
        <v>22-27</v>
      </c>
      <c r="S3484">
        <f t="shared" si="109"/>
        <v>31</v>
      </c>
    </row>
    <row r="3485" spans="1:19">
      <c r="A3485" t="s">
        <v>3559</v>
      </c>
      <c r="B3485" t="s">
        <v>23</v>
      </c>
      <c r="C3485" s="4">
        <v>27</v>
      </c>
      <c r="D3485" t="s">
        <v>24</v>
      </c>
      <c r="E3485" t="s">
        <v>43</v>
      </c>
      <c r="F3485" t="s">
        <v>61</v>
      </c>
      <c r="G3485" t="s">
        <v>17</v>
      </c>
      <c r="H3485" t="s">
        <v>18</v>
      </c>
      <c r="I3485" s="9">
        <v>45350</v>
      </c>
      <c r="J3485" s="9">
        <v>45361</v>
      </c>
      <c r="K3485" s="9">
        <v>45369</v>
      </c>
      <c r="L3485" t="s">
        <v>38</v>
      </c>
      <c r="M3485" s="5"/>
      <c r="P3485" s="5"/>
      <c r="Q3485" t="s">
        <v>28</v>
      </c>
      <c r="R3485" s="10" t="str">
        <f t="shared" si="108"/>
        <v>22-27</v>
      </c>
      <c r="S3485">
        <f t="shared" si="109"/>
        <v>19</v>
      </c>
    </row>
    <row r="3486" spans="1:19">
      <c r="A3486" t="s">
        <v>3560</v>
      </c>
      <c r="B3486" t="s">
        <v>30</v>
      </c>
      <c r="C3486" s="4">
        <v>25</v>
      </c>
      <c r="D3486" t="s">
        <v>14</v>
      </c>
      <c r="E3486" t="s">
        <v>15</v>
      </c>
      <c r="F3486" t="s">
        <v>96</v>
      </c>
      <c r="G3486" t="s">
        <v>17</v>
      </c>
      <c r="H3486" t="s">
        <v>51</v>
      </c>
      <c r="I3486" s="9">
        <v>45350</v>
      </c>
      <c r="J3486" s="9">
        <v>45362</v>
      </c>
      <c r="K3486" s="9">
        <v>45372</v>
      </c>
      <c r="L3486" t="s">
        <v>19</v>
      </c>
      <c r="M3486" s="4">
        <v>45182</v>
      </c>
      <c r="N3486">
        <v>4.4000000000000004</v>
      </c>
      <c r="O3486" t="s">
        <v>45</v>
      </c>
      <c r="P3486" s="4">
        <v>4</v>
      </c>
      <c r="Q3486" t="s">
        <v>28</v>
      </c>
      <c r="R3486" s="10" t="str">
        <f t="shared" si="108"/>
        <v>22-27</v>
      </c>
      <c r="S3486">
        <f t="shared" si="109"/>
        <v>22</v>
      </c>
    </row>
    <row r="3487" spans="1:19">
      <c r="A3487" t="s">
        <v>3561</v>
      </c>
      <c r="B3487" t="s">
        <v>30</v>
      </c>
      <c r="C3487" s="4">
        <v>35</v>
      </c>
      <c r="D3487" t="s">
        <v>24</v>
      </c>
      <c r="E3487" t="s">
        <v>43</v>
      </c>
      <c r="F3487" t="s">
        <v>96</v>
      </c>
      <c r="G3487" t="s">
        <v>27</v>
      </c>
      <c r="H3487" t="s">
        <v>18</v>
      </c>
      <c r="I3487" s="9">
        <v>45350</v>
      </c>
      <c r="J3487" s="9">
        <v>45361</v>
      </c>
      <c r="K3487" s="9">
        <v>45369</v>
      </c>
      <c r="L3487" t="s">
        <v>19</v>
      </c>
      <c r="M3487" s="4">
        <v>45212</v>
      </c>
      <c r="N3487">
        <v>4.8</v>
      </c>
      <c r="O3487" t="s">
        <v>45</v>
      </c>
      <c r="P3487" s="4">
        <v>3</v>
      </c>
      <c r="Q3487" t="s">
        <v>21</v>
      </c>
      <c r="R3487" s="10" t="str">
        <f t="shared" si="108"/>
        <v>34-39</v>
      </c>
      <c r="S3487">
        <f t="shared" si="109"/>
        <v>19</v>
      </c>
    </row>
    <row r="3488" spans="1:19">
      <c r="A3488" t="s">
        <v>3562</v>
      </c>
      <c r="B3488" t="s">
        <v>13</v>
      </c>
      <c r="C3488" s="4">
        <v>40</v>
      </c>
      <c r="D3488" t="s">
        <v>14</v>
      </c>
      <c r="E3488" t="s">
        <v>15</v>
      </c>
      <c r="F3488" t="s">
        <v>36</v>
      </c>
      <c r="G3488" t="s">
        <v>66</v>
      </c>
      <c r="H3488" t="s">
        <v>37</v>
      </c>
      <c r="I3488" s="9">
        <v>45351</v>
      </c>
      <c r="J3488" s="9">
        <v>45372</v>
      </c>
      <c r="K3488" s="9">
        <v>45381</v>
      </c>
      <c r="L3488" t="s">
        <v>19</v>
      </c>
      <c r="M3488" s="4">
        <v>64342</v>
      </c>
      <c r="N3488">
        <v>4</v>
      </c>
      <c r="O3488" t="s">
        <v>20</v>
      </c>
      <c r="P3488" s="4">
        <v>5</v>
      </c>
      <c r="Q3488" t="s">
        <v>28</v>
      </c>
      <c r="R3488" s="10" t="str">
        <f t="shared" si="108"/>
        <v>40-45</v>
      </c>
      <c r="S3488">
        <f t="shared" si="109"/>
        <v>30</v>
      </c>
    </row>
    <row r="3489" spans="1:19">
      <c r="A3489" t="s">
        <v>3563</v>
      </c>
      <c r="B3489" t="s">
        <v>13</v>
      </c>
      <c r="C3489" s="4">
        <v>35</v>
      </c>
      <c r="D3489" t="s">
        <v>14</v>
      </c>
      <c r="E3489" t="s">
        <v>15</v>
      </c>
      <c r="F3489" t="s">
        <v>96</v>
      </c>
      <c r="G3489" t="s">
        <v>17</v>
      </c>
      <c r="H3489" t="s">
        <v>67</v>
      </c>
      <c r="I3489" s="9">
        <v>45351</v>
      </c>
      <c r="J3489" s="9">
        <v>45373</v>
      </c>
      <c r="K3489" s="9">
        <v>45379</v>
      </c>
      <c r="L3489" t="s">
        <v>19</v>
      </c>
      <c r="M3489" s="4">
        <v>38699</v>
      </c>
      <c r="N3489">
        <v>4.5</v>
      </c>
      <c r="O3489" t="s">
        <v>20</v>
      </c>
      <c r="P3489" s="5"/>
      <c r="Q3489" t="s">
        <v>28</v>
      </c>
      <c r="R3489" s="10" t="str">
        <f t="shared" si="108"/>
        <v>34-39</v>
      </c>
      <c r="S3489">
        <f t="shared" si="109"/>
        <v>28</v>
      </c>
    </row>
    <row r="3490" spans="1:19">
      <c r="A3490" t="s">
        <v>3564</v>
      </c>
      <c r="B3490" t="s">
        <v>13</v>
      </c>
      <c r="C3490" s="4">
        <v>26</v>
      </c>
      <c r="D3490" t="s">
        <v>24</v>
      </c>
      <c r="E3490" t="s">
        <v>43</v>
      </c>
      <c r="F3490" t="s">
        <v>16</v>
      </c>
      <c r="G3490" t="s">
        <v>27</v>
      </c>
      <c r="H3490" t="s">
        <v>37</v>
      </c>
      <c r="I3490" s="9">
        <v>45351</v>
      </c>
      <c r="J3490" s="9">
        <v>45361</v>
      </c>
      <c r="K3490" s="9">
        <v>45365</v>
      </c>
      <c r="L3490" t="s">
        <v>38</v>
      </c>
      <c r="M3490" s="5"/>
      <c r="P3490" s="4">
        <v>3</v>
      </c>
      <c r="Q3490" t="s">
        <v>28</v>
      </c>
      <c r="R3490" s="10" t="str">
        <f t="shared" si="108"/>
        <v>22-27</v>
      </c>
      <c r="S3490">
        <f t="shared" si="109"/>
        <v>14</v>
      </c>
    </row>
    <row r="3491" spans="1:19">
      <c r="A3491" t="s">
        <v>3565</v>
      </c>
      <c r="B3491" t="s">
        <v>13</v>
      </c>
      <c r="C3491" s="4">
        <v>33</v>
      </c>
      <c r="D3491" t="s">
        <v>58</v>
      </c>
      <c r="E3491" t="s">
        <v>111</v>
      </c>
      <c r="F3491" t="s">
        <v>125</v>
      </c>
      <c r="G3491" t="s">
        <v>27</v>
      </c>
      <c r="H3491" t="s">
        <v>37</v>
      </c>
      <c r="I3491" s="9">
        <v>45352</v>
      </c>
      <c r="J3491" s="9">
        <v>45374</v>
      </c>
      <c r="K3491" s="9">
        <v>45383</v>
      </c>
      <c r="L3491" t="s">
        <v>38</v>
      </c>
      <c r="M3491" s="5"/>
      <c r="P3491" s="4">
        <v>4</v>
      </c>
      <c r="Q3491" t="s">
        <v>28</v>
      </c>
      <c r="R3491" s="10" t="str">
        <f t="shared" si="108"/>
        <v>28-33</v>
      </c>
      <c r="S3491">
        <f t="shared" si="109"/>
        <v>31</v>
      </c>
    </row>
    <row r="3492" spans="1:19">
      <c r="A3492" t="s">
        <v>3566</v>
      </c>
      <c r="B3492" t="s">
        <v>13</v>
      </c>
      <c r="C3492" s="4">
        <v>40</v>
      </c>
      <c r="D3492" t="s">
        <v>14</v>
      </c>
      <c r="E3492" t="s">
        <v>15</v>
      </c>
      <c r="F3492" t="s">
        <v>78</v>
      </c>
      <c r="G3492" t="s">
        <v>27</v>
      </c>
      <c r="H3492" t="s">
        <v>37</v>
      </c>
      <c r="I3492" s="9">
        <v>45352</v>
      </c>
      <c r="J3492" s="9">
        <v>45367</v>
      </c>
      <c r="K3492" s="9">
        <v>45377</v>
      </c>
      <c r="L3492" t="s">
        <v>19</v>
      </c>
      <c r="M3492" s="4">
        <v>52090</v>
      </c>
      <c r="N3492">
        <v>4.9000000000000004</v>
      </c>
      <c r="O3492" t="s">
        <v>20</v>
      </c>
      <c r="P3492" s="4">
        <v>4</v>
      </c>
      <c r="Q3492" t="s">
        <v>28</v>
      </c>
      <c r="R3492" s="10" t="str">
        <f t="shared" si="108"/>
        <v>40-45</v>
      </c>
      <c r="S3492">
        <f t="shared" si="109"/>
        <v>25</v>
      </c>
    </row>
    <row r="3493" spans="1:19">
      <c r="A3493" t="s">
        <v>3567</v>
      </c>
      <c r="B3493" t="s">
        <v>30</v>
      </c>
      <c r="C3493" s="4">
        <v>30</v>
      </c>
      <c r="D3493" t="s">
        <v>24</v>
      </c>
      <c r="E3493" t="s">
        <v>25</v>
      </c>
      <c r="F3493" t="s">
        <v>50</v>
      </c>
      <c r="G3493" t="s">
        <v>17</v>
      </c>
      <c r="H3493" t="s">
        <v>18</v>
      </c>
      <c r="I3493" s="9">
        <v>45352</v>
      </c>
      <c r="J3493" s="9">
        <v>45370</v>
      </c>
      <c r="K3493" s="9">
        <v>45374</v>
      </c>
      <c r="L3493" t="s">
        <v>19</v>
      </c>
      <c r="M3493" s="4">
        <v>43841</v>
      </c>
      <c r="N3493">
        <v>3.5</v>
      </c>
      <c r="O3493" t="s">
        <v>20</v>
      </c>
      <c r="P3493" s="4">
        <v>2</v>
      </c>
      <c r="Q3493" t="s">
        <v>28</v>
      </c>
      <c r="R3493" s="10" t="str">
        <f t="shared" si="108"/>
        <v>28-33</v>
      </c>
      <c r="S3493">
        <f t="shared" si="109"/>
        <v>22</v>
      </c>
    </row>
    <row r="3494" spans="1:19">
      <c r="A3494" t="s">
        <v>3568</v>
      </c>
      <c r="B3494" t="s">
        <v>30</v>
      </c>
      <c r="C3494" s="4">
        <v>34</v>
      </c>
      <c r="D3494" t="s">
        <v>14</v>
      </c>
      <c r="E3494" t="s">
        <v>65</v>
      </c>
      <c r="F3494" t="s">
        <v>86</v>
      </c>
      <c r="G3494" t="s">
        <v>27</v>
      </c>
      <c r="H3494" t="s">
        <v>18</v>
      </c>
      <c r="I3494" s="9">
        <v>45352</v>
      </c>
      <c r="J3494" s="9">
        <v>45365</v>
      </c>
      <c r="K3494" s="9">
        <v>45373</v>
      </c>
      <c r="L3494" t="s">
        <v>19</v>
      </c>
      <c r="M3494" s="4">
        <v>176261</v>
      </c>
      <c r="N3494">
        <v>4.4000000000000004</v>
      </c>
      <c r="O3494" t="s">
        <v>20</v>
      </c>
      <c r="P3494" s="5"/>
      <c r="Q3494" t="s">
        <v>28</v>
      </c>
      <c r="R3494" s="10" t="str">
        <f t="shared" si="108"/>
        <v>34-39</v>
      </c>
      <c r="S3494">
        <f t="shared" si="109"/>
        <v>21</v>
      </c>
    </row>
    <row r="3495" spans="1:19">
      <c r="A3495" t="s">
        <v>3569</v>
      </c>
      <c r="B3495" t="s">
        <v>30</v>
      </c>
      <c r="C3495" s="4">
        <v>35</v>
      </c>
      <c r="D3495" t="s">
        <v>34</v>
      </c>
      <c r="E3495" t="s">
        <v>47</v>
      </c>
      <c r="F3495" t="s">
        <v>36</v>
      </c>
      <c r="G3495" t="s">
        <v>66</v>
      </c>
      <c r="H3495" t="s">
        <v>37</v>
      </c>
      <c r="I3495" s="9">
        <v>45352</v>
      </c>
      <c r="J3495" s="9">
        <v>45374</v>
      </c>
      <c r="K3495" s="9">
        <v>45381</v>
      </c>
      <c r="L3495" t="s">
        <v>38</v>
      </c>
      <c r="M3495" s="5"/>
      <c r="P3495" s="4">
        <v>4</v>
      </c>
      <c r="Q3495" t="s">
        <v>28</v>
      </c>
      <c r="R3495" s="10" t="str">
        <f t="shared" si="108"/>
        <v>34-39</v>
      </c>
      <c r="S3495">
        <f t="shared" si="109"/>
        <v>29</v>
      </c>
    </row>
    <row r="3496" spans="1:19">
      <c r="A3496" t="s">
        <v>3570</v>
      </c>
      <c r="B3496" t="s">
        <v>30</v>
      </c>
      <c r="C3496" s="4">
        <v>31</v>
      </c>
      <c r="D3496" t="s">
        <v>14</v>
      </c>
      <c r="E3496" t="s">
        <v>15</v>
      </c>
      <c r="F3496" t="s">
        <v>26</v>
      </c>
      <c r="G3496" t="s">
        <v>27</v>
      </c>
      <c r="H3496" t="s">
        <v>67</v>
      </c>
      <c r="I3496" s="9">
        <v>45353</v>
      </c>
      <c r="J3496" s="9">
        <v>45373</v>
      </c>
      <c r="K3496" s="9">
        <v>45385</v>
      </c>
      <c r="L3496" t="s">
        <v>19</v>
      </c>
      <c r="M3496" s="4">
        <v>52927</v>
      </c>
      <c r="N3496">
        <v>4.3</v>
      </c>
      <c r="O3496" t="s">
        <v>20</v>
      </c>
      <c r="P3496" s="5"/>
      <c r="Q3496" t="s">
        <v>28</v>
      </c>
      <c r="R3496" s="10" t="str">
        <f t="shared" si="108"/>
        <v>28-33</v>
      </c>
      <c r="S3496">
        <f t="shared" si="109"/>
        <v>32</v>
      </c>
    </row>
    <row r="3497" spans="1:19">
      <c r="A3497" t="s">
        <v>3571</v>
      </c>
      <c r="B3497" t="s">
        <v>13</v>
      </c>
      <c r="C3497" s="4">
        <v>40</v>
      </c>
      <c r="D3497" t="s">
        <v>24</v>
      </c>
      <c r="E3497" t="s">
        <v>25</v>
      </c>
      <c r="F3497" t="s">
        <v>26</v>
      </c>
      <c r="G3497" t="s">
        <v>17</v>
      </c>
      <c r="H3497" t="s">
        <v>51</v>
      </c>
      <c r="I3497" s="9">
        <v>45353</v>
      </c>
      <c r="J3497" s="9">
        <v>45373</v>
      </c>
      <c r="K3497" s="9">
        <v>45384</v>
      </c>
      <c r="L3497" t="s">
        <v>38</v>
      </c>
      <c r="M3497" s="5"/>
      <c r="P3497" s="4">
        <v>4</v>
      </c>
      <c r="Q3497" t="s">
        <v>21</v>
      </c>
      <c r="R3497" s="10" t="str">
        <f t="shared" si="108"/>
        <v>40-45</v>
      </c>
      <c r="S3497">
        <f t="shared" si="109"/>
        <v>31</v>
      </c>
    </row>
    <row r="3498" spans="1:19">
      <c r="A3498" t="s">
        <v>3572</v>
      </c>
      <c r="B3498" t="s">
        <v>30</v>
      </c>
      <c r="C3498" s="4">
        <v>24</v>
      </c>
      <c r="D3498" t="s">
        <v>14</v>
      </c>
      <c r="E3498" t="s">
        <v>15</v>
      </c>
      <c r="F3498" t="s">
        <v>78</v>
      </c>
      <c r="G3498" t="s">
        <v>32</v>
      </c>
      <c r="H3498" t="s">
        <v>37</v>
      </c>
      <c r="I3498" s="9">
        <v>45353</v>
      </c>
      <c r="J3498" s="9">
        <v>45371</v>
      </c>
      <c r="K3498" s="9">
        <v>45383</v>
      </c>
      <c r="L3498" t="s">
        <v>19</v>
      </c>
      <c r="M3498" s="4">
        <v>53055</v>
      </c>
      <c r="N3498">
        <v>3.9</v>
      </c>
      <c r="O3498" t="s">
        <v>20</v>
      </c>
      <c r="P3498" s="4">
        <v>4</v>
      </c>
      <c r="Q3498" t="s">
        <v>21</v>
      </c>
      <c r="R3498" s="10" t="str">
        <f t="shared" si="108"/>
        <v>22-27</v>
      </c>
      <c r="S3498">
        <f t="shared" si="109"/>
        <v>30</v>
      </c>
    </row>
    <row r="3499" spans="1:19">
      <c r="A3499" t="s">
        <v>3573</v>
      </c>
      <c r="B3499" t="s">
        <v>30</v>
      </c>
      <c r="C3499" s="4">
        <v>34</v>
      </c>
      <c r="D3499" t="s">
        <v>24</v>
      </c>
      <c r="E3499" t="s">
        <v>25</v>
      </c>
      <c r="F3499" t="s">
        <v>106</v>
      </c>
      <c r="G3499" t="s">
        <v>69</v>
      </c>
      <c r="H3499" t="s">
        <v>18</v>
      </c>
      <c r="I3499" s="9">
        <v>45353</v>
      </c>
      <c r="J3499" s="9">
        <v>45367</v>
      </c>
      <c r="K3499" s="9">
        <v>45378</v>
      </c>
      <c r="L3499" t="s">
        <v>19</v>
      </c>
      <c r="M3499" s="4">
        <v>164356</v>
      </c>
      <c r="N3499">
        <v>4.5</v>
      </c>
      <c r="O3499" t="s">
        <v>20</v>
      </c>
      <c r="P3499" s="4">
        <v>4</v>
      </c>
      <c r="Q3499" t="s">
        <v>63</v>
      </c>
      <c r="R3499" s="10" t="str">
        <f t="shared" si="108"/>
        <v>34-39</v>
      </c>
      <c r="S3499">
        <f t="shared" si="109"/>
        <v>25</v>
      </c>
    </row>
    <row r="3500" spans="1:19">
      <c r="A3500" t="s">
        <v>3574</v>
      </c>
      <c r="B3500" t="s">
        <v>13</v>
      </c>
      <c r="C3500" s="4">
        <v>38</v>
      </c>
      <c r="D3500" t="s">
        <v>24</v>
      </c>
      <c r="E3500" t="s">
        <v>43</v>
      </c>
      <c r="F3500" t="s">
        <v>36</v>
      </c>
      <c r="G3500" t="s">
        <v>27</v>
      </c>
      <c r="H3500" t="s">
        <v>51</v>
      </c>
      <c r="I3500" s="9">
        <v>45354</v>
      </c>
      <c r="J3500" s="9">
        <v>45374</v>
      </c>
      <c r="K3500" s="9">
        <v>45383</v>
      </c>
      <c r="L3500" t="s">
        <v>38</v>
      </c>
      <c r="M3500" s="5"/>
      <c r="P3500" s="4">
        <v>4</v>
      </c>
      <c r="Q3500" t="s">
        <v>28</v>
      </c>
      <c r="R3500" s="10" t="str">
        <f t="shared" si="108"/>
        <v>34-39</v>
      </c>
      <c r="S3500">
        <f t="shared" si="109"/>
        <v>29</v>
      </c>
    </row>
    <row r="3501" spans="1:19">
      <c r="A3501" t="s">
        <v>3575</v>
      </c>
      <c r="B3501" t="s">
        <v>30</v>
      </c>
      <c r="C3501" s="4">
        <v>27</v>
      </c>
      <c r="D3501" t="s">
        <v>14</v>
      </c>
      <c r="E3501" t="s">
        <v>15</v>
      </c>
      <c r="F3501" t="s">
        <v>78</v>
      </c>
      <c r="G3501" t="s">
        <v>66</v>
      </c>
      <c r="H3501" t="s">
        <v>37</v>
      </c>
      <c r="I3501" s="9">
        <v>45354</v>
      </c>
      <c r="J3501" s="9">
        <v>45362</v>
      </c>
      <c r="K3501" s="9">
        <v>45369</v>
      </c>
      <c r="L3501" t="s">
        <v>38</v>
      </c>
      <c r="M3501" s="5"/>
      <c r="P3501" s="4">
        <v>5</v>
      </c>
      <c r="Q3501" t="s">
        <v>28</v>
      </c>
      <c r="R3501" s="10" t="str">
        <f t="shared" si="108"/>
        <v>22-27</v>
      </c>
      <c r="S3501">
        <f t="shared" si="109"/>
        <v>15</v>
      </c>
    </row>
    <row r="3502" spans="1:19">
      <c r="A3502" t="s">
        <v>3576</v>
      </c>
      <c r="B3502" t="s">
        <v>13</v>
      </c>
      <c r="C3502" s="4">
        <v>22</v>
      </c>
      <c r="D3502" t="s">
        <v>34</v>
      </c>
      <c r="E3502" t="s">
        <v>35</v>
      </c>
      <c r="F3502" t="s">
        <v>93</v>
      </c>
      <c r="G3502" t="s">
        <v>69</v>
      </c>
      <c r="H3502" t="s">
        <v>37</v>
      </c>
      <c r="I3502" s="9">
        <v>45354</v>
      </c>
      <c r="J3502" s="9">
        <v>45366</v>
      </c>
      <c r="K3502" s="9">
        <v>45375</v>
      </c>
      <c r="L3502" t="s">
        <v>19</v>
      </c>
      <c r="M3502" s="4">
        <v>122314</v>
      </c>
      <c r="N3502">
        <v>3.8</v>
      </c>
      <c r="O3502" t="s">
        <v>20</v>
      </c>
      <c r="P3502" s="4">
        <v>4</v>
      </c>
      <c r="Q3502" t="s">
        <v>28</v>
      </c>
      <c r="R3502" s="10" t="str">
        <f t="shared" si="108"/>
        <v>22-27</v>
      </c>
      <c r="S3502">
        <f t="shared" si="109"/>
        <v>21</v>
      </c>
    </row>
    <row r="3503" spans="1:19">
      <c r="A3503" t="s">
        <v>3577</v>
      </c>
      <c r="B3503" t="s">
        <v>30</v>
      </c>
      <c r="C3503" s="4">
        <v>26</v>
      </c>
      <c r="D3503" t="s">
        <v>129</v>
      </c>
      <c r="E3503" t="s">
        <v>205</v>
      </c>
      <c r="F3503" t="s">
        <v>36</v>
      </c>
      <c r="G3503" t="s">
        <v>66</v>
      </c>
      <c r="H3503" t="s">
        <v>37</v>
      </c>
      <c r="I3503" s="9">
        <v>45354</v>
      </c>
      <c r="J3503" s="9">
        <v>45375</v>
      </c>
      <c r="K3503" s="9">
        <v>45386</v>
      </c>
      <c r="L3503" t="s">
        <v>19</v>
      </c>
      <c r="M3503" s="4">
        <v>62727</v>
      </c>
      <c r="N3503">
        <v>4.8</v>
      </c>
      <c r="O3503" t="s">
        <v>45</v>
      </c>
      <c r="P3503" s="4">
        <v>4</v>
      </c>
      <c r="Q3503" t="s">
        <v>63</v>
      </c>
      <c r="R3503" s="10" t="str">
        <f t="shared" si="108"/>
        <v>22-27</v>
      </c>
      <c r="S3503">
        <f t="shared" si="109"/>
        <v>32</v>
      </c>
    </row>
    <row r="3504" spans="1:19">
      <c r="A3504" t="s">
        <v>3578</v>
      </c>
      <c r="B3504" t="s">
        <v>23</v>
      </c>
      <c r="C3504" s="4">
        <v>32</v>
      </c>
      <c r="D3504" t="s">
        <v>24</v>
      </c>
      <c r="E3504" t="s">
        <v>25</v>
      </c>
      <c r="F3504" t="s">
        <v>50</v>
      </c>
      <c r="G3504" t="s">
        <v>69</v>
      </c>
      <c r="H3504" t="s">
        <v>48</v>
      </c>
      <c r="I3504" s="9">
        <v>45355</v>
      </c>
      <c r="J3504" s="9">
        <v>45364</v>
      </c>
      <c r="K3504" s="9">
        <v>45375</v>
      </c>
      <c r="L3504" t="s">
        <v>75</v>
      </c>
      <c r="M3504" s="5"/>
      <c r="P3504" s="4">
        <v>4</v>
      </c>
      <c r="Q3504" t="s">
        <v>63</v>
      </c>
      <c r="R3504" s="10" t="str">
        <f t="shared" si="108"/>
        <v>28-33</v>
      </c>
      <c r="S3504">
        <f t="shared" si="109"/>
        <v>20</v>
      </c>
    </row>
    <row r="3505" spans="1:19">
      <c r="A3505" t="s">
        <v>3579</v>
      </c>
      <c r="B3505" t="s">
        <v>13</v>
      </c>
      <c r="C3505" s="4">
        <v>30</v>
      </c>
      <c r="D3505" t="s">
        <v>24</v>
      </c>
      <c r="E3505" t="s">
        <v>25</v>
      </c>
      <c r="F3505" t="s">
        <v>53</v>
      </c>
      <c r="G3505" t="s">
        <v>69</v>
      </c>
      <c r="H3505" t="s">
        <v>18</v>
      </c>
      <c r="I3505" s="9">
        <v>45355</v>
      </c>
      <c r="J3505" s="9">
        <v>45376</v>
      </c>
      <c r="K3505" s="9">
        <v>45388</v>
      </c>
      <c r="L3505" t="s">
        <v>75</v>
      </c>
      <c r="M3505" s="5"/>
      <c r="P3505" s="4">
        <v>4</v>
      </c>
      <c r="Q3505" t="s">
        <v>21</v>
      </c>
      <c r="R3505" s="10" t="str">
        <f t="shared" si="108"/>
        <v>28-33</v>
      </c>
      <c r="S3505">
        <f t="shared" si="109"/>
        <v>33</v>
      </c>
    </row>
    <row r="3506" spans="1:19">
      <c r="A3506" t="s">
        <v>3580</v>
      </c>
      <c r="B3506" t="s">
        <v>30</v>
      </c>
      <c r="C3506" s="4">
        <v>23</v>
      </c>
      <c r="D3506" t="s">
        <v>14</v>
      </c>
      <c r="E3506" t="s">
        <v>65</v>
      </c>
      <c r="F3506" t="s">
        <v>53</v>
      </c>
      <c r="G3506" t="s">
        <v>17</v>
      </c>
      <c r="H3506" t="s">
        <v>48</v>
      </c>
      <c r="I3506" s="9">
        <v>45355</v>
      </c>
      <c r="J3506" s="9">
        <v>45375</v>
      </c>
      <c r="K3506" s="9">
        <v>45387</v>
      </c>
      <c r="L3506" t="s">
        <v>19</v>
      </c>
      <c r="M3506" s="4">
        <v>74477</v>
      </c>
      <c r="N3506">
        <v>4.9000000000000004</v>
      </c>
      <c r="O3506" t="s">
        <v>45</v>
      </c>
      <c r="P3506" s="4">
        <v>2</v>
      </c>
      <c r="Q3506" t="s">
        <v>28</v>
      </c>
      <c r="R3506" s="10" t="str">
        <f t="shared" si="108"/>
        <v>22-27</v>
      </c>
      <c r="S3506">
        <f t="shared" si="109"/>
        <v>32</v>
      </c>
    </row>
    <row r="3507" spans="1:19">
      <c r="A3507" t="s">
        <v>3581</v>
      </c>
      <c r="B3507" t="s">
        <v>30</v>
      </c>
      <c r="C3507" s="4">
        <v>38</v>
      </c>
      <c r="D3507" t="s">
        <v>14</v>
      </c>
      <c r="E3507" t="s">
        <v>15</v>
      </c>
      <c r="F3507" t="s">
        <v>16</v>
      </c>
      <c r="G3507" t="s">
        <v>32</v>
      </c>
      <c r="H3507" t="s">
        <v>18</v>
      </c>
      <c r="I3507" s="9">
        <v>45355</v>
      </c>
      <c r="J3507" s="9">
        <v>45370</v>
      </c>
      <c r="K3507" s="9">
        <v>45375</v>
      </c>
      <c r="L3507" t="s">
        <v>38</v>
      </c>
      <c r="M3507" s="5"/>
      <c r="P3507" s="5"/>
      <c r="Q3507" t="s">
        <v>28</v>
      </c>
      <c r="R3507" s="10" t="str">
        <f t="shared" si="108"/>
        <v>34-39</v>
      </c>
      <c r="S3507">
        <f t="shared" si="109"/>
        <v>20</v>
      </c>
    </row>
    <row r="3508" spans="1:19">
      <c r="A3508" t="s">
        <v>3582</v>
      </c>
      <c r="B3508" t="s">
        <v>23</v>
      </c>
      <c r="C3508" s="4">
        <v>35</v>
      </c>
      <c r="D3508" t="s">
        <v>34</v>
      </c>
      <c r="E3508" t="s">
        <v>35</v>
      </c>
      <c r="F3508" t="s">
        <v>78</v>
      </c>
      <c r="G3508" t="s">
        <v>17</v>
      </c>
      <c r="H3508" t="s">
        <v>37</v>
      </c>
      <c r="I3508" s="9">
        <v>45355</v>
      </c>
      <c r="J3508" s="9">
        <v>45370</v>
      </c>
      <c r="K3508" s="9">
        <v>45375</v>
      </c>
      <c r="L3508" t="s">
        <v>19</v>
      </c>
      <c r="M3508" s="4">
        <v>43753</v>
      </c>
      <c r="N3508">
        <v>4.3</v>
      </c>
      <c r="O3508" t="s">
        <v>20</v>
      </c>
      <c r="P3508" s="4">
        <v>5</v>
      </c>
      <c r="Q3508" t="s">
        <v>28</v>
      </c>
      <c r="R3508" s="10" t="str">
        <f t="shared" si="108"/>
        <v>34-39</v>
      </c>
      <c r="S3508">
        <f t="shared" si="109"/>
        <v>20</v>
      </c>
    </row>
    <row r="3509" spans="1:19">
      <c r="A3509" t="s">
        <v>3583</v>
      </c>
      <c r="B3509" t="s">
        <v>13</v>
      </c>
      <c r="C3509" s="4">
        <v>38</v>
      </c>
      <c r="D3509" t="s">
        <v>14</v>
      </c>
      <c r="E3509" t="s">
        <v>15</v>
      </c>
      <c r="F3509" t="s">
        <v>96</v>
      </c>
      <c r="G3509" t="s">
        <v>17</v>
      </c>
      <c r="H3509" t="s">
        <v>37</v>
      </c>
      <c r="I3509" s="9">
        <v>45356</v>
      </c>
      <c r="J3509" s="9">
        <v>45375</v>
      </c>
      <c r="K3509" s="9">
        <v>45385</v>
      </c>
      <c r="L3509" t="s">
        <v>19</v>
      </c>
      <c r="M3509" s="5"/>
      <c r="O3509" t="s">
        <v>20</v>
      </c>
      <c r="P3509" s="4">
        <v>4</v>
      </c>
      <c r="Q3509" t="s">
        <v>28</v>
      </c>
      <c r="R3509" s="10" t="str">
        <f t="shared" si="108"/>
        <v>34-39</v>
      </c>
      <c r="S3509">
        <f t="shared" si="109"/>
        <v>29</v>
      </c>
    </row>
    <row r="3510" spans="1:19">
      <c r="A3510" t="s">
        <v>3584</v>
      </c>
      <c r="B3510" t="s">
        <v>30</v>
      </c>
      <c r="C3510" s="4">
        <v>25</v>
      </c>
      <c r="D3510" t="s">
        <v>83</v>
      </c>
      <c r="E3510" t="s">
        <v>117</v>
      </c>
      <c r="F3510" t="s">
        <v>16</v>
      </c>
      <c r="G3510" t="s">
        <v>17</v>
      </c>
      <c r="H3510" t="s">
        <v>37</v>
      </c>
      <c r="I3510" s="9">
        <v>45356</v>
      </c>
      <c r="J3510" s="9">
        <v>45370</v>
      </c>
      <c r="K3510" s="9">
        <v>45375</v>
      </c>
      <c r="L3510" t="s">
        <v>19</v>
      </c>
      <c r="M3510" s="4">
        <v>67866</v>
      </c>
      <c r="N3510">
        <v>4.7</v>
      </c>
      <c r="O3510" t="s">
        <v>20</v>
      </c>
      <c r="P3510" s="4">
        <v>4</v>
      </c>
      <c r="Q3510" t="s">
        <v>21</v>
      </c>
      <c r="R3510" s="10" t="str">
        <f t="shared" si="108"/>
        <v>22-27</v>
      </c>
      <c r="S3510">
        <f t="shared" si="109"/>
        <v>19</v>
      </c>
    </row>
    <row r="3511" spans="1:19">
      <c r="A3511" t="s">
        <v>3585</v>
      </c>
      <c r="B3511" t="s">
        <v>13</v>
      </c>
      <c r="C3511" s="4">
        <v>25</v>
      </c>
      <c r="D3511" t="s">
        <v>14</v>
      </c>
      <c r="E3511" t="s">
        <v>15</v>
      </c>
      <c r="F3511" t="s">
        <v>36</v>
      </c>
      <c r="G3511" t="s">
        <v>66</v>
      </c>
      <c r="H3511" t="s">
        <v>37</v>
      </c>
      <c r="I3511" s="9">
        <v>45356</v>
      </c>
      <c r="J3511" s="9">
        <v>45378</v>
      </c>
      <c r="K3511" s="9">
        <v>45388</v>
      </c>
      <c r="L3511" t="s">
        <v>19</v>
      </c>
      <c r="M3511" s="4">
        <v>74243</v>
      </c>
      <c r="N3511">
        <v>4.9000000000000004</v>
      </c>
      <c r="O3511" t="s">
        <v>20</v>
      </c>
      <c r="P3511" s="5"/>
      <c r="Q3511" t="s">
        <v>28</v>
      </c>
      <c r="R3511" s="10" t="str">
        <f t="shared" si="108"/>
        <v>22-27</v>
      </c>
      <c r="S3511">
        <f t="shared" si="109"/>
        <v>32</v>
      </c>
    </row>
    <row r="3512" spans="1:19">
      <c r="A3512" t="s">
        <v>3586</v>
      </c>
      <c r="B3512" t="s">
        <v>13</v>
      </c>
      <c r="C3512" s="4">
        <v>24</v>
      </c>
      <c r="D3512" t="s">
        <v>24</v>
      </c>
      <c r="E3512" t="s">
        <v>25</v>
      </c>
      <c r="F3512" t="s">
        <v>36</v>
      </c>
      <c r="G3512" t="s">
        <v>27</v>
      </c>
      <c r="H3512" t="s">
        <v>37</v>
      </c>
      <c r="I3512" s="9">
        <v>45356</v>
      </c>
      <c r="J3512" s="9">
        <v>45377</v>
      </c>
      <c r="K3512" s="9">
        <v>45383</v>
      </c>
      <c r="L3512" t="s">
        <v>19</v>
      </c>
      <c r="M3512" s="4">
        <v>70836</v>
      </c>
      <c r="N3512">
        <v>4.8</v>
      </c>
      <c r="O3512" t="s">
        <v>20</v>
      </c>
      <c r="P3512" s="4">
        <v>4</v>
      </c>
      <c r="Q3512" t="s">
        <v>28</v>
      </c>
      <c r="R3512" s="10" t="str">
        <f t="shared" si="108"/>
        <v>22-27</v>
      </c>
      <c r="S3512">
        <f t="shared" si="109"/>
        <v>27</v>
      </c>
    </row>
    <row r="3513" spans="1:19">
      <c r="A3513" t="s">
        <v>3587</v>
      </c>
      <c r="B3513" t="s">
        <v>13</v>
      </c>
      <c r="C3513" s="4">
        <v>32</v>
      </c>
      <c r="D3513" t="s">
        <v>14</v>
      </c>
      <c r="E3513" t="s">
        <v>15</v>
      </c>
      <c r="F3513" t="s">
        <v>36</v>
      </c>
      <c r="G3513" t="s">
        <v>32</v>
      </c>
      <c r="H3513" t="s">
        <v>37</v>
      </c>
      <c r="I3513" s="9">
        <v>45357</v>
      </c>
      <c r="J3513" s="9">
        <v>45370</v>
      </c>
      <c r="K3513" s="9">
        <v>45374</v>
      </c>
      <c r="L3513" t="s">
        <v>19</v>
      </c>
      <c r="M3513" s="5"/>
      <c r="O3513" t="s">
        <v>20</v>
      </c>
      <c r="P3513" s="4">
        <v>4</v>
      </c>
      <c r="Q3513" t="s">
        <v>21</v>
      </c>
      <c r="R3513" s="10" t="str">
        <f t="shared" si="108"/>
        <v>28-33</v>
      </c>
      <c r="S3513">
        <f t="shared" si="109"/>
        <v>17</v>
      </c>
    </row>
    <row r="3514" spans="1:19">
      <c r="A3514" t="s">
        <v>3588</v>
      </c>
      <c r="B3514" t="s">
        <v>23</v>
      </c>
      <c r="C3514" s="4">
        <v>27</v>
      </c>
      <c r="D3514" t="s">
        <v>83</v>
      </c>
      <c r="E3514" t="s">
        <v>84</v>
      </c>
      <c r="F3514" t="s">
        <v>61</v>
      </c>
      <c r="G3514" t="s">
        <v>27</v>
      </c>
      <c r="H3514" t="s">
        <v>48</v>
      </c>
      <c r="I3514" s="9">
        <v>45357</v>
      </c>
      <c r="J3514" s="9">
        <v>45376</v>
      </c>
      <c r="K3514" s="9">
        <v>45382</v>
      </c>
      <c r="L3514" t="s">
        <v>19</v>
      </c>
      <c r="M3514" s="5"/>
      <c r="O3514" t="s">
        <v>20</v>
      </c>
      <c r="P3514" s="4">
        <v>4</v>
      </c>
      <c r="Q3514" t="s">
        <v>28</v>
      </c>
      <c r="R3514" s="10" t="str">
        <f t="shared" si="108"/>
        <v>22-27</v>
      </c>
      <c r="S3514">
        <f t="shared" si="109"/>
        <v>25</v>
      </c>
    </row>
    <row r="3515" spans="1:19">
      <c r="A3515" t="s">
        <v>3589</v>
      </c>
      <c r="B3515" t="s">
        <v>30</v>
      </c>
      <c r="C3515" s="4">
        <v>24</v>
      </c>
      <c r="D3515" t="s">
        <v>58</v>
      </c>
      <c r="E3515" t="s">
        <v>59</v>
      </c>
      <c r="F3515" t="s">
        <v>31</v>
      </c>
      <c r="G3515" t="s">
        <v>27</v>
      </c>
      <c r="H3515" t="s">
        <v>37</v>
      </c>
      <c r="I3515" s="9">
        <v>45357</v>
      </c>
      <c r="J3515" s="9">
        <v>45371</v>
      </c>
      <c r="K3515" s="9">
        <v>45383</v>
      </c>
      <c r="L3515" t="s">
        <v>19</v>
      </c>
      <c r="M3515" s="4">
        <v>61306</v>
      </c>
      <c r="N3515">
        <v>4.5</v>
      </c>
      <c r="O3515" t="s">
        <v>45</v>
      </c>
      <c r="P3515" s="4">
        <v>4</v>
      </c>
      <c r="Q3515" t="s">
        <v>28</v>
      </c>
      <c r="R3515" s="10" t="str">
        <f t="shared" si="108"/>
        <v>22-27</v>
      </c>
      <c r="S3515">
        <f t="shared" si="109"/>
        <v>26</v>
      </c>
    </row>
    <row r="3516" spans="1:19">
      <c r="A3516" t="s">
        <v>3590</v>
      </c>
      <c r="B3516" t="s">
        <v>30</v>
      </c>
      <c r="C3516" s="4">
        <v>28</v>
      </c>
      <c r="D3516" t="s">
        <v>58</v>
      </c>
      <c r="E3516" t="s">
        <v>111</v>
      </c>
      <c r="F3516" t="s">
        <v>61</v>
      </c>
      <c r="G3516" t="s">
        <v>27</v>
      </c>
      <c r="H3516" t="s">
        <v>18</v>
      </c>
      <c r="I3516" s="9">
        <v>45357</v>
      </c>
      <c r="J3516" s="9">
        <v>45379</v>
      </c>
      <c r="K3516" s="9">
        <v>45384</v>
      </c>
      <c r="L3516" t="s">
        <v>19</v>
      </c>
      <c r="M3516" s="4">
        <v>51367</v>
      </c>
      <c r="N3516">
        <v>4.8</v>
      </c>
      <c r="O3516" t="s">
        <v>20</v>
      </c>
      <c r="P3516" s="4">
        <v>5</v>
      </c>
      <c r="Q3516" t="s">
        <v>28</v>
      </c>
      <c r="R3516" s="10" t="str">
        <f t="shared" si="108"/>
        <v>28-33</v>
      </c>
      <c r="S3516">
        <f t="shared" si="109"/>
        <v>27</v>
      </c>
    </row>
    <row r="3517" spans="1:19">
      <c r="A3517" t="s">
        <v>3591</v>
      </c>
      <c r="B3517" t="s">
        <v>23</v>
      </c>
      <c r="C3517" s="4">
        <v>40</v>
      </c>
      <c r="D3517" t="s">
        <v>24</v>
      </c>
      <c r="E3517" t="s">
        <v>43</v>
      </c>
      <c r="F3517" t="s">
        <v>50</v>
      </c>
      <c r="G3517" t="s">
        <v>27</v>
      </c>
      <c r="H3517" t="s">
        <v>37</v>
      </c>
      <c r="I3517" s="9">
        <v>45357</v>
      </c>
      <c r="J3517" s="9">
        <v>45379</v>
      </c>
      <c r="K3517" s="9">
        <v>45385</v>
      </c>
      <c r="L3517" t="s">
        <v>38</v>
      </c>
      <c r="M3517" s="5"/>
      <c r="P3517" s="4">
        <v>4</v>
      </c>
      <c r="Q3517" t="s">
        <v>28</v>
      </c>
      <c r="R3517" s="10" t="str">
        <f t="shared" si="108"/>
        <v>40-45</v>
      </c>
      <c r="S3517">
        <f t="shared" si="109"/>
        <v>28</v>
      </c>
    </row>
    <row r="3518" spans="1:19">
      <c r="A3518" t="s">
        <v>3592</v>
      </c>
      <c r="B3518" t="s">
        <v>13</v>
      </c>
      <c r="C3518" s="4">
        <v>27</v>
      </c>
      <c r="D3518" t="s">
        <v>14</v>
      </c>
      <c r="E3518" t="s">
        <v>15</v>
      </c>
      <c r="F3518" t="s">
        <v>78</v>
      </c>
      <c r="G3518" t="s">
        <v>66</v>
      </c>
      <c r="H3518" t="s">
        <v>18</v>
      </c>
      <c r="I3518" s="9">
        <v>45357</v>
      </c>
      <c r="J3518" s="9">
        <v>45378</v>
      </c>
      <c r="K3518" s="9">
        <v>45385</v>
      </c>
      <c r="L3518" t="s">
        <v>38</v>
      </c>
      <c r="M3518" s="5"/>
      <c r="P3518" s="4">
        <v>4</v>
      </c>
      <c r="Q3518" t="s">
        <v>21</v>
      </c>
      <c r="R3518" s="10" t="str">
        <f t="shared" si="108"/>
        <v>22-27</v>
      </c>
      <c r="S3518">
        <f t="shared" si="109"/>
        <v>28</v>
      </c>
    </row>
    <row r="3519" spans="1:19">
      <c r="A3519" t="s">
        <v>3593</v>
      </c>
      <c r="B3519" t="s">
        <v>13</v>
      </c>
      <c r="C3519" s="4">
        <v>39</v>
      </c>
      <c r="D3519" t="s">
        <v>58</v>
      </c>
      <c r="E3519" t="s">
        <v>59</v>
      </c>
      <c r="F3519" t="s">
        <v>26</v>
      </c>
      <c r="G3519" t="s">
        <v>27</v>
      </c>
      <c r="H3519" t="s">
        <v>48</v>
      </c>
      <c r="I3519" s="9">
        <v>45357</v>
      </c>
      <c r="J3519" s="9">
        <v>45366</v>
      </c>
      <c r="K3519" s="9">
        <v>45377</v>
      </c>
      <c r="L3519" t="s">
        <v>56</v>
      </c>
      <c r="M3519" s="5"/>
      <c r="P3519" s="4">
        <v>5</v>
      </c>
      <c r="Q3519" t="s">
        <v>28</v>
      </c>
      <c r="R3519" s="10" t="str">
        <f t="shared" si="108"/>
        <v>34-39</v>
      </c>
      <c r="S3519">
        <f t="shared" si="109"/>
        <v>20</v>
      </c>
    </row>
    <row r="3520" spans="1:19">
      <c r="A3520" t="s">
        <v>3594</v>
      </c>
      <c r="B3520" t="s">
        <v>13</v>
      </c>
      <c r="C3520" s="4">
        <v>28</v>
      </c>
      <c r="D3520" t="s">
        <v>40</v>
      </c>
      <c r="E3520" t="s">
        <v>41</v>
      </c>
      <c r="F3520" t="s">
        <v>31</v>
      </c>
      <c r="G3520" t="s">
        <v>17</v>
      </c>
      <c r="H3520" t="s">
        <v>37</v>
      </c>
      <c r="I3520" s="9">
        <v>45357</v>
      </c>
      <c r="J3520" s="9">
        <v>45378</v>
      </c>
      <c r="K3520" s="9">
        <v>45383</v>
      </c>
      <c r="L3520" t="s">
        <v>75</v>
      </c>
      <c r="M3520" s="5"/>
      <c r="P3520" s="4">
        <v>5</v>
      </c>
      <c r="Q3520" t="s">
        <v>28</v>
      </c>
      <c r="R3520" s="10" t="str">
        <f t="shared" si="108"/>
        <v>28-33</v>
      </c>
      <c r="S3520">
        <f t="shared" si="109"/>
        <v>26</v>
      </c>
    </row>
    <row r="3521" spans="1:19">
      <c r="A3521" t="s">
        <v>3595</v>
      </c>
      <c r="B3521" t="s">
        <v>13</v>
      </c>
      <c r="C3521" s="4">
        <v>32</v>
      </c>
      <c r="D3521" t="s">
        <v>24</v>
      </c>
      <c r="E3521" t="s">
        <v>43</v>
      </c>
      <c r="F3521" t="s">
        <v>86</v>
      </c>
      <c r="G3521" t="s">
        <v>27</v>
      </c>
      <c r="H3521" t="s">
        <v>37</v>
      </c>
      <c r="I3521" s="9">
        <v>45358</v>
      </c>
      <c r="J3521" s="9">
        <v>45368</v>
      </c>
      <c r="K3521" s="9">
        <v>45372</v>
      </c>
      <c r="L3521" t="s">
        <v>19</v>
      </c>
      <c r="M3521" s="4">
        <v>185835</v>
      </c>
      <c r="N3521">
        <v>4.5999999999999996</v>
      </c>
      <c r="O3521" t="s">
        <v>20</v>
      </c>
      <c r="P3521" s="4">
        <v>4</v>
      </c>
      <c r="Q3521" t="s">
        <v>28</v>
      </c>
      <c r="R3521" s="10" t="str">
        <f t="shared" si="108"/>
        <v>28-33</v>
      </c>
      <c r="S3521">
        <f t="shared" si="109"/>
        <v>14</v>
      </c>
    </row>
    <row r="3522" spans="1:19">
      <c r="A3522" t="s">
        <v>3596</v>
      </c>
      <c r="B3522" t="s">
        <v>13</v>
      </c>
      <c r="C3522" s="4">
        <v>31</v>
      </c>
      <c r="D3522" t="s">
        <v>14</v>
      </c>
      <c r="E3522" t="s">
        <v>15</v>
      </c>
      <c r="F3522" t="s">
        <v>86</v>
      </c>
      <c r="G3522" t="s">
        <v>69</v>
      </c>
      <c r="H3522" t="s">
        <v>48</v>
      </c>
      <c r="I3522" s="9">
        <v>45358</v>
      </c>
      <c r="J3522" s="9">
        <v>45377</v>
      </c>
      <c r="K3522" s="9">
        <v>45387</v>
      </c>
      <c r="L3522" t="s">
        <v>38</v>
      </c>
      <c r="M3522" s="5"/>
      <c r="P3522" s="5"/>
      <c r="Q3522" t="s">
        <v>28</v>
      </c>
      <c r="R3522" s="10" t="str">
        <f t="shared" si="108"/>
        <v>28-33</v>
      </c>
      <c r="S3522">
        <f t="shared" si="109"/>
        <v>29</v>
      </c>
    </row>
    <row r="3523" spans="1:19">
      <c r="A3523" t="s">
        <v>3597</v>
      </c>
      <c r="B3523" t="s">
        <v>13</v>
      </c>
      <c r="C3523" s="4">
        <v>43</v>
      </c>
      <c r="D3523" t="s">
        <v>40</v>
      </c>
      <c r="E3523" t="s">
        <v>41</v>
      </c>
      <c r="F3523" t="s">
        <v>93</v>
      </c>
      <c r="G3523" t="s">
        <v>32</v>
      </c>
      <c r="H3523" t="s">
        <v>18</v>
      </c>
      <c r="I3523" s="9">
        <v>45358</v>
      </c>
      <c r="J3523" s="9">
        <v>45370</v>
      </c>
      <c r="K3523" s="9">
        <v>45381</v>
      </c>
      <c r="L3523" t="s">
        <v>19</v>
      </c>
      <c r="M3523" s="4">
        <v>160232</v>
      </c>
      <c r="N3523">
        <v>4.4000000000000004</v>
      </c>
      <c r="O3523" t="s">
        <v>20</v>
      </c>
      <c r="P3523" s="4">
        <v>5</v>
      </c>
      <c r="Q3523" t="s">
        <v>28</v>
      </c>
      <c r="R3523" s="10" t="str">
        <f t="shared" ref="R3523:R3586" si="110">IF(AND(C3523&gt;=22,C3523&lt;=27),"22-27",
 IF(AND(C3523&gt;=28,C3523&lt;=33),"28-33",
 IF(AND(C3523&gt;=34,C3523&lt;=39),"34-39",
 IF(AND(C3523&gt;=40,C3523&lt;=45),"40-45",
 IF(AND(C3523&gt;=46,C3523&lt;=51),"46-51",
 IF(AND(C3523&gt;=52,C3523&lt;=57),"52-57","Other"))))))</f>
        <v>40-45</v>
      </c>
      <c r="S3523">
        <f t="shared" ref="S3523:S3586" si="111">K3523-I3523</f>
        <v>23</v>
      </c>
    </row>
    <row r="3524" spans="1:19">
      <c r="A3524" t="s">
        <v>3598</v>
      </c>
      <c r="B3524" t="s">
        <v>13</v>
      </c>
      <c r="C3524" s="4">
        <v>35</v>
      </c>
      <c r="D3524" t="s">
        <v>14</v>
      </c>
      <c r="E3524" t="s">
        <v>15</v>
      </c>
      <c r="F3524" t="s">
        <v>53</v>
      </c>
      <c r="G3524" t="s">
        <v>27</v>
      </c>
      <c r="H3524" t="s">
        <v>37</v>
      </c>
      <c r="I3524" s="9">
        <v>45358</v>
      </c>
      <c r="J3524" s="9">
        <v>45374</v>
      </c>
      <c r="K3524" s="9">
        <v>45380</v>
      </c>
      <c r="L3524" t="s">
        <v>56</v>
      </c>
      <c r="M3524" s="5"/>
      <c r="P3524" s="4">
        <v>5</v>
      </c>
      <c r="Q3524" t="s">
        <v>28</v>
      </c>
      <c r="R3524" s="10" t="str">
        <f t="shared" si="110"/>
        <v>34-39</v>
      </c>
      <c r="S3524">
        <f t="shared" si="111"/>
        <v>22</v>
      </c>
    </row>
    <row r="3525" spans="1:19">
      <c r="A3525" t="s">
        <v>3599</v>
      </c>
      <c r="B3525" t="s">
        <v>13</v>
      </c>
      <c r="C3525" s="4">
        <v>34</v>
      </c>
      <c r="D3525" t="s">
        <v>14</v>
      </c>
      <c r="E3525" t="s">
        <v>15</v>
      </c>
      <c r="F3525" t="s">
        <v>73</v>
      </c>
      <c r="G3525" t="s">
        <v>27</v>
      </c>
      <c r="H3525" t="s">
        <v>48</v>
      </c>
      <c r="I3525" s="9">
        <v>45358</v>
      </c>
      <c r="J3525" s="9">
        <v>45367</v>
      </c>
      <c r="K3525" s="9">
        <v>45379</v>
      </c>
      <c r="L3525" t="s">
        <v>19</v>
      </c>
      <c r="M3525" s="4">
        <v>199609</v>
      </c>
      <c r="N3525">
        <v>4</v>
      </c>
      <c r="O3525" t="s">
        <v>20</v>
      </c>
      <c r="P3525" s="4">
        <v>4</v>
      </c>
      <c r="Q3525" t="s">
        <v>28</v>
      </c>
      <c r="R3525" s="10" t="str">
        <f t="shared" si="110"/>
        <v>34-39</v>
      </c>
      <c r="S3525">
        <f t="shared" si="111"/>
        <v>21</v>
      </c>
    </row>
    <row r="3526" spans="1:19">
      <c r="A3526" t="s">
        <v>3600</v>
      </c>
      <c r="B3526" t="s">
        <v>13</v>
      </c>
      <c r="C3526" s="4">
        <v>35</v>
      </c>
      <c r="D3526" t="s">
        <v>14</v>
      </c>
      <c r="E3526" t="s">
        <v>65</v>
      </c>
      <c r="F3526" t="s">
        <v>31</v>
      </c>
      <c r="G3526" t="s">
        <v>17</v>
      </c>
      <c r="H3526" t="s">
        <v>37</v>
      </c>
      <c r="I3526" s="9">
        <v>45358</v>
      </c>
      <c r="J3526" s="9">
        <v>45371</v>
      </c>
      <c r="K3526" s="9">
        <v>45382</v>
      </c>
      <c r="L3526" t="s">
        <v>19</v>
      </c>
      <c r="M3526" s="5"/>
      <c r="O3526" t="s">
        <v>45</v>
      </c>
      <c r="P3526" s="4">
        <v>5</v>
      </c>
      <c r="Q3526" t="s">
        <v>28</v>
      </c>
      <c r="R3526" s="10" t="str">
        <f t="shared" si="110"/>
        <v>34-39</v>
      </c>
      <c r="S3526">
        <f t="shared" si="111"/>
        <v>24</v>
      </c>
    </row>
    <row r="3527" spans="1:19">
      <c r="A3527" t="s">
        <v>3601</v>
      </c>
      <c r="B3527" t="s">
        <v>13</v>
      </c>
      <c r="C3527" s="4">
        <v>37</v>
      </c>
      <c r="D3527" t="s">
        <v>24</v>
      </c>
      <c r="E3527" t="s">
        <v>25</v>
      </c>
      <c r="F3527" t="s">
        <v>16</v>
      </c>
      <c r="G3527" t="s">
        <v>17</v>
      </c>
      <c r="H3527" t="s">
        <v>37</v>
      </c>
      <c r="I3527" s="9">
        <v>45359</v>
      </c>
      <c r="J3527" s="9">
        <v>45373</v>
      </c>
      <c r="K3527" s="9">
        <v>45379</v>
      </c>
      <c r="L3527" t="s">
        <v>38</v>
      </c>
      <c r="M3527" s="5"/>
      <c r="P3527" s="4">
        <v>4</v>
      </c>
      <c r="Q3527" t="s">
        <v>28</v>
      </c>
      <c r="R3527" s="10" t="str">
        <f t="shared" si="110"/>
        <v>34-39</v>
      </c>
      <c r="S3527">
        <f t="shared" si="111"/>
        <v>20</v>
      </c>
    </row>
    <row r="3528" spans="1:19">
      <c r="A3528" t="s">
        <v>3602</v>
      </c>
      <c r="B3528" t="s">
        <v>23</v>
      </c>
      <c r="C3528" s="4">
        <v>30</v>
      </c>
      <c r="D3528" t="s">
        <v>14</v>
      </c>
      <c r="E3528" t="s">
        <v>15</v>
      </c>
      <c r="F3528" t="s">
        <v>16</v>
      </c>
      <c r="G3528" t="s">
        <v>27</v>
      </c>
      <c r="H3528" t="s">
        <v>37</v>
      </c>
      <c r="I3528" s="9">
        <v>45359</v>
      </c>
      <c r="J3528" s="9">
        <v>45376</v>
      </c>
      <c r="K3528" s="9">
        <v>45388</v>
      </c>
      <c r="L3528" t="s">
        <v>19</v>
      </c>
      <c r="M3528" s="4">
        <v>62238</v>
      </c>
      <c r="N3528">
        <v>4.5999999999999996</v>
      </c>
      <c r="O3528" t="s">
        <v>20</v>
      </c>
      <c r="P3528" s="4">
        <v>2</v>
      </c>
      <c r="Q3528" t="s">
        <v>21</v>
      </c>
      <c r="R3528" s="10" t="str">
        <f t="shared" si="110"/>
        <v>28-33</v>
      </c>
      <c r="S3528">
        <f t="shared" si="111"/>
        <v>29</v>
      </c>
    </row>
    <row r="3529" spans="1:19">
      <c r="A3529" t="s">
        <v>3603</v>
      </c>
      <c r="B3529" t="s">
        <v>30</v>
      </c>
      <c r="C3529" s="4">
        <v>34</v>
      </c>
      <c r="D3529" t="s">
        <v>24</v>
      </c>
      <c r="E3529" t="s">
        <v>25</v>
      </c>
      <c r="F3529" t="s">
        <v>31</v>
      </c>
      <c r="G3529" t="s">
        <v>66</v>
      </c>
      <c r="H3529" t="s">
        <v>18</v>
      </c>
      <c r="I3529" s="9">
        <v>45359</v>
      </c>
      <c r="J3529" s="9">
        <v>45378</v>
      </c>
      <c r="K3529" s="9">
        <v>45388</v>
      </c>
      <c r="L3529" t="s">
        <v>56</v>
      </c>
      <c r="M3529" s="5"/>
      <c r="P3529" s="5"/>
      <c r="Q3529" t="s">
        <v>28</v>
      </c>
      <c r="R3529" s="10" t="str">
        <f t="shared" si="110"/>
        <v>34-39</v>
      </c>
      <c r="S3529">
        <f t="shared" si="111"/>
        <v>29</v>
      </c>
    </row>
    <row r="3530" spans="1:19">
      <c r="A3530" t="s">
        <v>3604</v>
      </c>
      <c r="B3530" t="s">
        <v>23</v>
      </c>
      <c r="C3530" s="4">
        <v>28</v>
      </c>
      <c r="D3530" t="s">
        <v>14</v>
      </c>
      <c r="E3530" t="s">
        <v>15</v>
      </c>
      <c r="F3530" t="s">
        <v>16</v>
      </c>
      <c r="G3530" t="s">
        <v>32</v>
      </c>
      <c r="H3530" t="s">
        <v>48</v>
      </c>
      <c r="I3530" s="9">
        <v>45360</v>
      </c>
      <c r="J3530" s="9">
        <v>45381</v>
      </c>
      <c r="K3530" s="9">
        <v>45391</v>
      </c>
      <c r="L3530" t="s">
        <v>19</v>
      </c>
      <c r="M3530" s="5"/>
      <c r="O3530" t="s">
        <v>20</v>
      </c>
      <c r="P3530" s="4">
        <v>4</v>
      </c>
      <c r="Q3530" t="s">
        <v>28</v>
      </c>
      <c r="R3530" s="10" t="str">
        <f t="shared" si="110"/>
        <v>28-33</v>
      </c>
      <c r="S3530">
        <f t="shared" si="111"/>
        <v>31</v>
      </c>
    </row>
    <row r="3531" spans="1:19">
      <c r="A3531" t="s">
        <v>3605</v>
      </c>
      <c r="B3531" t="s">
        <v>13</v>
      </c>
      <c r="C3531" s="4">
        <v>32</v>
      </c>
      <c r="D3531" t="s">
        <v>24</v>
      </c>
      <c r="E3531" t="s">
        <v>43</v>
      </c>
      <c r="F3531" t="s">
        <v>93</v>
      </c>
      <c r="G3531" t="s">
        <v>27</v>
      </c>
      <c r="H3531" t="s">
        <v>48</v>
      </c>
      <c r="I3531" s="9">
        <v>45360</v>
      </c>
      <c r="J3531" s="9">
        <v>45376</v>
      </c>
      <c r="K3531" s="9">
        <v>45380</v>
      </c>
      <c r="L3531" t="s">
        <v>19</v>
      </c>
      <c r="M3531" s="5"/>
      <c r="O3531" t="s">
        <v>20</v>
      </c>
      <c r="P3531" s="4">
        <v>5</v>
      </c>
      <c r="Q3531" t="s">
        <v>28</v>
      </c>
      <c r="R3531" s="10" t="str">
        <f t="shared" si="110"/>
        <v>28-33</v>
      </c>
      <c r="S3531">
        <f t="shared" si="111"/>
        <v>20</v>
      </c>
    </row>
    <row r="3532" spans="1:19">
      <c r="A3532" t="s">
        <v>3606</v>
      </c>
      <c r="B3532" t="s">
        <v>13</v>
      </c>
      <c r="C3532" s="4">
        <v>28</v>
      </c>
      <c r="D3532" t="s">
        <v>14</v>
      </c>
      <c r="E3532" t="s">
        <v>15</v>
      </c>
      <c r="F3532" t="s">
        <v>106</v>
      </c>
      <c r="G3532" t="s">
        <v>66</v>
      </c>
      <c r="H3532" t="s">
        <v>51</v>
      </c>
      <c r="I3532" s="9">
        <v>45360</v>
      </c>
      <c r="J3532" s="9">
        <v>45379</v>
      </c>
      <c r="K3532" s="9">
        <v>45387</v>
      </c>
      <c r="L3532" t="s">
        <v>19</v>
      </c>
      <c r="M3532" s="4">
        <v>149921</v>
      </c>
      <c r="N3532">
        <v>4.4000000000000004</v>
      </c>
      <c r="O3532" t="s">
        <v>20</v>
      </c>
      <c r="P3532" s="4">
        <v>4</v>
      </c>
      <c r="Q3532" t="s">
        <v>28</v>
      </c>
      <c r="R3532" s="10" t="str">
        <f t="shared" si="110"/>
        <v>28-33</v>
      </c>
      <c r="S3532">
        <f t="shared" si="111"/>
        <v>27</v>
      </c>
    </row>
    <row r="3533" spans="1:19">
      <c r="A3533" t="s">
        <v>3607</v>
      </c>
      <c r="B3533" t="s">
        <v>30</v>
      </c>
      <c r="C3533" s="4">
        <v>44</v>
      </c>
      <c r="D3533" t="s">
        <v>83</v>
      </c>
      <c r="E3533" t="s">
        <v>84</v>
      </c>
      <c r="F3533" t="s">
        <v>78</v>
      </c>
      <c r="G3533" t="s">
        <v>27</v>
      </c>
      <c r="H3533" t="s">
        <v>37</v>
      </c>
      <c r="I3533" s="9">
        <v>45361</v>
      </c>
      <c r="J3533" s="9">
        <v>45374</v>
      </c>
      <c r="K3533" s="9">
        <v>45379</v>
      </c>
      <c r="L3533" t="s">
        <v>38</v>
      </c>
      <c r="M3533" s="5"/>
      <c r="P3533" s="4">
        <v>5</v>
      </c>
      <c r="Q3533" t="s">
        <v>28</v>
      </c>
      <c r="R3533" s="10" t="str">
        <f t="shared" si="110"/>
        <v>40-45</v>
      </c>
      <c r="S3533">
        <f t="shared" si="111"/>
        <v>18</v>
      </c>
    </row>
    <row r="3534" spans="1:19">
      <c r="A3534" t="s">
        <v>3608</v>
      </c>
      <c r="B3534" t="s">
        <v>13</v>
      </c>
      <c r="C3534" s="4">
        <v>26</v>
      </c>
      <c r="D3534" t="s">
        <v>129</v>
      </c>
      <c r="E3534" t="s">
        <v>205</v>
      </c>
      <c r="F3534" t="s">
        <v>61</v>
      </c>
      <c r="G3534" t="s">
        <v>17</v>
      </c>
      <c r="H3534" t="s">
        <v>51</v>
      </c>
      <c r="I3534" s="9">
        <v>45361</v>
      </c>
      <c r="J3534" s="9">
        <v>45376</v>
      </c>
      <c r="K3534" s="9">
        <v>45386</v>
      </c>
      <c r="L3534" t="s">
        <v>19</v>
      </c>
      <c r="M3534" s="4">
        <v>48751</v>
      </c>
      <c r="N3534">
        <v>4.4000000000000004</v>
      </c>
      <c r="O3534" t="s">
        <v>20</v>
      </c>
      <c r="P3534" s="4">
        <v>2</v>
      </c>
      <c r="Q3534" t="s">
        <v>21</v>
      </c>
      <c r="R3534" s="10" t="str">
        <f t="shared" si="110"/>
        <v>22-27</v>
      </c>
      <c r="S3534">
        <f t="shared" si="111"/>
        <v>25</v>
      </c>
    </row>
    <row r="3535" spans="1:19">
      <c r="A3535" t="s">
        <v>3609</v>
      </c>
      <c r="B3535" t="s">
        <v>13</v>
      </c>
      <c r="C3535" s="4">
        <v>23</v>
      </c>
      <c r="D3535" t="s">
        <v>24</v>
      </c>
      <c r="E3535" t="s">
        <v>43</v>
      </c>
      <c r="F3535" t="s">
        <v>78</v>
      </c>
      <c r="G3535" t="s">
        <v>17</v>
      </c>
      <c r="H3535" t="s">
        <v>18</v>
      </c>
      <c r="I3535" s="9">
        <v>45362</v>
      </c>
      <c r="J3535" s="9">
        <v>45381</v>
      </c>
      <c r="K3535" s="9">
        <v>45389</v>
      </c>
      <c r="L3535" t="s">
        <v>38</v>
      </c>
      <c r="M3535" s="5"/>
      <c r="P3535" s="4">
        <v>5</v>
      </c>
      <c r="Q3535" t="s">
        <v>21</v>
      </c>
      <c r="R3535" s="10" t="str">
        <f t="shared" si="110"/>
        <v>22-27</v>
      </c>
      <c r="S3535">
        <f t="shared" si="111"/>
        <v>27</v>
      </c>
    </row>
    <row r="3536" spans="1:19">
      <c r="A3536" t="s">
        <v>3610</v>
      </c>
      <c r="B3536" t="s">
        <v>13</v>
      </c>
      <c r="C3536" s="4">
        <v>25</v>
      </c>
      <c r="D3536" t="s">
        <v>231</v>
      </c>
      <c r="E3536" t="s">
        <v>232</v>
      </c>
      <c r="F3536" t="s">
        <v>44</v>
      </c>
      <c r="G3536" t="s">
        <v>27</v>
      </c>
      <c r="H3536" t="s">
        <v>37</v>
      </c>
      <c r="I3536" s="9">
        <v>45362</v>
      </c>
      <c r="J3536" s="9">
        <v>45370</v>
      </c>
      <c r="K3536" s="9">
        <v>45378</v>
      </c>
      <c r="L3536" t="s">
        <v>19</v>
      </c>
      <c r="M3536" s="4">
        <v>69704</v>
      </c>
      <c r="N3536">
        <v>4.9000000000000004</v>
      </c>
      <c r="O3536" t="s">
        <v>20</v>
      </c>
      <c r="P3536" s="4">
        <v>4</v>
      </c>
      <c r="Q3536" t="s">
        <v>28</v>
      </c>
      <c r="R3536" s="10" t="str">
        <f t="shared" si="110"/>
        <v>22-27</v>
      </c>
      <c r="S3536">
        <f t="shared" si="111"/>
        <v>16</v>
      </c>
    </row>
    <row r="3537" spans="1:19">
      <c r="A3537" t="s">
        <v>3611</v>
      </c>
      <c r="B3537" t="s">
        <v>13</v>
      </c>
      <c r="C3537" s="4">
        <v>29</v>
      </c>
      <c r="D3537" t="s">
        <v>34</v>
      </c>
      <c r="E3537" t="s">
        <v>35</v>
      </c>
      <c r="F3537" t="s">
        <v>73</v>
      </c>
      <c r="G3537" t="s">
        <v>27</v>
      </c>
      <c r="H3537" t="s">
        <v>51</v>
      </c>
      <c r="I3537" s="9">
        <v>45363</v>
      </c>
      <c r="J3537" s="9">
        <v>45383</v>
      </c>
      <c r="K3537" s="9">
        <v>45395</v>
      </c>
      <c r="L3537" t="s">
        <v>19</v>
      </c>
      <c r="M3537" s="4">
        <v>218703</v>
      </c>
      <c r="N3537">
        <v>4.7</v>
      </c>
      <c r="O3537" t="s">
        <v>20</v>
      </c>
      <c r="P3537" s="4">
        <v>5</v>
      </c>
      <c r="Q3537" t="s">
        <v>28</v>
      </c>
      <c r="R3537" s="10" t="str">
        <f t="shared" si="110"/>
        <v>28-33</v>
      </c>
      <c r="S3537">
        <f t="shared" si="111"/>
        <v>32</v>
      </c>
    </row>
    <row r="3538" spans="1:19">
      <c r="A3538" t="s">
        <v>3612</v>
      </c>
      <c r="B3538" t="s">
        <v>13</v>
      </c>
      <c r="C3538" s="4">
        <v>29</v>
      </c>
      <c r="D3538" t="s">
        <v>34</v>
      </c>
      <c r="E3538" t="s">
        <v>35</v>
      </c>
      <c r="F3538" t="s">
        <v>53</v>
      </c>
      <c r="G3538" t="s">
        <v>27</v>
      </c>
      <c r="H3538" t="s">
        <v>18</v>
      </c>
      <c r="I3538" s="9">
        <v>45363</v>
      </c>
      <c r="J3538" s="9">
        <v>45371</v>
      </c>
      <c r="K3538" s="9">
        <v>45380</v>
      </c>
      <c r="L3538" t="s">
        <v>19</v>
      </c>
      <c r="M3538" s="4">
        <v>64022</v>
      </c>
      <c r="N3538">
        <v>4.8</v>
      </c>
      <c r="O3538" t="s">
        <v>45</v>
      </c>
      <c r="P3538" s="4">
        <v>2</v>
      </c>
      <c r="Q3538" t="s">
        <v>28</v>
      </c>
      <c r="R3538" s="10" t="str">
        <f t="shared" si="110"/>
        <v>28-33</v>
      </c>
      <c r="S3538">
        <f t="shared" si="111"/>
        <v>17</v>
      </c>
    </row>
    <row r="3539" spans="1:19">
      <c r="A3539" t="s">
        <v>3613</v>
      </c>
      <c r="B3539" t="s">
        <v>13</v>
      </c>
      <c r="C3539" s="4">
        <v>40</v>
      </c>
      <c r="D3539" t="s">
        <v>24</v>
      </c>
      <c r="E3539" t="s">
        <v>43</v>
      </c>
      <c r="F3539" t="s">
        <v>96</v>
      </c>
      <c r="G3539" t="s">
        <v>32</v>
      </c>
      <c r="H3539" t="s">
        <v>18</v>
      </c>
      <c r="I3539" s="9">
        <v>45364</v>
      </c>
      <c r="J3539" s="9">
        <v>45382</v>
      </c>
      <c r="K3539" s="9">
        <v>45391</v>
      </c>
      <c r="L3539" t="s">
        <v>19</v>
      </c>
      <c r="M3539" s="4">
        <v>57266</v>
      </c>
      <c r="N3539">
        <v>4.2</v>
      </c>
      <c r="O3539" t="s">
        <v>20</v>
      </c>
      <c r="P3539" s="4">
        <v>3</v>
      </c>
      <c r="Q3539" t="s">
        <v>28</v>
      </c>
      <c r="R3539" s="10" t="str">
        <f t="shared" si="110"/>
        <v>40-45</v>
      </c>
      <c r="S3539">
        <f t="shared" si="111"/>
        <v>27</v>
      </c>
    </row>
    <row r="3540" spans="1:19">
      <c r="A3540" t="s">
        <v>3614</v>
      </c>
      <c r="B3540" t="s">
        <v>30</v>
      </c>
      <c r="C3540" s="4">
        <v>29</v>
      </c>
      <c r="D3540" t="s">
        <v>80</v>
      </c>
      <c r="E3540" t="s">
        <v>81</v>
      </c>
      <c r="F3540" t="s">
        <v>31</v>
      </c>
      <c r="G3540" t="s">
        <v>69</v>
      </c>
      <c r="H3540" t="s">
        <v>37</v>
      </c>
      <c r="I3540" s="9">
        <v>45364</v>
      </c>
      <c r="J3540" s="9">
        <v>45382</v>
      </c>
      <c r="K3540" s="9">
        <v>45388</v>
      </c>
      <c r="L3540" t="s">
        <v>19</v>
      </c>
      <c r="M3540" s="4">
        <v>62025</v>
      </c>
      <c r="N3540">
        <v>3.9</v>
      </c>
      <c r="O3540" t="s">
        <v>20</v>
      </c>
      <c r="P3540" s="5"/>
      <c r="Q3540" t="s">
        <v>28</v>
      </c>
      <c r="R3540" s="10" t="str">
        <f t="shared" si="110"/>
        <v>28-33</v>
      </c>
      <c r="S3540">
        <f t="shared" si="111"/>
        <v>24</v>
      </c>
    </row>
    <row r="3541" spans="1:19">
      <c r="A3541" t="s">
        <v>3615</v>
      </c>
      <c r="B3541" t="s">
        <v>13</v>
      </c>
      <c r="C3541" s="4">
        <v>37</v>
      </c>
      <c r="D3541" t="s">
        <v>80</v>
      </c>
      <c r="E3541" t="s">
        <v>81</v>
      </c>
      <c r="F3541" t="s">
        <v>86</v>
      </c>
      <c r="G3541" t="s">
        <v>17</v>
      </c>
      <c r="H3541" t="s">
        <v>48</v>
      </c>
      <c r="I3541" s="9">
        <v>45365</v>
      </c>
      <c r="J3541" s="9">
        <v>45375</v>
      </c>
      <c r="K3541" s="9">
        <v>45381</v>
      </c>
      <c r="L3541" t="s">
        <v>38</v>
      </c>
      <c r="M3541" s="5"/>
      <c r="P3541" s="4">
        <v>4</v>
      </c>
      <c r="Q3541" t="s">
        <v>28</v>
      </c>
      <c r="R3541" s="10" t="str">
        <f t="shared" si="110"/>
        <v>34-39</v>
      </c>
      <c r="S3541">
        <f t="shared" si="111"/>
        <v>16</v>
      </c>
    </row>
    <row r="3542" spans="1:19">
      <c r="A3542" t="s">
        <v>3616</v>
      </c>
      <c r="B3542" t="s">
        <v>13</v>
      </c>
      <c r="C3542" s="4">
        <v>34</v>
      </c>
      <c r="D3542" t="s">
        <v>14</v>
      </c>
      <c r="E3542" t="s">
        <v>15</v>
      </c>
      <c r="F3542" t="s">
        <v>78</v>
      </c>
      <c r="G3542" t="s">
        <v>17</v>
      </c>
      <c r="H3542" t="s">
        <v>37</v>
      </c>
      <c r="I3542" s="9">
        <v>45365</v>
      </c>
      <c r="J3542" s="9">
        <v>45383</v>
      </c>
      <c r="K3542" s="9">
        <v>45391</v>
      </c>
      <c r="L3542" t="s">
        <v>19</v>
      </c>
      <c r="M3542" s="4">
        <v>40607</v>
      </c>
      <c r="N3542">
        <v>4.5</v>
      </c>
      <c r="O3542" t="s">
        <v>20</v>
      </c>
      <c r="P3542" s="4">
        <v>4</v>
      </c>
      <c r="Q3542" t="s">
        <v>28</v>
      </c>
      <c r="R3542" s="10" t="str">
        <f t="shared" si="110"/>
        <v>34-39</v>
      </c>
      <c r="S3542">
        <f t="shared" si="111"/>
        <v>26</v>
      </c>
    </row>
    <row r="3543" spans="1:19">
      <c r="A3543" t="s">
        <v>3617</v>
      </c>
      <c r="B3543" t="s">
        <v>30</v>
      </c>
      <c r="C3543" s="4">
        <v>26</v>
      </c>
      <c r="D3543" t="s">
        <v>14</v>
      </c>
      <c r="E3543" t="s">
        <v>15</v>
      </c>
      <c r="F3543" t="s">
        <v>50</v>
      </c>
      <c r="G3543" t="s">
        <v>17</v>
      </c>
      <c r="H3543" t="s">
        <v>37</v>
      </c>
      <c r="I3543" s="9">
        <v>45365</v>
      </c>
      <c r="J3543" s="9">
        <v>45380</v>
      </c>
      <c r="K3543" s="9">
        <v>45392</v>
      </c>
      <c r="L3543" t="s">
        <v>19</v>
      </c>
      <c r="M3543" s="4">
        <v>40366</v>
      </c>
      <c r="N3543">
        <v>4.4000000000000004</v>
      </c>
      <c r="O3543" t="s">
        <v>20</v>
      </c>
      <c r="P3543" s="4">
        <v>4</v>
      </c>
      <c r="Q3543" t="s">
        <v>28</v>
      </c>
      <c r="R3543" s="10" t="str">
        <f t="shared" si="110"/>
        <v>22-27</v>
      </c>
      <c r="S3543">
        <f t="shared" si="111"/>
        <v>27</v>
      </c>
    </row>
    <row r="3544" spans="1:19">
      <c r="A3544" t="s">
        <v>3618</v>
      </c>
      <c r="B3544" t="s">
        <v>13</v>
      </c>
      <c r="C3544" s="4">
        <v>34</v>
      </c>
      <c r="D3544" t="s">
        <v>24</v>
      </c>
      <c r="E3544" t="s">
        <v>43</v>
      </c>
      <c r="F3544" t="s">
        <v>16</v>
      </c>
      <c r="G3544" t="s">
        <v>27</v>
      </c>
      <c r="H3544" t="s">
        <v>67</v>
      </c>
      <c r="I3544" s="9">
        <v>45366</v>
      </c>
      <c r="J3544" s="9">
        <v>45386</v>
      </c>
      <c r="K3544" s="9">
        <v>45393</v>
      </c>
      <c r="L3544" t="s">
        <v>19</v>
      </c>
      <c r="M3544" s="4">
        <v>51194</v>
      </c>
      <c r="N3544">
        <v>4.5</v>
      </c>
      <c r="O3544" t="s">
        <v>20</v>
      </c>
      <c r="P3544" s="4">
        <v>2</v>
      </c>
      <c r="Q3544" t="s">
        <v>28</v>
      </c>
      <c r="R3544" s="10" t="str">
        <f t="shared" si="110"/>
        <v>34-39</v>
      </c>
      <c r="S3544">
        <f t="shared" si="111"/>
        <v>27</v>
      </c>
    </row>
    <row r="3545" spans="1:19">
      <c r="A3545" t="s">
        <v>3619</v>
      </c>
      <c r="B3545" t="s">
        <v>13</v>
      </c>
      <c r="C3545" s="4">
        <v>25</v>
      </c>
      <c r="D3545" t="s">
        <v>80</v>
      </c>
      <c r="E3545" t="s">
        <v>81</v>
      </c>
      <c r="F3545" t="s">
        <v>50</v>
      </c>
      <c r="G3545" t="s">
        <v>32</v>
      </c>
      <c r="H3545" t="s">
        <v>37</v>
      </c>
      <c r="I3545" s="9">
        <v>45366</v>
      </c>
      <c r="J3545" s="9">
        <v>45384</v>
      </c>
      <c r="K3545" s="9">
        <v>45393</v>
      </c>
      <c r="L3545" t="s">
        <v>38</v>
      </c>
      <c r="M3545" s="5"/>
      <c r="P3545" s="5"/>
      <c r="Q3545" t="s">
        <v>28</v>
      </c>
      <c r="R3545" s="10" t="str">
        <f t="shared" si="110"/>
        <v>22-27</v>
      </c>
      <c r="S3545">
        <f t="shared" si="111"/>
        <v>27</v>
      </c>
    </row>
    <row r="3546" spans="1:19">
      <c r="A3546" t="s">
        <v>3620</v>
      </c>
      <c r="B3546" t="s">
        <v>30</v>
      </c>
      <c r="C3546" s="4">
        <v>35</v>
      </c>
      <c r="D3546" t="s">
        <v>24</v>
      </c>
      <c r="E3546" t="s">
        <v>25</v>
      </c>
      <c r="F3546" t="s">
        <v>53</v>
      </c>
      <c r="G3546" t="s">
        <v>17</v>
      </c>
      <c r="H3546" t="s">
        <v>37</v>
      </c>
      <c r="I3546" s="9">
        <v>45366</v>
      </c>
      <c r="J3546" s="9">
        <v>45376</v>
      </c>
      <c r="K3546" s="9">
        <v>45388</v>
      </c>
      <c r="L3546" t="s">
        <v>19</v>
      </c>
      <c r="M3546" s="4">
        <v>83461</v>
      </c>
      <c r="N3546">
        <v>4.8</v>
      </c>
      <c r="O3546" t="s">
        <v>20</v>
      </c>
      <c r="P3546" s="4">
        <v>5</v>
      </c>
      <c r="Q3546" t="s">
        <v>28</v>
      </c>
      <c r="R3546" s="10" t="str">
        <f t="shared" si="110"/>
        <v>34-39</v>
      </c>
      <c r="S3546">
        <f t="shared" si="111"/>
        <v>22</v>
      </c>
    </row>
    <row r="3547" spans="1:19">
      <c r="A3547" t="s">
        <v>3621</v>
      </c>
      <c r="B3547" t="s">
        <v>13</v>
      </c>
      <c r="C3547" s="4">
        <v>32</v>
      </c>
      <c r="D3547" t="s">
        <v>24</v>
      </c>
      <c r="E3547" t="s">
        <v>25</v>
      </c>
      <c r="F3547" t="s">
        <v>26</v>
      </c>
      <c r="G3547" t="s">
        <v>27</v>
      </c>
      <c r="H3547" t="s">
        <v>51</v>
      </c>
      <c r="I3547" s="9">
        <v>45366</v>
      </c>
      <c r="J3547" s="9">
        <v>45374</v>
      </c>
      <c r="K3547" s="9">
        <v>45382</v>
      </c>
      <c r="L3547" t="s">
        <v>56</v>
      </c>
      <c r="M3547" s="5"/>
      <c r="P3547" s="4">
        <v>2</v>
      </c>
      <c r="Q3547" t="s">
        <v>28</v>
      </c>
      <c r="R3547" s="10" t="str">
        <f t="shared" si="110"/>
        <v>28-33</v>
      </c>
      <c r="S3547">
        <f t="shared" si="111"/>
        <v>16</v>
      </c>
    </row>
    <row r="3548" spans="1:19">
      <c r="A3548" t="s">
        <v>3622</v>
      </c>
      <c r="B3548" t="s">
        <v>13</v>
      </c>
      <c r="C3548" s="4">
        <v>29</v>
      </c>
      <c r="D3548" t="s">
        <v>24</v>
      </c>
      <c r="E3548" t="s">
        <v>43</v>
      </c>
      <c r="F3548" t="s">
        <v>36</v>
      </c>
      <c r="G3548" t="s">
        <v>27</v>
      </c>
      <c r="H3548" t="s">
        <v>37</v>
      </c>
      <c r="I3548" s="9">
        <v>45366</v>
      </c>
      <c r="J3548" s="9">
        <v>45380</v>
      </c>
      <c r="K3548" s="9">
        <v>45391</v>
      </c>
      <c r="L3548" t="s">
        <v>19</v>
      </c>
      <c r="M3548" s="4">
        <v>67932</v>
      </c>
      <c r="N3548">
        <v>4.5999999999999996</v>
      </c>
      <c r="O3548" t="s">
        <v>20</v>
      </c>
      <c r="P3548" s="4">
        <v>5</v>
      </c>
      <c r="Q3548" t="s">
        <v>28</v>
      </c>
      <c r="R3548" s="10" t="str">
        <f t="shared" si="110"/>
        <v>28-33</v>
      </c>
      <c r="S3548">
        <f t="shared" si="111"/>
        <v>25</v>
      </c>
    </row>
    <row r="3549" spans="1:19">
      <c r="A3549" t="s">
        <v>3623</v>
      </c>
      <c r="B3549" t="s">
        <v>13</v>
      </c>
      <c r="C3549" s="4">
        <v>35</v>
      </c>
      <c r="D3549" t="s">
        <v>14</v>
      </c>
      <c r="E3549" t="s">
        <v>15</v>
      </c>
      <c r="F3549" t="s">
        <v>31</v>
      </c>
      <c r="G3549" t="s">
        <v>66</v>
      </c>
      <c r="H3549" t="s">
        <v>37</v>
      </c>
      <c r="I3549" s="9">
        <v>45366</v>
      </c>
      <c r="J3549" s="9">
        <v>45377</v>
      </c>
      <c r="K3549" s="9">
        <v>45388</v>
      </c>
      <c r="L3549" t="s">
        <v>75</v>
      </c>
      <c r="M3549" s="5"/>
      <c r="P3549" s="4">
        <v>3</v>
      </c>
      <c r="Q3549" t="s">
        <v>28</v>
      </c>
      <c r="R3549" s="10" t="str">
        <f t="shared" si="110"/>
        <v>34-39</v>
      </c>
      <c r="S3549">
        <f t="shared" si="111"/>
        <v>22</v>
      </c>
    </row>
    <row r="3550" spans="1:19">
      <c r="A3550" t="s">
        <v>3624</v>
      </c>
      <c r="B3550" t="s">
        <v>13</v>
      </c>
      <c r="C3550" s="4">
        <v>37</v>
      </c>
      <c r="D3550" t="s">
        <v>14</v>
      </c>
      <c r="E3550" t="s">
        <v>65</v>
      </c>
      <c r="F3550" t="s">
        <v>26</v>
      </c>
      <c r="G3550" t="s">
        <v>27</v>
      </c>
      <c r="H3550" t="s">
        <v>18</v>
      </c>
      <c r="I3550" s="9">
        <v>45366</v>
      </c>
      <c r="J3550" s="9">
        <v>45384</v>
      </c>
      <c r="K3550" s="9">
        <v>45391</v>
      </c>
      <c r="L3550" t="s">
        <v>38</v>
      </c>
      <c r="M3550" s="5"/>
      <c r="P3550" s="4">
        <v>4</v>
      </c>
      <c r="Q3550" t="s">
        <v>21</v>
      </c>
      <c r="R3550" s="10" t="str">
        <f t="shared" si="110"/>
        <v>34-39</v>
      </c>
      <c r="S3550">
        <f t="shared" si="111"/>
        <v>25</v>
      </c>
    </row>
    <row r="3551" spans="1:19">
      <c r="A3551" t="s">
        <v>3625</v>
      </c>
      <c r="B3551" t="s">
        <v>13</v>
      </c>
      <c r="C3551" s="4">
        <v>28</v>
      </c>
      <c r="D3551" t="s">
        <v>24</v>
      </c>
      <c r="E3551" t="s">
        <v>43</v>
      </c>
      <c r="F3551" t="s">
        <v>26</v>
      </c>
      <c r="G3551" t="s">
        <v>69</v>
      </c>
      <c r="H3551" t="s">
        <v>37</v>
      </c>
      <c r="I3551" s="9">
        <v>45367</v>
      </c>
      <c r="J3551" s="9">
        <v>45379</v>
      </c>
      <c r="K3551" s="9">
        <v>45388</v>
      </c>
      <c r="L3551" t="s">
        <v>38</v>
      </c>
      <c r="M3551" s="5"/>
      <c r="P3551" s="4">
        <v>4</v>
      </c>
      <c r="Q3551" t="s">
        <v>28</v>
      </c>
      <c r="R3551" s="10" t="str">
        <f t="shared" si="110"/>
        <v>28-33</v>
      </c>
      <c r="S3551">
        <f t="shared" si="111"/>
        <v>21</v>
      </c>
    </row>
    <row r="3552" spans="1:19">
      <c r="A3552" t="s">
        <v>3626</v>
      </c>
      <c r="B3552" t="s">
        <v>30</v>
      </c>
      <c r="C3552" s="4">
        <v>33</v>
      </c>
      <c r="D3552" t="s">
        <v>80</v>
      </c>
      <c r="E3552" t="s">
        <v>81</v>
      </c>
      <c r="F3552" t="s">
        <v>50</v>
      </c>
      <c r="G3552" t="s">
        <v>27</v>
      </c>
      <c r="H3552" t="s">
        <v>67</v>
      </c>
      <c r="I3552" s="9">
        <v>45368</v>
      </c>
      <c r="J3552" s="9">
        <v>45381</v>
      </c>
      <c r="K3552" s="9">
        <v>45387</v>
      </c>
      <c r="L3552" t="s">
        <v>19</v>
      </c>
      <c r="M3552" s="4">
        <v>51192</v>
      </c>
      <c r="N3552">
        <v>3.7</v>
      </c>
      <c r="O3552" t="s">
        <v>20</v>
      </c>
      <c r="P3552" s="5"/>
      <c r="Q3552" t="s">
        <v>28</v>
      </c>
      <c r="R3552" s="10" t="str">
        <f t="shared" si="110"/>
        <v>28-33</v>
      </c>
      <c r="S3552">
        <f t="shared" si="111"/>
        <v>19</v>
      </c>
    </row>
    <row r="3553" spans="1:19">
      <c r="A3553" t="s">
        <v>3627</v>
      </c>
      <c r="B3553" t="s">
        <v>13</v>
      </c>
      <c r="C3553" s="4">
        <v>28</v>
      </c>
      <c r="D3553" t="s">
        <v>129</v>
      </c>
      <c r="E3553" t="s">
        <v>205</v>
      </c>
      <c r="F3553" t="s">
        <v>26</v>
      </c>
      <c r="G3553" t="s">
        <v>17</v>
      </c>
      <c r="H3553" t="s">
        <v>37</v>
      </c>
      <c r="I3553" s="9">
        <v>45368</v>
      </c>
      <c r="J3553" s="9">
        <v>45385</v>
      </c>
      <c r="K3553" s="9">
        <v>45391</v>
      </c>
      <c r="L3553" t="s">
        <v>19</v>
      </c>
      <c r="M3553" s="5"/>
      <c r="O3553" t="s">
        <v>45</v>
      </c>
      <c r="P3553" s="4">
        <v>4</v>
      </c>
      <c r="Q3553" t="s">
        <v>28</v>
      </c>
      <c r="R3553" s="10" t="str">
        <f t="shared" si="110"/>
        <v>28-33</v>
      </c>
      <c r="S3553">
        <f t="shared" si="111"/>
        <v>23</v>
      </c>
    </row>
    <row r="3554" spans="1:19">
      <c r="A3554" t="s">
        <v>3628</v>
      </c>
      <c r="B3554" t="s">
        <v>30</v>
      </c>
      <c r="C3554" s="4">
        <v>24</v>
      </c>
      <c r="D3554" t="s">
        <v>24</v>
      </c>
      <c r="E3554" t="s">
        <v>43</v>
      </c>
      <c r="F3554" t="s">
        <v>44</v>
      </c>
      <c r="G3554" t="s">
        <v>27</v>
      </c>
      <c r="H3554" t="s">
        <v>48</v>
      </c>
      <c r="I3554" s="9">
        <v>45368</v>
      </c>
      <c r="J3554" s="9">
        <v>45377</v>
      </c>
      <c r="K3554" s="9">
        <v>45389</v>
      </c>
      <c r="L3554" t="s">
        <v>56</v>
      </c>
      <c r="M3554" s="5"/>
      <c r="P3554" s="4">
        <v>4</v>
      </c>
      <c r="Q3554" t="s">
        <v>28</v>
      </c>
      <c r="R3554" s="10" t="str">
        <f t="shared" si="110"/>
        <v>22-27</v>
      </c>
      <c r="S3554">
        <f t="shared" si="111"/>
        <v>21</v>
      </c>
    </row>
    <row r="3555" spans="1:19">
      <c r="A3555" t="s">
        <v>3629</v>
      </c>
      <c r="B3555" t="s">
        <v>13</v>
      </c>
      <c r="C3555" s="4">
        <v>36</v>
      </c>
      <c r="D3555" t="s">
        <v>58</v>
      </c>
      <c r="E3555" t="s">
        <v>111</v>
      </c>
      <c r="F3555" t="s">
        <v>96</v>
      </c>
      <c r="G3555" t="s">
        <v>69</v>
      </c>
      <c r="H3555" t="s">
        <v>37</v>
      </c>
      <c r="I3555" s="9">
        <v>45369</v>
      </c>
      <c r="J3555" s="9">
        <v>45378</v>
      </c>
      <c r="K3555" s="9">
        <v>45389</v>
      </c>
      <c r="L3555" t="s">
        <v>38</v>
      </c>
      <c r="M3555" s="5"/>
      <c r="P3555" s="4">
        <v>4</v>
      </c>
      <c r="Q3555" t="s">
        <v>28</v>
      </c>
      <c r="R3555" s="10" t="str">
        <f t="shared" si="110"/>
        <v>34-39</v>
      </c>
      <c r="S3555">
        <f t="shared" si="111"/>
        <v>20</v>
      </c>
    </row>
    <row r="3556" spans="1:19">
      <c r="A3556" t="s">
        <v>3630</v>
      </c>
      <c r="B3556" t="s">
        <v>13</v>
      </c>
      <c r="C3556" s="4">
        <v>26</v>
      </c>
      <c r="D3556" t="s">
        <v>14</v>
      </c>
      <c r="E3556" t="s">
        <v>65</v>
      </c>
      <c r="F3556" t="s">
        <v>26</v>
      </c>
      <c r="G3556" t="s">
        <v>17</v>
      </c>
      <c r="H3556" t="s">
        <v>37</v>
      </c>
      <c r="I3556" s="9">
        <v>45369</v>
      </c>
      <c r="J3556" s="9">
        <v>45379</v>
      </c>
      <c r="K3556" s="9">
        <v>45383</v>
      </c>
      <c r="L3556" t="s">
        <v>19</v>
      </c>
      <c r="M3556" s="4">
        <v>58882</v>
      </c>
      <c r="N3556">
        <v>3.9</v>
      </c>
      <c r="O3556" t="s">
        <v>45</v>
      </c>
      <c r="P3556" s="4">
        <v>4</v>
      </c>
      <c r="Q3556" t="s">
        <v>28</v>
      </c>
      <c r="R3556" s="10" t="str">
        <f t="shared" si="110"/>
        <v>22-27</v>
      </c>
      <c r="S3556">
        <f t="shared" si="111"/>
        <v>14</v>
      </c>
    </row>
    <row r="3557" spans="1:19">
      <c r="A3557" t="s">
        <v>3631</v>
      </c>
      <c r="B3557" t="s">
        <v>30</v>
      </c>
      <c r="C3557" s="4">
        <v>27</v>
      </c>
      <c r="D3557" t="s">
        <v>14</v>
      </c>
      <c r="E3557" t="s">
        <v>15</v>
      </c>
      <c r="F3557" t="s">
        <v>61</v>
      </c>
      <c r="G3557" t="s">
        <v>27</v>
      </c>
      <c r="H3557" t="s">
        <v>37</v>
      </c>
      <c r="I3557" s="9">
        <v>45370</v>
      </c>
      <c r="J3557" s="9">
        <v>45381</v>
      </c>
      <c r="K3557" s="9">
        <v>45390</v>
      </c>
      <c r="L3557" t="s">
        <v>19</v>
      </c>
      <c r="M3557" s="4">
        <v>49230</v>
      </c>
      <c r="N3557">
        <v>4.9000000000000004</v>
      </c>
      <c r="O3557" t="s">
        <v>20</v>
      </c>
      <c r="P3557" s="5"/>
      <c r="Q3557" t="s">
        <v>21</v>
      </c>
      <c r="R3557" s="10" t="str">
        <f t="shared" si="110"/>
        <v>22-27</v>
      </c>
      <c r="S3557">
        <f t="shared" si="111"/>
        <v>20</v>
      </c>
    </row>
    <row r="3558" spans="1:19">
      <c r="A3558" t="s">
        <v>3632</v>
      </c>
      <c r="B3558" t="s">
        <v>13</v>
      </c>
      <c r="C3558" s="4">
        <v>24</v>
      </c>
      <c r="D3558" t="s">
        <v>58</v>
      </c>
      <c r="E3558" t="s">
        <v>111</v>
      </c>
      <c r="F3558" t="s">
        <v>96</v>
      </c>
      <c r="G3558" t="s">
        <v>27</v>
      </c>
      <c r="H3558" t="s">
        <v>37</v>
      </c>
      <c r="I3558" s="9">
        <v>45370</v>
      </c>
      <c r="J3558" s="9">
        <v>45386</v>
      </c>
      <c r="K3558" s="9">
        <v>45396</v>
      </c>
      <c r="L3558" t="s">
        <v>19</v>
      </c>
      <c r="M3558" s="4">
        <v>36084</v>
      </c>
      <c r="N3558">
        <v>4.5999999999999996</v>
      </c>
      <c r="O3558" t="s">
        <v>20</v>
      </c>
      <c r="P3558" s="5"/>
      <c r="Q3558" t="s">
        <v>28</v>
      </c>
      <c r="R3558" s="10" t="str">
        <f t="shared" si="110"/>
        <v>22-27</v>
      </c>
      <c r="S3558">
        <f t="shared" si="111"/>
        <v>26</v>
      </c>
    </row>
    <row r="3559" spans="1:19">
      <c r="A3559" t="s">
        <v>3633</v>
      </c>
      <c r="B3559" t="s">
        <v>13</v>
      </c>
      <c r="C3559" s="4">
        <v>28</v>
      </c>
      <c r="D3559" t="s">
        <v>14</v>
      </c>
      <c r="E3559" t="s">
        <v>15</v>
      </c>
      <c r="F3559" t="s">
        <v>53</v>
      </c>
      <c r="G3559" t="s">
        <v>27</v>
      </c>
      <c r="H3559" t="s">
        <v>18</v>
      </c>
      <c r="I3559" s="9">
        <v>45370</v>
      </c>
      <c r="J3559" s="9">
        <v>45389</v>
      </c>
      <c r="K3559" s="9">
        <v>45395</v>
      </c>
      <c r="L3559" t="s">
        <v>19</v>
      </c>
      <c r="M3559" s="4">
        <v>55736</v>
      </c>
      <c r="N3559">
        <v>4.7</v>
      </c>
      <c r="O3559" t="s">
        <v>20</v>
      </c>
      <c r="P3559" s="4">
        <v>4</v>
      </c>
      <c r="Q3559" t="s">
        <v>28</v>
      </c>
      <c r="R3559" s="10" t="str">
        <f t="shared" si="110"/>
        <v>28-33</v>
      </c>
      <c r="S3559">
        <f t="shared" si="111"/>
        <v>25</v>
      </c>
    </row>
    <row r="3560" spans="1:19">
      <c r="A3560" t="s">
        <v>3634</v>
      </c>
      <c r="B3560" t="s">
        <v>13</v>
      </c>
      <c r="C3560" s="4">
        <v>34</v>
      </c>
      <c r="D3560" t="s">
        <v>24</v>
      </c>
      <c r="E3560" t="s">
        <v>43</v>
      </c>
      <c r="F3560" t="s">
        <v>53</v>
      </c>
      <c r="G3560" t="s">
        <v>69</v>
      </c>
      <c r="H3560" t="s">
        <v>18</v>
      </c>
      <c r="I3560" s="9">
        <v>45370</v>
      </c>
      <c r="J3560" s="9">
        <v>45390</v>
      </c>
      <c r="K3560" s="9">
        <v>45396</v>
      </c>
      <c r="L3560" t="s">
        <v>19</v>
      </c>
      <c r="M3560" s="4">
        <v>73962</v>
      </c>
      <c r="N3560">
        <v>4.5</v>
      </c>
      <c r="O3560" t="s">
        <v>20</v>
      </c>
      <c r="P3560" s="4">
        <v>4</v>
      </c>
      <c r="Q3560" t="s">
        <v>28</v>
      </c>
      <c r="R3560" s="10" t="str">
        <f t="shared" si="110"/>
        <v>34-39</v>
      </c>
      <c r="S3560">
        <f t="shared" si="111"/>
        <v>26</v>
      </c>
    </row>
    <row r="3561" spans="1:19">
      <c r="A3561" t="s">
        <v>3635</v>
      </c>
      <c r="B3561" t="s">
        <v>13</v>
      </c>
      <c r="C3561" s="4">
        <v>24</v>
      </c>
      <c r="D3561" t="s">
        <v>14</v>
      </c>
      <c r="E3561" t="s">
        <v>65</v>
      </c>
      <c r="F3561" t="s">
        <v>31</v>
      </c>
      <c r="G3561" t="s">
        <v>32</v>
      </c>
      <c r="H3561" t="s">
        <v>48</v>
      </c>
      <c r="I3561" s="9">
        <v>45370</v>
      </c>
      <c r="J3561" s="9">
        <v>45391</v>
      </c>
      <c r="K3561" s="9">
        <v>45402</v>
      </c>
      <c r="L3561" t="s">
        <v>19</v>
      </c>
      <c r="M3561" s="4">
        <v>79192</v>
      </c>
      <c r="N3561">
        <v>5</v>
      </c>
      <c r="O3561" t="s">
        <v>20</v>
      </c>
      <c r="P3561" s="4">
        <v>4</v>
      </c>
      <c r="Q3561" t="s">
        <v>28</v>
      </c>
      <c r="R3561" s="10" t="str">
        <f t="shared" si="110"/>
        <v>22-27</v>
      </c>
      <c r="S3561">
        <f t="shared" si="111"/>
        <v>32</v>
      </c>
    </row>
    <row r="3562" spans="1:19">
      <c r="A3562" t="s">
        <v>3636</v>
      </c>
      <c r="B3562" t="s">
        <v>13</v>
      </c>
      <c r="C3562" s="4">
        <v>31</v>
      </c>
      <c r="D3562" t="s">
        <v>80</v>
      </c>
      <c r="E3562" t="s">
        <v>81</v>
      </c>
      <c r="F3562" t="s">
        <v>86</v>
      </c>
      <c r="G3562" t="s">
        <v>32</v>
      </c>
      <c r="H3562" t="s">
        <v>37</v>
      </c>
      <c r="I3562" s="9">
        <v>45371</v>
      </c>
      <c r="J3562" s="9">
        <v>45389</v>
      </c>
      <c r="K3562" s="9">
        <v>45394</v>
      </c>
      <c r="L3562" t="s">
        <v>38</v>
      </c>
      <c r="M3562" s="5"/>
      <c r="P3562" s="4">
        <v>5</v>
      </c>
      <c r="Q3562" t="s">
        <v>21</v>
      </c>
      <c r="R3562" s="10" t="str">
        <f t="shared" si="110"/>
        <v>28-33</v>
      </c>
      <c r="S3562">
        <f t="shared" si="111"/>
        <v>23</v>
      </c>
    </row>
    <row r="3563" spans="1:19">
      <c r="A3563" t="s">
        <v>3637</v>
      </c>
      <c r="B3563" t="s">
        <v>30</v>
      </c>
      <c r="C3563" s="4">
        <v>23</v>
      </c>
      <c r="D3563" t="s">
        <v>34</v>
      </c>
      <c r="E3563" t="s">
        <v>35</v>
      </c>
      <c r="F3563" t="s">
        <v>31</v>
      </c>
      <c r="G3563" t="s">
        <v>27</v>
      </c>
      <c r="H3563" t="s">
        <v>37</v>
      </c>
      <c r="I3563" s="9">
        <v>45371</v>
      </c>
      <c r="J3563" s="9">
        <v>45391</v>
      </c>
      <c r="K3563" s="9">
        <v>45395</v>
      </c>
      <c r="L3563" t="s">
        <v>19</v>
      </c>
      <c r="M3563" s="4">
        <v>85291</v>
      </c>
      <c r="N3563">
        <v>3.6</v>
      </c>
      <c r="O3563" t="s">
        <v>45</v>
      </c>
      <c r="P3563" s="4">
        <v>5</v>
      </c>
      <c r="Q3563" t="s">
        <v>63</v>
      </c>
      <c r="R3563" s="10" t="str">
        <f t="shared" si="110"/>
        <v>22-27</v>
      </c>
      <c r="S3563">
        <f t="shared" si="111"/>
        <v>24</v>
      </c>
    </row>
    <row r="3564" spans="1:19">
      <c r="A3564" t="s">
        <v>3638</v>
      </c>
      <c r="B3564" t="s">
        <v>13</v>
      </c>
      <c r="C3564" s="4">
        <v>26</v>
      </c>
      <c r="D3564" t="s">
        <v>14</v>
      </c>
      <c r="E3564" t="s">
        <v>15</v>
      </c>
      <c r="F3564" t="s">
        <v>78</v>
      </c>
      <c r="G3564" t="s">
        <v>17</v>
      </c>
      <c r="H3564" t="s">
        <v>37</v>
      </c>
      <c r="I3564" s="9">
        <v>45371</v>
      </c>
      <c r="J3564" s="9">
        <v>45381</v>
      </c>
      <c r="K3564" s="9">
        <v>45389</v>
      </c>
      <c r="L3564" t="s">
        <v>19</v>
      </c>
      <c r="M3564" s="4">
        <v>51462</v>
      </c>
      <c r="N3564">
        <v>3.9</v>
      </c>
      <c r="O3564" t="s">
        <v>45</v>
      </c>
      <c r="P3564" s="4">
        <v>4</v>
      </c>
      <c r="Q3564" t="s">
        <v>28</v>
      </c>
      <c r="R3564" s="10" t="str">
        <f t="shared" si="110"/>
        <v>22-27</v>
      </c>
      <c r="S3564">
        <f t="shared" si="111"/>
        <v>18</v>
      </c>
    </row>
    <row r="3565" spans="1:19">
      <c r="A3565" t="s">
        <v>3639</v>
      </c>
      <c r="B3565" t="s">
        <v>13</v>
      </c>
      <c r="C3565" s="4">
        <v>24</v>
      </c>
      <c r="D3565" t="s">
        <v>14</v>
      </c>
      <c r="E3565" t="s">
        <v>65</v>
      </c>
      <c r="F3565" t="s">
        <v>86</v>
      </c>
      <c r="G3565" t="s">
        <v>66</v>
      </c>
      <c r="H3565" t="s">
        <v>37</v>
      </c>
      <c r="I3565" s="9">
        <v>45371</v>
      </c>
      <c r="J3565" s="9">
        <v>45392</v>
      </c>
      <c r="K3565" s="9">
        <v>45399</v>
      </c>
      <c r="L3565" t="s">
        <v>19</v>
      </c>
      <c r="M3565" s="4">
        <v>140981</v>
      </c>
      <c r="N3565">
        <v>4.9000000000000004</v>
      </c>
      <c r="O3565" t="s">
        <v>20</v>
      </c>
      <c r="P3565" s="5"/>
      <c r="Q3565" t="s">
        <v>28</v>
      </c>
      <c r="R3565" s="10" t="str">
        <f t="shared" si="110"/>
        <v>22-27</v>
      </c>
      <c r="S3565">
        <f t="shared" si="111"/>
        <v>28</v>
      </c>
    </row>
    <row r="3566" spans="1:19">
      <c r="A3566" t="s">
        <v>3640</v>
      </c>
      <c r="B3566" t="s">
        <v>13</v>
      </c>
      <c r="C3566" s="4">
        <v>44</v>
      </c>
      <c r="D3566" t="s">
        <v>24</v>
      </c>
      <c r="E3566" t="s">
        <v>43</v>
      </c>
      <c r="F3566" t="s">
        <v>31</v>
      </c>
      <c r="G3566" t="s">
        <v>32</v>
      </c>
      <c r="H3566" t="s">
        <v>37</v>
      </c>
      <c r="I3566" s="9">
        <v>45372</v>
      </c>
      <c r="J3566" s="9">
        <v>45389</v>
      </c>
      <c r="K3566" s="9">
        <v>45396</v>
      </c>
      <c r="L3566" t="s">
        <v>19</v>
      </c>
      <c r="M3566" s="4">
        <v>75667</v>
      </c>
      <c r="N3566">
        <v>3.5</v>
      </c>
      <c r="O3566" t="s">
        <v>20</v>
      </c>
      <c r="P3566" s="4">
        <v>3</v>
      </c>
      <c r="Q3566" t="s">
        <v>21</v>
      </c>
      <c r="R3566" s="10" t="str">
        <f t="shared" si="110"/>
        <v>40-45</v>
      </c>
      <c r="S3566">
        <f t="shared" si="111"/>
        <v>24</v>
      </c>
    </row>
    <row r="3567" spans="1:19">
      <c r="A3567" t="s">
        <v>3641</v>
      </c>
      <c r="B3567" t="s">
        <v>30</v>
      </c>
      <c r="C3567" s="4">
        <v>25</v>
      </c>
      <c r="D3567" t="s">
        <v>40</v>
      </c>
      <c r="E3567" t="s">
        <v>41</v>
      </c>
      <c r="F3567" t="s">
        <v>78</v>
      </c>
      <c r="G3567" t="s">
        <v>27</v>
      </c>
      <c r="H3567" t="s">
        <v>37</v>
      </c>
      <c r="I3567" s="9">
        <v>45372</v>
      </c>
      <c r="J3567" s="9">
        <v>45390</v>
      </c>
      <c r="K3567" s="9">
        <v>45395</v>
      </c>
      <c r="L3567" t="s">
        <v>19</v>
      </c>
      <c r="M3567" s="4">
        <v>47447</v>
      </c>
      <c r="N3567">
        <v>4.9000000000000004</v>
      </c>
      <c r="O3567" t="s">
        <v>20</v>
      </c>
      <c r="P3567" s="4">
        <v>4</v>
      </c>
      <c r="Q3567" t="s">
        <v>21</v>
      </c>
      <c r="R3567" s="10" t="str">
        <f t="shared" si="110"/>
        <v>22-27</v>
      </c>
      <c r="S3567">
        <f t="shared" si="111"/>
        <v>23</v>
      </c>
    </row>
    <row r="3568" spans="1:19">
      <c r="A3568" t="s">
        <v>3642</v>
      </c>
      <c r="B3568" t="s">
        <v>13</v>
      </c>
      <c r="C3568" s="4">
        <v>36</v>
      </c>
      <c r="D3568" t="s">
        <v>58</v>
      </c>
      <c r="E3568" t="s">
        <v>111</v>
      </c>
      <c r="F3568" t="s">
        <v>78</v>
      </c>
      <c r="G3568" t="s">
        <v>17</v>
      </c>
      <c r="H3568" t="s">
        <v>37</v>
      </c>
      <c r="I3568" s="9">
        <v>45372</v>
      </c>
      <c r="J3568" s="9">
        <v>45386</v>
      </c>
      <c r="K3568" s="9">
        <v>45398</v>
      </c>
      <c r="L3568" t="s">
        <v>19</v>
      </c>
      <c r="M3568" s="5"/>
      <c r="O3568" t="s">
        <v>20</v>
      </c>
      <c r="P3568" s="5"/>
      <c r="Q3568" t="s">
        <v>28</v>
      </c>
      <c r="R3568" s="10" t="str">
        <f t="shared" si="110"/>
        <v>34-39</v>
      </c>
      <c r="S3568">
        <f t="shared" si="111"/>
        <v>26</v>
      </c>
    </row>
    <row r="3569" spans="1:19">
      <c r="A3569" t="s">
        <v>3643</v>
      </c>
      <c r="B3569" t="s">
        <v>30</v>
      </c>
      <c r="C3569" s="4">
        <v>29</v>
      </c>
      <c r="D3569" t="s">
        <v>24</v>
      </c>
      <c r="E3569" t="s">
        <v>43</v>
      </c>
      <c r="F3569" t="s">
        <v>36</v>
      </c>
      <c r="G3569" t="s">
        <v>32</v>
      </c>
      <c r="H3569" t="s">
        <v>48</v>
      </c>
      <c r="I3569" s="9">
        <v>45372</v>
      </c>
      <c r="J3569" s="9">
        <v>45392</v>
      </c>
      <c r="K3569" s="9">
        <v>45403</v>
      </c>
      <c r="L3569" t="s">
        <v>19</v>
      </c>
      <c r="M3569" s="4">
        <v>57562</v>
      </c>
      <c r="N3569">
        <v>4</v>
      </c>
      <c r="O3569" t="s">
        <v>20</v>
      </c>
      <c r="P3569" s="5"/>
      <c r="Q3569" t="s">
        <v>28</v>
      </c>
      <c r="R3569" s="10" t="str">
        <f t="shared" si="110"/>
        <v>28-33</v>
      </c>
      <c r="S3569">
        <f t="shared" si="111"/>
        <v>31</v>
      </c>
    </row>
    <row r="3570" spans="1:19">
      <c r="A3570" t="s">
        <v>3644</v>
      </c>
      <c r="B3570" t="s">
        <v>30</v>
      </c>
      <c r="C3570" s="4">
        <v>24</v>
      </c>
      <c r="D3570" t="s">
        <v>24</v>
      </c>
      <c r="E3570" t="s">
        <v>43</v>
      </c>
      <c r="F3570" t="s">
        <v>44</v>
      </c>
      <c r="G3570" t="s">
        <v>17</v>
      </c>
      <c r="H3570" t="s">
        <v>18</v>
      </c>
      <c r="I3570" s="9">
        <v>45372</v>
      </c>
      <c r="J3570" s="9">
        <v>45385</v>
      </c>
      <c r="K3570" s="9">
        <v>45394</v>
      </c>
      <c r="L3570" t="s">
        <v>19</v>
      </c>
      <c r="M3570" s="4">
        <v>83738</v>
      </c>
      <c r="N3570">
        <v>5</v>
      </c>
      <c r="O3570" t="s">
        <v>20</v>
      </c>
      <c r="P3570" s="4">
        <v>5</v>
      </c>
      <c r="Q3570" t="s">
        <v>28</v>
      </c>
      <c r="R3570" s="10" t="str">
        <f t="shared" si="110"/>
        <v>22-27</v>
      </c>
      <c r="S3570">
        <f t="shared" si="111"/>
        <v>22</v>
      </c>
    </row>
    <row r="3571" spans="1:19">
      <c r="A3571" t="s">
        <v>3645</v>
      </c>
      <c r="B3571" t="s">
        <v>30</v>
      </c>
      <c r="C3571" s="4">
        <v>22</v>
      </c>
      <c r="D3571" t="s">
        <v>24</v>
      </c>
      <c r="E3571" t="s">
        <v>43</v>
      </c>
      <c r="F3571" t="s">
        <v>16</v>
      </c>
      <c r="G3571" t="s">
        <v>27</v>
      </c>
      <c r="H3571" t="s">
        <v>37</v>
      </c>
      <c r="I3571" s="9">
        <v>45372</v>
      </c>
      <c r="J3571" s="9">
        <v>45387</v>
      </c>
      <c r="K3571" s="9">
        <v>45392</v>
      </c>
      <c r="L3571" t="s">
        <v>56</v>
      </c>
      <c r="M3571" s="5"/>
      <c r="P3571" s="4">
        <v>5</v>
      </c>
      <c r="Q3571" t="s">
        <v>28</v>
      </c>
      <c r="R3571" s="10" t="str">
        <f t="shared" si="110"/>
        <v>22-27</v>
      </c>
      <c r="S3571">
        <f t="shared" si="111"/>
        <v>20</v>
      </c>
    </row>
    <row r="3572" spans="1:19">
      <c r="A3572" t="s">
        <v>3646</v>
      </c>
      <c r="B3572" t="s">
        <v>13</v>
      </c>
      <c r="C3572" s="4">
        <v>28</v>
      </c>
      <c r="D3572" t="s">
        <v>14</v>
      </c>
      <c r="E3572" t="s">
        <v>15</v>
      </c>
      <c r="F3572" t="s">
        <v>44</v>
      </c>
      <c r="G3572" t="s">
        <v>27</v>
      </c>
      <c r="H3572" t="s">
        <v>37</v>
      </c>
      <c r="I3572" s="9">
        <v>45372</v>
      </c>
      <c r="J3572" s="9">
        <v>45387</v>
      </c>
      <c r="K3572" s="9">
        <v>45391</v>
      </c>
      <c r="L3572" t="s">
        <v>19</v>
      </c>
      <c r="M3572" s="4">
        <v>80792</v>
      </c>
      <c r="N3572">
        <v>4.7</v>
      </c>
      <c r="O3572" t="s">
        <v>20</v>
      </c>
      <c r="P3572" s="4">
        <v>4</v>
      </c>
      <c r="Q3572" t="s">
        <v>21</v>
      </c>
      <c r="R3572" s="10" t="str">
        <f t="shared" si="110"/>
        <v>28-33</v>
      </c>
      <c r="S3572">
        <f t="shared" si="111"/>
        <v>19</v>
      </c>
    </row>
    <row r="3573" spans="1:19">
      <c r="A3573" t="s">
        <v>3647</v>
      </c>
      <c r="B3573" t="s">
        <v>13</v>
      </c>
      <c r="C3573" s="4">
        <v>37</v>
      </c>
      <c r="D3573" t="s">
        <v>14</v>
      </c>
      <c r="E3573" t="s">
        <v>65</v>
      </c>
      <c r="F3573" t="s">
        <v>31</v>
      </c>
      <c r="G3573" t="s">
        <v>69</v>
      </c>
      <c r="H3573" t="s">
        <v>18</v>
      </c>
      <c r="I3573" s="9">
        <v>45372</v>
      </c>
      <c r="J3573" s="9">
        <v>45393</v>
      </c>
      <c r="K3573" s="9">
        <v>45404</v>
      </c>
      <c r="L3573" t="s">
        <v>56</v>
      </c>
      <c r="M3573" s="5"/>
      <c r="P3573" s="4">
        <v>4</v>
      </c>
      <c r="Q3573" t="s">
        <v>21</v>
      </c>
      <c r="R3573" s="10" t="str">
        <f t="shared" si="110"/>
        <v>34-39</v>
      </c>
      <c r="S3573">
        <f t="shared" si="111"/>
        <v>32</v>
      </c>
    </row>
    <row r="3574" spans="1:19">
      <c r="A3574" t="s">
        <v>3648</v>
      </c>
      <c r="B3574" t="s">
        <v>30</v>
      </c>
      <c r="C3574" s="4">
        <v>23</v>
      </c>
      <c r="D3574" t="s">
        <v>14</v>
      </c>
      <c r="E3574" t="s">
        <v>15</v>
      </c>
      <c r="F3574" t="s">
        <v>26</v>
      </c>
      <c r="G3574" t="s">
        <v>27</v>
      </c>
      <c r="H3574" t="s">
        <v>51</v>
      </c>
      <c r="I3574" s="9">
        <v>45372</v>
      </c>
      <c r="J3574" s="9">
        <v>45391</v>
      </c>
      <c r="K3574" s="9">
        <v>45397</v>
      </c>
      <c r="L3574" t="s">
        <v>19</v>
      </c>
      <c r="M3574" s="4">
        <v>63471</v>
      </c>
      <c r="N3574">
        <v>4.3</v>
      </c>
      <c r="O3574" t="s">
        <v>20</v>
      </c>
      <c r="P3574" s="4">
        <v>4</v>
      </c>
      <c r="Q3574" t="s">
        <v>21</v>
      </c>
      <c r="R3574" s="10" t="str">
        <f t="shared" si="110"/>
        <v>22-27</v>
      </c>
      <c r="S3574">
        <f t="shared" si="111"/>
        <v>25</v>
      </c>
    </row>
    <row r="3575" spans="1:19">
      <c r="A3575" t="s">
        <v>3649</v>
      </c>
      <c r="B3575" t="s">
        <v>23</v>
      </c>
      <c r="C3575" s="4">
        <v>26</v>
      </c>
      <c r="D3575" t="s">
        <v>24</v>
      </c>
      <c r="E3575" t="s">
        <v>43</v>
      </c>
      <c r="F3575" t="s">
        <v>44</v>
      </c>
      <c r="G3575" t="s">
        <v>27</v>
      </c>
      <c r="H3575" t="s">
        <v>37</v>
      </c>
      <c r="I3575" s="9">
        <v>45372</v>
      </c>
      <c r="J3575" s="9">
        <v>45382</v>
      </c>
      <c r="K3575" s="9">
        <v>45387</v>
      </c>
      <c r="L3575" t="s">
        <v>38</v>
      </c>
      <c r="M3575" s="5"/>
      <c r="P3575" s="5"/>
      <c r="Q3575" t="s">
        <v>28</v>
      </c>
      <c r="R3575" s="10" t="str">
        <f t="shared" si="110"/>
        <v>22-27</v>
      </c>
      <c r="S3575">
        <f t="shared" si="111"/>
        <v>15</v>
      </c>
    </row>
    <row r="3576" spans="1:19">
      <c r="A3576" t="s">
        <v>3650</v>
      </c>
      <c r="B3576" t="s">
        <v>30</v>
      </c>
      <c r="C3576" s="4">
        <v>34</v>
      </c>
      <c r="D3576" t="s">
        <v>24</v>
      </c>
      <c r="E3576" t="s">
        <v>43</v>
      </c>
      <c r="F3576" t="s">
        <v>26</v>
      </c>
      <c r="G3576" t="s">
        <v>32</v>
      </c>
      <c r="H3576" t="s">
        <v>48</v>
      </c>
      <c r="I3576" s="9">
        <v>45373</v>
      </c>
      <c r="J3576" s="9">
        <v>45385</v>
      </c>
      <c r="K3576" s="9">
        <v>45394</v>
      </c>
      <c r="L3576" t="s">
        <v>19</v>
      </c>
      <c r="M3576" s="4">
        <v>56084</v>
      </c>
      <c r="N3576">
        <v>4.7</v>
      </c>
      <c r="O3576" t="s">
        <v>20</v>
      </c>
      <c r="P3576" s="4">
        <v>4</v>
      </c>
      <c r="Q3576" t="s">
        <v>21</v>
      </c>
      <c r="R3576" s="10" t="str">
        <f t="shared" si="110"/>
        <v>34-39</v>
      </c>
      <c r="S3576">
        <f t="shared" si="111"/>
        <v>21</v>
      </c>
    </row>
    <row r="3577" spans="1:19">
      <c r="A3577" t="s">
        <v>3651</v>
      </c>
      <c r="B3577" t="s">
        <v>13</v>
      </c>
      <c r="C3577" s="4">
        <v>23</v>
      </c>
      <c r="D3577" t="s">
        <v>34</v>
      </c>
      <c r="E3577" t="s">
        <v>47</v>
      </c>
      <c r="F3577" t="s">
        <v>36</v>
      </c>
      <c r="G3577" t="s">
        <v>17</v>
      </c>
      <c r="H3577" t="s">
        <v>18</v>
      </c>
      <c r="I3577" s="9">
        <v>45373</v>
      </c>
      <c r="J3577" s="9">
        <v>45383</v>
      </c>
      <c r="K3577" s="9">
        <v>45395</v>
      </c>
      <c r="L3577" t="s">
        <v>19</v>
      </c>
      <c r="M3577" s="4">
        <v>61087</v>
      </c>
      <c r="N3577">
        <v>4.0999999999999996</v>
      </c>
      <c r="O3577" t="s">
        <v>20</v>
      </c>
      <c r="P3577" s="4">
        <v>3</v>
      </c>
      <c r="Q3577" t="s">
        <v>28</v>
      </c>
      <c r="R3577" s="10" t="str">
        <f t="shared" si="110"/>
        <v>22-27</v>
      </c>
      <c r="S3577">
        <f t="shared" si="111"/>
        <v>22</v>
      </c>
    </row>
    <row r="3578" spans="1:19">
      <c r="A3578" t="s">
        <v>3652</v>
      </c>
      <c r="B3578" t="s">
        <v>13</v>
      </c>
      <c r="C3578" s="4">
        <v>33</v>
      </c>
      <c r="D3578" t="s">
        <v>83</v>
      </c>
      <c r="E3578" t="s">
        <v>84</v>
      </c>
      <c r="F3578" t="s">
        <v>86</v>
      </c>
      <c r="G3578" t="s">
        <v>66</v>
      </c>
      <c r="H3578" t="s">
        <v>18</v>
      </c>
      <c r="I3578" s="9">
        <v>45373</v>
      </c>
      <c r="J3578" s="9">
        <v>45391</v>
      </c>
      <c r="K3578" s="9">
        <v>45398</v>
      </c>
      <c r="L3578" t="s">
        <v>38</v>
      </c>
      <c r="M3578" s="5"/>
      <c r="P3578" s="4">
        <v>4</v>
      </c>
      <c r="Q3578" t="s">
        <v>28</v>
      </c>
      <c r="R3578" s="10" t="str">
        <f t="shared" si="110"/>
        <v>28-33</v>
      </c>
      <c r="S3578">
        <f t="shared" si="111"/>
        <v>25</v>
      </c>
    </row>
    <row r="3579" spans="1:19">
      <c r="A3579" t="s">
        <v>3653</v>
      </c>
      <c r="B3579" t="s">
        <v>13</v>
      </c>
      <c r="C3579" s="4">
        <v>28</v>
      </c>
      <c r="D3579" t="s">
        <v>231</v>
      </c>
      <c r="E3579" t="s">
        <v>232</v>
      </c>
      <c r="F3579" t="s">
        <v>86</v>
      </c>
      <c r="G3579" t="s">
        <v>27</v>
      </c>
      <c r="H3579" t="s">
        <v>51</v>
      </c>
      <c r="I3579" s="9">
        <v>45374</v>
      </c>
      <c r="J3579" s="9">
        <v>45391</v>
      </c>
      <c r="K3579" s="9">
        <v>45400</v>
      </c>
      <c r="L3579" t="s">
        <v>19</v>
      </c>
      <c r="M3579" s="4">
        <v>134086</v>
      </c>
      <c r="N3579">
        <v>4.5</v>
      </c>
      <c r="O3579" t="s">
        <v>20</v>
      </c>
      <c r="P3579" s="4">
        <v>5</v>
      </c>
      <c r="Q3579" t="s">
        <v>28</v>
      </c>
      <c r="R3579" s="10" t="str">
        <f t="shared" si="110"/>
        <v>28-33</v>
      </c>
      <c r="S3579">
        <f t="shared" si="111"/>
        <v>26</v>
      </c>
    </row>
    <row r="3580" spans="1:19">
      <c r="A3580" t="s">
        <v>3654</v>
      </c>
      <c r="B3580" t="s">
        <v>30</v>
      </c>
      <c r="C3580" s="4">
        <v>22</v>
      </c>
      <c r="D3580" t="s">
        <v>14</v>
      </c>
      <c r="E3580" t="s">
        <v>15</v>
      </c>
      <c r="F3580" t="s">
        <v>61</v>
      </c>
      <c r="G3580" t="s">
        <v>32</v>
      </c>
      <c r="H3580" t="s">
        <v>67</v>
      </c>
      <c r="I3580" s="9">
        <v>45374</v>
      </c>
      <c r="J3580" s="9">
        <v>45395</v>
      </c>
      <c r="K3580" s="9">
        <v>45399</v>
      </c>
      <c r="L3580" t="s">
        <v>19</v>
      </c>
      <c r="M3580" s="4">
        <v>50131</v>
      </c>
      <c r="N3580">
        <v>4.0999999999999996</v>
      </c>
      <c r="O3580" t="s">
        <v>45</v>
      </c>
      <c r="P3580" s="4">
        <v>4</v>
      </c>
      <c r="Q3580" t="s">
        <v>28</v>
      </c>
      <c r="R3580" s="10" t="str">
        <f t="shared" si="110"/>
        <v>22-27</v>
      </c>
      <c r="S3580">
        <f t="shared" si="111"/>
        <v>25</v>
      </c>
    </row>
    <row r="3581" spans="1:19">
      <c r="A3581" t="s">
        <v>3655</v>
      </c>
      <c r="B3581" t="s">
        <v>13</v>
      </c>
      <c r="C3581" s="4">
        <v>29</v>
      </c>
      <c r="D3581" t="s">
        <v>24</v>
      </c>
      <c r="E3581" t="s">
        <v>25</v>
      </c>
      <c r="F3581" t="s">
        <v>106</v>
      </c>
      <c r="G3581" t="s">
        <v>27</v>
      </c>
      <c r="H3581" t="s">
        <v>37</v>
      </c>
      <c r="I3581" s="9">
        <v>45374</v>
      </c>
      <c r="J3581" s="9">
        <v>45387</v>
      </c>
      <c r="K3581" s="9">
        <v>45394</v>
      </c>
      <c r="L3581" t="s">
        <v>75</v>
      </c>
      <c r="M3581" s="5"/>
      <c r="P3581" s="4">
        <v>5</v>
      </c>
      <c r="Q3581" t="s">
        <v>28</v>
      </c>
      <c r="R3581" s="10" t="str">
        <f t="shared" si="110"/>
        <v>28-33</v>
      </c>
      <c r="S3581">
        <f t="shared" si="111"/>
        <v>20</v>
      </c>
    </row>
    <row r="3582" spans="1:19">
      <c r="A3582" t="s">
        <v>3656</v>
      </c>
      <c r="B3582" t="s">
        <v>13</v>
      </c>
      <c r="C3582" s="4">
        <v>37</v>
      </c>
      <c r="D3582" t="s">
        <v>14</v>
      </c>
      <c r="E3582" t="s">
        <v>15</v>
      </c>
      <c r="F3582" t="s">
        <v>50</v>
      </c>
      <c r="G3582" t="s">
        <v>27</v>
      </c>
      <c r="H3582" t="s">
        <v>48</v>
      </c>
      <c r="I3582" s="9">
        <v>45374</v>
      </c>
      <c r="J3582" s="9">
        <v>45394</v>
      </c>
      <c r="K3582" s="9">
        <v>45402</v>
      </c>
      <c r="L3582" t="s">
        <v>19</v>
      </c>
      <c r="M3582" s="4">
        <v>44265</v>
      </c>
      <c r="N3582">
        <v>3.7</v>
      </c>
      <c r="O3582" t="s">
        <v>20</v>
      </c>
      <c r="P3582" s="4">
        <v>4</v>
      </c>
      <c r="Q3582" t="s">
        <v>28</v>
      </c>
      <c r="R3582" s="10" t="str">
        <f t="shared" si="110"/>
        <v>34-39</v>
      </c>
      <c r="S3582">
        <f t="shared" si="111"/>
        <v>28</v>
      </c>
    </row>
    <row r="3583" spans="1:19">
      <c r="A3583" t="s">
        <v>3657</v>
      </c>
      <c r="B3583" t="s">
        <v>30</v>
      </c>
      <c r="C3583" s="4">
        <v>40</v>
      </c>
      <c r="D3583" t="s">
        <v>14</v>
      </c>
      <c r="E3583" t="s">
        <v>15</v>
      </c>
      <c r="F3583" t="s">
        <v>61</v>
      </c>
      <c r="G3583" t="s">
        <v>27</v>
      </c>
      <c r="H3583" t="s">
        <v>18</v>
      </c>
      <c r="I3583" s="9">
        <v>45374</v>
      </c>
      <c r="J3583" s="9">
        <v>45386</v>
      </c>
      <c r="K3583" s="9">
        <v>45394</v>
      </c>
      <c r="L3583" t="s">
        <v>19</v>
      </c>
      <c r="M3583" s="4">
        <v>55988</v>
      </c>
      <c r="N3583">
        <v>4.4000000000000004</v>
      </c>
      <c r="O3583" t="s">
        <v>20</v>
      </c>
      <c r="P3583" s="4">
        <v>4</v>
      </c>
      <c r="Q3583" t="s">
        <v>28</v>
      </c>
      <c r="R3583" s="10" t="str">
        <f t="shared" si="110"/>
        <v>40-45</v>
      </c>
      <c r="S3583">
        <f t="shared" si="111"/>
        <v>20</v>
      </c>
    </row>
    <row r="3584" spans="1:19">
      <c r="A3584" t="s">
        <v>3658</v>
      </c>
      <c r="B3584" t="s">
        <v>13</v>
      </c>
      <c r="C3584" s="4">
        <v>34</v>
      </c>
      <c r="D3584" t="s">
        <v>34</v>
      </c>
      <c r="E3584" t="s">
        <v>35</v>
      </c>
      <c r="F3584" t="s">
        <v>53</v>
      </c>
      <c r="G3584" t="s">
        <v>17</v>
      </c>
      <c r="H3584" t="s">
        <v>18</v>
      </c>
      <c r="I3584" s="9">
        <v>45374</v>
      </c>
      <c r="J3584" s="9">
        <v>45385</v>
      </c>
      <c r="K3584" s="9">
        <v>45395</v>
      </c>
      <c r="L3584" t="s">
        <v>19</v>
      </c>
      <c r="M3584" s="4">
        <v>51550</v>
      </c>
      <c r="N3584">
        <v>4.4000000000000004</v>
      </c>
      <c r="O3584" t="s">
        <v>20</v>
      </c>
      <c r="P3584" s="4">
        <v>1</v>
      </c>
      <c r="Q3584" t="s">
        <v>21</v>
      </c>
      <c r="R3584" s="10" t="str">
        <f t="shared" si="110"/>
        <v>34-39</v>
      </c>
      <c r="S3584">
        <f t="shared" si="111"/>
        <v>21</v>
      </c>
    </row>
    <row r="3585" spans="1:19">
      <c r="A3585" t="s">
        <v>3659</v>
      </c>
      <c r="B3585" t="s">
        <v>30</v>
      </c>
      <c r="C3585" s="4">
        <v>29</v>
      </c>
      <c r="D3585" t="s">
        <v>14</v>
      </c>
      <c r="E3585" t="s">
        <v>65</v>
      </c>
      <c r="F3585" t="s">
        <v>26</v>
      </c>
      <c r="G3585" t="s">
        <v>17</v>
      </c>
      <c r="H3585" t="s">
        <v>18</v>
      </c>
      <c r="I3585" s="9">
        <v>45375</v>
      </c>
      <c r="J3585" s="9">
        <v>45384</v>
      </c>
      <c r="K3585" s="9">
        <v>45392</v>
      </c>
      <c r="L3585" t="s">
        <v>38</v>
      </c>
      <c r="M3585" s="5"/>
      <c r="P3585" s="4">
        <v>4</v>
      </c>
      <c r="Q3585" t="s">
        <v>21</v>
      </c>
      <c r="R3585" s="10" t="str">
        <f t="shared" si="110"/>
        <v>28-33</v>
      </c>
      <c r="S3585">
        <f t="shared" si="111"/>
        <v>17</v>
      </c>
    </row>
    <row r="3586" spans="1:19">
      <c r="A3586" t="s">
        <v>3660</v>
      </c>
      <c r="B3586" t="s">
        <v>13</v>
      </c>
      <c r="C3586" s="4">
        <v>37</v>
      </c>
      <c r="D3586" t="s">
        <v>24</v>
      </c>
      <c r="E3586" t="s">
        <v>43</v>
      </c>
      <c r="F3586" t="s">
        <v>78</v>
      </c>
      <c r="G3586" t="s">
        <v>17</v>
      </c>
      <c r="H3586" t="s">
        <v>67</v>
      </c>
      <c r="I3586" s="9">
        <v>45375</v>
      </c>
      <c r="J3586" s="9">
        <v>45389</v>
      </c>
      <c r="K3586" s="9">
        <v>45398</v>
      </c>
      <c r="L3586" t="s">
        <v>19</v>
      </c>
      <c r="M3586" s="4">
        <v>48138</v>
      </c>
      <c r="N3586">
        <v>4.4000000000000004</v>
      </c>
      <c r="O3586" t="s">
        <v>20</v>
      </c>
      <c r="P3586" s="4">
        <v>5</v>
      </c>
      <c r="Q3586" t="s">
        <v>21</v>
      </c>
      <c r="R3586" s="10" t="str">
        <f t="shared" si="110"/>
        <v>34-39</v>
      </c>
      <c r="S3586">
        <f t="shared" si="111"/>
        <v>23</v>
      </c>
    </row>
    <row r="3587" spans="1:19">
      <c r="A3587" t="s">
        <v>3661</v>
      </c>
      <c r="B3587" t="s">
        <v>13</v>
      </c>
      <c r="C3587" s="4">
        <v>35</v>
      </c>
      <c r="D3587" t="s">
        <v>24</v>
      </c>
      <c r="E3587" t="s">
        <v>43</v>
      </c>
      <c r="F3587" t="s">
        <v>16</v>
      </c>
      <c r="G3587" t="s">
        <v>27</v>
      </c>
      <c r="H3587" t="s">
        <v>18</v>
      </c>
      <c r="I3587" s="9">
        <v>45375</v>
      </c>
      <c r="J3587" s="9">
        <v>45388</v>
      </c>
      <c r="K3587" s="9">
        <v>45398</v>
      </c>
      <c r="L3587" t="s">
        <v>19</v>
      </c>
      <c r="M3587" s="4">
        <v>67730</v>
      </c>
      <c r="N3587">
        <v>3.8</v>
      </c>
      <c r="O3587" t="s">
        <v>20</v>
      </c>
      <c r="P3587" s="4">
        <v>5</v>
      </c>
      <c r="Q3587" t="s">
        <v>21</v>
      </c>
      <c r="R3587" s="10" t="str">
        <f t="shared" ref="R3587:R3650" si="112">IF(AND(C3587&gt;=22,C3587&lt;=27),"22-27",
 IF(AND(C3587&gt;=28,C3587&lt;=33),"28-33",
 IF(AND(C3587&gt;=34,C3587&lt;=39),"34-39",
 IF(AND(C3587&gt;=40,C3587&lt;=45),"40-45",
 IF(AND(C3587&gt;=46,C3587&lt;=51),"46-51",
 IF(AND(C3587&gt;=52,C3587&lt;=57),"52-57","Other"))))))</f>
        <v>34-39</v>
      </c>
      <c r="S3587">
        <f t="shared" ref="S3587:S3650" si="113">K3587-I3587</f>
        <v>23</v>
      </c>
    </row>
    <row r="3588" spans="1:19">
      <c r="A3588" t="s">
        <v>3662</v>
      </c>
      <c r="B3588" t="s">
        <v>13</v>
      </c>
      <c r="C3588" s="4">
        <v>34</v>
      </c>
      <c r="D3588" t="s">
        <v>24</v>
      </c>
      <c r="E3588" t="s">
        <v>43</v>
      </c>
      <c r="F3588" t="s">
        <v>50</v>
      </c>
      <c r="G3588" t="s">
        <v>17</v>
      </c>
      <c r="H3588" t="s">
        <v>51</v>
      </c>
      <c r="I3588" s="9">
        <v>45375</v>
      </c>
      <c r="J3588" s="9">
        <v>45385</v>
      </c>
      <c r="K3588" s="9">
        <v>45393</v>
      </c>
      <c r="L3588" t="s">
        <v>19</v>
      </c>
      <c r="M3588" s="4">
        <v>48418</v>
      </c>
      <c r="N3588">
        <v>3.8</v>
      </c>
      <c r="O3588" t="s">
        <v>20</v>
      </c>
      <c r="P3588" s="4">
        <v>4</v>
      </c>
      <c r="Q3588" t="s">
        <v>21</v>
      </c>
      <c r="R3588" s="10" t="str">
        <f t="shared" si="112"/>
        <v>34-39</v>
      </c>
      <c r="S3588">
        <f t="shared" si="113"/>
        <v>18</v>
      </c>
    </row>
    <row r="3589" spans="1:19">
      <c r="A3589" t="s">
        <v>3663</v>
      </c>
      <c r="B3589" t="s">
        <v>30</v>
      </c>
      <c r="C3589" s="4">
        <v>27</v>
      </c>
      <c r="D3589" t="s">
        <v>58</v>
      </c>
      <c r="E3589" t="s">
        <v>59</v>
      </c>
      <c r="F3589" t="s">
        <v>44</v>
      </c>
      <c r="G3589" t="s">
        <v>27</v>
      </c>
      <c r="H3589" t="s">
        <v>18</v>
      </c>
      <c r="I3589" s="9">
        <v>45375</v>
      </c>
      <c r="J3589" s="9">
        <v>45389</v>
      </c>
      <c r="K3589" s="9">
        <v>45401</v>
      </c>
      <c r="L3589" t="s">
        <v>19</v>
      </c>
      <c r="M3589" s="5"/>
      <c r="O3589" t="s">
        <v>20</v>
      </c>
      <c r="P3589" s="4">
        <v>4</v>
      </c>
      <c r="Q3589" t="s">
        <v>21</v>
      </c>
      <c r="R3589" s="10" t="str">
        <f t="shared" si="112"/>
        <v>22-27</v>
      </c>
      <c r="S3589">
        <f t="shared" si="113"/>
        <v>26</v>
      </c>
    </row>
    <row r="3590" spans="1:19">
      <c r="A3590" t="s">
        <v>3664</v>
      </c>
      <c r="B3590" t="s">
        <v>13</v>
      </c>
      <c r="C3590" s="4">
        <v>38</v>
      </c>
      <c r="D3590" t="s">
        <v>129</v>
      </c>
      <c r="E3590" t="s">
        <v>130</v>
      </c>
      <c r="F3590" t="s">
        <v>96</v>
      </c>
      <c r="G3590" t="s">
        <v>27</v>
      </c>
      <c r="H3590" t="s">
        <v>18</v>
      </c>
      <c r="I3590" s="9">
        <v>45375</v>
      </c>
      <c r="J3590" s="9">
        <v>45397</v>
      </c>
      <c r="K3590" s="9">
        <v>45409</v>
      </c>
      <c r="L3590" t="s">
        <v>19</v>
      </c>
      <c r="M3590" s="4">
        <v>39091</v>
      </c>
      <c r="N3590">
        <v>4.2</v>
      </c>
      <c r="O3590" t="s">
        <v>45</v>
      </c>
      <c r="P3590" s="4">
        <v>5</v>
      </c>
      <c r="Q3590" t="s">
        <v>21</v>
      </c>
      <c r="R3590" s="10" t="str">
        <f t="shared" si="112"/>
        <v>34-39</v>
      </c>
      <c r="S3590">
        <f t="shared" si="113"/>
        <v>34</v>
      </c>
    </row>
    <row r="3591" spans="1:19">
      <c r="A3591" t="s">
        <v>3665</v>
      </c>
      <c r="B3591" t="s">
        <v>13</v>
      </c>
      <c r="C3591" s="4">
        <v>33</v>
      </c>
      <c r="D3591" t="s">
        <v>24</v>
      </c>
      <c r="E3591" t="s">
        <v>43</v>
      </c>
      <c r="F3591" t="s">
        <v>31</v>
      </c>
      <c r="G3591" t="s">
        <v>17</v>
      </c>
      <c r="H3591" t="s">
        <v>18</v>
      </c>
      <c r="I3591" s="9">
        <v>45375</v>
      </c>
      <c r="J3591" s="9">
        <v>45389</v>
      </c>
      <c r="K3591" s="9">
        <v>45396</v>
      </c>
      <c r="L3591" t="s">
        <v>19</v>
      </c>
      <c r="M3591" s="4">
        <v>61789</v>
      </c>
      <c r="N3591">
        <v>4.2</v>
      </c>
      <c r="O3591" t="s">
        <v>20</v>
      </c>
      <c r="P3591" s="4">
        <v>4</v>
      </c>
      <c r="Q3591" t="s">
        <v>28</v>
      </c>
      <c r="R3591" s="10" t="str">
        <f t="shared" si="112"/>
        <v>28-33</v>
      </c>
      <c r="S3591">
        <f t="shared" si="113"/>
        <v>21</v>
      </c>
    </row>
    <row r="3592" spans="1:19">
      <c r="A3592" t="s">
        <v>3666</v>
      </c>
      <c r="B3592" t="s">
        <v>23</v>
      </c>
      <c r="C3592" s="4">
        <v>23</v>
      </c>
      <c r="D3592" t="s">
        <v>24</v>
      </c>
      <c r="E3592" t="s">
        <v>43</v>
      </c>
      <c r="F3592" t="s">
        <v>44</v>
      </c>
      <c r="G3592" t="s">
        <v>27</v>
      </c>
      <c r="H3592" t="s">
        <v>18</v>
      </c>
      <c r="I3592" s="9">
        <v>45375</v>
      </c>
      <c r="J3592" s="9">
        <v>45396</v>
      </c>
      <c r="K3592" s="9">
        <v>45401</v>
      </c>
      <c r="L3592" t="s">
        <v>38</v>
      </c>
      <c r="M3592" s="5"/>
      <c r="P3592" s="4">
        <v>4</v>
      </c>
      <c r="Q3592" t="s">
        <v>28</v>
      </c>
      <c r="R3592" s="10" t="str">
        <f t="shared" si="112"/>
        <v>22-27</v>
      </c>
      <c r="S3592">
        <f t="shared" si="113"/>
        <v>26</v>
      </c>
    </row>
    <row r="3593" spans="1:19">
      <c r="A3593" t="s">
        <v>3667</v>
      </c>
      <c r="B3593" t="s">
        <v>13</v>
      </c>
      <c r="C3593" s="4">
        <v>39</v>
      </c>
      <c r="D3593" t="s">
        <v>14</v>
      </c>
      <c r="E3593" t="s">
        <v>15</v>
      </c>
      <c r="F3593" t="s">
        <v>61</v>
      </c>
      <c r="G3593" t="s">
        <v>17</v>
      </c>
      <c r="H3593" t="s">
        <v>18</v>
      </c>
      <c r="I3593" s="9">
        <v>45376</v>
      </c>
      <c r="J3593" s="9">
        <v>45398</v>
      </c>
      <c r="K3593" s="9">
        <v>45404</v>
      </c>
      <c r="L3593" t="s">
        <v>19</v>
      </c>
      <c r="M3593" s="4">
        <v>67174</v>
      </c>
      <c r="N3593">
        <v>4.0999999999999996</v>
      </c>
      <c r="O3593" t="s">
        <v>20</v>
      </c>
      <c r="P3593" s="5"/>
      <c r="Q3593" t="s">
        <v>28</v>
      </c>
      <c r="R3593" s="10" t="str">
        <f t="shared" si="112"/>
        <v>34-39</v>
      </c>
      <c r="S3593">
        <f t="shared" si="113"/>
        <v>28</v>
      </c>
    </row>
    <row r="3594" spans="1:19">
      <c r="A3594" t="s">
        <v>3668</v>
      </c>
      <c r="B3594" t="s">
        <v>13</v>
      </c>
      <c r="C3594" s="4">
        <v>30</v>
      </c>
      <c r="D3594" t="s">
        <v>231</v>
      </c>
      <c r="E3594" t="s">
        <v>232</v>
      </c>
      <c r="F3594" t="s">
        <v>96</v>
      </c>
      <c r="G3594" t="s">
        <v>17</v>
      </c>
      <c r="H3594" t="s">
        <v>18</v>
      </c>
      <c r="I3594" s="9">
        <v>45376</v>
      </c>
      <c r="J3594" s="9">
        <v>45393</v>
      </c>
      <c r="K3594" s="9">
        <v>45398</v>
      </c>
      <c r="L3594" t="s">
        <v>19</v>
      </c>
      <c r="M3594" s="4">
        <v>53578</v>
      </c>
      <c r="N3594">
        <v>4.5</v>
      </c>
      <c r="O3594" t="s">
        <v>20</v>
      </c>
      <c r="P3594" s="4">
        <v>5</v>
      </c>
      <c r="Q3594" t="s">
        <v>28</v>
      </c>
      <c r="R3594" s="10" t="str">
        <f t="shared" si="112"/>
        <v>28-33</v>
      </c>
      <c r="S3594">
        <f t="shared" si="113"/>
        <v>22</v>
      </c>
    </row>
    <row r="3595" spans="1:19">
      <c r="A3595" t="s">
        <v>3669</v>
      </c>
      <c r="B3595" t="s">
        <v>13</v>
      </c>
      <c r="C3595" s="4">
        <v>26</v>
      </c>
      <c r="D3595" t="s">
        <v>14</v>
      </c>
      <c r="E3595" t="s">
        <v>65</v>
      </c>
      <c r="F3595" t="s">
        <v>78</v>
      </c>
      <c r="G3595" t="s">
        <v>27</v>
      </c>
      <c r="H3595" t="s">
        <v>48</v>
      </c>
      <c r="I3595" s="9">
        <v>45376</v>
      </c>
      <c r="J3595" s="9">
        <v>45387</v>
      </c>
      <c r="K3595" s="9">
        <v>45394</v>
      </c>
      <c r="L3595" t="s">
        <v>75</v>
      </c>
      <c r="M3595" s="5"/>
      <c r="P3595" s="4">
        <v>4</v>
      </c>
      <c r="Q3595" t="s">
        <v>28</v>
      </c>
      <c r="R3595" s="10" t="str">
        <f t="shared" si="112"/>
        <v>22-27</v>
      </c>
      <c r="S3595">
        <f t="shared" si="113"/>
        <v>18</v>
      </c>
    </row>
    <row r="3596" spans="1:19">
      <c r="A3596" t="s">
        <v>3670</v>
      </c>
      <c r="B3596" t="s">
        <v>13</v>
      </c>
      <c r="C3596" s="4">
        <v>29</v>
      </c>
      <c r="D3596" t="s">
        <v>24</v>
      </c>
      <c r="E3596" t="s">
        <v>43</v>
      </c>
      <c r="F3596" t="s">
        <v>78</v>
      </c>
      <c r="G3596" t="s">
        <v>69</v>
      </c>
      <c r="H3596" t="s">
        <v>48</v>
      </c>
      <c r="I3596" s="9">
        <v>45376</v>
      </c>
      <c r="J3596" s="9">
        <v>45384</v>
      </c>
      <c r="K3596" s="9">
        <v>45392</v>
      </c>
      <c r="L3596" t="s">
        <v>19</v>
      </c>
      <c r="M3596" s="4">
        <v>59037</v>
      </c>
      <c r="N3596">
        <v>4.5</v>
      </c>
      <c r="O3596" t="s">
        <v>20</v>
      </c>
      <c r="P3596" s="4">
        <v>4</v>
      </c>
      <c r="Q3596" t="s">
        <v>21</v>
      </c>
      <c r="R3596" s="10" t="str">
        <f t="shared" si="112"/>
        <v>28-33</v>
      </c>
      <c r="S3596">
        <f t="shared" si="113"/>
        <v>16</v>
      </c>
    </row>
    <row r="3597" spans="1:19">
      <c r="A3597" t="s">
        <v>3671</v>
      </c>
      <c r="B3597" t="s">
        <v>30</v>
      </c>
      <c r="C3597" s="4">
        <v>33</v>
      </c>
      <c r="D3597" t="s">
        <v>24</v>
      </c>
      <c r="E3597" t="s">
        <v>43</v>
      </c>
      <c r="F3597" t="s">
        <v>36</v>
      </c>
      <c r="G3597" t="s">
        <v>17</v>
      </c>
      <c r="H3597" t="s">
        <v>37</v>
      </c>
      <c r="I3597" s="9">
        <v>45376</v>
      </c>
      <c r="J3597" s="9">
        <v>45384</v>
      </c>
      <c r="K3597" s="9">
        <v>45390</v>
      </c>
      <c r="L3597" t="s">
        <v>19</v>
      </c>
      <c r="M3597" s="4">
        <v>74806</v>
      </c>
      <c r="N3597">
        <v>5</v>
      </c>
      <c r="O3597" t="s">
        <v>20</v>
      </c>
      <c r="P3597" s="4">
        <v>5</v>
      </c>
      <c r="Q3597" t="s">
        <v>21</v>
      </c>
      <c r="R3597" s="10" t="str">
        <f t="shared" si="112"/>
        <v>28-33</v>
      </c>
      <c r="S3597">
        <f t="shared" si="113"/>
        <v>14</v>
      </c>
    </row>
    <row r="3598" spans="1:19">
      <c r="A3598" t="s">
        <v>3672</v>
      </c>
      <c r="B3598" t="s">
        <v>13</v>
      </c>
      <c r="C3598" s="4">
        <v>24</v>
      </c>
      <c r="D3598" t="s">
        <v>24</v>
      </c>
      <c r="E3598" t="s">
        <v>25</v>
      </c>
      <c r="F3598" t="s">
        <v>36</v>
      </c>
      <c r="G3598" t="s">
        <v>27</v>
      </c>
      <c r="H3598" t="s">
        <v>37</v>
      </c>
      <c r="I3598" s="9">
        <v>45377</v>
      </c>
      <c r="J3598" s="9">
        <v>45399</v>
      </c>
      <c r="K3598" s="9">
        <v>45407</v>
      </c>
      <c r="L3598" t="s">
        <v>19</v>
      </c>
      <c r="M3598" s="4">
        <v>75591</v>
      </c>
      <c r="N3598">
        <v>4.4000000000000004</v>
      </c>
      <c r="O3598" t="s">
        <v>20</v>
      </c>
      <c r="P3598" s="4">
        <v>5</v>
      </c>
      <c r="Q3598" t="s">
        <v>28</v>
      </c>
      <c r="R3598" s="10" t="str">
        <f t="shared" si="112"/>
        <v>22-27</v>
      </c>
      <c r="S3598">
        <f t="shared" si="113"/>
        <v>30</v>
      </c>
    </row>
    <row r="3599" spans="1:19">
      <c r="A3599" t="s">
        <v>3673</v>
      </c>
      <c r="B3599" t="s">
        <v>13</v>
      </c>
      <c r="C3599" s="4">
        <v>25</v>
      </c>
      <c r="D3599" t="s">
        <v>24</v>
      </c>
      <c r="E3599" t="s">
        <v>25</v>
      </c>
      <c r="F3599" t="s">
        <v>26</v>
      </c>
      <c r="G3599" t="s">
        <v>17</v>
      </c>
      <c r="H3599" t="s">
        <v>18</v>
      </c>
      <c r="I3599" s="9">
        <v>45377</v>
      </c>
      <c r="J3599" s="9">
        <v>45393</v>
      </c>
      <c r="K3599" s="9">
        <v>45398</v>
      </c>
      <c r="L3599" t="s">
        <v>56</v>
      </c>
      <c r="M3599" s="5"/>
      <c r="P3599" s="4">
        <v>4</v>
      </c>
      <c r="Q3599" t="s">
        <v>28</v>
      </c>
      <c r="R3599" s="10" t="str">
        <f t="shared" si="112"/>
        <v>22-27</v>
      </c>
      <c r="S3599">
        <f t="shared" si="113"/>
        <v>21</v>
      </c>
    </row>
    <row r="3600" spans="1:19">
      <c r="A3600" t="s">
        <v>3674</v>
      </c>
      <c r="B3600" t="s">
        <v>13</v>
      </c>
      <c r="C3600" s="4">
        <v>33</v>
      </c>
      <c r="D3600" t="s">
        <v>14</v>
      </c>
      <c r="E3600" t="s">
        <v>15</v>
      </c>
      <c r="F3600" t="s">
        <v>106</v>
      </c>
      <c r="G3600" t="s">
        <v>17</v>
      </c>
      <c r="H3600" t="s">
        <v>18</v>
      </c>
      <c r="I3600" s="9">
        <v>45377</v>
      </c>
      <c r="J3600" s="9">
        <v>45395</v>
      </c>
      <c r="K3600" s="9">
        <v>45401</v>
      </c>
      <c r="L3600" t="s">
        <v>38</v>
      </c>
      <c r="M3600" s="5"/>
      <c r="P3600" s="4">
        <v>4</v>
      </c>
      <c r="Q3600" t="s">
        <v>28</v>
      </c>
      <c r="R3600" s="10" t="str">
        <f t="shared" si="112"/>
        <v>28-33</v>
      </c>
      <c r="S3600">
        <f t="shared" si="113"/>
        <v>24</v>
      </c>
    </row>
    <row r="3601" spans="1:19">
      <c r="A3601" t="s">
        <v>3675</v>
      </c>
      <c r="B3601" t="s">
        <v>30</v>
      </c>
      <c r="C3601" s="4">
        <v>33</v>
      </c>
      <c r="D3601" t="s">
        <v>14</v>
      </c>
      <c r="E3601" t="s">
        <v>15</v>
      </c>
      <c r="F3601" t="s">
        <v>16</v>
      </c>
      <c r="G3601" t="s">
        <v>32</v>
      </c>
      <c r="H3601" t="s">
        <v>37</v>
      </c>
      <c r="I3601" s="9">
        <v>45377</v>
      </c>
      <c r="J3601" s="9">
        <v>45394</v>
      </c>
      <c r="K3601" s="9">
        <v>45406</v>
      </c>
      <c r="L3601" t="s">
        <v>19</v>
      </c>
      <c r="M3601" s="4">
        <v>45230</v>
      </c>
      <c r="N3601">
        <v>3.7</v>
      </c>
      <c r="O3601" t="s">
        <v>20</v>
      </c>
      <c r="P3601" s="4">
        <v>5</v>
      </c>
      <c r="Q3601" t="s">
        <v>28</v>
      </c>
      <c r="R3601" s="10" t="str">
        <f t="shared" si="112"/>
        <v>28-33</v>
      </c>
      <c r="S3601">
        <f t="shared" si="113"/>
        <v>29</v>
      </c>
    </row>
    <row r="3602" spans="1:19">
      <c r="A3602" t="s">
        <v>3676</v>
      </c>
      <c r="B3602" t="s">
        <v>13</v>
      </c>
      <c r="C3602" s="4">
        <v>29</v>
      </c>
      <c r="D3602" t="s">
        <v>14</v>
      </c>
      <c r="E3602" t="s">
        <v>15</v>
      </c>
      <c r="F3602" t="s">
        <v>16</v>
      </c>
      <c r="G3602" t="s">
        <v>32</v>
      </c>
      <c r="H3602" t="s">
        <v>18</v>
      </c>
      <c r="I3602" s="9">
        <v>45377</v>
      </c>
      <c r="J3602" s="9">
        <v>45395</v>
      </c>
      <c r="K3602" s="9">
        <v>45405</v>
      </c>
      <c r="L3602" t="s">
        <v>38</v>
      </c>
      <c r="M3602" s="5"/>
      <c r="P3602" s="4">
        <v>3</v>
      </c>
      <c r="Q3602" t="s">
        <v>28</v>
      </c>
      <c r="R3602" s="10" t="str">
        <f t="shared" si="112"/>
        <v>28-33</v>
      </c>
      <c r="S3602">
        <f t="shared" si="113"/>
        <v>28</v>
      </c>
    </row>
    <row r="3603" spans="1:19">
      <c r="A3603" t="s">
        <v>3677</v>
      </c>
      <c r="B3603" t="s">
        <v>13</v>
      </c>
      <c r="C3603" s="4">
        <v>25</v>
      </c>
      <c r="D3603" t="s">
        <v>14</v>
      </c>
      <c r="E3603" t="s">
        <v>15</v>
      </c>
      <c r="F3603" t="s">
        <v>44</v>
      </c>
      <c r="G3603" t="s">
        <v>69</v>
      </c>
      <c r="H3603" t="s">
        <v>51</v>
      </c>
      <c r="I3603" s="9">
        <v>45377</v>
      </c>
      <c r="J3603" s="9">
        <v>45388</v>
      </c>
      <c r="K3603" s="9">
        <v>45397</v>
      </c>
      <c r="L3603" t="s">
        <v>145</v>
      </c>
      <c r="M3603" s="5"/>
      <c r="P3603" s="4">
        <v>4</v>
      </c>
      <c r="Q3603" t="s">
        <v>28</v>
      </c>
      <c r="R3603" s="10" t="str">
        <f t="shared" si="112"/>
        <v>22-27</v>
      </c>
      <c r="S3603">
        <f t="shared" si="113"/>
        <v>20</v>
      </c>
    </row>
    <row r="3604" spans="1:19">
      <c r="A3604" t="s">
        <v>3678</v>
      </c>
      <c r="B3604" t="s">
        <v>13</v>
      </c>
      <c r="C3604" s="4">
        <v>28</v>
      </c>
      <c r="D3604" t="s">
        <v>24</v>
      </c>
      <c r="E3604" t="s">
        <v>43</v>
      </c>
      <c r="F3604" t="s">
        <v>31</v>
      </c>
      <c r="G3604" t="s">
        <v>66</v>
      </c>
      <c r="H3604" t="s">
        <v>18</v>
      </c>
      <c r="I3604" s="9">
        <v>45377</v>
      </c>
      <c r="J3604" s="9">
        <v>45399</v>
      </c>
      <c r="K3604" s="9">
        <v>45407</v>
      </c>
      <c r="L3604" t="s">
        <v>19</v>
      </c>
      <c r="M3604" s="4">
        <v>79179</v>
      </c>
      <c r="N3604">
        <v>5</v>
      </c>
      <c r="O3604" t="s">
        <v>20</v>
      </c>
      <c r="P3604" s="4">
        <v>4</v>
      </c>
      <c r="Q3604" t="s">
        <v>28</v>
      </c>
      <c r="R3604" s="10" t="str">
        <f t="shared" si="112"/>
        <v>28-33</v>
      </c>
      <c r="S3604">
        <f t="shared" si="113"/>
        <v>30</v>
      </c>
    </row>
    <row r="3605" spans="1:19">
      <c r="A3605" t="s">
        <v>3679</v>
      </c>
      <c r="B3605" t="s">
        <v>13</v>
      </c>
      <c r="C3605" s="4">
        <v>23</v>
      </c>
      <c r="D3605" t="s">
        <v>24</v>
      </c>
      <c r="E3605" t="s">
        <v>43</v>
      </c>
      <c r="F3605" t="s">
        <v>26</v>
      </c>
      <c r="G3605" t="s">
        <v>17</v>
      </c>
      <c r="H3605" t="s">
        <v>51</v>
      </c>
      <c r="I3605" s="9">
        <v>45377</v>
      </c>
      <c r="J3605" s="9">
        <v>45386</v>
      </c>
      <c r="K3605" s="9">
        <v>45397</v>
      </c>
      <c r="L3605" t="s">
        <v>19</v>
      </c>
      <c r="M3605" s="4">
        <v>55837</v>
      </c>
      <c r="N3605">
        <v>4.5999999999999996</v>
      </c>
      <c r="O3605" t="s">
        <v>20</v>
      </c>
      <c r="P3605" s="4">
        <v>4</v>
      </c>
      <c r="Q3605" t="s">
        <v>28</v>
      </c>
      <c r="R3605" s="10" t="str">
        <f t="shared" si="112"/>
        <v>22-27</v>
      </c>
      <c r="S3605">
        <f t="shared" si="113"/>
        <v>20</v>
      </c>
    </row>
    <row r="3606" spans="1:19">
      <c r="A3606" t="s">
        <v>3680</v>
      </c>
      <c r="B3606" t="s">
        <v>13</v>
      </c>
      <c r="C3606" s="4">
        <v>29</v>
      </c>
      <c r="D3606" t="s">
        <v>14</v>
      </c>
      <c r="E3606" t="s">
        <v>15</v>
      </c>
      <c r="F3606" t="s">
        <v>36</v>
      </c>
      <c r="G3606" t="s">
        <v>17</v>
      </c>
      <c r="H3606" t="s">
        <v>48</v>
      </c>
      <c r="I3606" s="9">
        <v>45377</v>
      </c>
      <c r="J3606" s="9">
        <v>45392</v>
      </c>
      <c r="K3606" s="9">
        <v>45399</v>
      </c>
      <c r="L3606" t="s">
        <v>19</v>
      </c>
      <c r="M3606" s="4">
        <v>77628</v>
      </c>
      <c r="N3606">
        <v>3.7</v>
      </c>
      <c r="O3606" t="s">
        <v>45</v>
      </c>
      <c r="P3606" s="4">
        <v>3</v>
      </c>
      <c r="Q3606" t="s">
        <v>28</v>
      </c>
      <c r="R3606" s="10" t="str">
        <f t="shared" si="112"/>
        <v>28-33</v>
      </c>
      <c r="S3606">
        <f t="shared" si="113"/>
        <v>22</v>
      </c>
    </row>
    <row r="3607" spans="1:19">
      <c r="A3607" t="s">
        <v>3681</v>
      </c>
      <c r="B3607" t="s">
        <v>13</v>
      </c>
      <c r="C3607" s="4">
        <v>35</v>
      </c>
      <c r="D3607" t="s">
        <v>24</v>
      </c>
      <c r="E3607" t="s">
        <v>43</v>
      </c>
      <c r="F3607" t="s">
        <v>78</v>
      </c>
      <c r="G3607" t="s">
        <v>27</v>
      </c>
      <c r="H3607" t="s">
        <v>37</v>
      </c>
      <c r="I3607" s="9">
        <v>45378</v>
      </c>
      <c r="J3607" s="9">
        <v>45389</v>
      </c>
      <c r="K3607" s="9">
        <v>45395</v>
      </c>
      <c r="L3607" t="s">
        <v>19</v>
      </c>
      <c r="M3607" s="4">
        <v>48891</v>
      </c>
      <c r="N3607">
        <v>4.5999999999999996</v>
      </c>
      <c r="O3607" t="s">
        <v>20</v>
      </c>
      <c r="P3607" s="4">
        <v>4</v>
      </c>
      <c r="Q3607" t="s">
        <v>21</v>
      </c>
      <c r="R3607" s="10" t="str">
        <f t="shared" si="112"/>
        <v>34-39</v>
      </c>
      <c r="S3607">
        <f t="shared" si="113"/>
        <v>17</v>
      </c>
    </row>
    <row r="3608" spans="1:19">
      <c r="A3608" t="s">
        <v>3682</v>
      </c>
      <c r="B3608" t="s">
        <v>30</v>
      </c>
      <c r="C3608" s="4">
        <v>35</v>
      </c>
      <c r="D3608" t="s">
        <v>24</v>
      </c>
      <c r="E3608" t="s">
        <v>43</v>
      </c>
      <c r="F3608" t="s">
        <v>26</v>
      </c>
      <c r="G3608" t="s">
        <v>69</v>
      </c>
      <c r="H3608" t="s">
        <v>48</v>
      </c>
      <c r="I3608" s="9">
        <v>45378</v>
      </c>
      <c r="J3608" s="9">
        <v>45390</v>
      </c>
      <c r="K3608" s="9">
        <v>45394</v>
      </c>
      <c r="L3608" t="s">
        <v>38</v>
      </c>
      <c r="M3608" s="5"/>
      <c r="P3608" s="4">
        <v>2</v>
      </c>
      <c r="Q3608" t="s">
        <v>28</v>
      </c>
      <c r="R3608" s="10" t="str">
        <f t="shared" si="112"/>
        <v>34-39</v>
      </c>
      <c r="S3608">
        <f t="shared" si="113"/>
        <v>16</v>
      </c>
    </row>
    <row r="3609" spans="1:19">
      <c r="A3609" t="s">
        <v>3683</v>
      </c>
      <c r="B3609" t="s">
        <v>13</v>
      </c>
      <c r="C3609" s="4">
        <v>39</v>
      </c>
      <c r="D3609" t="s">
        <v>24</v>
      </c>
      <c r="E3609" t="s">
        <v>43</v>
      </c>
      <c r="F3609" t="s">
        <v>31</v>
      </c>
      <c r="G3609" t="s">
        <v>27</v>
      </c>
      <c r="H3609" t="s">
        <v>18</v>
      </c>
      <c r="I3609" s="9">
        <v>45378</v>
      </c>
      <c r="J3609" s="9">
        <v>45397</v>
      </c>
      <c r="K3609" s="9">
        <v>45404</v>
      </c>
      <c r="L3609" t="s">
        <v>19</v>
      </c>
      <c r="M3609" s="4">
        <v>85937</v>
      </c>
      <c r="N3609">
        <v>4.5</v>
      </c>
      <c r="O3609" t="s">
        <v>20</v>
      </c>
      <c r="P3609" s="4">
        <v>4</v>
      </c>
      <c r="Q3609" t="s">
        <v>28</v>
      </c>
      <c r="R3609" s="10" t="str">
        <f t="shared" si="112"/>
        <v>34-39</v>
      </c>
      <c r="S3609">
        <f t="shared" si="113"/>
        <v>26</v>
      </c>
    </row>
    <row r="3610" spans="1:19">
      <c r="A3610" t="s">
        <v>3684</v>
      </c>
      <c r="B3610" t="s">
        <v>23</v>
      </c>
      <c r="C3610" s="4">
        <v>25</v>
      </c>
      <c r="D3610" t="s">
        <v>24</v>
      </c>
      <c r="E3610" t="s">
        <v>25</v>
      </c>
      <c r="F3610" t="s">
        <v>50</v>
      </c>
      <c r="G3610" t="s">
        <v>17</v>
      </c>
      <c r="H3610" t="s">
        <v>51</v>
      </c>
      <c r="I3610" s="9">
        <v>45379</v>
      </c>
      <c r="J3610" s="9">
        <v>45400</v>
      </c>
      <c r="K3610" s="9">
        <v>45407</v>
      </c>
      <c r="L3610" t="s">
        <v>19</v>
      </c>
      <c r="M3610" s="4">
        <v>59580</v>
      </c>
      <c r="N3610">
        <v>4.0999999999999996</v>
      </c>
      <c r="O3610" t="s">
        <v>20</v>
      </c>
      <c r="P3610" s="4">
        <v>5</v>
      </c>
      <c r="Q3610" t="s">
        <v>28</v>
      </c>
      <c r="R3610" s="10" t="str">
        <f t="shared" si="112"/>
        <v>22-27</v>
      </c>
      <c r="S3610">
        <f t="shared" si="113"/>
        <v>28</v>
      </c>
    </row>
    <row r="3611" spans="1:19">
      <c r="A3611" t="s">
        <v>3685</v>
      </c>
      <c r="B3611" t="s">
        <v>23</v>
      </c>
      <c r="C3611" s="4">
        <v>30</v>
      </c>
      <c r="D3611" t="s">
        <v>34</v>
      </c>
      <c r="E3611" t="s">
        <v>35</v>
      </c>
      <c r="F3611" t="s">
        <v>16</v>
      </c>
      <c r="G3611" t="s">
        <v>27</v>
      </c>
      <c r="H3611" t="s">
        <v>37</v>
      </c>
      <c r="I3611" s="9">
        <v>45379</v>
      </c>
      <c r="J3611" s="9">
        <v>45389</v>
      </c>
      <c r="K3611" s="9">
        <v>45394</v>
      </c>
      <c r="L3611" t="s">
        <v>19</v>
      </c>
      <c r="M3611" s="4">
        <v>48639</v>
      </c>
      <c r="N3611">
        <v>4.0999999999999996</v>
      </c>
      <c r="O3611" t="s">
        <v>20</v>
      </c>
      <c r="P3611" s="4">
        <v>5</v>
      </c>
      <c r="Q3611" t="s">
        <v>21</v>
      </c>
      <c r="R3611" s="10" t="str">
        <f t="shared" si="112"/>
        <v>28-33</v>
      </c>
      <c r="S3611">
        <f t="shared" si="113"/>
        <v>15</v>
      </c>
    </row>
    <row r="3612" spans="1:19">
      <c r="A3612" t="s">
        <v>3686</v>
      </c>
      <c r="B3612" t="s">
        <v>13</v>
      </c>
      <c r="C3612" s="4">
        <v>39</v>
      </c>
      <c r="D3612" t="s">
        <v>14</v>
      </c>
      <c r="E3612" t="s">
        <v>15</v>
      </c>
      <c r="F3612" t="s">
        <v>61</v>
      </c>
      <c r="G3612" t="s">
        <v>27</v>
      </c>
      <c r="H3612" t="s">
        <v>37</v>
      </c>
      <c r="I3612" s="9">
        <v>45379</v>
      </c>
      <c r="J3612" s="9">
        <v>45387</v>
      </c>
      <c r="K3612" s="9">
        <v>45393</v>
      </c>
      <c r="L3612" t="s">
        <v>38</v>
      </c>
      <c r="M3612" s="5"/>
      <c r="P3612" s="5"/>
      <c r="Q3612" t="s">
        <v>28</v>
      </c>
      <c r="R3612" s="10" t="str">
        <f t="shared" si="112"/>
        <v>34-39</v>
      </c>
      <c r="S3612">
        <f t="shared" si="113"/>
        <v>14</v>
      </c>
    </row>
    <row r="3613" spans="1:19">
      <c r="A3613" t="s">
        <v>3687</v>
      </c>
      <c r="B3613" t="s">
        <v>13</v>
      </c>
      <c r="C3613" s="4">
        <v>32</v>
      </c>
      <c r="D3613" t="s">
        <v>14</v>
      </c>
      <c r="E3613" t="s">
        <v>15</v>
      </c>
      <c r="F3613" t="s">
        <v>31</v>
      </c>
      <c r="G3613" t="s">
        <v>27</v>
      </c>
      <c r="H3613" t="s">
        <v>37</v>
      </c>
      <c r="I3613" s="9">
        <v>45380</v>
      </c>
      <c r="J3613" s="9">
        <v>45394</v>
      </c>
      <c r="K3613" s="9">
        <v>45400</v>
      </c>
      <c r="L3613" t="s">
        <v>19</v>
      </c>
      <c r="M3613" s="4">
        <v>83496</v>
      </c>
      <c r="N3613">
        <v>4.5999999999999996</v>
      </c>
      <c r="O3613" t="s">
        <v>20</v>
      </c>
      <c r="P3613" s="5"/>
      <c r="Q3613" t="s">
        <v>28</v>
      </c>
      <c r="R3613" s="10" t="str">
        <f t="shared" si="112"/>
        <v>28-33</v>
      </c>
      <c r="S3613">
        <f t="shared" si="113"/>
        <v>20</v>
      </c>
    </row>
    <row r="3614" spans="1:19">
      <c r="A3614" t="s">
        <v>3688</v>
      </c>
      <c r="B3614" t="s">
        <v>13</v>
      </c>
      <c r="C3614" s="4">
        <v>22</v>
      </c>
      <c r="D3614" t="s">
        <v>24</v>
      </c>
      <c r="E3614" t="s">
        <v>25</v>
      </c>
      <c r="F3614" t="s">
        <v>26</v>
      </c>
      <c r="G3614" t="s">
        <v>27</v>
      </c>
      <c r="H3614" t="s">
        <v>37</v>
      </c>
      <c r="I3614" s="9">
        <v>45380</v>
      </c>
      <c r="J3614" s="9">
        <v>45397</v>
      </c>
      <c r="K3614" s="9">
        <v>45403</v>
      </c>
      <c r="L3614" t="s">
        <v>19</v>
      </c>
      <c r="M3614" s="4">
        <v>74324</v>
      </c>
      <c r="N3614">
        <v>4.4000000000000004</v>
      </c>
      <c r="O3614" t="s">
        <v>20</v>
      </c>
      <c r="P3614" s="4">
        <v>4</v>
      </c>
      <c r="Q3614" t="s">
        <v>28</v>
      </c>
      <c r="R3614" s="10" t="str">
        <f t="shared" si="112"/>
        <v>22-27</v>
      </c>
      <c r="S3614">
        <f t="shared" si="113"/>
        <v>23</v>
      </c>
    </row>
    <row r="3615" spans="1:19">
      <c r="A3615" t="s">
        <v>3689</v>
      </c>
      <c r="B3615" t="s">
        <v>30</v>
      </c>
      <c r="C3615" s="4">
        <v>48</v>
      </c>
      <c r="D3615" t="s">
        <v>34</v>
      </c>
      <c r="E3615" t="s">
        <v>47</v>
      </c>
      <c r="F3615" t="s">
        <v>36</v>
      </c>
      <c r="G3615" t="s">
        <v>27</v>
      </c>
      <c r="H3615" t="s">
        <v>37</v>
      </c>
      <c r="I3615" s="9">
        <v>45380</v>
      </c>
      <c r="J3615" s="9">
        <v>45394</v>
      </c>
      <c r="K3615" s="9">
        <v>45405</v>
      </c>
      <c r="L3615" t="s">
        <v>19</v>
      </c>
      <c r="M3615" s="4">
        <v>68106</v>
      </c>
      <c r="N3615">
        <v>3.6</v>
      </c>
      <c r="O3615" t="s">
        <v>20</v>
      </c>
      <c r="P3615" s="4">
        <v>4</v>
      </c>
      <c r="Q3615" t="s">
        <v>63</v>
      </c>
      <c r="R3615" s="10" t="str">
        <f t="shared" si="112"/>
        <v>46-51</v>
      </c>
      <c r="S3615">
        <f t="shared" si="113"/>
        <v>25</v>
      </c>
    </row>
    <row r="3616" spans="1:19">
      <c r="A3616" t="s">
        <v>3690</v>
      </c>
      <c r="B3616" t="s">
        <v>13</v>
      </c>
      <c r="C3616" s="4">
        <v>39</v>
      </c>
      <c r="D3616" t="s">
        <v>14</v>
      </c>
      <c r="E3616" t="s">
        <v>15</v>
      </c>
      <c r="F3616" t="s">
        <v>50</v>
      </c>
      <c r="G3616" t="s">
        <v>27</v>
      </c>
      <c r="H3616" t="s">
        <v>37</v>
      </c>
      <c r="I3616" s="9">
        <v>45380</v>
      </c>
      <c r="J3616" s="9">
        <v>45397</v>
      </c>
      <c r="K3616" s="9">
        <v>45401</v>
      </c>
      <c r="L3616" t="s">
        <v>75</v>
      </c>
      <c r="M3616" s="5"/>
      <c r="P3616" s="5"/>
      <c r="Q3616" t="s">
        <v>28</v>
      </c>
      <c r="R3616" s="10" t="str">
        <f t="shared" si="112"/>
        <v>34-39</v>
      </c>
      <c r="S3616">
        <f t="shared" si="113"/>
        <v>21</v>
      </c>
    </row>
    <row r="3617" spans="1:19">
      <c r="A3617" t="s">
        <v>3691</v>
      </c>
      <c r="B3617" t="s">
        <v>13</v>
      </c>
      <c r="C3617" s="4">
        <v>26</v>
      </c>
      <c r="D3617" t="s">
        <v>24</v>
      </c>
      <c r="E3617" t="s">
        <v>25</v>
      </c>
      <c r="F3617" t="s">
        <v>78</v>
      </c>
      <c r="G3617" t="s">
        <v>17</v>
      </c>
      <c r="H3617" t="s">
        <v>18</v>
      </c>
      <c r="I3617" s="9">
        <v>45381</v>
      </c>
      <c r="J3617" s="9">
        <v>45393</v>
      </c>
      <c r="K3617" s="9">
        <v>45402</v>
      </c>
      <c r="L3617" t="s">
        <v>75</v>
      </c>
      <c r="M3617" s="5"/>
      <c r="P3617" s="4">
        <v>4</v>
      </c>
      <c r="Q3617" t="s">
        <v>21</v>
      </c>
      <c r="R3617" s="10" t="str">
        <f t="shared" si="112"/>
        <v>22-27</v>
      </c>
      <c r="S3617">
        <f t="shared" si="113"/>
        <v>21</v>
      </c>
    </row>
    <row r="3618" spans="1:19">
      <c r="A3618" t="s">
        <v>3692</v>
      </c>
      <c r="B3618" t="s">
        <v>13</v>
      </c>
      <c r="C3618" s="4">
        <v>31</v>
      </c>
      <c r="D3618" t="s">
        <v>129</v>
      </c>
      <c r="E3618" t="s">
        <v>205</v>
      </c>
      <c r="F3618" t="s">
        <v>31</v>
      </c>
      <c r="G3618" t="s">
        <v>17</v>
      </c>
      <c r="H3618" t="s">
        <v>18</v>
      </c>
      <c r="I3618" s="9">
        <v>45381</v>
      </c>
      <c r="J3618" s="9">
        <v>45391</v>
      </c>
      <c r="K3618" s="9">
        <v>45396</v>
      </c>
      <c r="L3618" t="s">
        <v>19</v>
      </c>
      <c r="M3618" s="4">
        <v>87920</v>
      </c>
      <c r="N3618">
        <v>4.5999999999999996</v>
      </c>
      <c r="O3618" t="s">
        <v>20</v>
      </c>
      <c r="P3618" s="4">
        <v>3</v>
      </c>
      <c r="Q3618" t="s">
        <v>28</v>
      </c>
      <c r="R3618" s="10" t="str">
        <f t="shared" si="112"/>
        <v>28-33</v>
      </c>
      <c r="S3618">
        <f t="shared" si="113"/>
        <v>15</v>
      </c>
    </row>
    <row r="3619" spans="1:19">
      <c r="A3619" t="s">
        <v>3693</v>
      </c>
      <c r="B3619" t="s">
        <v>30</v>
      </c>
      <c r="C3619" s="4">
        <v>28</v>
      </c>
      <c r="D3619" t="s">
        <v>34</v>
      </c>
      <c r="E3619" t="s">
        <v>47</v>
      </c>
      <c r="F3619" t="s">
        <v>53</v>
      </c>
      <c r="G3619" t="s">
        <v>17</v>
      </c>
      <c r="H3619" t="s">
        <v>37</v>
      </c>
      <c r="I3619" s="9">
        <v>45382</v>
      </c>
      <c r="J3619" s="9">
        <v>45391</v>
      </c>
      <c r="K3619" s="9">
        <v>45395</v>
      </c>
      <c r="L3619" t="s">
        <v>19</v>
      </c>
      <c r="M3619" s="4">
        <v>72649</v>
      </c>
      <c r="N3619">
        <v>4.2</v>
      </c>
      <c r="O3619" t="s">
        <v>20</v>
      </c>
      <c r="P3619" s="4">
        <v>4</v>
      </c>
      <c r="Q3619" t="s">
        <v>21</v>
      </c>
      <c r="R3619" s="10" t="str">
        <f t="shared" si="112"/>
        <v>28-33</v>
      </c>
      <c r="S3619">
        <f t="shared" si="113"/>
        <v>13</v>
      </c>
    </row>
    <row r="3620" spans="1:19">
      <c r="A3620" t="s">
        <v>3694</v>
      </c>
      <c r="B3620" t="s">
        <v>30</v>
      </c>
      <c r="C3620" s="4">
        <v>34</v>
      </c>
      <c r="D3620" t="s">
        <v>24</v>
      </c>
      <c r="E3620" t="s">
        <v>43</v>
      </c>
      <c r="F3620" t="s">
        <v>31</v>
      </c>
      <c r="G3620" t="s">
        <v>17</v>
      </c>
      <c r="H3620" t="s">
        <v>18</v>
      </c>
      <c r="I3620" s="9">
        <v>45382</v>
      </c>
      <c r="J3620" s="9">
        <v>45395</v>
      </c>
      <c r="K3620" s="9">
        <v>45401</v>
      </c>
      <c r="L3620" t="s">
        <v>38</v>
      </c>
      <c r="M3620" s="5"/>
      <c r="P3620" s="4">
        <v>5</v>
      </c>
      <c r="Q3620" t="s">
        <v>28</v>
      </c>
      <c r="R3620" s="10" t="str">
        <f t="shared" si="112"/>
        <v>34-39</v>
      </c>
      <c r="S3620">
        <f t="shared" si="113"/>
        <v>19</v>
      </c>
    </row>
    <row r="3621" spans="1:19">
      <c r="A3621" t="s">
        <v>3695</v>
      </c>
      <c r="B3621" t="s">
        <v>13</v>
      </c>
      <c r="C3621" s="4">
        <v>24</v>
      </c>
      <c r="D3621" t="s">
        <v>14</v>
      </c>
      <c r="E3621" t="s">
        <v>15</v>
      </c>
      <c r="F3621" t="s">
        <v>53</v>
      </c>
      <c r="G3621" t="s">
        <v>69</v>
      </c>
      <c r="H3621" t="s">
        <v>37</v>
      </c>
      <c r="I3621" s="9">
        <v>45382</v>
      </c>
      <c r="J3621" s="9">
        <v>45392</v>
      </c>
      <c r="K3621" s="9">
        <v>45404</v>
      </c>
      <c r="L3621" t="s">
        <v>19</v>
      </c>
      <c r="M3621" s="4">
        <v>61585</v>
      </c>
      <c r="N3621">
        <v>4.8</v>
      </c>
      <c r="O3621" t="s">
        <v>20</v>
      </c>
      <c r="P3621" s="4">
        <v>4</v>
      </c>
      <c r="Q3621" t="s">
        <v>28</v>
      </c>
      <c r="R3621" s="10" t="str">
        <f t="shared" si="112"/>
        <v>22-27</v>
      </c>
      <c r="S3621">
        <f t="shared" si="113"/>
        <v>22</v>
      </c>
    </row>
    <row r="3622" spans="1:19">
      <c r="A3622" t="s">
        <v>3696</v>
      </c>
      <c r="B3622" t="s">
        <v>30</v>
      </c>
      <c r="C3622" s="4">
        <v>33</v>
      </c>
      <c r="D3622" t="s">
        <v>14</v>
      </c>
      <c r="E3622" t="s">
        <v>15</v>
      </c>
      <c r="F3622" t="s">
        <v>61</v>
      </c>
      <c r="G3622" t="s">
        <v>17</v>
      </c>
      <c r="H3622" t="s">
        <v>37</v>
      </c>
      <c r="I3622" s="9">
        <v>45382</v>
      </c>
      <c r="J3622" s="9">
        <v>45399</v>
      </c>
      <c r="K3622" s="9">
        <v>45410</v>
      </c>
      <c r="L3622" t="s">
        <v>19</v>
      </c>
      <c r="M3622" s="4">
        <v>67722</v>
      </c>
      <c r="N3622">
        <v>4.8</v>
      </c>
      <c r="O3622" t="s">
        <v>20</v>
      </c>
      <c r="P3622" s="4">
        <v>4</v>
      </c>
      <c r="Q3622" t="s">
        <v>28</v>
      </c>
      <c r="R3622" s="10" t="str">
        <f t="shared" si="112"/>
        <v>28-33</v>
      </c>
      <c r="S3622">
        <f t="shared" si="113"/>
        <v>28</v>
      </c>
    </row>
    <row r="3623" spans="1:19">
      <c r="A3623" t="s">
        <v>3697</v>
      </c>
      <c r="B3623" t="s">
        <v>13</v>
      </c>
      <c r="C3623" s="4">
        <v>22</v>
      </c>
      <c r="D3623" t="s">
        <v>24</v>
      </c>
      <c r="E3623" t="s">
        <v>43</v>
      </c>
      <c r="F3623" t="s">
        <v>78</v>
      </c>
      <c r="G3623" t="s">
        <v>27</v>
      </c>
      <c r="H3623" t="s">
        <v>48</v>
      </c>
      <c r="I3623" s="9">
        <v>45382</v>
      </c>
      <c r="J3623" s="9">
        <v>45391</v>
      </c>
      <c r="K3623" s="9">
        <v>45401</v>
      </c>
      <c r="L3623" t="s">
        <v>75</v>
      </c>
      <c r="M3623" s="5"/>
      <c r="P3623" s="4">
        <v>5</v>
      </c>
      <c r="Q3623" t="s">
        <v>28</v>
      </c>
      <c r="R3623" s="10" t="str">
        <f t="shared" si="112"/>
        <v>22-27</v>
      </c>
      <c r="S3623">
        <f t="shared" si="113"/>
        <v>19</v>
      </c>
    </row>
    <row r="3624" spans="1:19">
      <c r="A3624" t="s">
        <v>3698</v>
      </c>
      <c r="B3624" t="s">
        <v>13</v>
      </c>
      <c r="C3624" s="4">
        <v>31</v>
      </c>
      <c r="D3624" t="s">
        <v>24</v>
      </c>
      <c r="E3624" t="s">
        <v>43</v>
      </c>
      <c r="F3624" t="s">
        <v>61</v>
      </c>
      <c r="G3624" t="s">
        <v>27</v>
      </c>
      <c r="H3624" t="s">
        <v>37</v>
      </c>
      <c r="I3624" s="9">
        <v>45382</v>
      </c>
      <c r="J3624" s="9">
        <v>45390</v>
      </c>
      <c r="K3624" s="9">
        <v>45401</v>
      </c>
      <c r="L3624" t="s">
        <v>19</v>
      </c>
      <c r="M3624" s="4">
        <v>49399</v>
      </c>
      <c r="N3624">
        <v>3.7</v>
      </c>
      <c r="O3624" t="s">
        <v>20</v>
      </c>
      <c r="P3624" s="4">
        <v>4</v>
      </c>
      <c r="Q3624" t="s">
        <v>28</v>
      </c>
      <c r="R3624" s="10" t="str">
        <f t="shared" si="112"/>
        <v>28-33</v>
      </c>
      <c r="S3624">
        <f t="shared" si="113"/>
        <v>19</v>
      </c>
    </row>
    <row r="3625" spans="1:19">
      <c r="A3625" t="s">
        <v>3699</v>
      </c>
      <c r="B3625" t="s">
        <v>30</v>
      </c>
      <c r="C3625" s="4">
        <v>34</v>
      </c>
      <c r="D3625" t="s">
        <v>24</v>
      </c>
      <c r="E3625" t="s">
        <v>25</v>
      </c>
      <c r="F3625" t="s">
        <v>106</v>
      </c>
      <c r="G3625" t="s">
        <v>27</v>
      </c>
      <c r="H3625" t="s">
        <v>37</v>
      </c>
      <c r="I3625" s="9">
        <v>45382</v>
      </c>
      <c r="J3625" s="9">
        <v>45401</v>
      </c>
      <c r="K3625" s="9">
        <v>45410</v>
      </c>
      <c r="L3625" t="s">
        <v>19</v>
      </c>
      <c r="M3625" s="4">
        <v>146904</v>
      </c>
      <c r="N3625">
        <v>4.7</v>
      </c>
      <c r="O3625" t="s">
        <v>45</v>
      </c>
      <c r="P3625" s="4">
        <v>4</v>
      </c>
      <c r="Q3625" t="s">
        <v>28</v>
      </c>
      <c r="R3625" s="10" t="str">
        <f t="shared" si="112"/>
        <v>34-39</v>
      </c>
      <c r="S3625">
        <f t="shared" si="113"/>
        <v>28</v>
      </c>
    </row>
    <row r="3626" spans="1:19">
      <c r="A3626" t="s">
        <v>3700</v>
      </c>
      <c r="B3626" t="s">
        <v>13</v>
      </c>
      <c r="C3626" s="4">
        <v>22</v>
      </c>
      <c r="D3626" t="s">
        <v>34</v>
      </c>
      <c r="E3626" t="s">
        <v>47</v>
      </c>
      <c r="F3626" t="s">
        <v>50</v>
      </c>
      <c r="G3626" t="s">
        <v>69</v>
      </c>
      <c r="H3626" t="s">
        <v>37</v>
      </c>
      <c r="I3626" s="9">
        <v>45382</v>
      </c>
      <c r="J3626" s="9">
        <v>45398</v>
      </c>
      <c r="K3626" s="9">
        <v>45406</v>
      </c>
      <c r="L3626" t="s">
        <v>19</v>
      </c>
      <c r="M3626" s="4">
        <v>50863</v>
      </c>
      <c r="N3626">
        <v>4.9000000000000004</v>
      </c>
      <c r="O3626" t="s">
        <v>20</v>
      </c>
      <c r="P3626" s="4">
        <v>3</v>
      </c>
      <c r="Q3626" t="s">
        <v>28</v>
      </c>
      <c r="R3626" s="10" t="str">
        <f t="shared" si="112"/>
        <v>22-27</v>
      </c>
      <c r="S3626">
        <f t="shared" si="113"/>
        <v>24</v>
      </c>
    </row>
    <row r="3627" spans="1:19">
      <c r="A3627" t="s">
        <v>3701</v>
      </c>
      <c r="B3627" t="s">
        <v>13</v>
      </c>
      <c r="C3627" s="4">
        <v>23</v>
      </c>
      <c r="D3627" t="s">
        <v>231</v>
      </c>
      <c r="E3627" t="s">
        <v>551</v>
      </c>
      <c r="F3627" t="s">
        <v>16</v>
      </c>
      <c r="G3627" t="s">
        <v>27</v>
      </c>
      <c r="H3627" t="s">
        <v>51</v>
      </c>
      <c r="I3627" s="9">
        <v>45382</v>
      </c>
      <c r="J3627" s="9">
        <v>45396</v>
      </c>
      <c r="K3627" s="9">
        <v>45408</v>
      </c>
      <c r="L3627" t="s">
        <v>19</v>
      </c>
      <c r="M3627" s="4">
        <v>56078</v>
      </c>
      <c r="N3627">
        <v>4.4000000000000004</v>
      </c>
      <c r="O3627" t="s">
        <v>20</v>
      </c>
      <c r="P3627" s="4">
        <v>4</v>
      </c>
      <c r="Q3627" t="s">
        <v>28</v>
      </c>
      <c r="R3627" s="10" t="str">
        <f t="shared" si="112"/>
        <v>22-27</v>
      </c>
      <c r="S3627">
        <f t="shared" si="113"/>
        <v>26</v>
      </c>
    </row>
    <row r="3628" spans="1:19">
      <c r="A3628" t="s">
        <v>3702</v>
      </c>
      <c r="B3628" t="s">
        <v>13</v>
      </c>
      <c r="C3628" s="4">
        <v>29</v>
      </c>
      <c r="D3628" t="s">
        <v>14</v>
      </c>
      <c r="E3628" t="s">
        <v>15</v>
      </c>
      <c r="F3628" t="s">
        <v>61</v>
      </c>
      <c r="G3628" t="s">
        <v>32</v>
      </c>
      <c r="H3628" t="s">
        <v>48</v>
      </c>
      <c r="I3628" s="9">
        <v>45382</v>
      </c>
      <c r="J3628" s="9">
        <v>45402</v>
      </c>
      <c r="K3628" s="9">
        <v>45407</v>
      </c>
      <c r="L3628" t="s">
        <v>19</v>
      </c>
      <c r="M3628" s="4">
        <v>57614</v>
      </c>
      <c r="N3628">
        <v>4.7</v>
      </c>
      <c r="O3628" t="s">
        <v>45</v>
      </c>
      <c r="P3628" s="4">
        <v>4</v>
      </c>
      <c r="Q3628" t="s">
        <v>21</v>
      </c>
      <c r="R3628" s="10" t="str">
        <f t="shared" si="112"/>
        <v>28-33</v>
      </c>
      <c r="S3628">
        <f t="shared" si="113"/>
        <v>25</v>
      </c>
    </row>
    <row r="3629" spans="1:19">
      <c r="A3629" t="s">
        <v>3703</v>
      </c>
      <c r="B3629" t="s">
        <v>30</v>
      </c>
      <c r="C3629" s="4">
        <v>33</v>
      </c>
      <c r="D3629" t="s">
        <v>14</v>
      </c>
      <c r="E3629" t="s">
        <v>15</v>
      </c>
      <c r="F3629" t="s">
        <v>50</v>
      </c>
      <c r="G3629" t="s">
        <v>27</v>
      </c>
      <c r="H3629" t="s">
        <v>37</v>
      </c>
      <c r="I3629" s="9">
        <v>45382</v>
      </c>
      <c r="J3629" s="9">
        <v>45404</v>
      </c>
      <c r="K3629" s="9">
        <v>45411</v>
      </c>
      <c r="L3629" t="s">
        <v>19</v>
      </c>
      <c r="M3629" s="5"/>
      <c r="O3629" t="s">
        <v>45</v>
      </c>
      <c r="P3629" s="4">
        <v>5</v>
      </c>
      <c r="Q3629" t="s">
        <v>28</v>
      </c>
      <c r="R3629" s="10" t="str">
        <f t="shared" si="112"/>
        <v>28-33</v>
      </c>
      <c r="S3629">
        <f t="shared" si="113"/>
        <v>29</v>
      </c>
    </row>
    <row r="3630" spans="1:19">
      <c r="A3630" t="s">
        <v>3704</v>
      </c>
      <c r="B3630" t="s">
        <v>30</v>
      </c>
      <c r="C3630" s="4">
        <v>24</v>
      </c>
      <c r="D3630" t="s">
        <v>14</v>
      </c>
      <c r="E3630" t="s">
        <v>15</v>
      </c>
      <c r="F3630" t="s">
        <v>44</v>
      </c>
      <c r="G3630" t="s">
        <v>27</v>
      </c>
      <c r="H3630" t="s">
        <v>18</v>
      </c>
      <c r="I3630" s="9">
        <v>45382</v>
      </c>
      <c r="J3630" s="9">
        <v>45404</v>
      </c>
      <c r="K3630" s="9">
        <v>45416</v>
      </c>
      <c r="L3630" t="s">
        <v>19</v>
      </c>
      <c r="M3630" s="4">
        <v>73182</v>
      </c>
      <c r="N3630">
        <v>4.5999999999999996</v>
      </c>
      <c r="O3630" t="s">
        <v>20</v>
      </c>
      <c r="P3630" s="5"/>
      <c r="Q3630" t="s">
        <v>28</v>
      </c>
      <c r="R3630" s="10" t="str">
        <f t="shared" si="112"/>
        <v>22-27</v>
      </c>
      <c r="S3630">
        <f t="shared" si="113"/>
        <v>34</v>
      </c>
    </row>
    <row r="3631" spans="1:19">
      <c r="A3631" t="s">
        <v>3705</v>
      </c>
      <c r="B3631" t="s">
        <v>30</v>
      </c>
      <c r="C3631" s="4">
        <v>28</v>
      </c>
      <c r="D3631" t="s">
        <v>14</v>
      </c>
      <c r="E3631" t="s">
        <v>15</v>
      </c>
      <c r="F3631" t="s">
        <v>61</v>
      </c>
      <c r="G3631" t="s">
        <v>32</v>
      </c>
      <c r="H3631" t="s">
        <v>37</v>
      </c>
      <c r="I3631" s="9">
        <v>45383</v>
      </c>
      <c r="J3631" s="9">
        <v>45398</v>
      </c>
      <c r="K3631" s="9">
        <v>45408</v>
      </c>
      <c r="L3631" t="s">
        <v>38</v>
      </c>
      <c r="M3631" s="5"/>
      <c r="P3631" s="5"/>
      <c r="Q3631" t="s">
        <v>28</v>
      </c>
      <c r="R3631" s="10" t="str">
        <f t="shared" si="112"/>
        <v>28-33</v>
      </c>
      <c r="S3631">
        <f t="shared" si="113"/>
        <v>25</v>
      </c>
    </row>
    <row r="3632" spans="1:19">
      <c r="A3632" t="s">
        <v>3706</v>
      </c>
      <c r="B3632" t="s">
        <v>30</v>
      </c>
      <c r="C3632" s="4">
        <v>36</v>
      </c>
      <c r="D3632" t="s">
        <v>14</v>
      </c>
      <c r="E3632" t="s">
        <v>15</v>
      </c>
      <c r="F3632" t="s">
        <v>26</v>
      </c>
      <c r="G3632" t="s">
        <v>27</v>
      </c>
      <c r="H3632" t="s">
        <v>37</v>
      </c>
      <c r="I3632" s="9">
        <v>45383</v>
      </c>
      <c r="J3632" s="9">
        <v>45404</v>
      </c>
      <c r="K3632" s="9">
        <v>45414</v>
      </c>
      <c r="L3632" t="s">
        <v>19</v>
      </c>
      <c r="M3632" s="4">
        <v>62669</v>
      </c>
      <c r="N3632">
        <v>3.6</v>
      </c>
      <c r="O3632" t="s">
        <v>45</v>
      </c>
      <c r="P3632" s="4">
        <v>4</v>
      </c>
      <c r="Q3632" t="s">
        <v>28</v>
      </c>
      <c r="R3632" s="10" t="str">
        <f t="shared" si="112"/>
        <v>34-39</v>
      </c>
      <c r="S3632">
        <f t="shared" si="113"/>
        <v>31</v>
      </c>
    </row>
    <row r="3633" spans="1:19">
      <c r="A3633" t="s">
        <v>3707</v>
      </c>
      <c r="B3633" t="s">
        <v>13</v>
      </c>
      <c r="C3633" s="4">
        <v>22</v>
      </c>
      <c r="D3633" t="s">
        <v>34</v>
      </c>
      <c r="E3633" t="s">
        <v>47</v>
      </c>
      <c r="F3633" t="s">
        <v>73</v>
      </c>
      <c r="G3633" t="s">
        <v>17</v>
      </c>
      <c r="H3633" t="s">
        <v>37</v>
      </c>
      <c r="I3633" s="9">
        <v>45383</v>
      </c>
      <c r="J3633" s="9">
        <v>45401</v>
      </c>
      <c r="K3633" s="9">
        <v>45411</v>
      </c>
      <c r="L3633" t="s">
        <v>19</v>
      </c>
      <c r="M3633" s="4">
        <v>158633</v>
      </c>
      <c r="N3633">
        <v>3.5</v>
      </c>
      <c r="O3633" t="s">
        <v>45</v>
      </c>
      <c r="P3633" s="4">
        <v>4</v>
      </c>
      <c r="Q3633" t="s">
        <v>21</v>
      </c>
      <c r="R3633" s="10" t="str">
        <f t="shared" si="112"/>
        <v>22-27</v>
      </c>
      <c r="S3633">
        <f t="shared" si="113"/>
        <v>28</v>
      </c>
    </row>
    <row r="3634" spans="1:19">
      <c r="A3634" t="s">
        <v>3708</v>
      </c>
      <c r="B3634" t="s">
        <v>13</v>
      </c>
      <c r="C3634" s="4">
        <v>32</v>
      </c>
      <c r="D3634" t="s">
        <v>24</v>
      </c>
      <c r="E3634" t="s">
        <v>43</v>
      </c>
      <c r="F3634" t="s">
        <v>44</v>
      </c>
      <c r="G3634" t="s">
        <v>69</v>
      </c>
      <c r="H3634" t="s">
        <v>48</v>
      </c>
      <c r="I3634" s="9">
        <v>45384</v>
      </c>
      <c r="J3634" s="9">
        <v>45399</v>
      </c>
      <c r="K3634" s="9">
        <v>45410</v>
      </c>
      <c r="L3634" t="s">
        <v>19</v>
      </c>
      <c r="M3634" s="4">
        <v>67328</v>
      </c>
      <c r="N3634">
        <v>5</v>
      </c>
      <c r="O3634" t="s">
        <v>20</v>
      </c>
      <c r="P3634" s="4">
        <v>4</v>
      </c>
      <c r="Q3634" t="s">
        <v>28</v>
      </c>
      <c r="R3634" s="10" t="str">
        <f t="shared" si="112"/>
        <v>28-33</v>
      </c>
      <c r="S3634">
        <f t="shared" si="113"/>
        <v>26</v>
      </c>
    </row>
    <row r="3635" spans="1:19">
      <c r="A3635" t="s">
        <v>3709</v>
      </c>
      <c r="B3635" t="s">
        <v>13</v>
      </c>
      <c r="C3635" s="4">
        <v>55</v>
      </c>
      <c r="D3635" t="s">
        <v>14</v>
      </c>
      <c r="E3635" t="s">
        <v>15</v>
      </c>
      <c r="F3635" t="s">
        <v>73</v>
      </c>
      <c r="G3635" t="s">
        <v>27</v>
      </c>
      <c r="H3635" t="s">
        <v>37</v>
      </c>
      <c r="I3635" s="9">
        <v>45384</v>
      </c>
      <c r="J3635" s="9">
        <v>45393</v>
      </c>
      <c r="K3635" s="9">
        <v>45402</v>
      </c>
      <c r="L3635" t="s">
        <v>56</v>
      </c>
      <c r="M3635" s="5"/>
      <c r="P3635" s="4">
        <v>4</v>
      </c>
      <c r="Q3635" t="s">
        <v>28</v>
      </c>
      <c r="R3635" s="10" t="str">
        <f t="shared" si="112"/>
        <v>52-57</v>
      </c>
      <c r="S3635">
        <f t="shared" si="113"/>
        <v>18</v>
      </c>
    </row>
    <row r="3636" spans="1:19">
      <c r="A3636" t="s">
        <v>3710</v>
      </c>
      <c r="B3636" t="s">
        <v>13</v>
      </c>
      <c r="C3636" s="4">
        <v>32</v>
      </c>
      <c r="D3636" t="s">
        <v>24</v>
      </c>
      <c r="E3636" t="s">
        <v>43</v>
      </c>
      <c r="F3636" t="s">
        <v>50</v>
      </c>
      <c r="G3636" t="s">
        <v>17</v>
      </c>
      <c r="H3636" t="s">
        <v>18</v>
      </c>
      <c r="I3636" s="9">
        <v>45384</v>
      </c>
      <c r="J3636" s="9">
        <v>45395</v>
      </c>
      <c r="K3636" s="9">
        <v>45403</v>
      </c>
      <c r="L3636" t="s">
        <v>19</v>
      </c>
      <c r="M3636" s="5"/>
      <c r="O3636" t="s">
        <v>20</v>
      </c>
      <c r="P3636" s="4">
        <v>4</v>
      </c>
      <c r="Q3636" t="s">
        <v>28</v>
      </c>
      <c r="R3636" s="10" t="str">
        <f t="shared" si="112"/>
        <v>28-33</v>
      </c>
      <c r="S3636">
        <f t="shared" si="113"/>
        <v>19</v>
      </c>
    </row>
    <row r="3637" spans="1:19">
      <c r="A3637" t="s">
        <v>3711</v>
      </c>
      <c r="B3637" t="s">
        <v>13</v>
      </c>
      <c r="C3637" s="4">
        <v>25</v>
      </c>
      <c r="D3637" t="s">
        <v>80</v>
      </c>
      <c r="E3637" t="s">
        <v>81</v>
      </c>
      <c r="F3637" t="s">
        <v>44</v>
      </c>
      <c r="G3637" t="s">
        <v>27</v>
      </c>
      <c r="H3637" t="s">
        <v>51</v>
      </c>
      <c r="I3637" s="9">
        <v>45384</v>
      </c>
      <c r="J3637" s="9">
        <v>45403</v>
      </c>
      <c r="K3637" s="9">
        <v>45415</v>
      </c>
      <c r="L3637" t="s">
        <v>19</v>
      </c>
      <c r="M3637" s="4">
        <v>77837</v>
      </c>
      <c r="N3637">
        <v>4.2</v>
      </c>
      <c r="O3637" t="s">
        <v>20</v>
      </c>
      <c r="P3637" s="4">
        <v>4</v>
      </c>
      <c r="Q3637" t="s">
        <v>21</v>
      </c>
      <c r="R3637" s="10" t="str">
        <f t="shared" si="112"/>
        <v>22-27</v>
      </c>
      <c r="S3637">
        <f t="shared" si="113"/>
        <v>31</v>
      </c>
    </row>
    <row r="3638" spans="1:19">
      <c r="A3638" t="s">
        <v>3712</v>
      </c>
      <c r="B3638" t="s">
        <v>23</v>
      </c>
      <c r="C3638" s="4">
        <v>32</v>
      </c>
      <c r="D3638" t="s">
        <v>14</v>
      </c>
      <c r="E3638" t="s">
        <v>15</v>
      </c>
      <c r="F3638" t="s">
        <v>78</v>
      </c>
      <c r="G3638" t="s">
        <v>66</v>
      </c>
      <c r="H3638" t="s">
        <v>18</v>
      </c>
      <c r="I3638" s="9">
        <v>45385</v>
      </c>
      <c r="J3638" s="9">
        <v>45396</v>
      </c>
      <c r="K3638" s="9">
        <v>45405</v>
      </c>
      <c r="L3638" t="s">
        <v>19</v>
      </c>
      <c r="M3638" s="4">
        <v>51057</v>
      </c>
      <c r="N3638">
        <v>4</v>
      </c>
      <c r="O3638" t="s">
        <v>20</v>
      </c>
      <c r="P3638" s="4">
        <v>4</v>
      </c>
      <c r="Q3638" t="s">
        <v>28</v>
      </c>
      <c r="R3638" s="10" t="str">
        <f t="shared" si="112"/>
        <v>28-33</v>
      </c>
      <c r="S3638">
        <f t="shared" si="113"/>
        <v>20</v>
      </c>
    </row>
    <row r="3639" spans="1:19">
      <c r="A3639" t="s">
        <v>3713</v>
      </c>
      <c r="B3639" t="s">
        <v>13</v>
      </c>
      <c r="C3639" s="4">
        <v>33</v>
      </c>
      <c r="D3639" t="s">
        <v>40</v>
      </c>
      <c r="E3639" t="s">
        <v>41</v>
      </c>
      <c r="F3639" t="s">
        <v>73</v>
      </c>
      <c r="G3639" t="s">
        <v>32</v>
      </c>
      <c r="H3639" t="s">
        <v>51</v>
      </c>
      <c r="I3639" s="9">
        <v>45385</v>
      </c>
      <c r="J3639" s="9">
        <v>45396</v>
      </c>
      <c r="K3639" s="9">
        <v>45408</v>
      </c>
      <c r="L3639" t="s">
        <v>19</v>
      </c>
      <c r="M3639" s="4">
        <v>227070</v>
      </c>
      <c r="N3639">
        <v>3.8</v>
      </c>
      <c r="O3639" t="s">
        <v>20</v>
      </c>
      <c r="P3639" s="5"/>
      <c r="Q3639" t="s">
        <v>28</v>
      </c>
      <c r="R3639" s="10" t="str">
        <f t="shared" si="112"/>
        <v>28-33</v>
      </c>
      <c r="S3639">
        <f t="shared" si="113"/>
        <v>23</v>
      </c>
    </row>
    <row r="3640" spans="1:19">
      <c r="A3640" t="s">
        <v>3714</v>
      </c>
      <c r="B3640" t="s">
        <v>13</v>
      </c>
      <c r="C3640" s="4">
        <v>29</v>
      </c>
      <c r="D3640" t="s">
        <v>24</v>
      </c>
      <c r="E3640" t="s">
        <v>25</v>
      </c>
      <c r="F3640" t="s">
        <v>36</v>
      </c>
      <c r="G3640" t="s">
        <v>27</v>
      </c>
      <c r="H3640" t="s">
        <v>51</v>
      </c>
      <c r="I3640" s="9">
        <v>45386</v>
      </c>
      <c r="J3640" s="9">
        <v>45407</v>
      </c>
      <c r="K3640" s="9">
        <v>45412</v>
      </c>
      <c r="L3640" t="s">
        <v>38</v>
      </c>
      <c r="M3640" s="5"/>
      <c r="P3640" s="4">
        <v>4</v>
      </c>
      <c r="Q3640" t="s">
        <v>21</v>
      </c>
      <c r="R3640" s="10" t="str">
        <f t="shared" si="112"/>
        <v>28-33</v>
      </c>
      <c r="S3640">
        <f t="shared" si="113"/>
        <v>26</v>
      </c>
    </row>
    <row r="3641" spans="1:19">
      <c r="A3641" t="s">
        <v>3715</v>
      </c>
      <c r="B3641" t="s">
        <v>13</v>
      </c>
      <c r="C3641" s="4">
        <v>36</v>
      </c>
      <c r="D3641" t="s">
        <v>14</v>
      </c>
      <c r="E3641" t="s">
        <v>15</v>
      </c>
      <c r="F3641" t="s">
        <v>50</v>
      </c>
      <c r="G3641" t="s">
        <v>69</v>
      </c>
      <c r="H3641" t="s">
        <v>18</v>
      </c>
      <c r="I3641" s="9">
        <v>45386</v>
      </c>
      <c r="J3641" s="9">
        <v>45407</v>
      </c>
      <c r="K3641" s="9">
        <v>45414</v>
      </c>
      <c r="L3641" t="s">
        <v>19</v>
      </c>
      <c r="M3641" s="4">
        <v>41154</v>
      </c>
      <c r="N3641">
        <v>4.5</v>
      </c>
      <c r="O3641" t="s">
        <v>20</v>
      </c>
      <c r="P3641" s="4">
        <v>5</v>
      </c>
      <c r="Q3641" t="s">
        <v>63</v>
      </c>
      <c r="R3641" s="10" t="str">
        <f t="shared" si="112"/>
        <v>34-39</v>
      </c>
      <c r="S3641">
        <f t="shared" si="113"/>
        <v>28</v>
      </c>
    </row>
    <row r="3642" spans="1:19">
      <c r="A3642" t="s">
        <v>3716</v>
      </c>
      <c r="B3642" t="s">
        <v>13</v>
      </c>
      <c r="C3642" s="4">
        <v>31</v>
      </c>
      <c r="D3642" t="s">
        <v>24</v>
      </c>
      <c r="E3642" t="s">
        <v>43</v>
      </c>
      <c r="F3642" t="s">
        <v>44</v>
      </c>
      <c r="G3642" t="s">
        <v>27</v>
      </c>
      <c r="H3642" t="s">
        <v>18</v>
      </c>
      <c r="I3642" s="9">
        <v>45386</v>
      </c>
      <c r="J3642" s="9">
        <v>45406</v>
      </c>
      <c r="K3642" s="9">
        <v>45412</v>
      </c>
      <c r="L3642" t="s">
        <v>19</v>
      </c>
      <c r="M3642" s="4">
        <v>69377</v>
      </c>
      <c r="N3642">
        <v>3.7</v>
      </c>
      <c r="O3642" t="s">
        <v>20</v>
      </c>
      <c r="P3642" s="4">
        <v>4</v>
      </c>
      <c r="Q3642" t="s">
        <v>21</v>
      </c>
      <c r="R3642" s="10" t="str">
        <f t="shared" si="112"/>
        <v>28-33</v>
      </c>
      <c r="S3642">
        <f t="shared" si="113"/>
        <v>26</v>
      </c>
    </row>
    <row r="3643" spans="1:19">
      <c r="A3643" t="s">
        <v>3717</v>
      </c>
      <c r="B3643" t="s">
        <v>23</v>
      </c>
      <c r="C3643" s="4">
        <v>22</v>
      </c>
      <c r="D3643" t="s">
        <v>80</v>
      </c>
      <c r="E3643" t="s">
        <v>81</v>
      </c>
      <c r="F3643" t="s">
        <v>44</v>
      </c>
      <c r="G3643" t="s">
        <v>27</v>
      </c>
      <c r="H3643" t="s">
        <v>48</v>
      </c>
      <c r="I3643" s="9">
        <v>45387</v>
      </c>
      <c r="J3643" s="9">
        <v>45399</v>
      </c>
      <c r="K3643" s="9">
        <v>45407</v>
      </c>
      <c r="L3643" t="s">
        <v>19</v>
      </c>
      <c r="M3643" s="4">
        <v>66568</v>
      </c>
      <c r="N3643">
        <v>4.7</v>
      </c>
      <c r="O3643" t="s">
        <v>20</v>
      </c>
      <c r="P3643" s="4">
        <v>4</v>
      </c>
      <c r="Q3643" t="s">
        <v>28</v>
      </c>
      <c r="R3643" s="10" t="str">
        <f t="shared" si="112"/>
        <v>22-27</v>
      </c>
      <c r="S3643">
        <f t="shared" si="113"/>
        <v>20</v>
      </c>
    </row>
    <row r="3644" spans="1:19">
      <c r="A3644" t="s">
        <v>3718</v>
      </c>
      <c r="B3644" t="s">
        <v>13</v>
      </c>
      <c r="C3644" s="4">
        <v>38</v>
      </c>
      <c r="D3644" t="s">
        <v>24</v>
      </c>
      <c r="E3644" t="s">
        <v>25</v>
      </c>
      <c r="F3644" t="s">
        <v>53</v>
      </c>
      <c r="G3644" t="s">
        <v>17</v>
      </c>
      <c r="H3644" t="s">
        <v>51</v>
      </c>
      <c r="I3644" s="9">
        <v>45387</v>
      </c>
      <c r="J3644" s="9">
        <v>45399</v>
      </c>
      <c r="K3644" s="9">
        <v>45405</v>
      </c>
      <c r="L3644" t="s">
        <v>19</v>
      </c>
      <c r="M3644" s="4">
        <v>54873</v>
      </c>
      <c r="N3644">
        <v>4.4000000000000004</v>
      </c>
      <c r="O3644" t="s">
        <v>45</v>
      </c>
      <c r="P3644" s="4">
        <v>5</v>
      </c>
      <c r="Q3644" t="s">
        <v>28</v>
      </c>
      <c r="R3644" s="10" t="str">
        <f t="shared" si="112"/>
        <v>34-39</v>
      </c>
      <c r="S3644">
        <f t="shared" si="113"/>
        <v>18</v>
      </c>
    </row>
    <row r="3645" spans="1:19">
      <c r="A3645" t="s">
        <v>3719</v>
      </c>
      <c r="B3645" t="s">
        <v>13</v>
      </c>
      <c r="C3645" s="4">
        <v>27</v>
      </c>
      <c r="D3645" t="s">
        <v>83</v>
      </c>
      <c r="E3645" t="s">
        <v>84</v>
      </c>
      <c r="F3645" t="s">
        <v>78</v>
      </c>
      <c r="G3645" t="s">
        <v>32</v>
      </c>
      <c r="H3645" t="s">
        <v>18</v>
      </c>
      <c r="I3645" s="9">
        <v>45387</v>
      </c>
      <c r="J3645" s="9">
        <v>45406</v>
      </c>
      <c r="K3645" s="9">
        <v>45416</v>
      </c>
      <c r="L3645" t="s">
        <v>56</v>
      </c>
      <c r="M3645" s="5"/>
      <c r="P3645" s="4">
        <v>4</v>
      </c>
      <c r="Q3645" t="s">
        <v>21</v>
      </c>
      <c r="R3645" s="10" t="str">
        <f t="shared" si="112"/>
        <v>22-27</v>
      </c>
      <c r="S3645">
        <f t="shared" si="113"/>
        <v>29</v>
      </c>
    </row>
    <row r="3646" spans="1:19">
      <c r="A3646" t="s">
        <v>3720</v>
      </c>
      <c r="B3646" t="s">
        <v>30</v>
      </c>
      <c r="C3646" s="4">
        <v>27</v>
      </c>
      <c r="D3646" t="s">
        <v>14</v>
      </c>
      <c r="E3646" t="s">
        <v>65</v>
      </c>
      <c r="F3646" t="s">
        <v>44</v>
      </c>
      <c r="G3646" t="s">
        <v>32</v>
      </c>
      <c r="H3646" t="s">
        <v>37</v>
      </c>
      <c r="I3646" s="9">
        <v>45387</v>
      </c>
      <c r="J3646" s="9">
        <v>45402</v>
      </c>
      <c r="K3646" s="9">
        <v>45414</v>
      </c>
      <c r="L3646" t="s">
        <v>56</v>
      </c>
      <c r="M3646" s="5"/>
      <c r="P3646" s="4">
        <v>5</v>
      </c>
      <c r="Q3646" t="s">
        <v>21</v>
      </c>
      <c r="R3646" s="10" t="str">
        <f t="shared" si="112"/>
        <v>22-27</v>
      </c>
      <c r="S3646">
        <f t="shared" si="113"/>
        <v>27</v>
      </c>
    </row>
    <row r="3647" spans="1:19">
      <c r="A3647" t="s">
        <v>3721</v>
      </c>
      <c r="B3647" t="s">
        <v>13</v>
      </c>
      <c r="C3647" s="4">
        <v>49</v>
      </c>
      <c r="D3647" t="s">
        <v>129</v>
      </c>
      <c r="E3647" t="s">
        <v>205</v>
      </c>
      <c r="F3647" t="s">
        <v>96</v>
      </c>
      <c r="G3647" t="s">
        <v>17</v>
      </c>
      <c r="H3647" t="s">
        <v>48</v>
      </c>
      <c r="I3647" s="9">
        <v>45388</v>
      </c>
      <c r="J3647" s="9">
        <v>45402</v>
      </c>
      <c r="K3647" s="9">
        <v>45413</v>
      </c>
      <c r="L3647" t="s">
        <v>38</v>
      </c>
      <c r="M3647" s="5"/>
      <c r="P3647" s="4">
        <v>5</v>
      </c>
      <c r="Q3647" t="s">
        <v>28</v>
      </c>
      <c r="R3647" s="10" t="str">
        <f t="shared" si="112"/>
        <v>46-51</v>
      </c>
      <c r="S3647">
        <f t="shared" si="113"/>
        <v>25</v>
      </c>
    </row>
    <row r="3648" spans="1:19">
      <c r="A3648" t="s">
        <v>3722</v>
      </c>
      <c r="B3648" t="s">
        <v>13</v>
      </c>
      <c r="C3648" s="4">
        <v>25</v>
      </c>
      <c r="D3648" t="s">
        <v>58</v>
      </c>
      <c r="E3648" t="s">
        <v>111</v>
      </c>
      <c r="F3648" t="s">
        <v>53</v>
      </c>
      <c r="G3648" t="s">
        <v>17</v>
      </c>
      <c r="H3648" t="s">
        <v>67</v>
      </c>
      <c r="I3648" s="9">
        <v>45388</v>
      </c>
      <c r="J3648" s="9">
        <v>45398</v>
      </c>
      <c r="K3648" s="9">
        <v>45409</v>
      </c>
      <c r="L3648" t="s">
        <v>75</v>
      </c>
      <c r="M3648" s="5"/>
      <c r="P3648" s="4">
        <v>4</v>
      </c>
      <c r="Q3648" t="s">
        <v>28</v>
      </c>
      <c r="R3648" s="10" t="str">
        <f t="shared" si="112"/>
        <v>22-27</v>
      </c>
      <c r="S3648">
        <f t="shared" si="113"/>
        <v>21</v>
      </c>
    </row>
    <row r="3649" spans="1:19">
      <c r="A3649" t="s">
        <v>3723</v>
      </c>
      <c r="B3649" t="s">
        <v>13</v>
      </c>
      <c r="C3649" s="4">
        <v>31</v>
      </c>
      <c r="D3649" t="s">
        <v>80</v>
      </c>
      <c r="E3649" t="s">
        <v>81</v>
      </c>
      <c r="F3649" t="s">
        <v>73</v>
      </c>
      <c r="G3649" t="s">
        <v>66</v>
      </c>
      <c r="H3649" t="s">
        <v>18</v>
      </c>
      <c r="I3649" s="9">
        <v>45388</v>
      </c>
      <c r="J3649" s="9">
        <v>45402</v>
      </c>
      <c r="K3649" s="9">
        <v>45410</v>
      </c>
      <c r="L3649" t="s">
        <v>38</v>
      </c>
      <c r="M3649" s="5"/>
      <c r="P3649" s="4">
        <v>4</v>
      </c>
      <c r="Q3649" t="s">
        <v>28</v>
      </c>
      <c r="R3649" s="10" t="str">
        <f t="shared" si="112"/>
        <v>28-33</v>
      </c>
      <c r="S3649">
        <f t="shared" si="113"/>
        <v>22</v>
      </c>
    </row>
    <row r="3650" spans="1:19">
      <c r="A3650" t="s">
        <v>3724</v>
      </c>
      <c r="B3650" t="s">
        <v>30</v>
      </c>
      <c r="C3650" s="4">
        <v>27</v>
      </c>
      <c r="D3650" t="s">
        <v>129</v>
      </c>
      <c r="E3650" t="s">
        <v>130</v>
      </c>
      <c r="F3650" t="s">
        <v>36</v>
      </c>
      <c r="G3650" t="s">
        <v>32</v>
      </c>
      <c r="H3650" t="s">
        <v>18</v>
      </c>
      <c r="I3650" s="9">
        <v>45388</v>
      </c>
      <c r="J3650" s="9">
        <v>45409</v>
      </c>
      <c r="K3650" s="9">
        <v>45414</v>
      </c>
      <c r="L3650" t="s">
        <v>38</v>
      </c>
      <c r="M3650" s="5"/>
      <c r="P3650" s="4">
        <v>4</v>
      </c>
      <c r="Q3650" t="s">
        <v>28</v>
      </c>
      <c r="R3650" s="10" t="str">
        <f t="shared" si="112"/>
        <v>22-27</v>
      </c>
      <c r="S3650">
        <f t="shared" si="113"/>
        <v>26</v>
      </c>
    </row>
    <row r="3651" spans="1:19">
      <c r="A3651" t="s">
        <v>3725</v>
      </c>
      <c r="B3651" t="s">
        <v>23</v>
      </c>
      <c r="C3651" s="4">
        <v>36</v>
      </c>
      <c r="D3651" t="s">
        <v>14</v>
      </c>
      <c r="E3651" t="s">
        <v>65</v>
      </c>
      <c r="F3651" t="s">
        <v>86</v>
      </c>
      <c r="G3651" t="s">
        <v>17</v>
      </c>
      <c r="H3651" t="s">
        <v>18</v>
      </c>
      <c r="I3651" s="9">
        <v>45388</v>
      </c>
      <c r="J3651" s="9">
        <v>45399</v>
      </c>
      <c r="K3651" s="9">
        <v>45411</v>
      </c>
      <c r="L3651" t="s">
        <v>38</v>
      </c>
      <c r="M3651" s="5"/>
      <c r="P3651" s="4">
        <v>5</v>
      </c>
      <c r="Q3651" t="s">
        <v>28</v>
      </c>
      <c r="R3651" s="10" t="str">
        <f t="shared" ref="R3651:R3714" si="114">IF(AND(C3651&gt;=22,C3651&lt;=27),"22-27",
 IF(AND(C3651&gt;=28,C3651&lt;=33),"28-33",
 IF(AND(C3651&gt;=34,C3651&lt;=39),"34-39",
 IF(AND(C3651&gt;=40,C3651&lt;=45),"40-45",
 IF(AND(C3651&gt;=46,C3651&lt;=51),"46-51",
 IF(AND(C3651&gt;=52,C3651&lt;=57),"52-57","Other"))))))</f>
        <v>34-39</v>
      </c>
      <c r="S3651">
        <f t="shared" ref="S3651:S3714" si="115">K3651-I3651</f>
        <v>23</v>
      </c>
    </row>
    <row r="3652" spans="1:19">
      <c r="A3652" t="s">
        <v>3726</v>
      </c>
      <c r="B3652" t="s">
        <v>30</v>
      </c>
      <c r="C3652" s="4">
        <v>30</v>
      </c>
      <c r="D3652" t="s">
        <v>34</v>
      </c>
      <c r="E3652" t="s">
        <v>35</v>
      </c>
      <c r="F3652" t="s">
        <v>53</v>
      </c>
      <c r="G3652" t="s">
        <v>27</v>
      </c>
      <c r="H3652" t="s">
        <v>37</v>
      </c>
      <c r="I3652" s="9">
        <v>45388</v>
      </c>
      <c r="J3652" s="9">
        <v>45405</v>
      </c>
      <c r="K3652" s="9">
        <v>45415</v>
      </c>
      <c r="L3652" t="s">
        <v>56</v>
      </c>
      <c r="M3652" s="5"/>
      <c r="P3652" s="4">
        <v>2</v>
      </c>
      <c r="Q3652" t="s">
        <v>28</v>
      </c>
      <c r="R3652" s="10" t="str">
        <f t="shared" si="114"/>
        <v>28-33</v>
      </c>
      <c r="S3652">
        <f t="shared" si="115"/>
        <v>27</v>
      </c>
    </row>
    <row r="3653" spans="1:19">
      <c r="A3653" t="s">
        <v>3727</v>
      </c>
      <c r="B3653" t="s">
        <v>13</v>
      </c>
      <c r="C3653" s="4">
        <v>34</v>
      </c>
      <c r="D3653" t="s">
        <v>14</v>
      </c>
      <c r="E3653" t="s">
        <v>15</v>
      </c>
      <c r="F3653" t="s">
        <v>31</v>
      </c>
      <c r="G3653" t="s">
        <v>32</v>
      </c>
      <c r="H3653" t="s">
        <v>37</v>
      </c>
      <c r="I3653" s="9">
        <v>45389</v>
      </c>
      <c r="J3653" s="9">
        <v>45400</v>
      </c>
      <c r="K3653" s="9">
        <v>45409</v>
      </c>
      <c r="L3653" t="s">
        <v>19</v>
      </c>
      <c r="M3653" s="5"/>
      <c r="O3653" t="s">
        <v>45</v>
      </c>
      <c r="P3653" s="4">
        <v>5</v>
      </c>
      <c r="Q3653" t="s">
        <v>21</v>
      </c>
      <c r="R3653" s="10" t="str">
        <f t="shared" si="114"/>
        <v>34-39</v>
      </c>
      <c r="S3653">
        <f t="shared" si="115"/>
        <v>20</v>
      </c>
    </row>
    <row r="3654" spans="1:19">
      <c r="A3654" t="s">
        <v>3728</v>
      </c>
      <c r="B3654" t="s">
        <v>30</v>
      </c>
      <c r="C3654" s="4">
        <v>30</v>
      </c>
      <c r="D3654" t="s">
        <v>14</v>
      </c>
      <c r="E3654" t="s">
        <v>65</v>
      </c>
      <c r="F3654" t="s">
        <v>78</v>
      </c>
      <c r="G3654" t="s">
        <v>32</v>
      </c>
      <c r="H3654" t="s">
        <v>37</v>
      </c>
      <c r="I3654" s="9">
        <v>45389</v>
      </c>
      <c r="J3654" s="9">
        <v>45410</v>
      </c>
      <c r="K3654" s="9">
        <v>45416</v>
      </c>
      <c r="L3654" t="s">
        <v>75</v>
      </c>
      <c r="M3654" s="5"/>
      <c r="P3654" s="4">
        <v>4</v>
      </c>
      <c r="Q3654" t="s">
        <v>28</v>
      </c>
      <c r="R3654" s="10" t="str">
        <f t="shared" si="114"/>
        <v>28-33</v>
      </c>
      <c r="S3654">
        <f t="shared" si="115"/>
        <v>27</v>
      </c>
    </row>
    <row r="3655" spans="1:19">
      <c r="A3655" t="s">
        <v>3729</v>
      </c>
      <c r="B3655" t="s">
        <v>13</v>
      </c>
      <c r="C3655" s="4">
        <v>35</v>
      </c>
      <c r="D3655" t="s">
        <v>129</v>
      </c>
      <c r="E3655" t="s">
        <v>205</v>
      </c>
      <c r="F3655" t="s">
        <v>61</v>
      </c>
      <c r="G3655" t="s">
        <v>66</v>
      </c>
      <c r="H3655" t="s">
        <v>18</v>
      </c>
      <c r="I3655" s="9">
        <v>45389</v>
      </c>
      <c r="J3655" s="9">
        <v>45401</v>
      </c>
      <c r="K3655" s="9">
        <v>45405</v>
      </c>
      <c r="L3655" t="s">
        <v>19</v>
      </c>
      <c r="M3655" s="5"/>
      <c r="O3655" t="s">
        <v>20</v>
      </c>
      <c r="P3655" s="4">
        <v>4</v>
      </c>
      <c r="Q3655" t="s">
        <v>21</v>
      </c>
      <c r="R3655" s="10" t="str">
        <f t="shared" si="114"/>
        <v>34-39</v>
      </c>
      <c r="S3655">
        <f t="shared" si="115"/>
        <v>16</v>
      </c>
    </row>
    <row r="3656" spans="1:19">
      <c r="A3656" t="s">
        <v>3730</v>
      </c>
      <c r="B3656" t="s">
        <v>13</v>
      </c>
      <c r="C3656" s="4">
        <v>32</v>
      </c>
      <c r="D3656" t="s">
        <v>34</v>
      </c>
      <c r="E3656" t="s">
        <v>35</v>
      </c>
      <c r="F3656" t="s">
        <v>53</v>
      </c>
      <c r="G3656" t="s">
        <v>27</v>
      </c>
      <c r="H3656" t="s">
        <v>18</v>
      </c>
      <c r="I3656" s="9">
        <v>45390</v>
      </c>
      <c r="J3656" s="9">
        <v>45409</v>
      </c>
      <c r="K3656" s="9">
        <v>45418</v>
      </c>
      <c r="L3656" t="s">
        <v>38</v>
      </c>
      <c r="M3656" s="5"/>
      <c r="P3656" s="4">
        <v>4</v>
      </c>
      <c r="Q3656" t="s">
        <v>28</v>
      </c>
      <c r="R3656" s="10" t="str">
        <f t="shared" si="114"/>
        <v>28-33</v>
      </c>
      <c r="S3656">
        <f t="shared" si="115"/>
        <v>28</v>
      </c>
    </row>
    <row r="3657" spans="1:19">
      <c r="A3657" t="s">
        <v>3731</v>
      </c>
      <c r="B3657" t="s">
        <v>13</v>
      </c>
      <c r="C3657" s="4">
        <v>32</v>
      </c>
      <c r="D3657" t="s">
        <v>14</v>
      </c>
      <c r="E3657" t="s">
        <v>65</v>
      </c>
      <c r="F3657" t="s">
        <v>93</v>
      </c>
      <c r="G3657" t="s">
        <v>32</v>
      </c>
      <c r="H3657" t="s">
        <v>37</v>
      </c>
      <c r="I3657" s="9">
        <v>45390</v>
      </c>
      <c r="J3657" s="9">
        <v>45408</v>
      </c>
      <c r="K3657" s="9">
        <v>45419</v>
      </c>
      <c r="L3657" t="s">
        <v>19</v>
      </c>
      <c r="M3657" s="4">
        <v>169097</v>
      </c>
      <c r="N3657">
        <v>4.7</v>
      </c>
      <c r="O3657" t="s">
        <v>20</v>
      </c>
      <c r="P3657" s="4">
        <v>4</v>
      </c>
      <c r="Q3657" t="s">
        <v>28</v>
      </c>
      <c r="R3657" s="10" t="str">
        <f t="shared" si="114"/>
        <v>28-33</v>
      </c>
      <c r="S3657">
        <f t="shared" si="115"/>
        <v>29</v>
      </c>
    </row>
    <row r="3658" spans="1:19">
      <c r="A3658" t="s">
        <v>3732</v>
      </c>
      <c r="B3658" t="s">
        <v>13</v>
      </c>
      <c r="C3658" s="4">
        <v>33</v>
      </c>
      <c r="D3658" t="s">
        <v>34</v>
      </c>
      <c r="E3658" t="s">
        <v>35</v>
      </c>
      <c r="F3658" t="s">
        <v>44</v>
      </c>
      <c r="G3658" t="s">
        <v>66</v>
      </c>
      <c r="H3658" t="s">
        <v>37</v>
      </c>
      <c r="I3658" s="9">
        <v>45390</v>
      </c>
      <c r="J3658" s="9">
        <v>45401</v>
      </c>
      <c r="K3658" s="9">
        <v>45410</v>
      </c>
      <c r="L3658" t="s">
        <v>19</v>
      </c>
      <c r="M3658" s="4">
        <v>57507</v>
      </c>
      <c r="N3658">
        <v>4.2</v>
      </c>
      <c r="O3658" t="s">
        <v>20</v>
      </c>
      <c r="P3658" s="4">
        <v>5</v>
      </c>
      <c r="Q3658" t="s">
        <v>28</v>
      </c>
      <c r="R3658" s="10" t="str">
        <f t="shared" si="114"/>
        <v>28-33</v>
      </c>
      <c r="S3658">
        <f t="shared" si="115"/>
        <v>20</v>
      </c>
    </row>
    <row r="3659" spans="1:19">
      <c r="A3659" t="s">
        <v>3733</v>
      </c>
      <c r="B3659" t="s">
        <v>13</v>
      </c>
      <c r="C3659" s="4">
        <v>34</v>
      </c>
      <c r="D3659" t="s">
        <v>34</v>
      </c>
      <c r="E3659" t="s">
        <v>47</v>
      </c>
      <c r="F3659" t="s">
        <v>31</v>
      </c>
      <c r="G3659" t="s">
        <v>17</v>
      </c>
      <c r="H3659" t="s">
        <v>37</v>
      </c>
      <c r="I3659" s="9">
        <v>45390</v>
      </c>
      <c r="J3659" s="9">
        <v>45404</v>
      </c>
      <c r="K3659" s="9">
        <v>45414</v>
      </c>
      <c r="L3659" t="s">
        <v>19</v>
      </c>
      <c r="M3659" s="5"/>
      <c r="O3659" t="s">
        <v>20</v>
      </c>
      <c r="P3659" s="4">
        <v>5</v>
      </c>
      <c r="Q3659" t="s">
        <v>21</v>
      </c>
      <c r="R3659" s="10" t="str">
        <f t="shared" si="114"/>
        <v>34-39</v>
      </c>
      <c r="S3659">
        <f t="shared" si="115"/>
        <v>24</v>
      </c>
    </row>
    <row r="3660" spans="1:19">
      <c r="A3660" t="s">
        <v>3734</v>
      </c>
      <c r="B3660" t="s">
        <v>30</v>
      </c>
      <c r="C3660" s="4">
        <v>33</v>
      </c>
      <c r="D3660" t="s">
        <v>14</v>
      </c>
      <c r="E3660" t="s">
        <v>65</v>
      </c>
      <c r="F3660" t="s">
        <v>96</v>
      </c>
      <c r="G3660" t="s">
        <v>32</v>
      </c>
      <c r="H3660" t="s">
        <v>48</v>
      </c>
      <c r="I3660" s="9">
        <v>45390</v>
      </c>
      <c r="J3660" s="9">
        <v>45400</v>
      </c>
      <c r="K3660" s="9">
        <v>45407</v>
      </c>
      <c r="L3660" t="s">
        <v>19</v>
      </c>
      <c r="M3660" s="4">
        <v>48563</v>
      </c>
      <c r="N3660">
        <v>3.8</v>
      </c>
      <c r="O3660" t="s">
        <v>45</v>
      </c>
      <c r="P3660" s="4">
        <v>3</v>
      </c>
      <c r="Q3660" t="s">
        <v>28</v>
      </c>
      <c r="R3660" s="10" t="str">
        <f t="shared" si="114"/>
        <v>28-33</v>
      </c>
      <c r="S3660">
        <f t="shared" si="115"/>
        <v>17</v>
      </c>
    </row>
    <row r="3661" spans="1:19">
      <c r="A3661" t="s">
        <v>3735</v>
      </c>
      <c r="B3661" t="s">
        <v>23</v>
      </c>
      <c r="C3661" s="4">
        <v>25</v>
      </c>
      <c r="D3661" t="s">
        <v>24</v>
      </c>
      <c r="E3661" t="s">
        <v>43</v>
      </c>
      <c r="F3661" t="s">
        <v>93</v>
      </c>
      <c r="G3661" t="s">
        <v>66</v>
      </c>
      <c r="H3661" t="s">
        <v>37</v>
      </c>
      <c r="I3661" s="9">
        <v>45390</v>
      </c>
      <c r="J3661" s="9">
        <v>45404</v>
      </c>
      <c r="K3661" s="9">
        <v>45416</v>
      </c>
      <c r="L3661" t="s">
        <v>75</v>
      </c>
      <c r="M3661" s="5"/>
      <c r="P3661" s="4">
        <v>5</v>
      </c>
      <c r="Q3661" t="s">
        <v>28</v>
      </c>
      <c r="R3661" s="10" t="str">
        <f t="shared" si="114"/>
        <v>22-27</v>
      </c>
      <c r="S3661">
        <f t="shared" si="115"/>
        <v>26</v>
      </c>
    </row>
    <row r="3662" spans="1:19">
      <c r="A3662" t="s">
        <v>3736</v>
      </c>
      <c r="B3662" t="s">
        <v>13</v>
      </c>
      <c r="C3662" s="4">
        <v>49</v>
      </c>
      <c r="D3662" t="s">
        <v>24</v>
      </c>
      <c r="E3662" t="s">
        <v>25</v>
      </c>
      <c r="F3662" t="s">
        <v>53</v>
      </c>
      <c r="G3662" t="s">
        <v>17</v>
      </c>
      <c r="H3662" t="s">
        <v>37</v>
      </c>
      <c r="I3662" s="9">
        <v>45390</v>
      </c>
      <c r="J3662" s="9">
        <v>45410</v>
      </c>
      <c r="K3662" s="9">
        <v>45417</v>
      </c>
      <c r="L3662" t="s">
        <v>19</v>
      </c>
      <c r="M3662" s="4">
        <v>79614</v>
      </c>
      <c r="N3662">
        <v>4.0999999999999996</v>
      </c>
      <c r="O3662" t="s">
        <v>20</v>
      </c>
      <c r="P3662" s="4">
        <v>5</v>
      </c>
      <c r="Q3662" t="s">
        <v>28</v>
      </c>
      <c r="R3662" s="10" t="str">
        <f t="shared" si="114"/>
        <v>46-51</v>
      </c>
      <c r="S3662">
        <f t="shared" si="115"/>
        <v>27</v>
      </c>
    </row>
    <row r="3663" spans="1:19">
      <c r="A3663" t="s">
        <v>3737</v>
      </c>
      <c r="B3663" t="s">
        <v>13</v>
      </c>
      <c r="C3663" s="4">
        <v>32</v>
      </c>
      <c r="D3663" t="s">
        <v>14</v>
      </c>
      <c r="E3663" t="s">
        <v>15</v>
      </c>
      <c r="F3663" t="s">
        <v>31</v>
      </c>
      <c r="G3663" t="s">
        <v>17</v>
      </c>
      <c r="H3663" t="s">
        <v>51</v>
      </c>
      <c r="I3663" s="9">
        <v>45391</v>
      </c>
      <c r="J3663" s="9">
        <v>45401</v>
      </c>
      <c r="K3663" s="9">
        <v>45411</v>
      </c>
      <c r="L3663" t="s">
        <v>19</v>
      </c>
      <c r="M3663" s="4">
        <v>76820</v>
      </c>
      <c r="N3663">
        <v>4.0999999999999996</v>
      </c>
      <c r="O3663" t="s">
        <v>20</v>
      </c>
      <c r="P3663" s="4">
        <v>4</v>
      </c>
      <c r="Q3663" t="s">
        <v>28</v>
      </c>
      <c r="R3663" s="10" t="str">
        <f t="shared" si="114"/>
        <v>28-33</v>
      </c>
      <c r="S3663">
        <f t="shared" si="115"/>
        <v>20</v>
      </c>
    </row>
    <row r="3664" spans="1:19">
      <c r="A3664" t="s">
        <v>3738</v>
      </c>
      <c r="B3664" t="s">
        <v>13</v>
      </c>
      <c r="C3664" s="4">
        <v>31</v>
      </c>
      <c r="D3664" t="s">
        <v>34</v>
      </c>
      <c r="E3664" t="s">
        <v>35</v>
      </c>
      <c r="F3664" t="s">
        <v>96</v>
      </c>
      <c r="G3664" t="s">
        <v>27</v>
      </c>
      <c r="H3664" t="s">
        <v>18</v>
      </c>
      <c r="I3664" s="9">
        <v>45391</v>
      </c>
      <c r="J3664" s="9">
        <v>45399</v>
      </c>
      <c r="K3664" s="9">
        <v>45408</v>
      </c>
      <c r="L3664" t="s">
        <v>38</v>
      </c>
      <c r="M3664" s="5"/>
      <c r="P3664" s="4">
        <v>4</v>
      </c>
      <c r="Q3664" t="s">
        <v>28</v>
      </c>
      <c r="R3664" s="10" t="str">
        <f t="shared" si="114"/>
        <v>28-33</v>
      </c>
      <c r="S3664">
        <f t="shared" si="115"/>
        <v>17</v>
      </c>
    </row>
    <row r="3665" spans="1:19">
      <c r="A3665" t="s">
        <v>3739</v>
      </c>
      <c r="B3665" t="s">
        <v>13</v>
      </c>
      <c r="C3665" s="4">
        <v>31</v>
      </c>
      <c r="D3665" t="s">
        <v>24</v>
      </c>
      <c r="E3665" t="s">
        <v>43</v>
      </c>
      <c r="F3665" t="s">
        <v>78</v>
      </c>
      <c r="G3665" t="s">
        <v>17</v>
      </c>
      <c r="H3665" t="s">
        <v>18</v>
      </c>
      <c r="I3665" s="9">
        <v>45391</v>
      </c>
      <c r="J3665" s="9">
        <v>45403</v>
      </c>
      <c r="K3665" s="9">
        <v>45409</v>
      </c>
      <c r="L3665" t="s">
        <v>56</v>
      </c>
      <c r="M3665" s="5"/>
      <c r="P3665" s="4">
        <v>4</v>
      </c>
      <c r="Q3665" t="s">
        <v>28</v>
      </c>
      <c r="R3665" s="10" t="str">
        <f t="shared" si="114"/>
        <v>28-33</v>
      </c>
      <c r="S3665">
        <f t="shared" si="115"/>
        <v>18</v>
      </c>
    </row>
    <row r="3666" spans="1:19">
      <c r="A3666" t="s">
        <v>3740</v>
      </c>
      <c r="B3666" t="s">
        <v>13</v>
      </c>
      <c r="C3666" s="4">
        <v>29</v>
      </c>
      <c r="D3666" t="s">
        <v>24</v>
      </c>
      <c r="E3666" t="s">
        <v>25</v>
      </c>
      <c r="F3666" t="s">
        <v>96</v>
      </c>
      <c r="G3666" t="s">
        <v>27</v>
      </c>
      <c r="H3666" t="s">
        <v>18</v>
      </c>
      <c r="I3666" s="9">
        <v>45392</v>
      </c>
      <c r="J3666" s="9">
        <v>45404</v>
      </c>
      <c r="K3666" s="9">
        <v>45408</v>
      </c>
      <c r="L3666" t="s">
        <v>19</v>
      </c>
      <c r="M3666" s="4">
        <v>51201</v>
      </c>
      <c r="N3666">
        <v>4.3</v>
      </c>
      <c r="O3666" t="s">
        <v>20</v>
      </c>
      <c r="P3666" s="5"/>
      <c r="Q3666" t="s">
        <v>28</v>
      </c>
      <c r="R3666" s="10" t="str">
        <f t="shared" si="114"/>
        <v>28-33</v>
      </c>
      <c r="S3666">
        <f t="shared" si="115"/>
        <v>16</v>
      </c>
    </row>
    <row r="3667" spans="1:19">
      <c r="A3667" t="s">
        <v>3741</v>
      </c>
      <c r="B3667" t="s">
        <v>13</v>
      </c>
      <c r="C3667" s="4">
        <v>23</v>
      </c>
      <c r="D3667" t="s">
        <v>14</v>
      </c>
      <c r="E3667" t="s">
        <v>65</v>
      </c>
      <c r="F3667" t="s">
        <v>78</v>
      </c>
      <c r="G3667" t="s">
        <v>27</v>
      </c>
      <c r="H3667" t="s">
        <v>37</v>
      </c>
      <c r="I3667" s="9">
        <v>45392</v>
      </c>
      <c r="J3667" s="9">
        <v>45403</v>
      </c>
      <c r="K3667" s="9">
        <v>45410</v>
      </c>
      <c r="L3667" t="s">
        <v>19</v>
      </c>
      <c r="M3667" s="5"/>
      <c r="O3667" t="s">
        <v>20</v>
      </c>
      <c r="P3667" s="4">
        <v>2</v>
      </c>
      <c r="Q3667" t="s">
        <v>63</v>
      </c>
      <c r="R3667" s="10" t="str">
        <f t="shared" si="114"/>
        <v>22-27</v>
      </c>
      <c r="S3667">
        <f t="shared" si="115"/>
        <v>18</v>
      </c>
    </row>
    <row r="3668" spans="1:19">
      <c r="A3668" t="s">
        <v>3742</v>
      </c>
      <c r="B3668" t="s">
        <v>30</v>
      </c>
      <c r="C3668" s="4">
        <v>36</v>
      </c>
      <c r="D3668" t="s">
        <v>14</v>
      </c>
      <c r="E3668" t="s">
        <v>15</v>
      </c>
      <c r="F3668" t="s">
        <v>78</v>
      </c>
      <c r="G3668" t="s">
        <v>32</v>
      </c>
      <c r="H3668" t="s">
        <v>37</v>
      </c>
      <c r="I3668" s="9">
        <v>45392</v>
      </c>
      <c r="J3668" s="9">
        <v>45409</v>
      </c>
      <c r="K3668" s="9">
        <v>45420</v>
      </c>
      <c r="L3668" t="s">
        <v>38</v>
      </c>
      <c r="M3668" s="5"/>
      <c r="P3668" s="4">
        <v>5</v>
      </c>
      <c r="Q3668" t="s">
        <v>21</v>
      </c>
      <c r="R3668" s="10" t="str">
        <f t="shared" si="114"/>
        <v>34-39</v>
      </c>
      <c r="S3668">
        <f t="shared" si="115"/>
        <v>28</v>
      </c>
    </row>
    <row r="3669" spans="1:19">
      <c r="A3669" t="s">
        <v>3743</v>
      </c>
      <c r="B3669" t="s">
        <v>13</v>
      </c>
      <c r="C3669" s="4">
        <v>32</v>
      </c>
      <c r="D3669" t="s">
        <v>14</v>
      </c>
      <c r="E3669" t="s">
        <v>15</v>
      </c>
      <c r="F3669" t="s">
        <v>50</v>
      </c>
      <c r="G3669" t="s">
        <v>27</v>
      </c>
      <c r="H3669" t="s">
        <v>18</v>
      </c>
      <c r="I3669" s="9">
        <v>45392</v>
      </c>
      <c r="J3669" s="9">
        <v>45407</v>
      </c>
      <c r="K3669" s="9">
        <v>45416</v>
      </c>
      <c r="L3669" t="s">
        <v>38</v>
      </c>
      <c r="M3669" s="5"/>
      <c r="P3669" s="4">
        <v>4</v>
      </c>
      <c r="Q3669" t="s">
        <v>21</v>
      </c>
      <c r="R3669" s="10" t="str">
        <f t="shared" si="114"/>
        <v>28-33</v>
      </c>
      <c r="S3669">
        <f t="shared" si="115"/>
        <v>24</v>
      </c>
    </row>
    <row r="3670" spans="1:19">
      <c r="A3670" t="s">
        <v>3744</v>
      </c>
      <c r="B3670" t="s">
        <v>13</v>
      </c>
      <c r="C3670" s="4">
        <v>34</v>
      </c>
      <c r="D3670" t="s">
        <v>24</v>
      </c>
      <c r="E3670" t="s">
        <v>25</v>
      </c>
      <c r="F3670" t="s">
        <v>26</v>
      </c>
      <c r="G3670" t="s">
        <v>69</v>
      </c>
      <c r="H3670" t="s">
        <v>18</v>
      </c>
      <c r="I3670" s="9">
        <v>45392</v>
      </c>
      <c r="J3670" s="9">
        <v>45414</v>
      </c>
      <c r="K3670" s="9">
        <v>45426</v>
      </c>
      <c r="L3670" t="s">
        <v>19</v>
      </c>
      <c r="M3670" s="5"/>
      <c r="O3670" t="s">
        <v>20</v>
      </c>
      <c r="P3670" s="4">
        <v>4</v>
      </c>
      <c r="Q3670" t="s">
        <v>28</v>
      </c>
      <c r="R3670" s="10" t="str">
        <f t="shared" si="114"/>
        <v>34-39</v>
      </c>
      <c r="S3670">
        <f t="shared" si="115"/>
        <v>34</v>
      </c>
    </row>
    <row r="3671" spans="1:19">
      <c r="A3671" t="s">
        <v>3745</v>
      </c>
      <c r="B3671" t="s">
        <v>13</v>
      </c>
      <c r="C3671" s="4">
        <v>33</v>
      </c>
      <c r="D3671" t="s">
        <v>34</v>
      </c>
      <c r="E3671" t="s">
        <v>35</v>
      </c>
      <c r="F3671" t="s">
        <v>53</v>
      </c>
      <c r="G3671" t="s">
        <v>17</v>
      </c>
      <c r="H3671" t="s">
        <v>18</v>
      </c>
      <c r="I3671" s="9">
        <v>45393</v>
      </c>
      <c r="J3671" s="9">
        <v>45404</v>
      </c>
      <c r="K3671" s="9">
        <v>45411</v>
      </c>
      <c r="L3671" t="s">
        <v>19</v>
      </c>
      <c r="M3671" s="5"/>
      <c r="O3671" t="s">
        <v>45</v>
      </c>
      <c r="P3671" s="4">
        <v>3</v>
      </c>
      <c r="Q3671" t="s">
        <v>28</v>
      </c>
      <c r="R3671" s="10" t="str">
        <f t="shared" si="114"/>
        <v>28-33</v>
      </c>
      <c r="S3671">
        <f t="shared" si="115"/>
        <v>18</v>
      </c>
    </row>
    <row r="3672" spans="1:19">
      <c r="A3672" t="s">
        <v>3746</v>
      </c>
      <c r="B3672" t="s">
        <v>13</v>
      </c>
      <c r="C3672" s="4">
        <v>28</v>
      </c>
      <c r="D3672" t="s">
        <v>34</v>
      </c>
      <c r="E3672" t="s">
        <v>35</v>
      </c>
      <c r="F3672" t="s">
        <v>53</v>
      </c>
      <c r="G3672" t="s">
        <v>17</v>
      </c>
      <c r="H3672" t="s">
        <v>18</v>
      </c>
      <c r="I3672" s="9">
        <v>45393</v>
      </c>
      <c r="J3672" s="9">
        <v>45406</v>
      </c>
      <c r="K3672" s="9">
        <v>45410</v>
      </c>
      <c r="L3672" t="s">
        <v>19</v>
      </c>
      <c r="M3672" s="4">
        <v>70114</v>
      </c>
      <c r="N3672">
        <v>4.2</v>
      </c>
      <c r="O3672" t="s">
        <v>20</v>
      </c>
      <c r="P3672" s="5"/>
      <c r="Q3672" t="s">
        <v>28</v>
      </c>
      <c r="R3672" s="10" t="str">
        <f t="shared" si="114"/>
        <v>28-33</v>
      </c>
      <c r="S3672">
        <f t="shared" si="115"/>
        <v>17</v>
      </c>
    </row>
    <row r="3673" spans="1:19">
      <c r="A3673" t="s">
        <v>3747</v>
      </c>
      <c r="B3673" t="s">
        <v>13</v>
      </c>
      <c r="C3673" s="4">
        <v>26</v>
      </c>
      <c r="D3673" t="s">
        <v>129</v>
      </c>
      <c r="E3673" t="s">
        <v>205</v>
      </c>
      <c r="F3673" t="s">
        <v>86</v>
      </c>
      <c r="G3673" t="s">
        <v>27</v>
      </c>
      <c r="H3673" t="s">
        <v>18</v>
      </c>
      <c r="I3673" s="9">
        <v>45393</v>
      </c>
      <c r="J3673" s="9">
        <v>45410</v>
      </c>
      <c r="K3673" s="9">
        <v>45418</v>
      </c>
      <c r="L3673" t="s">
        <v>19</v>
      </c>
      <c r="M3673" s="4">
        <v>177978</v>
      </c>
      <c r="N3673">
        <v>4.3</v>
      </c>
      <c r="O3673" t="s">
        <v>20</v>
      </c>
      <c r="P3673" s="4">
        <v>4</v>
      </c>
      <c r="Q3673" t="s">
        <v>28</v>
      </c>
      <c r="R3673" s="10" t="str">
        <f t="shared" si="114"/>
        <v>22-27</v>
      </c>
      <c r="S3673">
        <f t="shared" si="115"/>
        <v>25</v>
      </c>
    </row>
    <row r="3674" spans="1:19">
      <c r="A3674" t="s">
        <v>3748</v>
      </c>
      <c r="B3674" t="s">
        <v>30</v>
      </c>
      <c r="C3674" s="4">
        <v>50</v>
      </c>
      <c r="D3674" t="s">
        <v>40</v>
      </c>
      <c r="E3674" t="s">
        <v>253</v>
      </c>
      <c r="F3674" t="s">
        <v>53</v>
      </c>
      <c r="G3674" t="s">
        <v>27</v>
      </c>
      <c r="H3674" t="s">
        <v>37</v>
      </c>
      <c r="I3674" s="9">
        <v>45393</v>
      </c>
      <c r="J3674" s="9">
        <v>45411</v>
      </c>
      <c r="K3674" s="9">
        <v>45420</v>
      </c>
      <c r="L3674" t="s">
        <v>38</v>
      </c>
      <c r="M3674" s="5"/>
      <c r="P3674" s="4">
        <v>2</v>
      </c>
      <c r="Q3674" t="s">
        <v>28</v>
      </c>
      <c r="R3674" s="10" t="str">
        <f t="shared" si="114"/>
        <v>46-51</v>
      </c>
      <c r="S3674">
        <f t="shared" si="115"/>
        <v>27</v>
      </c>
    </row>
    <row r="3675" spans="1:19">
      <c r="A3675" t="s">
        <v>3749</v>
      </c>
      <c r="B3675" t="s">
        <v>13</v>
      </c>
      <c r="C3675" s="4">
        <v>29</v>
      </c>
      <c r="D3675" t="s">
        <v>24</v>
      </c>
      <c r="E3675" t="s">
        <v>25</v>
      </c>
      <c r="F3675" t="s">
        <v>78</v>
      </c>
      <c r="G3675" t="s">
        <v>27</v>
      </c>
      <c r="H3675" t="s">
        <v>48</v>
      </c>
      <c r="I3675" s="9">
        <v>45393</v>
      </c>
      <c r="J3675" s="9">
        <v>45411</v>
      </c>
      <c r="K3675" s="9">
        <v>45416</v>
      </c>
      <c r="L3675" t="s">
        <v>19</v>
      </c>
      <c r="M3675" s="4">
        <v>44900</v>
      </c>
      <c r="N3675">
        <v>4.2</v>
      </c>
      <c r="O3675" t="s">
        <v>20</v>
      </c>
      <c r="P3675" s="5"/>
      <c r="Q3675" t="s">
        <v>28</v>
      </c>
      <c r="R3675" s="10" t="str">
        <f t="shared" si="114"/>
        <v>28-33</v>
      </c>
      <c r="S3675">
        <f t="shared" si="115"/>
        <v>23</v>
      </c>
    </row>
    <row r="3676" spans="1:19">
      <c r="A3676" t="s">
        <v>3750</v>
      </c>
      <c r="B3676" t="s">
        <v>30</v>
      </c>
      <c r="C3676" s="4">
        <v>28</v>
      </c>
      <c r="D3676" t="s">
        <v>24</v>
      </c>
      <c r="E3676" t="s">
        <v>25</v>
      </c>
      <c r="F3676" t="s">
        <v>31</v>
      </c>
      <c r="G3676" t="s">
        <v>27</v>
      </c>
      <c r="H3676" t="s">
        <v>37</v>
      </c>
      <c r="I3676" s="9">
        <v>45394</v>
      </c>
      <c r="J3676" s="9">
        <v>45409</v>
      </c>
      <c r="K3676" s="9">
        <v>45418</v>
      </c>
      <c r="L3676" t="s">
        <v>19</v>
      </c>
      <c r="M3676" s="4">
        <v>68688</v>
      </c>
      <c r="N3676">
        <v>3.7</v>
      </c>
      <c r="O3676" t="s">
        <v>20</v>
      </c>
      <c r="P3676" s="4">
        <v>4</v>
      </c>
      <c r="Q3676" t="s">
        <v>21</v>
      </c>
      <c r="R3676" s="10" t="str">
        <f t="shared" si="114"/>
        <v>28-33</v>
      </c>
      <c r="S3676">
        <f t="shared" si="115"/>
        <v>24</v>
      </c>
    </row>
    <row r="3677" spans="1:19">
      <c r="A3677" t="s">
        <v>3751</v>
      </c>
      <c r="B3677" t="s">
        <v>13</v>
      </c>
      <c r="C3677" s="4">
        <v>32</v>
      </c>
      <c r="D3677" t="s">
        <v>24</v>
      </c>
      <c r="E3677" t="s">
        <v>43</v>
      </c>
      <c r="F3677" t="s">
        <v>31</v>
      </c>
      <c r="G3677" t="s">
        <v>69</v>
      </c>
      <c r="H3677" t="s">
        <v>51</v>
      </c>
      <c r="I3677" s="9">
        <v>45394</v>
      </c>
      <c r="J3677" s="9">
        <v>45403</v>
      </c>
      <c r="K3677" s="9">
        <v>45411</v>
      </c>
      <c r="L3677" t="s">
        <v>19</v>
      </c>
      <c r="M3677" s="4">
        <v>65078</v>
      </c>
      <c r="N3677">
        <v>3.8</v>
      </c>
      <c r="O3677" t="s">
        <v>20</v>
      </c>
      <c r="P3677" s="4">
        <v>4</v>
      </c>
      <c r="Q3677" t="s">
        <v>28</v>
      </c>
      <c r="R3677" s="10" t="str">
        <f t="shared" si="114"/>
        <v>28-33</v>
      </c>
      <c r="S3677">
        <f t="shared" si="115"/>
        <v>17</v>
      </c>
    </row>
    <row r="3678" spans="1:19">
      <c r="A3678" t="s">
        <v>3752</v>
      </c>
      <c r="B3678" t="s">
        <v>13</v>
      </c>
      <c r="C3678" s="4">
        <v>24</v>
      </c>
      <c r="D3678" t="s">
        <v>14</v>
      </c>
      <c r="E3678" t="s">
        <v>65</v>
      </c>
      <c r="F3678" t="s">
        <v>125</v>
      </c>
      <c r="G3678" t="s">
        <v>32</v>
      </c>
      <c r="H3678" t="s">
        <v>51</v>
      </c>
      <c r="I3678" s="9">
        <v>45394</v>
      </c>
      <c r="J3678" s="9">
        <v>45402</v>
      </c>
      <c r="K3678" s="9">
        <v>45414</v>
      </c>
      <c r="L3678" t="s">
        <v>19</v>
      </c>
      <c r="M3678" s="5"/>
      <c r="O3678" t="s">
        <v>20</v>
      </c>
      <c r="P3678" s="4">
        <v>4</v>
      </c>
      <c r="Q3678" t="s">
        <v>63</v>
      </c>
      <c r="R3678" s="10" t="str">
        <f t="shared" si="114"/>
        <v>22-27</v>
      </c>
      <c r="S3678">
        <f t="shared" si="115"/>
        <v>20</v>
      </c>
    </row>
    <row r="3679" spans="1:19">
      <c r="A3679" t="s">
        <v>3753</v>
      </c>
      <c r="B3679" t="s">
        <v>13</v>
      </c>
      <c r="C3679" s="4">
        <v>37</v>
      </c>
      <c r="D3679" t="s">
        <v>14</v>
      </c>
      <c r="E3679" t="s">
        <v>15</v>
      </c>
      <c r="F3679" t="s">
        <v>96</v>
      </c>
      <c r="G3679" t="s">
        <v>69</v>
      </c>
      <c r="H3679" t="s">
        <v>37</v>
      </c>
      <c r="I3679" s="9">
        <v>45394</v>
      </c>
      <c r="J3679" s="9">
        <v>45409</v>
      </c>
      <c r="K3679" s="9">
        <v>45413</v>
      </c>
      <c r="L3679" t="s">
        <v>19</v>
      </c>
      <c r="M3679" s="5"/>
      <c r="O3679" t="s">
        <v>45</v>
      </c>
      <c r="P3679" s="4">
        <v>4</v>
      </c>
      <c r="Q3679" t="s">
        <v>21</v>
      </c>
      <c r="R3679" s="10" t="str">
        <f t="shared" si="114"/>
        <v>34-39</v>
      </c>
      <c r="S3679">
        <f t="shared" si="115"/>
        <v>19</v>
      </c>
    </row>
    <row r="3680" spans="1:19">
      <c r="A3680" t="s">
        <v>3754</v>
      </c>
      <c r="B3680" t="s">
        <v>30</v>
      </c>
      <c r="C3680" s="4">
        <v>29</v>
      </c>
      <c r="D3680" t="s">
        <v>14</v>
      </c>
      <c r="E3680" t="s">
        <v>65</v>
      </c>
      <c r="F3680" t="s">
        <v>53</v>
      </c>
      <c r="G3680" t="s">
        <v>32</v>
      </c>
      <c r="H3680" t="s">
        <v>67</v>
      </c>
      <c r="I3680" s="9">
        <v>45395</v>
      </c>
      <c r="J3680" s="9">
        <v>45405</v>
      </c>
      <c r="K3680" s="9">
        <v>45413</v>
      </c>
      <c r="L3680" t="s">
        <v>19</v>
      </c>
      <c r="M3680" s="4">
        <v>73460</v>
      </c>
      <c r="N3680">
        <v>4.9000000000000004</v>
      </c>
      <c r="O3680" t="s">
        <v>20</v>
      </c>
      <c r="P3680" s="5"/>
      <c r="Q3680" t="s">
        <v>28</v>
      </c>
      <c r="R3680" s="10" t="str">
        <f t="shared" si="114"/>
        <v>28-33</v>
      </c>
      <c r="S3680">
        <f t="shared" si="115"/>
        <v>18</v>
      </c>
    </row>
    <row r="3681" spans="1:19">
      <c r="A3681" t="s">
        <v>3755</v>
      </c>
      <c r="B3681" t="s">
        <v>13</v>
      </c>
      <c r="C3681" s="4">
        <v>24</v>
      </c>
      <c r="D3681" t="s">
        <v>14</v>
      </c>
      <c r="E3681" t="s">
        <v>15</v>
      </c>
      <c r="F3681" t="s">
        <v>26</v>
      </c>
      <c r="G3681" t="s">
        <v>17</v>
      </c>
      <c r="H3681" t="s">
        <v>51</v>
      </c>
      <c r="I3681" s="9">
        <v>45395</v>
      </c>
      <c r="J3681" s="9">
        <v>45416</v>
      </c>
      <c r="K3681" s="9">
        <v>45420</v>
      </c>
      <c r="L3681" t="s">
        <v>19</v>
      </c>
      <c r="M3681" s="4">
        <v>65213</v>
      </c>
      <c r="N3681">
        <v>3.6</v>
      </c>
      <c r="O3681" t="s">
        <v>20</v>
      </c>
      <c r="P3681" s="4">
        <v>4</v>
      </c>
      <c r="Q3681" t="s">
        <v>28</v>
      </c>
      <c r="R3681" s="10" t="str">
        <f t="shared" si="114"/>
        <v>22-27</v>
      </c>
      <c r="S3681">
        <f t="shared" si="115"/>
        <v>25</v>
      </c>
    </row>
    <row r="3682" spans="1:19">
      <c r="A3682" t="s">
        <v>3756</v>
      </c>
      <c r="B3682" t="s">
        <v>30</v>
      </c>
      <c r="C3682" s="4">
        <v>30</v>
      </c>
      <c r="D3682" t="s">
        <v>58</v>
      </c>
      <c r="E3682" t="s">
        <v>111</v>
      </c>
      <c r="F3682" t="s">
        <v>16</v>
      </c>
      <c r="G3682" t="s">
        <v>17</v>
      </c>
      <c r="H3682" t="s">
        <v>67</v>
      </c>
      <c r="I3682" s="9">
        <v>45395</v>
      </c>
      <c r="J3682" s="9">
        <v>45408</v>
      </c>
      <c r="K3682" s="9">
        <v>45416</v>
      </c>
      <c r="L3682" t="s">
        <v>19</v>
      </c>
      <c r="M3682" s="5"/>
      <c r="O3682" t="s">
        <v>20</v>
      </c>
      <c r="P3682" s="5"/>
      <c r="Q3682" t="s">
        <v>28</v>
      </c>
      <c r="R3682" s="10" t="str">
        <f t="shared" si="114"/>
        <v>28-33</v>
      </c>
      <c r="S3682">
        <f t="shared" si="115"/>
        <v>21</v>
      </c>
    </row>
    <row r="3683" spans="1:19">
      <c r="A3683" t="s">
        <v>3757</v>
      </c>
      <c r="B3683" t="s">
        <v>13</v>
      </c>
      <c r="C3683" s="4">
        <v>39</v>
      </c>
      <c r="D3683" t="s">
        <v>24</v>
      </c>
      <c r="E3683" t="s">
        <v>43</v>
      </c>
      <c r="F3683" t="s">
        <v>31</v>
      </c>
      <c r="G3683" t="s">
        <v>27</v>
      </c>
      <c r="H3683" t="s">
        <v>18</v>
      </c>
      <c r="I3683" s="9">
        <v>45395</v>
      </c>
      <c r="J3683" s="9">
        <v>45414</v>
      </c>
      <c r="K3683" s="9">
        <v>45425</v>
      </c>
      <c r="L3683" t="s">
        <v>38</v>
      </c>
      <c r="M3683" s="5"/>
      <c r="P3683" s="4">
        <v>3</v>
      </c>
      <c r="Q3683" t="s">
        <v>28</v>
      </c>
      <c r="R3683" s="10" t="str">
        <f t="shared" si="114"/>
        <v>34-39</v>
      </c>
      <c r="S3683">
        <f t="shared" si="115"/>
        <v>30</v>
      </c>
    </row>
    <row r="3684" spans="1:19">
      <c r="A3684" t="s">
        <v>3758</v>
      </c>
      <c r="B3684" t="s">
        <v>30</v>
      </c>
      <c r="C3684" s="4">
        <v>25</v>
      </c>
      <c r="D3684" t="s">
        <v>24</v>
      </c>
      <c r="E3684" t="s">
        <v>43</v>
      </c>
      <c r="F3684" t="s">
        <v>16</v>
      </c>
      <c r="G3684" t="s">
        <v>32</v>
      </c>
      <c r="H3684" t="s">
        <v>51</v>
      </c>
      <c r="I3684" s="9">
        <v>45396</v>
      </c>
      <c r="J3684" s="9">
        <v>45410</v>
      </c>
      <c r="K3684" s="9">
        <v>45420</v>
      </c>
      <c r="L3684" t="s">
        <v>19</v>
      </c>
      <c r="M3684" s="4">
        <v>47316</v>
      </c>
      <c r="N3684">
        <v>4.5</v>
      </c>
      <c r="O3684" t="s">
        <v>20</v>
      </c>
      <c r="P3684" s="4">
        <v>4</v>
      </c>
      <c r="Q3684" t="s">
        <v>28</v>
      </c>
      <c r="R3684" s="10" t="str">
        <f t="shared" si="114"/>
        <v>22-27</v>
      </c>
      <c r="S3684">
        <f t="shared" si="115"/>
        <v>24</v>
      </c>
    </row>
    <row r="3685" spans="1:19">
      <c r="A3685" t="s">
        <v>3759</v>
      </c>
      <c r="B3685" t="s">
        <v>13</v>
      </c>
      <c r="C3685" s="4">
        <v>23</v>
      </c>
      <c r="D3685" t="s">
        <v>14</v>
      </c>
      <c r="E3685" t="s">
        <v>65</v>
      </c>
      <c r="F3685" t="s">
        <v>78</v>
      </c>
      <c r="G3685" t="s">
        <v>27</v>
      </c>
      <c r="H3685" t="s">
        <v>18</v>
      </c>
      <c r="I3685" s="9">
        <v>45396</v>
      </c>
      <c r="J3685" s="9">
        <v>45414</v>
      </c>
      <c r="K3685" s="9">
        <v>45418</v>
      </c>
      <c r="L3685" t="s">
        <v>19</v>
      </c>
      <c r="M3685" s="4">
        <v>54116</v>
      </c>
      <c r="N3685">
        <v>4.8</v>
      </c>
      <c r="O3685" t="s">
        <v>20</v>
      </c>
      <c r="P3685" s="4">
        <v>3</v>
      </c>
      <c r="Q3685" t="s">
        <v>21</v>
      </c>
      <c r="R3685" s="10" t="str">
        <f t="shared" si="114"/>
        <v>22-27</v>
      </c>
      <c r="S3685">
        <f t="shared" si="115"/>
        <v>22</v>
      </c>
    </row>
    <row r="3686" spans="1:19">
      <c r="A3686" t="s">
        <v>3760</v>
      </c>
      <c r="B3686" t="s">
        <v>30</v>
      </c>
      <c r="C3686" s="4">
        <v>25</v>
      </c>
      <c r="D3686" t="s">
        <v>14</v>
      </c>
      <c r="E3686" t="s">
        <v>65</v>
      </c>
      <c r="F3686" t="s">
        <v>36</v>
      </c>
      <c r="G3686" t="s">
        <v>17</v>
      </c>
      <c r="H3686" t="s">
        <v>51</v>
      </c>
      <c r="I3686" s="9">
        <v>45397</v>
      </c>
      <c r="J3686" s="9">
        <v>45408</v>
      </c>
      <c r="K3686" s="9">
        <v>45416</v>
      </c>
      <c r="L3686" t="s">
        <v>19</v>
      </c>
      <c r="M3686" s="4">
        <v>66921</v>
      </c>
      <c r="N3686">
        <v>4.7</v>
      </c>
      <c r="O3686" t="s">
        <v>20</v>
      </c>
      <c r="P3686" s="4">
        <v>4</v>
      </c>
      <c r="Q3686" t="s">
        <v>21</v>
      </c>
      <c r="R3686" s="10" t="str">
        <f t="shared" si="114"/>
        <v>22-27</v>
      </c>
      <c r="S3686">
        <f t="shared" si="115"/>
        <v>19</v>
      </c>
    </row>
    <row r="3687" spans="1:19">
      <c r="A3687" t="s">
        <v>3761</v>
      </c>
      <c r="B3687" t="s">
        <v>13</v>
      </c>
      <c r="C3687" s="4">
        <v>35</v>
      </c>
      <c r="D3687" t="s">
        <v>14</v>
      </c>
      <c r="E3687" t="s">
        <v>15</v>
      </c>
      <c r="F3687" t="s">
        <v>73</v>
      </c>
      <c r="G3687" t="s">
        <v>27</v>
      </c>
      <c r="H3687" t="s">
        <v>18</v>
      </c>
      <c r="I3687" s="9">
        <v>45397</v>
      </c>
      <c r="J3687" s="9">
        <v>45416</v>
      </c>
      <c r="K3687" s="9">
        <v>45424</v>
      </c>
      <c r="L3687" t="s">
        <v>19</v>
      </c>
      <c r="M3687" s="4">
        <v>224542</v>
      </c>
      <c r="N3687">
        <v>3.7</v>
      </c>
      <c r="O3687" t="s">
        <v>20</v>
      </c>
      <c r="P3687" s="4">
        <v>4</v>
      </c>
      <c r="Q3687" t="s">
        <v>28</v>
      </c>
      <c r="R3687" s="10" t="str">
        <f t="shared" si="114"/>
        <v>34-39</v>
      </c>
      <c r="S3687">
        <f t="shared" si="115"/>
        <v>27</v>
      </c>
    </row>
    <row r="3688" spans="1:19">
      <c r="A3688" t="s">
        <v>3762</v>
      </c>
      <c r="B3688" t="s">
        <v>23</v>
      </c>
      <c r="C3688" s="4">
        <v>26</v>
      </c>
      <c r="D3688" t="s">
        <v>14</v>
      </c>
      <c r="E3688" t="s">
        <v>65</v>
      </c>
      <c r="F3688" t="s">
        <v>50</v>
      </c>
      <c r="G3688" t="s">
        <v>17</v>
      </c>
      <c r="H3688" t="s">
        <v>51</v>
      </c>
      <c r="I3688" s="9">
        <v>45397</v>
      </c>
      <c r="J3688" s="9">
        <v>45411</v>
      </c>
      <c r="K3688" s="9">
        <v>45415</v>
      </c>
      <c r="L3688" t="s">
        <v>19</v>
      </c>
      <c r="M3688" s="4">
        <v>56614</v>
      </c>
      <c r="N3688">
        <v>4.5999999999999996</v>
      </c>
      <c r="O3688" t="s">
        <v>45</v>
      </c>
      <c r="P3688" s="5"/>
      <c r="Q3688" t="s">
        <v>28</v>
      </c>
      <c r="R3688" s="10" t="str">
        <f t="shared" si="114"/>
        <v>22-27</v>
      </c>
      <c r="S3688">
        <f t="shared" si="115"/>
        <v>18</v>
      </c>
    </row>
    <row r="3689" spans="1:19">
      <c r="A3689" t="s">
        <v>3763</v>
      </c>
      <c r="B3689" t="s">
        <v>13</v>
      </c>
      <c r="C3689" s="4">
        <v>34</v>
      </c>
      <c r="D3689" t="s">
        <v>14</v>
      </c>
      <c r="E3689" t="s">
        <v>15</v>
      </c>
      <c r="F3689" t="s">
        <v>36</v>
      </c>
      <c r="G3689" t="s">
        <v>27</v>
      </c>
      <c r="H3689" t="s">
        <v>18</v>
      </c>
      <c r="I3689" s="9">
        <v>45398</v>
      </c>
      <c r="J3689" s="9">
        <v>45417</v>
      </c>
      <c r="K3689" s="9">
        <v>45421</v>
      </c>
      <c r="L3689" t="s">
        <v>19</v>
      </c>
      <c r="M3689" s="4">
        <v>67256</v>
      </c>
      <c r="N3689">
        <v>3.9</v>
      </c>
      <c r="O3689" t="s">
        <v>20</v>
      </c>
      <c r="P3689" s="4">
        <v>4</v>
      </c>
      <c r="Q3689" t="s">
        <v>28</v>
      </c>
      <c r="R3689" s="10" t="str">
        <f t="shared" si="114"/>
        <v>34-39</v>
      </c>
      <c r="S3689">
        <f t="shared" si="115"/>
        <v>23</v>
      </c>
    </row>
    <row r="3690" spans="1:19">
      <c r="A3690" t="s">
        <v>3764</v>
      </c>
      <c r="B3690" t="s">
        <v>13</v>
      </c>
      <c r="C3690" s="4">
        <v>31</v>
      </c>
      <c r="D3690" t="s">
        <v>14</v>
      </c>
      <c r="E3690" t="s">
        <v>65</v>
      </c>
      <c r="F3690" t="s">
        <v>26</v>
      </c>
      <c r="G3690" t="s">
        <v>27</v>
      </c>
      <c r="H3690" t="s">
        <v>48</v>
      </c>
      <c r="I3690" s="9">
        <v>45398</v>
      </c>
      <c r="J3690" s="9">
        <v>45412</v>
      </c>
      <c r="K3690" s="9">
        <v>45423</v>
      </c>
      <c r="L3690" t="s">
        <v>56</v>
      </c>
      <c r="M3690" s="5"/>
      <c r="P3690" s="4">
        <v>2</v>
      </c>
      <c r="Q3690" t="s">
        <v>28</v>
      </c>
      <c r="R3690" s="10" t="str">
        <f t="shared" si="114"/>
        <v>28-33</v>
      </c>
      <c r="S3690">
        <f t="shared" si="115"/>
        <v>25</v>
      </c>
    </row>
    <row r="3691" spans="1:19">
      <c r="A3691" t="s">
        <v>3765</v>
      </c>
      <c r="B3691" t="s">
        <v>13</v>
      </c>
      <c r="C3691" s="4">
        <v>22</v>
      </c>
      <c r="D3691" t="s">
        <v>14</v>
      </c>
      <c r="E3691" t="s">
        <v>65</v>
      </c>
      <c r="F3691" t="s">
        <v>31</v>
      </c>
      <c r="G3691" t="s">
        <v>17</v>
      </c>
      <c r="H3691" t="s">
        <v>51</v>
      </c>
      <c r="I3691" s="9">
        <v>45398</v>
      </c>
      <c r="J3691" s="9">
        <v>45417</v>
      </c>
      <c r="K3691" s="9">
        <v>45428</v>
      </c>
      <c r="L3691" t="s">
        <v>19</v>
      </c>
      <c r="M3691" s="4">
        <v>66121</v>
      </c>
      <c r="N3691">
        <v>3.9</v>
      </c>
      <c r="O3691" t="s">
        <v>20</v>
      </c>
      <c r="P3691" s="5"/>
      <c r="Q3691" t="s">
        <v>21</v>
      </c>
      <c r="R3691" s="10" t="str">
        <f t="shared" si="114"/>
        <v>22-27</v>
      </c>
      <c r="S3691">
        <f t="shared" si="115"/>
        <v>30</v>
      </c>
    </row>
    <row r="3692" spans="1:19">
      <c r="A3692" t="s">
        <v>3766</v>
      </c>
      <c r="B3692" t="s">
        <v>30</v>
      </c>
      <c r="C3692" s="4">
        <v>36</v>
      </c>
      <c r="D3692" t="s">
        <v>14</v>
      </c>
      <c r="E3692" t="s">
        <v>65</v>
      </c>
      <c r="F3692" t="s">
        <v>78</v>
      </c>
      <c r="G3692" t="s">
        <v>27</v>
      </c>
      <c r="H3692" t="s">
        <v>18</v>
      </c>
      <c r="I3692" s="9">
        <v>45398</v>
      </c>
      <c r="J3692" s="9">
        <v>45415</v>
      </c>
      <c r="K3692" s="9">
        <v>45426</v>
      </c>
      <c r="L3692" t="s">
        <v>38</v>
      </c>
      <c r="M3692" s="5"/>
      <c r="P3692" s="4">
        <v>3</v>
      </c>
      <c r="Q3692" t="s">
        <v>28</v>
      </c>
      <c r="R3692" s="10" t="str">
        <f t="shared" si="114"/>
        <v>34-39</v>
      </c>
      <c r="S3692">
        <f t="shared" si="115"/>
        <v>28</v>
      </c>
    </row>
    <row r="3693" spans="1:19">
      <c r="A3693" t="s">
        <v>3767</v>
      </c>
      <c r="B3693" t="s">
        <v>13</v>
      </c>
      <c r="C3693" s="4">
        <v>25</v>
      </c>
      <c r="D3693" t="s">
        <v>24</v>
      </c>
      <c r="E3693" t="s">
        <v>43</v>
      </c>
      <c r="F3693" t="s">
        <v>31</v>
      </c>
      <c r="G3693" t="s">
        <v>27</v>
      </c>
      <c r="H3693" t="s">
        <v>37</v>
      </c>
      <c r="I3693" s="9">
        <v>45398</v>
      </c>
      <c r="J3693" s="9">
        <v>45410</v>
      </c>
      <c r="K3693" s="9">
        <v>45416</v>
      </c>
      <c r="L3693" t="s">
        <v>19</v>
      </c>
      <c r="M3693" s="4">
        <v>75668</v>
      </c>
      <c r="N3693">
        <v>3.7</v>
      </c>
      <c r="O3693" t="s">
        <v>20</v>
      </c>
      <c r="P3693" s="4">
        <v>4</v>
      </c>
      <c r="Q3693" t="s">
        <v>28</v>
      </c>
      <c r="R3693" s="10" t="str">
        <f t="shared" si="114"/>
        <v>22-27</v>
      </c>
      <c r="S3693">
        <f t="shared" si="115"/>
        <v>18</v>
      </c>
    </row>
    <row r="3694" spans="1:19">
      <c r="A3694" t="s">
        <v>3768</v>
      </c>
      <c r="B3694" t="s">
        <v>30</v>
      </c>
      <c r="C3694" s="4">
        <v>23</v>
      </c>
      <c r="D3694" t="s">
        <v>14</v>
      </c>
      <c r="E3694" t="s">
        <v>15</v>
      </c>
      <c r="F3694" t="s">
        <v>16</v>
      </c>
      <c r="G3694" t="s">
        <v>27</v>
      </c>
      <c r="H3694" t="s">
        <v>37</v>
      </c>
      <c r="I3694" s="9">
        <v>45398</v>
      </c>
      <c r="J3694" s="9">
        <v>45407</v>
      </c>
      <c r="K3694" s="9">
        <v>45418</v>
      </c>
      <c r="L3694" t="s">
        <v>19</v>
      </c>
      <c r="M3694" s="5"/>
      <c r="O3694" t="s">
        <v>20</v>
      </c>
      <c r="P3694" s="4">
        <v>4</v>
      </c>
      <c r="Q3694" t="s">
        <v>28</v>
      </c>
      <c r="R3694" s="10" t="str">
        <f t="shared" si="114"/>
        <v>22-27</v>
      </c>
      <c r="S3694">
        <f t="shared" si="115"/>
        <v>20</v>
      </c>
    </row>
    <row r="3695" spans="1:19">
      <c r="A3695" t="s">
        <v>3769</v>
      </c>
      <c r="B3695" t="s">
        <v>13</v>
      </c>
      <c r="C3695" s="4">
        <v>24</v>
      </c>
      <c r="D3695" t="s">
        <v>14</v>
      </c>
      <c r="E3695" t="s">
        <v>65</v>
      </c>
      <c r="F3695" t="s">
        <v>26</v>
      </c>
      <c r="G3695" t="s">
        <v>27</v>
      </c>
      <c r="H3695" t="s">
        <v>67</v>
      </c>
      <c r="I3695" s="9">
        <v>45399</v>
      </c>
      <c r="J3695" s="9">
        <v>45408</v>
      </c>
      <c r="K3695" s="9">
        <v>45420</v>
      </c>
      <c r="L3695" t="s">
        <v>19</v>
      </c>
      <c r="M3695" s="5"/>
      <c r="O3695" t="s">
        <v>20</v>
      </c>
      <c r="P3695" s="5"/>
      <c r="Q3695" t="s">
        <v>28</v>
      </c>
      <c r="R3695" s="10" t="str">
        <f t="shared" si="114"/>
        <v>22-27</v>
      </c>
      <c r="S3695">
        <f t="shared" si="115"/>
        <v>21</v>
      </c>
    </row>
    <row r="3696" spans="1:19">
      <c r="A3696" t="s">
        <v>3770</v>
      </c>
      <c r="B3696" t="s">
        <v>13</v>
      </c>
      <c r="C3696" s="4">
        <v>23</v>
      </c>
      <c r="D3696" t="s">
        <v>24</v>
      </c>
      <c r="E3696" t="s">
        <v>43</v>
      </c>
      <c r="F3696" t="s">
        <v>44</v>
      </c>
      <c r="G3696" t="s">
        <v>69</v>
      </c>
      <c r="H3696" t="s">
        <v>51</v>
      </c>
      <c r="I3696" s="9">
        <v>45399</v>
      </c>
      <c r="J3696" s="9">
        <v>45415</v>
      </c>
      <c r="K3696" s="9">
        <v>45420</v>
      </c>
      <c r="L3696" t="s">
        <v>38</v>
      </c>
      <c r="M3696" s="5"/>
      <c r="P3696" s="4">
        <v>5</v>
      </c>
      <c r="Q3696" t="s">
        <v>63</v>
      </c>
      <c r="R3696" s="10" t="str">
        <f t="shared" si="114"/>
        <v>22-27</v>
      </c>
      <c r="S3696">
        <f t="shared" si="115"/>
        <v>21</v>
      </c>
    </row>
    <row r="3697" spans="1:19">
      <c r="A3697" t="s">
        <v>3771</v>
      </c>
      <c r="B3697" t="s">
        <v>13</v>
      </c>
      <c r="C3697" s="4">
        <v>25</v>
      </c>
      <c r="D3697" t="s">
        <v>14</v>
      </c>
      <c r="E3697" t="s">
        <v>65</v>
      </c>
      <c r="F3697" t="s">
        <v>53</v>
      </c>
      <c r="G3697" t="s">
        <v>17</v>
      </c>
      <c r="H3697" t="s">
        <v>18</v>
      </c>
      <c r="I3697" s="9">
        <v>45399</v>
      </c>
      <c r="J3697" s="9">
        <v>45407</v>
      </c>
      <c r="K3697" s="9">
        <v>45411</v>
      </c>
      <c r="L3697" t="s">
        <v>19</v>
      </c>
      <c r="M3697" s="5"/>
      <c r="O3697" t="s">
        <v>20</v>
      </c>
      <c r="P3697" s="4">
        <v>4</v>
      </c>
      <c r="Q3697" t="s">
        <v>21</v>
      </c>
      <c r="R3697" s="10" t="str">
        <f t="shared" si="114"/>
        <v>22-27</v>
      </c>
      <c r="S3697">
        <f t="shared" si="115"/>
        <v>12</v>
      </c>
    </row>
    <row r="3698" spans="1:19">
      <c r="A3698" t="s">
        <v>3772</v>
      </c>
      <c r="B3698" t="s">
        <v>23</v>
      </c>
      <c r="C3698" s="4">
        <v>34</v>
      </c>
      <c r="D3698" t="s">
        <v>14</v>
      </c>
      <c r="E3698" t="s">
        <v>65</v>
      </c>
      <c r="F3698" t="s">
        <v>61</v>
      </c>
      <c r="G3698" t="s">
        <v>69</v>
      </c>
      <c r="H3698" t="s">
        <v>67</v>
      </c>
      <c r="I3698" s="9">
        <v>45399</v>
      </c>
      <c r="J3698" s="9">
        <v>45407</v>
      </c>
      <c r="K3698" s="9">
        <v>45416</v>
      </c>
      <c r="L3698" t="s">
        <v>56</v>
      </c>
      <c r="M3698" s="5"/>
      <c r="P3698" s="4">
        <v>5</v>
      </c>
      <c r="Q3698" t="s">
        <v>21</v>
      </c>
      <c r="R3698" s="10" t="str">
        <f t="shared" si="114"/>
        <v>34-39</v>
      </c>
      <c r="S3698">
        <f t="shared" si="115"/>
        <v>17</v>
      </c>
    </row>
    <row r="3699" spans="1:19">
      <c r="A3699" t="s">
        <v>3773</v>
      </c>
      <c r="B3699" t="s">
        <v>30</v>
      </c>
      <c r="C3699" s="4">
        <v>25</v>
      </c>
      <c r="D3699" t="s">
        <v>34</v>
      </c>
      <c r="E3699" t="s">
        <v>35</v>
      </c>
      <c r="F3699" t="s">
        <v>26</v>
      </c>
      <c r="G3699" t="s">
        <v>27</v>
      </c>
      <c r="H3699" t="s">
        <v>37</v>
      </c>
      <c r="I3699" s="9">
        <v>45399</v>
      </c>
      <c r="J3699" s="9">
        <v>45412</v>
      </c>
      <c r="K3699" s="9">
        <v>45416</v>
      </c>
      <c r="L3699" t="s">
        <v>19</v>
      </c>
      <c r="M3699" s="4">
        <v>74334</v>
      </c>
      <c r="N3699">
        <v>4.5999999999999996</v>
      </c>
      <c r="O3699" t="s">
        <v>20</v>
      </c>
      <c r="P3699" s="4">
        <v>5</v>
      </c>
      <c r="Q3699" t="s">
        <v>21</v>
      </c>
      <c r="R3699" s="10" t="str">
        <f t="shared" si="114"/>
        <v>22-27</v>
      </c>
      <c r="S3699">
        <f t="shared" si="115"/>
        <v>17</v>
      </c>
    </row>
    <row r="3700" spans="1:19">
      <c r="A3700" t="s">
        <v>3774</v>
      </c>
      <c r="B3700" t="s">
        <v>23</v>
      </c>
      <c r="C3700" s="4">
        <v>25</v>
      </c>
      <c r="D3700" t="s">
        <v>14</v>
      </c>
      <c r="E3700" t="s">
        <v>65</v>
      </c>
      <c r="F3700" t="s">
        <v>31</v>
      </c>
      <c r="G3700" t="s">
        <v>27</v>
      </c>
      <c r="H3700" t="s">
        <v>37</v>
      </c>
      <c r="I3700" s="9">
        <v>45400</v>
      </c>
      <c r="J3700" s="9">
        <v>45422</v>
      </c>
      <c r="K3700" s="9">
        <v>45428</v>
      </c>
      <c r="L3700" t="s">
        <v>56</v>
      </c>
      <c r="M3700" s="5"/>
      <c r="P3700" s="5"/>
      <c r="Q3700" t="s">
        <v>28</v>
      </c>
      <c r="R3700" s="10" t="str">
        <f t="shared" si="114"/>
        <v>22-27</v>
      </c>
      <c r="S3700">
        <f t="shared" si="115"/>
        <v>28</v>
      </c>
    </row>
    <row r="3701" spans="1:19">
      <c r="A3701" t="s">
        <v>3775</v>
      </c>
      <c r="B3701" t="s">
        <v>13</v>
      </c>
      <c r="C3701" s="4">
        <v>24</v>
      </c>
      <c r="D3701" t="s">
        <v>24</v>
      </c>
      <c r="E3701" t="s">
        <v>25</v>
      </c>
      <c r="F3701" t="s">
        <v>125</v>
      </c>
      <c r="G3701" t="s">
        <v>17</v>
      </c>
      <c r="H3701" t="s">
        <v>18</v>
      </c>
      <c r="I3701" s="9">
        <v>45400</v>
      </c>
      <c r="J3701" s="9">
        <v>45411</v>
      </c>
      <c r="K3701" s="9">
        <v>45417</v>
      </c>
      <c r="L3701" t="s">
        <v>19</v>
      </c>
      <c r="M3701" s="4">
        <v>100297</v>
      </c>
      <c r="N3701">
        <v>4.0999999999999996</v>
      </c>
      <c r="O3701" t="s">
        <v>20</v>
      </c>
      <c r="P3701" s="4">
        <v>1</v>
      </c>
      <c r="Q3701" t="s">
        <v>28</v>
      </c>
      <c r="R3701" s="10" t="str">
        <f t="shared" si="114"/>
        <v>22-27</v>
      </c>
      <c r="S3701">
        <f t="shared" si="115"/>
        <v>17</v>
      </c>
    </row>
    <row r="3702" spans="1:19">
      <c r="A3702" t="s">
        <v>3776</v>
      </c>
      <c r="B3702" t="s">
        <v>30</v>
      </c>
      <c r="C3702" s="4">
        <v>30</v>
      </c>
      <c r="D3702" t="s">
        <v>40</v>
      </c>
      <c r="E3702" t="s">
        <v>41</v>
      </c>
      <c r="F3702" t="s">
        <v>73</v>
      </c>
      <c r="G3702" t="s">
        <v>27</v>
      </c>
      <c r="H3702" t="s">
        <v>37</v>
      </c>
      <c r="I3702" s="9">
        <v>45400</v>
      </c>
      <c r="J3702" s="9">
        <v>45415</v>
      </c>
      <c r="K3702" s="9">
        <v>45421</v>
      </c>
      <c r="L3702" t="s">
        <v>145</v>
      </c>
      <c r="M3702" s="5"/>
      <c r="P3702" s="4">
        <v>4</v>
      </c>
      <c r="Q3702" t="s">
        <v>21</v>
      </c>
      <c r="R3702" s="10" t="str">
        <f t="shared" si="114"/>
        <v>28-33</v>
      </c>
      <c r="S3702">
        <f t="shared" si="115"/>
        <v>21</v>
      </c>
    </row>
    <row r="3703" spans="1:19">
      <c r="A3703" t="s">
        <v>3777</v>
      </c>
      <c r="B3703" t="s">
        <v>30</v>
      </c>
      <c r="C3703" s="4">
        <v>32</v>
      </c>
      <c r="D3703" t="s">
        <v>14</v>
      </c>
      <c r="E3703" t="s">
        <v>15</v>
      </c>
      <c r="F3703" t="s">
        <v>44</v>
      </c>
      <c r="G3703" t="s">
        <v>27</v>
      </c>
      <c r="H3703" t="s">
        <v>37</v>
      </c>
      <c r="I3703" s="9">
        <v>45400</v>
      </c>
      <c r="J3703" s="9">
        <v>45422</v>
      </c>
      <c r="K3703" s="9">
        <v>45427</v>
      </c>
      <c r="L3703" t="s">
        <v>19</v>
      </c>
      <c r="M3703" s="4">
        <v>55120</v>
      </c>
      <c r="N3703">
        <v>4.0999999999999996</v>
      </c>
      <c r="O3703" t="s">
        <v>20</v>
      </c>
      <c r="P3703" s="4">
        <v>5</v>
      </c>
      <c r="Q3703" t="s">
        <v>28</v>
      </c>
      <c r="R3703" s="10" t="str">
        <f t="shared" si="114"/>
        <v>28-33</v>
      </c>
      <c r="S3703">
        <f t="shared" si="115"/>
        <v>27</v>
      </c>
    </row>
    <row r="3704" spans="1:19">
      <c r="A3704" t="s">
        <v>3778</v>
      </c>
      <c r="B3704" t="s">
        <v>13</v>
      </c>
      <c r="C3704" s="4">
        <v>33</v>
      </c>
      <c r="D3704" t="s">
        <v>24</v>
      </c>
      <c r="E3704" t="s">
        <v>25</v>
      </c>
      <c r="F3704" t="s">
        <v>36</v>
      </c>
      <c r="G3704" t="s">
        <v>17</v>
      </c>
      <c r="H3704" t="s">
        <v>48</v>
      </c>
      <c r="I3704" s="9">
        <v>45400</v>
      </c>
      <c r="J3704" s="9">
        <v>45413</v>
      </c>
      <c r="K3704" s="9">
        <v>45423</v>
      </c>
      <c r="L3704" t="s">
        <v>19</v>
      </c>
      <c r="M3704" s="4">
        <v>77928</v>
      </c>
      <c r="N3704">
        <v>5</v>
      </c>
      <c r="O3704" t="s">
        <v>20</v>
      </c>
      <c r="P3704" s="4">
        <v>2</v>
      </c>
      <c r="Q3704" t="s">
        <v>28</v>
      </c>
      <c r="R3704" s="10" t="str">
        <f t="shared" si="114"/>
        <v>28-33</v>
      </c>
      <c r="S3704">
        <f t="shared" si="115"/>
        <v>23</v>
      </c>
    </row>
    <row r="3705" spans="1:19">
      <c r="A3705" t="s">
        <v>3779</v>
      </c>
      <c r="B3705" t="s">
        <v>30</v>
      </c>
      <c r="C3705" s="4">
        <v>25</v>
      </c>
      <c r="D3705" t="s">
        <v>24</v>
      </c>
      <c r="E3705" t="s">
        <v>43</v>
      </c>
      <c r="F3705" t="s">
        <v>61</v>
      </c>
      <c r="G3705" t="s">
        <v>17</v>
      </c>
      <c r="H3705" t="s">
        <v>37</v>
      </c>
      <c r="I3705" s="9">
        <v>45401</v>
      </c>
      <c r="J3705" s="9">
        <v>45418</v>
      </c>
      <c r="K3705" s="9">
        <v>45423</v>
      </c>
      <c r="L3705" t="s">
        <v>19</v>
      </c>
      <c r="M3705" s="5"/>
      <c r="O3705" t="s">
        <v>20</v>
      </c>
      <c r="P3705" s="4">
        <v>4</v>
      </c>
      <c r="Q3705" t="s">
        <v>28</v>
      </c>
      <c r="R3705" s="10" t="str">
        <f t="shared" si="114"/>
        <v>22-27</v>
      </c>
      <c r="S3705">
        <f t="shared" si="115"/>
        <v>22</v>
      </c>
    </row>
    <row r="3706" spans="1:19">
      <c r="A3706" t="s">
        <v>3780</v>
      </c>
      <c r="B3706" t="s">
        <v>23</v>
      </c>
      <c r="C3706" s="4">
        <v>41</v>
      </c>
      <c r="D3706" t="s">
        <v>14</v>
      </c>
      <c r="E3706" t="s">
        <v>15</v>
      </c>
      <c r="F3706" t="s">
        <v>106</v>
      </c>
      <c r="G3706" t="s">
        <v>27</v>
      </c>
      <c r="H3706" t="s">
        <v>48</v>
      </c>
      <c r="I3706" s="9">
        <v>45401</v>
      </c>
      <c r="J3706" s="9">
        <v>45419</v>
      </c>
      <c r="K3706" s="9">
        <v>45423</v>
      </c>
      <c r="L3706" t="s">
        <v>19</v>
      </c>
      <c r="M3706" s="4">
        <v>196421</v>
      </c>
      <c r="N3706">
        <v>4.5</v>
      </c>
      <c r="O3706" t="s">
        <v>20</v>
      </c>
      <c r="P3706" s="4">
        <v>4</v>
      </c>
      <c r="Q3706" t="s">
        <v>28</v>
      </c>
      <c r="R3706" s="10" t="str">
        <f t="shared" si="114"/>
        <v>40-45</v>
      </c>
      <c r="S3706">
        <f t="shared" si="115"/>
        <v>22</v>
      </c>
    </row>
    <row r="3707" spans="1:19">
      <c r="A3707" t="s">
        <v>3781</v>
      </c>
      <c r="B3707" t="s">
        <v>30</v>
      </c>
      <c r="C3707" s="4">
        <v>29</v>
      </c>
      <c r="D3707" t="s">
        <v>24</v>
      </c>
      <c r="E3707" t="s">
        <v>25</v>
      </c>
      <c r="F3707" t="s">
        <v>31</v>
      </c>
      <c r="G3707" t="s">
        <v>27</v>
      </c>
      <c r="H3707" t="s">
        <v>37</v>
      </c>
      <c r="I3707" s="9">
        <v>45401</v>
      </c>
      <c r="J3707" s="9">
        <v>45421</v>
      </c>
      <c r="K3707" s="9">
        <v>45432</v>
      </c>
      <c r="L3707" t="s">
        <v>19</v>
      </c>
      <c r="M3707" s="4">
        <v>84441</v>
      </c>
      <c r="N3707">
        <v>4</v>
      </c>
      <c r="O3707" t="s">
        <v>20</v>
      </c>
      <c r="P3707" s="4">
        <v>5</v>
      </c>
      <c r="Q3707" t="s">
        <v>21</v>
      </c>
      <c r="R3707" s="10" t="str">
        <f t="shared" si="114"/>
        <v>28-33</v>
      </c>
      <c r="S3707">
        <f t="shared" si="115"/>
        <v>31</v>
      </c>
    </row>
    <row r="3708" spans="1:19">
      <c r="A3708" t="s">
        <v>3782</v>
      </c>
      <c r="B3708" t="s">
        <v>30</v>
      </c>
      <c r="C3708" s="4">
        <v>25</v>
      </c>
      <c r="D3708" t="s">
        <v>34</v>
      </c>
      <c r="E3708" t="s">
        <v>35</v>
      </c>
      <c r="F3708" t="s">
        <v>78</v>
      </c>
      <c r="G3708" t="s">
        <v>32</v>
      </c>
      <c r="H3708" t="s">
        <v>67</v>
      </c>
      <c r="I3708" s="9">
        <v>45401</v>
      </c>
      <c r="J3708" s="9">
        <v>45418</v>
      </c>
      <c r="K3708" s="9">
        <v>45422</v>
      </c>
      <c r="L3708" t="s">
        <v>38</v>
      </c>
      <c r="M3708" s="5"/>
      <c r="P3708" s="4">
        <v>5</v>
      </c>
      <c r="Q3708" t="s">
        <v>28</v>
      </c>
      <c r="R3708" s="10" t="str">
        <f t="shared" si="114"/>
        <v>22-27</v>
      </c>
      <c r="S3708">
        <f t="shared" si="115"/>
        <v>21</v>
      </c>
    </row>
    <row r="3709" spans="1:19">
      <c r="A3709" t="s">
        <v>3783</v>
      </c>
      <c r="B3709" t="s">
        <v>13</v>
      </c>
      <c r="C3709" s="4">
        <v>29</v>
      </c>
      <c r="D3709" t="s">
        <v>14</v>
      </c>
      <c r="E3709" t="s">
        <v>65</v>
      </c>
      <c r="F3709" t="s">
        <v>73</v>
      </c>
      <c r="G3709" t="s">
        <v>27</v>
      </c>
      <c r="H3709" t="s">
        <v>48</v>
      </c>
      <c r="I3709" s="9">
        <v>45402</v>
      </c>
      <c r="J3709" s="9">
        <v>45421</v>
      </c>
      <c r="K3709" s="9">
        <v>45430</v>
      </c>
      <c r="L3709" t="s">
        <v>19</v>
      </c>
      <c r="M3709" s="4">
        <v>220525</v>
      </c>
      <c r="N3709">
        <v>3.6</v>
      </c>
      <c r="O3709" t="s">
        <v>45</v>
      </c>
      <c r="P3709" s="4">
        <v>5</v>
      </c>
      <c r="Q3709" t="s">
        <v>21</v>
      </c>
      <c r="R3709" s="10" t="str">
        <f t="shared" si="114"/>
        <v>28-33</v>
      </c>
      <c r="S3709">
        <f t="shared" si="115"/>
        <v>28</v>
      </c>
    </row>
    <row r="3710" spans="1:19">
      <c r="A3710" t="s">
        <v>3784</v>
      </c>
      <c r="B3710" t="s">
        <v>13</v>
      </c>
      <c r="C3710" s="4">
        <v>31</v>
      </c>
      <c r="D3710" t="s">
        <v>24</v>
      </c>
      <c r="E3710" t="s">
        <v>43</v>
      </c>
      <c r="F3710" t="s">
        <v>78</v>
      </c>
      <c r="G3710" t="s">
        <v>69</v>
      </c>
      <c r="H3710" t="s">
        <v>18</v>
      </c>
      <c r="I3710" s="9">
        <v>45403</v>
      </c>
      <c r="J3710" s="9">
        <v>45422</v>
      </c>
      <c r="K3710" s="9">
        <v>45427</v>
      </c>
      <c r="L3710" t="s">
        <v>19</v>
      </c>
      <c r="M3710" s="4">
        <v>64782</v>
      </c>
      <c r="N3710">
        <v>4</v>
      </c>
      <c r="O3710" t="s">
        <v>20</v>
      </c>
      <c r="P3710" s="4">
        <v>4</v>
      </c>
      <c r="Q3710" t="s">
        <v>21</v>
      </c>
      <c r="R3710" s="10" t="str">
        <f t="shared" si="114"/>
        <v>28-33</v>
      </c>
      <c r="S3710">
        <f t="shared" si="115"/>
        <v>24</v>
      </c>
    </row>
    <row r="3711" spans="1:19">
      <c r="A3711" t="s">
        <v>3785</v>
      </c>
      <c r="B3711" t="s">
        <v>23</v>
      </c>
      <c r="C3711" s="4">
        <v>25</v>
      </c>
      <c r="D3711" t="s">
        <v>24</v>
      </c>
      <c r="E3711" t="s">
        <v>43</v>
      </c>
      <c r="F3711" t="s">
        <v>50</v>
      </c>
      <c r="G3711" t="s">
        <v>69</v>
      </c>
      <c r="H3711" t="s">
        <v>37</v>
      </c>
      <c r="I3711" s="9">
        <v>45403</v>
      </c>
      <c r="J3711" s="9">
        <v>45423</v>
      </c>
      <c r="K3711" s="9">
        <v>45435</v>
      </c>
      <c r="L3711" t="s">
        <v>19</v>
      </c>
      <c r="M3711" s="4">
        <v>58011</v>
      </c>
      <c r="N3711">
        <v>4.0999999999999996</v>
      </c>
      <c r="O3711" t="s">
        <v>20</v>
      </c>
      <c r="P3711" s="5"/>
      <c r="Q3711" t="s">
        <v>28</v>
      </c>
      <c r="R3711" s="10" t="str">
        <f t="shared" si="114"/>
        <v>22-27</v>
      </c>
      <c r="S3711">
        <f t="shared" si="115"/>
        <v>32</v>
      </c>
    </row>
    <row r="3712" spans="1:19">
      <c r="A3712" t="s">
        <v>3786</v>
      </c>
      <c r="B3712" t="s">
        <v>13</v>
      </c>
      <c r="C3712" s="4">
        <v>29</v>
      </c>
      <c r="D3712" t="s">
        <v>14</v>
      </c>
      <c r="E3712" t="s">
        <v>65</v>
      </c>
      <c r="F3712" t="s">
        <v>36</v>
      </c>
      <c r="G3712" t="s">
        <v>69</v>
      </c>
      <c r="H3712" t="s">
        <v>67</v>
      </c>
      <c r="I3712" s="9">
        <v>45403</v>
      </c>
      <c r="J3712" s="9">
        <v>45411</v>
      </c>
      <c r="K3712" s="9">
        <v>45419</v>
      </c>
      <c r="L3712" t="s">
        <v>19</v>
      </c>
      <c r="M3712" s="4">
        <v>57357</v>
      </c>
      <c r="N3712">
        <v>4.5</v>
      </c>
      <c r="O3712" t="s">
        <v>20</v>
      </c>
      <c r="P3712" s="4">
        <v>5</v>
      </c>
      <c r="Q3712" t="s">
        <v>28</v>
      </c>
      <c r="R3712" s="10" t="str">
        <f t="shared" si="114"/>
        <v>28-33</v>
      </c>
      <c r="S3712">
        <f t="shared" si="115"/>
        <v>16</v>
      </c>
    </row>
    <row r="3713" spans="1:19">
      <c r="A3713" t="s">
        <v>3787</v>
      </c>
      <c r="B3713" t="s">
        <v>30</v>
      </c>
      <c r="C3713" s="4">
        <v>33</v>
      </c>
      <c r="D3713" t="s">
        <v>14</v>
      </c>
      <c r="E3713" t="s">
        <v>15</v>
      </c>
      <c r="F3713" t="s">
        <v>31</v>
      </c>
      <c r="G3713" t="s">
        <v>27</v>
      </c>
      <c r="H3713" t="s">
        <v>37</v>
      </c>
      <c r="I3713" s="9">
        <v>45403</v>
      </c>
      <c r="J3713" s="9">
        <v>45411</v>
      </c>
      <c r="K3713" s="9">
        <v>45418</v>
      </c>
      <c r="L3713" t="s">
        <v>19</v>
      </c>
      <c r="M3713" s="4">
        <v>89383</v>
      </c>
      <c r="N3713">
        <v>3.7</v>
      </c>
      <c r="O3713" t="s">
        <v>20</v>
      </c>
      <c r="P3713" s="4">
        <v>4</v>
      </c>
      <c r="Q3713" t="s">
        <v>21</v>
      </c>
      <c r="R3713" s="10" t="str">
        <f t="shared" si="114"/>
        <v>28-33</v>
      </c>
      <c r="S3713">
        <f t="shared" si="115"/>
        <v>15</v>
      </c>
    </row>
    <row r="3714" spans="1:19">
      <c r="A3714" t="s">
        <v>3788</v>
      </c>
      <c r="B3714" t="s">
        <v>30</v>
      </c>
      <c r="C3714" s="4">
        <v>40</v>
      </c>
      <c r="D3714" t="s">
        <v>14</v>
      </c>
      <c r="E3714" t="s">
        <v>65</v>
      </c>
      <c r="F3714" t="s">
        <v>44</v>
      </c>
      <c r="G3714" t="s">
        <v>27</v>
      </c>
      <c r="H3714" t="s">
        <v>37</v>
      </c>
      <c r="I3714" s="9">
        <v>45403</v>
      </c>
      <c r="J3714" s="9">
        <v>45415</v>
      </c>
      <c r="K3714" s="9">
        <v>45419</v>
      </c>
      <c r="L3714" t="s">
        <v>19</v>
      </c>
      <c r="M3714" s="4">
        <v>59555</v>
      </c>
      <c r="N3714">
        <v>4.7</v>
      </c>
      <c r="O3714" t="s">
        <v>20</v>
      </c>
      <c r="P3714" s="4">
        <v>4</v>
      </c>
      <c r="Q3714" t="s">
        <v>28</v>
      </c>
      <c r="R3714" s="10" t="str">
        <f t="shared" si="114"/>
        <v>40-45</v>
      </c>
      <c r="S3714">
        <f t="shared" si="115"/>
        <v>16</v>
      </c>
    </row>
    <row r="3715" spans="1:19">
      <c r="A3715" t="s">
        <v>3789</v>
      </c>
      <c r="B3715" t="s">
        <v>30</v>
      </c>
      <c r="C3715" s="4">
        <v>29</v>
      </c>
      <c r="D3715" t="s">
        <v>14</v>
      </c>
      <c r="E3715" t="s">
        <v>65</v>
      </c>
      <c r="F3715" t="s">
        <v>16</v>
      </c>
      <c r="G3715" t="s">
        <v>69</v>
      </c>
      <c r="H3715" t="s">
        <v>37</v>
      </c>
      <c r="I3715" s="9">
        <v>45403</v>
      </c>
      <c r="J3715" s="9">
        <v>45419</v>
      </c>
      <c r="K3715" s="9">
        <v>45428</v>
      </c>
      <c r="L3715" t="s">
        <v>56</v>
      </c>
      <c r="M3715" s="5"/>
      <c r="P3715" s="4">
        <v>3</v>
      </c>
      <c r="Q3715" t="s">
        <v>28</v>
      </c>
      <c r="R3715" s="10" t="str">
        <f t="shared" ref="R3715:R3778" si="116">IF(AND(C3715&gt;=22,C3715&lt;=27),"22-27",
 IF(AND(C3715&gt;=28,C3715&lt;=33),"28-33",
 IF(AND(C3715&gt;=34,C3715&lt;=39),"34-39",
 IF(AND(C3715&gt;=40,C3715&lt;=45),"40-45",
 IF(AND(C3715&gt;=46,C3715&lt;=51),"46-51",
 IF(AND(C3715&gt;=52,C3715&lt;=57),"52-57","Other"))))))</f>
        <v>28-33</v>
      </c>
      <c r="S3715">
        <f t="shared" ref="S3715:S3778" si="117">K3715-I3715</f>
        <v>25</v>
      </c>
    </row>
    <row r="3716" spans="1:19">
      <c r="A3716" t="s">
        <v>3790</v>
      </c>
      <c r="B3716" t="s">
        <v>23</v>
      </c>
      <c r="C3716" s="4">
        <v>26</v>
      </c>
      <c r="D3716" t="s">
        <v>24</v>
      </c>
      <c r="E3716" t="s">
        <v>25</v>
      </c>
      <c r="F3716" t="s">
        <v>31</v>
      </c>
      <c r="G3716" t="s">
        <v>27</v>
      </c>
      <c r="H3716" t="s">
        <v>67</v>
      </c>
      <c r="I3716" s="9">
        <v>45403</v>
      </c>
      <c r="J3716" s="9">
        <v>45420</v>
      </c>
      <c r="K3716" s="9">
        <v>45429</v>
      </c>
      <c r="L3716" t="s">
        <v>19</v>
      </c>
      <c r="M3716" s="4">
        <v>74336</v>
      </c>
      <c r="N3716">
        <v>3.9</v>
      </c>
      <c r="O3716" t="s">
        <v>20</v>
      </c>
      <c r="P3716" s="4">
        <v>4</v>
      </c>
      <c r="Q3716" t="s">
        <v>28</v>
      </c>
      <c r="R3716" s="10" t="str">
        <f t="shared" si="116"/>
        <v>22-27</v>
      </c>
      <c r="S3716">
        <f t="shared" si="117"/>
        <v>26</v>
      </c>
    </row>
    <row r="3717" spans="1:19">
      <c r="A3717" t="s">
        <v>3791</v>
      </c>
      <c r="B3717" t="s">
        <v>13</v>
      </c>
      <c r="C3717" s="4">
        <v>28</v>
      </c>
      <c r="D3717" t="s">
        <v>24</v>
      </c>
      <c r="E3717" t="s">
        <v>43</v>
      </c>
      <c r="F3717" t="s">
        <v>53</v>
      </c>
      <c r="G3717" t="s">
        <v>27</v>
      </c>
      <c r="H3717" t="s">
        <v>51</v>
      </c>
      <c r="I3717" s="9">
        <v>45403</v>
      </c>
      <c r="J3717" s="9">
        <v>45417</v>
      </c>
      <c r="K3717" s="9">
        <v>45423</v>
      </c>
      <c r="L3717" t="s">
        <v>56</v>
      </c>
      <c r="M3717" s="5"/>
      <c r="P3717" s="4">
        <v>4</v>
      </c>
      <c r="Q3717" t="s">
        <v>28</v>
      </c>
      <c r="R3717" s="10" t="str">
        <f t="shared" si="116"/>
        <v>28-33</v>
      </c>
      <c r="S3717">
        <f t="shared" si="117"/>
        <v>20</v>
      </c>
    </row>
    <row r="3718" spans="1:19">
      <c r="A3718" t="s">
        <v>3792</v>
      </c>
      <c r="B3718" t="s">
        <v>13</v>
      </c>
      <c r="C3718" s="4">
        <v>34</v>
      </c>
      <c r="D3718" t="s">
        <v>24</v>
      </c>
      <c r="E3718" t="s">
        <v>43</v>
      </c>
      <c r="F3718" t="s">
        <v>53</v>
      </c>
      <c r="G3718" t="s">
        <v>27</v>
      </c>
      <c r="H3718" t="s">
        <v>67</v>
      </c>
      <c r="I3718" s="9">
        <v>45404</v>
      </c>
      <c r="J3718" s="9">
        <v>45416</v>
      </c>
      <c r="K3718" s="9">
        <v>45425</v>
      </c>
      <c r="L3718" t="s">
        <v>19</v>
      </c>
      <c r="M3718" s="4">
        <v>55630</v>
      </c>
      <c r="N3718">
        <v>3.7</v>
      </c>
      <c r="O3718" t="s">
        <v>20</v>
      </c>
      <c r="P3718" s="4">
        <v>4</v>
      </c>
      <c r="Q3718" t="s">
        <v>28</v>
      </c>
      <c r="R3718" s="10" t="str">
        <f t="shared" si="116"/>
        <v>34-39</v>
      </c>
      <c r="S3718">
        <f t="shared" si="117"/>
        <v>21</v>
      </c>
    </row>
    <row r="3719" spans="1:19">
      <c r="A3719" t="s">
        <v>3793</v>
      </c>
      <c r="B3719" t="s">
        <v>13</v>
      </c>
      <c r="C3719" s="4">
        <v>29</v>
      </c>
      <c r="D3719" t="s">
        <v>14</v>
      </c>
      <c r="E3719" t="s">
        <v>65</v>
      </c>
      <c r="F3719" t="s">
        <v>86</v>
      </c>
      <c r="G3719" t="s">
        <v>27</v>
      </c>
      <c r="H3719" t="s">
        <v>48</v>
      </c>
      <c r="I3719" s="9">
        <v>45404</v>
      </c>
      <c r="J3719" s="9">
        <v>45418</v>
      </c>
      <c r="K3719" s="9">
        <v>45430</v>
      </c>
      <c r="L3719" t="s">
        <v>19</v>
      </c>
      <c r="M3719" s="4">
        <v>149872</v>
      </c>
      <c r="N3719">
        <v>4.5999999999999996</v>
      </c>
      <c r="O3719" t="s">
        <v>20</v>
      </c>
      <c r="P3719" s="4">
        <v>3</v>
      </c>
      <c r="Q3719" t="s">
        <v>28</v>
      </c>
      <c r="R3719" s="10" t="str">
        <f t="shared" si="116"/>
        <v>28-33</v>
      </c>
      <c r="S3719">
        <f t="shared" si="117"/>
        <v>26</v>
      </c>
    </row>
    <row r="3720" spans="1:19">
      <c r="A3720" t="s">
        <v>3794</v>
      </c>
      <c r="B3720" t="s">
        <v>13</v>
      </c>
      <c r="C3720" s="4">
        <v>33</v>
      </c>
      <c r="D3720" t="s">
        <v>40</v>
      </c>
      <c r="E3720" t="s">
        <v>41</v>
      </c>
      <c r="F3720" t="s">
        <v>73</v>
      </c>
      <c r="G3720" t="s">
        <v>32</v>
      </c>
      <c r="H3720" t="s">
        <v>37</v>
      </c>
      <c r="I3720" s="9">
        <v>45404</v>
      </c>
      <c r="J3720" s="9">
        <v>45422</v>
      </c>
      <c r="K3720" s="9">
        <v>45426</v>
      </c>
      <c r="L3720" t="s">
        <v>38</v>
      </c>
      <c r="M3720" s="5"/>
      <c r="P3720" s="4">
        <v>4</v>
      </c>
      <c r="Q3720" t="s">
        <v>21</v>
      </c>
      <c r="R3720" s="10" t="str">
        <f t="shared" si="116"/>
        <v>28-33</v>
      </c>
      <c r="S3720">
        <f t="shared" si="117"/>
        <v>22</v>
      </c>
    </row>
    <row r="3721" spans="1:19">
      <c r="A3721" t="s">
        <v>3795</v>
      </c>
      <c r="B3721" t="s">
        <v>13</v>
      </c>
      <c r="C3721" s="4">
        <v>26</v>
      </c>
      <c r="D3721" t="s">
        <v>14</v>
      </c>
      <c r="E3721" t="s">
        <v>15</v>
      </c>
      <c r="F3721" t="s">
        <v>26</v>
      </c>
      <c r="G3721" t="s">
        <v>69</v>
      </c>
      <c r="H3721" t="s">
        <v>51</v>
      </c>
      <c r="I3721" s="9">
        <v>45405</v>
      </c>
      <c r="J3721" s="9">
        <v>45418</v>
      </c>
      <c r="K3721" s="9">
        <v>45428</v>
      </c>
      <c r="L3721" t="s">
        <v>19</v>
      </c>
      <c r="M3721" s="4">
        <v>51677</v>
      </c>
      <c r="N3721">
        <v>4.0999999999999996</v>
      </c>
      <c r="O3721" t="s">
        <v>20</v>
      </c>
      <c r="P3721" s="4">
        <v>4</v>
      </c>
      <c r="Q3721" t="s">
        <v>28</v>
      </c>
      <c r="R3721" s="10" t="str">
        <f t="shared" si="116"/>
        <v>22-27</v>
      </c>
      <c r="S3721">
        <f t="shared" si="117"/>
        <v>23</v>
      </c>
    </row>
    <row r="3722" spans="1:19">
      <c r="A3722" t="s">
        <v>3796</v>
      </c>
      <c r="B3722" t="s">
        <v>13</v>
      </c>
      <c r="C3722" s="4">
        <v>27</v>
      </c>
      <c r="D3722" t="s">
        <v>14</v>
      </c>
      <c r="E3722" t="s">
        <v>15</v>
      </c>
      <c r="F3722" t="s">
        <v>31</v>
      </c>
      <c r="G3722" t="s">
        <v>32</v>
      </c>
      <c r="H3722" t="s">
        <v>18</v>
      </c>
      <c r="I3722" s="9">
        <v>45405</v>
      </c>
      <c r="J3722" s="9">
        <v>45415</v>
      </c>
      <c r="K3722" s="9">
        <v>45425</v>
      </c>
      <c r="L3722" t="s">
        <v>56</v>
      </c>
      <c r="M3722" s="5"/>
      <c r="P3722" s="4">
        <v>4</v>
      </c>
      <c r="Q3722" t="s">
        <v>21</v>
      </c>
      <c r="R3722" s="10" t="str">
        <f t="shared" si="116"/>
        <v>22-27</v>
      </c>
      <c r="S3722">
        <f t="shared" si="117"/>
        <v>20</v>
      </c>
    </row>
    <row r="3723" spans="1:19">
      <c r="A3723" t="s">
        <v>3797</v>
      </c>
      <c r="B3723" t="s">
        <v>30</v>
      </c>
      <c r="C3723" s="4">
        <v>27</v>
      </c>
      <c r="D3723" t="s">
        <v>14</v>
      </c>
      <c r="E3723" t="s">
        <v>15</v>
      </c>
      <c r="F3723" t="s">
        <v>36</v>
      </c>
      <c r="G3723" t="s">
        <v>17</v>
      </c>
      <c r="H3723" t="s">
        <v>37</v>
      </c>
      <c r="I3723" s="9">
        <v>45405</v>
      </c>
      <c r="J3723" s="9">
        <v>45427</v>
      </c>
      <c r="K3723" s="9">
        <v>45431</v>
      </c>
      <c r="L3723" t="s">
        <v>19</v>
      </c>
      <c r="M3723" s="5"/>
      <c r="O3723" t="s">
        <v>20</v>
      </c>
      <c r="P3723" s="4">
        <v>2</v>
      </c>
      <c r="Q3723" t="s">
        <v>28</v>
      </c>
      <c r="R3723" s="10" t="str">
        <f t="shared" si="116"/>
        <v>22-27</v>
      </c>
      <c r="S3723">
        <f t="shared" si="117"/>
        <v>26</v>
      </c>
    </row>
    <row r="3724" spans="1:19">
      <c r="A3724" t="s">
        <v>3798</v>
      </c>
      <c r="B3724" t="s">
        <v>23</v>
      </c>
      <c r="C3724" s="4">
        <v>39</v>
      </c>
      <c r="D3724" t="s">
        <v>24</v>
      </c>
      <c r="E3724" t="s">
        <v>25</v>
      </c>
      <c r="F3724" t="s">
        <v>16</v>
      </c>
      <c r="G3724" t="s">
        <v>27</v>
      </c>
      <c r="H3724" t="s">
        <v>37</v>
      </c>
      <c r="I3724" s="9">
        <v>45405</v>
      </c>
      <c r="J3724" s="9">
        <v>45421</v>
      </c>
      <c r="K3724" s="9">
        <v>45426</v>
      </c>
      <c r="L3724" t="s">
        <v>19</v>
      </c>
      <c r="M3724" s="4">
        <v>54127</v>
      </c>
      <c r="N3724">
        <v>3.9</v>
      </c>
      <c r="O3724" t="s">
        <v>20</v>
      </c>
      <c r="P3724" s="4">
        <v>4</v>
      </c>
      <c r="Q3724" t="s">
        <v>28</v>
      </c>
      <c r="R3724" s="10" t="str">
        <f t="shared" si="116"/>
        <v>34-39</v>
      </c>
      <c r="S3724">
        <f t="shared" si="117"/>
        <v>21</v>
      </c>
    </row>
    <row r="3725" spans="1:19">
      <c r="A3725" t="s">
        <v>3799</v>
      </c>
      <c r="B3725" t="s">
        <v>13</v>
      </c>
      <c r="C3725" s="4">
        <v>28</v>
      </c>
      <c r="D3725" t="s">
        <v>129</v>
      </c>
      <c r="E3725" t="s">
        <v>130</v>
      </c>
      <c r="F3725" t="s">
        <v>96</v>
      </c>
      <c r="G3725" t="s">
        <v>17</v>
      </c>
      <c r="H3725" t="s">
        <v>37</v>
      </c>
      <c r="I3725" s="9">
        <v>45405</v>
      </c>
      <c r="J3725" s="9">
        <v>45413</v>
      </c>
      <c r="K3725" s="9">
        <v>45420</v>
      </c>
      <c r="L3725" t="s">
        <v>56</v>
      </c>
      <c r="M3725" s="5"/>
      <c r="P3725" s="4">
        <v>4</v>
      </c>
      <c r="Q3725" t="s">
        <v>28</v>
      </c>
      <c r="R3725" s="10" t="str">
        <f t="shared" si="116"/>
        <v>28-33</v>
      </c>
      <c r="S3725">
        <f t="shared" si="117"/>
        <v>15</v>
      </c>
    </row>
    <row r="3726" spans="1:19">
      <c r="A3726" t="s">
        <v>3800</v>
      </c>
      <c r="B3726" t="s">
        <v>13</v>
      </c>
      <c r="C3726" s="4">
        <v>49</v>
      </c>
      <c r="D3726" t="s">
        <v>34</v>
      </c>
      <c r="E3726" t="s">
        <v>47</v>
      </c>
      <c r="F3726" t="s">
        <v>50</v>
      </c>
      <c r="G3726" t="s">
        <v>27</v>
      </c>
      <c r="H3726" t="s">
        <v>48</v>
      </c>
      <c r="I3726" s="9">
        <v>45405</v>
      </c>
      <c r="J3726" s="9">
        <v>45422</v>
      </c>
      <c r="K3726" s="9">
        <v>45434</v>
      </c>
      <c r="L3726" t="s">
        <v>19</v>
      </c>
      <c r="M3726" s="4">
        <v>33837</v>
      </c>
      <c r="N3726">
        <v>4.7</v>
      </c>
      <c r="O3726" t="s">
        <v>20</v>
      </c>
      <c r="P3726" s="4">
        <v>5</v>
      </c>
      <c r="Q3726" t="s">
        <v>21</v>
      </c>
      <c r="R3726" s="10" t="str">
        <f t="shared" si="116"/>
        <v>46-51</v>
      </c>
      <c r="S3726">
        <f t="shared" si="117"/>
        <v>29</v>
      </c>
    </row>
    <row r="3727" spans="1:19">
      <c r="A3727" t="s">
        <v>3801</v>
      </c>
      <c r="B3727" t="s">
        <v>23</v>
      </c>
      <c r="C3727" s="4">
        <v>36</v>
      </c>
      <c r="D3727" t="s">
        <v>34</v>
      </c>
      <c r="E3727" t="s">
        <v>35</v>
      </c>
      <c r="F3727" t="s">
        <v>106</v>
      </c>
      <c r="G3727" t="s">
        <v>27</v>
      </c>
      <c r="H3727" t="s">
        <v>37</v>
      </c>
      <c r="I3727" s="9">
        <v>45405</v>
      </c>
      <c r="J3727" s="9">
        <v>45415</v>
      </c>
      <c r="K3727" s="9">
        <v>45421</v>
      </c>
      <c r="L3727" t="s">
        <v>38</v>
      </c>
      <c r="M3727" s="5"/>
      <c r="P3727" s="4">
        <v>5</v>
      </c>
      <c r="Q3727" t="s">
        <v>28</v>
      </c>
      <c r="R3727" s="10" t="str">
        <f t="shared" si="116"/>
        <v>34-39</v>
      </c>
      <c r="S3727">
        <f t="shared" si="117"/>
        <v>16</v>
      </c>
    </row>
    <row r="3728" spans="1:19">
      <c r="A3728" t="s">
        <v>3802</v>
      </c>
      <c r="B3728" t="s">
        <v>13</v>
      </c>
      <c r="C3728" s="4">
        <v>34</v>
      </c>
      <c r="D3728" t="s">
        <v>14</v>
      </c>
      <c r="E3728" t="s">
        <v>65</v>
      </c>
      <c r="F3728" t="s">
        <v>96</v>
      </c>
      <c r="G3728" t="s">
        <v>27</v>
      </c>
      <c r="H3728" t="s">
        <v>37</v>
      </c>
      <c r="I3728" s="9">
        <v>45406</v>
      </c>
      <c r="J3728" s="9">
        <v>45418</v>
      </c>
      <c r="K3728" s="9">
        <v>45426</v>
      </c>
      <c r="L3728" t="s">
        <v>19</v>
      </c>
      <c r="M3728" s="4">
        <v>51028</v>
      </c>
      <c r="N3728">
        <v>4.5999999999999996</v>
      </c>
      <c r="O3728" t="s">
        <v>45</v>
      </c>
      <c r="P3728" s="4">
        <v>2</v>
      </c>
      <c r="Q3728" t="s">
        <v>28</v>
      </c>
      <c r="R3728" s="10" t="str">
        <f t="shared" si="116"/>
        <v>34-39</v>
      </c>
      <c r="S3728">
        <f t="shared" si="117"/>
        <v>20</v>
      </c>
    </row>
    <row r="3729" spans="1:19">
      <c r="A3729" t="s">
        <v>3803</v>
      </c>
      <c r="B3729" t="s">
        <v>13</v>
      </c>
      <c r="C3729" s="4">
        <v>29</v>
      </c>
      <c r="D3729" t="s">
        <v>129</v>
      </c>
      <c r="E3729" t="s">
        <v>205</v>
      </c>
      <c r="F3729" t="s">
        <v>53</v>
      </c>
      <c r="G3729" t="s">
        <v>17</v>
      </c>
      <c r="H3729" t="s">
        <v>18</v>
      </c>
      <c r="I3729" s="9">
        <v>45406</v>
      </c>
      <c r="J3729" s="9">
        <v>45416</v>
      </c>
      <c r="K3729" s="9">
        <v>45421</v>
      </c>
      <c r="L3729" t="s">
        <v>38</v>
      </c>
      <c r="M3729" s="5"/>
      <c r="P3729" s="4">
        <v>4</v>
      </c>
      <c r="Q3729" t="s">
        <v>21</v>
      </c>
      <c r="R3729" s="10" t="str">
        <f t="shared" si="116"/>
        <v>28-33</v>
      </c>
      <c r="S3729">
        <f t="shared" si="117"/>
        <v>15</v>
      </c>
    </row>
    <row r="3730" spans="1:19">
      <c r="A3730" t="s">
        <v>3804</v>
      </c>
      <c r="B3730" t="s">
        <v>13</v>
      </c>
      <c r="C3730" s="4">
        <v>29</v>
      </c>
      <c r="D3730" t="s">
        <v>14</v>
      </c>
      <c r="E3730" t="s">
        <v>15</v>
      </c>
      <c r="F3730" t="s">
        <v>96</v>
      </c>
      <c r="G3730" t="s">
        <v>27</v>
      </c>
      <c r="H3730" t="s">
        <v>37</v>
      </c>
      <c r="I3730" s="9">
        <v>45406</v>
      </c>
      <c r="J3730" s="9">
        <v>45422</v>
      </c>
      <c r="K3730" s="9">
        <v>45428</v>
      </c>
      <c r="L3730" t="s">
        <v>19</v>
      </c>
      <c r="M3730" s="4">
        <v>47656</v>
      </c>
      <c r="N3730">
        <v>4.3</v>
      </c>
      <c r="O3730" t="s">
        <v>20</v>
      </c>
      <c r="P3730" s="4">
        <v>4</v>
      </c>
      <c r="Q3730" t="s">
        <v>28</v>
      </c>
      <c r="R3730" s="10" t="str">
        <f t="shared" si="116"/>
        <v>28-33</v>
      </c>
      <c r="S3730">
        <f t="shared" si="117"/>
        <v>22</v>
      </c>
    </row>
    <row r="3731" spans="1:19">
      <c r="A3731" t="s">
        <v>3805</v>
      </c>
      <c r="B3731" t="s">
        <v>30</v>
      </c>
      <c r="C3731" s="4">
        <v>39</v>
      </c>
      <c r="D3731" t="s">
        <v>14</v>
      </c>
      <c r="E3731" t="s">
        <v>15</v>
      </c>
      <c r="F3731" t="s">
        <v>44</v>
      </c>
      <c r="G3731" t="s">
        <v>66</v>
      </c>
      <c r="H3731" t="s">
        <v>37</v>
      </c>
      <c r="I3731" s="9">
        <v>45406</v>
      </c>
      <c r="J3731" s="9">
        <v>45421</v>
      </c>
      <c r="K3731" s="9">
        <v>45432</v>
      </c>
      <c r="L3731" t="s">
        <v>19</v>
      </c>
      <c r="M3731" s="4">
        <v>86132</v>
      </c>
      <c r="N3731">
        <v>4.5999999999999996</v>
      </c>
      <c r="O3731" t="s">
        <v>20</v>
      </c>
      <c r="P3731" s="4">
        <v>4</v>
      </c>
      <c r="Q3731" t="s">
        <v>28</v>
      </c>
      <c r="R3731" s="10" t="str">
        <f t="shared" si="116"/>
        <v>34-39</v>
      </c>
      <c r="S3731">
        <f t="shared" si="117"/>
        <v>26</v>
      </c>
    </row>
    <row r="3732" spans="1:19">
      <c r="A3732" t="s">
        <v>3806</v>
      </c>
      <c r="B3732" t="s">
        <v>13</v>
      </c>
      <c r="C3732" s="4">
        <v>37</v>
      </c>
      <c r="D3732" t="s">
        <v>24</v>
      </c>
      <c r="E3732" t="s">
        <v>25</v>
      </c>
      <c r="F3732" t="s">
        <v>26</v>
      </c>
      <c r="G3732" t="s">
        <v>66</v>
      </c>
      <c r="H3732" t="s">
        <v>51</v>
      </c>
      <c r="I3732" s="9">
        <v>45406</v>
      </c>
      <c r="J3732" s="9">
        <v>45428</v>
      </c>
      <c r="K3732" s="9">
        <v>45432</v>
      </c>
      <c r="L3732" t="s">
        <v>19</v>
      </c>
      <c r="M3732" s="4">
        <v>55927</v>
      </c>
      <c r="N3732">
        <v>4.3</v>
      </c>
      <c r="O3732" t="s">
        <v>20</v>
      </c>
      <c r="P3732" s="4">
        <v>5</v>
      </c>
      <c r="Q3732" t="s">
        <v>21</v>
      </c>
      <c r="R3732" s="10" t="str">
        <f t="shared" si="116"/>
        <v>34-39</v>
      </c>
      <c r="S3732">
        <f t="shared" si="117"/>
        <v>26</v>
      </c>
    </row>
    <row r="3733" spans="1:19">
      <c r="A3733" t="s">
        <v>3807</v>
      </c>
      <c r="B3733" t="s">
        <v>23</v>
      </c>
      <c r="C3733" s="4">
        <v>37</v>
      </c>
      <c r="D3733" t="s">
        <v>58</v>
      </c>
      <c r="E3733" t="s">
        <v>59</v>
      </c>
      <c r="F3733" t="s">
        <v>96</v>
      </c>
      <c r="G3733" t="s">
        <v>27</v>
      </c>
      <c r="H3733" t="s">
        <v>37</v>
      </c>
      <c r="I3733" s="9">
        <v>45407</v>
      </c>
      <c r="J3733" s="9">
        <v>45420</v>
      </c>
      <c r="K3733" s="9">
        <v>45428</v>
      </c>
      <c r="L3733" t="s">
        <v>19</v>
      </c>
      <c r="M3733" s="4">
        <v>51303</v>
      </c>
      <c r="N3733">
        <v>3.9</v>
      </c>
      <c r="O3733" t="s">
        <v>20</v>
      </c>
      <c r="P3733" s="4">
        <v>4</v>
      </c>
      <c r="Q3733" t="s">
        <v>28</v>
      </c>
      <c r="R3733" s="10" t="str">
        <f t="shared" si="116"/>
        <v>34-39</v>
      </c>
      <c r="S3733">
        <f t="shared" si="117"/>
        <v>21</v>
      </c>
    </row>
    <row r="3734" spans="1:19">
      <c r="A3734" t="s">
        <v>3808</v>
      </c>
      <c r="B3734" t="s">
        <v>13</v>
      </c>
      <c r="C3734" s="4">
        <v>24</v>
      </c>
      <c r="D3734" t="s">
        <v>58</v>
      </c>
      <c r="E3734" t="s">
        <v>59</v>
      </c>
      <c r="F3734" t="s">
        <v>44</v>
      </c>
      <c r="G3734" t="s">
        <v>17</v>
      </c>
      <c r="H3734" t="s">
        <v>48</v>
      </c>
      <c r="I3734" s="9">
        <v>45407</v>
      </c>
      <c r="J3734" s="9">
        <v>45429</v>
      </c>
      <c r="K3734" s="9">
        <v>45436</v>
      </c>
      <c r="L3734" t="s">
        <v>19</v>
      </c>
      <c r="M3734" s="4">
        <v>58505</v>
      </c>
      <c r="N3734">
        <v>4.2</v>
      </c>
      <c r="O3734" t="s">
        <v>20</v>
      </c>
      <c r="P3734" s="4">
        <v>5</v>
      </c>
      <c r="Q3734" t="s">
        <v>28</v>
      </c>
      <c r="R3734" s="10" t="str">
        <f t="shared" si="116"/>
        <v>22-27</v>
      </c>
      <c r="S3734">
        <f t="shared" si="117"/>
        <v>29</v>
      </c>
    </row>
    <row r="3735" spans="1:19">
      <c r="A3735" t="s">
        <v>3809</v>
      </c>
      <c r="B3735" t="s">
        <v>13</v>
      </c>
      <c r="C3735" s="4">
        <v>29</v>
      </c>
      <c r="D3735" t="s">
        <v>24</v>
      </c>
      <c r="E3735" t="s">
        <v>25</v>
      </c>
      <c r="F3735" t="s">
        <v>53</v>
      </c>
      <c r="G3735" t="s">
        <v>32</v>
      </c>
      <c r="H3735" t="s">
        <v>18</v>
      </c>
      <c r="I3735" s="9">
        <v>45407</v>
      </c>
      <c r="J3735" s="9">
        <v>45422</v>
      </c>
      <c r="K3735" s="9">
        <v>45434</v>
      </c>
      <c r="L3735" t="s">
        <v>19</v>
      </c>
      <c r="M3735" s="4">
        <v>59900</v>
      </c>
      <c r="N3735">
        <v>3.6</v>
      </c>
      <c r="O3735" t="s">
        <v>20</v>
      </c>
      <c r="P3735" s="4">
        <v>5</v>
      </c>
      <c r="Q3735" t="s">
        <v>28</v>
      </c>
      <c r="R3735" s="10" t="str">
        <f t="shared" si="116"/>
        <v>28-33</v>
      </c>
      <c r="S3735">
        <f t="shared" si="117"/>
        <v>27</v>
      </c>
    </row>
    <row r="3736" spans="1:19">
      <c r="A3736" t="s">
        <v>3810</v>
      </c>
      <c r="B3736" t="s">
        <v>13</v>
      </c>
      <c r="C3736" s="4">
        <v>33</v>
      </c>
      <c r="D3736" t="s">
        <v>14</v>
      </c>
      <c r="E3736" t="s">
        <v>65</v>
      </c>
      <c r="F3736" t="s">
        <v>53</v>
      </c>
      <c r="G3736" t="s">
        <v>66</v>
      </c>
      <c r="H3736" t="s">
        <v>37</v>
      </c>
      <c r="I3736" s="9">
        <v>45407</v>
      </c>
      <c r="J3736" s="9">
        <v>45417</v>
      </c>
      <c r="K3736" s="9">
        <v>45427</v>
      </c>
      <c r="L3736" t="s">
        <v>38</v>
      </c>
      <c r="M3736" s="5"/>
      <c r="P3736" s="4">
        <v>5</v>
      </c>
      <c r="Q3736" t="s">
        <v>28</v>
      </c>
      <c r="R3736" s="10" t="str">
        <f t="shared" si="116"/>
        <v>28-33</v>
      </c>
      <c r="S3736">
        <f t="shared" si="117"/>
        <v>20</v>
      </c>
    </row>
    <row r="3737" spans="1:19">
      <c r="A3737" t="s">
        <v>3811</v>
      </c>
      <c r="B3737" t="s">
        <v>13</v>
      </c>
      <c r="C3737" s="4">
        <v>24</v>
      </c>
      <c r="D3737" t="s">
        <v>58</v>
      </c>
      <c r="E3737" t="s">
        <v>111</v>
      </c>
      <c r="F3737" t="s">
        <v>78</v>
      </c>
      <c r="G3737" t="s">
        <v>69</v>
      </c>
      <c r="H3737" t="s">
        <v>18</v>
      </c>
      <c r="I3737" s="9">
        <v>45407</v>
      </c>
      <c r="J3737" s="9">
        <v>45416</v>
      </c>
      <c r="K3737" s="9">
        <v>45422</v>
      </c>
      <c r="L3737" t="s">
        <v>38</v>
      </c>
      <c r="M3737" s="5"/>
      <c r="P3737" s="4">
        <v>3</v>
      </c>
      <c r="Q3737" t="s">
        <v>21</v>
      </c>
      <c r="R3737" s="10" t="str">
        <f t="shared" si="116"/>
        <v>22-27</v>
      </c>
      <c r="S3737">
        <f t="shared" si="117"/>
        <v>15</v>
      </c>
    </row>
    <row r="3738" spans="1:19">
      <c r="A3738" t="s">
        <v>3812</v>
      </c>
      <c r="B3738" t="s">
        <v>30</v>
      </c>
      <c r="C3738" s="4">
        <v>24</v>
      </c>
      <c r="D3738" t="s">
        <v>14</v>
      </c>
      <c r="E3738" t="s">
        <v>65</v>
      </c>
      <c r="F3738" t="s">
        <v>96</v>
      </c>
      <c r="G3738" t="s">
        <v>27</v>
      </c>
      <c r="H3738" t="s">
        <v>37</v>
      </c>
      <c r="I3738" s="9">
        <v>45407</v>
      </c>
      <c r="J3738" s="9">
        <v>45420</v>
      </c>
      <c r="K3738" s="9">
        <v>45424</v>
      </c>
      <c r="L3738" t="s">
        <v>19</v>
      </c>
      <c r="M3738" s="4">
        <v>44583</v>
      </c>
      <c r="N3738">
        <v>4.5</v>
      </c>
      <c r="O3738" t="s">
        <v>20</v>
      </c>
      <c r="P3738" s="4">
        <v>4</v>
      </c>
      <c r="Q3738" t="s">
        <v>21</v>
      </c>
      <c r="R3738" s="10" t="str">
        <f t="shared" si="116"/>
        <v>22-27</v>
      </c>
      <c r="S3738">
        <f t="shared" si="117"/>
        <v>17</v>
      </c>
    </row>
    <row r="3739" spans="1:19">
      <c r="A3739" t="s">
        <v>3813</v>
      </c>
      <c r="B3739" t="s">
        <v>30</v>
      </c>
      <c r="C3739" s="4">
        <v>35</v>
      </c>
      <c r="D3739" t="s">
        <v>14</v>
      </c>
      <c r="E3739" t="s">
        <v>15</v>
      </c>
      <c r="F3739" t="s">
        <v>78</v>
      </c>
      <c r="G3739" t="s">
        <v>27</v>
      </c>
      <c r="H3739" t="s">
        <v>37</v>
      </c>
      <c r="I3739" s="9">
        <v>45408</v>
      </c>
      <c r="J3739" s="9">
        <v>45427</v>
      </c>
      <c r="K3739" s="9">
        <v>45435</v>
      </c>
      <c r="L3739" t="s">
        <v>19</v>
      </c>
      <c r="M3739" s="4">
        <v>42597</v>
      </c>
      <c r="N3739">
        <v>4.2</v>
      </c>
      <c r="O3739" t="s">
        <v>20</v>
      </c>
      <c r="P3739" s="4">
        <v>4</v>
      </c>
      <c r="Q3739" t="s">
        <v>28</v>
      </c>
      <c r="R3739" s="10" t="str">
        <f t="shared" si="116"/>
        <v>34-39</v>
      </c>
      <c r="S3739">
        <f t="shared" si="117"/>
        <v>27</v>
      </c>
    </row>
    <row r="3740" spans="1:19">
      <c r="A3740" t="s">
        <v>3814</v>
      </c>
      <c r="B3740" t="s">
        <v>30</v>
      </c>
      <c r="C3740" s="4">
        <v>36</v>
      </c>
      <c r="D3740" t="s">
        <v>14</v>
      </c>
      <c r="E3740" t="s">
        <v>15</v>
      </c>
      <c r="F3740" t="s">
        <v>26</v>
      </c>
      <c r="G3740" t="s">
        <v>27</v>
      </c>
      <c r="H3740" t="s">
        <v>37</v>
      </c>
      <c r="I3740" s="9">
        <v>45408</v>
      </c>
      <c r="J3740" s="9">
        <v>45424</v>
      </c>
      <c r="K3740" s="9">
        <v>45432</v>
      </c>
      <c r="L3740" t="s">
        <v>75</v>
      </c>
      <c r="M3740" s="5"/>
      <c r="P3740" s="4">
        <v>5</v>
      </c>
      <c r="Q3740" t="s">
        <v>28</v>
      </c>
      <c r="R3740" s="10" t="str">
        <f t="shared" si="116"/>
        <v>34-39</v>
      </c>
      <c r="S3740">
        <f t="shared" si="117"/>
        <v>24</v>
      </c>
    </row>
    <row r="3741" spans="1:19">
      <c r="A3741" t="s">
        <v>3815</v>
      </c>
      <c r="B3741" t="s">
        <v>13</v>
      </c>
      <c r="C3741" s="4">
        <v>24</v>
      </c>
      <c r="D3741" t="s">
        <v>14</v>
      </c>
      <c r="E3741" t="s">
        <v>15</v>
      </c>
      <c r="F3741" t="s">
        <v>44</v>
      </c>
      <c r="G3741" t="s">
        <v>17</v>
      </c>
      <c r="H3741" t="s">
        <v>37</v>
      </c>
      <c r="I3741" s="9">
        <v>45408</v>
      </c>
      <c r="J3741" s="9">
        <v>45422</v>
      </c>
      <c r="K3741" s="9">
        <v>45434</v>
      </c>
      <c r="L3741" t="s">
        <v>75</v>
      </c>
      <c r="M3741" s="5"/>
      <c r="P3741" s="4">
        <v>4</v>
      </c>
      <c r="Q3741" t="s">
        <v>21</v>
      </c>
      <c r="R3741" s="10" t="str">
        <f t="shared" si="116"/>
        <v>22-27</v>
      </c>
      <c r="S3741">
        <f t="shared" si="117"/>
        <v>26</v>
      </c>
    </row>
    <row r="3742" spans="1:19">
      <c r="A3742" t="s">
        <v>3816</v>
      </c>
      <c r="B3742" t="s">
        <v>23</v>
      </c>
      <c r="C3742" s="4">
        <v>40</v>
      </c>
      <c r="D3742" t="s">
        <v>24</v>
      </c>
      <c r="E3742" t="s">
        <v>43</v>
      </c>
      <c r="F3742" t="s">
        <v>31</v>
      </c>
      <c r="G3742" t="s">
        <v>27</v>
      </c>
      <c r="H3742" t="s">
        <v>18</v>
      </c>
      <c r="I3742" s="9">
        <v>45408</v>
      </c>
      <c r="J3742" s="9">
        <v>45418</v>
      </c>
      <c r="K3742" s="9">
        <v>45427</v>
      </c>
      <c r="L3742" t="s">
        <v>38</v>
      </c>
      <c r="M3742" s="5"/>
      <c r="P3742" s="4">
        <v>5</v>
      </c>
      <c r="Q3742" t="s">
        <v>28</v>
      </c>
      <c r="R3742" s="10" t="str">
        <f t="shared" si="116"/>
        <v>40-45</v>
      </c>
      <c r="S3742">
        <f t="shared" si="117"/>
        <v>19</v>
      </c>
    </row>
    <row r="3743" spans="1:19">
      <c r="A3743" t="s">
        <v>3817</v>
      </c>
      <c r="B3743" t="s">
        <v>30</v>
      </c>
      <c r="C3743" s="4">
        <v>45</v>
      </c>
      <c r="D3743" t="s">
        <v>34</v>
      </c>
      <c r="E3743" t="s">
        <v>35</v>
      </c>
      <c r="F3743" t="s">
        <v>16</v>
      </c>
      <c r="G3743" t="s">
        <v>32</v>
      </c>
      <c r="H3743" t="s">
        <v>37</v>
      </c>
      <c r="I3743" s="9">
        <v>45408</v>
      </c>
      <c r="J3743" s="9">
        <v>45420</v>
      </c>
      <c r="K3743" s="9">
        <v>45425</v>
      </c>
      <c r="L3743" t="s">
        <v>38</v>
      </c>
      <c r="M3743" s="5"/>
      <c r="P3743" s="4">
        <v>4</v>
      </c>
      <c r="Q3743" t="s">
        <v>28</v>
      </c>
      <c r="R3743" s="10" t="str">
        <f t="shared" si="116"/>
        <v>40-45</v>
      </c>
      <c r="S3743">
        <f t="shared" si="117"/>
        <v>17</v>
      </c>
    </row>
    <row r="3744" spans="1:19">
      <c r="A3744" t="s">
        <v>3818</v>
      </c>
      <c r="B3744" t="s">
        <v>30</v>
      </c>
      <c r="C3744" s="4">
        <v>30</v>
      </c>
      <c r="D3744" t="s">
        <v>24</v>
      </c>
      <c r="E3744" t="s">
        <v>43</v>
      </c>
      <c r="F3744" t="s">
        <v>78</v>
      </c>
      <c r="G3744" t="s">
        <v>27</v>
      </c>
      <c r="H3744" t="s">
        <v>37</v>
      </c>
      <c r="I3744" s="9">
        <v>45409</v>
      </c>
      <c r="J3744" s="9">
        <v>45418</v>
      </c>
      <c r="K3744" s="9">
        <v>45427</v>
      </c>
      <c r="L3744" t="s">
        <v>19</v>
      </c>
      <c r="M3744" s="4">
        <v>43195</v>
      </c>
      <c r="N3744">
        <v>4.4000000000000004</v>
      </c>
      <c r="O3744" t="s">
        <v>20</v>
      </c>
      <c r="P3744" s="4">
        <v>3</v>
      </c>
      <c r="Q3744" t="s">
        <v>28</v>
      </c>
      <c r="R3744" s="10" t="str">
        <f t="shared" si="116"/>
        <v>28-33</v>
      </c>
      <c r="S3744">
        <f t="shared" si="117"/>
        <v>18</v>
      </c>
    </row>
    <row r="3745" spans="1:19">
      <c r="A3745" t="s">
        <v>3819</v>
      </c>
      <c r="B3745" t="s">
        <v>13</v>
      </c>
      <c r="C3745" s="4">
        <v>27</v>
      </c>
      <c r="D3745" t="s">
        <v>24</v>
      </c>
      <c r="E3745" t="s">
        <v>43</v>
      </c>
      <c r="F3745" t="s">
        <v>61</v>
      </c>
      <c r="G3745" t="s">
        <v>69</v>
      </c>
      <c r="H3745" t="s">
        <v>51</v>
      </c>
      <c r="I3745" s="9">
        <v>45409</v>
      </c>
      <c r="J3745" s="9">
        <v>45422</v>
      </c>
      <c r="K3745" s="9">
        <v>45433</v>
      </c>
      <c r="L3745" t="s">
        <v>19</v>
      </c>
      <c r="M3745" s="4">
        <v>45542</v>
      </c>
      <c r="N3745">
        <v>4.2</v>
      </c>
      <c r="O3745" t="s">
        <v>20</v>
      </c>
      <c r="P3745" s="5"/>
      <c r="Q3745" t="s">
        <v>28</v>
      </c>
      <c r="R3745" s="10" t="str">
        <f t="shared" si="116"/>
        <v>22-27</v>
      </c>
      <c r="S3745">
        <f t="shared" si="117"/>
        <v>24</v>
      </c>
    </row>
    <row r="3746" spans="1:19">
      <c r="A3746" t="s">
        <v>3820</v>
      </c>
      <c r="B3746" t="s">
        <v>13</v>
      </c>
      <c r="C3746" s="4">
        <v>40</v>
      </c>
      <c r="D3746" t="s">
        <v>14</v>
      </c>
      <c r="E3746" t="s">
        <v>65</v>
      </c>
      <c r="F3746" t="s">
        <v>78</v>
      </c>
      <c r="G3746" t="s">
        <v>27</v>
      </c>
      <c r="H3746" t="s">
        <v>37</v>
      </c>
      <c r="I3746" s="9">
        <v>45409</v>
      </c>
      <c r="J3746" s="9">
        <v>45417</v>
      </c>
      <c r="K3746" s="9">
        <v>45422</v>
      </c>
      <c r="L3746" t="s">
        <v>19</v>
      </c>
      <c r="M3746" s="4">
        <v>57514</v>
      </c>
      <c r="N3746">
        <v>3.6</v>
      </c>
      <c r="O3746" t="s">
        <v>20</v>
      </c>
      <c r="P3746" s="5"/>
      <c r="Q3746" t="s">
        <v>28</v>
      </c>
      <c r="R3746" s="10" t="str">
        <f t="shared" si="116"/>
        <v>40-45</v>
      </c>
      <c r="S3746">
        <f t="shared" si="117"/>
        <v>13</v>
      </c>
    </row>
    <row r="3747" spans="1:19">
      <c r="A3747" t="s">
        <v>3821</v>
      </c>
      <c r="B3747" t="s">
        <v>13</v>
      </c>
      <c r="C3747" s="4">
        <v>34</v>
      </c>
      <c r="D3747" t="s">
        <v>14</v>
      </c>
      <c r="E3747" t="s">
        <v>65</v>
      </c>
      <c r="F3747" t="s">
        <v>50</v>
      </c>
      <c r="G3747" t="s">
        <v>27</v>
      </c>
      <c r="H3747" t="s">
        <v>37</v>
      </c>
      <c r="I3747" s="9">
        <v>45409</v>
      </c>
      <c r="J3747" s="9">
        <v>45419</v>
      </c>
      <c r="K3747" s="9">
        <v>45430</v>
      </c>
      <c r="L3747" t="s">
        <v>38</v>
      </c>
      <c r="M3747" s="5"/>
      <c r="P3747" s="5"/>
      <c r="Q3747" t="s">
        <v>28</v>
      </c>
      <c r="R3747" s="10" t="str">
        <f t="shared" si="116"/>
        <v>34-39</v>
      </c>
      <c r="S3747">
        <f t="shared" si="117"/>
        <v>21</v>
      </c>
    </row>
    <row r="3748" spans="1:19">
      <c r="A3748" t="s">
        <v>3822</v>
      </c>
      <c r="B3748" t="s">
        <v>30</v>
      </c>
      <c r="C3748" s="4">
        <v>34</v>
      </c>
      <c r="D3748" t="s">
        <v>34</v>
      </c>
      <c r="E3748" t="s">
        <v>35</v>
      </c>
      <c r="F3748" t="s">
        <v>78</v>
      </c>
      <c r="G3748" t="s">
        <v>17</v>
      </c>
      <c r="H3748" t="s">
        <v>48</v>
      </c>
      <c r="I3748" s="9">
        <v>45409</v>
      </c>
      <c r="J3748" s="9">
        <v>45424</v>
      </c>
      <c r="K3748" s="9">
        <v>45429</v>
      </c>
      <c r="L3748" t="s">
        <v>19</v>
      </c>
      <c r="M3748" s="4">
        <v>40434</v>
      </c>
      <c r="N3748">
        <v>4.2</v>
      </c>
      <c r="O3748" t="s">
        <v>20</v>
      </c>
      <c r="P3748" s="4">
        <v>4</v>
      </c>
      <c r="Q3748" t="s">
        <v>21</v>
      </c>
      <c r="R3748" s="10" t="str">
        <f t="shared" si="116"/>
        <v>34-39</v>
      </c>
      <c r="S3748">
        <f t="shared" si="117"/>
        <v>20</v>
      </c>
    </row>
    <row r="3749" spans="1:19">
      <c r="A3749" t="s">
        <v>3823</v>
      </c>
      <c r="B3749" t="s">
        <v>13</v>
      </c>
      <c r="C3749" s="4">
        <v>36</v>
      </c>
      <c r="D3749" t="s">
        <v>24</v>
      </c>
      <c r="E3749" t="s">
        <v>43</v>
      </c>
      <c r="F3749" t="s">
        <v>50</v>
      </c>
      <c r="G3749" t="s">
        <v>27</v>
      </c>
      <c r="H3749" t="s">
        <v>51</v>
      </c>
      <c r="I3749" s="9">
        <v>45409</v>
      </c>
      <c r="J3749" s="9">
        <v>45430</v>
      </c>
      <c r="K3749" s="9">
        <v>45435</v>
      </c>
      <c r="L3749" t="s">
        <v>19</v>
      </c>
      <c r="M3749" s="4">
        <v>49509</v>
      </c>
      <c r="N3749">
        <v>4.4000000000000004</v>
      </c>
      <c r="O3749" t="s">
        <v>20</v>
      </c>
      <c r="P3749" s="4">
        <v>5</v>
      </c>
      <c r="Q3749" t="s">
        <v>28</v>
      </c>
      <c r="R3749" s="10" t="str">
        <f t="shared" si="116"/>
        <v>34-39</v>
      </c>
      <c r="S3749">
        <f t="shared" si="117"/>
        <v>26</v>
      </c>
    </row>
    <row r="3750" spans="1:19">
      <c r="A3750" t="s">
        <v>3824</v>
      </c>
      <c r="B3750" t="s">
        <v>13</v>
      </c>
      <c r="C3750" s="4">
        <v>33</v>
      </c>
      <c r="D3750" t="s">
        <v>24</v>
      </c>
      <c r="E3750" t="s">
        <v>43</v>
      </c>
      <c r="F3750" t="s">
        <v>36</v>
      </c>
      <c r="G3750" t="s">
        <v>32</v>
      </c>
      <c r="H3750" t="s">
        <v>37</v>
      </c>
      <c r="I3750" s="9">
        <v>45410</v>
      </c>
      <c r="J3750" s="9">
        <v>45431</v>
      </c>
      <c r="K3750" s="9">
        <v>45436</v>
      </c>
      <c r="L3750" t="s">
        <v>19</v>
      </c>
      <c r="M3750" s="4">
        <v>61766</v>
      </c>
      <c r="N3750">
        <v>3.8</v>
      </c>
      <c r="O3750" t="s">
        <v>20</v>
      </c>
      <c r="P3750" s="5"/>
      <c r="Q3750" t="s">
        <v>28</v>
      </c>
      <c r="R3750" s="10" t="str">
        <f t="shared" si="116"/>
        <v>28-33</v>
      </c>
      <c r="S3750">
        <f t="shared" si="117"/>
        <v>26</v>
      </c>
    </row>
    <row r="3751" spans="1:19">
      <c r="A3751" t="s">
        <v>3825</v>
      </c>
      <c r="B3751" t="s">
        <v>30</v>
      </c>
      <c r="C3751" s="4">
        <v>32</v>
      </c>
      <c r="D3751" t="s">
        <v>14</v>
      </c>
      <c r="E3751" t="s">
        <v>15</v>
      </c>
      <c r="F3751" t="s">
        <v>50</v>
      </c>
      <c r="G3751" t="s">
        <v>17</v>
      </c>
      <c r="H3751" t="s">
        <v>37</v>
      </c>
      <c r="I3751" s="9">
        <v>45410</v>
      </c>
      <c r="J3751" s="9">
        <v>45422</v>
      </c>
      <c r="K3751" s="9">
        <v>45428</v>
      </c>
      <c r="L3751" t="s">
        <v>19</v>
      </c>
      <c r="M3751" s="4">
        <v>58841</v>
      </c>
      <c r="N3751">
        <v>4.3</v>
      </c>
      <c r="O3751" t="s">
        <v>45</v>
      </c>
      <c r="P3751" s="4">
        <v>4</v>
      </c>
      <c r="Q3751" t="s">
        <v>28</v>
      </c>
      <c r="R3751" s="10" t="str">
        <f t="shared" si="116"/>
        <v>28-33</v>
      </c>
      <c r="S3751">
        <f t="shared" si="117"/>
        <v>18</v>
      </c>
    </row>
    <row r="3752" spans="1:19">
      <c r="A3752" t="s">
        <v>3826</v>
      </c>
      <c r="B3752" t="s">
        <v>30</v>
      </c>
      <c r="C3752" s="4">
        <v>42</v>
      </c>
      <c r="D3752" t="s">
        <v>14</v>
      </c>
      <c r="E3752" t="s">
        <v>15</v>
      </c>
      <c r="F3752" t="s">
        <v>31</v>
      </c>
      <c r="G3752" t="s">
        <v>69</v>
      </c>
      <c r="H3752" t="s">
        <v>37</v>
      </c>
      <c r="I3752" s="9">
        <v>45410</v>
      </c>
      <c r="J3752" s="9">
        <v>45429</v>
      </c>
      <c r="K3752" s="9">
        <v>45434</v>
      </c>
      <c r="L3752" t="s">
        <v>19</v>
      </c>
      <c r="M3752" s="4">
        <v>66115</v>
      </c>
      <c r="N3752">
        <v>3.6</v>
      </c>
      <c r="O3752" t="s">
        <v>20</v>
      </c>
      <c r="P3752" s="4">
        <v>5</v>
      </c>
      <c r="Q3752" t="s">
        <v>28</v>
      </c>
      <c r="R3752" s="10" t="str">
        <f t="shared" si="116"/>
        <v>40-45</v>
      </c>
      <c r="S3752">
        <f t="shared" si="117"/>
        <v>24</v>
      </c>
    </row>
    <row r="3753" spans="1:19">
      <c r="A3753" t="s">
        <v>3827</v>
      </c>
      <c r="B3753" t="s">
        <v>23</v>
      </c>
      <c r="C3753" s="4">
        <v>23</v>
      </c>
      <c r="D3753" t="s">
        <v>14</v>
      </c>
      <c r="E3753" t="s">
        <v>65</v>
      </c>
      <c r="F3753" t="s">
        <v>36</v>
      </c>
      <c r="G3753" t="s">
        <v>66</v>
      </c>
      <c r="H3753" t="s">
        <v>37</v>
      </c>
      <c r="I3753" s="9">
        <v>45410</v>
      </c>
      <c r="J3753" s="9">
        <v>45423</v>
      </c>
      <c r="K3753" s="9">
        <v>45429</v>
      </c>
      <c r="L3753" t="s">
        <v>19</v>
      </c>
      <c r="M3753" s="4">
        <v>55612</v>
      </c>
      <c r="N3753">
        <v>4.7</v>
      </c>
      <c r="O3753" t="s">
        <v>20</v>
      </c>
      <c r="P3753" s="4">
        <v>4</v>
      </c>
      <c r="Q3753" t="s">
        <v>28</v>
      </c>
      <c r="R3753" s="10" t="str">
        <f t="shared" si="116"/>
        <v>22-27</v>
      </c>
      <c r="S3753">
        <f t="shared" si="117"/>
        <v>19</v>
      </c>
    </row>
    <row r="3754" spans="1:19">
      <c r="A3754" t="s">
        <v>3828</v>
      </c>
      <c r="B3754" t="s">
        <v>13</v>
      </c>
      <c r="C3754" s="4">
        <v>44</v>
      </c>
      <c r="D3754" t="s">
        <v>40</v>
      </c>
      <c r="E3754" t="s">
        <v>41</v>
      </c>
      <c r="F3754" t="s">
        <v>16</v>
      </c>
      <c r="G3754" t="s">
        <v>69</v>
      </c>
      <c r="H3754" t="s">
        <v>37</v>
      </c>
      <c r="I3754" s="9">
        <v>45410</v>
      </c>
      <c r="J3754" s="9">
        <v>45432</v>
      </c>
      <c r="K3754" s="9">
        <v>45441</v>
      </c>
      <c r="L3754" t="s">
        <v>38</v>
      </c>
      <c r="M3754" s="5"/>
      <c r="P3754" s="5"/>
      <c r="Q3754" t="s">
        <v>28</v>
      </c>
      <c r="R3754" s="10" t="str">
        <f t="shared" si="116"/>
        <v>40-45</v>
      </c>
      <c r="S3754">
        <f t="shared" si="117"/>
        <v>31</v>
      </c>
    </row>
    <row r="3755" spans="1:19">
      <c r="A3755" t="s">
        <v>3829</v>
      </c>
      <c r="B3755" t="s">
        <v>30</v>
      </c>
      <c r="C3755" s="4">
        <v>23</v>
      </c>
      <c r="D3755" t="s">
        <v>24</v>
      </c>
      <c r="E3755" t="s">
        <v>43</v>
      </c>
      <c r="F3755" t="s">
        <v>26</v>
      </c>
      <c r="G3755" t="s">
        <v>17</v>
      </c>
      <c r="H3755" t="s">
        <v>37</v>
      </c>
      <c r="I3755" s="9">
        <v>45411</v>
      </c>
      <c r="J3755" s="9">
        <v>45425</v>
      </c>
      <c r="K3755" s="9">
        <v>45429</v>
      </c>
      <c r="L3755" t="s">
        <v>19</v>
      </c>
      <c r="M3755" s="4">
        <v>68962</v>
      </c>
      <c r="N3755">
        <v>3.8</v>
      </c>
      <c r="O3755" t="s">
        <v>20</v>
      </c>
      <c r="P3755" s="5"/>
      <c r="Q3755" t="s">
        <v>28</v>
      </c>
      <c r="R3755" s="10" t="str">
        <f t="shared" si="116"/>
        <v>22-27</v>
      </c>
      <c r="S3755">
        <f t="shared" si="117"/>
        <v>18</v>
      </c>
    </row>
    <row r="3756" spans="1:19">
      <c r="A3756" t="s">
        <v>3830</v>
      </c>
      <c r="B3756" t="s">
        <v>13</v>
      </c>
      <c r="C3756" s="4">
        <v>24</v>
      </c>
      <c r="D3756" t="s">
        <v>24</v>
      </c>
      <c r="E3756" t="s">
        <v>43</v>
      </c>
      <c r="F3756" t="s">
        <v>53</v>
      </c>
      <c r="G3756" t="s">
        <v>17</v>
      </c>
      <c r="H3756" t="s">
        <v>37</v>
      </c>
      <c r="I3756" s="9">
        <v>45411</v>
      </c>
      <c r="J3756" s="9">
        <v>45423</v>
      </c>
      <c r="K3756" s="9">
        <v>45429</v>
      </c>
      <c r="L3756" t="s">
        <v>145</v>
      </c>
      <c r="M3756" s="5"/>
      <c r="P3756" s="4">
        <v>5</v>
      </c>
      <c r="Q3756" t="s">
        <v>28</v>
      </c>
      <c r="R3756" s="10" t="str">
        <f t="shared" si="116"/>
        <v>22-27</v>
      </c>
      <c r="S3756">
        <f t="shared" si="117"/>
        <v>18</v>
      </c>
    </row>
    <row r="3757" spans="1:19">
      <c r="A3757" t="s">
        <v>3831</v>
      </c>
      <c r="B3757" t="s">
        <v>13</v>
      </c>
      <c r="C3757" s="4">
        <v>26</v>
      </c>
      <c r="D3757" t="s">
        <v>24</v>
      </c>
      <c r="E3757" t="s">
        <v>43</v>
      </c>
      <c r="F3757" t="s">
        <v>53</v>
      </c>
      <c r="G3757" t="s">
        <v>27</v>
      </c>
      <c r="H3757" t="s">
        <v>37</v>
      </c>
      <c r="I3757" s="9">
        <v>45411</v>
      </c>
      <c r="J3757" s="9">
        <v>45433</v>
      </c>
      <c r="K3757" s="9">
        <v>45437</v>
      </c>
      <c r="L3757" t="s">
        <v>19</v>
      </c>
      <c r="M3757" s="5"/>
      <c r="O3757" t="s">
        <v>45</v>
      </c>
      <c r="P3757" s="4">
        <v>5</v>
      </c>
      <c r="Q3757" t="s">
        <v>28</v>
      </c>
      <c r="R3757" s="10" t="str">
        <f t="shared" si="116"/>
        <v>22-27</v>
      </c>
      <c r="S3757">
        <f t="shared" si="117"/>
        <v>26</v>
      </c>
    </row>
    <row r="3758" spans="1:19">
      <c r="A3758" t="s">
        <v>3832</v>
      </c>
      <c r="B3758" t="s">
        <v>13</v>
      </c>
      <c r="C3758" s="4">
        <v>25</v>
      </c>
      <c r="D3758" t="s">
        <v>24</v>
      </c>
      <c r="E3758" t="s">
        <v>43</v>
      </c>
      <c r="F3758" t="s">
        <v>106</v>
      </c>
      <c r="G3758" t="s">
        <v>17</v>
      </c>
      <c r="H3758" t="s">
        <v>37</v>
      </c>
      <c r="I3758" s="9">
        <v>45411</v>
      </c>
      <c r="J3758" s="9">
        <v>45433</v>
      </c>
      <c r="K3758" s="9">
        <v>45440</v>
      </c>
      <c r="L3758" t="s">
        <v>38</v>
      </c>
      <c r="M3758" s="5"/>
      <c r="P3758" s="5"/>
      <c r="Q3758" t="s">
        <v>21</v>
      </c>
      <c r="R3758" s="10" t="str">
        <f t="shared" si="116"/>
        <v>22-27</v>
      </c>
      <c r="S3758">
        <f t="shared" si="117"/>
        <v>29</v>
      </c>
    </row>
    <row r="3759" spans="1:19">
      <c r="A3759" t="s">
        <v>3833</v>
      </c>
      <c r="B3759" t="s">
        <v>13</v>
      </c>
      <c r="C3759" s="4">
        <v>27</v>
      </c>
      <c r="D3759" t="s">
        <v>14</v>
      </c>
      <c r="E3759" t="s">
        <v>15</v>
      </c>
      <c r="F3759" t="s">
        <v>86</v>
      </c>
      <c r="G3759" t="s">
        <v>66</v>
      </c>
      <c r="H3759" t="s">
        <v>18</v>
      </c>
      <c r="I3759" s="9">
        <v>45411</v>
      </c>
      <c r="J3759" s="9">
        <v>45423</v>
      </c>
      <c r="K3759" s="9">
        <v>45432</v>
      </c>
      <c r="L3759" t="s">
        <v>38</v>
      </c>
      <c r="M3759" s="5"/>
      <c r="P3759" s="5"/>
      <c r="Q3759" t="s">
        <v>28</v>
      </c>
      <c r="R3759" s="10" t="str">
        <f t="shared" si="116"/>
        <v>22-27</v>
      </c>
      <c r="S3759">
        <f t="shared" si="117"/>
        <v>21</v>
      </c>
    </row>
    <row r="3760" spans="1:19">
      <c r="A3760" t="s">
        <v>3834</v>
      </c>
      <c r="B3760" t="s">
        <v>13</v>
      </c>
      <c r="C3760" s="4">
        <v>33</v>
      </c>
      <c r="D3760" t="s">
        <v>14</v>
      </c>
      <c r="E3760" t="s">
        <v>65</v>
      </c>
      <c r="F3760" t="s">
        <v>44</v>
      </c>
      <c r="G3760" t="s">
        <v>27</v>
      </c>
      <c r="H3760" t="s">
        <v>37</v>
      </c>
      <c r="I3760" s="9">
        <v>45412</v>
      </c>
      <c r="J3760" s="9">
        <v>45429</v>
      </c>
      <c r="K3760" s="9">
        <v>45440</v>
      </c>
      <c r="L3760" t="s">
        <v>19</v>
      </c>
      <c r="M3760" s="5"/>
      <c r="O3760" t="s">
        <v>20</v>
      </c>
      <c r="P3760" s="4">
        <v>4</v>
      </c>
      <c r="Q3760" t="s">
        <v>21</v>
      </c>
      <c r="R3760" s="10" t="str">
        <f t="shared" si="116"/>
        <v>28-33</v>
      </c>
      <c r="S3760">
        <f t="shared" si="117"/>
        <v>28</v>
      </c>
    </row>
    <row r="3761" spans="1:19">
      <c r="A3761" t="s">
        <v>3835</v>
      </c>
      <c r="B3761" t="s">
        <v>30</v>
      </c>
      <c r="C3761" s="4">
        <v>31</v>
      </c>
      <c r="D3761" t="s">
        <v>14</v>
      </c>
      <c r="E3761" t="s">
        <v>15</v>
      </c>
      <c r="F3761" t="s">
        <v>53</v>
      </c>
      <c r="G3761" t="s">
        <v>32</v>
      </c>
      <c r="H3761" t="s">
        <v>37</v>
      </c>
      <c r="I3761" s="9">
        <v>45412</v>
      </c>
      <c r="J3761" s="9">
        <v>45433</v>
      </c>
      <c r="K3761" s="9">
        <v>45438</v>
      </c>
      <c r="L3761" t="s">
        <v>75</v>
      </c>
      <c r="M3761" s="5"/>
      <c r="P3761" s="4">
        <v>4</v>
      </c>
      <c r="Q3761" t="s">
        <v>28</v>
      </c>
      <c r="R3761" s="10" t="str">
        <f t="shared" si="116"/>
        <v>28-33</v>
      </c>
      <c r="S3761">
        <f t="shared" si="117"/>
        <v>26</v>
      </c>
    </row>
    <row r="3762" spans="1:19">
      <c r="A3762" t="s">
        <v>3836</v>
      </c>
      <c r="B3762" t="s">
        <v>13</v>
      </c>
      <c r="C3762" s="4">
        <v>38</v>
      </c>
      <c r="D3762" t="s">
        <v>83</v>
      </c>
      <c r="E3762" t="s">
        <v>84</v>
      </c>
      <c r="F3762" t="s">
        <v>26</v>
      </c>
      <c r="G3762" t="s">
        <v>69</v>
      </c>
      <c r="H3762" t="s">
        <v>18</v>
      </c>
      <c r="I3762" s="9">
        <v>45412</v>
      </c>
      <c r="J3762" s="9">
        <v>45432</v>
      </c>
      <c r="K3762" s="9">
        <v>45439</v>
      </c>
      <c r="L3762" t="s">
        <v>19</v>
      </c>
      <c r="M3762" s="4">
        <v>52178</v>
      </c>
      <c r="N3762">
        <v>4.9000000000000004</v>
      </c>
      <c r="O3762" t="s">
        <v>20</v>
      </c>
      <c r="P3762" s="4">
        <v>5</v>
      </c>
      <c r="Q3762" t="s">
        <v>28</v>
      </c>
      <c r="R3762" s="10" t="str">
        <f t="shared" si="116"/>
        <v>34-39</v>
      </c>
      <c r="S3762">
        <f t="shared" si="117"/>
        <v>27</v>
      </c>
    </row>
    <row r="3763" spans="1:19">
      <c r="A3763" t="s">
        <v>3837</v>
      </c>
      <c r="B3763" t="s">
        <v>30</v>
      </c>
      <c r="C3763" s="4">
        <v>32</v>
      </c>
      <c r="D3763" t="s">
        <v>34</v>
      </c>
      <c r="E3763" t="s">
        <v>35</v>
      </c>
      <c r="F3763" t="s">
        <v>31</v>
      </c>
      <c r="G3763" t="s">
        <v>66</v>
      </c>
      <c r="H3763" t="s">
        <v>37</v>
      </c>
      <c r="I3763" s="9">
        <v>45412</v>
      </c>
      <c r="J3763" s="9">
        <v>45434</v>
      </c>
      <c r="K3763" s="9">
        <v>45442</v>
      </c>
      <c r="L3763" t="s">
        <v>19</v>
      </c>
      <c r="M3763" s="4">
        <v>85626</v>
      </c>
      <c r="N3763">
        <v>4</v>
      </c>
      <c r="O3763" t="s">
        <v>20</v>
      </c>
      <c r="P3763" s="4">
        <v>3</v>
      </c>
      <c r="Q3763" t="s">
        <v>28</v>
      </c>
      <c r="R3763" s="10" t="str">
        <f t="shared" si="116"/>
        <v>28-33</v>
      </c>
      <c r="S3763">
        <f t="shared" si="117"/>
        <v>30</v>
      </c>
    </row>
    <row r="3764" spans="1:19">
      <c r="A3764" t="s">
        <v>3838</v>
      </c>
      <c r="B3764" t="s">
        <v>13</v>
      </c>
      <c r="C3764" s="4">
        <v>22</v>
      </c>
      <c r="D3764" t="s">
        <v>34</v>
      </c>
      <c r="E3764" t="s">
        <v>35</v>
      </c>
      <c r="F3764" t="s">
        <v>96</v>
      </c>
      <c r="G3764" t="s">
        <v>27</v>
      </c>
      <c r="H3764" t="s">
        <v>48</v>
      </c>
      <c r="I3764" s="9">
        <v>45412</v>
      </c>
      <c r="J3764" s="9">
        <v>45424</v>
      </c>
      <c r="K3764" s="9">
        <v>45431</v>
      </c>
      <c r="L3764" t="s">
        <v>38</v>
      </c>
      <c r="M3764" s="5"/>
      <c r="P3764" s="4">
        <v>5</v>
      </c>
      <c r="Q3764" t="s">
        <v>28</v>
      </c>
      <c r="R3764" s="10" t="str">
        <f t="shared" si="116"/>
        <v>22-27</v>
      </c>
      <c r="S3764">
        <f t="shared" si="117"/>
        <v>19</v>
      </c>
    </row>
    <row r="3765" spans="1:19">
      <c r="A3765" t="s">
        <v>3839</v>
      </c>
      <c r="B3765" t="s">
        <v>13</v>
      </c>
      <c r="C3765" s="4">
        <v>29</v>
      </c>
      <c r="D3765" t="s">
        <v>14</v>
      </c>
      <c r="E3765" t="s">
        <v>15</v>
      </c>
      <c r="F3765" t="s">
        <v>73</v>
      </c>
      <c r="G3765" t="s">
        <v>27</v>
      </c>
      <c r="H3765" t="s">
        <v>67</v>
      </c>
      <c r="I3765" s="9">
        <v>45413</v>
      </c>
      <c r="J3765" s="9">
        <v>45429</v>
      </c>
      <c r="K3765" s="9">
        <v>45435</v>
      </c>
      <c r="L3765" t="s">
        <v>38</v>
      </c>
      <c r="M3765" s="5"/>
      <c r="P3765" s="4">
        <v>4</v>
      </c>
      <c r="Q3765" t="s">
        <v>28</v>
      </c>
      <c r="R3765" s="10" t="str">
        <f t="shared" si="116"/>
        <v>28-33</v>
      </c>
      <c r="S3765">
        <f t="shared" si="117"/>
        <v>22</v>
      </c>
    </row>
    <row r="3766" spans="1:19">
      <c r="A3766" t="s">
        <v>3840</v>
      </c>
      <c r="B3766" t="s">
        <v>13</v>
      </c>
      <c r="C3766" s="4">
        <v>27</v>
      </c>
      <c r="D3766" t="s">
        <v>14</v>
      </c>
      <c r="E3766" t="s">
        <v>15</v>
      </c>
      <c r="F3766" t="s">
        <v>36</v>
      </c>
      <c r="G3766" t="s">
        <v>27</v>
      </c>
      <c r="H3766" t="s">
        <v>37</v>
      </c>
      <c r="I3766" s="9">
        <v>45413</v>
      </c>
      <c r="J3766" s="9">
        <v>45426</v>
      </c>
      <c r="K3766" s="9">
        <v>45434</v>
      </c>
      <c r="L3766" t="s">
        <v>19</v>
      </c>
      <c r="M3766" s="4">
        <v>57961</v>
      </c>
      <c r="N3766">
        <v>3.8</v>
      </c>
      <c r="O3766" t="s">
        <v>20</v>
      </c>
      <c r="P3766" s="5"/>
      <c r="Q3766" t="s">
        <v>28</v>
      </c>
      <c r="R3766" s="10" t="str">
        <f t="shared" si="116"/>
        <v>22-27</v>
      </c>
      <c r="S3766">
        <f t="shared" si="117"/>
        <v>21</v>
      </c>
    </row>
    <row r="3767" spans="1:19">
      <c r="A3767" t="s">
        <v>3841</v>
      </c>
      <c r="B3767" t="s">
        <v>13</v>
      </c>
      <c r="C3767" s="4">
        <v>25</v>
      </c>
      <c r="D3767" t="s">
        <v>24</v>
      </c>
      <c r="E3767" t="s">
        <v>43</v>
      </c>
      <c r="F3767" t="s">
        <v>26</v>
      </c>
      <c r="G3767" t="s">
        <v>32</v>
      </c>
      <c r="H3767" t="s">
        <v>37</v>
      </c>
      <c r="I3767" s="9">
        <v>45413</v>
      </c>
      <c r="J3767" s="9">
        <v>45427</v>
      </c>
      <c r="K3767" s="9">
        <v>45431</v>
      </c>
      <c r="L3767" t="s">
        <v>56</v>
      </c>
      <c r="M3767" s="5"/>
      <c r="P3767" s="4">
        <v>4</v>
      </c>
      <c r="Q3767" t="s">
        <v>21</v>
      </c>
      <c r="R3767" s="10" t="str">
        <f t="shared" si="116"/>
        <v>22-27</v>
      </c>
      <c r="S3767">
        <f t="shared" si="117"/>
        <v>18</v>
      </c>
    </row>
    <row r="3768" spans="1:19">
      <c r="A3768" t="s">
        <v>3842</v>
      </c>
      <c r="B3768" t="s">
        <v>30</v>
      </c>
      <c r="C3768" s="4">
        <v>31</v>
      </c>
      <c r="D3768" t="s">
        <v>14</v>
      </c>
      <c r="E3768" t="s">
        <v>15</v>
      </c>
      <c r="F3768" t="s">
        <v>36</v>
      </c>
      <c r="G3768" t="s">
        <v>27</v>
      </c>
      <c r="H3768" t="s">
        <v>18</v>
      </c>
      <c r="I3768" s="9">
        <v>45413</v>
      </c>
      <c r="J3768" s="9">
        <v>45435</v>
      </c>
      <c r="K3768" s="9">
        <v>45445</v>
      </c>
      <c r="L3768" t="s">
        <v>19</v>
      </c>
      <c r="M3768" s="4">
        <v>57245</v>
      </c>
      <c r="N3768">
        <v>3.9</v>
      </c>
      <c r="O3768" t="s">
        <v>20</v>
      </c>
      <c r="P3768" s="4">
        <v>4</v>
      </c>
      <c r="Q3768" t="s">
        <v>28</v>
      </c>
      <c r="R3768" s="10" t="str">
        <f t="shared" si="116"/>
        <v>28-33</v>
      </c>
      <c r="S3768">
        <f t="shared" si="117"/>
        <v>32</v>
      </c>
    </row>
    <row r="3769" spans="1:19">
      <c r="A3769" t="s">
        <v>3843</v>
      </c>
      <c r="B3769" t="s">
        <v>13</v>
      </c>
      <c r="C3769" s="4">
        <v>25</v>
      </c>
      <c r="D3769" t="s">
        <v>14</v>
      </c>
      <c r="E3769" t="s">
        <v>15</v>
      </c>
      <c r="F3769" t="s">
        <v>50</v>
      </c>
      <c r="G3769" t="s">
        <v>27</v>
      </c>
      <c r="H3769" t="s">
        <v>37</v>
      </c>
      <c r="I3769" s="9">
        <v>45413</v>
      </c>
      <c r="J3769" s="9">
        <v>45423</v>
      </c>
      <c r="K3769" s="9">
        <v>45431</v>
      </c>
      <c r="L3769" t="s">
        <v>19</v>
      </c>
      <c r="M3769" s="4">
        <v>54660</v>
      </c>
      <c r="N3769">
        <v>3.8</v>
      </c>
      <c r="O3769" t="s">
        <v>20</v>
      </c>
      <c r="P3769" s="4">
        <v>4</v>
      </c>
      <c r="Q3769" t="s">
        <v>63</v>
      </c>
      <c r="R3769" s="10" t="str">
        <f t="shared" si="116"/>
        <v>22-27</v>
      </c>
      <c r="S3769">
        <f t="shared" si="117"/>
        <v>18</v>
      </c>
    </row>
    <row r="3770" spans="1:19">
      <c r="A3770" t="s">
        <v>3844</v>
      </c>
      <c r="B3770" t="s">
        <v>13</v>
      </c>
      <c r="C3770" s="4">
        <v>31</v>
      </c>
      <c r="D3770" t="s">
        <v>129</v>
      </c>
      <c r="E3770" t="s">
        <v>205</v>
      </c>
      <c r="F3770" t="s">
        <v>36</v>
      </c>
      <c r="G3770" t="s">
        <v>27</v>
      </c>
      <c r="H3770" t="s">
        <v>51</v>
      </c>
      <c r="I3770" s="9">
        <v>45413</v>
      </c>
      <c r="J3770" s="9">
        <v>45426</v>
      </c>
      <c r="K3770" s="9">
        <v>45432</v>
      </c>
      <c r="L3770" t="s">
        <v>19</v>
      </c>
      <c r="M3770" s="4">
        <v>71912</v>
      </c>
      <c r="N3770">
        <v>4.4000000000000004</v>
      </c>
      <c r="O3770" t="s">
        <v>20</v>
      </c>
      <c r="P3770" s="4">
        <v>5</v>
      </c>
      <c r="Q3770" t="s">
        <v>28</v>
      </c>
      <c r="R3770" s="10" t="str">
        <f t="shared" si="116"/>
        <v>28-33</v>
      </c>
      <c r="S3770">
        <f t="shared" si="117"/>
        <v>19</v>
      </c>
    </row>
    <row r="3771" spans="1:19">
      <c r="A3771" t="s">
        <v>3845</v>
      </c>
      <c r="B3771" t="s">
        <v>13</v>
      </c>
      <c r="C3771" s="4">
        <v>40</v>
      </c>
      <c r="D3771" t="s">
        <v>14</v>
      </c>
      <c r="E3771" t="s">
        <v>15</v>
      </c>
      <c r="F3771" t="s">
        <v>26</v>
      </c>
      <c r="G3771" t="s">
        <v>27</v>
      </c>
      <c r="H3771" t="s">
        <v>37</v>
      </c>
      <c r="I3771" s="9">
        <v>45413</v>
      </c>
      <c r="J3771" s="9">
        <v>45432</v>
      </c>
      <c r="K3771" s="9">
        <v>45440</v>
      </c>
      <c r="L3771" t="s">
        <v>19</v>
      </c>
      <c r="M3771" s="5"/>
      <c r="O3771" t="s">
        <v>20</v>
      </c>
      <c r="P3771" s="4">
        <v>4</v>
      </c>
      <c r="Q3771" t="s">
        <v>63</v>
      </c>
      <c r="R3771" s="10" t="str">
        <f t="shared" si="116"/>
        <v>40-45</v>
      </c>
      <c r="S3771">
        <f t="shared" si="117"/>
        <v>27</v>
      </c>
    </row>
    <row r="3772" spans="1:19">
      <c r="A3772" t="s">
        <v>3846</v>
      </c>
      <c r="B3772" t="s">
        <v>13</v>
      </c>
      <c r="C3772" s="4">
        <v>39</v>
      </c>
      <c r="D3772" t="s">
        <v>129</v>
      </c>
      <c r="E3772" t="s">
        <v>205</v>
      </c>
      <c r="F3772" t="s">
        <v>96</v>
      </c>
      <c r="G3772" t="s">
        <v>17</v>
      </c>
      <c r="H3772" t="s">
        <v>48</v>
      </c>
      <c r="I3772" s="9">
        <v>45413</v>
      </c>
      <c r="J3772" s="9">
        <v>45428</v>
      </c>
      <c r="K3772" s="9">
        <v>45434</v>
      </c>
      <c r="L3772" t="s">
        <v>19</v>
      </c>
      <c r="M3772" s="4">
        <v>40488</v>
      </c>
      <c r="N3772">
        <v>3.7</v>
      </c>
      <c r="O3772" t="s">
        <v>20</v>
      </c>
      <c r="P3772" s="4">
        <v>5</v>
      </c>
      <c r="Q3772" t="s">
        <v>28</v>
      </c>
      <c r="R3772" s="10" t="str">
        <f t="shared" si="116"/>
        <v>34-39</v>
      </c>
      <c r="S3772">
        <f t="shared" si="117"/>
        <v>21</v>
      </c>
    </row>
    <row r="3773" spans="1:19">
      <c r="A3773" t="s">
        <v>3847</v>
      </c>
      <c r="B3773" t="s">
        <v>23</v>
      </c>
      <c r="C3773" s="4">
        <v>27</v>
      </c>
      <c r="D3773" t="s">
        <v>14</v>
      </c>
      <c r="E3773" t="s">
        <v>15</v>
      </c>
      <c r="F3773" t="s">
        <v>61</v>
      </c>
      <c r="G3773" t="s">
        <v>17</v>
      </c>
      <c r="H3773" t="s">
        <v>37</v>
      </c>
      <c r="I3773" s="9">
        <v>45414</v>
      </c>
      <c r="J3773" s="9">
        <v>45434</v>
      </c>
      <c r="K3773" s="9">
        <v>45443</v>
      </c>
      <c r="L3773" t="s">
        <v>38</v>
      </c>
      <c r="M3773" s="5"/>
      <c r="P3773" s="4">
        <v>5</v>
      </c>
      <c r="Q3773" t="s">
        <v>28</v>
      </c>
      <c r="R3773" s="10" t="str">
        <f t="shared" si="116"/>
        <v>22-27</v>
      </c>
      <c r="S3773">
        <f t="shared" si="117"/>
        <v>29</v>
      </c>
    </row>
    <row r="3774" spans="1:19">
      <c r="A3774" t="s">
        <v>3848</v>
      </c>
      <c r="B3774" t="s">
        <v>13</v>
      </c>
      <c r="C3774" s="4">
        <v>26</v>
      </c>
      <c r="D3774" t="s">
        <v>14</v>
      </c>
      <c r="E3774" t="s">
        <v>15</v>
      </c>
      <c r="F3774" t="s">
        <v>106</v>
      </c>
      <c r="G3774" t="s">
        <v>69</v>
      </c>
      <c r="H3774" t="s">
        <v>37</v>
      </c>
      <c r="I3774" s="9">
        <v>45414</v>
      </c>
      <c r="J3774" s="9">
        <v>45424</v>
      </c>
      <c r="K3774" s="9">
        <v>45434</v>
      </c>
      <c r="L3774" t="s">
        <v>19</v>
      </c>
      <c r="M3774" s="4">
        <v>147039</v>
      </c>
      <c r="N3774">
        <v>4.4000000000000004</v>
      </c>
      <c r="O3774" t="s">
        <v>20</v>
      </c>
      <c r="P3774" s="4">
        <v>5</v>
      </c>
      <c r="Q3774" t="s">
        <v>28</v>
      </c>
      <c r="R3774" s="10" t="str">
        <f t="shared" si="116"/>
        <v>22-27</v>
      </c>
      <c r="S3774">
        <f t="shared" si="117"/>
        <v>20</v>
      </c>
    </row>
    <row r="3775" spans="1:19">
      <c r="A3775" t="s">
        <v>3849</v>
      </c>
      <c r="B3775" t="s">
        <v>30</v>
      </c>
      <c r="C3775" s="4">
        <v>28</v>
      </c>
      <c r="D3775" t="s">
        <v>231</v>
      </c>
      <c r="E3775" t="s">
        <v>551</v>
      </c>
      <c r="F3775" t="s">
        <v>50</v>
      </c>
      <c r="G3775" t="s">
        <v>27</v>
      </c>
      <c r="H3775" t="s">
        <v>37</v>
      </c>
      <c r="I3775" s="9">
        <v>45414</v>
      </c>
      <c r="J3775" s="9">
        <v>45430</v>
      </c>
      <c r="K3775" s="9">
        <v>45437</v>
      </c>
      <c r="L3775" t="s">
        <v>19</v>
      </c>
      <c r="M3775" s="4">
        <v>47286</v>
      </c>
      <c r="N3775">
        <v>4.3</v>
      </c>
      <c r="O3775" t="s">
        <v>20</v>
      </c>
      <c r="P3775" s="4">
        <v>5</v>
      </c>
      <c r="Q3775" t="s">
        <v>28</v>
      </c>
      <c r="R3775" s="10" t="str">
        <f t="shared" si="116"/>
        <v>28-33</v>
      </c>
      <c r="S3775">
        <f t="shared" si="117"/>
        <v>23</v>
      </c>
    </row>
    <row r="3776" spans="1:19">
      <c r="A3776" t="s">
        <v>3850</v>
      </c>
      <c r="B3776" t="s">
        <v>30</v>
      </c>
      <c r="C3776" s="4">
        <v>33</v>
      </c>
      <c r="D3776" t="s">
        <v>24</v>
      </c>
      <c r="E3776" t="s">
        <v>43</v>
      </c>
      <c r="F3776" t="s">
        <v>53</v>
      </c>
      <c r="G3776" t="s">
        <v>32</v>
      </c>
      <c r="H3776" t="s">
        <v>18</v>
      </c>
      <c r="I3776" s="9">
        <v>45414</v>
      </c>
      <c r="J3776" s="9">
        <v>45435</v>
      </c>
      <c r="K3776" s="9">
        <v>45442</v>
      </c>
      <c r="L3776" t="s">
        <v>19</v>
      </c>
      <c r="M3776" s="4">
        <v>65152</v>
      </c>
      <c r="N3776">
        <v>4.5</v>
      </c>
      <c r="O3776" t="s">
        <v>20</v>
      </c>
      <c r="P3776" s="4">
        <v>4</v>
      </c>
      <c r="Q3776" t="s">
        <v>28</v>
      </c>
      <c r="R3776" s="10" t="str">
        <f t="shared" si="116"/>
        <v>28-33</v>
      </c>
      <c r="S3776">
        <f t="shared" si="117"/>
        <v>28</v>
      </c>
    </row>
    <row r="3777" spans="1:19">
      <c r="A3777" t="s">
        <v>3851</v>
      </c>
      <c r="B3777" t="s">
        <v>23</v>
      </c>
      <c r="C3777" s="4">
        <v>23</v>
      </c>
      <c r="D3777" t="s">
        <v>129</v>
      </c>
      <c r="E3777" t="s">
        <v>205</v>
      </c>
      <c r="F3777" t="s">
        <v>50</v>
      </c>
      <c r="G3777" t="s">
        <v>17</v>
      </c>
      <c r="H3777" t="s">
        <v>48</v>
      </c>
      <c r="I3777" s="9">
        <v>45415</v>
      </c>
      <c r="J3777" s="9">
        <v>45437</v>
      </c>
      <c r="K3777" s="9">
        <v>45445</v>
      </c>
      <c r="L3777" t="s">
        <v>19</v>
      </c>
      <c r="M3777" s="4">
        <v>34110</v>
      </c>
      <c r="N3777">
        <v>3.8</v>
      </c>
      <c r="O3777" t="s">
        <v>20</v>
      </c>
      <c r="P3777" s="4">
        <v>1</v>
      </c>
      <c r="Q3777" t="s">
        <v>28</v>
      </c>
      <c r="R3777" s="10" t="str">
        <f t="shared" si="116"/>
        <v>22-27</v>
      </c>
      <c r="S3777">
        <f t="shared" si="117"/>
        <v>30</v>
      </c>
    </row>
    <row r="3778" spans="1:19">
      <c r="A3778" t="s">
        <v>3852</v>
      </c>
      <c r="B3778" t="s">
        <v>30</v>
      </c>
      <c r="C3778" s="4">
        <v>22</v>
      </c>
      <c r="D3778" t="s">
        <v>24</v>
      </c>
      <c r="E3778" t="s">
        <v>43</v>
      </c>
      <c r="F3778" t="s">
        <v>44</v>
      </c>
      <c r="G3778" t="s">
        <v>27</v>
      </c>
      <c r="H3778" t="s">
        <v>67</v>
      </c>
      <c r="I3778" s="9">
        <v>45415</v>
      </c>
      <c r="J3778" s="9">
        <v>45433</v>
      </c>
      <c r="K3778" s="9">
        <v>45440</v>
      </c>
      <c r="L3778" t="s">
        <v>19</v>
      </c>
      <c r="M3778" s="4">
        <v>70096</v>
      </c>
      <c r="N3778">
        <v>3.6</v>
      </c>
      <c r="O3778" t="s">
        <v>20</v>
      </c>
      <c r="P3778" s="4">
        <v>4</v>
      </c>
      <c r="Q3778" t="s">
        <v>28</v>
      </c>
      <c r="R3778" s="10" t="str">
        <f t="shared" si="116"/>
        <v>22-27</v>
      </c>
      <c r="S3778">
        <f t="shared" si="117"/>
        <v>25</v>
      </c>
    </row>
    <row r="3779" spans="1:19">
      <c r="A3779" t="s">
        <v>3853</v>
      </c>
      <c r="B3779" t="s">
        <v>13</v>
      </c>
      <c r="C3779" s="4">
        <v>33</v>
      </c>
      <c r="D3779" t="s">
        <v>24</v>
      </c>
      <c r="E3779" t="s">
        <v>43</v>
      </c>
      <c r="F3779" t="s">
        <v>31</v>
      </c>
      <c r="G3779" t="s">
        <v>32</v>
      </c>
      <c r="H3779" t="s">
        <v>37</v>
      </c>
      <c r="I3779" s="9">
        <v>45415</v>
      </c>
      <c r="J3779" s="9">
        <v>45433</v>
      </c>
      <c r="K3779" s="9">
        <v>45439</v>
      </c>
      <c r="L3779" t="s">
        <v>19</v>
      </c>
      <c r="M3779" s="4">
        <v>79271</v>
      </c>
      <c r="N3779">
        <v>4.5999999999999996</v>
      </c>
      <c r="O3779" t="s">
        <v>45</v>
      </c>
      <c r="P3779" s="4">
        <v>2</v>
      </c>
      <c r="Q3779" t="s">
        <v>28</v>
      </c>
      <c r="R3779" s="10" t="str">
        <f t="shared" ref="R3779:R3842" si="118">IF(AND(C3779&gt;=22,C3779&lt;=27),"22-27",
 IF(AND(C3779&gt;=28,C3779&lt;=33),"28-33",
 IF(AND(C3779&gt;=34,C3779&lt;=39),"34-39",
 IF(AND(C3779&gt;=40,C3779&lt;=45),"40-45",
 IF(AND(C3779&gt;=46,C3779&lt;=51),"46-51",
 IF(AND(C3779&gt;=52,C3779&lt;=57),"52-57","Other"))))))</f>
        <v>28-33</v>
      </c>
      <c r="S3779">
        <f t="shared" ref="S3779:S3842" si="119">K3779-I3779</f>
        <v>24</v>
      </c>
    </row>
    <row r="3780" spans="1:19">
      <c r="A3780" t="s">
        <v>3854</v>
      </c>
      <c r="B3780" t="s">
        <v>30</v>
      </c>
      <c r="C3780" s="4">
        <v>28</v>
      </c>
      <c r="D3780" t="s">
        <v>14</v>
      </c>
      <c r="E3780" t="s">
        <v>65</v>
      </c>
      <c r="F3780" t="s">
        <v>96</v>
      </c>
      <c r="G3780" t="s">
        <v>27</v>
      </c>
      <c r="H3780" t="s">
        <v>18</v>
      </c>
      <c r="I3780" s="9">
        <v>45415</v>
      </c>
      <c r="J3780" s="9">
        <v>45435</v>
      </c>
      <c r="K3780" s="9">
        <v>45443</v>
      </c>
      <c r="L3780" t="s">
        <v>19</v>
      </c>
      <c r="M3780" s="5"/>
      <c r="O3780" t="s">
        <v>45</v>
      </c>
      <c r="P3780" s="5"/>
      <c r="Q3780" t="s">
        <v>28</v>
      </c>
      <c r="R3780" s="10" t="str">
        <f t="shared" si="118"/>
        <v>28-33</v>
      </c>
      <c r="S3780">
        <f t="shared" si="119"/>
        <v>28</v>
      </c>
    </row>
    <row r="3781" spans="1:19">
      <c r="A3781" t="s">
        <v>3855</v>
      </c>
      <c r="B3781" t="s">
        <v>30</v>
      </c>
      <c r="C3781" s="4">
        <v>30</v>
      </c>
      <c r="D3781" t="s">
        <v>14</v>
      </c>
      <c r="E3781" t="s">
        <v>65</v>
      </c>
      <c r="F3781" t="s">
        <v>78</v>
      </c>
      <c r="G3781" t="s">
        <v>32</v>
      </c>
      <c r="H3781" t="s">
        <v>18</v>
      </c>
      <c r="I3781" s="9">
        <v>45415</v>
      </c>
      <c r="J3781" s="9">
        <v>45430</v>
      </c>
      <c r="K3781" s="9">
        <v>45438</v>
      </c>
      <c r="L3781" t="s">
        <v>19</v>
      </c>
      <c r="M3781" s="4">
        <v>44674</v>
      </c>
      <c r="N3781">
        <v>4.9000000000000004</v>
      </c>
      <c r="O3781" t="s">
        <v>20</v>
      </c>
      <c r="P3781" s="4">
        <v>4</v>
      </c>
      <c r="Q3781" t="s">
        <v>28</v>
      </c>
      <c r="R3781" s="10" t="str">
        <f t="shared" si="118"/>
        <v>28-33</v>
      </c>
      <c r="S3781">
        <f t="shared" si="119"/>
        <v>23</v>
      </c>
    </row>
    <row r="3782" spans="1:19">
      <c r="A3782" t="s">
        <v>3856</v>
      </c>
      <c r="B3782" t="s">
        <v>13</v>
      </c>
      <c r="C3782" s="4">
        <v>32</v>
      </c>
      <c r="D3782" t="s">
        <v>129</v>
      </c>
      <c r="E3782" t="s">
        <v>130</v>
      </c>
      <c r="F3782" t="s">
        <v>26</v>
      </c>
      <c r="G3782" t="s">
        <v>32</v>
      </c>
      <c r="H3782" t="s">
        <v>18</v>
      </c>
      <c r="I3782" s="9">
        <v>45415</v>
      </c>
      <c r="J3782" s="9">
        <v>45423</v>
      </c>
      <c r="K3782" s="9">
        <v>45434</v>
      </c>
      <c r="L3782" t="s">
        <v>19</v>
      </c>
      <c r="M3782" s="4">
        <v>68606</v>
      </c>
      <c r="N3782">
        <v>4.9000000000000004</v>
      </c>
      <c r="O3782" t="s">
        <v>20</v>
      </c>
      <c r="P3782" s="5"/>
      <c r="Q3782" t="s">
        <v>28</v>
      </c>
      <c r="R3782" s="10" t="str">
        <f t="shared" si="118"/>
        <v>28-33</v>
      </c>
      <c r="S3782">
        <f t="shared" si="119"/>
        <v>19</v>
      </c>
    </row>
    <row r="3783" spans="1:19">
      <c r="A3783" t="s">
        <v>3857</v>
      </c>
      <c r="B3783" t="s">
        <v>13</v>
      </c>
      <c r="C3783" s="4">
        <v>29</v>
      </c>
      <c r="D3783" t="s">
        <v>24</v>
      </c>
      <c r="E3783" t="s">
        <v>25</v>
      </c>
      <c r="F3783" t="s">
        <v>31</v>
      </c>
      <c r="G3783" t="s">
        <v>17</v>
      </c>
      <c r="H3783" t="s">
        <v>37</v>
      </c>
      <c r="I3783" s="9">
        <v>45415</v>
      </c>
      <c r="J3783" s="9">
        <v>45426</v>
      </c>
      <c r="K3783" s="9">
        <v>45434</v>
      </c>
      <c r="L3783" t="s">
        <v>19</v>
      </c>
      <c r="M3783" s="4">
        <v>77726</v>
      </c>
      <c r="N3783">
        <v>4.3</v>
      </c>
      <c r="O3783" t="s">
        <v>45</v>
      </c>
      <c r="P3783" s="4">
        <v>3</v>
      </c>
      <c r="Q3783" t="s">
        <v>28</v>
      </c>
      <c r="R3783" s="10" t="str">
        <f t="shared" si="118"/>
        <v>28-33</v>
      </c>
      <c r="S3783">
        <f t="shared" si="119"/>
        <v>19</v>
      </c>
    </row>
    <row r="3784" spans="1:19">
      <c r="A3784" t="s">
        <v>3858</v>
      </c>
      <c r="B3784" t="s">
        <v>13</v>
      </c>
      <c r="C3784" s="4">
        <v>34</v>
      </c>
      <c r="D3784" t="s">
        <v>24</v>
      </c>
      <c r="E3784" t="s">
        <v>25</v>
      </c>
      <c r="F3784" t="s">
        <v>36</v>
      </c>
      <c r="G3784" t="s">
        <v>27</v>
      </c>
      <c r="H3784" t="s">
        <v>18</v>
      </c>
      <c r="I3784" s="9">
        <v>45416</v>
      </c>
      <c r="J3784" s="9">
        <v>45426</v>
      </c>
      <c r="K3784" s="9">
        <v>45431</v>
      </c>
      <c r="L3784" t="s">
        <v>19</v>
      </c>
      <c r="M3784" s="4">
        <v>72022</v>
      </c>
      <c r="N3784">
        <v>4.5</v>
      </c>
      <c r="O3784" t="s">
        <v>20</v>
      </c>
      <c r="P3784" s="4">
        <v>4</v>
      </c>
      <c r="Q3784" t="s">
        <v>21</v>
      </c>
      <c r="R3784" s="10" t="str">
        <f t="shared" si="118"/>
        <v>34-39</v>
      </c>
      <c r="S3784">
        <f t="shared" si="119"/>
        <v>15</v>
      </c>
    </row>
    <row r="3785" spans="1:19">
      <c r="A3785" t="s">
        <v>3859</v>
      </c>
      <c r="B3785" t="s">
        <v>30</v>
      </c>
      <c r="C3785" s="4">
        <v>35</v>
      </c>
      <c r="D3785" t="s">
        <v>58</v>
      </c>
      <c r="E3785" t="s">
        <v>59</v>
      </c>
      <c r="F3785" t="s">
        <v>16</v>
      </c>
      <c r="G3785" t="s">
        <v>17</v>
      </c>
      <c r="H3785" t="s">
        <v>48</v>
      </c>
      <c r="I3785" s="9">
        <v>45417</v>
      </c>
      <c r="J3785" s="9">
        <v>45425</v>
      </c>
      <c r="K3785" s="9">
        <v>45436</v>
      </c>
      <c r="L3785" t="s">
        <v>19</v>
      </c>
      <c r="M3785" s="5"/>
      <c r="O3785" t="s">
        <v>20</v>
      </c>
      <c r="P3785" s="4">
        <v>4</v>
      </c>
      <c r="Q3785" t="s">
        <v>28</v>
      </c>
      <c r="R3785" s="10" t="str">
        <f t="shared" si="118"/>
        <v>34-39</v>
      </c>
      <c r="S3785">
        <f t="shared" si="119"/>
        <v>19</v>
      </c>
    </row>
    <row r="3786" spans="1:19">
      <c r="A3786" t="s">
        <v>3860</v>
      </c>
      <c r="B3786" t="s">
        <v>30</v>
      </c>
      <c r="C3786" s="4">
        <v>35</v>
      </c>
      <c r="D3786" t="s">
        <v>24</v>
      </c>
      <c r="E3786" t="s">
        <v>43</v>
      </c>
      <c r="F3786" t="s">
        <v>16</v>
      </c>
      <c r="G3786" t="s">
        <v>32</v>
      </c>
      <c r="H3786" t="s">
        <v>51</v>
      </c>
      <c r="I3786" s="9">
        <v>45417</v>
      </c>
      <c r="J3786" s="9">
        <v>45428</v>
      </c>
      <c r="K3786" s="9">
        <v>45437</v>
      </c>
      <c r="L3786" t="s">
        <v>19</v>
      </c>
      <c r="M3786" s="4">
        <v>66753</v>
      </c>
      <c r="N3786">
        <v>3.6</v>
      </c>
      <c r="O3786" t="s">
        <v>20</v>
      </c>
      <c r="P3786" s="4">
        <v>5</v>
      </c>
      <c r="Q3786" t="s">
        <v>28</v>
      </c>
      <c r="R3786" s="10" t="str">
        <f t="shared" si="118"/>
        <v>34-39</v>
      </c>
      <c r="S3786">
        <f t="shared" si="119"/>
        <v>20</v>
      </c>
    </row>
    <row r="3787" spans="1:19">
      <c r="A3787" t="s">
        <v>3861</v>
      </c>
      <c r="B3787" t="s">
        <v>13</v>
      </c>
      <c r="C3787" s="4">
        <v>30</v>
      </c>
      <c r="D3787" t="s">
        <v>24</v>
      </c>
      <c r="E3787" t="s">
        <v>43</v>
      </c>
      <c r="F3787" t="s">
        <v>73</v>
      </c>
      <c r="G3787" t="s">
        <v>17</v>
      </c>
      <c r="H3787" t="s">
        <v>18</v>
      </c>
      <c r="I3787" s="9">
        <v>45417</v>
      </c>
      <c r="J3787" s="9">
        <v>45427</v>
      </c>
      <c r="K3787" s="9">
        <v>45436</v>
      </c>
      <c r="L3787" t="s">
        <v>19</v>
      </c>
      <c r="M3787" s="4">
        <v>173538</v>
      </c>
      <c r="N3787">
        <v>4</v>
      </c>
      <c r="O3787" t="s">
        <v>20</v>
      </c>
      <c r="P3787" s="4">
        <v>3</v>
      </c>
      <c r="Q3787" t="s">
        <v>28</v>
      </c>
      <c r="R3787" s="10" t="str">
        <f t="shared" si="118"/>
        <v>28-33</v>
      </c>
      <c r="S3787">
        <f t="shared" si="119"/>
        <v>19</v>
      </c>
    </row>
    <row r="3788" spans="1:19">
      <c r="A3788" t="s">
        <v>3862</v>
      </c>
      <c r="B3788" t="s">
        <v>13</v>
      </c>
      <c r="C3788" s="4">
        <v>31</v>
      </c>
      <c r="D3788" t="s">
        <v>14</v>
      </c>
      <c r="E3788" t="s">
        <v>15</v>
      </c>
      <c r="F3788" t="s">
        <v>78</v>
      </c>
      <c r="G3788" t="s">
        <v>32</v>
      </c>
      <c r="H3788" t="s">
        <v>37</v>
      </c>
      <c r="I3788" s="9">
        <v>45418</v>
      </c>
      <c r="J3788" s="9">
        <v>45426</v>
      </c>
      <c r="K3788" s="9">
        <v>45435</v>
      </c>
      <c r="L3788" t="s">
        <v>38</v>
      </c>
      <c r="M3788" s="5"/>
      <c r="P3788" s="4">
        <v>5</v>
      </c>
      <c r="Q3788" t="s">
        <v>63</v>
      </c>
      <c r="R3788" s="10" t="str">
        <f t="shared" si="118"/>
        <v>28-33</v>
      </c>
      <c r="S3788">
        <f t="shared" si="119"/>
        <v>17</v>
      </c>
    </row>
    <row r="3789" spans="1:19">
      <c r="A3789" t="s">
        <v>3863</v>
      </c>
      <c r="B3789" t="s">
        <v>13</v>
      </c>
      <c r="C3789" s="4">
        <v>29</v>
      </c>
      <c r="D3789" t="s">
        <v>34</v>
      </c>
      <c r="E3789" t="s">
        <v>35</v>
      </c>
      <c r="F3789" t="s">
        <v>36</v>
      </c>
      <c r="G3789" t="s">
        <v>17</v>
      </c>
      <c r="H3789" t="s">
        <v>48</v>
      </c>
      <c r="I3789" s="9">
        <v>45418</v>
      </c>
      <c r="J3789" s="9">
        <v>45433</v>
      </c>
      <c r="K3789" s="9">
        <v>45445</v>
      </c>
      <c r="L3789" t="s">
        <v>19</v>
      </c>
      <c r="M3789" s="4">
        <v>69759</v>
      </c>
      <c r="N3789">
        <v>3.9</v>
      </c>
      <c r="O3789" t="s">
        <v>45</v>
      </c>
      <c r="P3789" s="4">
        <v>4</v>
      </c>
      <c r="Q3789" t="s">
        <v>28</v>
      </c>
      <c r="R3789" s="10" t="str">
        <f t="shared" si="118"/>
        <v>28-33</v>
      </c>
      <c r="S3789">
        <f t="shared" si="119"/>
        <v>27</v>
      </c>
    </row>
    <row r="3790" spans="1:19">
      <c r="A3790" t="s">
        <v>3864</v>
      </c>
      <c r="B3790" t="s">
        <v>13</v>
      </c>
      <c r="C3790" s="4">
        <v>25</v>
      </c>
      <c r="D3790" t="s">
        <v>14</v>
      </c>
      <c r="E3790" t="s">
        <v>65</v>
      </c>
      <c r="F3790" t="s">
        <v>26</v>
      </c>
      <c r="G3790" t="s">
        <v>27</v>
      </c>
      <c r="H3790" t="s">
        <v>67</v>
      </c>
      <c r="I3790" s="9">
        <v>45418</v>
      </c>
      <c r="J3790" s="9">
        <v>45430</v>
      </c>
      <c r="K3790" s="9">
        <v>45441</v>
      </c>
      <c r="L3790" t="s">
        <v>19</v>
      </c>
      <c r="M3790" s="5"/>
      <c r="O3790" t="s">
        <v>20</v>
      </c>
      <c r="P3790" s="4">
        <v>2</v>
      </c>
      <c r="Q3790" t="s">
        <v>28</v>
      </c>
      <c r="R3790" s="10" t="str">
        <f t="shared" si="118"/>
        <v>22-27</v>
      </c>
      <c r="S3790">
        <f t="shared" si="119"/>
        <v>23</v>
      </c>
    </row>
    <row r="3791" spans="1:19">
      <c r="A3791" t="s">
        <v>3865</v>
      </c>
      <c r="B3791" t="s">
        <v>23</v>
      </c>
      <c r="C3791" s="4">
        <v>28</v>
      </c>
      <c r="D3791" t="s">
        <v>14</v>
      </c>
      <c r="E3791" t="s">
        <v>15</v>
      </c>
      <c r="F3791" t="s">
        <v>16</v>
      </c>
      <c r="G3791" t="s">
        <v>27</v>
      </c>
      <c r="H3791" t="s">
        <v>37</v>
      </c>
      <c r="I3791" s="9">
        <v>45419</v>
      </c>
      <c r="J3791" s="9">
        <v>45429</v>
      </c>
      <c r="K3791" s="9">
        <v>45435</v>
      </c>
      <c r="L3791" t="s">
        <v>38</v>
      </c>
      <c r="M3791" s="5"/>
      <c r="P3791" s="4">
        <v>5</v>
      </c>
      <c r="Q3791" t="s">
        <v>28</v>
      </c>
      <c r="R3791" s="10" t="str">
        <f t="shared" si="118"/>
        <v>28-33</v>
      </c>
      <c r="S3791">
        <f t="shared" si="119"/>
        <v>16</v>
      </c>
    </row>
    <row r="3792" spans="1:19">
      <c r="A3792" t="s">
        <v>3866</v>
      </c>
      <c r="B3792" t="s">
        <v>13</v>
      </c>
      <c r="C3792" s="4">
        <v>26</v>
      </c>
      <c r="D3792" t="s">
        <v>24</v>
      </c>
      <c r="E3792" t="s">
        <v>25</v>
      </c>
      <c r="F3792" t="s">
        <v>106</v>
      </c>
      <c r="G3792" t="s">
        <v>17</v>
      </c>
      <c r="H3792" t="s">
        <v>51</v>
      </c>
      <c r="I3792" s="9">
        <v>45419</v>
      </c>
      <c r="J3792" s="9">
        <v>45438</v>
      </c>
      <c r="K3792" s="9">
        <v>45442</v>
      </c>
      <c r="L3792" t="s">
        <v>19</v>
      </c>
      <c r="M3792" s="4">
        <v>167574</v>
      </c>
      <c r="N3792">
        <v>4.4000000000000004</v>
      </c>
      <c r="O3792" t="s">
        <v>20</v>
      </c>
      <c r="P3792" s="5"/>
      <c r="Q3792" t="s">
        <v>28</v>
      </c>
      <c r="R3792" s="10" t="str">
        <f t="shared" si="118"/>
        <v>22-27</v>
      </c>
      <c r="S3792">
        <f t="shared" si="119"/>
        <v>23</v>
      </c>
    </row>
    <row r="3793" spans="1:19">
      <c r="A3793" t="s">
        <v>3867</v>
      </c>
      <c r="B3793" t="s">
        <v>13</v>
      </c>
      <c r="C3793" s="4">
        <v>25</v>
      </c>
      <c r="D3793" t="s">
        <v>14</v>
      </c>
      <c r="E3793" t="s">
        <v>15</v>
      </c>
      <c r="F3793" t="s">
        <v>61</v>
      </c>
      <c r="G3793" t="s">
        <v>32</v>
      </c>
      <c r="H3793" t="s">
        <v>67</v>
      </c>
      <c r="I3793" s="9">
        <v>45419</v>
      </c>
      <c r="J3793" s="9">
        <v>45434</v>
      </c>
      <c r="K3793" s="9">
        <v>45444</v>
      </c>
      <c r="L3793" t="s">
        <v>19</v>
      </c>
      <c r="M3793" s="4">
        <v>69516</v>
      </c>
      <c r="N3793">
        <v>3.5</v>
      </c>
      <c r="O3793" t="s">
        <v>20</v>
      </c>
      <c r="P3793" s="4">
        <v>4</v>
      </c>
      <c r="Q3793" t="s">
        <v>21</v>
      </c>
      <c r="R3793" s="10" t="str">
        <f t="shared" si="118"/>
        <v>22-27</v>
      </c>
      <c r="S3793">
        <f t="shared" si="119"/>
        <v>25</v>
      </c>
    </row>
    <row r="3794" spans="1:19">
      <c r="A3794" t="s">
        <v>3868</v>
      </c>
      <c r="B3794" t="s">
        <v>30</v>
      </c>
      <c r="C3794" s="4">
        <v>26</v>
      </c>
      <c r="D3794" t="s">
        <v>14</v>
      </c>
      <c r="E3794" t="s">
        <v>15</v>
      </c>
      <c r="F3794" t="s">
        <v>96</v>
      </c>
      <c r="G3794" t="s">
        <v>27</v>
      </c>
      <c r="H3794" t="s">
        <v>37</v>
      </c>
      <c r="I3794" s="9">
        <v>45419</v>
      </c>
      <c r="J3794" s="9">
        <v>45433</v>
      </c>
      <c r="K3794" s="9">
        <v>45439</v>
      </c>
      <c r="L3794" t="s">
        <v>38</v>
      </c>
      <c r="M3794" s="5"/>
      <c r="P3794" s="5"/>
      <c r="Q3794" t="s">
        <v>28</v>
      </c>
      <c r="R3794" s="10" t="str">
        <f t="shared" si="118"/>
        <v>22-27</v>
      </c>
      <c r="S3794">
        <f t="shared" si="119"/>
        <v>20</v>
      </c>
    </row>
    <row r="3795" spans="1:19">
      <c r="A3795" t="s">
        <v>3869</v>
      </c>
      <c r="B3795" t="s">
        <v>30</v>
      </c>
      <c r="C3795" s="4">
        <v>24</v>
      </c>
      <c r="D3795" t="s">
        <v>14</v>
      </c>
      <c r="E3795" t="s">
        <v>15</v>
      </c>
      <c r="F3795" t="s">
        <v>50</v>
      </c>
      <c r="G3795" t="s">
        <v>27</v>
      </c>
      <c r="H3795" t="s">
        <v>48</v>
      </c>
      <c r="I3795" s="9">
        <v>45419</v>
      </c>
      <c r="J3795" s="9">
        <v>45428</v>
      </c>
      <c r="K3795" s="9">
        <v>45440</v>
      </c>
      <c r="L3795" t="s">
        <v>38</v>
      </c>
      <c r="M3795" s="5"/>
      <c r="P3795" s="4">
        <v>3</v>
      </c>
      <c r="Q3795" t="s">
        <v>21</v>
      </c>
      <c r="R3795" s="10" t="str">
        <f t="shared" si="118"/>
        <v>22-27</v>
      </c>
      <c r="S3795">
        <f t="shared" si="119"/>
        <v>21</v>
      </c>
    </row>
    <row r="3796" spans="1:19">
      <c r="A3796" t="s">
        <v>3870</v>
      </c>
      <c r="B3796" t="s">
        <v>13</v>
      </c>
      <c r="C3796" s="4">
        <v>35</v>
      </c>
      <c r="D3796" t="s">
        <v>58</v>
      </c>
      <c r="E3796" t="s">
        <v>111</v>
      </c>
      <c r="F3796" t="s">
        <v>61</v>
      </c>
      <c r="G3796" t="s">
        <v>27</v>
      </c>
      <c r="H3796" t="s">
        <v>18</v>
      </c>
      <c r="I3796" s="9">
        <v>45419</v>
      </c>
      <c r="J3796" s="9">
        <v>45441</v>
      </c>
      <c r="K3796" s="9">
        <v>45448</v>
      </c>
      <c r="L3796" t="s">
        <v>56</v>
      </c>
      <c r="M3796" s="5"/>
      <c r="P3796" s="4">
        <v>4</v>
      </c>
      <c r="Q3796" t="s">
        <v>21</v>
      </c>
      <c r="R3796" s="10" t="str">
        <f t="shared" si="118"/>
        <v>34-39</v>
      </c>
      <c r="S3796">
        <f t="shared" si="119"/>
        <v>29</v>
      </c>
    </row>
    <row r="3797" spans="1:19">
      <c r="A3797" t="s">
        <v>3871</v>
      </c>
      <c r="B3797" t="s">
        <v>30</v>
      </c>
      <c r="C3797" s="4">
        <v>31</v>
      </c>
      <c r="D3797" t="s">
        <v>24</v>
      </c>
      <c r="E3797" t="s">
        <v>43</v>
      </c>
      <c r="F3797" t="s">
        <v>106</v>
      </c>
      <c r="G3797" t="s">
        <v>17</v>
      </c>
      <c r="H3797" t="s">
        <v>48</v>
      </c>
      <c r="I3797" s="9">
        <v>45420</v>
      </c>
      <c r="J3797" s="9">
        <v>45442</v>
      </c>
      <c r="K3797" s="9">
        <v>45452</v>
      </c>
      <c r="L3797" t="s">
        <v>19</v>
      </c>
      <c r="M3797" s="4">
        <v>170462</v>
      </c>
      <c r="N3797">
        <v>3.8</v>
      </c>
      <c r="O3797" t="s">
        <v>20</v>
      </c>
      <c r="P3797" s="4">
        <v>3</v>
      </c>
      <c r="Q3797" t="s">
        <v>28</v>
      </c>
      <c r="R3797" s="10" t="str">
        <f t="shared" si="118"/>
        <v>28-33</v>
      </c>
      <c r="S3797">
        <f t="shared" si="119"/>
        <v>32</v>
      </c>
    </row>
    <row r="3798" spans="1:19">
      <c r="A3798" t="s">
        <v>3872</v>
      </c>
      <c r="B3798" t="s">
        <v>13</v>
      </c>
      <c r="C3798" s="4">
        <v>36</v>
      </c>
      <c r="D3798" t="s">
        <v>14</v>
      </c>
      <c r="E3798" t="s">
        <v>65</v>
      </c>
      <c r="F3798" t="s">
        <v>61</v>
      </c>
      <c r="G3798" t="s">
        <v>17</v>
      </c>
      <c r="H3798" t="s">
        <v>37</v>
      </c>
      <c r="I3798" s="9">
        <v>45420</v>
      </c>
      <c r="J3798" s="9">
        <v>45435</v>
      </c>
      <c r="K3798" s="9">
        <v>45444</v>
      </c>
      <c r="L3798" t="s">
        <v>19</v>
      </c>
      <c r="M3798" s="4">
        <v>61628</v>
      </c>
      <c r="N3798">
        <v>3.9</v>
      </c>
      <c r="O3798" t="s">
        <v>20</v>
      </c>
      <c r="P3798" s="4">
        <v>4</v>
      </c>
      <c r="Q3798" t="s">
        <v>28</v>
      </c>
      <c r="R3798" s="10" t="str">
        <f t="shared" si="118"/>
        <v>34-39</v>
      </c>
      <c r="S3798">
        <f t="shared" si="119"/>
        <v>24</v>
      </c>
    </row>
    <row r="3799" spans="1:19">
      <c r="A3799" t="s">
        <v>3873</v>
      </c>
      <c r="B3799" t="s">
        <v>13</v>
      </c>
      <c r="C3799" s="4">
        <v>33</v>
      </c>
      <c r="D3799" t="s">
        <v>14</v>
      </c>
      <c r="E3799" t="s">
        <v>65</v>
      </c>
      <c r="F3799" t="s">
        <v>53</v>
      </c>
      <c r="G3799" t="s">
        <v>17</v>
      </c>
      <c r="H3799" t="s">
        <v>37</v>
      </c>
      <c r="I3799" s="9">
        <v>45420</v>
      </c>
      <c r="J3799" s="9">
        <v>45428</v>
      </c>
      <c r="K3799" s="9">
        <v>45436</v>
      </c>
      <c r="L3799" t="s">
        <v>38</v>
      </c>
      <c r="M3799" s="5"/>
      <c r="P3799" s="4">
        <v>4</v>
      </c>
      <c r="Q3799" t="s">
        <v>28</v>
      </c>
      <c r="R3799" s="10" t="str">
        <f t="shared" si="118"/>
        <v>28-33</v>
      </c>
      <c r="S3799">
        <f t="shared" si="119"/>
        <v>16</v>
      </c>
    </row>
    <row r="3800" spans="1:19">
      <c r="A3800" t="s">
        <v>3874</v>
      </c>
      <c r="B3800" t="s">
        <v>13</v>
      </c>
      <c r="C3800" s="4">
        <v>28</v>
      </c>
      <c r="D3800" t="s">
        <v>24</v>
      </c>
      <c r="E3800" t="s">
        <v>25</v>
      </c>
      <c r="F3800" t="s">
        <v>73</v>
      </c>
      <c r="G3800" t="s">
        <v>27</v>
      </c>
      <c r="H3800" t="s">
        <v>37</v>
      </c>
      <c r="I3800" s="9">
        <v>45420</v>
      </c>
      <c r="J3800" s="9">
        <v>45435</v>
      </c>
      <c r="K3800" s="9">
        <v>45442</v>
      </c>
      <c r="L3800" t="s">
        <v>19</v>
      </c>
      <c r="M3800" s="4">
        <v>202313</v>
      </c>
      <c r="N3800">
        <v>4</v>
      </c>
      <c r="O3800" t="s">
        <v>20</v>
      </c>
      <c r="P3800" s="4">
        <v>5</v>
      </c>
      <c r="Q3800" t="s">
        <v>21</v>
      </c>
      <c r="R3800" s="10" t="str">
        <f t="shared" si="118"/>
        <v>28-33</v>
      </c>
      <c r="S3800">
        <f t="shared" si="119"/>
        <v>22</v>
      </c>
    </row>
    <row r="3801" spans="1:19">
      <c r="A3801" t="s">
        <v>3875</v>
      </c>
      <c r="B3801" t="s">
        <v>13</v>
      </c>
      <c r="C3801" s="4">
        <v>22</v>
      </c>
      <c r="D3801" t="s">
        <v>24</v>
      </c>
      <c r="E3801" t="s">
        <v>43</v>
      </c>
      <c r="F3801" t="s">
        <v>96</v>
      </c>
      <c r="G3801" t="s">
        <v>17</v>
      </c>
      <c r="H3801" t="s">
        <v>18</v>
      </c>
      <c r="I3801" s="9">
        <v>45420</v>
      </c>
      <c r="J3801" s="9">
        <v>45433</v>
      </c>
      <c r="K3801" s="9">
        <v>45442</v>
      </c>
      <c r="L3801" t="s">
        <v>38</v>
      </c>
      <c r="M3801" s="5"/>
      <c r="P3801" s="4">
        <v>5</v>
      </c>
      <c r="Q3801" t="s">
        <v>28</v>
      </c>
      <c r="R3801" s="10" t="str">
        <f t="shared" si="118"/>
        <v>22-27</v>
      </c>
      <c r="S3801">
        <f t="shared" si="119"/>
        <v>22</v>
      </c>
    </row>
    <row r="3802" spans="1:19">
      <c r="A3802" t="s">
        <v>3876</v>
      </c>
      <c r="B3802" t="s">
        <v>13</v>
      </c>
      <c r="C3802" s="4">
        <v>36</v>
      </c>
      <c r="D3802" t="s">
        <v>34</v>
      </c>
      <c r="E3802" t="s">
        <v>47</v>
      </c>
      <c r="F3802" t="s">
        <v>16</v>
      </c>
      <c r="G3802" t="s">
        <v>32</v>
      </c>
      <c r="H3802" t="s">
        <v>51</v>
      </c>
      <c r="I3802" s="9">
        <v>45420</v>
      </c>
      <c r="J3802" s="9">
        <v>45439</v>
      </c>
      <c r="K3802" s="9">
        <v>45451</v>
      </c>
      <c r="L3802" t="s">
        <v>19</v>
      </c>
      <c r="M3802" s="4">
        <v>69377</v>
      </c>
      <c r="N3802">
        <v>4.7</v>
      </c>
      <c r="O3802" t="s">
        <v>20</v>
      </c>
      <c r="P3802" s="4">
        <v>2</v>
      </c>
      <c r="Q3802" t="s">
        <v>21</v>
      </c>
      <c r="R3802" s="10" t="str">
        <f t="shared" si="118"/>
        <v>34-39</v>
      </c>
      <c r="S3802">
        <f t="shared" si="119"/>
        <v>31</v>
      </c>
    </row>
    <row r="3803" spans="1:19">
      <c r="A3803" t="s">
        <v>3877</v>
      </c>
      <c r="B3803" t="s">
        <v>23</v>
      </c>
      <c r="C3803" s="4">
        <v>28</v>
      </c>
      <c r="D3803" t="s">
        <v>34</v>
      </c>
      <c r="E3803" t="s">
        <v>35</v>
      </c>
      <c r="F3803" t="s">
        <v>61</v>
      </c>
      <c r="G3803" t="s">
        <v>27</v>
      </c>
      <c r="H3803" t="s">
        <v>18</v>
      </c>
      <c r="I3803" s="9">
        <v>45420</v>
      </c>
      <c r="J3803" s="9">
        <v>45436</v>
      </c>
      <c r="K3803" s="9">
        <v>45448</v>
      </c>
      <c r="L3803" t="s">
        <v>19</v>
      </c>
      <c r="M3803" s="4">
        <v>45737</v>
      </c>
      <c r="N3803">
        <v>4.2</v>
      </c>
      <c r="O3803" t="s">
        <v>45</v>
      </c>
      <c r="P3803" s="5"/>
      <c r="Q3803" t="s">
        <v>28</v>
      </c>
      <c r="R3803" s="10" t="str">
        <f t="shared" si="118"/>
        <v>28-33</v>
      </c>
      <c r="S3803">
        <f t="shared" si="119"/>
        <v>28</v>
      </c>
    </row>
    <row r="3804" spans="1:19">
      <c r="A3804" t="s">
        <v>3878</v>
      </c>
      <c r="B3804" t="s">
        <v>30</v>
      </c>
      <c r="C3804" s="4">
        <v>42</v>
      </c>
      <c r="D3804" t="s">
        <v>14</v>
      </c>
      <c r="E3804" t="s">
        <v>15</v>
      </c>
      <c r="F3804" t="s">
        <v>44</v>
      </c>
      <c r="G3804" t="s">
        <v>27</v>
      </c>
      <c r="H3804" t="s">
        <v>37</v>
      </c>
      <c r="I3804" s="9">
        <v>45421</v>
      </c>
      <c r="J3804" s="9">
        <v>45436</v>
      </c>
      <c r="K3804" s="9">
        <v>45444</v>
      </c>
      <c r="L3804" t="s">
        <v>19</v>
      </c>
      <c r="M3804" s="4">
        <v>55450</v>
      </c>
      <c r="N3804">
        <v>4.5999999999999996</v>
      </c>
      <c r="O3804" t="s">
        <v>20</v>
      </c>
      <c r="P3804" s="4">
        <v>4</v>
      </c>
      <c r="Q3804" t="s">
        <v>28</v>
      </c>
      <c r="R3804" s="10" t="str">
        <f t="shared" si="118"/>
        <v>40-45</v>
      </c>
      <c r="S3804">
        <f t="shared" si="119"/>
        <v>23</v>
      </c>
    </row>
    <row r="3805" spans="1:19">
      <c r="A3805" t="s">
        <v>3879</v>
      </c>
      <c r="B3805" t="s">
        <v>23</v>
      </c>
      <c r="C3805" s="4">
        <v>28</v>
      </c>
      <c r="D3805" t="s">
        <v>34</v>
      </c>
      <c r="E3805" t="s">
        <v>47</v>
      </c>
      <c r="F3805" t="s">
        <v>44</v>
      </c>
      <c r="G3805" t="s">
        <v>17</v>
      </c>
      <c r="H3805" t="s">
        <v>51</v>
      </c>
      <c r="I3805" s="9">
        <v>45421</v>
      </c>
      <c r="J3805" s="9">
        <v>45436</v>
      </c>
      <c r="K3805" s="9">
        <v>45441</v>
      </c>
      <c r="L3805" t="s">
        <v>19</v>
      </c>
      <c r="M3805" s="5"/>
      <c r="O3805" t="s">
        <v>20</v>
      </c>
      <c r="P3805" s="4">
        <v>3</v>
      </c>
      <c r="Q3805" t="s">
        <v>63</v>
      </c>
      <c r="R3805" s="10" t="str">
        <f t="shared" si="118"/>
        <v>28-33</v>
      </c>
      <c r="S3805">
        <f t="shared" si="119"/>
        <v>20</v>
      </c>
    </row>
    <row r="3806" spans="1:19">
      <c r="A3806" t="s">
        <v>3880</v>
      </c>
      <c r="B3806" t="s">
        <v>13</v>
      </c>
      <c r="C3806" s="4">
        <v>25</v>
      </c>
      <c r="D3806" t="s">
        <v>24</v>
      </c>
      <c r="E3806" t="s">
        <v>43</v>
      </c>
      <c r="F3806" t="s">
        <v>36</v>
      </c>
      <c r="G3806" t="s">
        <v>69</v>
      </c>
      <c r="H3806" t="s">
        <v>37</v>
      </c>
      <c r="I3806" s="9">
        <v>45421</v>
      </c>
      <c r="J3806" s="9">
        <v>45436</v>
      </c>
      <c r="K3806" s="9">
        <v>45448</v>
      </c>
      <c r="L3806" t="s">
        <v>19</v>
      </c>
      <c r="M3806" s="4">
        <v>79288</v>
      </c>
      <c r="N3806">
        <v>4.7</v>
      </c>
      <c r="O3806" t="s">
        <v>20</v>
      </c>
      <c r="P3806" s="4">
        <v>4</v>
      </c>
      <c r="Q3806" t="s">
        <v>28</v>
      </c>
      <c r="R3806" s="10" t="str">
        <f t="shared" si="118"/>
        <v>22-27</v>
      </c>
      <c r="S3806">
        <f t="shared" si="119"/>
        <v>27</v>
      </c>
    </row>
    <row r="3807" spans="1:19">
      <c r="A3807" t="s">
        <v>3881</v>
      </c>
      <c r="B3807" t="s">
        <v>23</v>
      </c>
      <c r="C3807" s="4">
        <v>38</v>
      </c>
      <c r="D3807" t="s">
        <v>14</v>
      </c>
      <c r="E3807" t="s">
        <v>15</v>
      </c>
      <c r="F3807" t="s">
        <v>61</v>
      </c>
      <c r="G3807" t="s">
        <v>27</v>
      </c>
      <c r="H3807" t="s">
        <v>51</v>
      </c>
      <c r="I3807" s="9">
        <v>45421</v>
      </c>
      <c r="J3807" s="9">
        <v>45430</v>
      </c>
      <c r="K3807" s="9">
        <v>45437</v>
      </c>
      <c r="L3807" t="s">
        <v>19</v>
      </c>
      <c r="M3807" s="5"/>
      <c r="O3807" t="s">
        <v>20</v>
      </c>
      <c r="P3807" s="4">
        <v>2</v>
      </c>
      <c r="Q3807" t="s">
        <v>28</v>
      </c>
      <c r="R3807" s="10" t="str">
        <f t="shared" si="118"/>
        <v>34-39</v>
      </c>
      <c r="S3807">
        <f t="shared" si="119"/>
        <v>16</v>
      </c>
    </row>
    <row r="3808" spans="1:19">
      <c r="A3808" t="s">
        <v>3882</v>
      </c>
      <c r="B3808" t="s">
        <v>13</v>
      </c>
      <c r="C3808" s="4">
        <v>35</v>
      </c>
      <c r="D3808" t="s">
        <v>24</v>
      </c>
      <c r="E3808" t="s">
        <v>43</v>
      </c>
      <c r="F3808" t="s">
        <v>31</v>
      </c>
      <c r="G3808" t="s">
        <v>69</v>
      </c>
      <c r="H3808" t="s">
        <v>48</v>
      </c>
      <c r="I3808" s="9">
        <v>45421</v>
      </c>
      <c r="J3808" s="9">
        <v>45442</v>
      </c>
      <c r="K3808" s="9">
        <v>45450</v>
      </c>
      <c r="L3808" t="s">
        <v>19</v>
      </c>
      <c r="M3808" s="5"/>
      <c r="O3808" t="s">
        <v>20</v>
      </c>
      <c r="P3808" s="4">
        <v>5</v>
      </c>
      <c r="Q3808" t="s">
        <v>28</v>
      </c>
      <c r="R3808" s="10" t="str">
        <f t="shared" si="118"/>
        <v>34-39</v>
      </c>
      <c r="S3808">
        <f t="shared" si="119"/>
        <v>29</v>
      </c>
    </row>
    <row r="3809" spans="1:19">
      <c r="A3809" t="s">
        <v>3883</v>
      </c>
      <c r="B3809" t="s">
        <v>13</v>
      </c>
      <c r="C3809" s="4">
        <v>28</v>
      </c>
      <c r="D3809" t="s">
        <v>14</v>
      </c>
      <c r="E3809" t="s">
        <v>65</v>
      </c>
      <c r="F3809" t="s">
        <v>26</v>
      </c>
      <c r="G3809" t="s">
        <v>27</v>
      </c>
      <c r="H3809" t="s">
        <v>18</v>
      </c>
      <c r="I3809" s="9">
        <v>45421</v>
      </c>
      <c r="J3809" s="9">
        <v>45440</v>
      </c>
      <c r="K3809" s="9">
        <v>45447</v>
      </c>
      <c r="L3809" t="s">
        <v>19</v>
      </c>
      <c r="M3809" s="4">
        <v>72087</v>
      </c>
      <c r="N3809">
        <v>3.6</v>
      </c>
      <c r="O3809" t="s">
        <v>45</v>
      </c>
      <c r="P3809" s="4">
        <v>3</v>
      </c>
      <c r="Q3809" t="s">
        <v>21</v>
      </c>
      <c r="R3809" s="10" t="str">
        <f t="shared" si="118"/>
        <v>28-33</v>
      </c>
      <c r="S3809">
        <f t="shared" si="119"/>
        <v>26</v>
      </c>
    </row>
    <row r="3810" spans="1:19">
      <c r="A3810" t="s">
        <v>3884</v>
      </c>
      <c r="B3810" t="s">
        <v>13</v>
      </c>
      <c r="C3810" s="4">
        <v>46</v>
      </c>
      <c r="D3810" t="s">
        <v>14</v>
      </c>
      <c r="E3810" t="s">
        <v>15</v>
      </c>
      <c r="F3810" t="s">
        <v>61</v>
      </c>
      <c r="G3810" t="s">
        <v>27</v>
      </c>
      <c r="H3810" t="s">
        <v>18</v>
      </c>
      <c r="I3810" s="9">
        <v>45421</v>
      </c>
      <c r="J3810" s="9">
        <v>45442</v>
      </c>
      <c r="K3810" s="9">
        <v>45453</v>
      </c>
      <c r="L3810" t="s">
        <v>19</v>
      </c>
      <c r="M3810" s="4">
        <v>69193</v>
      </c>
      <c r="N3810">
        <v>4.7</v>
      </c>
      <c r="O3810" t="s">
        <v>45</v>
      </c>
      <c r="P3810" s="5"/>
      <c r="Q3810" t="s">
        <v>28</v>
      </c>
      <c r="R3810" s="10" t="str">
        <f t="shared" si="118"/>
        <v>46-51</v>
      </c>
      <c r="S3810">
        <f t="shared" si="119"/>
        <v>32</v>
      </c>
    </row>
    <row r="3811" spans="1:19">
      <c r="A3811" t="s">
        <v>3885</v>
      </c>
      <c r="B3811" t="s">
        <v>13</v>
      </c>
      <c r="C3811" s="4">
        <v>34</v>
      </c>
      <c r="D3811" t="s">
        <v>24</v>
      </c>
      <c r="E3811" t="s">
        <v>43</v>
      </c>
      <c r="F3811" t="s">
        <v>44</v>
      </c>
      <c r="G3811" t="s">
        <v>17</v>
      </c>
      <c r="H3811" t="s">
        <v>37</v>
      </c>
      <c r="I3811" s="9">
        <v>45422</v>
      </c>
      <c r="J3811" s="9">
        <v>45432</v>
      </c>
      <c r="K3811" s="9">
        <v>45440</v>
      </c>
      <c r="L3811" t="s">
        <v>19</v>
      </c>
      <c r="M3811" s="4">
        <v>85074</v>
      </c>
      <c r="N3811">
        <v>4.5999999999999996</v>
      </c>
      <c r="O3811" t="s">
        <v>20</v>
      </c>
      <c r="P3811" s="5"/>
      <c r="Q3811" t="s">
        <v>21</v>
      </c>
      <c r="R3811" s="10" t="str">
        <f t="shared" si="118"/>
        <v>34-39</v>
      </c>
      <c r="S3811">
        <f t="shared" si="119"/>
        <v>18</v>
      </c>
    </row>
    <row r="3812" spans="1:19">
      <c r="A3812" t="s">
        <v>3886</v>
      </c>
      <c r="B3812" t="s">
        <v>30</v>
      </c>
      <c r="C3812" s="4">
        <v>33</v>
      </c>
      <c r="D3812" t="s">
        <v>14</v>
      </c>
      <c r="E3812" t="s">
        <v>15</v>
      </c>
      <c r="F3812" t="s">
        <v>26</v>
      </c>
      <c r="G3812" t="s">
        <v>32</v>
      </c>
      <c r="H3812" t="s">
        <v>18</v>
      </c>
      <c r="I3812" s="9">
        <v>45422</v>
      </c>
      <c r="J3812" s="9">
        <v>45431</v>
      </c>
      <c r="K3812" s="9">
        <v>45435</v>
      </c>
      <c r="L3812" t="s">
        <v>19</v>
      </c>
      <c r="M3812" s="4">
        <v>70205</v>
      </c>
      <c r="N3812">
        <v>4.5</v>
      </c>
      <c r="O3812" t="s">
        <v>20</v>
      </c>
      <c r="P3812" s="4">
        <v>2</v>
      </c>
      <c r="Q3812" t="s">
        <v>21</v>
      </c>
      <c r="R3812" s="10" t="str">
        <f t="shared" si="118"/>
        <v>28-33</v>
      </c>
      <c r="S3812">
        <f t="shared" si="119"/>
        <v>13</v>
      </c>
    </row>
    <row r="3813" spans="1:19">
      <c r="A3813" t="s">
        <v>3887</v>
      </c>
      <c r="B3813" t="s">
        <v>13</v>
      </c>
      <c r="C3813" s="4">
        <v>34</v>
      </c>
      <c r="D3813" t="s">
        <v>14</v>
      </c>
      <c r="E3813" t="s">
        <v>65</v>
      </c>
      <c r="F3813" t="s">
        <v>31</v>
      </c>
      <c r="G3813" t="s">
        <v>27</v>
      </c>
      <c r="H3813" t="s">
        <v>37</v>
      </c>
      <c r="I3813" s="9">
        <v>45422</v>
      </c>
      <c r="J3813" s="9">
        <v>45435</v>
      </c>
      <c r="K3813" s="9">
        <v>45440</v>
      </c>
      <c r="L3813" t="s">
        <v>38</v>
      </c>
      <c r="M3813" s="5"/>
      <c r="P3813" s="4">
        <v>4</v>
      </c>
      <c r="Q3813" t="s">
        <v>28</v>
      </c>
      <c r="R3813" s="10" t="str">
        <f t="shared" si="118"/>
        <v>34-39</v>
      </c>
      <c r="S3813">
        <f t="shared" si="119"/>
        <v>18</v>
      </c>
    </row>
    <row r="3814" spans="1:19">
      <c r="A3814" t="s">
        <v>3888</v>
      </c>
      <c r="B3814" t="s">
        <v>13</v>
      </c>
      <c r="C3814" s="4">
        <v>31</v>
      </c>
      <c r="D3814" t="s">
        <v>129</v>
      </c>
      <c r="E3814" t="s">
        <v>130</v>
      </c>
      <c r="F3814" t="s">
        <v>78</v>
      </c>
      <c r="G3814" t="s">
        <v>17</v>
      </c>
      <c r="H3814" t="s">
        <v>18</v>
      </c>
      <c r="I3814" s="9">
        <v>45422</v>
      </c>
      <c r="J3814" s="9">
        <v>45431</v>
      </c>
      <c r="K3814" s="9">
        <v>45443</v>
      </c>
      <c r="L3814" t="s">
        <v>19</v>
      </c>
      <c r="M3814" s="4">
        <v>49231</v>
      </c>
      <c r="N3814">
        <v>4.7</v>
      </c>
      <c r="O3814" t="s">
        <v>45</v>
      </c>
      <c r="P3814" s="5"/>
      <c r="Q3814" t="s">
        <v>28</v>
      </c>
      <c r="R3814" s="10" t="str">
        <f t="shared" si="118"/>
        <v>28-33</v>
      </c>
      <c r="S3814">
        <f t="shared" si="119"/>
        <v>21</v>
      </c>
    </row>
    <row r="3815" spans="1:19">
      <c r="A3815" t="s">
        <v>3889</v>
      </c>
      <c r="B3815" t="s">
        <v>30</v>
      </c>
      <c r="C3815" s="4">
        <v>25</v>
      </c>
      <c r="D3815" t="s">
        <v>24</v>
      </c>
      <c r="E3815" t="s">
        <v>43</v>
      </c>
      <c r="F3815" t="s">
        <v>86</v>
      </c>
      <c r="G3815" t="s">
        <v>27</v>
      </c>
      <c r="H3815" t="s">
        <v>18</v>
      </c>
      <c r="I3815" s="9">
        <v>45423</v>
      </c>
      <c r="J3815" s="9">
        <v>45434</v>
      </c>
      <c r="K3815" s="9">
        <v>45440</v>
      </c>
      <c r="L3815" t="s">
        <v>38</v>
      </c>
      <c r="M3815" s="5"/>
      <c r="P3815" s="4">
        <v>4</v>
      </c>
      <c r="Q3815" t="s">
        <v>28</v>
      </c>
      <c r="R3815" s="10" t="str">
        <f t="shared" si="118"/>
        <v>22-27</v>
      </c>
      <c r="S3815">
        <f t="shared" si="119"/>
        <v>17</v>
      </c>
    </row>
    <row r="3816" spans="1:19">
      <c r="A3816" t="s">
        <v>3890</v>
      </c>
      <c r="B3816" t="s">
        <v>13</v>
      </c>
      <c r="C3816" s="4">
        <v>35</v>
      </c>
      <c r="D3816" t="s">
        <v>83</v>
      </c>
      <c r="E3816" t="s">
        <v>84</v>
      </c>
      <c r="F3816" t="s">
        <v>44</v>
      </c>
      <c r="G3816" t="s">
        <v>17</v>
      </c>
      <c r="H3816" t="s">
        <v>18</v>
      </c>
      <c r="I3816" s="9">
        <v>45423</v>
      </c>
      <c r="J3816" s="9">
        <v>45444</v>
      </c>
      <c r="K3816" s="9">
        <v>45455</v>
      </c>
      <c r="L3816" t="s">
        <v>19</v>
      </c>
      <c r="M3816" s="4">
        <v>85184</v>
      </c>
      <c r="N3816">
        <v>4.7</v>
      </c>
      <c r="O3816" t="s">
        <v>20</v>
      </c>
      <c r="P3816" s="4">
        <v>2</v>
      </c>
      <c r="Q3816" t="s">
        <v>28</v>
      </c>
      <c r="R3816" s="10" t="str">
        <f t="shared" si="118"/>
        <v>34-39</v>
      </c>
      <c r="S3816">
        <f t="shared" si="119"/>
        <v>32</v>
      </c>
    </row>
    <row r="3817" spans="1:19">
      <c r="A3817" t="s">
        <v>3891</v>
      </c>
      <c r="B3817" t="s">
        <v>13</v>
      </c>
      <c r="C3817" s="4">
        <v>22</v>
      </c>
      <c r="D3817" t="s">
        <v>40</v>
      </c>
      <c r="E3817" t="s">
        <v>41</v>
      </c>
      <c r="F3817" t="s">
        <v>78</v>
      </c>
      <c r="G3817" t="s">
        <v>27</v>
      </c>
      <c r="H3817" t="s">
        <v>67</v>
      </c>
      <c r="I3817" s="9">
        <v>45423</v>
      </c>
      <c r="J3817" s="9">
        <v>45435</v>
      </c>
      <c r="K3817" s="9">
        <v>45441</v>
      </c>
      <c r="L3817" t="s">
        <v>19</v>
      </c>
      <c r="M3817" s="4">
        <v>54966</v>
      </c>
      <c r="N3817">
        <v>4.9000000000000004</v>
      </c>
      <c r="O3817" t="s">
        <v>20</v>
      </c>
      <c r="P3817" s="4">
        <v>1</v>
      </c>
      <c r="Q3817" t="s">
        <v>28</v>
      </c>
      <c r="R3817" s="10" t="str">
        <f t="shared" si="118"/>
        <v>22-27</v>
      </c>
      <c r="S3817">
        <f t="shared" si="119"/>
        <v>18</v>
      </c>
    </row>
    <row r="3818" spans="1:19">
      <c r="A3818" t="s">
        <v>3892</v>
      </c>
      <c r="B3818" t="s">
        <v>13</v>
      </c>
      <c r="C3818" s="4">
        <v>25</v>
      </c>
      <c r="D3818" t="s">
        <v>14</v>
      </c>
      <c r="E3818" t="s">
        <v>15</v>
      </c>
      <c r="F3818" t="s">
        <v>36</v>
      </c>
      <c r="G3818" t="s">
        <v>17</v>
      </c>
      <c r="H3818" t="s">
        <v>37</v>
      </c>
      <c r="I3818" s="9">
        <v>45423</v>
      </c>
      <c r="J3818" s="9">
        <v>45433</v>
      </c>
      <c r="K3818" s="9">
        <v>45444</v>
      </c>
      <c r="L3818" t="s">
        <v>38</v>
      </c>
      <c r="M3818" s="5"/>
      <c r="P3818" s="4">
        <v>5</v>
      </c>
      <c r="Q3818" t="s">
        <v>28</v>
      </c>
      <c r="R3818" s="10" t="str">
        <f t="shared" si="118"/>
        <v>22-27</v>
      </c>
      <c r="S3818">
        <f t="shared" si="119"/>
        <v>21</v>
      </c>
    </row>
    <row r="3819" spans="1:19">
      <c r="A3819" t="s">
        <v>3893</v>
      </c>
      <c r="B3819" t="s">
        <v>30</v>
      </c>
      <c r="C3819" s="4">
        <v>32</v>
      </c>
      <c r="D3819" t="s">
        <v>24</v>
      </c>
      <c r="E3819" t="s">
        <v>25</v>
      </c>
      <c r="F3819" t="s">
        <v>26</v>
      </c>
      <c r="G3819" t="s">
        <v>17</v>
      </c>
      <c r="H3819" t="s">
        <v>18</v>
      </c>
      <c r="I3819" s="9">
        <v>45423</v>
      </c>
      <c r="J3819" s="9">
        <v>45444</v>
      </c>
      <c r="K3819" s="9">
        <v>45453</v>
      </c>
      <c r="L3819" t="s">
        <v>19</v>
      </c>
      <c r="M3819" s="4">
        <v>51128</v>
      </c>
      <c r="N3819">
        <v>3.9</v>
      </c>
      <c r="O3819" t="s">
        <v>20</v>
      </c>
      <c r="P3819" s="4">
        <v>4</v>
      </c>
      <c r="Q3819" t="s">
        <v>28</v>
      </c>
      <c r="R3819" s="10" t="str">
        <f t="shared" si="118"/>
        <v>28-33</v>
      </c>
      <c r="S3819">
        <f t="shared" si="119"/>
        <v>30</v>
      </c>
    </row>
    <row r="3820" spans="1:19">
      <c r="A3820" t="s">
        <v>3894</v>
      </c>
      <c r="B3820" t="s">
        <v>30</v>
      </c>
      <c r="C3820" s="4">
        <v>35</v>
      </c>
      <c r="D3820" t="s">
        <v>14</v>
      </c>
      <c r="E3820" t="s">
        <v>15</v>
      </c>
      <c r="F3820" t="s">
        <v>106</v>
      </c>
      <c r="G3820" t="s">
        <v>32</v>
      </c>
      <c r="H3820" t="s">
        <v>51</v>
      </c>
      <c r="I3820" s="9">
        <v>45424</v>
      </c>
      <c r="J3820" s="9">
        <v>45434</v>
      </c>
      <c r="K3820" s="9">
        <v>45443</v>
      </c>
      <c r="L3820" t="s">
        <v>19</v>
      </c>
      <c r="M3820" s="4">
        <v>219471</v>
      </c>
      <c r="N3820">
        <v>4.8</v>
      </c>
      <c r="O3820" t="s">
        <v>20</v>
      </c>
      <c r="P3820" s="4">
        <v>4</v>
      </c>
      <c r="Q3820" t="s">
        <v>21</v>
      </c>
      <c r="R3820" s="10" t="str">
        <f t="shared" si="118"/>
        <v>34-39</v>
      </c>
      <c r="S3820">
        <f t="shared" si="119"/>
        <v>19</v>
      </c>
    </row>
    <row r="3821" spans="1:19">
      <c r="A3821" t="s">
        <v>3895</v>
      </c>
      <c r="B3821" t="s">
        <v>13</v>
      </c>
      <c r="C3821" s="4">
        <v>24</v>
      </c>
      <c r="D3821" t="s">
        <v>129</v>
      </c>
      <c r="E3821" t="s">
        <v>205</v>
      </c>
      <c r="F3821" t="s">
        <v>125</v>
      </c>
      <c r="G3821" t="s">
        <v>17</v>
      </c>
      <c r="H3821" t="s">
        <v>37</v>
      </c>
      <c r="I3821" s="9">
        <v>45424</v>
      </c>
      <c r="J3821" s="9">
        <v>45443</v>
      </c>
      <c r="K3821" s="9">
        <v>45453</v>
      </c>
      <c r="L3821" t="s">
        <v>19</v>
      </c>
      <c r="M3821" s="4">
        <v>147945</v>
      </c>
      <c r="N3821">
        <v>4.5999999999999996</v>
      </c>
      <c r="O3821" t="s">
        <v>20</v>
      </c>
      <c r="P3821" s="4">
        <v>3</v>
      </c>
      <c r="Q3821" t="s">
        <v>28</v>
      </c>
      <c r="R3821" s="10" t="str">
        <f t="shared" si="118"/>
        <v>22-27</v>
      </c>
      <c r="S3821">
        <f t="shared" si="119"/>
        <v>29</v>
      </c>
    </row>
    <row r="3822" spans="1:19">
      <c r="A3822" t="s">
        <v>3896</v>
      </c>
      <c r="B3822" t="s">
        <v>13</v>
      </c>
      <c r="C3822" s="4">
        <v>22</v>
      </c>
      <c r="D3822" t="s">
        <v>14</v>
      </c>
      <c r="E3822" t="s">
        <v>65</v>
      </c>
      <c r="F3822" t="s">
        <v>36</v>
      </c>
      <c r="G3822" t="s">
        <v>17</v>
      </c>
      <c r="H3822" t="s">
        <v>48</v>
      </c>
      <c r="I3822" s="9">
        <v>45425</v>
      </c>
      <c r="J3822" s="9">
        <v>45441</v>
      </c>
      <c r="K3822" s="9">
        <v>45445</v>
      </c>
      <c r="L3822" t="s">
        <v>19</v>
      </c>
      <c r="M3822" s="4">
        <v>70155</v>
      </c>
      <c r="N3822">
        <v>5</v>
      </c>
      <c r="O3822" t="s">
        <v>20</v>
      </c>
      <c r="P3822" s="4">
        <v>5</v>
      </c>
      <c r="Q3822" t="s">
        <v>28</v>
      </c>
      <c r="R3822" s="10" t="str">
        <f t="shared" si="118"/>
        <v>22-27</v>
      </c>
      <c r="S3822">
        <f t="shared" si="119"/>
        <v>20</v>
      </c>
    </row>
    <row r="3823" spans="1:19">
      <c r="A3823" t="s">
        <v>3897</v>
      </c>
      <c r="B3823" t="s">
        <v>13</v>
      </c>
      <c r="C3823" s="4">
        <v>26</v>
      </c>
      <c r="D3823" t="s">
        <v>14</v>
      </c>
      <c r="E3823" t="s">
        <v>15</v>
      </c>
      <c r="F3823" t="s">
        <v>16</v>
      </c>
      <c r="G3823" t="s">
        <v>17</v>
      </c>
      <c r="H3823" t="s">
        <v>37</v>
      </c>
      <c r="I3823" s="9">
        <v>45425</v>
      </c>
      <c r="J3823" s="9">
        <v>45446</v>
      </c>
      <c r="K3823" s="9">
        <v>45455</v>
      </c>
      <c r="L3823" t="s">
        <v>38</v>
      </c>
      <c r="M3823" s="5"/>
      <c r="P3823" s="4">
        <v>3</v>
      </c>
      <c r="Q3823" t="s">
        <v>28</v>
      </c>
      <c r="R3823" s="10" t="str">
        <f t="shared" si="118"/>
        <v>22-27</v>
      </c>
      <c r="S3823">
        <f t="shared" si="119"/>
        <v>30</v>
      </c>
    </row>
    <row r="3824" spans="1:19">
      <c r="A3824" t="s">
        <v>3898</v>
      </c>
      <c r="B3824" t="s">
        <v>30</v>
      </c>
      <c r="C3824" s="4">
        <v>26</v>
      </c>
      <c r="D3824" t="s">
        <v>83</v>
      </c>
      <c r="E3824" t="s">
        <v>117</v>
      </c>
      <c r="F3824" t="s">
        <v>106</v>
      </c>
      <c r="G3824" t="s">
        <v>66</v>
      </c>
      <c r="H3824" t="s">
        <v>18</v>
      </c>
      <c r="I3824" s="9">
        <v>45425</v>
      </c>
      <c r="J3824" s="9">
        <v>45437</v>
      </c>
      <c r="K3824" s="9">
        <v>45442</v>
      </c>
      <c r="L3824" t="s">
        <v>38</v>
      </c>
      <c r="M3824" s="5"/>
      <c r="P3824" s="4">
        <v>4</v>
      </c>
      <c r="Q3824" t="s">
        <v>28</v>
      </c>
      <c r="R3824" s="10" t="str">
        <f t="shared" si="118"/>
        <v>22-27</v>
      </c>
      <c r="S3824">
        <f t="shared" si="119"/>
        <v>17</v>
      </c>
    </row>
    <row r="3825" spans="1:19">
      <c r="A3825" t="s">
        <v>3899</v>
      </c>
      <c r="B3825" t="s">
        <v>13</v>
      </c>
      <c r="C3825" s="4">
        <v>26</v>
      </c>
      <c r="D3825" t="s">
        <v>14</v>
      </c>
      <c r="E3825" t="s">
        <v>65</v>
      </c>
      <c r="F3825" t="s">
        <v>16</v>
      </c>
      <c r="G3825" t="s">
        <v>32</v>
      </c>
      <c r="H3825" t="s">
        <v>67</v>
      </c>
      <c r="I3825" s="9">
        <v>45425</v>
      </c>
      <c r="J3825" s="9">
        <v>45442</v>
      </c>
      <c r="K3825" s="9">
        <v>45451</v>
      </c>
      <c r="L3825" t="s">
        <v>56</v>
      </c>
      <c r="M3825" s="5"/>
      <c r="P3825" s="5"/>
      <c r="Q3825" t="s">
        <v>28</v>
      </c>
      <c r="R3825" s="10" t="str">
        <f t="shared" si="118"/>
        <v>22-27</v>
      </c>
      <c r="S3825">
        <f t="shared" si="119"/>
        <v>26</v>
      </c>
    </row>
    <row r="3826" spans="1:19">
      <c r="A3826" t="s">
        <v>3900</v>
      </c>
      <c r="B3826" t="s">
        <v>13</v>
      </c>
      <c r="C3826" s="4">
        <v>31</v>
      </c>
      <c r="D3826" t="s">
        <v>14</v>
      </c>
      <c r="E3826" t="s">
        <v>65</v>
      </c>
      <c r="F3826" t="s">
        <v>44</v>
      </c>
      <c r="G3826" t="s">
        <v>32</v>
      </c>
      <c r="H3826" t="s">
        <v>67</v>
      </c>
      <c r="I3826" s="9">
        <v>45426</v>
      </c>
      <c r="J3826" s="9">
        <v>45448</v>
      </c>
      <c r="K3826" s="9">
        <v>45452</v>
      </c>
      <c r="L3826" t="s">
        <v>75</v>
      </c>
      <c r="M3826" s="5"/>
      <c r="P3826" s="4">
        <v>4</v>
      </c>
      <c r="Q3826" t="s">
        <v>21</v>
      </c>
      <c r="R3826" s="10" t="str">
        <f t="shared" si="118"/>
        <v>28-33</v>
      </c>
      <c r="S3826">
        <f t="shared" si="119"/>
        <v>26</v>
      </c>
    </row>
    <row r="3827" spans="1:19">
      <c r="A3827" t="s">
        <v>3901</v>
      </c>
      <c r="B3827" t="s">
        <v>13</v>
      </c>
      <c r="C3827" s="4">
        <v>32</v>
      </c>
      <c r="D3827" t="s">
        <v>14</v>
      </c>
      <c r="E3827" t="s">
        <v>15</v>
      </c>
      <c r="F3827" t="s">
        <v>31</v>
      </c>
      <c r="G3827" t="s">
        <v>17</v>
      </c>
      <c r="H3827" t="s">
        <v>37</v>
      </c>
      <c r="I3827" s="9">
        <v>45426</v>
      </c>
      <c r="J3827" s="9">
        <v>45444</v>
      </c>
      <c r="K3827" s="9">
        <v>45450</v>
      </c>
      <c r="L3827" t="s">
        <v>56</v>
      </c>
      <c r="M3827" s="5"/>
      <c r="P3827" s="4">
        <v>5</v>
      </c>
      <c r="Q3827" t="s">
        <v>28</v>
      </c>
      <c r="R3827" s="10" t="str">
        <f t="shared" si="118"/>
        <v>28-33</v>
      </c>
      <c r="S3827">
        <f t="shared" si="119"/>
        <v>24</v>
      </c>
    </row>
    <row r="3828" spans="1:19">
      <c r="A3828" t="s">
        <v>3902</v>
      </c>
      <c r="B3828" t="s">
        <v>13</v>
      </c>
      <c r="C3828" s="4">
        <v>38</v>
      </c>
      <c r="D3828" t="s">
        <v>24</v>
      </c>
      <c r="E3828" t="s">
        <v>43</v>
      </c>
      <c r="F3828" t="s">
        <v>44</v>
      </c>
      <c r="G3828" t="s">
        <v>17</v>
      </c>
      <c r="H3828" t="s">
        <v>37</v>
      </c>
      <c r="I3828" s="9">
        <v>45426</v>
      </c>
      <c r="J3828" s="9">
        <v>45443</v>
      </c>
      <c r="K3828" s="9">
        <v>45453</v>
      </c>
      <c r="L3828" t="s">
        <v>19</v>
      </c>
      <c r="M3828" s="4">
        <v>59301</v>
      </c>
      <c r="N3828">
        <v>4.5</v>
      </c>
      <c r="O3828" t="s">
        <v>45</v>
      </c>
      <c r="P3828" s="4">
        <v>5</v>
      </c>
      <c r="Q3828" t="s">
        <v>28</v>
      </c>
      <c r="R3828" s="10" t="str">
        <f t="shared" si="118"/>
        <v>34-39</v>
      </c>
      <c r="S3828">
        <f t="shared" si="119"/>
        <v>27</v>
      </c>
    </row>
    <row r="3829" spans="1:19">
      <c r="A3829" t="s">
        <v>3903</v>
      </c>
      <c r="B3829" t="s">
        <v>13</v>
      </c>
      <c r="C3829" s="4">
        <v>30</v>
      </c>
      <c r="D3829" t="s">
        <v>14</v>
      </c>
      <c r="E3829" t="s">
        <v>65</v>
      </c>
      <c r="F3829" t="s">
        <v>26</v>
      </c>
      <c r="G3829" t="s">
        <v>27</v>
      </c>
      <c r="H3829" t="s">
        <v>51</v>
      </c>
      <c r="I3829" s="9">
        <v>45426</v>
      </c>
      <c r="J3829" s="9">
        <v>45437</v>
      </c>
      <c r="K3829" s="9">
        <v>45448</v>
      </c>
      <c r="L3829" t="s">
        <v>19</v>
      </c>
      <c r="M3829" s="4">
        <v>56167</v>
      </c>
      <c r="N3829">
        <v>4</v>
      </c>
      <c r="O3829" t="s">
        <v>20</v>
      </c>
      <c r="P3829" s="5"/>
      <c r="Q3829" t="s">
        <v>21</v>
      </c>
      <c r="R3829" s="10" t="str">
        <f t="shared" si="118"/>
        <v>28-33</v>
      </c>
      <c r="S3829">
        <f t="shared" si="119"/>
        <v>22</v>
      </c>
    </row>
    <row r="3830" spans="1:19">
      <c r="A3830" t="s">
        <v>3904</v>
      </c>
      <c r="B3830" t="s">
        <v>30</v>
      </c>
      <c r="C3830" s="4">
        <v>30</v>
      </c>
      <c r="D3830" t="s">
        <v>40</v>
      </c>
      <c r="E3830" t="s">
        <v>41</v>
      </c>
      <c r="F3830" t="s">
        <v>26</v>
      </c>
      <c r="G3830" t="s">
        <v>32</v>
      </c>
      <c r="H3830" t="s">
        <v>51</v>
      </c>
      <c r="I3830" s="9">
        <v>45426</v>
      </c>
      <c r="J3830" s="9">
        <v>45443</v>
      </c>
      <c r="K3830" s="9">
        <v>45452</v>
      </c>
      <c r="L3830" t="s">
        <v>19</v>
      </c>
      <c r="M3830" s="4">
        <v>67153</v>
      </c>
      <c r="N3830">
        <v>4.8</v>
      </c>
      <c r="O3830" t="s">
        <v>45</v>
      </c>
      <c r="P3830" s="4">
        <v>4</v>
      </c>
      <c r="Q3830" t="s">
        <v>28</v>
      </c>
      <c r="R3830" s="10" t="str">
        <f t="shared" si="118"/>
        <v>28-33</v>
      </c>
      <c r="S3830">
        <f t="shared" si="119"/>
        <v>26</v>
      </c>
    </row>
    <row r="3831" spans="1:19">
      <c r="A3831" t="s">
        <v>3905</v>
      </c>
      <c r="B3831" t="s">
        <v>13</v>
      </c>
      <c r="C3831" s="4">
        <v>27</v>
      </c>
      <c r="D3831" t="s">
        <v>24</v>
      </c>
      <c r="E3831" t="s">
        <v>43</v>
      </c>
      <c r="F3831" t="s">
        <v>36</v>
      </c>
      <c r="G3831" t="s">
        <v>27</v>
      </c>
      <c r="H3831" t="s">
        <v>18</v>
      </c>
      <c r="I3831" s="9">
        <v>45427</v>
      </c>
      <c r="J3831" s="9">
        <v>45435</v>
      </c>
      <c r="K3831" s="9">
        <v>45444</v>
      </c>
      <c r="L3831" t="s">
        <v>19</v>
      </c>
      <c r="M3831" s="4">
        <v>65572</v>
      </c>
      <c r="N3831">
        <v>5</v>
      </c>
      <c r="O3831" t="s">
        <v>45</v>
      </c>
      <c r="P3831" s="4">
        <v>4</v>
      </c>
      <c r="Q3831" t="s">
        <v>21</v>
      </c>
      <c r="R3831" s="10" t="str">
        <f t="shared" si="118"/>
        <v>22-27</v>
      </c>
      <c r="S3831">
        <f t="shared" si="119"/>
        <v>17</v>
      </c>
    </row>
    <row r="3832" spans="1:19">
      <c r="A3832" t="s">
        <v>3906</v>
      </c>
      <c r="B3832" t="s">
        <v>13</v>
      </c>
      <c r="C3832" s="4">
        <v>29</v>
      </c>
      <c r="D3832" t="s">
        <v>58</v>
      </c>
      <c r="E3832" t="s">
        <v>111</v>
      </c>
      <c r="F3832" t="s">
        <v>53</v>
      </c>
      <c r="G3832" t="s">
        <v>27</v>
      </c>
      <c r="H3832" t="s">
        <v>37</v>
      </c>
      <c r="I3832" s="9">
        <v>45427</v>
      </c>
      <c r="J3832" s="9">
        <v>45443</v>
      </c>
      <c r="K3832" s="9">
        <v>45448</v>
      </c>
      <c r="L3832" t="s">
        <v>38</v>
      </c>
      <c r="M3832" s="5"/>
      <c r="P3832" s="4">
        <v>4</v>
      </c>
      <c r="Q3832" t="s">
        <v>63</v>
      </c>
      <c r="R3832" s="10" t="str">
        <f t="shared" si="118"/>
        <v>28-33</v>
      </c>
      <c r="S3832">
        <f t="shared" si="119"/>
        <v>21</v>
      </c>
    </row>
    <row r="3833" spans="1:19">
      <c r="A3833" t="s">
        <v>3907</v>
      </c>
      <c r="B3833" t="s">
        <v>30</v>
      </c>
      <c r="C3833" s="4">
        <v>32</v>
      </c>
      <c r="D3833" t="s">
        <v>24</v>
      </c>
      <c r="E3833" t="s">
        <v>43</v>
      </c>
      <c r="F3833" t="s">
        <v>61</v>
      </c>
      <c r="G3833" t="s">
        <v>17</v>
      </c>
      <c r="H3833" t="s">
        <v>48</v>
      </c>
      <c r="I3833" s="9">
        <v>45428</v>
      </c>
      <c r="J3833" s="9">
        <v>45448</v>
      </c>
      <c r="K3833" s="9">
        <v>45454</v>
      </c>
      <c r="L3833" t="s">
        <v>19</v>
      </c>
      <c r="M3833" s="4">
        <v>47231</v>
      </c>
      <c r="N3833">
        <v>4.3</v>
      </c>
      <c r="O3833" t="s">
        <v>20</v>
      </c>
      <c r="P3833" s="4">
        <v>4</v>
      </c>
      <c r="Q3833" t="s">
        <v>28</v>
      </c>
      <c r="R3833" s="10" t="str">
        <f t="shared" si="118"/>
        <v>28-33</v>
      </c>
      <c r="S3833">
        <f t="shared" si="119"/>
        <v>26</v>
      </c>
    </row>
    <row r="3834" spans="1:19">
      <c r="A3834" t="s">
        <v>3908</v>
      </c>
      <c r="B3834" t="s">
        <v>30</v>
      </c>
      <c r="C3834" s="4">
        <v>34</v>
      </c>
      <c r="D3834" t="s">
        <v>14</v>
      </c>
      <c r="E3834" t="s">
        <v>65</v>
      </c>
      <c r="F3834" t="s">
        <v>96</v>
      </c>
      <c r="G3834" t="s">
        <v>27</v>
      </c>
      <c r="H3834" t="s">
        <v>37</v>
      </c>
      <c r="I3834" s="9">
        <v>45428</v>
      </c>
      <c r="J3834" s="9">
        <v>45445</v>
      </c>
      <c r="K3834" s="9">
        <v>45454</v>
      </c>
      <c r="L3834" t="s">
        <v>19</v>
      </c>
      <c r="M3834" s="4">
        <v>42398</v>
      </c>
      <c r="N3834">
        <v>4.8</v>
      </c>
      <c r="O3834" t="s">
        <v>45</v>
      </c>
      <c r="P3834" s="4">
        <v>4</v>
      </c>
      <c r="Q3834" t="s">
        <v>28</v>
      </c>
      <c r="R3834" s="10" t="str">
        <f t="shared" si="118"/>
        <v>34-39</v>
      </c>
      <c r="S3834">
        <f t="shared" si="119"/>
        <v>26</v>
      </c>
    </row>
    <row r="3835" spans="1:19">
      <c r="A3835" t="s">
        <v>3909</v>
      </c>
      <c r="B3835" t="s">
        <v>13</v>
      </c>
      <c r="C3835" s="4">
        <v>23</v>
      </c>
      <c r="D3835" t="s">
        <v>14</v>
      </c>
      <c r="E3835" t="s">
        <v>15</v>
      </c>
      <c r="F3835" t="s">
        <v>53</v>
      </c>
      <c r="G3835" t="s">
        <v>69</v>
      </c>
      <c r="H3835" t="s">
        <v>51</v>
      </c>
      <c r="I3835" s="9">
        <v>45428</v>
      </c>
      <c r="J3835" s="9">
        <v>45438</v>
      </c>
      <c r="K3835" s="9">
        <v>45446</v>
      </c>
      <c r="L3835" t="s">
        <v>56</v>
      </c>
      <c r="M3835" s="5"/>
      <c r="P3835" s="5"/>
      <c r="Q3835" t="s">
        <v>28</v>
      </c>
      <c r="R3835" s="10" t="str">
        <f t="shared" si="118"/>
        <v>22-27</v>
      </c>
      <c r="S3835">
        <f t="shared" si="119"/>
        <v>18</v>
      </c>
    </row>
    <row r="3836" spans="1:19">
      <c r="A3836" t="s">
        <v>3910</v>
      </c>
      <c r="B3836" t="s">
        <v>13</v>
      </c>
      <c r="C3836" s="4">
        <v>35</v>
      </c>
      <c r="D3836" t="s">
        <v>24</v>
      </c>
      <c r="E3836" t="s">
        <v>43</v>
      </c>
      <c r="F3836" t="s">
        <v>44</v>
      </c>
      <c r="G3836" t="s">
        <v>32</v>
      </c>
      <c r="H3836" t="s">
        <v>18</v>
      </c>
      <c r="I3836" s="9">
        <v>45428</v>
      </c>
      <c r="J3836" s="9">
        <v>45442</v>
      </c>
      <c r="K3836" s="9">
        <v>45448</v>
      </c>
      <c r="L3836" t="s">
        <v>38</v>
      </c>
      <c r="M3836" s="5"/>
      <c r="P3836" s="5"/>
      <c r="Q3836" t="s">
        <v>28</v>
      </c>
      <c r="R3836" s="10" t="str">
        <f t="shared" si="118"/>
        <v>34-39</v>
      </c>
      <c r="S3836">
        <f t="shared" si="119"/>
        <v>20</v>
      </c>
    </row>
    <row r="3837" spans="1:19">
      <c r="A3837" t="s">
        <v>3911</v>
      </c>
      <c r="B3837" t="s">
        <v>13</v>
      </c>
      <c r="C3837" s="4">
        <v>32</v>
      </c>
      <c r="D3837" t="s">
        <v>14</v>
      </c>
      <c r="E3837" t="s">
        <v>65</v>
      </c>
      <c r="F3837" t="s">
        <v>36</v>
      </c>
      <c r="G3837" t="s">
        <v>17</v>
      </c>
      <c r="H3837" t="s">
        <v>18</v>
      </c>
      <c r="I3837" s="9">
        <v>45428</v>
      </c>
      <c r="J3837" s="9">
        <v>45450</v>
      </c>
      <c r="K3837" s="9">
        <v>45461</v>
      </c>
      <c r="L3837" t="s">
        <v>75</v>
      </c>
      <c r="M3837" s="5"/>
      <c r="P3837" s="4">
        <v>4</v>
      </c>
      <c r="Q3837" t="s">
        <v>28</v>
      </c>
      <c r="R3837" s="10" t="str">
        <f t="shared" si="118"/>
        <v>28-33</v>
      </c>
      <c r="S3837">
        <f t="shared" si="119"/>
        <v>33</v>
      </c>
    </row>
    <row r="3838" spans="1:19">
      <c r="A3838" t="s">
        <v>3912</v>
      </c>
      <c r="B3838" t="s">
        <v>23</v>
      </c>
      <c r="C3838" s="4">
        <v>34</v>
      </c>
      <c r="D3838" t="s">
        <v>24</v>
      </c>
      <c r="E3838" t="s">
        <v>25</v>
      </c>
      <c r="F3838" t="s">
        <v>78</v>
      </c>
      <c r="G3838" t="s">
        <v>27</v>
      </c>
      <c r="H3838" t="s">
        <v>37</v>
      </c>
      <c r="I3838" s="9">
        <v>45428</v>
      </c>
      <c r="J3838" s="9">
        <v>45437</v>
      </c>
      <c r="K3838" s="9">
        <v>45449</v>
      </c>
      <c r="L3838" t="s">
        <v>19</v>
      </c>
      <c r="M3838" s="4">
        <v>61255</v>
      </c>
      <c r="N3838">
        <v>3.7</v>
      </c>
      <c r="O3838" t="s">
        <v>20</v>
      </c>
      <c r="P3838" s="4">
        <v>3</v>
      </c>
      <c r="Q3838" t="s">
        <v>21</v>
      </c>
      <c r="R3838" s="10" t="str">
        <f t="shared" si="118"/>
        <v>34-39</v>
      </c>
      <c r="S3838">
        <f t="shared" si="119"/>
        <v>21</v>
      </c>
    </row>
    <row r="3839" spans="1:19">
      <c r="A3839" t="s">
        <v>3913</v>
      </c>
      <c r="B3839" t="s">
        <v>13</v>
      </c>
      <c r="C3839" s="4">
        <v>30</v>
      </c>
      <c r="D3839" t="s">
        <v>14</v>
      </c>
      <c r="E3839" t="s">
        <v>15</v>
      </c>
      <c r="F3839" t="s">
        <v>96</v>
      </c>
      <c r="G3839" t="s">
        <v>17</v>
      </c>
      <c r="H3839" t="s">
        <v>18</v>
      </c>
      <c r="I3839" s="9">
        <v>45428</v>
      </c>
      <c r="J3839" s="9">
        <v>45439</v>
      </c>
      <c r="K3839" s="9">
        <v>45445</v>
      </c>
      <c r="L3839" t="s">
        <v>19</v>
      </c>
      <c r="M3839" s="4">
        <v>43557</v>
      </c>
      <c r="N3839">
        <v>4.5</v>
      </c>
      <c r="O3839" t="s">
        <v>20</v>
      </c>
      <c r="P3839" s="5"/>
      <c r="Q3839" t="s">
        <v>21</v>
      </c>
      <c r="R3839" s="10" t="str">
        <f t="shared" si="118"/>
        <v>28-33</v>
      </c>
      <c r="S3839">
        <f t="shared" si="119"/>
        <v>17</v>
      </c>
    </row>
    <row r="3840" spans="1:19">
      <c r="A3840" t="s">
        <v>3914</v>
      </c>
      <c r="B3840" t="s">
        <v>23</v>
      </c>
      <c r="C3840" s="4">
        <v>22</v>
      </c>
      <c r="D3840" t="s">
        <v>58</v>
      </c>
      <c r="E3840" t="s">
        <v>111</v>
      </c>
      <c r="F3840" t="s">
        <v>86</v>
      </c>
      <c r="G3840" t="s">
        <v>17</v>
      </c>
      <c r="H3840" t="s">
        <v>48</v>
      </c>
      <c r="I3840" s="9">
        <v>45429</v>
      </c>
      <c r="J3840" s="9">
        <v>45449</v>
      </c>
      <c r="K3840" s="9">
        <v>45453</v>
      </c>
      <c r="L3840" t="s">
        <v>19</v>
      </c>
      <c r="M3840" s="4">
        <v>152802</v>
      </c>
      <c r="N3840">
        <v>4.4000000000000004</v>
      </c>
      <c r="O3840" t="s">
        <v>20</v>
      </c>
      <c r="P3840" s="4">
        <v>4</v>
      </c>
      <c r="Q3840" t="s">
        <v>28</v>
      </c>
      <c r="R3840" s="10" t="str">
        <f t="shared" si="118"/>
        <v>22-27</v>
      </c>
      <c r="S3840">
        <f t="shared" si="119"/>
        <v>24</v>
      </c>
    </row>
    <row r="3841" spans="1:19">
      <c r="A3841" t="s">
        <v>3915</v>
      </c>
      <c r="B3841" t="s">
        <v>30</v>
      </c>
      <c r="C3841" s="4">
        <v>30</v>
      </c>
      <c r="D3841" t="s">
        <v>24</v>
      </c>
      <c r="E3841" t="s">
        <v>43</v>
      </c>
      <c r="F3841" t="s">
        <v>26</v>
      </c>
      <c r="G3841" t="s">
        <v>27</v>
      </c>
      <c r="H3841" t="s">
        <v>18</v>
      </c>
      <c r="I3841" s="9">
        <v>45429</v>
      </c>
      <c r="J3841" s="9">
        <v>45444</v>
      </c>
      <c r="K3841" s="9">
        <v>45455</v>
      </c>
      <c r="L3841" t="s">
        <v>19</v>
      </c>
      <c r="M3841" s="4">
        <v>67601</v>
      </c>
      <c r="N3841">
        <v>3.9</v>
      </c>
      <c r="O3841" t="s">
        <v>20</v>
      </c>
      <c r="P3841" s="4">
        <v>3</v>
      </c>
      <c r="Q3841" t="s">
        <v>28</v>
      </c>
      <c r="R3841" s="10" t="str">
        <f t="shared" si="118"/>
        <v>28-33</v>
      </c>
      <c r="S3841">
        <f t="shared" si="119"/>
        <v>26</v>
      </c>
    </row>
    <row r="3842" spans="1:19">
      <c r="A3842" t="s">
        <v>3916</v>
      </c>
      <c r="B3842" t="s">
        <v>13</v>
      </c>
      <c r="C3842" s="4">
        <v>34</v>
      </c>
      <c r="D3842" t="s">
        <v>24</v>
      </c>
      <c r="E3842" t="s">
        <v>43</v>
      </c>
      <c r="F3842" t="s">
        <v>106</v>
      </c>
      <c r="G3842" t="s">
        <v>69</v>
      </c>
      <c r="H3842" t="s">
        <v>48</v>
      </c>
      <c r="I3842" s="9">
        <v>45429</v>
      </c>
      <c r="J3842" s="9">
        <v>45447</v>
      </c>
      <c r="K3842" s="9">
        <v>45458</v>
      </c>
      <c r="L3842" t="s">
        <v>19</v>
      </c>
      <c r="M3842" s="4">
        <v>183925</v>
      </c>
      <c r="N3842">
        <v>4</v>
      </c>
      <c r="O3842" t="s">
        <v>20</v>
      </c>
      <c r="P3842" s="4">
        <v>4</v>
      </c>
      <c r="Q3842" t="s">
        <v>63</v>
      </c>
      <c r="R3842" s="10" t="str">
        <f t="shared" si="118"/>
        <v>34-39</v>
      </c>
      <c r="S3842">
        <f t="shared" si="119"/>
        <v>29</v>
      </c>
    </row>
    <row r="3843" spans="1:19">
      <c r="A3843" t="s">
        <v>3917</v>
      </c>
      <c r="B3843" t="s">
        <v>13</v>
      </c>
      <c r="C3843" s="4">
        <v>30</v>
      </c>
      <c r="D3843" t="s">
        <v>24</v>
      </c>
      <c r="E3843" t="s">
        <v>25</v>
      </c>
      <c r="F3843" t="s">
        <v>44</v>
      </c>
      <c r="G3843" t="s">
        <v>27</v>
      </c>
      <c r="H3843" t="s">
        <v>48</v>
      </c>
      <c r="I3843" s="9">
        <v>45429</v>
      </c>
      <c r="J3843" s="9">
        <v>45438</v>
      </c>
      <c r="K3843" s="9">
        <v>45448</v>
      </c>
      <c r="L3843" t="s">
        <v>19</v>
      </c>
      <c r="M3843" s="4">
        <v>62959</v>
      </c>
      <c r="N3843">
        <v>4.9000000000000004</v>
      </c>
      <c r="O3843" t="s">
        <v>45</v>
      </c>
      <c r="P3843" s="4">
        <v>5</v>
      </c>
      <c r="Q3843" t="s">
        <v>28</v>
      </c>
      <c r="R3843" s="10" t="str">
        <f t="shared" ref="R3843:R3906" si="120">IF(AND(C3843&gt;=22,C3843&lt;=27),"22-27",
 IF(AND(C3843&gt;=28,C3843&lt;=33),"28-33",
 IF(AND(C3843&gt;=34,C3843&lt;=39),"34-39",
 IF(AND(C3843&gt;=40,C3843&lt;=45),"40-45",
 IF(AND(C3843&gt;=46,C3843&lt;=51),"46-51",
 IF(AND(C3843&gt;=52,C3843&lt;=57),"52-57","Other"))))))</f>
        <v>28-33</v>
      </c>
      <c r="S3843">
        <f t="shared" ref="S3843:S3906" si="121">K3843-I3843</f>
        <v>19</v>
      </c>
    </row>
    <row r="3844" spans="1:19">
      <c r="A3844" t="s">
        <v>3918</v>
      </c>
      <c r="B3844" t="s">
        <v>13</v>
      </c>
      <c r="C3844" s="4">
        <v>30</v>
      </c>
      <c r="D3844" t="s">
        <v>14</v>
      </c>
      <c r="E3844" t="s">
        <v>15</v>
      </c>
      <c r="F3844" t="s">
        <v>31</v>
      </c>
      <c r="G3844" t="s">
        <v>32</v>
      </c>
      <c r="H3844" t="s">
        <v>37</v>
      </c>
      <c r="I3844" s="9">
        <v>45429</v>
      </c>
      <c r="J3844" s="9">
        <v>45451</v>
      </c>
      <c r="K3844" s="9">
        <v>45461</v>
      </c>
      <c r="L3844" t="s">
        <v>19</v>
      </c>
      <c r="M3844" s="4">
        <v>86055</v>
      </c>
      <c r="N3844">
        <v>3.6</v>
      </c>
      <c r="O3844" t="s">
        <v>20</v>
      </c>
      <c r="P3844" s="4">
        <v>3</v>
      </c>
      <c r="Q3844" t="s">
        <v>28</v>
      </c>
      <c r="R3844" s="10" t="str">
        <f t="shared" si="120"/>
        <v>28-33</v>
      </c>
      <c r="S3844">
        <f t="shared" si="121"/>
        <v>32</v>
      </c>
    </row>
    <row r="3845" spans="1:19">
      <c r="A3845" t="s">
        <v>3919</v>
      </c>
      <c r="B3845" t="s">
        <v>13</v>
      </c>
      <c r="C3845" s="4">
        <v>23</v>
      </c>
      <c r="D3845" t="s">
        <v>14</v>
      </c>
      <c r="E3845" t="s">
        <v>15</v>
      </c>
      <c r="F3845" t="s">
        <v>53</v>
      </c>
      <c r="G3845" t="s">
        <v>32</v>
      </c>
      <c r="H3845" t="s">
        <v>18</v>
      </c>
      <c r="I3845" s="9">
        <v>45429</v>
      </c>
      <c r="J3845" s="9">
        <v>45442</v>
      </c>
      <c r="K3845" s="9">
        <v>45453</v>
      </c>
      <c r="L3845" t="s">
        <v>19</v>
      </c>
      <c r="M3845" s="4">
        <v>73503</v>
      </c>
      <c r="N3845">
        <v>4.5999999999999996</v>
      </c>
      <c r="O3845" t="s">
        <v>20</v>
      </c>
      <c r="P3845" s="4">
        <v>3</v>
      </c>
      <c r="Q3845" t="s">
        <v>21</v>
      </c>
      <c r="R3845" s="10" t="str">
        <f t="shared" si="120"/>
        <v>22-27</v>
      </c>
      <c r="S3845">
        <f t="shared" si="121"/>
        <v>24</v>
      </c>
    </row>
    <row r="3846" spans="1:19">
      <c r="A3846" t="s">
        <v>3920</v>
      </c>
      <c r="B3846" t="s">
        <v>13</v>
      </c>
      <c r="C3846" s="4">
        <v>25</v>
      </c>
      <c r="D3846" t="s">
        <v>24</v>
      </c>
      <c r="E3846" t="s">
        <v>43</v>
      </c>
      <c r="F3846" t="s">
        <v>44</v>
      </c>
      <c r="G3846" t="s">
        <v>66</v>
      </c>
      <c r="H3846" t="s">
        <v>18</v>
      </c>
      <c r="I3846" s="9">
        <v>45429</v>
      </c>
      <c r="J3846" s="9">
        <v>45437</v>
      </c>
      <c r="K3846" s="9">
        <v>45444</v>
      </c>
      <c r="L3846" t="s">
        <v>19</v>
      </c>
      <c r="M3846" s="5"/>
      <c r="O3846" t="s">
        <v>20</v>
      </c>
      <c r="P3846" s="4">
        <v>4</v>
      </c>
      <c r="Q3846" t="s">
        <v>28</v>
      </c>
      <c r="R3846" s="10" t="str">
        <f t="shared" si="120"/>
        <v>22-27</v>
      </c>
      <c r="S3846">
        <f t="shared" si="121"/>
        <v>15</v>
      </c>
    </row>
    <row r="3847" spans="1:19">
      <c r="A3847" t="s">
        <v>3921</v>
      </c>
      <c r="B3847" t="s">
        <v>30</v>
      </c>
      <c r="C3847" s="4">
        <v>30</v>
      </c>
      <c r="D3847" t="s">
        <v>24</v>
      </c>
      <c r="E3847" t="s">
        <v>43</v>
      </c>
      <c r="F3847" t="s">
        <v>36</v>
      </c>
      <c r="G3847" t="s">
        <v>17</v>
      </c>
      <c r="H3847" t="s">
        <v>37</v>
      </c>
      <c r="I3847" s="9">
        <v>45429</v>
      </c>
      <c r="J3847" s="9">
        <v>45441</v>
      </c>
      <c r="K3847" s="9">
        <v>45449</v>
      </c>
      <c r="L3847" t="s">
        <v>38</v>
      </c>
      <c r="M3847" s="5"/>
      <c r="P3847" s="4">
        <v>4</v>
      </c>
      <c r="Q3847" t="s">
        <v>28</v>
      </c>
      <c r="R3847" s="10" t="str">
        <f t="shared" si="120"/>
        <v>28-33</v>
      </c>
      <c r="S3847">
        <f t="shared" si="121"/>
        <v>20</v>
      </c>
    </row>
    <row r="3848" spans="1:19">
      <c r="A3848" t="s">
        <v>3922</v>
      </c>
      <c r="B3848" t="s">
        <v>23</v>
      </c>
      <c r="C3848" s="4">
        <v>40</v>
      </c>
      <c r="D3848" t="s">
        <v>34</v>
      </c>
      <c r="E3848" t="s">
        <v>35</v>
      </c>
      <c r="F3848" t="s">
        <v>16</v>
      </c>
      <c r="G3848" t="s">
        <v>17</v>
      </c>
      <c r="H3848" t="s">
        <v>37</v>
      </c>
      <c r="I3848" s="9">
        <v>45430</v>
      </c>
      <c r="J3848" s="9">
        <v>45448</v>
      </c>
      <c r="K3848" s="9">
        <v>45457</v>
      </c>
      <c r="L3848" t="s">
        <v>38</v>
      </c>
      <c r="M3848" s="5"/>
      <c r="P3848" s="5"/>
      <c r="Q3848" t="s">
        <v>63</v>
      </c>
      <c r="R3848" s="10" t="str">
        <f t="shared" si="120"/>
        <v>40-45</v>
      </c>
      <c r="S3848">
        <f t="shared" si="121"/>
        <v>27</v>
      </c>
    </row>
    <row r="3849" spans="1:19">
      <c r="A3849" t="s">
        <v>3923</v>
      </c>
      <c r="B3849" t="s">
        <v>13</v>
      </c>
      <c r="C3849" s="4">
        <v>29</v>
      </c>
      <c r="D3849" t="s">
        <v>14</v>
      </c>
      <c r="E3849" t="s">
        <v>15</v>
      </c>
      <c r="F3849" t="s">
        <v>36</v>
      </c>
      <c r="G3849" t="s">
        <v>69</v>
      </c>
      <c r="H3849" t="s">
        <v>37</v>
      </c>
      <c r="I3849" s="9">
        <v>45430</v>
      </c>
      <c r="J3849" s="9">
        <v>45448</v>
      </c>
      <c r="K3849" s="9">
        <v>45457</v>
      </c>
      <c r="L3849" t="s">
        <v>19</v>
      </c>
      <c r="M3849" s="4">
        <v>76990</v>
      </c>
      <c r="N3849">
        <v>3.8</v>
      </c>
      <c r="O3849" t="s">
        <v>45</v>
      </c>
      <c r="P3849" s="4">
        <v>4</v>
      </c>
      <c r="Q3849" t="s">
        <v>21</v>
      </c>
      <c r="R3849" s="10" t="str">
        <f t="shared" si="120"/>
        <v>28-33</v>
      </c>
      <c r="S3849">
        <f t="shared" si="121"/>
        <v>27</v>
      </c>
    </row>
    <row r="3850" spans="1:19">
      <c r="A3850" t="s">
        <v>3924</v>
      </c>
      <c r="B3850" t="s">
        <v>30</v>
      </c>
      <c r="C3850" s="4">
        <v>26</v>
      </c>
      <c r="D3850" t="s">
        <v>14</v>
      </c>
      <c r="E3850" t="s">
        <v>65</v>
      </c>
      <c r="F3850" t="s">
        <v>26</v>
      </c>
      <c r="G3850" t="s">
        <v>32</v>
      </c>
      <c r="H3850" t="s">
        <v>18</v>
      </c>
      <c r="I3850" s="9">
        <v>45430</v>
      </c>
      <c r="J3850" s="9">
        <v>45439</v>
      </c>
      <c r="K3850" s="9">
        <v>45450</v>
      </c>
      <c r="L3850" t="s">
        <v>75</v>
      </c>
      <c r="M3850" s="5"/>
      <c r="P3850" s="4">
        <v>4</v>
      </c>
      <c r="Q3850" t="s">
        <v>28</v>
      </c>
      <c r="R3850" s="10" t="str">
        <f t="shared" si="120"/>
        <v>22-27</v>
      </c>
      <c r="S3850">
        <f t="shared" si="121"/>
        <v>20</v>
      </c>
    </row>
    <row r="3851" spans="1:19">
      <c r="A3851" t="s">
        <v>3925</v>
      </c>
      <c r="B3851" t="s">
        <v>13</v>
      </c>
      <c r="C3851" s="4">
        <v>29</v>
      </c>
      <c r="D3851" t="s">
        <v>34</v>
      </c>
      <c r="E3851" t="s">
        <v>35</v>
      </c>
      <c r="F3851" t="s">
        <v>16</v>
      </c>
      <c r="G3851" t="s">
        <v>32</v>
      </c>
      <c r="H3851" t="s">
        <v>37</v>
      </c>
      <c r="I3851" s="9">
        <v>45430</v>
      </c>
      <c r="J3851" s="9">
        <v>45444</v>
      </c>
      <c r="K3851" s="9">
        <v>45454</v>
      </c>
      <c r="L3851" t="s">
        <v>19</v>
      </c>
      <c r="M3851" s="4">
        <v>46723</v>
      </c>
      <c r="N3851">
        <v>4.8</v>
      </c>
      <c r="O3851" t="s">
        <v>20</v>
      </c>
      <c r="P3851" s="5"/>
      <c r="Q3851" t="s">
        <v>28</v>
      </c>
      <c r="R3851" s="10" t="str">
        <f t="shared" si="120"/>
        <v>28-33</v>
      </c>
      <c r="S3851">
        <f t="shared" si="121"/>
        <v>24</v>
      </c>
    </row>
    <row r="3852" spans="1:19">
      <c r="A3852" t="s">
        <v>3926</v>
      </c>
      <c r="B3852" t="s">
        <v>13</v>
      </c>
      <c r="C3852" s="4">
        <v>54</v>
      </c>
      <c r="D3852" t="s">
        <v>14</v>
      </c>
      <c r="E3852" t="s">
        <v>65</v>
      </c>
      <c r="F3852" t="s">
        <v>61</v>
      </c>
      <c r="G3852" t="s">
        <v>32</v>
      </c>
      <c r="H3852" t="s">
        <v>67</v>
      </c>
      <c r="I3852" s="9">
        <v>45430</v>
      </c>
      <c r="J3852" s="9">
        <v>45443</v>
      </c>
      <c r="K3852" s="9">
        <v>45451</v>
      </c>
      <c r="L3852" t="s">
        <v>56</v>
      </c>
      <c r="M3852" s="5"/>
      <c r="P3852" s="4">
        <v>4</v>
      </c>
      <c r="Q3852" t="s">
        <v>28</v>
      </c>
      <c r="R3852" s="10" t="str">
        <f t="shared" si="120"/>
        <v>52-57</v>
      </c>
      <c r="S3852">
        <f t="shared" si="121"/>
        <v>21</v>
      </c>
    </row>
    <row r="3853" spans="1:19">
      <c r="A3853" t="s">
        <v>3927</v>
      </c>
      <c r="B3853" t="s">
        <v>13</v>
      </c>
      <c r="C3853" s="4">
        <v>38</v>
      </c>
      <c r="D3853" t="s">
        <v>34</v>
      </c>
      <c r="E3853" t="s">
        <v>35</v>
      </c>
      <c r="F3853" t="s">
        <v>16</v>
      </c>
      <c r="G3853" t="s">
        <v>17</v>
      </c>
      <c r="H3853" t="s">
        <v>18</v>
      </c>
      <c r="I3853" s="9">
        <v>45431</v>
      </c>
      <c r="J3853" s="9">
        <v>45448</v>
      </c>
      <c r="K3853" s="9">
        <v>45452</v>
      </c>
      <c r="L3853" t="s">
        <v>19</v>
      </c>
      <c r="M3853" s="4">
        <v>48372</v>
      </c>
      <c r="N3853">
        <v>4.7</v>
      </c>
      <c r="O3853" t="s">
        <v>20</v>
      </c>
      <c r="P3853" s="4">
        <v>4</v>
      </c>
      <c r="Q3853" t="s">
        <v>28</v>
      </c>
      <c r="R3853" s="10" t="str">
        <f t="shared" si="120"/>
        <v>34-39</v>
      </c>
      <c r="S3853">
        <f t="shared" si="121"/>
        <v>21</v>
      </c>
    </row>
    <row r="3854" spans="1:19">
      <c r="A3854" t="s">
        <v>3928</v>
      </c>
      <c r="B3854" t="s">
        <v>30</v>
      </c>
      <c r="C3854" s="4">
        <v>28</v>
      </c>
      <c r="D3854" t="s">
        <v>14</v>
      </c>
      <c r="E3854" t="s">
        <v>15</v>
      </c>
      <c r="F3854" t="s">
        <v>106</v>
      </c>
      <c r="G3854" t="s">
        <v>27</v>
      </c>
      <c r="H3854" t="s">
        <v>18</v>
      </c>
      <c r="I3854" s="9">
        <v>45432</v>
      </c>
      <c r="J3854" s="9">
        <v>45454</v>
      </c>
      <c r="K3854" s="9">
        <v>45461</v>
      </c>
      <c r="L3854" t="s">
        <v>19</v>
      </c>
      <c r="M3854" s="4">
        <v>145432</v>
      </c>
      <c r="N3854">
        <v>4.8</v>
      </c>
      <c r="O3854" t="s">
        <v>45</v>
      </c>
      <c r="P3854" s="4">
        <v>4</v>
      </c>
      <c r="Q3854" t="s">
        <v>28</v>
      </c>
      <c r="R3854" s="10" t="str">
        <f t="shared" si="120"/>
        <v>28-33</v>
      </c>
      <c r="S3854">
        <f t="shared" si="121"/>
        <v>29</v>
      </c>
    </row>
    <row r="3855" spans="1:19">
      <c r="A3855" t="s">
        <v>3929</v>
      </c>
      <c r="B3855" t="s">
        <v>23</v>
      </c>
      <c r="C3855" s="4">
        <v>23</v>
      </c>
      <c r="D3855" t="s">
        <v>14</v>
      </c>
      <c r="E3855" t="s">
        <v>15</v>
      </c>
      <c r="F3855" t="s">
        <v>125</v>
      </c>
      <c r="G3855" t="s">
        <v>27</v>
      </c>
      <c r="H3855" t="s">
        <v>48</v>
      </c>
      <c r="I3855" s="9">
        <v>45432</v>
      </c>
      <c r="J3855" s="9">
        <v>45441</v>
      </c>
      <c r="K3855" s="9">
        <v>45453</v>
      </c>
      <c r="L3855" t="s">
        <v>19</v>
      </c>
      <c r="M3855" s="4">
        <v>101482</v>
      </c>
      <c r="N3855">
        <v>4.4000000000000004</v>
      </c>
      <c r="O3855" t="s">
        <v>45</v>
      </c>
      <c r="P3855" s="4">
        <v>4</v>
      </c>
      <c r="Q3855" t="s">
        <v>28</v>
      </c>
      <c r="R3855" s="10" t="str">
        <f t="shared" si="120"/>
        <v>22-27</v>
      </c>
      <c r="S3855">
        <f t="shared" si="121"/>
        <v>21</v>
      </c>
    </row>
    <row r="3856" spans="1:19">
      <c r="A3856" t="s">
        <v>3930</v>
      </c>
      <c r="B3856" t="s">
        <v>30</v>
      </c>
      <c r="C3856" s="4">
        <v>35</v>
      </c>
      <c r="D3856" t="s">
        <v>14</v>
      </c>
      <c r="E3856" t="s">
        <v>15</v>
      </c>
      <c r="F3856" t="s">
        <v>106</v>
      </c>
      <c r="G3856" t="s">
        <v>17</v>
      </c>
      <c r="H3856" t="s">
        <v>48</v>
      </c>
      <c r="I3856" s="9">
        <v>45432</v>
      </c>
      <c r="J3856" s="9">
        <v>45453</v>
      </c>
      <c r="K3856" s="9">
        <v>45458</v>
      </c>
      <c r="L3856" t="s">
        <v>19</v>
      </c>
      <c r="M3856" s="4">
        <v>188890</v>
      </c>
      <c r="N3856">
        <v>3.9</v>
      </c>
      <c r="O3856" t="s">
        <v>20</v>
      </c>
      <c r="P3856" s="4">
        <v>1</v>
      </c>
      <c r="Q3856" t="s">
        <v>28</v>
      </c>
      <c r="R3856" s="10" t="str">
        <f t="shared" si="120"/>
        <v>34-39</v>
      </c>
      <c r="S3856">
        <f t="shared" si="121"/>
        <v>26</v>
      </c>
    </row>
    <row r="3857" spans="1:19">
      <c r="A3857" t="s">
        <v>3931</v>
      </c>
      <c r="B3857" t="s">
        <v>13</v>
      </c>
      <c r="C3857" s="4">
        <v>26</v>
      </c>
      <c r="D3857" t="s">
        <v>40</v>
      </c>
      <c r="E3857" t="s">
        <v>41</v>
      </c>
      <c r="F3857" t="s">
        <v>36</v>
      </c>
      <c r="G3857" t="s">
        <v>27</v>
      </c>
      <c r="H3857" t="s">
        <v>18</v>
      </c>
      <c r="I3857" s="9">
        <v>45433</v>
      </c>
      <c r="J3857" s="9">
        <v>45446</v>
      </c>
      <c r="K3857" s="9">
        <v>45456</v>
      </c>
      <c r="L3857" t="s">
        <v>19</v>
      </c>
      <c r="M3857" s="4">
        <v>78516</v>
      </c>
      <c r="N3857">
        <v>4.8</v>
      </c>
      <c r="O3857" t="s">
        <v>45</v>
      </c>
      <c r="P3857" s="4">
        <v>4</v>
      </c>
      <c r="Q3857" t="s">
        <v>28</v>
      </c>
      <c r="R3857" s="10" t="str">
        <f t="shared" si="120"/>
        <v>22-27</v>
      </c>
      <c r="S3857">
        <f t="shared" si="121"/>
        <v>23</v>
      </c>
    </row>
    <row r="3858" spans="1:19">
      <c r="A3858" t="s">
        <v>3932</v>
      </c>
      <c r="B3858" t="s">
        <v>13</v>
      </c>
      <c r="C3858" s="4">
        <v>24</v>
      </c>
      <c r="D3858" t="s">
        <v>14</v>
      </c>
      <c r="E3858" t="s">
        <v>15</v>
      </c>
      <c r="F3858" t="s">
        <v>96</v>
      </c>
      <c r="G3858" t="s">
        <v>17</v>
      </c>
      <c r="H3858" t="s">
        <v>37</v>
      </c>
      <c r="I3858" s="9">
        <v>45433</v>
      </c>
      <c r="J3858" s="9">
        <v>45443</v>
      </c>
      <c r="K3858" s="9">
        <v>45453</v>
      </c>
      <c r="L3858" t="s">
        <v>38</v>
      </c>
      <c r="M3858" s="5"/>
      <c r="P3858" s="4">
        <v>4</v>
      </c>
      <c r="Q3858" t="s">
        <v>21</v>
      </c>
      <c r="R3858" s="10" t="str">
        <f t="shared" si="120"/>
        <v>22-27</v>
      </c>
      <c r="S3858">
        <f t="shared" si="121"/>
        <v>20</v>
      </c>
    </row>
    <row r="3859" spans="1:19">
      <c r="A3859" t="s">
        <v>3933</v>
      </c>
      <c r="B3859" t="s">
        <v>13</v>
      </c>
      <c r="C3859" s="4">
        <v>31</v>
      </c>
      <c r="D3859" t="s">
        <v>14</v>
      </c>
      <c r="E3859" t="s">
        <v>65</v>
      </c>
      <c r="F3859" t="s">
        <v>26</v>
      </c>
      <c r="G3859" t="s">
        <v>17</v>
      </c>
      <c r="H3859" t="s">
        <v>48</v>
      </c>
      <c r="I3859" s="9">
        <v>45434</v>
      </c>
      <c r="J3859" s="9">
        <v>45442</v>
      </c>
      <c r="K3859" s="9">
        <v>45450</v>
      </c>
      <c r="L3859" t="s">
        <v>19</v>
      </c>
      <c r="M3859" s="4">
        <v>71383</v>
      </c>
      <c r="N3859">
        <v>3.9</v>
      </c>
      <c r="O3859" t="s">
        <v>20</v>
      </c>
      <c r="P3859" s="4">
        <v>4</v>
      </c>
      <c r="Q3859" t="s">
        <v>21</v>
      </c>
      <c r="R3859" s="10" t="str">
        <f t="shared" si="120"/>
        <v>28-33</v>
      </c>
      <c r="S3859">
        <f t="shared" si="121"/>
        <v>16</v>
      </c>
    </row>
    <row r="3860" spans="1:19">
      <c r="A3860" t="s">
        <v>3934</v>
      </c>
      <c r="B3860" t="s">
        <v>13</v>
      </c>
      <c r="C3860" s="4">
        <v>35</v>
      </c>
      <c r="D3860" t="s">
        <v>14</v>
      </c>
      <c r="E3860" t="s">
        <v>65</v>
      </c>
      <c r="F3860" t="s">
        <v>73</v>
      </c>
      <c r="G3860" t="s">
        <v>17</v>
      </c>
      <c r="H3860" t="s">
        <v>37</v>
      </c>
      <c r="I3860" s="9">
        <v>45434</v>
      </c>
      <c r="J3860" s="9">
        <v>45443</v>
      </c>
      <c r="K3860" s="9">
        <v>45453</v>
      </c>
      <c r="L3860" t="s">
        <v>145</v>
      </c>
      <c r="M3860" s="5"/>
      <c r="P3860" s="4">
        <v>4</v>
      </c>
      <c r="Q3860" t="s">
        <v>28</v>
      </c>
      <c r="R3860" s="10" t="str">
        <f t="shared" si="120"/>
        <v>34-39</v>
      </c>
      <c r="S3860">
        <f t="shared" si="121"/>
        <v>19</v>
      </c>
    </row>
    <row r="3861" spans="1:19">
      <c r="A3861" t="s">
        <v>3935</v>
      </c>
      <c r="B3861" t="s">
        <v>30</v>
      </c>
      <c r="C3861" s="4">
        <v>33</v>
      </c>
      <c r="D3861" t="s">
        <v>24</v>
      </c>
      <c r="E3861" t="s">
        <v>43</v>
      </c>
      <c r="F3861" t="s">
        <v>53</v>
      </c>
      <c r="G3861" t="s">
        <v>27</v>
      </c>
      <c r="H3861" t="s">
        <v>48</v>
      </c>
      <c r="I3861" s="9">
        <v>45434</v>
      </c>
      <c r="J3861" s="9">
        <v>45449</v>
      </c>
      <c r="K3861" s="9">
        <v>45453</v>
      </c>
      <c r="L3861" t="s">
        <v>19</v>
      </c>
      <c r="M3861" s="4">
        <v>73761</v>
      </c>
      <c r="N3861">
        <v>3.9</v>
      </c>
      <c r="O3861" t="s">
        <v>20</v>
      </c>
      <c r="P3861" s="5"/>
      <c r="Q3861" t="s">
        <v>28</v>
      </c>
      <c r="R3861" s="10" t="str">
        <f t="shared" si="120"/>
        <v>28-33</v>
      </c>
      <c r="S3861">
        <f t="shared" si="121"/>
        <v>19</v>
      </c>
    </row>
    <row r="3862" spans="1:19">
      <c r="A3862" t="s">
        <v>3936</v>
      </c>
      <c r="B3862" t="s">
        <v>30</v>
      </c>
      <c r="C3862" s="4">
        <v>22</v>
      </c>
      <c r="D3862" t="s">
        <v>24</v>
      </c>
      <c r="E3862" t="s">
        <v>43</v>
      </c>
      <c r="F3862" t="s">
        <v>86</v>
      </c>
      <c r="G3862" t="s">
        <v>32</v>
      </c>
      <c r="H3862" t="s">
        <v>37</v>
      </c>
      <c r="I3862" s="9">
        <v>45435</v>
      </c>
      <c r="J3862" s="9">
        <v>45456</v>
      </c>
      <c r="K3862" s="9">
        <v>45462</v>
      </c>
      <c r="L3862" t="s">
        <v>19</v>
      </c>
      <c r="M3862" s="4">
        <v>163424</v>
      </c>
      <c r="N3862">
        <v>3.7</v>
      </c>
      <c r="O3862" t="s">
        <v>20</v>
      </c>
      <c r="P3862" s="4">
        <v>5</v>
      </c>
      <c r="Q3862" t="s">
        <v>21</v>
      </c>
      <c r="R3862" s="10" t="str">
        <f t="shared" si="120"/>
        <v>22-27</v>
      </c>
      <c r="S3862">
        <f t="shared" si="121"/>
        <v>27</v>
      </c>
    </row>
    <row r="3863" spans="1:19">
      <c r="A3863" t="s">
        <v>3937</v>
      </c>
      <c r="B3863" t="s">
        <v>30</v>
      </c>
      <c r="C3863" s="4">
        <v>29</v>
      </c>
      <c r="D3863" t="s">
        <v>24</v>
      </c>
      <c r="E3863" t="s">
        <v>25</v>
      </c>
      <c r="F3863" t="s">
        <v>50</v>
      </c>
      <c r="G3863" t="s">
        <v>69</v>
      </c>
      <c r="H3863" t="s">
        <v>18</v>
      </c>
      <c r="I3863" s="9">
        <v>45435</v>
      </c>
      <c r="J3863" s="9">
        <v>45454</v>
      </c>
      <c r="K3863" s="9">
        <v>45466</v>
      </c>
      <c r="L3863" t="s">
        <v>38</v>
      </c>
      <c r="M3863" s="5"/>
      <c r="P3863" s="4">
        <v>5</v>
      </c>
      <c r="Q3863" t="s">
        <v>28</v>
      </c>
      <c r="R3863" s="10" t="str">
        <f t="shared" si="120"/>
        <v>28-33</v>
      </c>
      <c r="S3863">
        <f t="shared" si="121"/>
        <v>31</v>
      </c>
    </row>
    <row r="3864" spans="1:19">
      <c r="A3864" t="s">
        <v>3938</v>
      </c>
      <c r="B3864" t="s">
        <v>13</v>
      </c>
      <c r="C3864" s="4">
        <v>28</v>
      </c>
      <c r="D3864" t="s">
        <v>14</v>
      </c>
      <c r="E3864" t="s">
        <v>15</v>
      </c>
      <c r="F3864" t="s">
        <v>36</v>
      </c>
      <c r="G3864" t="s">
        <v>32</v>
      </c>
      <c r="H3864" t="s">
        <v>48</v>
      </c>
      <c r="I3864" s="9">
        <v>45435</v>
      </c>
      <c r="J3864" s="9">
        <v>45453</v>
      </c>
      <c r="K3864" s="9">
        <v>45459</v>
      </c>
      <c r="L3864" t="s">
        <v>19</v>
      </c>
      <c r="M3864" s="4">
        <v>55304</v>
      </c>
      <c r="N3864">
        <v>4.8</v>
      </c>
      <c r="O3864" t="s">
        <v>20</v>
      </c>
      <c r="P3864" s="4">
        <v>4</v>
      </c>
      <c r="Q3864" t="s">
        <v>28</v>
      </c>
      <c r="R3864" s="10" t="str">
        <f t="shared" si="120"/>
        <v>28-33</v>
      </c>
      <c r="S3864">
        <f t="shared" si="121"/>
        <v>24</v>
      </c>
    </row>
    <row r="3865" spans="1:19">
      <c r="A3865" t="s">
        <v>3939</v>
      </c>
      <c r="B3865" t="s">
        <v>13</v>
      </c>
      <c r="C3865" s="4">
        <v>25</v>
      </c>
      <c r="D3865" t="s">
        <v>24</v>
      </c>
      <c r="E3865" t="s">
        <v>25</v>
      </c>
      <c r="F3865" t="s">
        <v>61</v>
      </c>
      <c r="G3865" t="s">
        <v>27</v>
      </c>
      <c r="H3865" t="s">
        <v>37</v>
      </c>
      <c r="I3865" s="9">
        <v>45435</v>
      </c>
      <c r="J3865" s="9">
        <v>45450</v>
      </c>
      <c r="K3865" s="9">
        <v>45458</v>
      </c>
      <c r="L3865" t="s">
        <v>19</v>
      </c>
      <c r="M3865" s="5"/>
      <c r="O3865" t="s">
        <v>20</v>
      </c>
      <c r="P3865" s="4">
        <v>4</v>
      </c>
      <c r="Q3865" t="s">
        <v>21</v>
      </c>
      <c r="R3865" s="10" t="str">
        <f t="shared" si="120"/>
        <v>22-27</v>
      </c>
      <c r="S3865">
        <f t="shared" si="121"/>
        <v>23</v>
      </c>
    </row>
    <row r="3866" spans="1:19">
      <c r="A3866" t="s">
        <v>3940</v>
      </c>
      <c r="B3866" t="s">
        <v>13</v>
      </c>
      <c r="C3866" s="4">
        <v>35</v>
      </c>
      <c r="D3866" t="s">
        <v>24</v>
      </c>
      <c r="E3866" t="s">
        <v>25</v>
      </c>
      <c r="F3866" t="s">
        <v>36</v>
      </c>
      <c r="G3866" t="s">
        <v>17</v>
      </c>
      <c r="H3866" t="s">
        <v>37</v>
      </c>
      <c r="I3866" s="9">
        <v>45436</v>
      </c>
      <c r="J3866" s="9">
        <v>45451</v>
      </c>
      <c r="K3866" s="9">
        <v>45463</v>
      </c>
      <c r="L3866" t="s">
        <v>19</v>
      </c>
      <c r="M3866" s="4">
        <v>72202</v>
      </c>
      <c r="N3866">
        <v>3.9</v>
      </c>
      <c r="O3866" t="s">
        <v>20</v>
      </c>
      <c r="P3866" s="4">
        <v>4</v>
      </c>
      <c r="Q3866" t="s">
        <v>28</v>
      </c>
      <c r="R3866" s="10" t="str">
        <f t="shared" si="120"/>
        <v>34-39</v>
      </c>
      <c r="S3866">
        <f t="shared" si="121"/>
        <v>27</v>
      </c>
    </row>
    <row r="3867" spans="1:19">
      <c r="A3867" t="s">
        <v>3941</v>
      </c>
      <c r="B3867" t="s">
        <v>13</v>
      </c>
      <c r="C3867" s="4">
        <v>40</v>
      </c>
      <c r="D3867" t="s">
        <v>58</v>
      </c>
      <c r="E3867" t="s">
        <v>111</v>
      </c>
      <c r="F3867" t="s">
        <v>16</v>
      </c>
      <c r="G3867" t="s">
        <v>32</v>
      </c>
      <c r="H3867" t="s">
        <v>18</v>
      </c>
      <c r="I3867" s="9">
        <v>45436</v>
      </c>
      <c r="J3867" s="9">
        <v>45454</v>
      </c>
      <c r="K3867" s="9">
        <v>45461</v>
      </c>
      <c r="L3867" t="s">
        <v>38</v>
      </c>
      <c r="M3867" s="5"/>
      <c r="P3867" s="4">
        <v>4</v>
      </c>
      <c r="Q3867" t="s">
        <v>28</v>
      </c>
      <c r="R3867" s="10" t="str">
        <f t="shared" si="120"/>
        <v>40-45</v>
      </c>
      <c r="S3867">
        <f t="shared" si="121"/>
        <v>25</v>
      </c>
    </row>
    <row r="3868" spans="1:19">
      <c r="A3868" t="s">
        <v>3942</v>
      </c>
      <c r="B3868" t="s">
        <v>13</v>
      </c>
      <c r="C3868" s="4">
        <v>24</v>
      </c>
      <c r="D3868" t="s">
        <v>24</v>
      </c>
      <c r="E3868" t="s">
        <v>43</v>
      </c>
      <c r="F3868" t="s">
        <v>44</v>
      </c>
      <c r="G3868" t="s">
        <v>17</v>
      </c>
      <c r="H3868" t="s">
        <v>48</v>
      </c>
      <c r="I3868" s="9">
        <v>45436</v>
      </c>
      <c r="J3868" s="9">
        <v>45448</v>
      </c>
      <c r="K3868" s="9">
        <v>45454</v>
      </c>
      <c r="L3868" t="s">
        <v>19</v>
      </c>
      <c r="M3868" s="4">
        <v>64976</v>
      </c>
      <c r="N3868">
        <v>4.4000000000000004</v>
      </c>
      <c r="O3868" t="s">
        <v>45</v>
      </c>
      <c r="P3868" s="4">
        <v>4</v>
      </c>
      <c r="Q3868" t="s">
        <v>28</v>
      </c>
      <c r="R3868" s="10" t="str">
        <f t="shared" si="120"/>
        <v>22-27</v>
      </c>
      <c r="S3868">
        <f t="shared" si="121"/>
        <v>18</v>
      </c>
    </row>
    <row r="3869" spans="1:19">
      <c r="A3869" t="s">
        <v>3943</v>
      </c>
      <c r="B3869" t="s">
        <v>30</v>
      </c>
      <c r="C3869" s="4">
        <v>31</v>
      </c>
      <c r="D3869" t="s">
        <v>14</v>
      </c>
      <c r="E3869" t="s">
        <v>15</v>
      </c>
      <c r="F3869" t="s">
        <v>16</v>
      </c>
      <c r="G3869" t="s">
        <v>17</v>
      </c>
      <c r="H3869" t="s">
        <v>48</v>
      </c>
      <c r="I3869" s="9">
        <v>45437</v>
      </c>
      <c r="J3869" s="9">
        <v>45454</v>
      </c>
      <c r="K3869" s="9">
        <v>45460</v>
      </c>
      <c r="L3869" t="s">
        <v>145</v>
      </c>
      <c r="M3869" s="5"/>
      <c r="P3869" s="4">
        <v>3</v>
      </c>
      <c r="Q3869" t="s">
        <v>28</v>
      </c>
      <c r="R3869" s="10" t="str">
        <f t="shared" si="120"/>
        <v>28-33</v>
      </c>
      <c r="S3869">
        <f t="shared" si="121"/>
        <v>23</v>
      </c>
    </row>
    <row r="3870" spans="1:19">
      <c r="A3870" t="s">
        <v>3944</v>
      </c>
      <c r="B3870" t="s">
        <v>30</v>
      </c>
      <c r="C3870" s="4">
        <v>43</v>
      </c>
      <c r="D3870" t="s">
        <v>40</v>
      </c>
      <c r="E3870" t="s">
        <v>253</v>
      </c>
      <c r="F3870" t="s">
        <v>31</v>
      </c>
      <c r="G3870" t="s">
        <v>27</v>
      </c>
      <c r="H3870" t="s">
        <v>51</v>
      </c>
      <c r="I3870" s="9">
        <v>45437</v>
      </c>
      <c r="J3870" s="9">
        <v>45455</v>
      </c>
      <c r="K3870" s="9">
        <v>45464</v>
      </c>
      <c r="L3870" t="s">
        <v>19</v>
      </c>
      <c r="M3870" s="5"/>
      <c r="O3870" t="s">
        <v>20</v>
      </c>
      <c r="P3870" s="4">
        <v>5</v>
      </c>
      <c r="Q3870" t="s">
        <v>28</v>
      </c>
      <c r="R3870" s="10" t="str">
        <f t="shared" si="120"/>
        <v>40-45</v>
      </c>
      <c r="S3870">
        <f t="shared" si="121"/>
        <v>27</v>
      </c>
    </row>
    <row r="3871" spans="1:19">
      <c r="A3871" t="s">
        <v>3945</v>
      </c>
      <c r="B3871" t="s">
        <v>13</v>
      </c>
      <c r="C3871" s="4">
        <v>37</v>
      </c>
      <c r="D3871" t="s">
        <v>14</v>
      </c>
      <c r="E3871" t="s">
        <v>15</v>
      </c>
      <c r="F3871" t="s">
        <v>36</v>
      </c>
      <c r="G3871" t="s">
        <v>27</v>
      </c>
      <c r="H3871" t="s">
        <v>37</v>
      </c>
      <c r="I3871" s="9">
        <v>45437</v>
      </c>
      <c r="J3871" s="9">
        <v>45445</v>
      </c>
      <c r="K3871" s="9">
        <v>45449</v>
      </c>
      <c r="L3871" t="s">
        <v>38</v>
      </c>
      <c r="M3871" s="5"/>
      <c r="P3871" s="5"/>
      <c r="Q3871" t="s">
        <v>28</v>
      </c>
      <c r="R3871" s="10" t="str">
        <f t="shared" si="120"/>
        <v>34-39</v>
      </c>
      <c r="S3871">
        <f t="shared" si="121"/>
        <v>12</v>
      </c>
    </row>
    <row r="3872" spans="1:19">
      <c r="A3872" t="s">
        <v>3946</v>
      </c>
      <c r="B3872" t="s">
        <v>13</v>
      </c>
      <c r="C3872" s="4">
        <v>24</v>
      </c>
      <c r="D3872" t="s">
        <v>14</v>
      </c>
      <c r="E3872" t="s">
        <v>65</v>
      </c>
      <c r="F3872" t="s">
        <v>44</v>
      </c>
      <c r="G3872" t="s">
        <v>27</v>
      </c>
      <c r="H3872" t="s">
        <v>37</v>
      </c>
      <c r="I3872" s="9">
        <v>45438</v>
      </c>
      <c r="J3872" s="9">
        <v>45451</v>
      </c>
      <c r="K3872" s="9">
        <v>45456</v>
      </c>
      <c r="L3872" t="s">
        <v>56</v>
      </c>
      <c r="M3872" s="5"/>
      <c r="P3872" s="4">
        <v>4</v>
      </c>
      <c r="Q3872" t="s">
        <v>28</v>
      </c>
      <c r="R3872" s="10" t="str">
        <f t="shared" si="120"/>
        <v>22-27</v>
      </c>
      <c r="S3872">
        <f t="shared" si="121"/>
        <v>18</v>
      </c>
    </row>
    <row r="3873" spans="1:19">
      <c r="A3873" t="s">
        <v>3947</v>
      </c>
      <c r="B3873" t="s">
        <v>13</v>
      </c>
      <c r="C3873" s="4">
        <v>35</v>
      </c>
      <c r="D3873" t="s">
        <v>14</v>
      </c>
      <c r="E3873" t="s">
        <v>15</v>
      </c>
      <c r="F3873" t="s">
        <v>78</v>
      </c>
      <c r="G3873" t="s">
        <v>27</v>
      </c>
      <c r="H3873" t="s">
        <v>48</v>
      </c>
      <c r="I3873" s="9">
        <v>45438</v>
      </c>
      <c r="J3873" s="9">
        <v>45446</v>
      </c>
      <c r="K3873" s="9">
        <v>45454</v>
      </c>
      <c r="L3873" t="s">
        <v>19</v>
      </c>
      <c r="M3873" s="5"/>
      <c r="O3873" t="s">
        <v>20</v>
      </c>
      <c r="P3873" s="4">
        <v>4</v>
      </c>
      <c r="Q3873" t="s">
        <v>28</v>
      </c>
      <c r="R3873" s="10" t="str">
        <f t="shared" si="120"/>
        <v>34-39</v>
      </c>
      <c r="S3873">
        <f t="shared" si="121"/>
        <v>16</v>
      </c>
    </row>
    <row r="3874" spans="1:19">
      <c r="A3874" t="s">
        <v>3948</v>
      </c>
      <c r="B3874" t="s">
        <v>13</v>
      </c>
      <c r="C3874" s="4">
        <v>31</v>
      </c>
      <c r="D3874" t="s">
        <v>58</v>
      </c>
      <c r="E3874" t="s">
        <v>111</v>
      </c>
      <c r="F3874" t="s">
        <v>53</v>
      </c>
      <c r="G3874" t="s">
        <v>17</v>
      </c>
      <c r="H3874" t="s">
        <v>37</v>
      </c>
      <c r="I3874" s="9">
        <v>45439</v>
      </c>
      <c r="J3874" s="9">
        <v>45457</v>
      </c>
      <c r="K3874" s="9">
        <v>45463</v>
      </c>
      <c r="L3874" t="s">
        <v>38</v>
      </c>
      <c r="M3874" s="5"/>
      <c r="P3874" s="4">
        <v>4</v>
      </c>
      <c r="Q3874" t="s">
        <v>28</v>
      </c>
      <c r="R3874" s="10" t="str">
        <f t="shared" si="120"/>
        <v>28-33</v>
      </c>
      <c r="S3874">
        <f t="shared" si="121"/>
        <v>24</v>
      </c>
    </row>
    <row r="3875" spans="1:19">
      <c r="A3875" t="s">
        <v>3949</v>
      </c>
      <c r="B3875" t="s">
        <v>30</v>
      </c>
      <c r="C3875" s="4">
        <v>23</v>
      </c>
      <c r="D3875" t="s">
        <v>24</v>
      </c>
      <c r="E3875" t="s">
        <v>43</v>
      </c>
      <c r="F3875" t="s">
        <v>36</v>
      </c>
      <c r="G3875" t="s">
        <v>17</v>
      </c>
      <c r="H3875" t="s">
        <v>18</v>
      </c>
      <c r="I3875" s="9">
        <v>45439</v>
      </c>
      <c r="J3875" s="9">
        <v>45456</v>
      </c>
      <c r="K3875" s="9">
        <v>45465</v>
      </c>
      <c r="L3875" t="s">
        <v>19</v>
      </c>
      <c r="M3875" s="4">
        <v>72146</v>
      </c>
      <c r="N3875">
        <v>4.4000000000000004</v>
      </c>
      <c r="O3875" t="s">
        <v>20</v>
      </c>
      <c r="P3875" s="4">
        <v>4</v>
      </c>
      <c r="Q3875" t="s">
        <v>28</v>
      </c>
      <c r="R3875" s="10" t="str">
        <f t="shared" si="120"/>
        <v>22-27</v>
      </c>
      <c r="S3875">
        <f t="shared" si="121"/>
        <v>26</v>
      </c>
    </row>
    <row r="3876" spans="1:19">
      <c r="A3876" t="s">
        <v>3950</v>
      </c>
      <c r="B3876" t="s">
        <v>13</v>
      </c>
      <c r="C3876" s="4">
        <v>30</v>
      </c>
      <c r="D3876" t="s">
        <v>14</v>
      </c>
      <c r="E3876" t="s">
        <v>15</v>
      </c>
      <c r="F3876" t="s">
        <v>50</v>
      </c>
      <c r="G3876" t="s">
        <v>32</v>
      </c>
      <c r="H3876" t="s">
        <v>18</v>
      </c>
      <c r="I3876" s="9">
        <v>45439</v>
      </c>
      <c r="J3876" s="9">
        <v>45454</v>
      </c>
      <c r="K3876" s="9">
        <v>45465</v>
      </c>
      <c r="L3876" t="s">
        <v>19</v>
      </c>
      <c r="M3876" s="4">
        <v>53271</v>
      </c>
      <c r="N3876">
        <v>4.5</v>
      </c>
      <c r="O3876" t="s">
        <v>20</v>
      </c>
      <c r="P3876" s="5"/>
      <c r="Q3876" t="s">
        <v>63</v>
      </c>
      <c r="R3876" s="10" t="str">
        <f t="shared" si="120"/>
        <v>28-33</v>
      </c>
      <c r="S3876">
        <f t="shared" si="121"/>
        <v>26</v>
      </c>
    </row>
    <row r="3877" spans="1:19">
      <c r="A3877" t="s">
        <v>3951</v>
      </c>
      <c r="B3877" t="s">
        <v>13</v>
      </c>
      <c r="C3877" s="4">
        <v>48</v>
      </c>
      <c r="D3877" t="s">
        <v>24</v>
      </c>
      <c r="E3877" t="s">
        <v>43</v>
      </c>
      <c r="F3877" t="s">
        <v>96</v>
      </c>
      <c r="G3877" t="s">
        <v>27</v>
      </c>
      <c r="H3877" t="s">
        <v>67</v>
      </c>
      <c r="I3877" s="9">
        <v>45439</v>
      </c>
      <c r="J3877" s="9">
        <v>45452</v>
      </c>
      <c r="K3877" s="9">
        <v>45462</v>
      </c>
      <c r="L3877" t="s">
        <v>38</v>
      </c>
      <c r="M3877" s="5"/>
      <c r="P3877" s="4">
        <v>4</v>
      </c>
      <c r="Q3877" t="s">
        <v>28</v>
      </c>
      <c r="R3877" s="10" t="str">
        <f t="shared" si="120"/>
        <v>46-51</v>
      </c>
      <c r="S3877">
        <f t="shared" si="121"/>
        <v>23</v>
      </c>
    </row>
    <row r="3878" spans="1:19">
      <c r="A3878" t="s">
        <v>3952</v>
      </c>
      <c r="B3878" t="s">
        <v>13</v>
      </c>
      <c r="C3878" s="4">
        <v>25</v>
      </c>
      <c r="D3878" t="s">
        <v>34</v>
      </c>
      <c r="E3878" t="s">
        <v>35</v>
      </c>
      <c r="F3878" t="s">
        <v>36</v>
      </c>
      <c r="G3878" t="s">
        <v>17</v>
      </c>
      <c r="H3878" t="s">
        <v>37</v>
      </c>
      <c r="I3878" s="9">
        <v>45439</v>
      </c>
      <c r="J3878" s="9">
        <v>45458</v>
      </c>
      <c r="K3878" s="9">
        <v>45464</v>
      </c>
      <c r="L3878" t="s">
        <v>56</v>
      </c>
      <c r="M3878" s="5"/>
      <c r="P3878" s="5"/>
      <c r="Q3878" t="s">
        <v>28</v>
      </c>
      <c r="R3878" s="10" t="str">
        <f t="shared" si="120"/>
        <v>22-27</v>
      </c>
      <c r="S3878">
        <f t="shared" si="121"/>
        <v>25</v>
      </c>
    </row>
    <row r="3879" spans="1:19">
      <c r="A3879" t="s">
        <v>3953</v>
      </c>
      <c r="B3879" t="s">
        <v>30</v>
      </c>
      <c r="C3879" s="4">
        <v>23</v>
      </c>
      <c r="D3879" t="s">
        <v>14</v>
      </c>
      <c r="E3879" t="s">
        <v>15</v>
      </c>
      <c r="F3879" t="s">
        <v>44</v>
      </c>
      <c r="G3879" t="s">
        <v>17</v>
      </c>
      <c r="H3879" t="s">
        <v>37</v>
      </c>
      <c r="I3879" s="9">
        <v>45440</v>
      </c>
      <c r="J3879" s="9">
        <v>45459</v>
      </c>
      <c r="K3879" s="9">
        <v>45470</v>
      </c>
      <c r="L3879" t="s">
        <v>19</v>
      </c>
      <c r="M3879" s="4">
        <v>76305</v>
      </c>
      <c r="N3879">
        <v>4.8</v>
      </c>
      <c r="O3879" t="s">
        <v>20</v>
      </c>
      <c r="P3879" s="4">
        <v>4</v>
      </c>
      <c r="Q3879" t="s">
        <v>28</v>
      </c>
      <c r="R3879" s="10" t="str">
        <f t="shared" si="120"/>
        <v>22-27</v>
      </c>
      <c r="S3879">
        <f t="shared" si="121"/>
        <v>30</v>
      </c>
    </row>
    <row r="3880" spans="1:19">
      <c r="A3880" t="s">
        <v>3954</v>
      </c>
      <c r="B3880" t="s">
        <v>13</v>
      </c>
      <c r="C3880" s="4">
        <v>34</v>
      </c>
      <c r="D3880" t="s">
        <v>24</v>
      </c>
      <c r="E3880" t="s">
        <v>43</v>
      </c>
      <c r="F3880" t="s">
        <v>44</v>
      </c>
      <c r="G3880" t="s">
        <v>66</v>
      </c>
      <c r="H3880" t="s">
        <v>48</v>
      </c>
      <c r="I3880" s="9">
        <v>45440</v>
      </c>
      <c r="J3880" s="9">
        <v>45462</v>
      </c>
      <c r="K3880" s="9">
        <v>45466</v>
      </c>
      <c r="L3880" t="s">
        <v>19</v>
      </c>
      <c r="M3880" s="4">
        <v>70950</v>
      </c>
      <c r="N3880">
        <v>5</v>
      </c>
      <c r="O3880" t="s">
        <v>20</v>
      </c>
      <c r="P3880" s="4">
        <v>4</v>
      </c>
      <c r="Q3880" t="s">
        <v>21</v>
      </c>
      <c r="R3880" s="10" t="str">
        <f t="shared" si="120"/>
        <v>34-39</v>
      </c>
      <c r="S3880">
        <f t="shared" si="121"/>
        <v>26</v>
      </c>
    </row>
    <row r="3881" spans="1:19">
      <c r="A3881" t="s">
        <v>3955</v>
      </c>
      <c r="B3881" t="s">
        <v>13</v>
      </c>
      <c r="C3881" s="4">
        <v>27</v>
      </c>
      <c r="D3881" t="s">
        <v>24</v>
      </c>
      <c r="E3881" t="s">
        <v>43</v>
      </c>
      <c r="F3881" t="s">
        <v>78</v>
      </c>
      <c r="G3881" t="s">
        <v>27</v>
      </c>
      <c r="H3881" t="s">
        <v>37</v>
      </c>
      <c r="I3881" s="9">
        <v>45440</v>
      </c>
      <c r="J3881" s="9">
        <v>45460</v>
      </c>
      <c r="K3881" s="9">
        <v>45466</v>
      </c>
      <c r="L3881" t="s">
        <v>38</v>
      </c>
      <c r="M3881" s="5"/>
      <c r="P3881" s="4">
        <v>5</v>
      </c>
      <c r="Q3881" t="s">
        <v>28</v>
      </c>
      <c r="R3881" s="10" t="str">
        <f t="shared" si="120"/>
        <v>22-27</v>
      </c>
      <c r="S3881">
        <f t="shared" si="121"/>
        <v>26</v>
      </c>
    </row>
    <row r="3882" spans="1:19">
      <c r="A3882" t="s">
        <v>3956</v>
      </c>
      <c r="B3882" t="s">
        <v>13</v>
      </c>
      <c r="C3882" s="4">
        <v>30</v>
      </c>
      <c r="D3882" t="s">
        <v>34</v>
      </c>
      <c r="E3882" t="s">
        <v>47</v>
      </c>
      <c r="F3882" t="s">
        <v>26</v>
      </c>
      <c r="G3882" t="s">
        <v>27</v>
      </c>
      <c r="H3882" t="s">
        <v>18</v>
      </c>
      <c r="I3882" s="9">
        <v>45440</v>
      </c>
      <c r="J3882" s="9">
        <v>45457</v>
      </c>
      <c r="K3882" s="9">
        <v>45464</v>
      </c>
      <c r="L3882" t="s">
        <v>19</v>
      </c>
      <c r="M3882" s="4">
        <v>61126</v>
      </c>
      <c r="N3882">
        <v>3.9</v>
      </c>
      <c r="O3882" t="s">
        <v>45</v>
      </c>
      <c r="P3882" s="4">
        <v>4</v>
      </c>
      <c r="Q3882" t="s">
        <v>21</v>
      </c>
      <c r="R3882" s="10" t="str">
        <f t="shared" si="120"/>
        <v>28-33</v>
      </c>
      <c r="S3882">
        <f t="shared" si="121"/>
        <v>24</v>
      </c>
    </row>
    <row r="3883" spans="1:19">
      <c r="A3883" t="s">
        <v>3957</v>
      </c>
      <c r="B3883" t="s">
        <v>30</v>
      </c>
      <c r="C3883" s="4">
        <v>25</v>
      </c>
      <c r="D3883" t="s">
        <v>24</v>
      </c>
      <c r="E3883" t="s">
        <v>43</v>
      </c>
      <c r="F3883" t="s">
        <v>31</v>
      </c>
      <c r="G3883" t="s">
        <v>17</v>
      </c>
      <c r="H3883" t="s">
        <v>48</v>
      </c>
      <c r="I3883" s="9">
        <v>45441</v>
      </c>
      <c r="J3883" s="9">
        <v>45451</v>
      </c>
      <c r="K3883" s="9">
        <v>45457</v>
      </c>
      <c r="L3883" t="s">
        <v>56</v>
      </c>
      <c r="M3883" s="5"/>
      <c r="P3883" s="5"/>
      <c r="Q3883" t="s">
        <v>28</v>
      </c>
      <c r="R3883" s="10" t="str">
        <f t="shared" si="120"/>
        <v>22-27</v>
      </c>
      <c r="S3883">
        <f t="shared" si="121"/>
        <v>16</v>
      </c>
    </row>
    <row r="3884" spans="1:19">
      <c r="A3884" t="s">
        <v>3958</v>
      </c>
      <c r="B3884" t="s">
        <v>23</v>
      </c>
      <c r="C3884" s="4">
        <v>25</v>
      </c>
      <c r="D3884" t="s">
        <v>24</v>
      </c>
      <c r="E3884" t="s">
        <v>43</v>
      </c>
      <c r="F3884" t="s">
        <v>93</v>
      </c>
      <c r="G3884" t="s">
        <v>32</v>
      </c>
      <c r="H3884" t="s">
        <v>37</v>
      </c>
      <c r="I3884" s="9">
        <v>45441</v>
      </c>
      <c r="J3884" s="9">
        <v>45452</v>
      </c>
      <c r="K3884" s="9">
        <v>45460</v>
      </c>
      <c r="L3884" t="s">
        <v>38</v>
      </c>
      <c r="M3884" s="5"/>
      <c r="P3884" s="4">
        <v>5</v>
      </c>
      <c r="Q3884" t="s">
        <v>28</v>
      </c>
      <c r="R3884" s="10" t="str">
        <f t="shared" si="120"/>
        <v>22-27</v>
      </c>
      <c r="S3884">
        <f t="shared" si="121"/>
        <v>19</v>
      </c>
    </row>
    <row r="3885" spans="1:19">
      <c r="A3885" t="s">
        <v>3959</v>
      </c>
      <c r="B3885" t="s">
        <v>13</v>
      </c>
      <c r="C3885" s="4">
        <v>39</v>
      </c>
      <c r="D3885" t="s">
        <v>34</v>
      </c>
      <c r="E3885" t="s">
        <v>47</v>
      </c>
      <c r="F3885" t="s">
        <v>53</v>
      </c>
      <c r="G3885" t="s">
        <v>66</v>
      </c>
      <c r="H3885" t="s">
        <v>37</v>
      </c>
      <c r="I3885" s="9">
        <v>45441</v>
      </c>
      <c r="J3885" s="9">
        <v>45462</v>
      </c>
      <c r="K3885" s="9">
        <v>45470</v>
      </c>
      <c r="L3885" t="s">
        <v>19</v>
      </c>
      <c r="M3885" s="4">
        <v>68836</v>
      </c>
      <c r="N3885">
        <v>4.2</v>
      </c>
      <c r="O3885" t="s">
        <v>20</v>
      </c>
      <c r="P3885" s="4">
        <v>5</v>
      </c>
      <c r="Q3885" t="s">
        <v>28</v>
      </c>
      <c r="R3885" s="10" t="str">
        <f t="shared" si="120"/>
        <v>34-39</v>
      </c>
      <c r="S3885">
        <f t="shared" si="121"/>
        <v>29</v>
      </c>
    </row>
    <row r="3886" spans="1:19">
      <c r="A3886" t="s">
        <v>3960</v>
      </c>
      <c r="B3886" t="s">
        <v>30</v>
      </c>
      <c r="C3886" s="4">
        <v>27</v>
      </c>
      <c r="D3886" t="s">
        <v>14</v>
      </c>
      <c r="E3886" t="s">
        <v>65</v>
      </c>
      <c r="F3886" t="s">
        <v>93</v>
      </c>
      <c r="G3886" t="s">
        <v>17</v>
      </c>
      <c r="H3886" t="s">
        <v>37</v>
      </c>
      <c r="I3886" s="9">
        <v>45441</v>
      </c>
      <c r="J3886" s="9">
        <v>45449</v>
      </c>
      <c r="K3886" s="9">
        <v>45454</v>
      </c>
      <c r="L3886" t="s">
        <v>38</v>
      </c>
      <c r="M3886" s="5"/>
      <c r="P3886" s="4">
        <v>4</v>
      </c>
      <c r="Q3886" t="s">
        <v>28</v>
      </c>
      <c r="R3886" s="10" t="str">
        <f t="shared" si="120"/>
        <v>22-27</v>
      </c>
      <c r="S3886">
        <f t="shared" si="121"/>
        <v>13</v>
      </c>
    </row>
    <row r="3887" spans="1:19">
      <c r="A3887" t="s">
        <v>3961</v>
      </c>
      <c r="B3887" t="s">
        <v>23</v>
      </c>
      <c r="C3887" s="4">
        <v>39</v>
      </c>
      <c r="D3887" t="s">
        <v>14</v>
      </c>
      <c r="E3887" t="s">
        <v>15</v>
      </c>
      <c r="F3887" t="s">
        <v>78</v>
      </c>
      <c r="G3887" t="s">
        <v>32</v>
      </c>
      <c r="H3887" t="s">
        <v>37</v>
      </c>
      <c r="I3887" s="9">
        <v>45441</v>
      </c>
      <c r="J3887" s="9">
        <v>45461</v>
      </c>
      <c r="K3887" s="9">
        <v>45467</v>
      </c>
      <c r="L3887" t="s">
        <v>38</v>
      </c>
      <c r="M3887" s="5"/>
      <c r="P3887" s="5"/>
      <c r="Q3887" t="s">
        <v>28</v>
      </c>
      <c r="R3887" s="10" t="str">
        <f t="shared" si="120"/>
        <v>34-39</v>
      </c>
      <c r="S3887">
        <f t="shared" si="121"/>
        <v>26</v>
      </c>
    </row>
    <row r="3888" spans="1:19">
      <c r="A3888" t="s">
        <v>3962</v>
      </c>
      <c r="B3888" t="s">
        <v>23</v>
      </c>
      <c r="C3888" s="4">
        <v>35</v>
      </c>
      <c r="D3888" t="s">
        <v>24</v>
      </c>
      <c r="E3888" t="s">
        <v>43</v>
      </c>
      <c r="F3888" t="s">
        <v>31</v>
      </c>
      <c r="G3888" t="s">
        <v>17</v>
      </c>
      <c r="H3888" t="s">
        <v>18</v>
      </c>
      <c r="I3888" s="9">
        <v>45441</v>
      </c>
      <c r="J3888" s="9">
        <v>45459</v>
      </c>
      <c r="K3888" s="9">
        <v>45466</v>
      </c>
      <c r="L3888" t="s">
        <v>19</v>
      </c>
      <c r="M3888" s="4">
        <v>60364</v>
      </c>
      <c r="N3888">
        <v>4.9000000000000004</v>
      </c>
      <c r="O3888" t="s">
        <v>20</v>
      </c>
      <c r="P3888" s="4">
        <v>4</v>
      </c>
      <c r="Q3888" t="s">
        <v>28</v>
      </c>
      <c r="R3888" s="10" t="str">
        <f t="shared" si="120"/>
        <v>34-39</v>
      </c>
      <c r="S3888">
        <f t="shared" si="121"/>
        <v>25</v>
      </c>
    </row>
    <row r="3889" spans="1:19">
      <c r="A3889" t="s">
        <v>3963</v>
      </c>
      <c r="B3889" t="s">
        <v>30</v>
      </c>
      <c r="C3889" s="4">
        <v>29</v>
      </c>
      <c r="D3889" t="s">
        <v>14</v>
      </c>
      <c r="E3889" t="s">
        <v>65</v>
      </c>
      <c r="F3889" t="s">
        <v>96</v>
      </c>
      <c r="G3889" t="s">
        <v>27</v>
      </c>
      <c r="H3889" t="s">
        <v>37</v>
      </c>
      <c r="I3889" s="9">
        <v>45441</v>
      </c>
      <c r="J3889" s="9">
        <v>45453</v>
      </c>
      <c r="K3889" s="9">
        <v>45460</v>
      </c>
      <c r="L3889" t="s">
        <v>19</v>
      </c>
      <c r="M3889" s="4">
        <v>53321</v>
      </c>
      <c r="N3889">
        <v>4.9000000000000004</v>
      </c>
      <c r="O3889" t="s">
        <v>20</v>
      </c>
      <c r="P3889" s="5"/>
      <c r="Q3889" t="s">
        <v>63</v>
      </c>
      <c r="R3889" s="10" t="str">
        <f t="shared" si="120"/>
        <v>28-33</v>
      </c>
      <c r="S3889">
        <f t="shared" si="121"/>
        <v>19</v>
      </c>
    </row>
    <row r="3890" spans="1:19">
      <c r="A3890" t="s">
        <v>3964</v>
      </c>
      <c r="B3890" t="s">
        <v>30</v>
      </c>
      <c r="C3890" s="4">
        <v>41</v>
      </c>
      <c r="D3890" t="s">
        <v>24</v>
      </c>
      <c r="E3890" t="s">
        <v>25</v>
      </c>
      <c r="F3890" t="s">
        <v>50</v>
      </c>
      <c r="G3890" t="s">
        <v>69</v>
      </c>
      <c r="H3890" t="s">
        <v>37</v>
      </c>
      <c r="I3890" s="9">
        <v>45441</v>
      </c>
      <c r="J3890" s="9">
        <v>45454</v>
      </c>
      <c r="K3890" s="9">
        <v>45464</v>
      </c>
      <c r="L3890" t="s">
        <v>38</v>
      </c>
      <c r="M3890" s="5"/>
      <c r="P3890" s="4">
        <v>4</v>
      </c>
      <c r="Q3890" t="s">
        <v>28</v>
      </c>
      <c r="R3890" s="10" t="str">
        <f t="shared" si="120"/>
        <v>40-45</v>
      </c>
      <c r="S3890">
        <f t="shared" si="121"/>
        <v>23</v>
      </c>
    </row>
    <row r="3891" spans="1:19">
      <c r="A3891" t="s">
        <v>3965</v>
      </c>
      <c r="B3891" t="s">
        <v>13</v>
      </c>
      <c r="C3891" s="4">
        <v>39</v>
      </c>
      <c r="D3891" t="s">
        <v>24</v>
      </c>
      <c r="E3891" t="s">
        <v>25</v>
      </c>
      <c r="F3891" t="s">
        <v>26</v>
      </c>
      <c r="G3891" t="s">
        <v>27</v>
      </c>
      <c r="H3891" t="s">
        <v>18</v>
      </c>
      <c r="I3891" s="9">
        <v>45442</v>
      </c>
      <c r="J3891" s="9">
        <v>45462</v>
      </c>
      <c r="K3891" s="9">
        <v>45467</v>
      </c>
      <c r="L3891" t="s">
        <v>19</v>
      </c>
      <c r="M3891" s="4">
        <v>64698</v>
      </c>
      <c r="N3891">
        <v>4.4000000000000004</v>
      </c>
      <c r="O3891" t="s">
        <v>20</v>
      </c>
      <c r="P3891" s="4">
        <v>2</v>
      </c>
      <c r="Q3891" t="s">
        <v>21</v>
      </c>
      <c r="R3891" s="10" t="str">
        <f t="shared" si="120"/>
        <v>34-39</v>
      </c>
      <c r="S3891">
        <f t="shared" si="121"/>
        <v>25</v>
      </c>
    </row>
    <row r="3892" spans="1:19">
      <c r="A3892" t="s">
        <v>3966</v>
      </c>
      <c r="B3892" t="s">
        <v>30</v>
      </c>
      <c r="C3892" s="4">
        <v>35</v>
      </c>
      <c r="D3892" t="s">
        <v>24</v>
      </c>
      <c r="E3892" t="s">
        <v>43</v>
      </c>
      <c r="F3892" t="s">
        <v>31</v>
      </c>
      <c r="G3892" t="s">
        <v>27</v>
      </c>
      <c r="H3892" t="s">
        <v>67</v>
      </c>
      <c r="I3892" s="9">
        <v>45442</v>
      </c>
      <c r="J3892" s="9">
        <v>45450</v>
      </c>
      <c r="K3892" s="9">
        <v>45457</v>
      </c>
      <c r="L3892" t="s">
        <v>19</v>
      </c>
      <c r="M3892" s="4">
        <v>82297</v>
      </c>
      <c r="N3892">
        <v>4.9000000000000004</v>
      </c>
      <c r="O3892" t="s">
        <v>20</v>
      </c>
      <c r="P3892" s="4">
        <v>4</v>
      </c>
      <c r="Q3892" t="s">
        <v>28</v>
      </c>
      <c r="R3892" s="10" t="str">
        <f t="shared" si="120"/>
        <v>34-39</v>
      </c>
      <c r="S3892">
        <f t="shared" si="121"/>
        <v>15</v>
      </c>
    </row>
    <row r="3893" spans="1:19">
      <c r="A3893" t="s">
        <v>3967</v>
      </c>
      <c r="B3893" t="s">
        <v>13</v>
      </c>
      <c r="C3893" s="4">
        <v>23</v>
      </c>
      <c r="D3893" t="s">
        <v>14</v>
      </c>
      <c r="E3893" t="s">
        <v>15</v>
      </c>
      <c r="F3893" t="s">
        <v>50</v>
      </c>
      <c r="G3893" t="s">
        <v>66</v>
      </c>
      <c r="H3893" t="s">
        <v>51</v>
      </c>
      <c r="I3893" s="9">
        <v>45442</v>
      </c>
      <c r="J3893" s="9">
        <v>45461</v>
      </c>
      <c r="K3893" s="9">
        <v>45467</v>
      </c>
      <c r="L3893" t="s">
        <v>19</v>
      </c>
      <c r="M3893" s="4">
        <v>35914</v>
      </c>
      <c r="N3893">
        <v>4.5999999999999996</v>
      </c>
      <c r="O3893" t="s">
        <v>45</v>
      </c>
      <c r="P3893" s="4">
        <v>5</v>
      </c>
      <c r="Q3893" t="s">
        <v>28</v>
      </c>
      <c r="R3893" s="10" t="str">
        <f t="shared" si="120"/>
        <v>22-27</v>
      </c>
      <c r="S3893">
        <f t="shared" si="121"/>
        <v>25</v>
      </c>
    </row>
    <row r="3894" spans="1:19">
      <c r="A3894" t="s">
        <v>3968</v>
      </c>
      <c r="B3894" t="s">
        <v>30</v>
      </c>
      <c r="C3894" s="4">
        <v>30</v>
      </c>
      <c r="D3894" t="s">
        <v>129</v>
      </c>
      <c r="E3894" t="s">
        <v>205</v>
      </c>
      <c r="F3894" t="s">
        <v>31</v>
      </c>
      <c r="G3894" t="s">
        <v>27</v>
      </c>
      <c r="H3894" t="s">
        <v>51</v>
      </c>
      <c r="I3894" s="9">
        <v>45442</v>
      </c>
      <c r="J3894" s="9">
        <v>45451</v>
      </c>
      <c r="K3894" s="9">
        <v>45463</v>
      </c>
      <c r="L3894" t="s">
        <v>19</v>
      </c>
      <c r="M3894" s="4">
        <v>87013</v>
      </c>
      <c r="N3894">
        <v>3.5</v>
      </c>
      <c r="O3894" t="s">
        <v>45</v>
      </c>
      <c r="P3894" s="5"/>
      <c r="Q3894" t="s">
        <v>21</v>
      </c>
      <c r="R3894" s="10" t="str">
        <f t="shared" si="120"/>
        <v>28-33</v>
      </c>
      <c r="S3894">
        <f t="shared" si="121"/>
        <v>21</v>
      </c>
    </row>
    <row r="3895" spans="1:19">
      <c r="A3895" t="s">
        <v>3969</v>
      </c>
      <c r="B3895" t="s">
        <v>13</v>
      </c>
      <c r="C3895" s="4">
        <v>30</v>
      </c>
      <c r="D3895" t="s">
        <v>14</v>
      </c>
      <c r="E3895" t="s">
        <v>65</v>
      </c>
      <c r="F3895" t="s">
        <v>31</v>
      </c>
      <c r="G3895" t="s">
        <v>27</v>
      </c>
      <c r="H3895" t="s">
        <v>18</v>
      </c>
      <c r="I3895" s="9">
        <v>45443</v>
      </c>
      <c r="J3895" s="9">
        <v>45459</v>
      </c>
      <c r="K3895" s="9">
        <v>45468</v>
      </c>
      <c r="L3895" t="s">
        <v>19</v>
      </c>
      <c r="M3895" s="4">
        <v>86867</v>
      </c>
      <c r="N3895">
        <v>3.9</v>
      </c>
      <c r="O3895" t="s">
        <v>20</v>
      </c>
      <c r="P3895" s="4">
        <v>4</v>
      </c>
      <c r="Q3895" t="s">
        <v>28</v>
      </c>
      <c r="R3895" s="10" t="str">
        <f t="shared" si="120"/>
        <v>28-33</v>
      </c>
      <c r="S3895">
        <f t="shared" si="121"/>
        <v>25</v>
      </c>
    </row>
    <row r="3896" spans="1:19">
      <c r="A3896" t="s">
        <v>3970</v>
      </c>
      <c r="B3896" t="s">
        <v>30</v>
      </c>
      <c r="C3896" s="4">
        <v>33</v>
      </c>
      <c r="D3896" t="s">
        <v>14</v>
      </c>
      <c r="E3896" t="s">
        <v>15</v>
      </c>
      <c r="F3896" t="s">
        <v>96</v>
      </c>
      <c r="G3896" t="s">
        <v>27</v>
      </c>
      <c r="H3896" t="s">
        <v>37</v>
      </c>
      <c r="I3896" s="9">
        <v>45443</v>
      </c>
      <c r="J3896" s="9">
        <v>45460</v>
      </c>
      <c r="K3896" s="9">
        <v>45464</v>
      </c>
      <c r="L3896" t="s">
        <v>19</v>
      </c>
      <c r="M3896" s="5"/>
      <c r="O3896" t="s">
        <v>20</v>
      </c>
      <c r="P3896" s="4">
        <v>5</v>
      </c>
      <c r="Q3896" t="s">
        <v>28</v>
      </c>
      <c r="R3896" s="10" t="str">
        <f t="shared" si="120"/>
        <v>28-33</v>
      </c>
      <c r="S3896">
        <f t="shared" si="121"/>
        <v>21</v>
      </c>
    </row>
    <row r="3897" spans="1:19">
      <c r="A3897" t="s">
        <v>3971</v>
      </c>
      <c r="B3897" t="s">
        <v>30</v>
      </c>
      <c r="C3897" s="4">
        <v>22</v>
      </c>
      <c r="D3897" t="s">
        <v>14</v>
      </c>
      <c r="E3897" t="s">
        <v>15</v>
      </c>
      <c r="F3897" t="s">
        <v>53</v>
      </c>
      <c r="G3897" t="s">
        <v>17</v>
      </c>
      <c r="H3897" t="s">
        <v>48</v>
      </c>
      <c r="I3897" s="9">
        <v>45443</v>
      </c>
      <c r="J3897" s="9">
        <v>45457</v>
      </c>
      <c r="K3897" s="9">
        <v>45468</v>
      </c>
      <c r="L3897" t="s">
        <v>19</v>
      </c>
      <c r="M3897" s="4">
        <v>66442</v>
      </c>
      <c r="N3897">
        <v>4.8</v>
      </c>
      <c r="O3897" t="s">
        <v>20</v>
      </c>
      <c r="P3897" s="4">
        <v>5</v>
      </c>
      <c r="Q3897" t="s">
        <v>28</v>
      </c>
      <c r="R3897" s="10" t="str">
        <f t="shared" si="120"/>
        <v>22-27</v>
      </c>
      <c r="S3897">
        <f t="shared" si="121"/>
        <v>25</v>
      </c>
    </row>
    <row r="3898" spans="1:19">
      <c r="A3898" t="s">
        <v>3972</v>
      </c>
      <c r="B3898" t="s">
        <v>13</v>
      </c>
      <c r="C3898" s="4">
        <v>23</v>
      </c>
      <c r="D3898" t="s">
        <v>14</v>
      </c>
      <c r="E3898" t="s">
        <v>65</v>
      </c>
      <c r="F3898" t="s">
        <v>16</v>
      </c>
      <c r="G3898" t="s">
        <v>27</v>
      </c>
      <c r="H3898" t="s">
        <v>37</v>
      </c>
      <c r="I3898" s="9">
        <v>45443</v>
      </c>
      <c r="J3898" s="9">
        <v>45452</v>
      </c>
      <c r="K3898" s="9">
        <v>45458</v>
      </c>
      <c r="L3898" t="s">
        <v>19</v>
      </c>
      <c r="M3898" s="4">
        <v>56364</v>
      </c>
      <c r="N3898">
        <v>4.7</v>
      </c>
      <c r="O3898" t="s">
        <v>20</v>
      </c>
      <c r="P3898" s="4">
        <v>4</v>
      </c>
      <c r="Q3898" t="s">
        <v>28</v>
      </c>
      <c r="R3898" s="10" t="str">
        <f t="shared" si="120"/>
        <v>22-27</v>
      </c>
      <c r="S3898">
        <f t="shared" si="121"/>
        <v>15</v>
      </c>
    </row>
    <row r="3899" spans="1:19">
      <c r="A3899" t="s">
        <v>3973</v>
      </c>
      <c r="B3899" t="s">
        <v>30</v>
      </c>
      <c r="C3899" s="4">
        <v>32</v>
      </c>
      <c r="D3899" t="s">
        <v>40</v>
      </c>
      <c r="E3899" t="s">
        <v>41</v>
      </c>
      <c r="F3899" t="s">
        <v>73</v>
      </c>
      <c r="G3899" t="s">
        <v>27</v>
      </c>
      <c r="H3899" t="s">
        <v>48</v>
      </c>
      <c r="I3899" s="9">
        <v>45443</v>
      </c>
      <c r="J3899" s="9">
        <v>45457</v>
      </c>
      <c r="K3899" s="9">
        <v>45466</v>
      </c>
      <c r="L3899" t="s">
        <v>19</v>
      </c>
      <c r="M3899" s="4">
        <v>214999</v>
      </c>
      <c r="N3899">
        <v>4</v>
      </c>
      <c r="O3899" t="s">
        <v>45</v>
      </c>
      <c r="P3899" s="4">
        <v>4</v>
      </c>
      <c r="Q3899" t="s">
        <v>63</v>
      </c>
      <c r="R3899" s="10" t="str">
        <f t="shared" si="120"/>
        <v>28-33</v>
      </c>
      <c r="S3899">
        <f t="shared" si="121"/>
        <v>23</v>
      </c>
    </row>
    <row r="3900" spans="1:19">
      <c r="A3900" t="s">
        <v>3974</v>
      </c>
      <c r="B3900" t="s">
        <v>13</v>
      </c>
      <c r="C3900" s="4">
        <v>30</v>
      </c>
      <c r="D3900" t="s">
        <v>24</v>
      </c>
      <c r="E3900" t="s">
        <v>43</v>
      </c>
      <c r="F3900" t="s">
        <v>50</v>
      </c>
      <c r="G3900" t="s">
        <v>17</v>
      </c>
      <c r="H3900" t="s">
        <v>37</v>
      </c>
      <c r="I3900" s="9">
        <v>45443</v>
      </c>
      <c r="J3900" s="9">
        <v>45455</v>
      </c>
      <c r="K3900" s="9">
        <v>45460</v>
      </c>
      <c r="L3900" t="s">
        <v>38</v>
      </c>
      <c r="M3900" s="5"/>
      <c r="P3900" s="4">
        <v>4</v>
      </c>
      <c r="Q3900" t="s">
        <v>28</v>
      </c>
      <c r="R3900" s="10" t="str">
        <f t="shared" si="120"/>
        <v>28-33</v>
      </c>
      <c r="S3900">
        <f t="shared" si="121"/>
        <v>17</v>
      </c>
    </row>
    <row r="3901" spans="1:19">
      <c r="A3901" t="s">
        <v>3975</v>
      </c>
      <c r="B3901" t="s">
        <v>30</v>
      </c>
      <c r="C3901" s="4">
        <v>28</v>
      </c>
      <c r="D3901" t="s">
        <v>24</v>
      </c>
      <c r="E3901" t="s">
        <v>43</v>
      </c>
      <c r="F3901" t="s">
        <v>44</v>
      </c>
      <c r="G3901" t="s">
        <v>69</v>
      </c>
      <c r="H3901" t="s">
        <v>18</v>
      </c>
      <c r="I3901" s="9">
        <v>45443</v>
      </c>
      <c r="J3901" s="9">
        <v>45453</v>
      </c>
      <c r="K3901" s="9">
        <v>45464</v>
      </c>
      <c r="L3901" t="s">
        <v>38</v>
      </c>
      <c r="M3901" s="5"/>
      <c r="P3901" s="4">
        <v>5</v>
      </c>
      <c r="Q3901" t="s">
        <v>63</v>
      </c>
      <c r="R3901" s="10" t="str">
        <f t="shared" si="120"/>
        <v>28-33</v>
      </c>
      <c r="S3901">
        <f t="shared" si="121"/>
        <v>21</v>
      </c>
    </row>
    <row r="3902" spans="1:19">
      <c r="A3902" t="s">
        <v>3976</v>
      </c>
      <c r="B3902" t="s">
        <v>13</v>
      </c>
      <c r="C3902" s="4">
        <v>28</v>
      </c>
      <c r="D3902" t="s">
        <v>14</v>
      </c>
      <c r="E3902" t="s">
        <v>15</v>
      </c>
      <c r="F3902" t="s">
        <v>44</v>
      </c>
      <c r="G3902" t="s">
        <v>27</v>
      </c>
      <c r="H3902" t="s">
        <v>37</v>
      </c>
      <c r="I3902" s="9">
        <v>45444</v>
      </c>
      <c r="J3902" s="9">
        <v>45455</v>
      </c>
      <c r="K3902" s="9">
        <v>45467</v>
      </c>
      <c r="L3902" t="s">
        <v>19</v>
      </c>
      <c r="M3902" s="4">
        <v>70478</v>
      </c>
      <c r="N3902">
        <v>4.4000000000000004</v>
      </c>
      <c r="O3902" t="s">
        <v>45</v>
      </c>
      <c r="P3902" s="4">
        <v>5</v>
      </c>
      <c r="Q3902" t="s">
        <v>21</v>
      </c>
      <c r="R3902" s="10" t="str">
        <f t="shared" si="120"/>
        <v>28-33</v>
      </c>
      <c r="S3902">
        <f t="shared" si="121"/>
        <v>23</v>
      </c>
    </row>
    <row r="3903" spans="1:19">
      <c r="A3903" t="s">
        <v>3977</v>
      </c>
      <c r="B3903" t="s">
        <v>13</v>
      </c>
      <c r="C3903" s="4">
        <v>32</v>
      </c>
      <c r="D3903" t="s">
        <v>14</v>
      </c>
      <c r="E3903" t="s">
        <v>15</v>
      </c>
      <c r="F3903" t="s">
        <v>26</v>
      </c>
      <c r="G3903" t="s">
        <v>17</v>
      </c>
      <c r="H3903" t="s">
        <v>37</v>
      </c>
      <c r="I3903" s="9">
        <v>45444</v>
      </c>
      <c r="J3903" s="9">
        <v>45464</v>
      </c>
      <c r="K3903" s="9">
        <v>45474</v>
      </c>
      <c r="L3903" t="s">
        <v>19</v>
      </c>
      <c r="M3903" s="5"/>
      <c r="O3903" t="s">
        <v>20</v>
      </c>
      <c r="P3903" s="4">
        <v>5</v>
      </c>
      <c r="Q3903" t="s">
        <v>28</v>
      </c>
      <c r="R3903" s="10" t="str">
        <f t="shared" si="120"/>
        <v>28-33</v>
      </c>
      <c r="S3903">
        <f t="shared" si="121"/>
        <v>30</v>
      </c>
    </row>
    <row r="3904" spans="1:19">
      <c r="A3904" t="s">
        <v>3978</v>
      </c>
      <c r="B3904" t="s">
        <v>23</v>
      </c>
      <c r="C3904" s="4">
        <v>33</v>
      </c>
      <c r="D3904" t="s">
        <v>24</v>
      </c>
      <c r="E3904" t="s">
        <v>43</v>
      </c>
      <c r="F3904" t="s">
        <v>26</v>
      </c>
      <c r="G3904" t="s">
        <v>17</v>
      </c>
      <c r="H3904" t="s">
        <v>18</v>
      </c>
      <c r="I3904" s="9">
        <v>45444</v>
      </c>
      <c r="J3904" s="9">
        <v>45465</v>
      </c>
      <c r="K3904" s="9">
        <v>45472</v>
      </c>
      <c r="L3904" t="s">
        <v>19</v>
      </c>
      <c r="M3904" s="4">
        <v>74856</v>
      </c>
      <c r="N3904">
        <v>4.7</v>
      </c>
      <c r="O3904" t="s">
        <v>20</v>
      </c>
      <c r="P3904" s="4">
        <v>5</v>
      </c>
      <c r="Q3904" t="s">
        <v>21</v>
      </c>
      <c r="R3904" s="10" t="str">
        <f t="shared" si="120"/>
        <v>28-33</v>
      </c>
      <c r="S3904">
        <f t="shared" si="121"/>
        <v>28</v>
      </c>
    </row>
    <row r="3905" spans="1:19">
      <c r="A3905" t="s">
        <v>3979</v>
      </c>
      <c r="B3905" t="s">
        <v>13</v>
      </c>
      <c r="C3905" s="4">
        <v>37</v>
      </c>
      <c r="D3905" t="s">
        <v>24</v>
      </c>
      <c r="E3905" t="s">
        <v>43</v>
      </c>
      <c r="F3905" t="s">
        <v>96</v>
      </c>
      <c r="G3905" t="s">
        <v>27</v>
      </c>
      <c r="H3905" t="s">
        <v>18</v>
      </c>
      <c r="I3905" s="9">
        <v>45444</v>
      </c>
      <c r="J3905" s="9">
        <v>45458</v>
      </c>
      <c r="K3905" s="9">
        <v>45469</v>
      </c>
      <c r="L3905" t="s">
        <v>19</v>
      </c>
      <c r="M3905" s="4">
        <v>52924</v>
      </c>
      <c r="N3905">
        <v>4</v>
      </c>
      <c r="O3905" t="s">
        <v>20</v>
      </c>
      <c r="P3905" s="4">
        <v>5</v>
      </c>
      <c r="Q3905" t="s">
        <v>28</v>
      </c>
      <c r="R3905" s="10" t="str">
        <f t="shared" si="120"/>
        <v>34-39</v>
      </c>
      <c r="S3905">
        <f t="shared" si="121"/>
        <v>25</v>
      </c>
    </row>
    <row r="3906" spans="1:19">
      <c r="A3906" t="s">
        <v>3980</v>
      </c>
      <c r="B3906" t="s">
        <v>30</v>
      </c>
      <c r="C3906" s="4">
        <v>36</v>
      </c>
      <c r="D3906" t="s">
        <v>58</v>
      </c>
      <c r="E3906" t="s">
        <v>111</v>
      </c>
      <c r="F3906" t="s">
        <v>16</v>
      </c>
      <c r="G3906" t="s">
        <v>27</v>
      </c>
      <c r="H3906" t="s">
        <v>37</v>
      </c>
      <c r="I3906" s="9">
        <v>45445</v>
      </c>
      <c r="J3906" s="9">
        <v>45454</v>
      </c>
      <c r="K3906" s="9">
        <v>45464</v>
      </c>
      <c r="L3906" t="s">
        <v>19</v>
      </c>
      <c r="M3906" s="4">
        <v>43877</v>
      </c>
      <c r="N3906">
        <v>4.2</v>
      </c>
      <c r="O3906" t="s">
        <v>20</v>
      </c>
      <c r="P3906" s="5"/>
      <c r="Q3906" t="s">
        <v>21</v>
      </c>
      <c r="R3906" s="10" t="str">
        <f t="shared" si="120"/>
        <v>34-39</v>
      </c>
      <c r="S3906">
        <f t="shared" si="121"/>
        <v>19</v>
      </c>
    </row>
    <row r="3907" spans="1:19">
      <c r="A3907" t="s">
        <v>3981</v>
      </c>
      <c r="B3907" t="s">
        <v>13</v>
      </c>
      <c r="C3907" s="4">
        <v>37</v>
      </c>
      <c r="D3907" t="s">
        <v>129</v>
      </c>
      <c r="E3907" t="s">
        <v>205</v>
      </c>
      <c r="F3907" t="s">
        <v>16</v>
      </c>
      <c r="G3907" t="s">
        <v>17</v>
      </c>
      <c r="H3907" t="s">
        <v>51</v>
      </c>
      <c r="I3907" s="9">
        <v>45445</v>
      </c>
      <c r="J3907" s="9">
        <v>45453</v>
      </c>
      <c r="K3907" s="9">
        <v>45464</v>
      </c>
      <c r="L3907" t="s">
        <v>38</v>
      </c>
      <c r="M3907" s="5"/>
      <c r="P3907" s="4">
        <v>4</v>
      </c>
      <c r="Q3907" t="s">
        <v>21</v>
      </c>
      <c r="R3907" s="10" t="str">
        <f t="shared" ref="R3907:R3970" si="122">IF(AND(C3907&gt;=22,C3907&lt;=27),"22-27",
 IF(AND(C3907&gt;=28,C3907&lt;=33),"28-33",
 IF(AND(C3907&gt;=34,C3907&lt;=39),"34-39",
 IF(AND(C3907&gt;=40,C3907&lt;=45),"40-45",
 IF(AND(C3907&gt;=46,C3907&lt;=51),"46-51",
 IF(AND(C3907&gt;=52,C3907&lt;=57),"52-57","Other"))))))</f>
        <v>34-39</v>
      </c>
      <c r="S3907">
        <f t="shared" ref="S3907:S3970" si="123">K3907-I3907</f>
        <v>19</v>
      </c>
    </row>
    <row r="3908" spans="1:19">
      <c r="A3908" t="s">
        <v>3982</v>
      </c>
      <c r="B3908" t="s">
        <v>13</v>
      </c>
      <c r="C3908" s="4">
        <v>29</v>
      </c>
      <c r="D3908" t="s">
        <v>24</v>
      </c>
      <c r="E3908" t="s">
        <v>43</v>
      </c>
      <c r="F3908" t="s">
        <v>44</v>
      </c>
      <c r="G3908" t="s">
        <v>32</v>
      </c>
      <c r="H3908" t="s">
        <v>37</v>
      </c>
      <c r="I3908" s="9">
        <v>45445</v>
      </c>
      <c r="J3908" s="9">
        <v>45466</v>
      </c>
      <c r="K3908" s="9">
        <v>45473</v>
      </c>
      <c r="L3908" t="s">
        <v>19</v>
      </c>
      <c r="M3908" s="4">
        <v>84487</v>
      </c>
      <c r="N3908">
        <v>4.5</v>
      </c>
      <c r="O3908" t="s">
        <v>45</v>
      </c>
      <c r="P3908" s="5"/>
      <c r="Q3908" t="s">
        <v>28</v>
      </c>
      <c r="R3908" s="10" t="str">
        <f t="shared" si="122"/>
        <v>28-33</v>
      </c>
      <c r="S3908">
        <f t="shared" si="123"/>
        <v>28</v>
      </c>
    </row>
    <row r="3909" spans="1:19">
      <c r="A3909" t="s">
        <v>3983</v>
      </c>
      <c r="B3909" t="s">
        <v>13</v>
      </c>
      <c r="C3909" s="4">
        <v>30</v>
      </c>
      <c r="D3909" t="s">
        <v>40</v>
      </c>
      <c r="E3909" t="s">
        <v>41</v>
      </c>
      <c r="F3909" t="s">
        <v>26</v>
      </c>
      <c r="G3909" t="s">
        <v>27</v>
      </c>
      <c r="H3909" t="s">
        <v>51</v>
      </c>
      <c r="I3909" s="9">
        <v>45446</v>
      </c>
      <c r="J3909" s="9">
        <v>45457</v>
      </c>
      <c r="K3909" s="9">
        <v>45462</v>
      </c>
      <c r="L3909" t="s">
        <v>19</v>
      </c>
      <c r="M3909" s="4">
        <v>64249</v>
      </c>
      <c r="N3909">
        <v>4.0999999999999996</v>
      </c>
      <c r="O3909" t="s">
        <v>20</v>
      </c>
      <c r="P3909" s="4">
        <v>4</v>
      </c>
      <c r="Q3909" t="s">
        <v>21</v>
      </c>
      <c r="R3909" s="10" t="str">
        <f t="shared" si="122"/>
        <v>28-33</v>
      </c>
      <c r="S3909">
        <f t="shared" si="123"/>
        <v>16</v>
      </c>
    </row>
    <row r="3910" spans="1:19">
      <c r="A3910" t="s">
        <v>3984</v>
      </c>
      <c r="B3910" t="s">
        <v>13</v>
      </c>
      <c r="C3910" s="4">
        <v>31</v>
      </c>
      <c r="D3910" t="s">
        <v>14</v>
      </c>
      <c r="E3910" t="s">
        <v>15</v>
      </c>
      <c r="F3910" t="s">
        <v>50</v>
      </c>
      <c r="G3910" t="s">
        <v>27</v>
      </c>
      <c r="H3910" t="s">
        <v>18</v>
      </c>
      <c r="I3910" s="9">
        <v>45446</v>
      </c>
      <c r="J3910" s="9">
        <v>45456</v>
      </c>
      <c r="K3910" s="9">
        <v>45466</v>
      </c>
      <c r="L3910" t="s">
        <v>75</v>
      </c>
      <c r="M3910" s="5"/>
      <c r="P3910" s="5"/>
      <c r="Q3910" t="s">
        <v>28</v>
      </c>
      <c r="R3910" s="10" t="str">
        <f t="shared" si="122"/>
        <v>28-33</v>
      </c>
      <c r="S3910">
        <f t="shared" si="123"/>
        <v>20</v>
      </c>
    </row>
    <row r="3911" spans="1:19">
      <c r="A3911" t="s">
        <v>3985</v>
      </c>
      <c r="B3911" t="s">
        <v>13</v>
      </c>
      <c r="C3911" s="4">
        <v>40</v>
      </c>
      <c r="D3911" t="s">
        <v>58</v>
      </c>
      <c r="E3911" t="s">
        <v>111</v>
      </c>
      <c r="F3911" t="s">
        <v>31</v>
      </c>
      <c r="G3911" t="s">
        <v>27</v>
      </c>
      <c r="H3911" t="s">
        <v>18</v>
      </c>
      <c r="I3911" s="9">
        <v>45446</v>
      </c>
      <c r="J3911" s="9">
        <v>45460</v>
      </c>
      <c r="K3911" s="9">
        <v>45466</v>
      </c>
      <c r="L3911" t="s">
        <v>75</v>
      </c>
      <c r="M3911" s="5"/>
      <c r="P3911" s="4">
        <v>3</v>
      </c>
      <c r="Q3911" t="s">
        <v>28</v>
      </c>
      <c r="R3911" s="10" t="str">
        <f t="shared" si="122"/>
        <v>40-45</v>
      </c>
      <c r="S3911">
        <f t="shared" si="123"/>
        <v>20</v>
      </c>
    </row>
    <row r="3912" spans="1:19">
      <c r="A3912" t="s">
        <v>3986</v>
      </c>
      <c r="B3912" t="s">
        <v>13</v>
      </c>
      <c r="C3912" s="4">
        <v>26</v>
      </c>
      <c r="D3912" t="s">
        <v>14</v>
      </c>
      <c r="E3912" t="s">
        <v>15</v>
      </c>
      <c r="F3912" t="s">
        <v>16</v>
      </c>
      <c r="G3912" t="s">
        <v>17</v>
      </c>
      <c r="H3912" t="s">
        <v>67</v>
      </c>
      <c r="I3912" s="9">
        <v>45447</v>
      </c>
      <c r="J3912" s="9">
        <v>45467</v>
      </c>
      <c r="K3912" s="9">
        <v>45476</v>
      </c>
      <c r="L3912" t="s">
        <v>19</v>
      </c>
      <c r="M3912" s="4">
        <v>52077</v>
      </c>
      <c r="N3912">
        <v>3.9</v>
      </c>
      <c r="O3912" t="s">
        <v>45</v>
      </c>
      <c r="P3912" s="4">
        <v>4</v>
      </c>
      <c r="Q3912" t="s">
        <v>28</v>
      </c>
      <c r="R3912" s="10" t="str">
        <f t="shared" si="122"/>
        <v>22-27</v>
      </c>
      <c r="S3912">
        <f t="shared" si="123"/>
        <v>29</v>
      </c>
    </row>
    <row r="3913" spans="1:19">
      <c r="A3913" t="s">
        <v>3987</v>
      </c>
      <c r="B3913" t="s">
        <v>13</v>
      </c>
      <c r="C3913" s="4">
        <v>22</v>
      </c>
      <c r="D3913" t="s">
        <v>14</v>
      </c>
      <c r="E3913" t="s">
        <v>15</v>
      </c>
      <c r="F3913" t="s">
        <v>26</v>
      </c>
      <c r="G3913" t="s">
        <v>17</v>
      </c>
      <c r="H3913" t="s">
        <v>48</v>
      </c>
      <c r="I3913" s="9">
        <v>45447</v>
      </c>
      <c r="J3913" s="9">
        <v>45461</v>
      </c>
      <c r="K3913" s="9">
        <v>45467</v>
      </c>
      <c r="L3913" t="s">
        <v>38</v>
      </c>
      <c r="M3913" s="5"/>
      <c r="P3913" s="4">
        <v>4</v>
      </c>
      <c r="Q3913" t="s">
        <v>28</v>
      </c>
      <c r="R3913" s="10" t="str">
        <f t="shared" si="122"/>
        <v>22-27</v>
      </c>
      <c r="S3913">
        <f t="shared" si="123"/>
        <v>20</v>
      </c>
    </row>
    <row r="3914" spans="1:19">
      <c r="A3914" t="s">
        <v>3988</v>
      </c>
      <c r="B3914" t="s">
        <v>13</v>
      </c>
      <c r="C3914" s="4">
        <v>26</v>
      </c>
      <c r="D3914" t="s">
        <v>24</v>
      </c>
      <c r="E3914" t="s">
        <v>43</v>
      </c>
      <c r="F3914" t="s">
        <v>96</v>
      </c>
      <c r="G3914" t="s">
        <v>17</v>
      </c>
      <c r="H3914" t="s">
        <v>37</v>
      </c>
      <c r="I3914" s="9">
        <v>45448</v>
      </c>
      <c r="J3914" s="9">
        <v>45460</v>
      </c>
      <c r="K3914" s="9">
        <v>45470</v>
      </c>
      <c r="L3914" t="s">
        <v>19</v>
      </c>
      <c r="M3914" s="5"/>
      <c r="O3914" t="s">
        <v>45</v>
      </c>
      <c r="P3914" s="4">
        <v>4</v>
      </c>
      <c r="Q3914" t="s">
        <v>28</v>
      </c>
      <c r="R3914" s="10" t="str">
        <f t="shared" si="122"/>
        <v>22-27</v>
      </c>
      <c r="S3914">
        <f t="shared" si="123"/>
        <v>22</v>
      </c>
    </row>
    <row r="3915" spans="1:19">
      <c r="A3915" t="s">
        <v>3989</v>
      </c>
      <c r="B3915" t="s">
        <v>23</v>
      </c>
      <c r="C3915" s="4">
        <v>35</v>
      </c>
      <c r="D3915" t="s">
        <v>24</v>
      </c>
      <c r="E3915" t="s">
        <v>43</v>
      </c>
      <c r="F3915" t="s">
        <v>50</v>
      </c>
      <c r="G3915" t="s">
        <v>32</v>
      </c>
      <c r="H3915" t="s">
        <v>37</v>
      </c>
      <c r="I3915" s="9">
        <v>45448</v>
      </c>
      <c r="J3915" s="9">
        <v>45466</v>
      </c>
      <c r="K3915" s="9">
        <v>45475</v>
      </c>
      <c r="L3915" t="s">
        <v>19</v>
      </c>
      <c r="M3915" s="4">
        <v>40523</v>
      </c>
      <c r="N3915">
        <v>4.8</v>
      </c>
      <c r="O3915" t="s">
        <v>20</v>
      </c>
      <c r="P3915" s="4">
        <v>4</v>
      </c>
      <c r="Q3915" t="s">
        <v>28</v>
      </c>
      <c r="R3915" s="10" t="str">
        <f t="shared" si="122"/>
        <v>34-39</v>
      </c>
      <c r="S3915">
        <f t="shared" si="123"/>
        <v>27</v>
      </c>
    </row>
    <row r="3916" spans="1:19">
      <c r="A3916" t="s">
        <v>3990</v>
      </c>
      <c r="B3916" t="s">
        <v>23</v>
      </c>
      <c r="C3916" s="4">
        <v>55</v>
      </c>
      <c r="D3916" t="s">
        <v>14</v>
      </c>
      <c r="E3916" t="s">
        <v>15</v>
      </c>
      <c r="F3916" t="s">
        <v>26</v>
      </c>
      <c r="G3916" t="s">
        <v>69</v>
      </c>
      <c r="H3916" t="s">
        <v>37</v>
      </c>
      <c r="I3916" s="9">
        <v>45448</v>
      </c>
      <c r="J3916" s="9">
        <v>45468</v>
      </c>
      <c r="K3916" s="9">
        <v>45476</v>
      </c>
      <c r="L3916" t="s">
        <v>19</v>
      </c>
      <c r="M3916" s="5"/>
      <c r="O3916" t="s">
        <v>45</v>
      </c>
      <c r="P3916" s="5"/>
      <c r="Q3916" t="s">
        <v>28</v>
      </c>
      <c r="R3916" s="10" t="str">
        <f t="shared" si="122"/>
        <v>52-57</v>
      </c>
      <c r="S3916">
        <f t="shared" si="123"/>
        <v>28</v>
      </c>
    </row>
    <row r="3917" spans="1:19">
      <c r="A3917" t="s">
        <v>3991</v>
      </c>
      <c r="B3917" t="s">
        <v>13</v>
      </c>
      <c r="C3917" s="4">
        <v>27</v>
      </c>
      <c r="D3917" t="s">
        <v>14</v>
      </c>
      <c r="E3917" t="s">
        <v>65</v>
      </c>
      <c r="F3917" t="s">
        <v>61</v>
      </c>
      <c r="G3917" t="s">
        <v>66</v>
      </c>
      <c r="H3917" t="s">
        <v>18</v>
      </c>
      <c r="I3917" s="9">
        <v>45448</v>
      </c>
      <c r="J3917" s="9">
        <v>45466</v>
      </c>
      <c r="K3917" s="9">
        <v>45476</v>
      </c>
      <c r="L3917" t="s">
        <v>19</v>
      </c>
      <c r="M3917" s="4">
        <v>62171</v>
      </c>
      <c r="N3917">
        <v>3.8</v>
      </c>
      <c r="O3917" t="s">
        <v>20</v>
      </c>
      <c r="P3917" s="4">
        <v>4</v>
      </c>
      <c r="Q3917" t="s">
        <v>28</v>
      </c>
      <c r="R3917" s="10" t="str">
        <f t="shared" si="122"/>
        <v>22-27</v>
      </c>
      <c r="S3917">
        <f t="shared" si="123"/>
        <v>28</v>
      </c>
    </row>
    <row r="3918" spans="1:19">
      <c r="A3918" t="s">
        <v>3992</v>
      </c>
      <c r="B3918" t="s">
        <v>30</v>
      </c>
      <c r="C3918" s="4">
        <v>31</v>
      </c>
      <c r="D3918" t="s">
        <v>34</v>
      </c>
      <c r="E3918" t="s">
        <v>35</v>
      </c>
      <c r="F3918" t="s">
        <v>53</v>
      </c>
      <c r="G3918" t="s">
        <v>32</v>
      </c>
      <c r="H3918" t="s">
        <v>48</v>
      </c>
      <c r="I3918" s="9">
        <v>45449</v>
      </c>
      <c r="J3918" s="9">
        <v>45459</v>
      </c>
      <c r="K3918" s="9">
        <v>45469</v>
      </c>
      <c r="L3918" t="s">
        <v>19</v>
      </c>
      <c r="M3918" s="4">
        <v>55222</v>
      </c>
      <c r="N3918">
        <v>4.3</v>
      </c>
      <c r="O3918" t="s">
        <v>20</v>
      </c>
      <c r="P3918" s="4">
        <v>5</v>
      </c>
      <c r="Q3918" t="s">
        <v>28</v>
      </c>
      <c r="R3918" s="10" t="str">
        <f t="shared" si="122"/>
        <v>28-33</v>
      </c>
      <c r="S3918">
        <f t="shared" si="123"/>
        <v>20</v>
      </c>
    </row>
    <row r="3919" spans="1:19">
      <c r="A3919" t="s">
        <v>3993</v>
      </c>
      <c r="B3919" t="s">
        <v>13</v>
      </c>
      <c r="C3919" s="4">
        <v>34</v>
      </c>
      <c r="D3919" t="s">
        <v>80</v>
      </c>
      <c r="E3919" t="s">
        <v>81</v>
      </c>
      <c r="F3919" t="s">
        <v>31</v>
      </c>
      <c r="G3919" t="s">
        <v>17</v>
      </c>
      <c r="H3919" t="s">
        <v>18</v>
      </c>
      <c r="I3919" s="9">
        <v>45449</v>
      </c>
      <c r="J3919" s="9">
        <v>45458</v>
      </c>
      <c r="K3919" s="9">
        <v>45470</v>
      </c>
      <c r="L3919" t="s">
        <v>38</v>
      </c>
      <c r="M3919" s="5"/>
      <c r="P3919" s="5"/>
      <c r="Q3919" t="s">
        <v>21</v>
      </c>
      <c r="R3919" s="10" t="str">
        <f t="shared" si="122"/>
        <v>34-39</v>
      </c>
      <c r="S3919">
        <f t="shared" si="123"/>
        <v>21</v>
      </c>
    </row>
    <row r="3920" spans="1:19">
      <c r="A3920" t="s">
        <v>3994</v>
      </c>
      <c r="B3920" t="s">
        <v>30</v>
      </c>
      <c r="C3920" s="4">
        <v>32</v>
      </c>
      <c r="D3920" t="s">
        <v>58</v>
      </c>
      <c r="E3920" t="s">
        <v>111</v>
      </c>
      <c r="F3920" t="s">
        <v>26</v>
      </c>
      <c r="G3920" t="s">
        <v>27</v>
      </c>
      <c r="H3920" t="s">
        <v>37</v>
      </c>
      <c r="I3920" s="9">
        <v>45450</v>
      </c>
      <c r="J3920" s="9">
        <v>45462</v>
      </c>
      <c r="K3920" s="9">
        <v>45467</v>
      </c>
      <c r="L3920" t="s">
        <v>19</v>
      </c>
      <c r="M3920" s="4">
        <v>73476</v>
      </c>
      <c r="N3920">
        <v>3.8</v>
      </c>
      <c r="O3920" t="s">
        <v>20</v>
      </c>
      <c r="P3920" s="5"/>
      <c r="Q3920" t="s">
        <v>28</v>
      </c>
      <c r="R3920" s="10" t="str">
        <f t="shared" si="122"/>
        <v>28-33</v>
      </c>
      <c r="S3920">
        <f t="shared" si="123"/>
        <v>17</v>
      </c>
    </row>
    <row r="3921" spans="1:19">
      <c r="A3921" t="s">
        <v>3995</v>
      </c>
      <c r="B3921" t="s">
        <v>30</v>
      </c>
      <c r="C3921" s="4">
        <v>35</v>
      </c>
      <c r="D3921" t="s">
        <v>24</v>
      </c>
      <c r="E3921" t="s">
        <v>43</v>
      </c>
      <c r="F3921" t="s">
        <v>61</v>
      </c>
      <c r="G3921" t="s">
        <v>27</v>
      </c>
      <c r="H3921" t="s">
        <v>18</v>
      </c>
      <c r="I3921" s="9">
        <v>45450</v>
      </c>
      <c r="J3921" s="9">
        <v>45465</v>
      </c>
      <c r="K3921" s="9">
        <v>45474</v>
      </c>
      <c r="L3921" t="s">
        <v>19</v>
      </c>
      <c r="M3921" s="4">
        <v>48669</v>
      </c>
      <c r="N3921">
        <v>4.5</v>
      </c>
      <c r="O3921" t="s">
        <v>20</v>
      </c>
      <c r="P3921" s="4">
        <v>3</v>
      </c>
      <c r="Q3921" t="s">
        <v>28</v>
      </c>
      <c r="R3921" s="10" t="str">
        <f t="shared" si="122"/>
        <v>34-39</v>
      </c>
      <c r="S3921">
        <f t="shared" si="123"/>
        <v>24</v>
      </c>
    </row>
    <row r="3922" spans="1:19">
      <c r="A3922" t="s">
        <v>3996</v>
      </c>
      <c r="B3922" t="s">
        <v>23</v>
      </c>
      <c r="C3922" s="4">
        <v>25</v>
      </c>
      <c r="D3922" t="s">
        <v>24</v>
      </c>
      <c r="E3922" t="s">
        <v>25</v>
      </c>
      <c r="F3922" t="s">
        <v>50</v>
      </c>
      <c r="G3922" t="s">
        <v>17</v>
      </c>
      <c r="H3922" t="s">
        <v>18</v>
      </c>
      <c r="I3922" s="9">
        <v>45450</v>
      </c>
      <c r="J3922" s="9">
        <v>45470</v>
      </c>
      <c r="K3922" s="9">
        <v>45481</v>
      </c>
      <c r="L3922" t="s">
        <v>19</v>
      </c>
      <c r="M3922" s="4">
        <v>31878</v>
      </c>
      <c r="N3922">
        <v>3.6</v>
      </c>
      <c r="O3922" t="s">
        <v>20</v>
      </c>
      <c r="P3922" s="4">
        <v>5</v>
      </c>
      <c r="Q3922" t="s">
        <v>28</v>
      </c>
      <c r="R3922" s="10" t="str">
        <f t="shared" si="122"/>
        <v>22-27</v>
      </c>
      <c r="S3922">
        <f t="shared" si="123"/>
        <v>31</v>
      </c>
    </row>
    <row r="3923" spans="1:19">
      <c r="A3923" t="s">
        <v>3997</v>
      </c>
      <c r="B3923" t="s">
        <v>13</v>
      </c>
      <c r="C3923" s="4">
        <v>27</v>
      </c>
      <c r="D3923" t="s">
        <v>24</v>
      </c>
      <c r="E3923" t="s">
        <v>43</v>
      </c>
      <c r="F3923" t="s">
        <v>73</v>
      </c>
      <c r="G3923" t="s">
        <v>66</v>
      </c>
      <c r="H3923" t="s">
        <v>18</v>
      </c>
      <c r="I3923" s="9">
        <v>45450</v>
      </c>
      <c r="J3923" s="9">
        <v>45464</v>
      </c>
      <c r="K3923" s="9">
        <v>45468</v>
      </c>
      <c r="L3923" t="s">
        <v>19</v>
      </c>
      <c r="M3923" s="4">
        <v>165515</v>
      </c>
      <c r="N3923">
        <v>5</v>
      </c>
      <c r="O3923" t="s">
        <v>20</v>
      </c>
      <c r="P3923" s="4">
        <v>4</v>
      </c>
      <c r="Q3923" t="s">
        <v>21</v>
      </c>
      <c r="R3923" s="10" t="str">
        <f t="shared" si="122"/>
        <v>22-27</v>
      </c>
      <c r="S3923">
        <f t="shared" si="123"/>
        <v>18</v>
      </c>
    </row>
    <row r="3924" spans="1:19">
      <c r="A3924" t="s">
        <v>3998</v>
      </c>
      <c r="B3924" t="s">
        <v>30</v>
      </c>
      <c r="C3924" s="4">
        <v>26</v>
      </c>
      <c r="D3924" t="s">
        <v>14</v>
      </c>
      <c r="E3924" t="s">
        <v>15</v>
      </c>
      <c r="F3924" t="s">
        <v>53</v>
      </c>
      <c r="G3924" t="s">
        <v>27</v>
      </c>
      <c r="H3924" t="s">
        <v>18</v>
      </c>
      <c r="I3924" s="9">
        <v>45451</v>
      </c>
      <c r="J3924" s="9">
        <v>45470</v>
      </c>
      <c r="K3924" s="9">
        <v>45477</v>
      </c>
      <c r="L3924" t="s">
        <v>38</v>
      </c>
      <c r="M3924" s="5"/>
      <c r="P3924" s="4">
        <v>5</v>
      </c>
      <c r="Q3924" t="s">
        <v>28</v>
      </c>
      <c r="R3924" s="10" t="str">
        <f t="shared" si="122"/>
        <v>22-27</v>
      </c>
      <c r="S3924">
        <f t="shared" si="123"/>
        <v>26</v>
      </c>
    </row>
    <row r="3925" spans="1:19">
      <c r="A3925" t="s">
        <v>3999</v>
      </c>
      <c r="B3925" t="s">
        <v>13</v>
      </c>
      <c r="C3925" s="4">
        <v>22</v>
      </c>
      <c r="D3925" t="s">
        <v>40</v>
      </c>
      <c r="E3925" t="s">
        <v>41</v>
      </c>
      <c r="F3925" t="s">
        <v>36</v>
      </c>
      <c r="G3925" t="s">
        <v>32</v>
      </c>
      <c r="H3925" t="s">
        <v>18</v>
      </c>
      <c r="I3925" s="9">
        <v>45451</v>
      </c>
      <c r="J3925" s="9">
        <v>45471</v>
      </c>
      <c r="K3925" s="9">
        <v>45477</v>
      </c>
      <c r="L3925" t="s">
        <v>19</v>
      </c>
      <c r="M3925" s="4">
        <v>59952</v>
      </c>
      <c r="N3925">
        <v>5</v>
      </c>
      <c r="O3925" t="s">
        <v>20</v>
      </c>
      <c r="P3925" s="5"/>
      <c r="Q3925" t="s">
        <v>28</v>
      </c>
      <c r="R3925" s="10" t="str">
        <f t="shared" si="122"/>
        <v>22-27</v>
      </c>
      <c r="S3925">
        <f t="shared" si="123"/>
        <v>26</v>
      </c>
    </row>
    <row r="3926" spans="1:19">
      <c r="A3926" t="s">
        <v>4000</v>
      </c>
      <c r="B3926" t="s">
        <v>23</v>
      </c>
      <c r="C3926" s="4">
        <v>36</v>
      </c>
      <c r="D3926" t="s">
        <v>129</v>
      </c>
      <c r="E3926" t="s">
        <v>205</v>
      </c>
      <c r="F3926" t="s">
        <v>31</v>
      </c>
      <c r="G3926" t="s">
        <v>66</v>
      </c>
      <c r="H3926" t="s">
        <v>18</v>
      </c>
      <c r="I3926" s="9">
        <v>45451</v>
      </c>
      <c r="J3926" s="9">
        <v>45473</v>
      </c>
      <c r="K3926" s="9">
        <v>45480</v>
      </c>
      <c r="L3926" t="s">
        <v>19</v>
      </c>
      <c r="M3926" s="4">
        <v>63741</v>
      </c>
      <c r="N3926">
        <v>4.5999999999999996</v>
      </c>
      <c r="O3926" t="s">
        <v>45</v>
      </c>
      <c r="P3926" s="4">
        <v>4</v>
      </c>
      <c r="Q3926" t="s">
        <v>28</v>
      </c>
      <c r="R3926" s="10" t="str">
        <f t="shared" si="122"/>
        <v>34-39</v>
      </c>
      <c r="S3926">
        <f t="shared" si="123"/>
        <v>29</v>
      </c>
    </row>
    <row r="3927" spans="1:19">
      <c r="A3927" t="s">
        <v>4001</v>
      </c>
      <c r="B3927" t="s">
        <v>13</v>
      </c>
      <c r="C3927" s="4">
        <v>28</v>
      </c>
      <c r="D3927" t="s">
        <v>40</v>
      </c>
      <c r="E3927" t="s">
        <v>253</v>
      </c>
      <c r="F3927" t="s">
        <v>44</v>
      </c>
      <c r="G3927" t="s">
        <v>32</v>
      </c>
      <c r="H3927" t="s">
        <v>51</v>
      </c>
      <c r="I3927" s="9">
        <v>45451</v>
      </c>
      <c r="J3927" s="9">
        <v>45463</v>
      </c>
      <c r="K3927" s="9">
        <v>45472</v>
      </c>
      <c r="L3927" t="s">
        <v>75</v>
      </c>
      <c r="M3927" s="5"/>
      <c r="P3927" s="4">
        <v>5</v>
      </c>
      <c r="Q3927" t="s">
        <v>63</v>
      </c>
      <c r="R3927" s="10" t="str">
        <f t="shared" si="122"/>
        <v>28-33</v>
      </c>
      <c r="S3927">
        <f t="shared" si="123"/>
        <v>21</v>
      </c>
    </row>
    <row r="3928" spans="1:19">
      <c r="A3928" t="s">
        <v>4002</v>
      </c>
      <c r="B3928" t="s">
        <v>30</v>
      </c>
      <c r="C3928" s="4">
        <v>33</v>
      </c>
      <c r="D3928" t="s">
        <v>14</v>
      </c>
      <c r="E3928" t="s">
        <v>15</v>
      </c>
      <c r="F3928" t="s">
        <v>26</v>
      </c>
      <c r="G3928" t="s">
        <v>32</v>
      </c>
      <c r="H3928" t="s">
        <v>37</v>
      </c>
      <c r="I3928" s="9">
        <v>45452</v>
      </c>
      <c r="J3928" s="9">
        <v>45474</v>
      </c>
      <c r="K3928" s="9">
        <v>45483</v>
      </c>
      <c r="L3928" t="s">
        <v>19</v>
      </c>
      <c r="M3928" s="5"/>
      <c r="O3928" t="s">
        <v>45</v>
      </c>
      <c r="P3928" s="4">
        <v>4</v>
      </c>
      <c r="Q3928" t="s">
        <v>28</v>
      </c>
      <c r="R3928" s="10" t="str">
        <f t="shared" si="122"/>
        <v>28-33</v>
      </c>
      <c r="S3928">
        <f t="shared" si="123"/>
        <v>31</v>
      </c>
    </row>
    <row r="3929" spans="1:19">
      <c r="A3929" t="s">
        <v>4003</v>
      </c>
      <c r="B3929" t="s">
        <v>30</v>
      </c>
      <c r="C3929" s="4">
        <v>26</v>
      </c>
      <c r="D3929" t="s">
        <v>58</v>
      </c>
      <c r="E3929" t="s">
        <v>59</v>
      </c>
      <c r="F3929" t="s">
        <v>53</v>
      </c>
      <c r="G3929" t="s">
        <v>27</v>
      </c>
      <c r="H3929" t="s">
        <v>48</v>
      </c>
      <c r="I3929" s="9">
        <v>45452</v>
      </c>
      <c r="J3929" s="9">
        <v>45470</v>
      </c>
      <c r="K3929" s="9">
        <v>45479</v>
      </c>
      <c r="L3929" t="s">
        <v>38</v>
      </c>
      <c r="M3929" s="5"/>
      <c r="P3929" s="4">
        <v>5</v>
      </c>
      <c r="Q3929" t="s">
        <v>28</v>
      </c>
      <c r="R3929" s="10" t="str">
        <f t="shared" si="122"/>
        <v>22-27</v>
      </c>
      <c r="S3929">
        <f t="shared" si="123"/>
        <v>27</v>
      </c>
    </row>
    <row r="3930" spans="1:19">
      <c r="A3930" t="s">
        <v>4004</v>
      </c>
      <c r="B3930" t="s">
        <v>30</v>
      </c>
      <c r="C3930" s="4">
        <v>22</v>
      </c>
      <c r="D3930" t="s">
        <v>14</v>
      </c>
      <c r="E3930" t="s">
        <v>15</v>
      </c>
      <c r="F3930" t="s">
        <v>61</v>
      </c>
      <c r="G3930" t="s">
        <v>27</v>
      </c>
      <c r="H3930" t="s">
        <v>37</v>
      </c>
      <c r="I3930" s="9">
        <v>45452</v>
      </c>
      <c r="J3930" s="9">
        <v>45469</v>
      </c>
      <c r="K3930" s="9">
        <v>45481</v>
      </c>
      <c r="L3930" t="s">
        <v>19</v>
      </c>
      <c r="M3930" s="4">
        <v>53370</v>
      </c>
      <c r="N3930">
        <v>4.3</v>
      </c>
      <c r="O3930" t="s">
        <v>20</v>
      </c>
      <c r="P3930" s="4">
        <v>2</v>
      </c>
      <c r="Q3930" t="s">
        <v>63</v>
      </c>
      <c r="R3930" s="10" t="str">
        <f t="shared" si="122"/>
        <v>22-27</v>
      </c>
      <c r="S3930">
        <f t="shared" si="123"/>
        <v>29</v>
      </c>
    </row>
    <row r="3931" spans="1:19">
      <c r="A3931" t="s">
        <v>4005</v>
      </c>
      <c r="B3931" t="s">
        <v>13</v>
      </c>
      <c r="C3931" s="4">
        <v>35</v>
      </c>
      <c r="D3931" t="s">
        <v>129</v>
      </c>
      <c r="E3931" t="s">
        <v>205</v>
      </c>
      <c r="F3931" t="s">
        <v>31</v>
      </c>
      <c r="G3931" t="s">
        <v>27</v>
      </c>
      <c r="H3931" t="s">
        <v>37</v>
      </c>
      <c r="I3931" s="9">
        <v>45452</v>
      </c>
      <c r="J3931" s="9">
        <v>45462</v>
      </c>
      <c r="K3931" s="9">
        <v>45466</v>
      </c>
      <c r="L3931" t="s">
        <v>19</v>
      </c>
      <c r="M3931" s="4">
        <v>85589</v>
      </c>
      <c r="N3931">
        <v>3.7</v>
      </c>
      <c r="O3931" t="s">
        <v>45</v>
      </c>
      <c r="P3931" s="4">
        <v>4</v>
      </c>
      <c r="Q3931" t="s">
        <v>28</v>
      </c>
      <c r="R3931" s="10" t="str">
        <f t="shared" si="122"/>
        <v>34-39</v>
      </c>
      <c r="S3931">
        <f t="shared" si="123"/>
        <v>14</v>
      </c>
    </row>
    <row r="3932" spans="1:19">
      <c r="A3932" t="s">
        <v>4006</v>
      </c>
      <c r="B3932" t="s">
        <v>23</v>
      </c>
      <c r="C3932" s="4">
        <v>22</v>
      </c>
      <c r="D3932" t="s">
        <v>14</v>
      </c>
      <c r="E3932" t="s">
        <v>15</v>
      </c>
      <c r="F3932" t="s">
        <v>16</v>
      </c>
      <c r="G3932" t="s">
        <v>32</v>
      </c>
      <c r="H3932" t="s">
        <v>51</v>
      </c>
      <c r="I3932" s="9">
        <v>45452</v>
      </c>
      <c r="J3932" s="9">
        <v>45465</v>
      </c>
      <c r="K3932" s="9">
        <v>45475</v>
      </c>
      <c r="L3932" t="s">
        <v>19</v>
      </c>
      <c r="M3932" s="5"/>
      <c r="O3932" t="s">
        <v>20</v>
      </c>
      <c r="P3932" s="4">
        <v>4</v>
      </c>
      <c r="Q3932" t="s">
        <v>28</v>
      </c>
      <c r="R3932" s="10" t="str">
        <f t="shared" si="122"/>
        <v>22-27</v>
      </c>
      <c r="S3932">
        <f t="shared" si="123"/>
        <v>23</v>
      </c>
    </row>
    <row r="3933" spans="1:19">
      <c r="A3933" t="s">
        <v>4007</v>
      </c>
      <c r="B3933" t="s">
        <v>13</v>
      </c>
      <c r="C3933" s="4">
        <v>32</v>
      </c>
      <c r="D3933" t="s">
        <v>34</v>
      </c>
      <c r="E3933" t="s">
        <v>35</v>
      </c>
      <c r="F3933" t="s">
        <v>73</v>
      </c>
      <c r="G3933" t="s">
        <v>27</v>
      </c>
      <c r="H3933" t="s">
        <v>18</v>
      </c>
      <c r="I3933" s="9">
        <v>45453</v>
      </c>
      <c r="J3933" s="9">
        <v>45471</v>
      </c>
      <c r="K3933" s="9">
        <v>45476</v>
      </c>
      <c r="L3933" t="s">
        <v>19</v>
      </c>
      <c r="M3933" s="5"/>
      <c r="O3933" t="s">
        <v>20</v>
      </c>
      <c r="P3933" s="5"/>
      <c r="Q3933" t="s">
        <v>63</v>
      </c>
      <c r="R3933" s="10" t="str">
        <f t="shared" si="122"/>
        <v>28-33</v>
      </c>
      <c r="S3933">
        <f t="shared" si="123"/>
        <v>23</v>
      </c>
    </row>
    <row r="3934" spans="1:19">
      <c r="A3934" t="s">
        <v>4008</v>
      </c>
      <c r="B3934" t="s">
        <v>30</v>
      </c>
      <c r="C3934" s="4">
        <v>23</v>
      </c>
      <c r="D3934" t="s">
        <v>14</v>
      </c>
      <c r="E3934" t="s">
        <v>15</v>
      </c>
      <c r="F3934" t="s">
        <v>53</v>
      </c>
      <c r="G3934" t="s">
        <v>27</v>
      </c>
      <c r="H3934" t="s">
        <v>51</v>
      </c>
      <c r="I3934" s="9">
        <v>45453</v>
      </c>
      <c r="J3934" s="9">
        <v>45462</v>
      </c>
      <c r="K3934" s="9">
        <v>45469</v>
      </c>
      <c r="L3934" t="s">
        <v>19</v>
      </c>
      <c r="M3934" s="4">
        <v>63207</v>
      </c>
      <c r="N3934">
        <v>3.7</v>
      </c>
      <c r="O3934" t="s">
        <v>45</v>
      </c>
      <c r="P3934" s="4">
        <v>5</v>
      </c>
      <c r="Q3934" t="s">
        <v>28</v>
      </c>
      <c r="R3934" s="10" t="str">
        <f t="shared" si="122"/>
        <v>22-27</v>
      </c>
      <c r="S3934">
        <f t="shared" si="123"/>
        <v>16</v>
      </c>
    </row>
    <row r="3935" spans="1:19">
      <c r="A3935" t="s">
        <v>4009</v>
      </c>
      <c r="B3935" t="s">
        <v>13</v>
      </c>
      <c r="C3935" s="4">
        <v>34</v>
      </c>
      <c r="D3935" t="s">
        <v>34</v>
      </c>
      <c r="E3935" t="s">
        <v>35</v>
      </c>
      <c r="F3935" t="s">
        <v>44</v>
      </c>
      <c r="G3935" t="s">
        <v>17</v>
      </c>
      <c r="H3935" t="s">
        <v>67</v>
      </c>
      <c r="I3935" s="9">
        <v>45453</v>
      </c>
      <c r="J3935" s="9">
        <v>45474</v>
      </c>
      <c r="K3935" s="9">
        <v>45480</v>
      </c>
      <c r="L3935" t="s">
        <v>19</v>
      </c>
      <c r="M3935" s="5"/>
      <c r="O3935" t="s">
        <v>45</v>
      </c>
      <c r="P3935" s="4">
        <v>4</v>
      </c>
      <c r="Q3935" t="s">
        <v>28</v>
      </c>
      <c r="R3935" s="10" t="str">
        <f t="shared" si="122"/>
        <v>34-39</v>
      </c>
      <c r="S3935">
        <f t="shared" si="123"/>
        <v>27</v>
      </c>
    </row>
    <row r="3936" spans="1:19">
      <c r="A3936" t="s">
        <v>4010</v>
      </c>
      <c r="B3936" t="s">
        <v>13</v>
      </c>
      <c r="C3936" s="4">
        <v>24</v>
      </c>
      <c r="D3936" t="s">
        <v>14</v>
      </c>
      <c r="E3936" t="s">
        <v>15</v>
      </c>
      <c r="F3936" t="s">
        <v>96</v>
      </c>
      <c r="G3936" t="s">
        <v>17</v>
      </c>
      <c r="H3936" t="s">
        <v>37</v>
      </c>
      <c r="I3936" s="9">
        <v>45453</v>
      </c>
      <c r="J3936" s="9">
        <v>45466</v>
      </c>
      <c r="K3936" s="9">
        <v>45477</v>
      </c>
      <c r="L3936" t="s">
        <v>38</v>
      </c>
      <c r="M3936" s="5"/>
      <c r="P3936" s="4">
        <v>1</v>
      </c>
      <c r="Q3936" t="s">
        <v>28</v>
      </c>
      <c r="R3936" s="10" t="str">
        <f t="shared" si="122"/>
        <v>22-27</v>
      </c>
      <c r="S3936">
        <f t="shared" si="123"/>
        <v>24</v>
      </c>
    </row>
    <row r="3937" spans="1:19">
      <c r="A3937" t="s">
        <v>4011</v>
      </c>
      <c r="B3937" t="s">
        <v>13</v>
      </c>
      <c r="C3937" s="4">
        <v>33</v>
      </c>
      <c r="D3937" t="s">
        <v>14</v>
      </c>
      <c r="E3937" t="s">
        <v>65</v>
      </c>
      <c r="F3937" t="s">
        <v>31</v>
      </c>
      <c r="G3937" t="s">
        <v>17</v>
      </c>
      <c r="H3937" t="s">
        <v>67</v>
      </c>
      <c r="I3937" s="9">
        <v>45454</v>
      </c>
      <c r="J3937" s="9">
        <v>45470</v>
      </c>
      <c r="K3937" s="9">
        <v>45477</v>
      </c>
      <c r="L3937" t="s">
        <v>19</v>
      </c>
      <c r="M3937" s="4">
        <v>78343</v>
      </c>
      <c r="N3937">
        <v>3.7</v>
      </c>
      <c r="O3937" t="s">
        <v>20</v>
      </c>
      <c r="P3937" s="4">
        <v>2</v>
      </c>
      <c r="Q3937" t="s">
        <v>28</v>
      </c>
      <c r="R3937" s="10" t="str">
        <f t="shared" si="122"/>
        <v>28-33</v>
      </c>
      <c r="S3937">
        <f t="shared" si="123"/>
        <v>23</v>
      </c>
    </row>
    <row r="3938" spans="1:19">
      <c r="A3938" t="s">
        <v>4012</v>
      </c>
      <c r="B3938" t="s">
        <v>13</v>
      </c>
      <c r="C3938" s="4">
        <v>22</v>
      </c>
      <c r="D3938" t="s">
        <v>24</v>
      </c>
      <c r="E3938" t="s">
        <v>43</v>
      </c>
      <c r="F3938" t="s">
        <v>44</v>
      </c>
      <c r="G3938" t="s">
        <v>66</v>
      </c>
      <c r="H3938" t="s">
        <v>37</v>
      </c>
      <c r="I3938" s="9">
        <v>45454</v>
      </c>
      <c r="J3938" s="9">
        <v>45465</v>
      </c>
      <c r="K3938" s="9">
        <v>45469</v>
      </c>
      <c r="L3938" t="s">
        <v>19</v>
      </c>
      <c r="M3938" s="5"/>
      <c r="O3938" t="s">
        <v>20</v>
      </c>
      <c r="P3938" s="4">
        <v>1</v>
      </c>
      <c r="Q3938" t="s">
        <v>28</v>
      </c>
      <c r="R3938" s="10" t="str">
        <f t="shared" si="122"/>
        <v>22-27</v>
      </c>
      <c r="S3938">
        <f t="shared" si="123"/>
        <v>15</v>
      </c>
    </row>
    <row r="3939" spans="1:19">
      <c r="A3939" t="s">
        <v>4013</v>
      </c>
      <c r="B3939" t="s">
        <v>13</v>
      </c>
      <c r="C3939" s="4">
        <v>41</v>
      </c>
      <c r="D3939" t="s">
        <v>24</v>
      </c>
      <c r="E3939" t="s">
        <v>43</v>
      </c>
      <c r="F3939" t="s">
        <v>96</v>
      </c>
      <c r="G3939" t="s">
        <v>27</v>
      </c>
      <c r="H3939" t="s">
        <v>37</v>
      </c>
      <c r="I3939" s="9">
        <v>45454</v>
      </c>
      <c r="J3939" s="9">
        <v>45469</v>
      </c>
      <c r="K3939" s="9">
        <v>45476</v>
      </c>
      <c r="L3939" t="s">
        <v>19</v>
      </c>
      <c r="M3939" s="4">
        <v>57801</v>
      </c>
      <c r="N3939">
        <v>4.8</v>
      </c>
      <c r="O3939" t="s">
        <v>20</v>
      </c>
      <c r="P3939" s="4">
        <v>5</v>
      </c>
      <c r="Q3939" t="s">
        <v>28</v>
      </c>
      <c r="R3939" s="10" t="str">
        <f t="shared" si="122"/>
        <v>40-45</v>
      </c>
      <c r="S3939">
        <f t="shared" si="123"/>
        <v>22</v>
      </c>
    </row>
    <row r="3940" spans="1:19">
      <c r="A3940" t="s">
        <v>4014</v>
      </c>
      <c r="B3940" t="s">
        <v>13</v>
      </c>
      <c r="C3940" s="4">
        <v>28</v>
      </c>
      <c r="D3940" t="s">
        <v>58</v>
      </c>
      <c r="E3940" t="s">
        <v>111</v>
      </c>
      <c r="F3940" t="s">
        <v>73</v>
      </c>
      <c r="G3940" t="s">
        <v>17</v>
      </c>
      <c r="H3940" t="s">
        <v>48</v>
      </c>
      <c r="I3940" s="9">
        <v>45454</v>
      </c>
      <c r="J3940" s="9">
        <v>45469</v>
      </c>
      <c r="K3940" s="9">
        <v>45477</v>
      </c>
      <c r="L3940" t="s">
        <v>145</v>
      </c>
      <c r="M3940" s="5"/>
      <c r="P3940" s="4">
        <v>3</v>
      </c>
      <c r="Q3940" t="s">
        <v>28</v>
      </c>
      <c r="R3940" s="10" t="str">
        <f t="shared" si="122"/>
        <v>28-33</v>
      </c>
      <c r="S3940">
        <f t="shared" si="123"/>
        <v>23</v>
      </c>
    </row>
    <row r="3941" spans="1:19">
      <c r="A3941" t="s">
        <v>4015</v>
      </c>
      <c r="B3941" t="s">
        <v>13</v>
      </c>
      <c r="C3941" s="4">
        <v>25</v>
      </c>
      <c r="D3941" t="s">
        <v>14</v>
      </c>
      <c r="E3941" t="s">
        <v>15</v>
      </c>
      <c r="F3941" t="s">
        <v>26</v>
      </c>
      <c r="G3941" t="s">
        <v>17</v>
      </c>
      <c r="H3941" t="s">
        <v>37</v>
      </c>
      <c r="I3941" s="9">
        <v>45455</v>
      </c>
      <c r="J3941" s="9">
        <v>45477</v>
      </c>
      <c r="K3941" s="9">
        <v>45487</v>
      </c>
      <c r="L3941" t="s">
        <v>145</v>
      </c>
      <c r="M3941" s="5"/>
      <c r="P3941" s="4">
        <v>4</v>
      </c>
      <c r="Q3941" t="s">
        <v>28</v>
      </c>
      <c r="R3941" s="10" t="str">
        <f t="shared" si="122"/>
        <v>22-27</v>
      </c>
      <c r="S3941">
        <f t="shared" si="123"/>
        <v>32</v>
      </c>
    </row>
    <row r="3942" spans="1:19">
      <c r="A3942" t="s">
        <v>4016</v>
      </c>
      <c r="B3942" t="s">
        <v>30</v>
      </c>
      <c r="C3942" s="4">
        <v>36</v>
      </c>
      <c r="D3942" t="s">
        <v>24</v>
      </c>
      <c r="E3942" t="s">
        <v>43</v>
      </c>
      <c r="F3942" t="s">
        <v>61</v>
      </c>
      <c r="G3942" t="s">
        <v>27</v>
      </c>
      <c r="H3942" t="s">
        <v>51</v>
      </c>
      <c r="I3942" s="9">
        <v>45455</v>
      </c>
      <c r="J3942" s="9">
        <v>45469</v>
      </c>
      <c r="K3942" s="9">
        <v>45474</v>
      </c>
      <c r="L3942" t="s">
        <v>19</v>
      </c>
      <c r="M3942" s="4">
        <v>67114</v>
      </c>
      <c r="N3942">
        <v>4.3</v>
      </c>
      <c r="O3942" t="s">
        <v>20</v>
      </c>
      <c r="P3942" s="4">
        <v>4</v>
      </c>
      <c r="Q3942" t="s">
        <v>63</v>
      </c>
      <c r="R3942" s="10" t="str">
        <f t="shared" si="122"/>
        <v>34-39</v>
      </c>
      <c r="S3942">
        <f t="shared" si="123"/>
        <v>19</v>
      </c>
    </row>
    <row r="3943" spans="1:19">
      <c r="A3943" t="s">
        <v>4017</v>
      </c>
      <c r="B3943" t="s">
        <v>30</v>
      </c>
      <c r="C3943" s="4">
        <v>36</v>
      </c>
      <c r="D3943" t="s">
        <v>14</v>
      </c>
      <c r="E3943" t="s">
        <v>65</v>
      </c>
      <c r="F3943" t="s">
        <v>125</v>
      </c>
      <c r="G3943" t="s">
        <v>17</v>
      </c>
      <c r="H3943" t="s">
        <v>18</v>
      </c>
      <c r="I3943" s="9">
        <v>45455</v>
      </c>
      <c r="J3943" s="9">
        <v>45470</v>
      </c>
      <c r="K3943" s="9">
        <v>45479</v>
      </c>
      <c r="L3943" t="s">
        <v>19</v>
      </c>
      <c r="M3943" s="4">
        <v>94802</v>
      </c>
      <c r="N3943">
        <v>4.5999999999999996</v>
      </c>
      <c r="O3943" t="s">
        <v>20</v>
      </c>
      <c r="P3943" s="4">
        <v>4</v>
      </c>
      <c r="Q3943" t="s">
        <v>63</v>
      </c>
      <c r="R3943" s="10" t="str">
        <f t="shared" si="122"/>
        <v>34-39</v>
      </c>
      <c r="S3943">
        <f t="shared" si="123"/>
        <v>24</v>
      </c>
    </row>
    <row r="3944" spans="1:19">
      <c r="A3944" t="s">
        <v>4018</v>
      </c>
      <c r="B3944" t="s">
        <v>13</v>
      </c>
      <c r="C3944" s="4">
        <v>35</v>
      </c>
      <c r="D3944" t="s">
        <v>24</v>
      </c>
      <c r="E3944" t="s">
        <v>25</v>
      </c>
      <c r="F3944" t="s">
        <v>44</v>
      </c>
      <c r="G3944" t="s">
        <v>17</v>
      </c>
      <c r="H3944" t="s">
        <v>37</v>
      </c>
      <c r="I3944" s="9">
        <v>45455</v>
      </c>
      <c r="J3944" s="9">
        <v>45467</v>
      </c>
      <c r="K3944" s="9">
        <v>45477</v>
      </c>
      <c r="L3944" t="s">
        <v>56</v>
      </c>
      <c r="M3944" s="5"/>
      <c r="P3944" s="4">
        <v>4</v>
      </c>
      <c r="Q3944" t="s">
        <v>28</v>
      </c>
      <c r="R3944" s="10" t="str">
        <f t="shared" si="122"/>
        <v>34-39</v>
      </c>
      <c r="S3944">
        <f t="shared" si="123"/>
        <v>22</v>
      </c>
    </row>
    <row r="3945" spans="1:19">
      <c r="A3945" t="s">
        <v>4019</v>
      </c>
      <c r="B3945" t="s">
        <v>13</v>
      </c>
      <c r="C3945" s="4">
        <v>24</v>
      </c>
      <c r="D3945" t="s">
        <v>34</v>
      </c>
      <c r="E3945" t="s">
        <v>35</v>
      </c>
      <c r="F3945" t="s">
        <v>53</v>
      </c>
      <c r="G3945" t="s">
        <v>17</v>
      </c>
      <c r="H3945" t="s">
        <v>37</v>
      </c>
      <c r="I3945" s="9">
        <v>45456</v>
      </c>
      <c r="J3945" s="9">
        <v>45473</v>
      </c>
      <c r="K3945" s="9">
        <v>45479</v>
      </c>
      <c r="L3945" t="s">
        <v>19</v>
      </c>
      <c r="M3945" s="5"/>
      <c r="O3945" t="s">
        <v>20</v>
      </c>
      <c r="P3945" s="4">
        <v>4</v>
      </c>
      <c r="Q3945" t="s">
        <v>28</v>
      </c>
      <c r="R3945" s="10" t="str">
        <f t="shared" si="122"/>
        <v>22-27</v>
      </c>
      <c r="S3945">
        <f t="shared" si="123"/>
        <v>23</v>
      </c>
    </row>
    <row r="3946" spans="1:19">
      <c r="A3946" t="s">
        <v>4020</v>
      </c>
      <c r="B3946" t="s">
        <v>13</v>
      </c>
      <c r="C3946" s="4">
        <v>31</v>
      </c>
      <c r="D3946" t="s">
        <v>34</v>
      </c>
      <c r="E3946" t="s">
        <v>35</v>
      </c>
      <c r="F3946" t="s">
        <v>16</v>
      </c>
      <c r="G3946" t="s">
        <v>27</v>
      </c>
      <c r="H3946" t="s">
        <v>18</v>
      </c>
      <c r="I3946" s="9">
        <v>45456</v>
      </c>
      <c r="J3946" s="9">
        <v>45473</v>
      </c>
      <c r="K3946" s="9">
        <v>45483</v>
      </c>
      <c r="L3946" t="s">
        <v>19</v>
      </c>
      <c r="M3946" s="4">
        <v>60181</v>
      </c>
      <c r="N3946">
        <v>3.9</v>
      </c>
      <c r="O3946" t="s">
        <v>20</v>
      </c>
      <c r="P3946" s="4">
        <v>3</v>
      </c>
      <c r="Q3946" t="s">
        <v>21</v>
      </c>
      <c r="R3946" s="10" t="str">
        <f t="shared" si="122"/>
        <v>28-33</v>
      </c>
      <c r="S3946">
        <f t="shared" si="123"/>
        <v>27</v>
      </c>
    </row>
    <row r="3947" spans="1:19">
      <c r="A3947" t="s">
        <v>4021</v>
      </c>
      <c r="B3947" t="s">
        <v>13</v>
      </c>
      <c r="C3947" s="4">
        <v>23</v>
      </c>
      <c r="D3947" t="s">
        <v>24</v>
      </c>
      <c r="E3947" t="s">
        <v>43</v>
      </c>
      <c r="F3947" t="s">
        <v>106</v>
      </c>
      <c r="G3947" t="s">
        <v>32</v>
      </c>
      <c r="H3947" t="s">
        <v>37</v>
      </c>
      <c r="I3947" s="9">
        <v>45456</v>
      </c>
      <c r="J3947" s="9">
        <v>45470</v>
      </c>
      <c r="K3947" s="9">
        <v>45476</v>
      </c>
      <c r="L3947" t="s">
        <v>19</v>
      </c>
      <c r="M3947" s="4">
        <v>155056</v>
      </c>
      <c r="N3947">
        <v>3.7</v>
      </c>
      <c r="O3947" t="s">
        <v>20</v>
      </c>
      <c r="P3947" s="4">
        <v>4</v>
      </c>
      <c r="Q3947" t="s">
        <v>28</v>
      </c>
      <c r="R3947" s="10" t="str">
        <f t="shared" si="122"/>
        <v>22-27</v>
      </c>
      <c r="S3947">
        <f t="shared" si="123"/>
        <v>20</v>
      </c>
    </row>
    <row r="3948" spans="1:19">
      <c r="A3948" t="s">
        <v>4022</v>
      </c>
      <c r="B3948" t="s">
        <v>30</v>
      </c>
      <c r="C3948" s="4">
        <v>40</v>
      </c>
      <c r="D3948" t="s">
        <v>14</v>
      </c>
      <c r="E3948" t="s">
        <v>65</v>
      </c>
      <c r="F3948" t="s">
        <v>61</v>
      </c>
      <c r="G3948" t="s">
        <v>69</v>
      </c>
      <c r="H3948" t="s">
        <v>37</v>
      </c>
      <c r="I3948" s="9">
        <v>45457</v>
      </c>
      <c r="J3948" s="9">
        <v>45466</v>
      </c>
      <c r="K3948" s="9">
        <v>45474</v>
      </c>
      <c r="L3948" t="s">
        <v>19</v>
      </c>
      <c r="M3948" s="4">
        <v>68373</v>
      </c>
      <c r="N3948">
        <v>5</v>
      </c>
      <c r="O3948" t="s">
        <v>20</v>
      </c>
      <c r="P3948" s="4">
        <v>3</v>
      </c>
      <c r="Q3948" t="s">
        <v>28</v>
      </c>
      <c r="R3948" s="10" t="str">
        <f t="shared" si="122"/>
        <v>40-45</v>
      </c>
      <c r="S3948">
        <f t="shared" si="123"/>
        <v>17</v>
      </c>
    </row>
    <row r="3949" spans="1:19">
      <c r="A3949" t="s">
        <v>4023</v>
      </c>
      <c r="B3949" t="s">
        <v>30</v>
      </c>
      <c r="C3949" s="4">
        <v>23</v>
      </c>
      <c r="D3949" t="s">
        <v>40</v>
      </c>
      <c r="E3949" t="s">
        <v>41</v>
      </c>
      <c r="F3949" t="s">
        <v>16</v>
      </c>
      <c r="G3949" t="s">
        <v>27</v>
      </c>
      <c r="H3949" t="s">
        <v>18</v>
      </c>
      <c r="I3949" s="9">
        <v>45457</v>
      </c>
      <c r="J3949" s="9">
        <v>45477</v>
      </c>
      <c r="K3949" s="9">
        <v>45485</v>
      </c>
      <c r="L3949" t="s">
        <v>38</v>
      </c>
      <c r="M3949" s="5"/>
      <c r="P3949" s="4">
        <v>4</v>
      </c>
      <c r="Q3949" t="s">
        <v>21</v>
      </c>
      <c r="R3949" s="10" t="str">
        <f t="shared" si="122"/>
        <v>22-27</v>
      </c>
      <c r="S3949">
        <f t="shared" si="123"/>
        <v>28</v>
      </c>
    </row>
    <row r="3950" spans="1:19">
      <c r="A3950" t="s">
        <v>4024</v>
      </c>
      <c r="B3950" t="s">
        <v>13</v>
      </c>
      <c r="C3950" s="4">
        <v>27</v>
      </c>
      <c r="D3950" t="s">
        <v>129</v>
      </c>
      <c r="E3950" t="s">
        <v>205</v>
      </c>
      <c r="F3950" t="s">
        <v>16</v>
      </c>
      <c r="G3950" t="s">
        <v>17</v>
      </c>
      <c r="H3950" t="s">
        <v>67</v>
      </c>
      <c r="I3950" s="9">
        <v>45457</v>
      </c>
      <c r="J3950" s="9">
        <v>45471</v>
      </c>
      <c r="K3950" s="9">
        <v>45481</v>
      </c>
      <c r="L3950" t="s">
        <v>38</v>
      </c>
      <c r="M3950" s="5"/>
      <c r="P3950" s="4">
        <v>1</v>
      </c>
      <c r="Q3950" t="s">
        <v>28</v>
      </c>
      <c r="R3950" s="10" t="str">
        <f t="shared" si="122"/>
        <v>22-27</v>
      </c>
      <c r="S3950">
        <f t="shared" si="123"/>
        <v>24</v>
      </c>
    </row>
    <row r="3951" spans="1:19">
      <c r="A3951" t="s">
        <v>4025</v>
      </c>
      <c r="B3951" t="s">
        <v>13</v>
      </c>
      <c r="C3951" s="4">
        <v>34</v>
      </c>
      <c r="D3951" t="s">
        <v>83</v>
      </c>
      <c r="E3951" t="s">
        <v>117</v>
      </c>
      <c r="F3951" t="s">
        <v>36</v>
      </c>
      <c r="G3951" t="s">
        <v>17</v>
      </c>
      <c r="H3951" t="s">
        <v>37</v>
      </c>
      <c r="I3951" s="9">
        <v>45457</v>
      </c>
      <c r="J3951" s="9">
        <v>45477</v>
      </c>
      <c r="K3951" s="9">
        <v>45488</v>
      </c>
      <c r="L3951" t="s">
        <v>38</v>
      </c>
      <c r="M3951" s="5"/>
      <c r="P3951" s="5"/>
      <c r="Q3951" t="s">
        <v>28</v>
      </c>
      <c r="R3951" s="10" t="str">
        <f t="shared" si="122"/>
        <v>34-39</v>
      </c>
      <c r="S3951">
        <f t="shared" si="123"/>
        <v>31</v>
      </c>
    </row>
    <row r="3952" spans="1:19">
      <c r="A3952" t="s">
        <v>4026</v>
      </c>
      <c r="B3952" t="s">
        <v>13</v>
      </c>
      <c r="C3952" s="4">
        <v>31</v>
      </c>
      <c r="D3952" t="s">
        <v>24</v>
      </c>
      <c r="E3952" t="s">
        <v>25</v>
      </c>
      <c r="F3952" t="s">
        <v>106</v>
      </c>
      <c r="G3952" t="s">
        <v>27</v>
      </c>
      <c r="H3952" t="s">
        <v>37</v>
      </c>
      <c r="I3952" s="9">
        <v>45458</v>
      </c>
      <c r="J3952" s="9">
        <v>45471</v>
      </c>
      <c r="K3952" s="9">
        <v>45475</v>
      </c>
      <c r="L3952" t="s">
        <v>19</v>
      </c>
      <c r="M3952" s="4">
        <v>146181</v>
      </c>
      <c r="N3952">
        <v>4.9000000000000004</v>
      </c>
      <c r="O3952" t="s">
        <v>45</v>
      </c>
      <c r="P3952" s="4">
        <v>2</v>
      </c>
      <c r="Q3952" t="s">
        <v>21</v>
      </c>
      <c r="R3952" s="10" t="str">
        <f t="shared" si="122"/>
        <v>28-33</v>
      </c>
      <c r="S3952">
        <f t="shared" si="123"/>
        <v>17</v>
      </c>
    </row>
    <row r="3953" spans="1:19">
      <c r="A3953" t="s">
        <v>4027</v>
      </c>
      <c r="B3953" t="s">
        <v>30</v>
      </c>
      <c r="C3953" s="4">
        <v>25</v>
      </c>
      <c r="D3953" t="s">
        <v>14</v>
      </c>
      <c r="E3953" t="s">
        <v>15</v>
      </c>
      <c r="F3953" t="s">
        <v>106</v>
      </c>
      <c r="G3953" t="s">
        <v>17</v>
      </c>
      <c r="H3953" t="s">
        <v>37</v>
      </c>
      <c r="I3953" s="9">
        <v>45458</v>
      </c>
      <c r="J3953" s="9">
        <v>45475</v>
      </c>
      <c r="K3953" s="9">
        <v>45483</v>
      </c>
      <c r="L3953" t="s">
        <v>19</v>
      </c>
      <c r="M3953" s="4">
        <v>175508</v>
      </c>
      <c r="N3953">
        <v>4.2</v>
      </c>
      <c r="O3953" t="s">
        <v>45</v>
      </c>
      <c r="P3953" s="4">
        <v>5</v>
      </c>
      <c r="Q3953" t="s">
        <v>21</v>
      </c>
      <c r="R3953" s="10" t="str">
        <f t="shared" si="122"/>
        <v>22-27</v>
      </c>
      <c r="S3953">
        <f t="shared" si="123"/>
        <v>25</v>
      </c>
    </row>
    <row r="3954" spans="1:19">
      <c r="A3954" t="s">
        <v>4028</v>
      </c>
      <c r="B3954" t="s">
        <v>23</v>
      </c>
      <c r="C3954" s="4">
        <v>27</v>
      </c>
      <c r="D3954" t="s">
        <v>24</v>
      </c>
      <c r="E3954" t="s">
        <v>25</v>
      </c>
      <c r="F3954" t="s">
        <v>26</v>
      </c>
      <c r="G3954" t="s">
        <v>27</v>
      </c>
      <c r="H3954" t="s">
        <v>37</v>
      </c>
      <c r="I3954" s="9">
        <v>45458</v>
      </c>
      <c r="J3954" s="9">
        <v>45468</v>
      </c>
      <c r="K3954" s="9">
        <v>45478</v>
      </c>
      <c r="L3954" t="s">
        <v>19</v>
      </c>
      <c r="M3954" s="4">
        <v>59114</v>
      </c>
      <c r="N3954">
        <v>4.8</v>
      </c>
      <c r="O3954" t="s">
        <v>20</v>
      </c>
      <c r="P3954" s="4">
        <v>4</v>
      </c>
      <c r="Q3954" t="s">
        <v>28</v>
      </c>
      <c r="R3954" s="10" t="str">
        <f t="shared" si="122"/>
        <v>22-27</v>
      </c>
      <c r="S3954">
        <f t="shared" si="123"/>
        <v>20</v>
      </c>
    </row>
    <row r="3955" spans="1:19">
      <c r="A3955" t="s">
        <v>4029</v>
      </c>
      <c r="B3955" t="s">
        <v>13</v>
      </c>
      <c r="C3955" s="4">
        <v>34</v>
      </c>
      <c r="D3955" t="s">
        <v>14</v>
      </c>
      <c r="E3955" t="s">
        <v>15</v>
      </c>
      <c r="F3955" t="s">
        <v>16</v>
      </c>
      <c r="G3955" t="s">
        <v>69</v>
      </c>
      <c r="H3955" t="s">
        <v>37</v>
      </c>
      <c r="I3955" s="9">
        <v>45458</v>
      </c>
      <c r="J3955" s="9">
        <v>45472</v>
      </c>
      <c r="K3955" s="9">
        <v>45478</v>
      </c>
      <c r="L3955" t="s">
        <v>38</v>
      </c>
      <c r="M3955" s="5"/>
      <c r="P3955" s="4">
        <v>4</v>
      </c>
      <c r="Q3955" t="s">
        <v>21</v>
      </c>
      <c r="R3955" s="10" t="str">
        <f t="shared" si="122"/>
        <v>34-39</v>
      </c>
      <c r="S3955">
        <f t="shared" si="123"/>
        <v>20</v>
      </c>
    </row>
    <row r="3956" spans="1:19">
      <c r="A3956" t="s">
        <v>4030</v>
      </c>
      <c r="B3956" t="s">
        <v>13</v>
      </c>
      <c r="C3956" s="4">
        <v>25</v>
      </c>
      <c r="D3956" t="s">
        <v>40</v>
      </c>
      <c r="E3956" t="s">
        <v>41</v>
      </c>
      <c r="F3956" t="s">
        <v>36</v>
      </c>
      <c r="G3956" t="s">
        <v>17</v>
      </c>
      <c r="H3956" t="s">
        <v>37</v>
      </c>
      <c r="I3956" s="9">
        <v>45458</v>
      </c>
      <c r="J3956" s="9">
        <v>45476</v>
      </c>
      <c r="K3956" s="9">
        <v>45482</v>
      </c>
      <c r="L3956" t="s">
        <v>19</v>
      </c>
      <c r="M3956" s="4">
        <v>58800</v>
      </c>
      <c r="N3956">
        <v>4.0999999999999996</v>
      </c>
      <c r="O3956" t="s">
        <v>20</v>
      </c>
      <c r="P3956" s="5"/>
      <c r="Q3956" t="s">
        <v>21</v>
      </c>
      <c r="R3956" s="10" t="str">
        <f t="shared" si="122"/>
        <v>22-27</v>
      </c>
      <c r="S3956">
        <f t="shared" si="123"/>
        <v>24</v>
      </c>
    </row>
    <row r="3957" spans="1:19">
      <c r="A3957" t="s">
        <v>4031</v>
      </c>
      <c r="B3957" t="s">
        <v>30</v>
      </c>
      <c r="C3957" s="4">
        <v>35</v>
      </c>
      <c r="D3957" t="s">
        <v>24</v>
      </c>
      <c r="E3957" t="s">
        <v>43</v>
      </c>
      <c r="F3957" t="s">
        <v>44</v>
      </c>
      <c r="G3957" t="s">
        <v>66</v>
      </c>
      <c r="H3957" t="s">
        <v>18</v>
      </c>
      <c r="I3957" s="9">
        <v>45458</v>
      </c>
      <c r="J3957" s="9">
        <v>45472</v>
      </c>
      <c r="K3957" s="9">
        <v>45482</v>
      </c>
      <c r="L3957" t="s">
        <v>56</v>
      </c>
      <c r="M3957" s="5"/>
      <c r="P3957" s="4">
        <v>3</v>
      </c>
      <c r="Q3957" t="s">
        <v>28</v>
      </c>
      <c r="R3957" s="10" t="str">
        <f t="shared" si="122"/>
        <v>34-39</v>
      </c>
      <c r="S3957">
        <f t="shared" si="123"/>
        <v>24</v>
      </c>
    </row>
    <row r="3958" spans="1:19">
      <c r="A3958" t="s">
        <v>4032</v>
      </c>
      <c r="B3958" t="s">
        <v>23</v>
      </c>
      <c r="C3958" s="4">
        <v>30</v>
      </c>
      <c r="D3958" t="s">
        <v>14</v>
      </c>
      <c r="E3958" t="s">
        <v>65</v>
      </c>
      <c r="F3958" t="s">
        <v>26</v>
      </c>
      <c r="G3958" t="s">
        <v>27</v>
      </c>
      <c r="H3958" t="s">
        <v>37</v>
      </c>
      <c r="I3958" s="9">
        <v>45459</v>
      </c>
      <c r="J3958" s="9">
        <v>45468</v>
      </c>
      <c r="K3958" s="9">
        <v>45480</v>
      </c>
      <c r="L3958" t="s">
        <v>38</v>
      </c>
      <c r="M3958" s="5"/>
      <c r="P3958" s="4">
        <v>4</v>
      </c>
      <c r="Q3958" t="s">
        <v>28</v>
      </c>
      <c r="R3958" s="10" t="str">
        <f t="shared" si="122"/>
        <v>28-33</v>
      </c>
      <c r="S3958">
        <f t="shared" si="123"/>
        <v>21</v>
      </c>
    </row>
    <row r="3959" spans="1:19">
      <c r="A3959" t="s">
        <v>4033</v>
      </c>
      <c r="B3959" t="s">
        <v>13</v>
      </c>
      <c r="C3959" s="4">
        <v>35</v>
      </c>
      <c r="D3959" t="s">
        <v>34</v>
      </c>
      <c r="E3959" t="s">
        <v>35</v>
      </c>
      <c r="F3959" t="s">
        <v>61</v>
      </c>
      <c r="G3959" t="s">
        <v>27</v>
      </c>
      <c r="H3959" t="s">
        <v>37</v>
      </c>
      <c r="I3959" s="9">
        <v>45459</v>
      </c>
      <c r="J3959" s="9">
        <v>45467</v>
      </c>
      <c r="K3959" s="9">
        <v>45472</v>
      </c>
      <c r="L3959" t="s">
        <v>19</v>
      </c>
      <c r="M3959" s="5"/>
      <c r="O3959" t="s">
        <v>20</v>
      </c>
      <c r="P3959" s="4">
        <v>4</v>
      </c>
      <c r="Q3959" t="s">
        <v>28</v>
      </c>
      <c r="R3959" s="10" t="str">
        <f t="shared" si="122"/>
        <v>34-39</v>
      </c>
      <c r="S3959">
        <f t="shared" si="123"/>
        <v>13</v>
      </c>
    </row>
    <row r="3960" spans="1:19">
      <c r="A3960" t="s">
        <v>4034</v>
      </c>
      <c r="B3960" t="s">
        <v>13</v>
      </c>
      <c r="C3960" s="4">
        <v>30</v>
      </c>
      <c r="D3960" t="s">
        <v>24</v>
      </c>
      <c r="E3960" t="s">
        <v>43</v>
      </c>
      <c r="F3960" t="s">
        <v>26</v>
      </c>
      <c r="G3960" t="s">
        <v>17</v>
      </c>
      <c r="H3960" t="s">
        <v>51</v>
      </c>
      <c r="I3960" s="9">
        <v>45459</v>
      </c>
      <c r="J3960" s="9">
        <v>45475</v>
      </c>
      <c r="K3960" s="9">
        <v>45486</v>
      </c>
      <c r="L3960" t="s">
        <v>19</v>
      </c>
      <c r="M3960" s="4">
        <v>55924</v>
      </c>
      <c r="N3960">
        <v>4.8</v>
      </c>
      <c r="O3960" t="s">
        <v>20</v>
      </c>
      <c r="P3960" s="4">
        <v>3</v>
      </c>
      <c r="Q3960" t="s">
        <v>21</v>
      </c>
      <c r="R3960" s="10" t="str">
        <f t="shared" si="122"/>
        <v>28-33</v>
      </c>
      <c r="S3960">
        <f t="shared" si="123"/>
        <v>27</v>
      </c>
    </row>
    <row r="3961" spans="1:19">
      <c r="A3961" t="s">
        <v>4035</v>
      </c>
      <c r="B3961" t="s">
        <v>13</v>
      </c>
      <c r="C3961" s="4">
        <v>31</v>
      </c>
      <c r="D3961" t="s">
        <v>24</v>
      </c>
      <c r="E3961" t="s">
        <v>25</v>
      </c>
      <c r="F3961" t="s">
        <v>61</v>
      </c>
      <c r="G3961" t="s">
        <v>69</v>
      </c>
      <c r="H3961" t="s">
        <v>48</v>
      </c>
      <c r="I3961" s="9">
        <v>45459</v>
      </c>
      <c r="J3961" s="9">
        <v>45472</v>
      </c>
      <c r="K3961" s="9">
        <v>45477</v>
      </c>
      <c r="L3961" t="s">
        <v>19</v>
      </c>
      <c r="M3961" s="4">
        <v>52823</v>
      </c>
      <c r="N3961">
        <v>4.0999999999999996</v>
      </c>
      <c r="O3961" t="s">
        <v>20</v>
      </c>
      <c r="P3961" s="4">
        <v>5</v>
      </c>
      <c r="Q3961" t="s">
        <v>28</v>
      </c>
      <c r="R3961" s="10" t="str">
        <f t="shared" si="122"/>
        <v>28-33</v>
      </c>
      <c r="S3961">
        <f t="shared" si="123"/>
        <v>18</v>
      </c>
    </row>
    <row r="3962" spans="1:19">
      <c r="A3962" t="s">
        <v>4036</v>
      </c>
      <c r="B3962" t="s">
        <v>13</v>
      </c>
      <c r="C3962" s="4">
        <v>33</v>
      </c>
      <c r="D3962" t="s">
        <v>24</v>
      </c>
      <c r="E3962" t="s">
        <v>43</v>
      </c>
      <c r="F3962" t="s">
        <v>106</v>
      </c>
      <c r="G3962" t="s">
        <v>17</v>
      </c>
      <c r="H3962" t="s">
        <v>37</v>
      </c>
      <c r="I3962" s="9">
        <v>45459</v>
      </c>
      <c r="J3962" s="9">
        <v>45474</v>
      </c>
      <c r="K3962" s="9">
        <v>45483</v>
      </c>
      <c r="L3962" t="s">
        <v>19</v>
      </c>
      <c r="M3962" s="4">
        <v>143273</v>
      </c>
      <c r="N3962">
        <v>3.8</v>
      </c>
      <c r="O3962" t="s">
        <v>20</v>
      </c>
      <c r="P3962" s="4">
        <v>4</v>
      </c>
      <c r="Q3962" t="s">
        <v>28</v>
      </c>
      <c r="R3962" s="10" t="str">
        <f t="shared" si="122"/>
        <v>28-33</v>
      </c>
      <c r="S3962">
        <f t="shared" si="123"/>
        <v>24</v>
      </c>
    </row>
    <row r="3963" spans="1:19">
      <c r="A3963" t="s">
        <v>4037</v>
      </c>
      <c r="B3963" t="s">
        <v>13</v>
      </c>
      <c r="C3963" s="4">
        <v>28</v>
      </c>
      <c r="D3963" t="s">
        <v>24</v>
      </c>
      <c r="E3963" t="s">
        <v>25</v>
      </c>
      <c r="F3963" t="s">
        <v>73</v>
      </c>
      <c r="G3963" t="s">
        <v>32</v>
      </c>
      <c r="H3963" t="s">
        <v>18</v>
      </c>
      <c r="I3963" s="9">
        <v>45459</v>
      </c>
      <c r="J3963" s="9">
        <v>45477</v>
      </c>
      <c r="K3963" s="9">
        <v>45482</v>
      </c>
      <c r="L3963" t="s">
        <v>56</v>
      </c>
      <c r="M3963" s="5"/>
      <c r="P3963" s="4">
        <v>4</v>
      </c>
      <c r="Q3963" t="s">
        <v>28</v>
      </c>
      <c r="R3963" s="10" t="str">
        <f t="shared" si="122"/>
        <v>28-33</v>
      </c>
      <c r="S3963">
        <f t="shared" si="123"/>
        <v>23</v>
      </c>
    </row>
    <row r="3964" spans="1:19">
      <c r="A3964" t="s">
        <v>4038</v>
      </c>
      <c r="B3964" t="s">
        <v>13</v>
      </c>
      <c r="C3964" s="4">
        <v>25</v>
      </c>
      <c r="D3964" t="s">
        <v>24</v>
      </c>
      <c r="E3964" t="s">
        <v>43</v>
      </c>
      <c r="F3964" t="s">
        <v>61</v>
      </c>
      <c r="G3964" t="s">
        <v>17</v>
      </c>
      <c r="H3964" t="s">
        <v>18</v>
      </c>
      <c r="I3964" s="9">
        <v>45459</v>
      </c>
      <c r="J3964" s="9">
        <v>45470</v>
      </c>
      <c r="K3964" s="9">
        <v>45480</v>
      </c>
      <c r="L3964" t="s">
        <v>19</v>
      </c>
      <c r="M3964" s="4">
        <v>67764</v>
      </c>
      <c r="N3964">
        <v>4.4000000000000004</v>
      </c>
      <c r="O3964" t="s">
        <v>20</v>
      </c>
      <c r="P3964" s="4">
        <v>5</v>
      </c>
      <c r="Q3964" t="s">
        <v>28</v>
      </c>
      <c r="R3964" s="10" t="str">
        <f t="shared" si="122"/>
        <v>22-27</v>
      </c>
      <c r="S3964">
        <f t="shared" si="123"/>
        <v>21</v>
      </c>
    </row>
    <row r="3965" spans="1:19">
      <c r="A3965" t="s">
        <v>4039</v>
      </c>
      <c r="B3965" t="s">
        <v>30</v>
      </c>
      <c r="C3965" s="4">
        <v>33</v>
      </c>
      <c r="D3965" t="s">
        <v>129</v>
      </c>
      <c r="E3965" t="s">
        <v>205</v>
      </c>
      <c r="F3965" t="s">
        <v>50</v>
      </c>
      <c r="G3965" t="s">
        <v>27</v>
      </c>
      <c r="H3965" t="s">
        <v>48</v>
      </c>
      <c r="I3965" s="9">
        <v>45459</v>
      </c>
      <c r="J3965" s="9">
        <v>45477</v>
      </c>
      <c r="K3965" s="9">
        <v>45481</v>
      </c>
      <c r="L3965" t="s">
        <v>38</v>
      </c>
      <c r="M3965" s="5"/>
      <c r="P3965" s="4">
        <v>5</v>
      </c>
      <c r="Q3965" t="s">
        <v>63</v>
      </c>
      <c r="R3965" s="10" t="str">
        <f t="shared" si="122"/>
        <v>28-33</v>
      </c>
      <c r="S3965">
        <f t="shared" si="123"/>
        <v>22</v>
      </c>
    </row>
    <row r="3966" spans="1:19">
      <c r="A3966" t="s">
        <v>4040</v>
      </c>
      <c r="B3966" t="s">
        <v>13</v>
      </c>
      <c r="C3966" s="4">
        <v>23</v>
      </c>
      <c r="D3966" t="s">
        <v>24</v>
      </c>
      <c r="E3966" t="s">
        <v>43</v>
      </c>
      <c r="F3966" t="s">
        <v>61</v>
      </c>
      <c r="G3966" t="s">
        <v>17</v>
      </c>
      <c r="H3966" t="s">
        <v>51</v>
      </c>
      <c r="I3966" s="9">
        <v>45459</v>
      </c>
      <c r="J3966" s="9">
        <v>45477</v>
      </c>
      <c r="K3966" s="9">
        <v>45483</v>
      </c>
      <c r="L3966" t="s">
        <v>19</v>
      </c>
      <c r="M3966" s="4">
        <v>47136</v>
      </c>
      <c r="N3966">
        <v>4.8</v>
      </c>
      <c r="O3966" t="s">
        <v>45</v>
      </c>
      <c r="P3966" s="4">
        <v>4</v>
      </c>
      <c r="Q3966" t="s">
        <v>21</v>
      </c>
      <c r="R3966" s="10" t="str">
        <f t="shared" si="122"/>
        <v>22-27</v>
      </c>
      <c r="S3966">
        <f t="shared" si="123"/>
        <v>24</v>
      </c>
    </row>
    <row r="3967" spans="1:19">
      <c r="A3967" t="s">
        <v>4041</v>
      </c>
      <c r="B3967" t="s">
        <v>30</v>
      </c>
      <c r="C3967" s="4">
        <v>30</v>
      </c>
      <c r="D3967" t="s">
        <v>14</v>
      </c>
      <c r="E3967" t="s">
        <v>65</v>
      </c>
      <c r="F3967" t="s">
        <v>93</v>
      </c>
      <c r="G3967" t="s">
        <v>17</v>
      </c>
      <c r="H3967" t="s">
        <v>37</v>
      </c>
      <c r="I3967" s="9">
        <v>45460</v>
      </c>
      <c r="J3967" s="9">
        <v>45479</v>
      </c>
      <c r="K3967" s="9">
        <v>45488</v>
      </c>
      <c r="L3967" t="s">
        <v>19</v>
      </c>
      <c r="M3967" s="5"/>
      <c r="O3967" t="s">
        <v>20</v>
      </c>
      <c r="P3967" s="4">
        <v>4</v>
      </c>
      <c r="Q3967" t="s">
        <v>28</v>
      </c>
      <c r="R3967" s="10" t="str">
        <f t="shared" si="122"/>
        <v>28-33</v>
      </c>
      <c r="S3967">
        <f t="shared" si="123"/>
        <v>28</v>
      </c>
    </row>
    <row r="3968" spans="1:19">
      <c r="A3968" t="s">
        <v>4042</v>
      </c>
      <c r="B3968" t="s">
        <v>13</v>
      </c>
      <c r="C3968" s="4">
        <v>23</v>
      </c>
      <c r="D3968" t="s">
        <v>14</v>
      </c>
      <c r="E3968" t="s">
        <v>15</v>
      </c>
      <c r="F3968" t="s">
        <v>53</v>
      </c>
      <c r="G3968" t="s">
        <v>27</v>
      </c>
      <c r="H3968" t="s">
        <v>18</v>
      </c>
      <c r="I3968" s="9">
        <v>45460</v>
      </c>
      <c r="J3968" s="9">
        <v>45470</v>
      </c>
      <c r="K3968" s="9">
        <v>45476</v>
      </c>
      <c r="L3968" t="s">
        <v>38</v>
      </c>
      <c r="M3968" s="5"/>
      <c r="P3968" s="4">
        <v>5</v>
      </c>
      <c r="Q3968" t="s">
        <v>21</v>
      </c>
      <c r="R3968" s="10" t="str">
        <f t="shared" si="122"/>
        <v>22-27</v>
      </c>
      <c r="S3968">
        <f t="shared" si="123"/>
        <v>16</v>
      </c>
    </row>
    <row r="3969" spans="1:19">
      <c r="A3969" t="s">
        <v>4043</v>
      </c>
      <c r="B3969" t="s">
        <v>13</v>
      </c>
      <c r="C3969" s="4">
        <v>33</v>
      </c>
      <c r="D3969" t="s">
        <v>129</v>
      </c>
      <c r="E3969" t="s">
        <v>205</v>
      </c>
      <c r="F3969" t="s">
        <v>26</v>
      </c>
      <c r="G3969" t="s">
        <v>27</v>
      </c>
      <c r="H3969" t="s">
        <v>48</v>
      </c>
      <c r="I3969" s="9">
        <v>45461</v>
      </c>
      <c r="J3969" s="9">
        <v>45483</v>
      </c>
      <c r="K3969" s="9">
        <v>45495</v>
      </c>
      <c r="L3969" t="s">
        <v>19</v>
      </c>
      <c r="M3969" s="4">
        <v>65689</v>
      </c>
      <c r="N3969">
        <v>3.5</v>
      </c>
      <c r="O3969" t="s">
        <v>20</v>
      </c>
      <c r="P3969" s="5"/>
      <c r="Q3969" t="s">
        <v>28</v>
      </c>
      <c r="R3969" s="10" t="str">
        <f t="shared" si="122"/>
        <v>28-33</v>
      </c>
      <c r="S3969">
        <f t="shared" si="123"/>
        <v>34</v>
      </c>
    </row>
    <row r="3970" spans="1:19">
      <c r="A3970" t="s">
        <v>4044</v>
      </c>
      <c r="B3970" t="s">
        <v>30</v>
      </c>
      <c r="C3970" s="4">
        <v>35</v>
      </c>
      <c r="D3970" t="s">
        <v>24</v>
      </c>
      <c r="E3970" t="s">
        <v>43</v>
      </c>
      <c r="F3970" t="s">
        <v>61</v>
      </c>
      <c r="G3970" t="s">
        <v>17</v>
      </c>
      <c r="H3970" t="s">
        <v>18</v>
      </c>
      <c r="I3970" s="9">
        <v>45461</v>
      </c>
      <c r="J3970" s="9">
        <v>45476</v>
      </c>
      <c r="K3970" s="9">
        <v>45486</v>
      </c>
      <c r="L3970" t="s">
        <v>19</v>
      </c>
      <c r="M3970" s="4">
        <v>66404</v>
      </c>
      <c r="N3970">
        <v>4.9000000000000004</v>
      </c>
      <c r="O3970" t="s">
        <v>45</v>
      </c>
      <c r="P3970" s="5"/>
      <c r="Q3970" t="s">
        <v>28</v>
      </c>
      <c r="R3970" s="10" t="str">
        <f t="shared" si="122"/>
        <v>34-39</v>
      </c>
      <c r="S3970">
        <f t="shared" si="123"/>
        <v>25</v>
      </c>
    </row>
    <row r="3971" spans="1:19">
      <c r="A3971" t="s">
        <v>4045</v>
      </c>
      <c r="B3971" t="s">
        <v>13</v>
      </c>
      <c r="C3971" s="4">
        <v>33</v>
      </c>
      <c r="D3971" t="s">
        <v>24</v>
      </c>
      <c r="E3971" t="s">
        <v>25</v>
      </c>
      <c r="F3971" t="s">
        <v>50</v>
      </c>
      <c r="G3971" t="s">
        <v>17</v>
      </c>
      <c r="H3971" t="s">
        <v>51</v>
      </c>
      <c r="I3971" s="9">
        <v>45461</v>
      </c>
      <c r="J3971" s="9">
        <v>45477</v>
      </c>
      <c r="K3971" s="9">
        <v>45488</v>
      </c>
      <c r="L3971" t="s">
        <v>38</v>
      </c>
      <c r="M3971" s="5"/>
      <c r="P3971" s="4">
        <v>4</v>
      </c>
      <c r="Q3971" t="s">
        <v>21</v>
      </c>
      <c r="R3971" s="10" t="str">
        <f t="shared" ref="R3971:R4034" si="124">IF(AND(C3971&gt;=22,C3971&lt;=27),"22-27",
 IF(AND(C3971&gt;=28,C3971&lt;=33),"28-33",
 IF(AND(C3971&gt;=34,C3971&lt;=39),"34-39",
 IF(AND(C3971&gt;=40,C3971&lt;=45),"40-45",
 IF(AND(C3971&gt;=46,C3971&lt;=51),"46-51",
 IF(AND(C3971&gt;=52,C3971&lt;=57),"52-57","Other"))))))</f>
        <v>28-33</v>
      </c>
      <c r="S3971">
        <f t="shared" ref="S3971:S4034" si="125">K3971-I3971</f>
        <v>27</v>
      </c>
    </row>
    <row r="3972" spans="1:19">
      <c r="A3972" t="s">
        <v>4046</v>
      </c>
      <c r="B3972" t="s">
        <v>23</v>
      </c>
      <c r="C3972" s="4">
        <v>33</v>
      </c>
      <c r="D3972" t="s">
        <v>14</v>
      </c>
      <c r="E3972" t="s">
        <v>15</v>
      </c>
      <c r="F3972" t="s">
        <v>61</v>
      </c>
      <c r="G3972" t="s">
        <v>32</v>
      </c>
      <c r="H3972" t="s">
        <v>18</v>
      </c>
      <c r="I3972" s="9">
        <v>45461</v>
      </c>
      <c r="J3972" s="9">
        <v>45479</v>
      </c>
      <c r="K3972" s="9">
        <v>45483</v>
      </c>
      <c r="L3972" t="s">
        <v>38</v>
      </c>
      <c r="M3972" s="5"/>
      <c r="P3972" s="4">
        <v>4</v>
      </c>
      <c r="Q3972" t="s">
        <v>28</v>
      </c>
      <c r="R3972" s="10" t="str">
        <f t="shared" si="124"/>
        <v>28-33</v>
      </c>
      <c r="S3972">
        <f t="shared" si="125"/>
        <v>22</v>
      </c>
    </row>
    <row r="3973" spans="1:19">
      <c r="A3973" t="s">
        <v>4047</v>
      </c>
      <c r="B3973" t="s">
        <v>13</v>
      </c>
      <c r="C3973" s="4">
        <v>32</v>
      </c>
      <c r="D3973" t="s">
        <v>14</v>
      </c>
      <c r="E3973" t="s">
        <v>15</v>
      </c>
      <c r="F3973" t="s">
        <v>50</v>
      </c>
      <c r="G3973" t="s">
        <v>27</v>
      </c>
      <c r="H3973" t="s">
        <v>48</v>
      </c>
      <c r="I3973" s="9">
        <v>45462</v>
      </c>
      <c r="J3973" s="9">
        <v>45480</v>
      </c>
      <c r="K3973" s="9">
        <v>45491</v>
      </c>
      <c r="L3973" t="s">
        <v>19</v>
      </c>
      <c r="M3973" s="5"/>
      <c r="O3973" t="s">
        <v>20</v>
      </c>
      <c r="P3973" s="4">
        <v>4</v>
      </c>
      <c r="Q3973" t="s">
        <v>21</v>
      </c>
      <c r="R3973" s="10" t="str">
        <f t="shared" si="124"/>
        <v>28-33</v>
      </c>
      <c r="S3973">
        <f t="shared" si="125"/>
        <v>29</v>
      </c>
    </row>
    <row r="3974" spans="1:19">
      <c r="A3974" t="s">
        <v>4048</v>
      </c>
      <c r="B3974" t="s">
        <v>13</v>
      </c>
      <c r="C3974" s="4">
        <v>25</v>
      </c>
      <c r="D3974" t="s">
        <v>58</v>
      </c>
      <c r="E3974" t="s">
        <v>111</v>
      </c>
      <c r="F3974" t="s">
        <v>78</v>
      </c>
      <c r="G3974" t="s">
        <v>17</v>
      </c>
      <c r="H3974" t="s">
        <v>51</v>
      </c>
      <c r="I3974" s="9">
        <v>45462</v>
      </c>
      <c r="J3974" s="9">
        <v>45478</v>
      </c>
      <c r="K3974" s="9">
        <v>45488</v>
      </c>
      <c r="L3974" t="s">
        <v>19</v>
      </c>
      <c r="M3974" s="4">
        <v>49613</v>
      </c>
      <c r="N3974">
        <v>3.9</v>
      </c>
      <c r="O3974" t="s">
        <v>45</v>
      </c>
      <c r="P3974" s="4">
        <v>1</v>
      </c>
      <c r="Q3974" t="s">
        <v>28</v>
      </c>
      <c r="R3974" s="10" t="str">
        <f t="shared" si="124"/>
        <v>22-27</v>
      </c>
      <c r="S3974">
        <f t="shared" si="125"/>
        <v>26</v>
      </c>
    </row>
    <row r="3975" spans="1:19">
      <c r="A3975" t="s">
        <v>4049</v>
      </c>
      <c r="B3975" t="s">
        <v>30</v>
      </c>
      <c r="C3975" s="4">
        <v>39</v>
      </c>
      <c r="D3975" t="s">
        <v>24</v>
      </c>
      <c r="E3975" t="s">
        <v>25</v>
      </c>
      <c r="F3975" t="s">
        <v>106</v>
      </c>
      <c r="G3975" t="s">
        <v>32</v>
      </c>
      <c r="H3975" t="s">
        <v>18</v>
      </c>
      <c r="I3975" s="9">
        <v>45462</v>
      </c>
      <c r="J3975" s="9">
        <v>45471</v>
      </c>
      <c r="K3975" s="9">
        <v>45481</v>
      </c>
      <c r="L3975" t="s">
        <v>19</v>
      </c>
      <c r="M3975" s="5"/>
      <c r="O3975" t="s">
        <v>20</v>
      </c>
      <c r="P3975" s="4">
        <v>5</v>
      </c>
      <c r="Q3975" t="s">
        <v>28</v>
      </c>
      <c r="R3975" s="10" t="str">
        <f t="shared" si="124"/>
        <v>34-39</v>
      </c>
      <c r="S3975">
        <f t="shared" si="125"/>
        <v>19</v>
      </c>
    </row>
    <row r="3976" spans="1:19">
      <c r="A3976" t="s">
        <v>4050</v>
      </c>
      <c r="B3976" t="s">
        <v>13</v>
      </c>
      <c r="C3976" s="4">
        <v>23</v>
      </c>
      <c r="D3976" t="s">
        <v>58</v>
      </c>
      <c r="E3976" t="s">
        <v>111</v>
      </c>
      <c r="F3976" t="s">
        <v>61</v>
      </c>
      <c r="G3976" t="s">
        <v>17</v>
      </c>
      <c r="H3976" t="s">
        <v>37</v>
      </c>
      <c r="I3976" s="9">
        <v>45462</v>
      </c>
      <c r="J3976" s="9">
        <v>45474</v>
      </c>
      <c r="K3976" s="9">
        <v>45478</v>
      </c>
      <c r="L3976" t="s">
        <v>19</v>
      </c>
      <c r="M3976" s="4">
        <v>55488</v>
      </c>
      <c r="N3976">
        <v>4.5</v>
      </c>
      <c r="O3976" t="s">
        <v>20</v>
      </c>
      <c r="P3976" s="5"/>
      <c r="Q3976" t="s">
        <v>28</v>
      </c>
      <c r="R3976" s="10" t="str">
        <f t="shared" si="124"/>
        <v>22-27</v>
      </c>
      <c r="S3976">
        <f t="shared" si="125"/>
        <v>16</v>
      </c>
    </row>
    <row r="3977" spans="1:19">
      <c r="A3977" t="s">
        <v>4051</v>
      </c>
      <c r="B3977" t="s">
        <v>23</v>
      </c>
      <c r="C3977" s="4">
        <v>27</v>
      </c>
      <c r="D3977" t="s">
        <v>24</v>
      </c>
      <c r="E3977" t="s">
        <v>43</v>
      </c>
      <c r="F3977" t="s">
        <v>78</v>
      </c>
      <c r="G3977" t="s">
        <v>17</v>
      </c>
      <c r="H3977" t="s">
        <v>48</v>
      </c>
      <c r="I3977" s="9">
        <v>45462</v>
      </c>
      <c r="J3977" s="9">
        <v>45477</v>
      </c>
      <c r="K3977" s="9">
        <v>45485</v>
      </c>
      <c r="L3977" t="s">
        <v>19</v>
      </c>
      <c r="M3977" s="4">
        <v>45289</v>
      </c>
      <c r="N3977">
        <v>3.8</v>
      </c>
      <c r="O3977" t="s">
        <v>20</v>
      </c>
      <c r="P3977" s="4">
        <v>4</v>
      </c>
      <c r="Q3977" t="s">
        <v>21</v>
      </c>
      <c r="R3977" s="10" t="str">
        <f t="shared" si="124"/>
        <v>22-27</v>
      </c>
      <c r="S3977">
        <f t="shared" si="125"/>
        <v>23</v>
      </c>
    </row>
    <row r="3978" spans="1:19">
      <c r="A3978" t="s">
        <v>4052</v>
      </c>
      <c r="B3978" t="s">
        <v>13</v>
      </c>
      <c r="C3978" s="4">
        <v>39</v>
      </c>
      <c r="D3978" t="s">
        <v>40</v>
      </c>
      <c r="E3978" t="s">
        <v>253</v>
      </c>
      <c r="F3978" t="s">
        <v>44</v>
      </c>
      <c r="G3978" t="s">
        <v>32</v>
      </c>
      <c r="H3978" t="s">
        <v>48</v>
      </c>
      <c r="I3978" s="9">
        <v>45462</v>
      </c>
      <c r="J3978" s="9">
        <v>45476</v>
      </c>
      <c r="K3978" s="9">
        <v>45486</v>
      </c>
      <c r="L3978" t="s">
        <v>19</v>
      </c>
      <c r="M3978" s="4">
        <v>72612</v>
      </c>
      <c r="N3978">
        <v>4</v>
      </c>
      <c r="O3978" t="s">
        <v>20</v>
      </c>
      <c r="P3978" s="4">
        <v>1</v>
      </c>
      <c r="Q3978" t="s">
        <v>21</v>
      </c>
      <c r="R3978" s="10" t="str">
        <f t="shared" si="124"/>
        <v>34-39</v>
      </c>
      <c r="S3978">
        <f t="shared" si="125"/>
        <v>24</v>
      </c>
    </row>
    <row r="3979" spans="1:19">
      <c r="A3979" t="s">
        <v>4053</v>
      </c>
      <c r="B3979" t="s">
        <v>13</v>
      </c>
      <c r="C3979" s="4">
        <v>29</v>
      </c>
      <c r="D3979" t="s">
        <v>14</v>
      </c>
      <c r="E3979" t="s">
        <v>65</v>
      </c>
      <c r="F3979" t="s">
        <v>96</v>
      </c>
      <c r="G3979" t="s">
        <v>17</v>
      </c>
      <c r="H3979" t="s">
        <v>37</v>
      </c>
      <c r="I3979" s="9">
        <v>45463</v>
      </c>
      <c r="J3979" s="9">
        <v>45472</v>
      </c>
      <c r="K3979" s="9">
        <v>45480</v>
      </c>
      <c r="L3979" t="s">
        <v>19</v>
      </c>
      <c r="M3979" s="4">
        <v>48405</v>
      </c>
      <c r="N3979">
        <v>4.8</v>
      </c>
      <c r="O3979" t="s">
        <v>45</v>
      </c>
      <c r="P3979" s="4">
        <v>4</v>
      </c>
      <c r="Q3979" t="s">
        <v>28</v>
      </c>
      <c r="R3979" s="10" t="str">
        <f t="shared" si="124"/>
        <v>28-33</v>
      </c>
      <c r="S3979">
        <f t="shared" si="125"/>
        <v>17</v>
      </c>
    </row>
    <row r="3980" spans="1:19">
      <c r="A3980" t="s">
        <v>4054</v>
      </c>
      <c r="B3980" t="s">
        <v>13</v>
      </c>
      <c r="C3980" s="4">
        <v>40</v>
      </c>
      <c r="D3980" t="s">
        <v>34</v>
      </c>
      <c r="E3980" t="s">
        <v>35</v>
      </c>
      <c r="F3980" t="s">
        <v>50</v>
      </c>
      <c r="G3980" t="s">
        <v>32</v>
      </c>
      <c r="H3980" t="s">
        <v>37</v>
      </c>
      <c r="I3980" s="9">
        <v>45463</v>
      </c>
      <c r="J3980" s="9">
        <v>45485</v>
      </c>
      <c r="K3980" s="9">
        <v>45490</v>
      </c>
      <c r="L3980" t="s">
        <v>19</v>
      </c>
      <c r="M3980" s="4">
        <v>59133</v>
      </c>
      <c r="N3980">
        <v>3.6</v>
      </c>
      <c r="O3980" t="s">
        <v>45</v>
      </c>
      <c r="P3980" s="4">
        <v>5</v>
      </c>
      <c r="Q3980" t="s">
        <v>28</v>
      </c>
      <c r="R3980" s="10" t="str">
        <f t="shared" si="124"/>
        <v>40-45</v>
      </c>
      <c r="S3980">
        <f t="shared" si="125"/>
        <v>27</v>
      </c>
    </row>
    <row r="3981" spans="1:19">
      <c r="A3981" t="s">
        <v>4055</v>
      </c>
      <c r="B3981" t="s">
        <v>13</v>
      </c>
      <c r="C3981" s="4">
        <v>25</v>
      </c>
      <c r="D3981" t="s">
        <v>83</v>
      </c>
      <c r="E3981" t="s">
        <v>117</v>
      </c>
      <c r="F3981" t="s">
        <v>16</v>
      </c>
      <c r="G3981" t="s">
        <v>17</v>
      </c>
      <c r="H3981" t="s">
        <v>67</v>
      </c>
      <c r="I3981" s="9">
        <v>45463</v>
      </c>
      <c r="J3981" s="9">
        <v>45483</v>
      </c>
      <c r="K3981" s="9">
        <v>45494</v>
      </c>
      <c r="L3981" t="s">
        <v>38</v>
      </c>
      <c r="M3981" s="5"/>
      <c r="P3981" s="4">
        <v>4</v>
      </c>
      <c r="Q3981" t="s">
        <v>28</v>
      </c>
      <c r="R3981" s="10" t="str">
        <f t="shared" si="124"/>
        <v>22-27</v>
      </c>
      <c r="S3981">
        <f t="shared" si="125"/>
        <v>31</v>
      </c>
    </row>
    <row r="3982" spans="1:19">
      <c r="A3982" t="s">
        <v>4056</v>
      </c>
      <c r="B3982" t="s">
        <v>30</v>
      </c>
      <c r="C3982" s="4">
        <v>30</v>
      </c>
      <c r="D3982" t="s">
        <v>24</v>
      </c>
      <c r="E3982" t="s">
        <v>43</v>
      </c>
      <c r="F3982" t="s">
        <v>78</v>
      </c>
      <c r="G3982" t="s">
        <v>27</v>
      </c>
      <c r="H3982" t="s">
        <v>18</v>
      </c>
      <c r="I3982" s="9">
        <v>45464</v>
      </c>
      <c r="J3982" s="9">
        <v>45479</v>
      </c>
      <c r="K3982" s="9">
        <v>45491</v>
      </c>
      <c r="L3982" t="s">
        <v>38</v>
      </c>
      <c r="M3982" s="5"/>
      <c r="P3982" s="4">
        <v>2</v>
      </c>
      <c r="Q3982" t="s">
        <v>21</v>
      </c>
      <c r="R3982" s="10" t="str">
        <f t="shared" si="124"/>
        <v>28-33</v>
      </c>
      <c r="S3982">
        <f t="shared" si="125"/>
        <v>27</v>
      </c>
    </row>
    <row r="3983" spans="1:19">
      <c r="A3983" t="s">
        <v>4057</v>
      </c>
      <c r="B3983" t="s">
        <v>30</v>
      </c>
      <c r="C3983" s="4">
        <v>29</v>
      </c>
      <c r="D3983" t="s">
        <v>129</v>
      </c>
      <c r="E3983" t="s">
        <v>205</v>
      </c>
      <c r="F3983" t="s">
        <v>44</v>
      </c>
      <c r="G3983" t="s">
        <v>27</v>
      </c>
      <c r="H3983" t="s">
        <v>18</v>
      </c>
      <c r="I3983" s="9">
        <v>45464</v>
      </c>
      <c r="J3983" s="9">
        <v>45476</v>
      </c>
      <c r="K3983" s="9">
        <v>45485</v>
      </c>
      <c r="L3983" t="s">
        <v>19</v>
      </c>
      <c r="M3983" s="5"/>
      <c r="O3983" t="s">
        <v>45</v>
      </c>
      <c r="P3983" s="4">
        <v>4</v>
      </c>
      <c r="Q3983" t="s">
        <v>28</v>
      </c>
      <c r="R3983" s="10" t="str">
        <f t="shared" si="124"/>
        <v>28-33</v>
      </c>
      <c r="S3983">
        <f t="shared" si="125"/>
        <v>21</v>
      </c>
    </row>
    <row r="3984" spans="1:19">
      <c r="A3984" t="s">
        <v>4058</v>
      </c>
      <c r="B3984" t="s">
        <v>13</v>
      </c>
      <c r="C3984" s="4">
        <v>27</v>
      </c>
      <c r="D3984" t="s">
        <v>14</v>
      </c>
      <c r="E3984" t="s">
        <v>15</v>
      </c>
      <c r="F3984" t="s">
        <v>16</v>
      </c>
      <c r="G3984" t="s">
        <v>27</v>
      </c>
      <c r="H3984" t="s">
        <v>51</v>
      </c>
      <c r="I3984" s="9">
        <v>45464</v>
      </c>
      <c r="J3984" s="9">
        <v>45474</v>
      </c>
      <c r="K3984" s="9">
        <v>45485</v>
      </c>
      <c r="L3984" t="s">
        <v>19</v>
      </c>
      <c r="M3984" s="5"/>
      <c r="O3984" t="s">
        <v>20</v>
      </c>
      <c r="P3984" s="4">
        <v>5</v>
      </c>
      <c r="Q3984" t="s">
        <v>28</v>
      </c>
      <c r="R3984" s="10" t="str">
        <f t="shared" si="124"/>
        <v>22-27</v>
      </c>
      <c r="S3984">
        <f t="shared" si="125"/>
        <v>21</v>
      </c>
    </row>
    <row r="3985" spans="1:19">
      <c r="A3985" t="s">
        <v>4059</v>
      </c>
      <c r="B3985" t="s">
        <v>13</v>
      </c>
      <c r="C3985" s="4">
        <v>38</v>
      </c>
      <c r="D3985" t="s">
        <v>83</v>
      </c>
      <c r="E3985" t="s">
        <v>84</v>
      </c>
      <c r="F3985" t="s">
        <v>50</v>
      </c>
      <c r="G3985" t="s">
        <v>27</v>
      </c>
      <c r="H3985" t="s">
        <v>18</v>
      </c>
      <c r="I3985" s="9">
        <v>45464</v>
      </c>
      <c r="J3985" s="9">
        <v>45474</v>
      </c>
      <c r="K3985" s="9">
        <v>45483</v>
      </c>
      <c r="L3985" t="s">
        <v>19</v>
      </c>
      <c r="M3985" s="5"/>
      <c r="O3985" t="s">
        <v>20</v>
      </c>
      <c r="P3985" s="5"/>
      <c r="Q3985" t="s">
        <v>28</v>
      </c>
      <c r="R3985" s="10" t="str">
        <f t="shared" si="124"/>
        <v>34-39</v>
      </c>
      <c r="S3985">
        <f t="shared" si="125"/>
        <v>19</v>
      </c>
    </row>
    <row r="3986" spans="1:19">
      <c r="A3986" t="s">
        <v>4060</v>
      </c>
      <c r="B3986" t="s">
        <v>30</v>
      </c>
      <c r="C3986" s="4">
        <v>33</v>
      </c>
      <c r="D3986" t="s">
        <v>24</v>
      </c>
      <c r="E3986" t="s">
        <v>25</v>
      </c>
      <c r="F3986" t="s">
        <v>53</v>
      </c>
      <c r="G3986" t="s">
        <v>17</v>
      </c>
      <c r="H3986" t="s">
        <v>48</v>
      </c>
      <c r="I3986" s="9">
        <v>45465</v>
      </c>
      <c r="J3986" s="9">
        <v>45483</v>
      </c>
      <c r="K3986" s="9">
        <v>45495</v>
      </c>
      <c r="L3986" t="s">
        <v>19</v>
      </c>
      <c r="M3986" s="4">
        <v>69427</v>
      </c>
      <c r="N3986">
        <v>4</v>
      </c>
      <c r="O3986" t="s">
        <v>20</v>
      </c>
      <c r="P3986" s="4">
        <v>5</v>
      </c>
      <c r="Q3986" t="s">
        <v>28</v>
      </c>
      <c r="R3986" s="10" t="str">
        <f t="shared" si="124"/>
        <v>28-33</v>
      </c>
      <c r="S3986">
        <f t="shared" si="125"/>
        <v>30</v>
      </c>
    </row>
    <row r="3987" spans="1:19">
      <c r="A3987" t="s">
        <v>4061</v>
      </c>
      <c r="B3987" t="s">
        <v>23</v>
      </c>
      <c r="C3987" s="4">
        <v>33</v>
      </c>
      <c r="D3987" t="s">
        <v>24</v>
      </c>
      <c r="E3987" t="s">
        <v>43</v>
      </c>
      <c r="F3987" t="s">
        <v>31</v>
      </c>
      <c r="G3987" t="s">
        <v>17</v>
      </c>
      <c r="H3987" t="s">
        <v>48</v>
      </c>
      <c r="I3987" s="9">
        <v>45465</v>
      </c>
      <c r="J3987" s="9">
        <v>45487</v>
      </c>
      <c r="K3987" s="9">
        <v>45496</v>
      </c>
      <c r="L3987" t="s">
        <v>38</v>
      </c>
      <c r="M3987" s="5"/>
      <c r="P3987" s="4">
        <v>4</v>
      </c>
      <c r="Q3987" t="s">
        <v>28</v>
      </c>
      <c r="R3987" s="10" t="str">
        <f t="shared" si="124"/>
        <v>28-33</v>
      </c>
      <c r="S3987">
        <f t="shared" si="125"/>
        <v>31</v>
      </c>
    </row>
    <row r="3988" spans="1:19">
      <c r="A3988" t="s">
        <v>4062</v>
      </c>
      <c r="B3988" t="s">
        <v>13</v>
      </c>
      <c r="C3988" s="4">
        <v>25</v>
      </c>
      <c r="D3988" t="s">
        <v>14</v>
      </c>
      <c r="E3988" t="s">
        <v>15</v>
      </c>
      <c r="F3988" t="s">
        <v>78</v>
      </c>
      <c r="G3988" t="s">
        <v>17</v>
      </c>
      <c r="H3988" t="s">
        <v>67</v>
      </c>
      <c r="I3988" s="9">
        <v>45465</v>
      </c>
      <c r="J3988" s="9">
        <v>45477</v>
      </c>
      <c r="K3988" s="9">
        <v>45482</v>
      </c>
      <c r="L3988" t="s">
        <v>19</v>
      </c>
      <c r="M3988" s="4">
        <v>55977</v>
      </c>
      <c r="N3988">
        <v>4.7</v>
      </c>
      <c r="O3988" t="s">
        <v>20</v>
      </c>
      <c r="P3988" s="4">
        <v>3</v>
      </c>
      <c r="Q3988" t="s">
        <v>28</v>
      </c>
      <c r="R3988" s="10" t="str">
        <f t="shared" si="124"/>
        <v>22-27</v>
      </c>
      <c r="S3988">
        <f t="shared" si="125"/>
        <v>17</v>
      </c>
    </row>
    <row r="3989" spans="1:19">
      <c r="A3989" t="s">
        <v>4063</v>
      </c>
      <c r="B3989" t="s">
        <v>13</v>
      </c>
      <c r="C3989" s="4">
        <v>23</v>
      </c>
      <c r="D3989" t="s">
        <v>14</v>
      </c>
      <c r="E3989" t="s">
        <v>15</v>
      </c>
      <c r="F3989" t="s">
        <v>36</v>
      </c>
      <c r="G3989" t="s">
        <v>17</v>
      </c>
      <c r="H3989" t="s">
        <v>18</v>
      </c>
      <c r="I3989" s="9">
        <v>45466</v>
      </c>
      <c r="J3989" s="9">
        <v>45487</v>
      </c>
      <c r="K3989" s="9">
        <v>45493</v>
      </c>
      <c r="L3989" t="s">
        <v>19</v>
      </c>
      <c r="M3989" s="4">
        <v>61513</v>
      </c>
      <c r="N3989">
        <v>3.5</v>
      </c>
      <c r="O3989" t="s">
        <v>20</v>
      </c>
      <c r="P3989" s="4">
        <v>5</v>
      </c>
      <c r="Q3989" t="s">
        <v>28</v>
      </c>
      <c r="R3989" s="10" t="str">
        <f t="shared" si="124"/>
        <v>22-27</v>
      </c>
      <c r="S3989">
        <f t="shared" si="125"/>
        <v>27</v>
      </c>
    </row>
    <row r="3990" spans="1:19">
      <c r="A3990" t="s">
        <v>4064</v>
      </c>
      <c r="B3990" t="s">
        <v>13</v>
      </c>
      <c r="C3990" s="4">
        <v>40</v>
      </c>
      <c r="D3990" t="s">
        <v>58</v>
      </c>
      <c r="E3990" t="s">
        <v>111</v>
      </c>
      <c r="F3990" t="s">
        <v>31</v>
      </c>
      <c r="G3990" t="s">
        <v>17</v>
      </c>
      <c r="H3990" t="s">
        <v>51</v>
      </c>
      <c r="I3990" s="9">
        <v>45466</v>
      </c>
      <c r="J3990" s="9">
        <v>45477</v>
      </c>
      <c r="K3990" s="9">
        <v>45487</v>
      </c>
      <c r="L3990" t="s">
        <v>19</v>
      </c>
      <c r="M3990" s="4">
        <v>82529</v>
      </c>
      <c r="N3990">
        <v>4.5</v>
      </c>
      <c r="O3990" t="s">
        <v>20</v>
      </c>
      <c r="P3990" s="4">
        <v>4</v>
      </c>
      <c r="Q3990" t="s">
        <v>21</v>
      </c>
      <c r="R3990" s="10" t="str">
        <f t="shared" si="124"/>
        <v>40-45</v>
      </c>
      <c r="S3990">
        <f t="shared" si="125"/>
        <v>21</v>
      </c>
    </row>
    <row r="3991" spans="1:19">
      <c r="A3991" t="s">
        <v>4065</v>
      </c>
      <c r="B3991" t="s">
        <v>30</v>
      </c>
      <c r="C3991" s="4">
        <v>25</v>
      </c>
      <c r="D3991" t="s">
        <v>24</v>
      </c>
      <c r="E3991" t="s">
        <v>43</v>
      </c>
      <c r="F3991" t="s">
        <v>36</v>
      </c>
      <c r="G3991" t="s">
        <v>27</v>
      </c>
      <c r="H3991" t="s">
        <v>18</v>
      </c>
      <c r="I3991" s="9">
        <v>45466</v>
      </c>
      <c r="J3991" s="9">
        <v>45482</v>
      </c>
      <c r="K3991" s="9">
        <v>45494</v>
      </c>
      <c r="L3991" t="s">
        <v>19</v>
      </c>
      <c r="M3991" s="4">
        <v>74006</v>
      </c>
      <c r="N3991">
        <v>4.4000000000000004</v>
      </c>
      <c r="O3991" t="s">
        <v>20</v>
      </c>
      <c r="P3991" s="4">
        <v>5</v>
      </c>
      <c r="Q3991" t="s">
        <v>21</v>
      </c>
      <c r="R3991" s="10" t="str">
        <f t="shared" si="124"/>
        <v>22-27</v>
      </c>
      <c r="S3991">
        <f t="shared" si="125"/>
        <v>28</v>
      </c>
    </row>
    <row r="3992" spans="1:19">
      <c r="A3992" t="s">
        <v>4066</v>
      </c>
      <c r="B3992" t="s">
        <v>13</v>
      </c>
      <c r="C3992" s="4">
        <v>29</v>
      </c>
      <c r="D3992" t="s">
        <v>24</v>
      </c>
      <c r="E3992" t="s">
        <v>43</v>
      </c>
      <c r="F3992" t="s">
        <v>26</v>
      </c>
      <c r="G3992" t="s">
        <v>27</v>
      </c>
      <c r="H3992" t="s">
        <v>18</v>
      </c>
      <c r="I3992" s="9">
        <v>45466</v>
      </c>
      <c r="J3992" s="9">
        <v>45480</v>
      </c>
      <c r="K3992" s="9">
        <v>45490</v>
      </c>
      <c r="L3992" t="s">
        <v>19</v>
      </c>
      <c r="M3992" s="4">
        <v>50801</v>
      </c>
      <c r="N3992">
        <v>4.8</v>
      </c>
      <c r="O3992" t="s">
        <v>45</v>
      </c>
      <c r="P3992" s="4">
        <v>1</v>
      </c>
      <c r="Q3992" t="s">
        <v>28</v>
      </c>
      <c r="R3992" s="10" t="str">
        <f t="shared" si="124"/>
        <v>28-33</v>
      </c>
      <c r="S3992">
        <f t="shared" si="125"/>
        <v>24</v>
      </c>
    </row>
    <row r="3993" spans="1:19">
      <c r="A3993" t="s">
        <v>4067</v>
      </c>
      <c r="B3993" t="s">
        <v>13</v>
      </c>
      <c r="C3993" s="4">
        <v>25</v>
      </c>
      <c r="D3993" t="s">
        <v>40</v>
      </c>
      <c r="E3993" t="s">
        <v>41</v>
      </c>
      <c r="F3993" t="s">
        <v>16</v>
      </c>
      <c r="G3993" t="s">
        <v>17</v>
      </c>
      <c r="H3993" t="s">
        <v>37</v>
      </c>
      <c r="I3993" s="9">
        <v>45466</v>
      </c>
      <c r="J3993" s="9">
        <v>45478</v>
      </c>
      <c r="K3993" s="9">
        <v>45483</v>
      </c>
      <c r="L3993" t="s">
        <v>38</v>
      </c>
      <c r="M3993" s="5"/>
      <c r="P3993" s="4">
        <v>5</v>
      </c>
      <c r="Q3993" t="s">
        <v>28</v>
      </c>
      <c r="R3993" s="10" t="str">
        <f t="shared" si="124"/>
        <v>22-27</v>
      </c>
      <c r="S3993">
        <f t="shared" si="125"/>
        <v>17</v>
      </c>
    </row>
    <row r="3994" spans="1:19">
      <c r="A3994" t="s">
        <v>4068</v>
      </c>
      <c r="B3994" t="s">
        <v>30</v>
      </c>
      <c r="C3994" s="4">
        <v>24</v>
      </c>
      <c r="D3994" t="s">
        <v>83</v>
      </c>
      <c r="E3994" t="s">
        <v>117</v>
      </c>
      <c r="F3994" t="s">
        <v>78</v>
      </c>
      <c r="G3994" t="s">
        <v>27</v>
      </c>
      <c r="H3994" t="s">
        <v>18</v>
      </c>
      <c r="I3994" s="9">
        <v>45466</v>
      </c>
      <c r="J3994" s="9">
        <v>45483</v>
      </c>
      <c r="K3994" s="9">
        <v>45489</v>
      </c>
      <c r="L3994" t="s">
        <v>19</v>
      </c>
      <c r="M3994" s="4">
        <v>57335</v>
      </c>
      <c r="N3994">
        <v>4.5999999999999996</v>
      </c>
      <c r="O3994" t="s">
        <v>20</v>
      </c>
      <c r="P3994" s="4">
        <v>5</v>
      </c>
      <c r="Q3994" t="s">
        <v>21</v>
      </c>
      <c r="R3994" s="10" t="str">
        <f t="shared" si="124"/>
        <v>22-27</v>
      </c>
      <c r="S3994">
        <f t="shared" si="125"/>
        <v>23</v>
      </c>
    </row>
    <row r="3995" spans="1:19">
      <c r="A3995" t="s">
        <v>4069</v>
      </c>
      <c r="B3995" t="s">
        <v>13</v>
      </c>
      <c r="C3995" s="4">
        <v>27</v>
      </c>
      <c r="D3995" t="s">
        <v>129</v>
      </c>
      <c r="E3995" t="s">
        <v>205</v>
      </c>
      <c r="F3995" t="s">
        <v>53</v>
      </c>
      <c r="G3995" t="s">
        <v>27</v>
      </c>
      <c r="H3995" t="s">
        <v>18</v>
      </c>
      <c r="I3995" s="9">
        <v>45467</v>
      </c>
      <c r="J3995" s="9">
        <v>45475</v>
      </c>
      <c r="K3995" s="9">
        <v>45479</v>
      </c>
      <c r="L3995" t="s">
        <v>19</v>
      </c>
      <c r="M3995" s="4">
        <v>81411</v>
      </c>
      <c r="N3995">
        <v>4.5999999999999996</v>
      </c>
      <c r="O3995" t="s">
        <v>20</v>
      </c>
      <c r="P3995" s="4">
        <v>5</v>
      </c>
      <c r="Q3995" t="s">
        <v>28</v>
      </c>
      <c r="R3995" s="10" t="str">
        <f t="shared" si="124"/>
        <v>22-27</v>
      </c>
      <c r="S3995">
        <f t="shared" si="125"/>
        <v>12</v>
      </c>
    </row>
    <row r="3996" spans="1:19">
      <c r="A3996" t="s">
        <v>4070</v>
      </c>
      <c r="B3996" t="s">
        <v>13</v>
      </c>
      <c r="C3996" s="4">
        <v>24</v>
      </c>
      <c r="D3996" t="s">
        <v>83</v>
      </c>
      <c r="E3996" t="s">
        <v>84</v>
      </c>
      <c r="F3996" t="s">
        <v>61</v>
      </c>
      <c r="G3996" t="s">
        <v>27</v>
      </c>
      <c r="H3996" t="s">
        <v>51</v>
      </c>
      <c r="I3996" s="9">
        <v>45467</v>
      </c>
      <c r="J3996" s="9">
        <v>45483</v>
      </c>
      <c r="K3996" s="9">
        <v>45492</v>
      </c>
      <c r="L3996" t="s">
        <v>19</v>
      </c>
      <c r="M3996" s="4">
        <v>56557</v>
      </c>
      <c r="N3996">
        <v>4.4000000000000004</v>
      </c>
      <c r="O3996" t="s">
        <v>20</v>
      </c>
      <c r="P3996" s="4">
        <v>5</v>
      </c>
      <c r="Q3996" t="s">
        <v>28</v>
      </c>
      <c r="R3996" s="10" t="str">
        <f t="shared" si="124"/>
        <v>22-27</v>
      </c>
      <c r="S3996">
        <f t="shared" si="125"/>
        <v>25</v>
      </c>
    </row>
    <row r="3997" spans="1:19">
      <c r="A3997" t="s">
        <v>4071</v>
      </c>
      <c r="B3997" t="s">
        <v>13</v>
      </c>
      <c r="C3997" s="4">
        <v>27</v>
      </c>
      <c r="D3997" t="s">
        <v>14</v>
      </c>
      <c r="E3997" t="s">
        <v>15</v>
      </c>
      <c r="F3997" t="s">
        <v>16</v>
      </c>
      <c r="G3997" t="s">
        <v>27</v>
      </c>
      <c r="H3997" t="s">
        <v>48</v>
      </c>
      <c r="I3997" s="9">
        <v>45467</v>
      </c>
      <c r="J3997" s="9">
        <v>45476</v>
      </c>
      <c r="K3997" s="9">
        <v>45484</v>
      </c>
      <c r="L3997" t="s">
        <v>19</v>
      </c>
      <c r="M3997" s="4">
        <v>46311</v>
      </c>
      <c r="N3997">
        <v>4.8</v>
      </c>
      <c r="O3997" t="s">
        <v>45</v>
      </c>
      <c r="P3997" s="4">
        <v>2</v>
      </c>
      <c r="Q3997" t="s">
        <v>28</v>
      </c>
      <c r="R3997" s="10" t="str">
        <f t="shared" si="124"/>
        <v>22-27</v>
      </c>
      <c r="S3997">
        <f t="shared" si="125"/>
        <v>17</v>
      </c>
    </row>
    <row r="3998" spans="1:19">
      <c r="A3998" t="s">
        <v>4072</v>
      </c>
      <c r="B3998" t="s">
        <v>13</v>
      </c>
      <c r="C3998" s="4">
        <v>33</v>
      </c>
      <c r="D3998" t="s">
        <v>24</v>
      </c>
      <c r="E3998" t="s">
        <v>43</v>
      </c>
      <c r="F3998" t="s">
        <v>16</v>
      </c>
      <c r="G3998" t="s">
        <v>27</v>
      </c>
      <c r="H3998" t="s">
        <v>48</v>
      </c>
      <c r="I3998" s="9">
        <v>45467</v>
      </c>
      <c r="J3998" s="9">
        <v>45489</v>
      </c>
      <c r="K3998" s="9">
        <v>45496</v>
      </c>
      <c r="L3998" t="s">
        <v>19</v>
      </c>
      <c r="M3998" s="5"/>
      <c r="O3998" t="s">
        <v>45</v>
      </c>
      <c r="P3998" s="4">
        <v>5</v>
      </c>
      <c r="Q3998" t="s">
        <v>63</v>
      </c>
      <c r="R3998" s="10" t="str">
        <f t="shared" si="124"/>
        <v>28-33</v>
      </c>
      <c r="S3998">
        <f t="shared" si="125"/>
        <v>29</v>
      </c>
    </row>
    <row r="3999" spans="1:19">
      <c r="A3999" t="s">
        <v>4073</v>
      </c>
      <c r="B3999" t="s">
        <v>13</v>
      </c>
      <c r="C3999" s="4">
        <v>32</v>
      </c>
      <c r="D3999" t="s">
        <v>24</v>
      </c>
      <c r="E3999" t="s">
        <v>25</v>
      </c>
      <c r="F3999" t="s">
        <v>78</v>
      </c>
      <c r="G3999" t="s">
        <v>17</v>
      </c>
      <c r="H3999" t="s">
        <v>48</v>
      </c>
      <c r="I3999" s="9">
        <v>45467</v>
      </c>
      <c r="J3999" s="9">
        <v>45475</v>
      </c>
      <c r="K3999" s="9">
        <v>45487</v>
      </c>
      <c r="L3999" t="s">
        <v>19</v>
      </c>
      <c r="M3999" s="4">
        <v>57480</v>
      </c>
      <c r="N3999">
        <v>3.9</v>
      </c>
      <c r="O3999" t="s">
        <v>20</v>
      </c>
      <c r="P3999" s="4">
        <v>5</v>
      </c>
      <c r="Q3999" t="s">
        <v>28</v>
      </c>
      <c r="R3999" s="10" t="str">
        <f t="shared" si="124"/>
        <v>28-33</v>
      </c>
      <c r="S3999">
        <f t="shared" si="125"/>
        <v>20</v>
      </c>
    </row>
    <row r="4000" spans="1:19">
      <c r="A4000" t="s">
        <v>4074</v>
      </c>
      <c r="B4000" t="s">
        <v>13</v>
      </c>
      <c r="C4000" s="4">
        <v>23</v>
      </c>
      <c r="D4000" t="s">
        <v>14</v>
      </c>
      <c r="E4000" t="s">
        <v>65</v>
      </c>
      <c r="F4000" t="s">
        <v>78</v>
      </c>
      <c r="G4000" t="s">
        <v>27</v>
      </c>
      <c r="H4000" t="s">
        <v>37</v>
      </c>
      <c r="I4000" s="9">
        <v>45467</v>
      </c>
      <c r="J4000" s="9">
        <v>45483</v>
      </c>
      <c r="K4000" s="9">
        <v>45494</v>
      </c>
      <c r="L4000" t="s">
        <v>19</v>
      </c>
      <c r="M4000" s="4">
        <v>61427</v>
      </c>
      <c r="N4000">
        <v>4.0999999999999996</v>
      </c>
      <c r="O4000" t="s">
        <v>45</v>
      </c>
      <c r="P4000" s="4">
        <v>5</v>
      </c>
      <c r="Q4000" t="s">
        <v>28</v>
      </c>
      <c r="R4000" s="10" t="str">
        <f t="shared" si="124"/>
        <v>22-27</v>
      </c>
      <c r="S4000">
        <f t="shared" si="125"/>
        <v>27</v>
      </c>
    </row>
    <row r="4001" spans="1:19">
      <c r="A4001" t="s">
        <v>4075</v>
      </c>
      <c r="B4001" t="s">
        <v>13</v>
      </c>
      <c r="C4001" s="4">
        <v>23</v>
      </c>
      <c r="D4001" t="s">
        <v>14</v>
      </c>
      <c r="E4001" t="s">
        <v>15</v>
      </c>
      <c r="F4001" t="s">
        <v>96</v>
      </c>
      <c r="G4001" t="s">
        <v>27</v>
      </c>
      <c r="H4001" t="s">
        <v>37</v>
      </c>
      <c r="I4001" s="9">
        <v>45468</v>
      </c>
      <c r="J4001" s="9">
        <v>45477</v>
      </c>
      <c r="K4001" s="9">
        <v>45487</v>
      </c>
      <c r="L4001" t="s">
        <v>19</v>
      </c>
      <c r="M4001" s="5"/>
      <c r="O4001" t="s">
        <v>20</v>
      </c>
      <c r="P4001" s="4">
        <v>4</v>
      </c>
      <c r="Q4001" t="s">
        <v>28</v>
      </c>
      <c r="R4001" s="10" t="str">
        <f t="shared" si="124"/>
        <v>22-27</v>
      </c>
      <c r="S4001">
        <f t="shared" si="125"/>
        <v>19</v>
      </c>
    </row>
    <row r="4002" spans="1:19">
      <c r="A4002" t="s">
        <v>4076</v>
      </c>
      <c r="B4002" t="s">
        <v>13</v>
      </c>
      <c r="C4002" s="4">
        <v>25</v>
      </c>
      <c r="D4002" t="s">
        <v>14</v>
      </c>
      <c r="E4002" t="s">
        <v>15</v>
      </c>
      <c r="F4002" t="s">
        <v>96</v>
      </c>
      <c r="G4002" t="s">
        <v>32</v>
      </c>
      <c r="H4002" t="s">
        <v>37</v>
      </c>
      <c r="I4002" s="9">
        <v>45468</v>
      </c>
      <c r="J4002" s="9">
        <v>45484</v>
      </c>
      <c r="K4002" s="9">
        <v>45488</v>
      </c>
      <c r="L4002" t="s">
        <v>19</v>
      </c>
      <c r="M4002" s="4">
        <v>53348</v>
      </c>
      <c r="N4002">
        <v>4.5999999999999996</v>
      </c>
      <c r="O4002" t="s">
        <v>45</v>
      </c>
      <c r="P4002" s="4">
        <v>4</v>
      </c>
      <c r="Q4002" t="s">
        <v>28</v>
      </c>
      <c r="R4002" s="10" t="str">
        <f t="shared" si="124"/>
        <v>22-27</v>
      </c>
      <c r="S4002">
        <f t="shared" si="125"/>
        <v>20</v>
      </c>
    </row>
    <row r="4003" spans="1:19">
      <c r="A4003" t="s">
        <v>4077</v>
      </c>
      <c r="B4003" t="s">
        <v>30</v>
      </c>
      <c r="C4003" s="4">
        <v>27</v>
      </c>
      <c r="D4003" t="s">
        <v>14</v>
      </c>
      <c r="E4003" t="s">
        <v>15</v>
      </c>
      <c r="F4003" t="s">
        <v>50</v>
      </c>
      <c r="G4003" t="s">
        <v>27</v>
      </c>
      <c r="H4003" t="s">
        <v>37</v>
      </c>
      <c r="I4003" s="9">
        <v>45468</v>
      </c>
      <c r="J4003" s="9">
        <v>45482</v>
      </c>
      <c r="K4003" s="9">
        <v>45493</v>
      </c>
      <c r="L4003" t="s">
        <v>19</v>
      </c>
      <c r="M4003" s="5"/>
      <c r="O4003" t="s">
        <v>20</v>
      </c>
      <c r="P4003" s="4">
        <v>2</v>
      </c>
      <c r="Q4003" t="s">
        <v>28</v>
      </c>
      <c r="R4003" s="10" t="str">
        <f t="shared" si="124"/>
        <v>22-27</v>
      </c>
      <c r="S4003">
        <f t="shared" si="125"/>
        <v>25</v>
      </c>
    </row>
    <row r="4004" spans="1:19">
      <c r="A4004" t="s">
        <v>4078</v>
      </c>
      <c r="B4004" t="s">
        <v>30</v>
      </c>
      <c r="C4004" s="4">
        <v>36</v>
      </c>
      <c r="D4004" t="s">
        <v>24</v>
      </c>
      <c r="E4004" t="s">
        <v>43</v>
      </c>
      <c r="F4004" t="s">
        <v>78</v>
      </c>
      <c r="G4004" t="s">
        <v>17</v>
      </c>
      <c r="H4004" t="s">
        <v>37</v>
      </c>
      <c r="I4004" s="9">
        <v>45468</v>
      </c>
      <c r="J4004" s="9">
        <v>45482</v>
      </c>
      <c r="K4004" s="9">
        <v>45490</v>
      </c>
      <c r="L4004" t="s">
        <v>19</v>
      </c>
      <c r="M4004" s="4">
        <v>45304</v>
      </c>
      <c r="N4004">
        <v>4.2</v>
      </c>
      <c r="O4004" t="s">
        <v>45</v>
      </c>
      <c r="P4004" s="5"/>
      <c r="Q4004" t="s">
        <v>28</v>
      </c>
      <c r="R4004" s="10" t="str">
        <f t="shared" si="124"/>
        <v>34-39</v>
      </c>
      <c r="S4004">
        <f t="shared" si="125"/>
        <v>22</v>
      </c>
    </row>
    <row r="4005" spans="1:19">
      <c r="A4005" t="s">
        <v>4079</v>
      </c>
      <c r="B4005" t="s">
        <v>13</v>
      </c>
      <c r="C4005" s="4">
        <v>31</v>
      </c>
      <c r="D4005" t="s">
        <v>34</v>
      </c>
      <c r="E4005" t="s">
        <v>35</v>
      </c>
      <c r="F4005" t="s">
        <v>16</v>
      </c>
      <c r="G4005" t="s">
        <v>27</v>
      </c>
      <c r="H4005" t="s">
        <v>18</v>
      </c>
      <c r="I4005" s="9">
        <v>45469</v>
      </c>
      <c r="J4005" s="9">
        <v>45478</v>
      </c>
      <c r="K4005" s="9">
        <v>45482</v>
      </c>
      <c r="L4005" t="s">
        <v>19</v>
      </c>
      <c r="M4005" s="5"/>
      <c r="O4005" t="s">
        <v>20</v>
      </c>
      <c r="P4005" s="5"/>
      <c r="Q4005" t="s">
        <v>28</v>
      </c>
      <c r="R4005" s="10" t="str">
        <f t="shared" si="124"/>
        <v>28-33</v>
      </c>
      <c r="S4005">
        <f t="shared" si="125"/>
        <v>13</v>
      </c>
    </row>
    <row r="4006" spans="1:19">
      <c r="A4006" t="s">
        <v>4080</v>
      </c>
      <c r="B4006" t="s">
        <v>13</v>
      </c>
      <c r="C4006" s="4">
        <v>35</v>
      </c>
      <c r="D4006" t="s">
        <v>40</v>
      </c>
      <c r="E4006" t="s">
        <v>253</v>
      </c>
      <c r="F4006" t="s">
        <v>78</v>
      </c>
      <c r="G4006" t="s">
        <v>69</v>
      </c>
      <c r="H4006" t="s">
        <v>18</v>
      </c>
      <c r="I4006" s="9">
        <v>45469</v>
      </c>
      <c r="J4006" s="9">
        <v>45484</v>
      </c>
      <c r="K4006" s="9">
        <v>45489</v>
      </c>
      <c r="L4006" t="s">
        <v>19</v>
      </c>
      <c r="M4006" s="4">
        <v>48953</v>
      </c>
      <c r="N4006">
        <v>3.8</v>
      </c>
      <c r="O4006" t="s">
        <v>20</v>
      </c>
      <c r="P4006" s="5"/>
      <c r="Q4006" t="s">
        <v>28</v>
      </c>
      <c r="R4006" s="10" t="str">
        <f t="shared" si="124"/>
        <v>34-39</v>
      </c>
      <c r="S4006">
        <f t="shared" si="125"/>
        <v>20</v>
      </c>
    </row>
    <row r="4007" spans="1:19">
      <c r="A4007" t="s">
        <v>4081</v>
      </c>
      <c r="B4007" t="s">
        <v>13</v>
      </c>
      <c r="C4007" s="4">
        <v>33</v>
      </c>
      <c r="D4007" t="s">
        <v>129</v>
      </c>
      <c r="E4007" t="s">
        <v>130</v>
      </c>
      <c r="F4007" t="s">
        <v>31</v>
      </c>
      <c r="G4007" t="s">
        <v>32</v>
      </c>
      <c r="H4007" t="s">
        <v>18</v>
      </c>
      <c r="I4007" s="9">
        <v>45469</v>
      </c>
      <c r="J4007" s="9">
        <v>45487</v>
      </c>
      <c r="K4007" s="9">
        <v>45498</v>
      </c>
      <c r="L4007" t="s">
        <v>38</v>
      </c>
      <c r="M4007" s="5"/>
      <c r="P4007" s="4">
        <v>2</v>
      </c>
      <c r="Q4007" t="s">
        <v>28</v>
      </c>
      <c r="R4007" s="10" t="str">
        <f t="shared" si="124"/>
        <v>28-33</v>
      </c>
      <c r="S4007">
        <f t="shared" si="125"/>
        <v>29</v>
      </c>
    </row>
    <row r="4008" spans="1:19">
      <c r="A4008" t="s">
        <v>4082</v>
      </c>
      <c r="B4008" t="s">
        <v>13</v>
      </c>
      <c r="C4008" s="4">
        <v>34</v>
      </c>
      <c r="D4008" t="s">
        <v>14</v>
      </c>
      <c r="E4008" t="s">
        <v>15</v>
      </c>
      <c r="F4008" t="s">
        <v>78</v>
      </c>
      <c r="G4008" t="s">
        <v>27</v>
      </c>
      <c r="H4008" t="s">
        <v>37</v>
      </c>
      <c r="I4008" s="9">
        <v>45469</v>
      </c>
      <c r="J4008" s="9">
        <v>45488</v>
      </c>
      <c r="K4008" s="9">
        <v>45499</v>
      </c>
      <c r="L4008" t="s">
        <v>75</v>
      </c>
      <c r="M4008" s="5"/>
      <c r="P4008" s="4">
        <v>5</v>
      </c>
      <c r="Q4008" t="s">
        <v>28</v>
      </c>
      <c r="R4008" s="10" t="str">
        <f t="shared" si="124"/>
        <v>34-39</v>
      </c>
      <c r="S4008">
        <f t="shared" si="125"/>
        <v>30</v>
      </c>
    </row>
    <row r="4009" spans="1:19">
      <c r="A4009" t="s">
        <v>4083</v>
      </c>
      <c r="B4009" t="s">
        <v>13</v>
      </c>
      <c r="C4009" s="4">
        <v>28</v>
      </c>
      <c r="D4009" t="s">
        <v>14</v>
      </c>
      <c r="E4009" t="s">
        <v>65</v>
      </c>
      <c r="F4009" t="s">
        <v>86</v>
      </c>
      <c r="G4009" t="s">
        <v>27</v>
      </c>
      <c r="H4009" t="s">
        <v>37</v>
      </c>
      <c r="I4009" s="9">
        <v>45469</v>
      </c>
      <c r="J4009" s="9">
        <v>45486</v>
      </c>
      <c r="K4009" s="9">
        <v>45495</v>
      </c>
      <c r="L4009" t="s">
        <v>19</v>
      </c>
      <c r="M4009" s="4">
        <v>198966</v>
      </c>
      <c r="N4009">
        <v>4.4000000000000004</v>
      </c>
      <c r="O4009" t="s">
        <v>20</v>
      </c>
      <c r="P4009" s="4">
        <v>4</v>
      </c>
      <c r="Q4009" t="s">
        <v>21</v>
      </c>
      <c r="R4009" s="10" t="str">
        <f t="shared" si="124"/>
        <v>28-33</v>
      </c>
      <c r="S4009">
        <f t="shared" si="125"/>
        <v>26</v>
      </c>
    </row>
    <row r="4010" spans="1:19">
      <c r="A4010" t="s">
        <v>4084</v>
      </c>
      <c r="B4010" t="s">
        <v>30</v>
      </c>
      <c r="C4010" s="4">
        <v>36</v>
      </c>
      <c r="D4010" t="s">
        <v>14</v>
      </c>
      <c r="E4010" t="s">
        <v>65</v>
      </c>
      <c r="F4010" t="s">
        <v>36</v>
      </c>
      <c r="G4010" t="s">
        <v>27</v>
      </c>
      <c r="H4010" t="s">
        <v>37</v>
      </c>
      <c r="I4010" s="9">
        <v>45469</v>
      </c>
      <c r="J4010" s="9">
        <v>45490</v>
      </c>
      <c r="K4010" s="9">
        <v>45494</v>
      </c>
      <c r="L4010" t="s">
        <v>19</v>
      </c>
      <c r="M4010" s="4">
        <v>78699</v>
      </c>
      <c r="N4010">
        <v>5</v>
      </c>
      <c r="O4010" t="s">
        <v>20</v>
      </c>
      <c r="P4010" s="4">
        <v>5</v>
      </c>
      <c r="Q4010" t="s">
        <v>28</v>
      </c>
      <c r="R4010" s="10" t="str">
        <f t="shared" si="124"/>
        <v>34-39</v>
      </c>
      <c r="S4010">
        <f t="shared" si="125"/>
        <v>25</v>
      </c>
    </row>
    <row r="4011" spans="1:19">
      <c r="A4011" t="s">
        <v>4085</v>
      </c>
      <c r="B4011" t="s">
        <v>13</v>
      </c>
      <c r="C4011" s="4">
        <v>51</v>
      </c>
      <c r="D4011" t="s">
        <v>24</v>
      </c>
      <c r="E4011" t="s">
        <v>25</v>
      </c>
      <c r="F4011" t="s">
        <v>61</v>
      </c>
      <c r="G4011" t="s">
        <v>32</v>
      </c>
      <c r="H4011" t="s">
        <v>18</v>
      </c>
      <c r="I4011" s="9">
        <v>45470</v>
      </c>
      <c r="J4011" s="9">
        <v>45482</v>
      </c>
      <c r="K4011" s="9">
        <v>45491</v>
      </c>
      <c r="L4011" t="s">
        <v>38</v>
      </c>
      <c r="M4011" s="5"/>
      <c r="P4011" s="5"/>
      <c r="Q4011" t="s">
        <v>21</v>
      </c>
      <c r="R4011" s="10" t="str">
        <f t="shared" si="124"/>
        <v>46-51</v>
      </c>
      <c r="S4011">
        <f t="shared" si="125"/>
        <v>21</v>
      </c>
    </row>
    <row r="4012" spans="1:19">
      <c r="A4012" t="s">
        <v>4086</v>
      </c>
      <c r="B4012" t="s">
        <v>13</v>
      </c>
      <c r="C4012" s="4">
        <v>35</v>
      </c>
      <c r="D4012" t="s">
        <v>14</v>
      </c>
      <c r="E4012" t="s">
        <v>65</v>
      </c>
      <c r="F4012" t="s">
        <v>16</v>
      </c>
      <c r="G4012" t="s">
        <v>17</v>
      </c>
      <c r="H4012" t="s">
        <v>37</v>
      </c>
      <c r="I4012" s="9">
        <v>45470</v>
      </c>
      <c r="J4012" s="9">
        <v>45483</v>
      </c>
      <c r="K4012" s="9">
        <v>45491</v>
      </c>
      <c r="L4012" t="s">
        <v>38</v>
      </c>
      <c r="M4012" s="5"/>
      <c r="P4012" s="4">
        <v>4</v>
      </c>
      <c r="Q4012" t="s">
        <v>28</v>
      </c>
      <c r="R4012" s="10" t="str">
        <f t="shared" si="124"/>
        <v>34-39</v>
      </c>
      <c r="S4012">
        <f t="shared" si="125"/>
        <v>21</v>
      </c>
    </row>
    <row r="4013" spans="1:19">
      <c r="A4013" t="s">
        <v>4087</v>
      </c>
      <c r="B4013" t="s">
        <v>13</v>
      </c>
      <c r="C4013" s="4">
        <v>32</v>
      </c>
      <c r="D4013" t="s">
        <v>14</v>
      </c>
      <c r="E4013" t="s">
        <v>15</v>
      </c>
      <c r="F4013" t="s">
        <v>61</v>
      </c>
      <c r="G4013" t="s">
        <v>27</v>
      </c>
      <c r="H4013" t="s">
        <v>37</v>
      </c>
      <c r="I4013" s="9">
        <v>45470</v>
      </c>
      <c r="J4013" s="9">
        <v>45482</v>
      </c>
      <c r="K4013" s="9">
        <v>45492</v>
      </c>
      <c r="L4013" t="s">
        <v>19</v>
      </c>
      <c r="M4013" s="4">
        <v>52724</v>
      </c>
      <c r="N4013">
        <v>4.5</v>
      </c>
      <c r="O4013" t="s">
        <v>20</v>
      </c>
      <c r="P4013" s="4">
        <v>4</v>
      </c>
      <c r="Q4013" t="s">
        <v>28</v>
      </c>
      <c r="R4013" s="10" t="str">
        <f t="shared" si="124"/>
        <v>28-33</v>
      </c>
      <c r="S4013">
        <f t="shared" si="125"/>
        <v>22</v>
      </c>
    </row>
    <row r="4014" spans="1:19">
      <c r="A4014" t="s">
        <v>4088</v>
      </c>
      <c r="B4014" t="s">
        <v>30</v>
      </c>
      <c r="C4014" s="4">
        <v>25</v>
      </c>
      <c r="D4014" t="s">
        <v>14</v>
      </c>
      <c r="E4014" t="s">
        <v>15</v>
      </c>
      <c r="F4014" t="s">
        <v>73</v>
      </c>
      <c r="G4014" t="s">
        <v>69</v>
      </c>
      <c r="H4014" t="s">
        <v>37</v>
      </c>
      <c r="I4014" s="9">
        <v>45470</v>
      </c>
      <c r="J4014" s="9">
        <v>45487</v>
      </c>
      <c r="K4014" s="9">
        <v>45496</v>
      </c>
      <c r="L4014" t="s">
        <v>38</v>
      </c>
      <c r="M4014" s="5"/>
      <c r="P4014" s="4">
        <v>4</v>
      </c>
      <c r="Q4014" t="s">
        <v>21</v>
      </c>
      <c r="R4014" s="10" t="str">
        <f t="shared" si="124"/>
        <v>22-27</v>
      </c>
      <c r="S4014">
        <f t="shared" si="125"/>
        <v>26</v>
      </c>
    </row>
    <row r="4015" spans="1:19">
      <c r="A4015" t="s">
        <v>4089</v>
      </c>
      <c r="B4015" t="s">
        <v>13</v>
      </c>
      <c r="C4015" s="4">
        <v>29</v>
      </c>
      <c r="D4015" t="s">
        <v>58</v>
      </c>
      <c r="E4015" t="s">
        <v>59</v>
      </c>
      <c r="F4015" t="s">
        <v>53</v>
      </c>
      <c r="G4015" t="s">
        <v>27</v>
      </c>
      <c r="H4015" t="s">
        <v>18</v>
      </c>
      <c r="I4015" s="9">
        <v>45471</v>
      </c>
      <c r="J4015" s="9">
        <v>45480</v>
      </c>
      <c r="K4015" s="9">
        <v>45488</v>
      </c>
      <c r="L4015" t="s">
        <v>19</v>
      </c>
      <c r="M4015" s="4">
        <v>64839</v>
      </c>
      <c r="N4015">
        <v>3.8</v>
      </c>
      <c r="O4015" t="s">
        <v>20</v>
      </c>
      <c r="P4015" s="4">
        <v>4</v>
      </c>
      <c r="Q4015" t="s">
        <v>28</v>
      </c>
      <c r="R4015" s="10" t="str">
        <f t="shared" si="124"/>
        <v>28-33</v>
      </c>
      <c r="S4015">
        <f t="shared" si="125"/>
        <v>17</v>
      </c>
    </row>
    <row r="4016" spans="1:19">
      <c r="A4016" t="s">
        <v>4090</v>
      </c>
      <c r="B4016" t="s">
        <v>30</v>
      </c>
      <c r="C4016" s="4">
        <v>34</v>
      </c>
      <c r="D4016" t="s">
        <v>24</v>
      </c>
      <c r="E4016" t="s">
        <v>25</v>
      </c>
      <c r="F4016" t="s">
        <v>86</v>
      </c>
      <c r="G4016" t="s">
        <v>17</v>
      </c>
      <c r="H4016" t="s">
        <v>18</v>
      </c>
      <c r="I4016" s="9">
        <v>45471</v>
      </c>
      <c r="J4016" s="9">
        <v>45491</v>
      </c>
      <c r="K4016" s="9">
        <v>45495</v>
      </c>
      <c r="L4016" t="s">
        <v>38</v>
      </c>
      <c r="M4016" s="5"/>
      <c r="P4016" s="4">
        <v>5</v>
      </c>
      <c r="Q4016" t="s">
        <v>28</v>
      </c>
      <c r="R4016" s="10" t="str">
        <f t="shared" si="124"/>
        <v>34-39</v>
      </c>
      <c r="S4016">
        <f t="shared" si="125"/>
        <v>24</v>
      </c>
    </row>
    <row r="4017" spans="1:19">
      <c r="A4017" t="s">
        <v>4091</v>
      </c>
      <c r="B4017" t="s">
        <v>13</v>
      </c>
      <c r="C4017" s="4">
        <v>51</v>
      </c>
      <c r="D4017" t="s">
        <v>34</v>
      </c>
      <c r="E4017" t="s">
        <v>47</v>
      </c>
      <c r="F4017" t="s">
        <v>96</v>
      </c>
      <c r="G4017" t="s">
        <v>69</v>
      </c>
      <c r="H4017" t="s">
        <v>37</v>
      </c>
      <c r="I4017" s="9">
        <v>45471</v>
      </c>
      <c r="J4017" s="9">
        <v>45487</v>
      </c>
      <c r="K4017" s="9">
        <v>45499</v>
      </c>
      <c r="L4017" t="s">
        <v>19</v>
      </c>
      <c r="M4017" s="4">
        <v>58447</v>
      </c>
      <c r="N4017">
        <v>4.5</v>
      </c>
      <c r="O4017" t="s">
        <v>20</v>
      </c>
      <c r="P4017" s="4">
        <v>4</v>
      </c>
      <c r="Q4017" t="s">
        <v>28</v>
      </c>
      <c r="R4017" s="10" t="str">
        <f t="shared" si="124"/>
        <v>46-51</v>
      </c>
      <c r="S4017">
        <f t="shared" si="125"/>
        <v>28</v>
      </c>
    </row>
    <row r="4018" spans="1:19">
      <c r="A4018" t="s">
        <v>4092</v>
      </c>
      <c r="B4018" t="s">
        <v>30</v>
      </c>
      <c r="C4018" s="4">
        <v>24</v>
      </c>
      <c r="D4018" t="s">
        <v>24</v>
      </c>
      <c r="E4018" t="s">
        <v>43</v>
      </c>
      <c r="F4018" t="s">
        <v>125</v>
      </c>
      <c r="G4018" t="s">
        <v>32</v>
      </c>
      <c r="H4018" t="s">
        <v>37</v>
      </c>
      <c r="I4018" s="9">
        <v>45471</v>
      </c>
      <c r="J4018" s="9">
        <v>45479</v>
      </c>
      <c r="K4018" s="9">
        <v>45487</v>
      </c>
      <c r="L4018" t="s">
        <v>75</v>
      </c>
      <c r="M4018" s="5"/>
      <c r="P4018" s="4">
        <v>3</v>
      </c>
      <c r="Q4018" t="s">
        <v>28</v>
      </c>
      <c r="R4018" s="10" t="str">
        <f t="shared" si="124"/>
        <v>22-27</v>
      </c>
      <c r="S4018">
        <f t="shared" si="125"/>
        <v>16</v>
      </c>
    </row>
    <row r="4019" spans="1:19">
      <c r="A4019" t="s">
        <v>4093</v>
      </c>
      <c r="B4019" t="s">
        <v>30</v>
      </c>
      <c r="C4019" s="4">
        <v>46</v>
      </c>
      <c r="D4019" t="s">
        <v>24</v>
      </c>
      <c r="E4019" t="s">
        <v>43</v>
      </c>
      <c r="F4019" t="s">
        <v>125</v>
      </c>
      <c r="G4019" t="s">
        <v>17</v>
      </c>
      <c r="H4019" t="s">
        <v>37</v>
      </c>
      <c r="I4019" s="9">
        <v>45471</v>
      </c>
      <c r="J4019" s="9">
        <v>45480</v>
      </c>
      <c r="K4019" s="9">
        <v>45486</v>
      </c>
      <c r="L4019" t="s">
        <v>19</v>
      </c>
      <c r="M4019" s="4">
        <v>138681</v>
      </c>
      <c r="N4019">
        <v>4.4000000000000004</v>
      </c>
      <c r="O4019" t="s">
        <v>20</v>
      </c>
      <c r="P4019" s="4">
        <v>5</v>
      </c>
      <c r="Q4019" t="s">
        <v>28</v>
      </c>
      <c r="R4019" s="10" t="str">
        <f t="shared" si="124"/>
        <v>46-51</v>
      </c>
      <c r="S4019">
        <f t="shared" si="125"/>
        <v>15</v>
      </c>
    </row>
    <row r="4020" spans="1:19">
      <c r="A4020" t="s">
        <v>4094</v>
      </c>
      <c r="B4020" t="s">
        <v>13</v>
      </c>
      <c r="C4020" s="4">
        <v>24</v>
      </c>
      <c r="D4020" t="s">
        <v>40</v>
      </c>
      <c r="E4020" t="s">
        <v>41</v>
      </c>
      <c r="F4020" t="s">
        <v>50</v>
      </c>
      <c r="G4020" t="s">
        <v>69</v>
      </c>
      <c r="H4020" t="s">
        <v>18</v>
      </c>
      <c r="I4020" s="9">
        <v>45471</v>
      </c>
      <c r="J4020" s="9">
        <v>45490</v>
      </c>
      <c r="K4020" s="9">
        <v>45498</v>
      </c>
      <c r="L4020" t="s">
        <v>19</v>
      </c>
      <c r="M4020" s="5"/>
      <c r="O4020" t="s">
        <v>20</v>
      </c>
      <c r="P4020" s="4">
        <v>4</v>
      </c>
      <c r="Q4020" t="s">
        <v>28</v>
      </c>
      <c r="R4020" s="10" t="str">
        <f t="shared" si="124"/>
        <v>22-27</v>
      </c>
      <c r="S4020">
        <f t="shared" si="125"/>
        <v>27</v>
      </c>
    </row>
    <row r="4021" spans="1:19">
      <c r="A4021" t="s">
        <v>4095</v>
      </c>
      <c r="B4021" t="s">
        <v>13</v>
      </c>
      <c r="C4021" s="4">
        <v>35</v>
      </c>
      <c r="D4021" t="s">
        <v>14</v>
      </c>
      <c r="E4021" t="s">
        <v>15</v>
      </c>
      <c r="F4021" t="s">
        <v>31</v>
      </c>
      <c r="G4021" t="s">
        <v>66</v>
      </c>
      <c r="H4021" t="s">
        <v>67</v>
      </c>
      <c r="I4021" s="9">
        <v>45472</v>
      </c>
      <c r="J4021" s="9">
        <v>45490</v>
      </c>
      <c r="K4021" s="9">
        <v>45499</v>
      </c>
      <c r="L4021" t="s">
        <v>38</v>
      </c>
      <c r="M4021" s="5"/>
      <c r="P4021" s="4">
        <v>5</v>
      </c>
      <c r="Q4021" t="s">
        <v>28</v>
      </c>
      <c r="R4021" s="10" t="str">
        <f t="shared" si="124"/>
        <v>34-39</v>
      </c>
      <c r="S4021">
        <f t="shared" si="125"/>
        <v>27</v>
      </c>
    </row>
    <row r="4022" spans="1:19">
      <c r="A4022" t="s">
        <v>4096</v>
      </c>
      <c r="B4022" t="s">
        <v>13</v>
      </c>
      <c r="C4022" s="4">
        <v>27</v>
      </c>
      <c r="D4022" t="s">
        <v>14</v>
      </c>
      <c r="E4022" t="s">
        <v>15</v>
      </c>
      <c r="F4022" t="s">
        <v>96</v>
      </c>
      <c r="G4022" t="s">
        <v>69</v>
      </c>
      <c r="H4022" t="s">
        <v>37</v>
      </c>
      <c r="I4022" s="9">
        <v>45472</v>
      </c>
      <c r="J4022" s="9">
        <v>45487</v>
      </c>
      <c r="K4022" s="9">
        <v>45497</v>
      </c>
      <c r="L4022" t="s">
        <v>19</v>
      </c>
      <c r="M4022" s="4">
        <v>43795</v>
      </c>
      <c r="N4022">
        <v>4.7</v>
      </c>
      <c r="O4022" t="s">
        <v>45</v>
      </c>
      <c r="P4022" s="4">
        <v>5</v>
      </c>
      <c r="Q4022" t="s">
        <v>28</v>
      </c>
      <c r="R4022" s="10" t="str">
        <f t="shared" si="124"/>
        <v>22-27</v>
      </c>
      <c r="S4022">
        <f t="shared" si="125"/>
        <v>25</v>
      </c>
    </row>
    <row r="4023" spans="1:19">
      <c r="A4023" t="s">
        <v>4097</v>
      </c>
      <c r="B4023" t="s">
        <v>13</v>
      </c>
      <c r="C4023" s="4">
        <v>25</v>
      </c>
      <c r="D4023" t="s">
        <v>83</v>
      </c>
      <c r="E4023" t="s">
        <v>84</v>
      </c>
      <c r="F4023" t="s">
        <v>16</v>
      </c>
      <c r="G4023" t="s">
        <v>27</v>
      </c>
      <c r="H4023" t="s">
        <v>37</v>
      </c>
      <c r="I4023" s="9">
        <v>45473</v>
      </c>
      <c r="J4023" s="9">
        <v>45483</v>
      </c>
      <c r="K4023" s="9">
        <v>45487</v>
      </c>
      <c r="L4023" t="s">
        <v>19</v>
      </c>
      <c r="M4023" s="4">
        <v>46434</v>
      </c>
      <c r="N4023">
        <v>4.0999999999999996</v>
      </c>
      <c r="O4023" t="s">
        <v>45</v>
      </c>
      <c r="P4023" s="4">
        <v>4</v>
      </c>
      <c r="Q4023" t="s">
        <v>28</v>
      </c>
      <c r="R4023" s="10" t="str">
        <f t="shared" si="124"/>
        <v>22-27</v>
      </c>
      <c r="S4023">
        <f t="shared" si="125"/>
        <v>14</v>
      </c>
    </row>
    <row r="4024" spans="1:19">
      <c r="A4024" t="s">
        <v>4098</v>
      </c>
      <c r="B4024" t="s">
        <v>30</v>
      </c>
      <c r="C4024" s="4">
        <v>28</v>
      </c>
      <c r="D4024" t="s">
        <v>24</v>
      </c>
      <c r="E4024" t="s">
        <v>43</v>
      </c>
      <c r="F4024" t="s">
        <v>31</v>
      </c>
      <c r="G4024" t="s">
        <v>27</v>
      </c>
      <c r="H4024" t="s">
        <v>37</v>
      </c>
      <c r="I4024" s="9">
        <v>45473</v>
      </c>
      <c r="J4024" s="9">
        <v>45493</v>
      </c>
      <c r="K4024" s="9">
        <v>45504</v>
      </c>
      <c r="L4024" t="s">
        <v>19</v>
      </c>
      <c r="M4024" s="4">
        <v>64370</v>
      </c>
      <c r="N4024">
        <v>4.2</v>
      </c>
      <c r="O4024" t="s">
        <v>45</v>
      </c>
      <c r="P4024" s="4">
        <v>5</v>
      </c>
      <c r="Q4024" t="s">
        <v>28</v>
      </c>
      <c r="R4024" s="10" t="str">
        <f t="shared" si="124"/>
        <v>28-33</v>
      </c>
      <c r="S4024">
        <f t="shared" si="125"/>
        <v>31</v>
      </c>
    </row>
    <row r="4025" spans="1:19">
      <c r="A4025" t="s">
        <v>4099</v>
      </c>
      <c r="B4025" t="s">
        <v>30</v>
      </c>
      <c r="C4025" s="4">
        <v>35</v>
      </c>
      <c r="D4025" t="s">
        <v>80</v>
      </c>
      <c r="E4025" t="s">
        <v>81</v>
      </c>
      <c r="F4025" t="s">
        <v>50</v>
      </c>
      <c r="G4025" t="s">
        <v>27</v>
      </c>
      <c r="H4025" t="s">
        <v>48</v>
      </c>
      <c r="I4025" s="9">
        <v>45473</v>
      </c>
      <c r="J4025" s="9">
        <v>45483</v>
      </c>
      <c r="K4025" s="9">
        <v>45492</v>
      </c>
      <c r="L4025" t="s">
        <v>19</v>
      </c>
      <c r="M4025" s="4">
        <v>39518</v>
      </c>
      <c r="N4025">
        <v>4.2</v>
      </c>
      <c r="O4025" t="s">
        <v>20</v>
      </c>
      <c r="P4025" s="4">
        <v>5</v>
      </c>
      <c r="Q4025" t="s">
        <v>21</v>
      </c>
      <c r="R4025" s="10" t="str">
        <f t="shared" si="124"/>
        <v>34-39</v>
      </c>
      <c r="S4025">
        <f t="shared" si="125"/>
        <v>19</v>
      </c>
    </row>
    <row r="4026" spans="1:19">
      <c r="A4026" t="s">
        <v>4100</v>
      </c>
      <c r="B4026" t="s">
        <v>30</v>
      </c>
      <c r="C4026" s="4">
        <v>32</v>
      </c>
      <c r="D4026" t="s">
        <v>24</v>
      </c>
      <c r="E4026" t="s">
        <v>43</v>
      </c>
      <c r="F4026" t="s">
        <v>50</v>
      </c>
      <c r="G4026" t="s">
        <v>32</v>
      </c>
      <c r="H4026" t="s">
        <v>51</v>
      </c>
      <c r="I4026" s="9">
        <v>45473</v>
      </c>
      <c r="J4026" s="9">
        <v>45494</v>
      </c>
      <c r="K4026" s="9">
        <v>45502</v>
      </c>
      <c r="L4026" t="s">
        <v>38</v>
      </c>
      <c r="M4026" s="5"/>
      <c r="P4026" s="4">
        <v>4</v>
      </c>
      <c r="Q4026" t="s">
        <v>28</v>
      </c>
      <c r="R4026" s="10" t="str">
        <f t="shared" si="124"/>
        <v>28-33</v>
      </c>
      <c r="S4026">
        <f t="shared" si="125"/>
        <v>29</v>
      </c>
    </row>
    <row r="4027" spans="1:19">
      <c r="A4027" t="s">
        <v>4101</v>
      </c>
      <c r="B4027" t="s">
        <v>30</v>
      </c>
      <c r="C4027" s="4">
        <v>40</v>
      </c>
      <c r="D4027" t="s">
        <v>24</v>
      </c>
      <c r="E4027" t="s">
        <v>43</v>
      </c>
      <c r="F4027" t="s">
        <v>26</v>
      </c>
      <c r="G4027" t="s">
        <v>27</v>
      </c>
      <c r="H4027" t="s">
        <v>37</v>
      </c>
      <c r="I4027" s="9">
        <v>45474</v>
      </c>
      <c r="J4027" s="9">
        <v>45488</v>
      </c>
      <c r="K4027" s="9">
        <v>45492</v>
      </c>
      <c r="L4027" t="s">
        <v>56</v>
      </c>
      <c r="M4027" s="5"/>
      <c r="P4027" s="4">
        <v>4</v>
      </c>
      <c r="Q4027" t="s">
        <v>63</v>
      </c>
      <c r="R4027" s="10" t="str">
        <f t="shared" si="124"/>
        <v>40-45</v>
      </c>
      <c r="S4027">
        <f t="shared" si="125"/>
        <v>18</v>
      </c>
    </row>
    <row r="4028" spans="1:19">
      <c r="A4028" t="s">
        <v>4102</v>
      </c>
      <c r="B4028" t="s">
        <v>13</v>
      </c>
      <c r="C4028" s="4">
        <v>35</v>
      </c>
      <c r="D4028" t="s">
        <v>83</v>
      </c>
      <c r="E4028" t="s">
        <v>84</v>
      </c>
      <c r="F4028" t="s">
        <v>125</v>
      </c>
      <c r="G4028" t="s">
        <v>27</v>
      </c>
      <c r="H4028" t="s">
        <v>48</v>
      </c>
      <c r="I4028" s="9">
        <v>45474</v>
      </c>
      <c r="J4028" s="9">
        <v>45482</v>
      </c>
      <c r="K4028" s="9">
        <v>45487</v>
      </c>
      <c r="L4028" t="s">
        <v>19</v>
      </c>
      <c r="M4028" s="4">
        <v>117216</v>
      </c>
      <c r="N4028">
        <v>4.5999999999999996</v>
      </c>
      <c r="O4028" t="s">
        <v>45</v>
      </c>
      <c r="P4028" s="4">
        <v>5</v>
      </c>
      <c r="Q4028" t="s">
        <v>28</v>
      </c>
      <c r="R4028" s="10" t="str">
        <f t="shared" si="124"/>
        <v>34-39</v>
      </c>
      <c r="S4028">
        <f t="shared" si="125"/>
        <v>13</v>
      </c>
    </row>
    <row r="4029" spans="1:19">
      <c r="A4029" t="s">
        <v>4103</v>
      </c>
      <c r="B4029" t="s">
        <v>13</v>
      </c>
      <c r="C4029" s="4">
        <v>32</v>
      </c>
      <c r="D4029" t="s">
        <v>14</v>
      </c>
      <c r="E4029" t="s">
        <v>15</v>
      </c>
      <c r="F4029" t="s">
        <v>26</v>
      </c>
      <c r="G4029" t="s">
        <v>27</v>
      </c>
      <c r="H4029" t="s">
        <v>18</v>
      </c>
      <c r="I4029" s="9">
        <v>45474</v>
      </c>
      <c r="J4029" s="9">
        <v>45483</v>
      </c>
      <c r="K4029" s="9">
        <v>45492</v>
      </c>
      <c r="L4029" t="s">
        <v>38</v>
      </c>
      <c r="M4029" s="5"/>
      <c r="P4029" s="4">
        <v>4</v>
      </c>
      <c r="Q4029" t="s">
        <v>21</v>
      </c>
      <c r="R4029" s="10" t="str">
        <f t="shared" si="124"/>
        <v>28-33</v>
      </c>
      <c r="S4029">
        <f t="shared" si="125"/>
        <v>18</v>
      </c>
    </row>
    <row r="4030" spans="1:19">
      <c r="A4030" t="s">
        <v>4104</v>
      </c>
      <c r="B4030" t="s">
        <v>30</v>
      </c>
      <c r="C4030" s="4">
        <v>30</v>
      </c>
      <c r="D4030" t="s">
        <v>14</v>
      </c>
      <c r="E4030" t="s">
        <v>15</v>
      </c>
      <c r="F4030" t="s">
        <v>53</v>
      </c>
      <c r="G4030" t="s">
        <v>17</v>
      </c>
      <c r="H4030" t="s">
        <v>48</v>
      </c>
      <c r="I4030" s="9">
        <v>45474</v>
      </c>
      <c r="J4030" s="9">
        <v>45488</v>
      </c>
      <c r="K4030" s="9">
        <v>45492</v>
      </c>
      <c r="L4030" t="s">
        <v>19</v>
      </c>
      <c r="M4030" s="4">
        <v>64377</v>
      </c>
      <c r="N4030">
        <v>4.5</v>
      </c>
      <c r="O4030" t="s">
        <v>20</v>
      </c>
      <c r="P4030" s="4">
        <v>5</v>
      </c>
      <c r="Q4030" t="s">
        <v>28</v>
      </c>
      <c r="R4030" s="10" t="str">
        <f t="shared" si="124"/>
        <v>28-33</v>
      </c>
      <c r="S4030">
        <f t="shared" si="125"/>
        <v>18</v>
      </c>
    </row>
    <row r="4031" spans="1:19">
      <c r="A4031" t="s">
        <v>4105</v>
      </c>
      <c r="B4031" t="s">
        <v>13</v>
      </c>
      <c r="C4031" s="4">
        <v>33</v>
      </c>
      <c r="D4031" t="s">
        <v>34</v>
      </c>
      <c r="E4031" t="s">
        <v>47</v>
      </c>
      <c r="F4031" t="s">
        <v>50</v>
      </c>
      <c r="G4031" t="s">
        <v>17</v>
      </c>
      <c r="H4031" t="s">
        <v>18</v>
      </c>
      <c r="I4031" s="9">
        <v>45474</v>
      </c>
      <c r="J4031" s="9">
        <v>45496</v>
      </c>
      <c r="K4031" s="9">
        <v>45508</v>
      </c>
      <c r="L4031" t="s">
        <v>56</v>
      </c>
      <c r="M4031" s="5"/>
      <c r="P4031" s="5"/>
      <c r="Q4031" t="s">
        <v>28</v>
      </c>
      <c r="R4031" s="10" t="str">
        <f t="shared" si="124"/>
        <v>28-33</v>
      </c>
      <c r="S4031">
        <f t="shared" si="125"/>
        <v>34</v>
      </c>
    </row>
    <row r="4032" spans="1:19">
      <c r="A4032" t="s">
        <v>4106</v>
      </c>
      <c r="B4032" t="s">
        <v>30</v>
      </c>
      <c r="C4032" s="4">
        <v>31</v>
      </c>
      <c r="D4032" t="s">
        <v>14</v>
      </c>
      <c r="E4032" t="s">
        <v>15</v>
      </c>
      <c r="F4032" t="s">
        <v>16</v>
      </c>
      <c r="G4032" t="s">
        <v>27</v>
      </c>
      <c r="H4032" t="s">
        <v>37</v>
      </c>
      <c r="I4032" s="9">
        <v>45474</v>
      </c>
      <c r="J4032" s="9">
        <v>45493</v>
      </c>
      <c r="K4032" s="9">
        <v>45503</v>
      </c>
      <c r="L4032" t="s">
        <v>19</v>
      </c>
      <c r="M4032" s="4">
        <v>51664</v>
      </c>
      <c r="N4032">
        <v>3.7</v>
      </c>
      <c r="O4032" t="s">
        <v>45</v>
      </c>
      <c r="P4032" s="4">
        <v>4</v>
      </c>
      <c r="Q4032" t="s">
        <v>21</v>
      </c>
      <c r="R4032" s="10" t="str">
        <f t="shared" si="124"/>
        <v>28-33</v>
      </c>
      <c r="S4032">
        <f t="shared" si="125"/>
        <v>29</v>
      </c>
    </row>
    <row r="4033" spans="1:19">
      <c r="A4033" t="s">
        <v>4107</v>
      </c>
      <c r="B4033" t="s">
        <v>13</v>
      </c>
      <c r="C4033" s="4">
        <v>27</v>
      </c>
      <c r="D4033" t="s">
        <v>24</v>
      </c>
      <c r="E4033" t="s">
        <v>43</v>
      </c>
      <c r="F4033" t="s">
        <v>96</v>
      </c>
      <c r="G4033" t="s">
        <v>32</v>
      </c>
      <c r="H4033" t="s">
        <v>18</v>
      </c>
      <c r="I4033" s="9">
        <v>45475</v>
      </c>
      <c r="J4033" s="9">
        <v>45487</v>
      </c>
      <c r="K4033" s="9">
        <v>45494</v>
      </c>
      <c r="L4033" t="s">
        <v>56</v>
      </c>
      <c r="M4033" s="5"/>
      <c r="P4033" s="4">
        <v>5</v>
      </c>
      <c r="Q4033" t="s">
        <v>63</v>
      </c>
      <c r="R4033" s="10" t="str">
        <f t="shared" si="124"/>
        <v>22-27</v>
      </c>
      <c r="S4033">
        <f t="shared" si="125"/>
        <v>19</v>
      </c>
    </row>
    <row r="4034" spans="1:19">
      <c r="A4034" t="s">
        <v>4108</v>
      </c>
      <c r="B4034" t="s">
        <v>13</v>
      </c>
      <c r="C4034" s="4">
        <v>36</v>
      </c>
      <c r="D4034" t="s">
        <v>34</v>
      </c>
      <c r="E4034" t="s">
        <v>47</v>
      </c>
      <c r="F4034" t="s">
        <v>106</v>
      </c>
      <c r="G4034" t="s">
        <v>27</v>
      </c>
      <c r="H4034" t="s">
        <v>48</v>
      </c>
      <c r="I4034" s="9">
        <v>45475</v>
      </c>
      <c r="J4034" s="9">
        <v>45488</v>
      </c>
      <c r="K4034" s="9">
        <v>45494</v>
      </c>
      <c r="L4034" t="s">
        <v>19</v>
      </c>
      <c r="M4034" s="4">
        <v>194844</v>
      </c>
      <c r="N4034">
        <v>4.7</v>
      </c>
      <c r="O4034" t="s">
        <v>20</v>
      </c>
      <c r="P4034" s="5"/>
      <c r="Q4034" t="s">
        <v>21</v>
      </c>
      <c r="R4034" s="10" t="str">
        <f t="shared" si="124"/>
        <v>34-39</v>
      </c>
      <c r="S4034">
        <f t="shared" si="125"/>
        <v>19</v>
      </c>
    </row>
    <row r="4035" spans="1:19">
      <c r="A4035" t="s">
        <v>4109</v>
      </c>
      <c r="B4035" t="s">
        <v>23</v>
      </c>
      <c r="C4035" s="4">
        <v>26</v>
      </c>
      <c r="D4035" t="s">
        <v>14</v>
      </c>
      <c r="E4035" t="s">
        <v>15</v>
      </c>
      <c r="F4035" t="s">
        <v>78</v>
      </c>
      <c r="G4035" t="s">
        <v>27</v>
      </c>
      <c r="H4035" t="s">
        <v>51</v>
      </c>
      <c r="I4035" s="9">
        <v>45475</v>
      </c>
      <c r="J4035" s="9">
        <v>45492</v>
      </c>
      <c r="K4035" s="9">
        <v>45497</v>
      </c>
      <c r="L4035" t="s">
        <v>38</v>
      </c>
      <c r="M4035" s="5"/>
      <c r="P4035" s="5"/>
      <c r="Q4035" t="s">
        <v>28</v>
      </c>
      <c r="R4035" s="10" t="str">
        <f t="shared" ref="R4035:R4098" si="126">IF(AND(C4035&gt;=22,C4035&lt;=27),"22-27",
 IF(AND(C4035&gt;=28,C4035&lt;=33),"28-33",
 IF(AND(C4035&gt;=34,C4035&lt;=39),"34-39",
 IF(AND(C4035&gt;=40,C4035&lt;=45),"40-45",
 IF(AND(C4035&gt;=46,C4035&lt;=51),"46-51",
 IF(AND(C4035&gt;=52,C4035&lt;=57),"52-57","Other"))))))</f>
        <v>22-27</v>
      </c>
      <c r="S4035">
        <f t="shared" ref="S4035:S4098" si="127">K4035-I4035</f>
        <v>22</v>
      </c>
    </row>
    <row r="4036" spans="1:19">
      <c r="A4036" t="s">
        <v>4110</v>
      </c>
      <c r="B4036" t="s">
        <v>13</v>
      </c>
      <c r="C4036" s="4">
        <v>36</v>
      </c>
      <c r="D4036" t="s">
        <v>14</v>
      </c>
      <c r="E4036" t="s">
        <v>65</v>
      </c>
      <c r="F4036" t="s">
        <v>53</v>
      </c>
      <c r="G4036" t="s">
        <v>66</v>
      </c>
      <c r="H4036" t="s">
        <v>18</v>
      </c>
      <c r="I4036" s="9">
        <v>45475</v>
      </c>
      <c r="J4036" s="9">
        <v>45494</v>
      </c>
      <c r="K4036" s="9">
        <v>45506</v>
      </c>
      <c r="L4036" t="s">
        <v>19</v>
      </c>
      <c r="M4036" s="4">
        <v>82524</v>
      </c>
      <c r="N4036">
        <v>4.0999999999999996</v>
      </c>
      <c r="O4036" t="s">
        <v>45</v>
      </c>
      <c r="P4036" s="4">
        <v>5</v>
      </c>
      <c r="Q4036" t="s">
        <v>28</v>
      </c>
      <c r="R4036" s="10" t="str">
        <f t="shared" si="126"/>
        <v>34-39</v>
      </c>
      <c r="S4036">
        <f t="shared" si="127"/>
        <v>31</v>
      </c>
    </row>
    <row r="4037" spans="1:19">
      <c r="A4037" t="s">
        <v>4111</v>
      </c>
      <c r="B4037" t="s">
        <v>23</v>
      </c>
      <c r="C4037" s="4">
        <v>28</v>
      </c>
      <c r="D4037" t="s">
        <v>14</v>
      </c>
      <c r="E4037" t="s">
        <v>15</v>
      </c>
      <c r="F4037" t="s">
        <v>50</v>
      </c>
      <c r="G4037" t="s">
        <v>17</v>
      </c>
      <c r="H4037" t="s">
        <v>37</v>
      </c>
      <c r="I4037" s="9">
        <v>45475</v>
      </c>
      <c r="J4037" s="9">
        <v>45490</v>
      </c>
      <c r="K4037" s="9">
        <v>45495</v>
      </c>
      <c r="L4037" t="s">
        <v>19</v>
      </c>
      <c r="M4037" s="4">
        <v>49575</v>
      </c>
      <c r="N4037">
        <v>4.7</v>
      </c>
      <c r="O4037" t="s">
        <v>20</v>
      </c>
      <c r="P4037" s="4">
        <v>4</v>
      </c>
      <c r="Q4037" t="s">
        <v>28</v>
      </c>
      <c r="R4037" s="10" t="str">
        <f t="shared" si="126"/>
        <v>28-33</v>
      </c>
      <c r="S4037">
        <f t="shared" si="127"/>
        <v>20</v>
      </c>
    </row>
    <row r="4038" spans="1:19">
      <c r="A4038" t="s">
        <v>4112</v>
      </c>
      <c r="B4038" t="s">
        <v>23</v>
      </c>
      <c r="C4038" s="4">
        <v>41</v>
      </c>
      <c r="D4038" t="s">
        <v>14</v>
      </c>
      <c r="E4038" t="s">
        <v>65</v>
      </c>
      <c r="F4038" t="s">
        <v>16</v>
      </c>
      <c r="G4038" t="s">
        <v>27</v>
      </c>
      <c r="H4038" t="s">
        <v>37</v>
      </c>
      <c r="I4038" s="9">
        <v>45475</v>
      </c>
      <c r="J4038" s="9">
        <v>45495</v>
      </c>
      <c r="K4038" s="9">
        <v>45501</v>
      </c>
      <c r="L4038" t="s">
        <v>38</v>
      </c>
      <c r="M4038" s="5"/>
      <c r="P4038" s="4">
        <v>4</v>
      </c>
      <c r="Q4038" t="s">
        <v>21</v>
      </c>
      <c r="R4038" s="10" t="str">
        <f t="shared" si="126"/>
        <v>40-45</v>
      </c>
      <c r="S4038">
        <f t="shared" si="127"/>
        <v>26</v>
      </c>
    </row>
    <row r="4039" spans="1:19">
      <c r="A4039" t="s">
        <v>4113</v>
      </c>
      <c r="B4039" t="s">
        <v>30</v>
      </c>
      <c r="C4039" s="4">
        <v>35</v>
      </c>
      <c r="D4039" t="s">
        <v>14</v>
      </c>
      <c r="E4039" t="s">
        <v>15</v>
      </c>
      <c r="F4039" t="s">
        <v>26</v>
      </c>
      <c r="G4039" t="s">
        <v>66</v>
      </c>
      <c r="H4039" t="s">
        <v>48</v>
      </c>
      <c r="I4039" s="9">
        <v>45476</v>
      </c>
      <c r="J4039" s="9">
        <v>45494</v>
      </c>
      <c r="K4039" s="9">
        <v>45500</v>
      </c>
      <c r="L4039" t="s">
        <v>19</v>
      </c>
      <c r="M4039" s="4">
        <v>56394</v>
      </c>
      <c r="N4039">
        <v>4.0999999999999996</v>
      </c>
      <c r="O4039" t="s">
        <v>20</v>
      </c>
      <c r="P4039" s="4">
        <v>5</v>
      </c>
      <c r="Q4039" t="s">
        <v>21</v>
      </c>
      <c r="R4039" s="10" t="str">
        <f t="shared" si="126"/>
        <v>34-39</v>
      </c>
      <c r="S4039">
        <f t="shared" si="127"/>
        <v>24</v>
      </c>
    </row>
    <row r="4040" spans="1:19">
      <c r="A4040" t="s">
        <v>4114</v>
      </c>
      <c r="B4040" t="s">
        <v>30</v>
      </c>
      <c r="C4040" s="4">
        <v>34</v>
      </c>
      <c r="D4040" t="s">
        <v>14</v>
      </c>
      <c r="E4040" t="s">
        <v>65</v>
      </c>
      <c r="F4040" t="s">
        <v>36</v>
      </c>
      <c r="G4040" t="s">
        <v>27</v>
      </c>
      <c r="H4040" t="s">
        <v>18</v>
      </c>
      <c r="I4040" s="9">
        <v>45476</v>
      </c>
      <c r="J4040" s="9">
        <v>45491</v>
      </c>
      <c r="K4040" s="9">
        <v>45502</v>
      </c>
      <c r="L4040" t="s">
        <v>38</v>
      </c>
      <c r="M4040" s="5"/>
      <c r="P4040" s="4">
        <v>4</v>
      </c>
      <c r="Q4040" t="s">
        <v>28</v>
      </c>
      <c r="R4040" s="10" t="str">
        <f t="shared" si="126"/>
        <v>34-39</v>
      </c>
      <c r="S4040">
        <f t="shared" si="127"/>
        <v>26</v>
      </c>
    </row>
    <row r="4041" spans="1:19">
      <c r="A4041" t="s">
        <v>4115</v>
      </c>
      <c r="B4041" t="s">
        <v>13</v>
      </c>
      <c r="C4041" s="4">
        <v>34</v>
      </c>
      <c r="D4041" t="s">
        <v>14</v>
      </c>
      <c r="E4041" t="s">
        <v>65</v>
      </c>
      <c r="F4041" t="s">
        <v>44</v>
      </c>
      <c r="G4041" t="s">
        <v>17</v>
      </c>
      <c r="H4041" t="s">
        <v>18</v>
      </c>
      <c r="I4041" s="9">
        <v>45476</v>
      </c>
      <c r="J4041" s="9">
        <v>45493</v>
      </c>
      <c r="K4041" s="9">
        <v>45503</v>
      </c>
      <c r="L4041" t="s">
        <v>19</v>
      </c>
      <c r="M4041" s="5"/>
      <c r="O4041" t="s">
        <v>20</v>
      </c>
      <c r="P4041" s="5"/>
      <c r="Q4041" t="s">
        <v>28</v>
      </c>
      <c r="R4041" s="10" t="str">
        <f t="shared" si="126"/>
        <v>34-39</v>
      </c>
      <c r="S4041">
        <f t="shared" si="127"/>
        <v>27</v>
      </c>
    </row>
    <row r="4042" spans="1:19">
      <c r="A4042" t="s">
        <v>4116</v>
      </c>
      <c r="B4042" t="s">
        <v>30</v>
      </c>
      <c r="C4042" s="4">
        <v>28</v>
      </c>
      <c r="D4042" t="s">
        <v>14</v>
      </c>
      <c r="E4042" t="s">
        <v>15</v>
      </c>
      <c r="F4042" t="s">
        <v>26</v>
      </c>
      <c r="G4042" t="s">
        <v>32</v>
      </c>
      <c r="H4042" t="s">
        <v>37</v>
      </c>
      <c r="I4042" s="9">
        <v>45476</v>
      </c>
      <c r="J4042" s="9">
        <v>45496</v>
      </c>
      <c r="K4042" s="9">
        <v>45504</v>
      </c>
      <c r="L4042" t="s">
        <v>56</v>
      </c>
      <c r="M4042" s="5"/>
      <c r="P4042" s="4">
        <v>2</v>
      </c>
      <c r="Q4042" t="s">
        <v>28</v>
      </c>
      <c r="R4042" s="10" t="str">
        <f t="shared" si="126"/>
        <v>28-33</v>
      </c>
      <c r="S4042">
        <f t="shared" si="127"/>
        <v>28</v>
      </c>
    </row>
    <row r="4043" spans="1:19">
      <c r="A4043" t="s">
        <v>4117</v>
      </c>
      <c r="B4043" t="s">
        <v>13</v>
      </c>
      <c r="C4043" s="4">
        <v>33</v>
      </c>
      <c r="D4043" t="s">
        <v>40</v>
      </c>
      <c r="E4043" t="s">
        <v>41</v>
      </c>
      <c r="F4043" t="s">
        <v>78</v>
      </c>
      <c r="G4043" t="s">
        <v>17</v>
      </c>
      <c r="H4043" t="s">
        <v>37</v>
      </c>
      <c r="I4043" s="9">
        <v>45476</v>
      </c>
      <c r="J4043" s="9">
        <v>45488</v>
      </c>
      <c r="K4043" s="9">
        <v>45497</v>
      </c>
      <c r="L4043" t="s">
        <v>19</v>
      </c>
      <c r="M4043" s="4">
        <v>55791</v>
      </c>
      <c r="N4043">
        <v>4.0999999999999996</v>
      </c>
      <c r="O4043" t="s">
        <v>20</v>
      </c>
      <c r="P4043" s="4">
        <v>4</v>
      </c>
      <c r="Q4043" t="s">
        <v>28</v>
      </c>
      <c r="R4043" s="10" t="str">
        <f t="shared" si="126"/>
        <v>28-33</v>
      </c>
      <c r="S4043">
        <f t="shared" si="127"/>
        <v>21</v>
      </c>
    </row>
    <row r="4044" spans="1:19">
      <c r="A4044" t="s">
        <v>4118</v>
      </c>
      <c r="B4044" t="s">
        <v>13</v>
      </c>
      <c r="C4044" s="4">
        <v>30</v>
      </c>
      <c r="D4044" t="s">
        <v>231</v>
      </c>
      <c r="E4044" t="s">
        <v>551</v>
      </c>
      <c r="F4044" t="s">
        <v>61</v>
      </c>
      <c r="G4044" t="s">
        <v>17</v>
      </c>
      <c r="H4044" t="s">
        <v>18</v>
      </c>
      <c r="I4044" s="9">
        <v>45476</v>
      </c>
      <c r="J4044" s="9">
        <v>45489</v>
      </c>
      <c r="K4044" s="9">
        <v>45500</v>
      </c>
      <c r="L4044" t="s">
        <v>19</v>
      </c>
      <c r="M4044" s="4">
        <v>50173</v>
      </c>
      <c r="N4044">
        <v>4</v>
      </c>
      <c r="O4044" t="s">
        <v>20</v>
      </c>
      <c r="P4044" s="4">
        <v>5</v>
      </c>
      <c r="Q4044" t="s">
        <v>28</v>
      </c>
      <c r="R4044" s="10" t="str">
        <f t="shared" si="126"/>
        <v>28-33</v>
      </c>
      <c r="S4044">
        <f t="shared" si="127"/>
        <v>24</v>
      </c>
    </row>
    <row r="4045" spans="1:19">
      <c r="A4045" t="s">
        <v>4119</v>
      </c>
      <c r="B4045" t="s">
        <v>30</v>
      </c>
      <c r="C4045" s="4">
        <v>27</v>
      </c>
      <c r="D4045" t="s">
        <v>24</v>
      </c>
      <c r="E4045" t="s">
        <v>43</v>
      </c>
      <c r="F4045" t="s">
        <v>96</v>
      </c>
      <c r="G4045" t="s">
        <v>27</v>
      </c>
      <c r="H4045" t="s">
        <v>37</v>
      </c>
      <c r="I4045" s="9">
        <v>45477</v>
      </c>
      <c r="J4045" s="9">
        <v>45499</v>
      </c>
      <c r="K4045" s="9">
        <v>45506</v>
      </c>
      <c r="L4045" t="s">
        <v>19</v>
      </c>
      <c r="M4045" s="4">
        <v>59906</v>
      </c>
      <c r="N4045">
        <v>4.2</v>
      </c>
      <c r="O4045" t="s">
        <v>20</v>
      </c>
      <c r="P4045" s="4">
        <v>4</v>
      </c>
      <c r="Q4045" t="s">
        <v>21</v>
      </c>
      <c r="R4045" s="10" t="str">
        <f t="shared" si="126"/>
        <v>22-27</v>
      </c>
      <c r="S4045">
        <f t="shared" si="127"/>
        <v>29</v>
      </c>
    </row>
    <row r="4046" spans="1:19">
      <c r="A4046" t="s">
        <v>4120</v>
      </c>
      <c r="B4046" t="s">
        <v>13</v>
      </c>
      <c r="C4046" s="4">
        <v>24</v>
      </c>
      <c r="D4046" t="s">
        <v>14</v>
      </c>
      <c r="E4046" t="s">
        <v>15</v>
      </c>
      <c r="F4046" t="s">
        <v>86</v>
      </c>
      <c r="G4046" t="s">
        <v>17</v>
      </c>
      <c r="H4046" t="s">
        <v>37</v>
      </c>
      <c r="I4046" s="9">
        <v>45477</v>
      </c>
      <c r="J4046" s="9">
        <v>45498</v>
      </c>
      <c r="K4046" s="9">
        <v>45510</v>
      </c>
      <c r="L4046" t="s">
        <v>38</v>
      </c>
      <c r="M4046" s="5"/>
      <c r="P4046" s="4">
        <v>5</v>
      </c>
      <c r="Q4046" t="s">
        <v>28</v>
      </c>
      <c r="R4046" s="10" t="str">
        <f t="shared" si="126"/>
        <v>22-27</v>
      </c>
      <c r="S4046">
        <f t="shared" si="127"/>
        <v>33</v>
      </c>
    </row>
    <row r="4047" spans="1:19">
      <c r="A4047" t="s">
        <v>4121</v>
      </c>
      <c r="B4047" t="s">
        <v>13</v>
      </c>
      <c r="C4047" s="4">
        <v>31</v>
      </c>
      <c r="D4047" t="s">
        <v>83</v>
      </c>
      <c r="E4047" t="s">
        <v>117</v>
      </c>
      <c r="F4047" t="s">
        <v>78</v>
      </c>
      <c r="G4047" t="s">
        <v>27</v>
      </c>
      <c r="H4047" t="s">
        <v>18</v>
      </c>
      <c r="I4047" s="9">
        <v>45477</v>
      </c>
      <c r="J4047" s="9">
        <v>45497</v>
      </c>
      <c r="K4047" s="9">
        <v>45508</v>
      </c>
      <c r="L4047" t="s">
        <v>56</v>
      </c>
      <c r="M4047" s="5"/>
      <c r="P4047" s="5"/>
      <c r="Q4047" t="s">
        <v>21</v>
      </c>
      <c r="R4047" s="10" t="str">
        <f t="shared" si="126"/>
        <v>28-33</v>
      </c>
      <c r="S4047">
        <f t="shared" si="127"/>
        <v>31</v>
      </c>
    </row>
    <row r="4048" spans="1:19">
      <c r="A4048" t="s">
        <v>4122</v>
      </c>
      <c r="B4048" t="s">
        <v>13</v>
      </c>
      <c r="C4048" s="4">
        <v>32</v>
      </c>
      <c r="D4048" t="s">
        <v>24</v>
      </c>
      <c r="E4048" t="s">
        <v>43</v>
      </c>
      <c r="F4048" t="s">
        <v>106</v>
      </c>
      <c r="G4048" t="s">
        <v>17</v>
      </c>
      <c r="H4048" t="s">
        <v>37</v>
      </c>
      <c r="I4048" s="9">
        <v>45479</v>
      </c>
      <c r="J4048" s="9">
        <v>45489</v>
      </c>
      <c r="K4048" s="9">
        <v>45493</v>
      </c>
      <c r="L4048" t="s">
        <v>38</v>
      </c>
      <c r="M4048" s="5"/>
      <c r="P4048" s="4">
        <v>4</v>
      </c>
      <c r="Q4048" t="s">
        <v>28</v>
      </c>
      <c r="R4048" s="10" t="str">
        <f t="shared" si="126"/>
        <v>28-33</v>
      </c>
      <c r="S4048">
        <f t="shared" si="127"/>
        <v>14</v>
      </c>
    </row>
    <row r="4049" spans="1:19">
      <c r="A4049" t="s">
        <v>4123</v>
      </c>
      <c r="B4049" t="s">
        <v>13</v>
      </c>
      <c r="C4049" s="4">
        <v>27</v>
      </c>
      <c r="D4049" t="s">
        <v>14</v>
      </c>
      <c r="E4049" t="s">
        <v>15</v>
      </c>
      <c r="F4049" t="s">
        <v>26</v>
      </c>
      <c r="G4049" t="s">
        <v>17</v>
      </c>
      <c r="H4049" t="s">
        <v>48</v>
      </c>
      <c r="I4049" s="9">
        <v>45479</v>
      </c>
      <c r="J4049" s="9">
        <v>45490</v>
      </c>
      <c r="K4049" s="9">
        <v>45495</v>
      </c>
      <c r="L4049" t="s">
        <v>38</v>
      </c>
      <c r="M4049" s="5"/>
      <c r="P4049" s="4">
        <v>3</v>
      </c>
      <c r="Q4049" t="s">
        <v>28</v>
      </c>
      <c r="R4049" s="10" t="str">
        <f t="shared" si="126"/>
        <v>22-27</v>
      </c>
      <c r="S4049">
        <f t="shared" si="127"/>
        <v>16</v>
      </c>
    </row>
    <row r="4050" spans="1:19">
      <c r="A4050" t="s">
        <v>4124</v>
      </c>
      <c r="B4050" t="s">
        <v>30</v>
      </c>
      <c r="C4050" s="4">
        <v>26</v>
      </c>
      <c r="D4050" t="s">
        <v>34</v>
      </c>
      <c r="E4050" t="s">
        <v>47</v>
      </c>
      <c r="F4050" t="s">
        <v>106</v>
      </c>
      <c r="G4050" t="s">
        <v>17</v>
      </c>
      <c r="H4050" t="s">
        <v>37</v>
      </c>
      <c r="I4050" s="9">
        <v>45480</v>
      </c>
      <c r="J4050" s="9">
        <v>45490</v>
      </c>
      <c r="K4050" s="9">
        <v>45499</v>
      </c>
      <c r="L4050" t="s">
        <v>56</v>
      </c>
      <c r="M4050" s="5"/>
      <c r="P4050" s="4">
        <v>4</v>
      </c>
      <c r="Q4050" t="s">
        <v>28</v>
      </c>
      <c r="R4050" s="10" t="str">
        <f t="shared" si="126"/>
        <v>22-27</v>
      </c>
      <c r="S4050">
        <f t="shared" si="127"/>
        <v>19</v>
      </c>
    </row>
    <row r="4051" spans="1:19">
      <c r="A4051" t="s">
        <v>4125</v>
      </c>
      <c r="B4051" t="s">
        <v>13</v>
      </c>
      <c r="C4051" s="4">
        <v>33</v>
      </c>
      <c r="D4051" t="s">
        <v>83</v>
      </c>
      <c r="E4051" t="s">
        <v>84</v>
      </c>
      <c r="F4051" t="s">
        <v>50</v>
      </c>
      <c r="G4051" t="s">
        <v>32</v>
      </c>
      <c r="H4051" t="s">
        <v>48</v>
      </c>
      <c r="I4051" s="9">
        <v>45480</v>
      </c>
      <c r="J4051" s="9">
        <v>45489</v>
      </c>
      <c r="K4051" s="9">
        <v>45498</v>
      </c>
      <c r="L4051" t="s">
        <v>38</v>
      </c>
      <c r="M4051" s="5"/>
      <c r="P4051" s="4">
        <v>4</v>
      </c>
      <c r="Q4051" t="s">
        <v>28</v>
      </c>
      <c r="R4051" s="10" t="str">
        <f t="shared" si="126"/>
        <v>28-33</v>
      </c>
      <c r="S4051">
        <f t="shared" si="127"/>
        <v>18</v>
      </c>
    </row>
    <row r="4052" spans="1:19">
      <c r="A4052" t="s">
        <v>4126</v>
      </c>
      <c r="B4052" t="s">
        <v>23</v>
      </c>
      <c r="C4052" s="4">
        <v>32</v>
      </c>
      <c r="D4052" t="s">
        <v>14</v>
      </c>
      <c r="E4052" t="s">
        <v>15</v>
      </c>
      <c r="F4052" t="s">
        <v>44</v>
      </c>
      <c r="G4052" t="s">
        <v>27</v>
      </c>
      <c r="H4052" t="s">
        <v>37</v>
      </c>
      <c r="I4052" s="9">
        <v>45480</v>
      </c>
      <c r="J4052" s="9">
        <v>45499</v>
      </c>
      <c r="K4052" s="9">
        <v>45503</v>
      </c>
      <c r="L4052" t="s">
        <v>38</v>
      </c>
      <c r="M4052" s="5"/>
      <c r="P4052" s="4">
        <v>5</v>
      </c>
      <c r="Q4052" t="s">
        <v>28</v>
      </c>
      <c r="R4052" s="10" t="str">
        <f t="shared" si="126"/>
        <v>28-33</v>
      </c>
      <c r="S4052">
        <f t="shared" si="127"/>
        <v>23</v>
      </c>
    </row>
    <row r="4053" spans="1:19">
      <c r="A4053" t="s">
        <v>4127</v>
      </c>
      <c r="B4053" t="s">
        <v>30</v>
      </c>
      <c r="C4053" s="4">
        <v>26</v>
      </c>
      <c r="D4053" t="s">
        <v>24</v>
      </c>
      <c r="E4053" t="s">
        <v>25</v>
      </c>
      <c r="F4053" t="s">
        <v>50</v>
      </c>
      <c r="G4053" t="s">
        <v>27</v>
      </c>
      <c r="H4053" t="s">
        <v>37</v>
      </c>
      <c r="I4053" s="9">
        <v>45480</v>
      </c>
      <c r="J4053" s="9">
        <v>45497</v>
      </c>
      <c r="K4053" s="9">
        <v>45503</v>
      </c>
      <c r="L4053" t="s">
        <v>38</v>
      </c>
      <c r="M4053" s="5"/>
      <c r="P4053" s="4">
        <v>4</v>
      </c>
      <c r="Q4053" t="s">
        <v>28</v>
      </c>
      <c r="R4053" s="10" t="str">
        <f t="shared" si="126"/>
        <v>22-27</v>
      </c>
      <c r="S4053">
        <f t="shared" si="127"/>
        <v>23</v>
      </c>
    </row>
    <row r="4054" spans="1:19">
      <c r="A4054" t="s">
        <v>4128</v>
      </c>
      <c r="B4054" t="s">
        <v>30</v>
      </c>
      <c r="C4054" s="4">
        <v>26</v>
      </c>
      <c r="D4054" t="s">
        <v>129</v>
      </c>
      <c r="E4054" t="s">
        <v>130</v>
      </c>
      <c r="F4054" t="s">
        <v>36</v>
      </c>
      <c r="G4054" t="s">
        <v>27</v>
      </c>
      <c r="H4054" t="s">
        <v>48</v>
      </c>
      <c r="I4054" s="9">
        <v>45481</v>
      </c>
      <c r="J4054" s="9">
        <v>45493</v>
      </c>
      <c r="K4054" s="9">
        <v>45498</v>
      </c>
      <c r="L4054" t="s">
        <v>38</v>
      </c>
      <c r="M4054" s="5"/>
      <c r="P4054" s="4">
        <v>4</v>
      </c>
      <c r="Q4054" t="s">
        <v>21</v>
      </c>
      <c r="R4054" s="10" t="str">
        <f t="shared" si="126"/>
        <v>22-27</v>
      </c>
      <c r="S4054">
        <f t="shared" si="127"/>
        <v>17</v>
      </c>
    </row>
    <row r="4055" spans="1:19">
      <c r="A4055" t="s">
        <v>4129</v>
      </c>
      <c r="B4055" t="s">
        <v>13</v>
      </c>
      <c r="C4055" s="4">
        <v>30</v>
      </c>
      <c r="D4055" t="s">
        <v>40</v>
      </c>
      <c r="E4055" t="s">
        <v>41</v>
      </c>
      <c r="F4055" t="s">
        <v>16</v>
      </c>
      <c r="G4055" t="s">
        <v>66</v>
      </c>
      <c r="H4055" t="s">
        <v>18</v>
      </c>
      <c r="I4055" s="9">
        <v>45481</v>
      </c>
      <c r="J4055" s="9">
        <v>45502</v>
      </c>
      <c r="K4055" s="9">
        <v>45512</v>
      </c>
      <c r="L4055" t="s">
        <v>19</v>
      </c>
      <c r="M4055" s="5"/>
      <c r="O4055" t="s">
        <v>20</v>
      </c>
      <c r="P4055" s="4">
        <v>4</v>
      </c>
      <c r="Q4055" t="s">
        <v>21</v>
      </c>
      <c r="R4055" s="10" t="str">
        <f t="shared" si="126"/>
        <v>28-33</v>
      </c>
      <c r="S4055">
        <f t="shared" si="127"/>
        <v>31</v>
      </c>
    </row>
    <row r="4056" spans="1:19">
      <c r="A4056" t="s">
        <v>4130</v>
      </c>
      <c r="B4056" t="s">
        <v>30</v>
      </c>
      <c r="C4056" s="4">
        <v>22</v>
      </c>
      <c r="D4056" t="s">
        <v>129</v>
      </c>
      <c r="E4056" t="s">
        <v>130</v>
      </c>
      <c r="F4056" t="s">
        <v>36</v>
      </c>
      <c r="G4056" t="s">
        <v>32</v>
      </c>
      <c r="H4056" t="s">
        <v>37</v>
      </c>
      <c r="I4056" s="9">
        <v>45481</v>
      </c>
      <c r="J4056" s="9">
        <v>45499</v>
      </c>
      <c r="K4056" s="9">
        <v>45511</v>
      </c>
      <c r="L4056" t="s">
        <v>19</v>
      </c>
      <c r="M4056" s="4">
        <v>77250</v>
      </c>
      <c r="N4056">
        <v>4</v>
      </c>
      <c r="O4056" t="s">
        <v>20</v>
      </c>
      <c r="P4056" s="4">
        <v>4</v>
      </c>
      <c r="Q4056" t="s">
        <v>28</v>
      </c>
      <c r="R4056" s="10" t="str">
        <f t="shared" si="126"/>
        <v>22-27</v>
      </c>
      <c r="S4056">
        <f t="shared" si="127"/>
        <v>30</v>
      </c>
    </row>
    <row r="4057" spans="1:19">
      <c r="A4057" t="s">
        <v>4131</v>
      </c>
      <c r="B4057" t="s">
        <v>13</v>
      </c>
      <c r="C4057" s="4">
        <v>30</v>
      </c>
      <c r="D4057" t="s">
        <v>24</v>
      </c>
      <c r="E4057" t="s">
        <v>43</v>
      </c>
      <c r="F4057" t="s">
        <v>36</v>
      </c>
      <c r="G4057" t="s">
        <v>69</v>
      </c>
      <c r="H4057" t="s">
        <v>37</v>
      </c>
      <c r="I4057" s="9">
        <v>45481</v>
      </c>
      <c r="J4057" s="9">
        <v>45490</v>
      </c>
      <c r="K4057" s="9">
        <v>45495</v>
      </c>
      <c r="L4057" t="s">
        <v>19</v>
      </c>
      <c r="M4057" s="4">
        <v>63945</v>
      </c>
      <c r="N4057">
        <v>4.0999999999999996</v>
      </c>
      <c r="O4057" t="s">
        <v>20</v>
      </c>
      <c r="P4057" s="4">
        <v>5</v>
      </c>
      <c r="Q4057" t="s">
        <v>28</v>
      </c>
      <c r="R4057" s="10" t="str">
        <f t="shared" si="126"/>
        <v>28-33</v>
      </c>
      <c r="S4057">
        <f t="shared" si="127"/>
        <v>14</v>
      </c>
    </row>
    <row r="4058" spans="1:19">
      <c r="A4058" t="s">
        <v>4132</v>
      </c>
      <c r="B4058" t="s">
        <v>30</v>
      </c>
      <c r="C4058" s="4">
        <v>25</v>
      </c>
      <c r="D4058" t="s">
        <v>58</v>
      </c>
      <c r="E4058" t="s">
        <v>111</v>
      </c>
      <c r="F4058" t="s">
        <v>73</v>
      </c>
      <c r="G4058" t="s">
        <v>27</v>
      </c>
      <c r="H4058" t="s">
        <v>67</v>
      </c>
      <c r="I4058" s="9">
        <v>45481</v>
      </c>
      <c r="J4058" s="9">
        <v>45495</v>
      </c>
      <c r="K4058" s="9">
        <v>45504</v>
      </c>
      <c r="L4058" t="s">
        <v>19</v>
      </c>
      <c r="M4058" s="4">
        <v>168575</v>
      </c>
      <c r="N4058">
        <v>3.9</v>
      </c>
      <c r="O4058" t="s">
        <v>20</v>
      </c>
      <c r="P4058" s="4">
        <v>4</v>
      </c>
      <c r="Q4058" t="s">
        <v>28</v>
      </c>
      <c r="R4058" s="10" t="str">
        <f t="shared" si="126"/>
        <v>22-27</v>
      </c>
      <c r="S4058">
        <f t="shared" si="127"/>
        <v>23</v>
      </c>
    </row>
    <row r="4059" spans="1:19">
      <c r="A4059" t="s">
        <v>4133</v>
      </c>
      <c r="B4059" t="s">
        <v>13</v>
      </c>
      <c r="C4059" s="4">
        <v>22</v>
      </c>
      <c r="D4059" t="s">
        <v>83</v>
      </c>
      <c r="E4059" t="s">
        <v>84</v>
      </c>
      <c r="F4059" t="s">
        <v>61</v>
      </c>
      <c r="G4059" t="s">
        <v>17</v>
      </c>
      <c r="H4059" t="s">
        <v>18</v>
      </c>
      <c r="I4059" s="9">
        <v>45481</v>
      </c>
      <c r="J4059" s="9">
        <v>45497</v>
      </c>
      <c r="K4059" s="9">
        <v>45505</v>
      </c>
      <c r="L4059" t="s">
        <v>19</v>
      </c>
      <c r="M4059" s="4">
        <v>60249</v>
      </c>
      <c r="N4059">
        <v>4</v>
      </c>
      <c r="O4059" t="s">
        <v>20</v>
      </c>
      <c r="P4059" s="4">
        <v>5</v>
      </c>
      <c r="Q4059" t="s">
        <v>28</v>
      </c>
      <c r="R4059" s="10" t="str">
        <f t="shared" si="126"/>
        <v>22-27</v>
      </c>
      <c r="S4059">
        <f t="shared" si="127"/>
        <v>24</v>
      </c>
    </row>
    <row r="4060" spans="1:19">
      <c r="A4060" t="s">
        <v>4134</v>
      </c>
      <c r="B4060" t="s">
        <v>30</v>
      </c>
      <c r="C4060" s="4">
        <v>35</v>
      </c>
      <c r="D4060" t="s">
        <v>14</v>
      </c>
      <c r="E4060" t="s">
        <v>15</v>
      </c>
      <c r="F4060" t="s">
        <v>96</v>
      </c>
      <c r="G4060" t="s">
        <v>17</v>
      </c>
      <c r="H4060" t="s">
        <v>37</v>
      </c>
      <c r="I4060" s="9">
        <v>45481</v>
      </c>
      <c r="J4060" s="9">
        <v>45489</v>
      </c>
      <c r="K4060" s="9">
        <v>45499</v>
      </c>
      <c r="L4060" t="s">
        <v>38</v>
      </c>
      <c r="M4060" s="5"/>
      <c r="P4060" s="4">
        <v>4</v>
      </c>
      <c r="Q4060" t="s">
        <v>21</v>
      </c>
      <c r="R4060" s="10" t="str">
        <f t="shared" si="126"/>
        <v>34-39</v>
      </c>
      <c r="S4060">
        <f t="shared" si="127"/>
        <v>18</v>
      </c>
    </row>
    <row r="4061" spans="1:19">
      <c r="A4061" t="s">
        <v>4135</v>
      </c>
      <c r="B4061" t="s">
        <v>23</v>
      </c>
      <c r="C4061" s="4">
        <v>27</v>
      </c>
      <c r="D4061" t="s">
        <v>14</v>
      </c>
      <c r="E4061" t="s">
        <v>15</v>
      </c>
      <c r="F4061" t="s">
        <v>16</v>
      </c>
      <c r="G4061" t="s">
        <v>17</v>
      </c>
      <c r="H4061" t="s">
        <v>37</v>
      </c>
      <c r="I4061" s="9">
        <v>45481</v>
      </c>
      <c r="J4061" s="9">
        <v>45489</v>
      </c>
      <c r="K4061" s="9">
        <v>45499</v>
      </c>
      <c r="L4061" t="s">
        <v>19</v>
      </c>
      <c r="M4061" s="4">
        <v>64160</v>
      </c>
      <c r="N4061">
        <v>4.3</v>
      </c>
      <c r="O4061" t="s">
        <v>20</v>
      </c>
      <c r="P4061" s="4">
        <v>4</v>
      </c>
      <c r="Q4061" t="s">
        <v>28</v>
      </c>
      <c r="R4061" s="10" t="str">
        <f t="shared" si="126"/>
        <v>22-27</v>
      </c>
      <c r="S4061">
        <f t="shared" si="127"/>
        <v>18</v>
      </c>
    </row>
    <row r="4062" spans="1:19">
      <c r="A4062" t="s">
        <v>4136</v>
      </c>
      <c r="B4062" t="s">
        <v>13</v>
      </c>
      <c r="C4062" s="4">
        <v>33</v>
      </c>
      <c r="D4062" t="s">
        <v>58</v>
      </c>
      <c r="E4062" t="s">
        <v>111</v>
      </c>
      <c r="F4062" t="s">
        <v>61</v>
      </c>
      <c r="G4062" t="s">
        <v>32</v>
      </c>
      <c r="H4062" t="s">
        <v>51</v>
      </c>
      <c r="I4062" s="9">
        <v>45482</v>
      </c>
      <c r="J4062" s="9">
        <v>45496</v>
      </c>
      <c r="K4062" s="9">
        <v>45500</v>
      </c>
      <c r="L4062" t="s">
        <v>19</v>
      </c>
      <c r="M4062" s="4">
        <v>57318</v>
      </c>
      <c r="N4062">
        <v>3.7</v>
      </c>
      <c r="O4062" t="s">
        <v>20</v>
      </c>
      <c r="P4062" s="4">
        <v>4</v>
      </c>
      <c r="Q4062" t="s">
        <v>28</v>
      </c>
      <c r="R4062" s="10" t="str">
        <f t="shared" si="126"/>
        <v>28-33</v>
      </c>
      <c r="S4062">
        <f t="shared" si="127"/>
        <v>18</v>
      </c>
    </row>
    <row r="4063" spans="1:19">
      <c r="A4063" t="s">
        <v>4137</v>
      </c>
      <c r="B4063" t="s">
        <v>13</v>
      </c>
      <c r="C4063" s="4">
        <v>30</v>
      </c>
      <c r="D4063" t="s">
        <v>14</v>
      </c>
      <c r="E4063" t="s">
        <v>65</v>
      </c>
      <c r="F4063" t="s">
        <v>36</v>
      </c>
      <c r="G4063" t="s">
        <v>27</v>
      </c>
      <c r="H4063" t="s">
        <v>37</v>
      </c>
      <c r="I4063" s="9">
        <v>45482</v>
      </c>
      <c r="J4063" s="9">
        <v>45491</v>
      </c>
      <c r="K4063" s="9">
        <v>45497</v>
      </c>
      <c r="L4063" t="s">
        <v>19</v>
      </c>
      <c r="M4063" s="4">
        <v>78735</v>
      </c>
      <c r="N4063">
        <v>3.7</v>
      </c>
      <c r="O4063" t="s">
        <v>20</v>
      </c>
      <c r="P4063" s="5"/>
      <c r="Q4063" t="s">
        <v>28</v>
      </c>
      <c r="R4063" s="10" t="str">
        <f t="shared" si="126"/>
        <v>28-33</v>
      </c>
      <c r="S4063">
        <f t="shared" si="127"/>
        <v>15</v>
      </c>
    </row>
    <row r="4064" spans="1:19">
      <c r="A4064" t="s">
        <v>4138</v>
      </c>
      <c r="B4064" t="s">
        <v>30</v>
      </c>
      <c r="C4064" s="4">
        <v>30</v>
      </c>
      <c r="D4064" t="s">
        <v>14</v>
      </c>
      <c r="E4064" t="s">
        <v>15</v>
      </c>
      <c r="F4064" t="s">
        <v>78</v>
      </c>
      <c r="G4064" t="s">
        <v>17</v>
      </c>
      <c r="H4064" t="s">
        <v>37</v>
      </c>
      <c r="I4064" s="9">
        <v>45482</v>
      </c>
      <c r="J4064" s="9">
        <v>45490</v>
      </c>
      <c r="K4064" s="9">
        <v>45498</v>
      </c>
      <c r="L4064" t="s">
        <v>19</v>
      </c>
      <c r="M4064" s="4">
        <v>60465</v>
      </c>
      <c r="N4064">
        <v>3.6</v>
      </c>
      <c r="O4064" t="s">
        <v>45</v>
      </c>
      <c r="P4064" s="4">
        <v>5</v>
      </c>
      <c r="Q4064" t="s">
        <v>28</v>
      </c>
      <c r="R4064" s="10" t="str">
        <f t="shared" si="126"/>
        <v>28-33</v>
      </c>
      <c r="S4064">
        <f t="shared" si="127"/>
        <v>16</v>
      </c>
    </row>
    <row r="4065" spans="1:19">
      <c r="A4065" t="s">
        <v>4139</v>
      </c>
      <c r="B4065" t="s">
        <v>13</v>
      </c>
      <c r="C4065" s="4">
        <v>28</v>
      </c>
      <c r="D4065" t="s">
        <v>24</v>
      </c>
      <c r="E4065" t="s">
        <v>25</v>
      </c>
      <c r="F4065" t="s">
        <v>16</v>
      </c>
      <c r="G4065" t="s">
        <v>32</v>
      </c>
      <c r="H4065" t="s">
        <v>18</v>
      </c>
      <c r="I4065" s="9">
        <v>45482</v>
      </c>
      <c r="J4065" s="9">
        <v>45492</v>
      </c>
      <c r="K4065" s="9">
        <v>45497</v>
      </c>
      <c r="L4065" t="s">
        <v>19</v>
      </c>
      <c r="M4065" s="4">
        <v>53941</v>
      </c>
      <c r="N4065">
        <v>4.4000000000000004</v>
      </c>
      <c r="O4065" t="s">
        <v>20</v>
      </c>
      <c r="P4065" s="4">
        <v>4</v>
      </c>
      <c r="Q4065" t="s">
        <v>28</v>
      </c>
      <c r="R4065" s="10" t="str">
        <f t="shared" si="126"/>
        <v>28-33</v>
      </c>
      <c r="S4065">
        <f t="shared" si="127"/>
        <v>15</v>
      </c>
    </row>
    <row r="4066" spans="1:19">
      <c r="A4066" t="s">
        <v>4140</v>
      </c>
      <c r="B4066" t="s">
        <v>30</v>
      </c>
      <c r="C4066" s="4">
        <v>30</v>
      </c>
      <c r="D4066" t="s">
        <v>14</v>
      </c>
      <c r="E4066" t="s">
        <v>15</v>
      </c>
      <c r="F4066" t="s">
        <v>44</v>
      </c>
      <c r="G4066" t="s">
        <v>27</v>
      </c>
      <c r="H4066" t="s">
        <v>48</v>
      </c>
      <c r="I4066" s="9">
        <v>45482</v>
      </c>
      <c r="J4066" s="9">
        <v>45500</v>
      </c>
      <c r="K4066" s="9">
        <v>45510</v>
      </c>
      <c r="L4066" t="s">
        <v>19</v>
      </c>
      <c r="M4066" s="4">
        <v>75731</v>
      </c>
      <c r="N4066">
        <v>4.0999999999999996</v>
      </c>
      <c r="O4066" t="s">
        <v>20</v>
      </c>
      <c r="P4066" s="4">
        <v>4</v>
      </c>
      <c r="Q4066" t="s">
        <v>28</v>
      </c>
      <c r="R4066" s="10" t="str">
        <f t="shared" si="126"/>
        <v>28-33</v>
      </c>
      <c r="S4066">
        <f t="shared" si="127"/>
        <v>28</v>
      </c>
    </row>
    <row r="4067" spans="1:19">
      <c r="A4067" t="s">
        <v>4141</v>
      </c>
      <c r="B4067" t="s">
        <v>13</v>
      </c>
      <c r="C4067" s="4">
        <v>48</v>
      </c>
      <c r="D4067" t="s">
        <v>14</v>
      </c>
      <c r="E4067" t="s">
        <v>65</v>
      </c>
      <c r="F4067" t="s">
        <v>125</v>
      </c>
      <c r="G4067" t="s">
        <v>69</v>
      </c>
      <c r="H4067" t="s">
        <v>37</v>
      </c>
      <c r="I4067" s="9">
        <v>45483</v>
      </c>
      <c r="J4067" s="9">
        <v>45498</v>
      </c>
      <c r="K4067" s="9">
        <v>45503</v>
      </c>
      <c r="L4067" t="s">
        <v>19</v>
      </c>
      <c r="M4067" s="4">
        <v>117279</v>
      </c>
      <c r="N4067">
        <v>4.4000000000000004</v>
      </c>
      <c r="O4067" t="s">
        <v>20</v>
      </c>
      <c r="P4067" s="4">
        <v>3</v>
      </c>
      <c r="Q4067" t="s">
        <v>28</v>
      </c>
      <c r="R4067" s="10" t="str">
        <f t="shared" si="126"/>
        <v>46-51</v>
      </c>
      <c r="S4067">
        <f t="shared" si="127"/>
        <v>20</v>
      </c>
    </row>
    <row r="4068" spans="1:19">
      <c r="A4068" t="s">
        <v>4142</v>
      </c>
      <c r="B4068" t="s">
        <v>13</v>
      </c>
      <c r="C4068" s="4">
        <v>45</v>
      </c>
      <c r="D4068" t="s">
        <v>14</v>
      </c>
      <c r="E4068" t="s">
        <v>15</v>
      </c>
      <c r="F4068" t="s">
        <v>44</v>
      </c>
      <c r="G4068" t="s">
        <v>17</v>
      </c>
      <c r="H4068" t="s">
        <v>18</v>
      </c>
      <c r="I4068" s="9">
        <v>45483</v>
      </c>
      <c r="J4068" s="9">
        <v>45498</v>
      </c>
      <c r="K4068" s="9">
        <v>45505</v>
      </c>
      <c r="L4068" t="s">
        <v>19</v>
      </c>
      <c r="M4068" s="4">
        <v>73471</v>
      </c>
      <c r="N4068">
        <v>4.4000000000000004</v>
      </c>
      <c r="O4068" t="s">
        <v>20</v>
      </c>
      <c r="P4068" s="4">
        <v>4</v>
      </c>
      <c r="Q4068" t="s">
        <v>28</v>
      </c>
      <c r="R4068" s="10" t="str">
        <f t="shared" si="126"/>
        <v>40-45</v>
      </c>
      <c r="S4068">
        <f t="shared" si="127"/>
        <v>22</v>
      </c>
    </row>
    <row r="4069" spans="1:19">
      <c r="A4069" t="s">
        <v>4143</v>
      </c>
      <c r="B4069" t="s">
        <v>23</v>
      </c>
      <c r="C4069" s="4">
        <v>24</v>
      </c>
      <c r="D4069" t="s">
        <v>34</v>
      </c>
      <c r="E4069" t="s">
        <v>35</v>
      </c>
      <c r="F4069" t="s">
        <v>61</v>
      </c>
      <c r="G4069" t="s">
        <v>32</v>
      </c>
      <c r="H4069" t="s">
        <v>18</v>
      </c>
      <c r="I4069" s="9">
        <v>45483</v>
      </c>
      <c r="J4069" s="9">
        <v>45502</v>
      </c>
      <c r="K4069" s="9">
        <v>45510</v>
      </c>
      <c r="L4069" t="s">
        <v>19</v>
      </c>
      <c r="M4069" s="4">
        <v>56640</v>
      </c>
      <c r="N4069">
        <v>4.4000000000000004</v>
      </c>
      <c r="O4069" t="s">
        <v>20</v>
      </c>
      <c r="P4069" s="4">
        <v>4</v>
      </c>
      <c r="Q4069" t="s">
        <v>28</v>
      </c>
      <c r="R4069" s="10" t="str">
        <f t="shared" si="126"/>
        <v>22-27</v>
      </c>
      <c r="S4069">
        <f t="shared" si="127"/>
        <v>27</v>
      </c>
    </row>
    <row r="4070" spans="1:19">
      <c r="A4070" t="s">
        <v>4144</v>
      </c>
      <c r="B4070" t="s">
        <v>30</v>
      </c>
      <c r="C4070" s="4">
        <v>29</v>
      </c>
      <c r="D4070" t="s">
        <v>24</v>
      </c>
      <c r="E4070" t="s">
        <v>43</v>
      </c>
      <c r="F4070" t="s">
        <v>96</v>
      </c>
      <c r="G4070" t="s">
        <v>32</v>
      </c>
      <c r="H4070" t="s">
        <v>37</v>
      </c>
      <c r="I4070" s="9">
        <v>45483</v>
      </c>
      <c r="J4070" s="9">
        <v>45497</v>
      </c>
      <c r="K4070" s="9">
        <v>45505</v>
      </c>
      <c r="L4070" t="s">
        <v>19</v>
      </c>
      <c r="M4070" s="4">
        <v>46776</v>
      </c>
      <c r="N4070">
        <v>5</v>
      </c>
      <c r="O4070" t="s">
        <v>45</v>
      </c>
      <c r="P4070" s="5"/>
      <c r="Q4070" t="s">
        <v>28</v>
      </c>
      <c r="R4070" s="10" t="str">
        <f t="shared" si="126"/>
        <v>28-33</v>
      </c>
      <c r="S4070">
        <f t="shared" si="127"/>
        <v>22</v>
      </c>
    </row>
    <row r="4071" spans="1:19">
      <c r="A4071" t="s">
        <v>4145</v>
      </c>
      <c r="B4071" t="s">
        <v>30</v>
      </c>
      <c r="C4071" s="4">
        <v>28</v>
      </c>
      <c r="D4071" t="s">
        <v>24</v>
      </c>
      <c r="E4071" t="s">
        <v>25</v>
      </c>
      <c r="F4071" t="s">
        <v>86</v>
      </c>
      <c r="G4071" t="s">
        <v>17</v>
      </c>
      <c r="H4071" t="s">
        <v>51</v>
      </c>
      <c r="I4071" s="9">
        <v>45483</v>
      </c>
      <c r="J4071" s="9">
        <v>45504</v>
      </c>
      <c r="K4071" s="9">
        <v>45516</v>
      </c>
      <c r="L4071" t="s">
        <v>75</v>
      </c>
      <c r="M4071" s="5"/>
      <c r="P4071" s="4">
        <v>4</v>
      </c>
      <c r="Q4071" t="s">
        <v>28</v>
      </c>
      <c r="R4071" s="10" t="str">
        <f t="shared" si="126"/>
        <v>28-33</v>
      </c>
      <c r="S4071">
        <f t="shared" si="127"/>
        <v>33</v>
      </c>
    </row>
    <row r="4072" spans="1:19">
      <c r="A4072" t="s">
        <v>4146</v>
      </c>
      <c r="B4072" t="s">
        <v>13</v>
      </c>
      <c r="C4072" s="4">
        <v>29</v>
      </c>
      <c r="D4072" t="s">
        <v>24</v>
      </c>
      <c r="E4072" t="s">
        <v>25</v>
      </c>
      <c r="F4072" t="s">
        <v>106</v>
      </c>
      <c r="G4072" t="s">
        <v>27</v>
      </c>
      <c r="H4072" t="s">
        <v>48</v>
      </c>
      <c r="I4072" s="9">
        <v>45483</v>
      </c>
      <c r="J4072" s="9">
        <v>45501</v>
      </c>
      <c r="K4072" s="9">
        <v>45513</v>
      </c>
      <c r="L4072" t="s">
        <v>19</v>
      </c>
      <c r="M4072" s="5"/>
      <c r="O4072" t="s">
        <v>20</v>
      </c>
      <c r="P4072" s="5"/>
      <c r="Q4072" t="s">
        <v>28</v>
      </c>
      <c r="R4072" s="10" t="str">
        <f t="shared" si="126"/>
        <v>28-33</v>
      </c>
      <c r="S4072">
        <f t="shared" si="127"/>
        <v>30</v>
      </c>
    </row>
    <row r="4073" spans="1:19">
      <c r="A4073" t="s">
        <v>4147</v>
      </c>
      <c r="B4073" t="s">
        <v>30</v>
      </c>
      <c r="C4073" s="4">
        <v>33</v>
      </c>
      <c r="D4073" t="s">
        <v>14</v>
      </c>
      <c r="E4073" t="s">
        <v>15</v>
      </c>
      <c r="F4073" t="s">
        <v>31</v>
      </c>
      <c r="G4073" t="s">
        <v>17</v>
      </c>
      <c r="H4073" t="s">
        <v>37</v>
      </c>
      <c r="I4073" s="9">
        <v>45483</v>
      </c>
      <c r="J4073" s="9">
        <v>45502</v>
      </c>
      <c r="K4073" s="9">
        <v>45509</v>
      </c>
      <c r="L4073" t="s">
        <v>19</v>
      </c>
      <c r="M4073" s="4">
        <v>88143</v>
      </c>
      <c r="N4073">
        <v>3.9</v>
      </c>
      <c r="O4073" t="s">
        <v>45</v>
      </c>
      <c r="P4073" s="4">
        <v>4</v>
      </c>
      <c r="Q4073" t="s">
        <v>28</v>
      </c>
      <c r="R4073" s="10" t="str">
        <f t="shared" si="126"/>
        <v>28-33</v>
      </c>
      <c r="S4073">
        <f t="shared" si="127"/>
        <v>26</v>
      </c>
    </row>
    <row r="4074" spans="1:19">
      <c r="A4074" t="s">
        <v>4148</v>
      </c>
      <c r="B4074" t="s">
        <v>30</v>
      </c>
      <c r="C4074" s="4">
        <v>34</v>
      </c>
      <c r="D4074" t="s">
        <v>34</v>
      </c>
      <c r="E4074" t="s">
        <v>35</v>
      </c>
      <c r="F4074" t="s">
        <v>36</v>
      </c>
      <c r="G4074" t="s">
        <v>27</v>
      </c>
      <c r="H4074" t="s">
        <v>18</v>
      </c>
      <c r="I4074" s="9">
        <v>45484</v>
      </c>
      <c r="J4074" s="9">
        <v>45501</v>
      </c>
      <c r="K4074" s="9">
        <v>45505</v>
      </c>
      <c r="L4074" t="s">
        <v>19</v>
      </c>
      <c r="M4074" s="4">
        <v>60319</v>
      </c>
      <c r="N4074">
        <v>4.4000000000000004</v>
      </c>
      <c r="O4074" t="s">
        <v>20</v>
      </c>
      <c r="P4074" s="5"/>
      <c r="Q4074" t="s">
        <v>21</v>
      </c>
      <c r="R4074" s="10" t="str">
        <f t="shared" si="126"/>
        <v>34-39</v>
      </c>
      <c r="S4074">
        <f t="shared" si="127"/>
        <v>21</v>
      </c>
    </row>
    <row r="4075" spans="1:19">
      <c r="A4075" t="s">
        <v>4149</v>
      </c>
      <c r="B4075" t="s">
        <v>30</v>
      </c>
      <c r="C4075" s="4">
        <v>38</v>
      </c>
      <c r="D4075" t="s">
        <v>14</v>
      </c>
      <c r="E4075" t="s">
        <v>15</v>
      </c>
      <c r="F4075" t="s">
        <v>61</v>
      </c>
      <c r="G4075" t="s">
        <v>66</v>
      </c>
      <c r="H4075" t="s">
        <v>48</v>
      </c>
      <c r="I4075" s="9">
        <v>45484</v>
      </c>
      <c r="J4075" s="9">
        <v>45503</v>
      </c>
      <c r="K4075" s="9">
        <v>45512</v>
      </c>
      <c r="L4075" t="s">
        <v>19</v>
      </c>
      <c r="M4075" s="4">
        <v>62070</v>
      </c>
      <c r="N4075">
        <v>4.0999999999999996</v>
      </c>
      <c r="O4075" t="s">
        <v>20</v>
      </c>
      <c r="P4075" s="4">
        <v>4</v>
      </c>
      <c r="Q4075" t="s">
        <v>21</v>
      </c>
      <c r="R4075" s="10" t="str">
        <f t="shared" si="126"/>
        <v>34-39</v>
      </c>
      <c r="S4075">
        <f t="shared" si="127"/>
        <v>28</v>
      </c>
    </row>
    <row r="4076" spans="1:19">
      <c r="A4076" t="s">
        <v>4150</v>
      </c>
      <c r="B4076" t="s">
        <v>30</v>
      </c>
      <c r="C4076" s="4">
        <v>31</v>
      </c>
      <c r="D4076" t="s">
        <v>24</v>
      </c>
      <c r="E4076" t="s">
        <v>25</v>
      </c>
      <c r="F4076" t="s">
        <v>31</v>
      </c>
      <c r="G4076" t="s">
        <v>27</v>
      </c>
      <c r="H4076" t="s">
        <v>18</v>
      </c>
      <c r="I4076" s="9">
        <v>45484</v>
      </c>
      <c r="J4076" s="9">
        <v>45499</v>
      </c>
      <c r="K4076" s="9">
        <v>45510</v>
      </c>
      <c r="L4076" t="s">
        <v>38</v>
      </c>
      <c r="M4076" s="5"/>
      <c r="P4076" s="4">
        <v>5</v>
      </c>
      <c r="Q4076" t="s">
        <v>28</v>
      </c>
      <c r="R4076" s="10" t="str">
        <f t="shared" si="126"/>
        <v>28-33</v>
      </c>
      <c r="S4076">
        <f t="shared" si="127"/>
        <v>26</v>
      </c>
    </row>
    <row r="4077" spans="1:19">
      <c r="A4077" t="s">
        <v>4151</v>
      </c>
      <c r="B4077" t="s">
        <v>13</v>
      </c>
      <c r="C4077" s="4">
        <v>24</v>
      </c>
      <c r="D4077" t="s">
        <v>24</v>
      </c>
      <c r="E4077" t="s">
        <v>25</v>
      </c>
      <c r="F4077" t="s">
        <v>78</v>
      </c>
      <c r="G4077" t="s">
        <v>27</v>
      </c>
      <c r="H4077" t="s">
        <v>18</v>
      </c>
      <c r="I4077" s="9">
        <v>45484</v>
      </c>
      <c r="J4077" s="9">
        <v>45496</v>
      </c>
      <c r="K4077" s="9">
        <v>45503</v>
      </c>
      <c r="L4077" t="s">
        <v>145</v>
      </c>
      <c r="M4077" s="5"/>
      <c r="P4077" s="4">
        <v>4</v>
      </c>
      <c r="Q4077" t="s">
        <v>28</v>
      </c>
      <c r="R4077" s="10" t="str">
        <f t="shared" si="126"/>
        <v>22-27</v>
      </c>
      <c r="S4077">
        <f t="shared" si="127"/>
        <v>19</v>
      </c>
    </row>
    <row r="4078" spans="1:19">
      <c r="A4078" t="s">
        <v>4152</v>
      </c>
      <c r="B4078" t="s">
        <v>13</v>
      </c>
      <c r="C4078" s="4">
        <v>23</v>
      </c>
      <c r="D4078" t="s">
        <v>83</v>
      </c>
      <c r="E4078" t="s">
        <v>117</v>
      </c>
      <c r="F4078" t="s">
        <v>50</v>
      </c>
      <c r="G4078" t="s">
        <v>66</v>
      </c>
      <c r="H4078" t="s">
        <v>37</v>
      </c>
      <c r="I4078" s="9">
        <v>45484</v>
      </c>
      <c r="J4078" s="9">
        <v>45501</v>
      </c>
      <c r="K4078" s="9">
        <v>45511</v>
      </c>
      <c r="L4078" t="s">
        <v>38</v>
      </c>
      <c r="M4078" s="5"/>
      <c r="P4078" s="4">
        <v>1</v>
      </c>
      <c r="Q4078" t="s">
        <v>28</v>
      </c>
      <c r="R4078" s="10" t="str">
        <f t="shared" si="126"/>
        <v>22-27</v>
      </c>
      <c r="S4078">
        <f t="shared" si="127"/>
        <v>27</v>
      </c>
    </row>
    <row r="4079" spans="1:19">
      <c r="A4079" t="s">
        <v>4153</v>
      </c>
      <c r="B4079" t="s">
        <v>13</v>
      </c>
      <c r="C4079" s="4">
        <v>24</v>
      </c>
      <c r="D4079" t="s">
        <v>24</v>
      </c>
      <c r="E4079" t="s">
        <v>25</v>
      </c>
      <c r="F4079" t="s">
        <v>16</v>
      </c>
      <c r="G4079" t="s">
        <v>27</v>
      </c>
      <c r="H4079" t="s">
        <v>37</v>
      </c>
      <c r="I4079" s="9">
        <v>45484</v>
      </c>
      <c r="J4079" s="9">
        <v>45505</v>
      </c>
      <c r="K4079" s="9">
        <v>45513</v>
      </c>
      <c r="L4079" t="s">
        <v>38</v>
      </c>
      <c r="M4079" s="5"/>
      <c r="P4079" s="4">
        <v>5</v>
      </c>
      <c r="Q4079" t="s">
        <v>28</v>
      </c>
      <c r="R4079" s="10" t="str">
        <f t="shared" si="126"/>
        <v>22-27</v>
      </c>
      <c r="S4079">
        <f t="shared" si="127"/>
        <v>29</v>
      </c>
    </row>
    <row r="4080" spans="1:19">
      <c r="A4080" t="s">
        <v>4154</v>
      </c>
      <c r="B4080" t="s">
        <v>30</v>
      </c>
      <c r="C4080" s="4">
        <v>39</v>
      </c>
      <c r="D4080" t="s">
        <v>14</v>
      </c>
      <c r="E4080" t="s">
        <v>65</v>
      </c>
      <c r="F4080" t="s">
        <v>78</v>
      </c>
      <c r="G4080" t="s">
        <v>27</v>
      </c>
      <c r="H4080" t="s">
        <v>37</v>
      </c>
      <c r="I4080" s="9">
        <v>45484</v>
      </c>
      <c r="J4080" s="9">
        <v>45501</v>
      </c>
      <c r="K4080" s="9">
        <v>45507</v>
      </c>
      <c r="L4080" t="s">
        <v>19</v>
      </c>
      <c r="M4080" s="5"/>
      <c r="O4080" t="s">
        <v>45</v>
      </c>
      <c r="P4080" s="4">
        <v>4</v>
      </c>
      <c r="Q4080" t="s">
        <v>28</v>
      </c>
      <c r="R4080" s="10" t="str">
        <f t="shared" si="126"/>
        <v>34-39</v>
      </c>
      <c r="S4080">
        <f t="shared" si="127"/>
        <v>23</v>
      </c>
    </row>
    <row r="4081" spans="1:19">
      <c r="A4081" t="s">
        <v>4155</v>
      </c>
      <c r="B4081" t="s">
        <v>13</v>
      </c>
      <c r="C4081" s="4">
        <v>35</v>
      </c>
      <c r="D4081" t="s">
        <v>34</v>
      </c>
      <c r="E4081" t="s">
        <v>35</v>
      </c>
      <c r="F4081" t="s">
        <v>106</v>
      </c>
      <c r="G4081" t="s">
        <v>32</v>
      </c>
      <c r="H4081" t="s">
        <v>18</v>
      </c>
      <c r="I4081" s="9">
        <v>45484</v>
      </c>
      <c r="J4081" s="9">
        <v>45497</v>
      </c>
      <c r="K4081" s="9">
        <v>45505</v>
      </c>
      <c r="L4081" t="s">
        <v>19</v>
      </c>
      <c r="M4081" s="4">
        <v>196700</v>
      </c>
      <c r="N4081">
        <v>3.7</v>
      </c>
      <c r="O4081" t="s">
        <v>20</v>
      </c>
      <c r="P4081" s="4">
        <v>3</v>
      </c>
      <c r="Q4081" t="s">
        <v>28</v>
      </c>
      <c r="R4081" s="10" t="str">
        <f t="shared" si="126"/>
        <v>34-39</v>
      </c>
      <c r="S4081">
        <f t="shared" si="127"/>
        <v>21</v>
      </c>
    </row>
    <row r="4082" spans="1:19">
      <c r="A4082" t="s">
        <v>4156</v>
      </c>
      <c r="B4082" t="s">
        <v>30</v>
      </c>
      <c r="C4082" s="4">
        <v>29</v>
      </c>
      <c r="D4082" t="s">
        <v>58</v>
      </c>
      <c r="E4082" t="s">
        <v>59</v>
      </c>
      <c r="F4082" t="s">
        <v>61</v>
      </c>
      <c r="G4082" t="s">
        <v>27</v>
      </c>
      <c r="H4082" t="s">
        <v>67</v>
      </c>
      <c r="I4082" s="9">
        <v>45485</v>
      </c>
      <c r="J4082" s="9">
        <v>45504</v>
      </c>
      <c r="K4082" s="9">
        <v>45516</v>
      </c>
      <c r="L4082" t="s">
        <v>19</v>
      </c>
      <c r="M4082" s="4">
        <v>64588</v>
      </c>
      <c r="N4082">
        <v>4</v>
      </c>
      <c r="O4082" t="s">
        <v>20</v>
      </c>
      <c r="P4082" s="4">
        <v>4</v>
      </c>
      <c r="Q4082" t="s">
        <v>28</v>
      </c>
      <c r="R4082" s="10" t="str">
        <f t="shared" si="126"/>
        <v>28-33</v>
      </c>
      <c r="S4082">
        <f t="shared" si="127"/>
        <v>31</v>
      </c>
    </row>
    <row r="4083" spans="1:19">
      <c r="A4083" t="s">
        <v>4157</v>
      </c>
      <c r="B4083" t="s">
        <v>13</v>
      </c>
      <c r="C4083" s="4">
        <v>22</v>
      </c>
      <c r="D4083" t="s">
        <v>14</v>
      </c>
      <c r="E4083" t="s">
        <v>65</v>
      </c>
      <c r="F4083" t="s">
        <v>36</v>
      </c>
      <c r="G4083" t="s">
        <v>27</v>
      </c>
      <c r="H4083" t="s">
        <v>48</v>
      </c>
      <c r="I4083" s="9">
        <v>45485</v>
      </c>
      <c r="J4083" s="9">
        <v>45503</v>
      </c>
      <c r="K4083" s="9">
        <v>45507</v>
      </c>
      <c r="L4083" t="s">
        <v>38</v>
      </c>
      <c r="M4083" s="5"/>
      <c r="P4083" s="4">
        <v>5</v>
      </c>
      <c r="Q4083" t="s">
        <v>28</v>
      </c>
      <c r="R4083" s="10" t="str">
        <f t="shared" si="126"/>
        <v>22-27</v>
      </c>
      <c r="S4083">
        <f t="shared" si="127"/>
        <v>22</v>
      </c>
    </row>
    <row r="4084" spans="1:19">
      <c r="A4084" t="s">
        <v>4158</v>
      </c>
      <c r="B4084" t="s">
        <v>30</v>
      </c>
      <c r="C4084" s="4">
        <v>28</v>
      </c>
      <c r="D4084" t="s">
        <v>14</v>
      </c>
      <c r="E4084" t="s">
        <v>65</v>
      </c>
      <c r="F4084" t="s">
        <v>125</v>
      </c>
      <c r="G4084" t="s">
        <v>27</v>
      </c>
      <c r="H4084" t="s">
        <v>37</v>
      </c>
      <c r="I4084" s="9">
        <v>45485</v>
      </c>
      <c r="J4084" s="9">
        <v>45504</v>
      </c>
      <c r="K4084" s="9">
        <v>45514</v>
      </c>
      <c r="L4084" t="s">
        <v>19</v>
      </c>
      <c r="M4084" s="4">
        <v>109646</v>
      </c>
      <c r="N4084">
        <v>3.8</v>
      </c>
      <c r="O4084" t="s">
        <v>45</v>
      </c>
      <c r="P4084" s="4">
        <v>4</v>
      </c>
      <c r="Q4084" t="s">
        <v>28</v>
      </c>
      <c r="R4084" s="10" t="str">
        <f t="shared" si="126"/>
        <v>28-33</v>
      </c>
      <c r="S4084">
        <f t="shared" si="127"/>
        <v>29</v>
      </c>
    </row>
    <row r="4085" spans="1:19">
      <c r="A4085" t="s">
        <v>4159</v>
      </c>
      <c r="B4085" t="s">
        <v>30</v>
      </c>
      <c r="C4085" s="4">
        <v>22</v>
      </c>
      <c r="D4085" t="s">
        <v>24</v>
      </c>
      <c r="E4085" t="s">
        <v>43</v>
      </c>
      <c r="F4085" t="s">
        <v>73</v>
      </c>
      <c r="G4085" t="s">
        <v>69</v>
      </c>
      <c r="H4085" t="s">
        <v>48</v>
      </c>
      <c r="I4085" s="9">
        <v>45485</v>
      </c>
      <c r="J4085" s="9">
        <v>45503</v>
      </c>
      <c r="K4085" s="9">
        <v>45509</v>
      </c>
      <c r="L4085" t="s">
        <v>19</v>
      </c>
      <c r="M4085" s="4">
        <v>198623</v>
      </c>
      <c r="N4085">
        <v>4.4000000000000004</v>
      </c>
      <c r="O4085" t="s">
        <v>45</v>
      </c>
      <c r="P4085" s="4">
        <v>2</v>
      </c>
      <c r="Q4085" t="s">
        <v>28</v>
      </c>
      <c r="R4085" s="10" t="str">
        <f t="shared" si="126"/>
        <v>22-27</v>
      </c>
      <c r="S4085">
        <f t="shared" si="127"/>
        <v>24</v>
      </c>
    </row>
    <row r="4086" spans="1:19">
      <c r="A4086" t="s">
        <v>4160</v>
      </c>
      <c r="B4086" t="s">
        <v>13</v>
      </c>
      <c r="C4086" s="4">
        <v>38</v>
      </c>
      <c r="D4086" t="s">
        <v>129</v>
      </c>
      <c r="E4086" t="s">
        <v>205</v>
      </c>
      <c r="F4086" t="s">
        <v>26</v>
      </c>
      <c r="G4086" t="s">
        <v>27</v>
      </c>
      <c r="H4086" t="s">
        <v>48</v>
      </c>
      <c r="I4086" s="9">
        <v>45485</v>
      </c>
      <c r="J4086" s="9">
        <v>45499</v>
      </c>
      <c r="K4086" s="9">
        <v>45507</v>
      </c>
      <c r="L4086" t="s">
        <v>75</v>
      </c>
      <c r="M4086" s="5"/>
      <c r="P4086" s="4">
        <v>3</v>
      </c>
      <c r="Q4086" t="s">
        <v>28</v>
      </c>
      <c r="R4086" s="10" t="str">
        <f t="shared" si="126"/>
        <v>34-39</v>
      </c>
      <c r="S4086">
        <f t="shared" si="127"/>
        <v>22</v>
      </c>
    </row>
    <row r="4087" spans="1:19">
      <c r="A4087" t="s">
        <v>4161</v>
      </c>
      <c r="B4087" t="s">
        <v>13</v>
      </c>
      <c r="C4087" s="4">
        <v>32</v>
      </c>
      <c r="D4087" t="s">
        <v>14</v>
      </c>
      <c r="E4087" t="s">
        <v>15</v>
      </c>
      <c r="F4087" t="s">
        <v>78</v>
      </c>
      <c r="G4087" t="s">
        <v>17</v>
      </c>
      <c r="H4087" t="s">
        <v>18</v>
      </c>
      <c r="I4087" s="9">
        <v>45486</v>
      </c>
      <c r="J4087" s="9">
        <v>45506</v>
      </c>
      <c r="K4087" s="9">
        <v>45514</v>
      </c>
      <c r="L4087" t="s">
        <v>75</v>
      </c>
      <c r="M4087" s="5"/>
      <c r="P4087" s="4">
        <v>1</v>
      </c>
      <c r="Q4087" t="s">
        <v>28</v>
      </c>
      <c r="R4087" s="10" t="str">
        <f t="shared" si="126"/>
        <v>28-33</v>
      </c>
      <c r="S4087">
        <f t="shared" si="127"/>
        <v>28</v>
      </c>
    </row>
    <row r="4088" spans="1:19">
      <c r="A4088" t="s">
        <v>4162</v>
      </c>
      <c r="B4088" t="s">
        <v>13</v>
      </c>
      <c r="C4088" s="4">
        <v>41</v>
      </c>
      <c r="D4088" t="s">
        <v>80</v>
      </c>
      <c r="E4088" t="s">
        <v>81</v>
      </c>
      <c r="F4088" t="s">
        <v>36</v>
      </c>
      <c r="G4088" t="s">
        <v>27</v>
      </c>
      <c r="H4088" t="s">
        <v>37</v>
      </c>
      <c r="I4088" s="9">
        <v>45486</v>
      </c>
      <c r="J4088" s="9">
        <v>45498</v>
      </c>
      <c r="K4088" s="9">
        <v>45502</v>
      </c>
      <c r="L4088" t="s">
        <v>19</v>
      </c>
      <c r="M4088" s="4">
        <v>65034</v>
      </c>
      <c r="N4088">
        <v>3.8</v>
      </c>
      <c r="O4088" t="s">
        <v>45</v>
      </c>
      <c r="P4088" s="5"/>
      <c r="Q4088" t="s">
        <v>28</v>
      </c>
      <c r="R4088" s="10" t="str">
        <f t="shared" si="126"/>
        <v>40-45</v>
      </c>
      <c r="S4088">
        <f t="shared" si="127"/>
        <v>16</v>
      </c>
    </row>
    <row r="4089" spans="1:19">
      <c r="A4089" t="s">
        <v>4163</v>
      </c>
      <c r="B4089" t="s">
        <v>30</v>
      </c>
      <c r="C4089" s="4">
        <v>36</v>
      </c>
      <c r="D4089" t="s">
        <v>14</v>
      </c>
      <c r="E4089" t="s">
        <v>15</v>
      </c>
      <c r="F4089" t="s">
        <v>53</v>
      </c>
      <c r="G4089" t="s">
        <v>27</v>
      </c>
      <c r="H4089" t="s">
        <v>18</v>
      </c>
      <c r="I4089" s="9">
        <v>45486</v>
      </c>
      <c r="J4089" s="9">
        <v>45495</v>
      </c>
      <c r="K4089" s="9">
        <v>45505</v>
      </c>
      <c r="L4089" t="s">
        <v>38</v>
      </c>
      <c r="M4089" s="5"/>
      <c r="P4089" s="4">
        <v>5</v>
      </c>
      <c r="Q4089" t="s">
        <v>28</v>
      </c>
      <c r="R4089" s="10" t="str">
        <f t="shared" si="126"/>
        <v>34-39</v>
      </c>
      <c r="S4089">
        <f t="shared" si="127"/>
        <v>19</v>
      </c>
    </row>
    <row r="4090" spans="1:19">
      <c r="A4090" t="s">
        <v>4164</v>
      </c>
      <c r="B4090" t="s">
        <v>30</v>
      </c>
      <c r="C4090" s="4">
        <v>29</v>
      </c>
      <c r="D4090" t="s">
        <v>24</v>
      </c>
      <c r="E4090" t="s">
        <v>43</v>
      </c>
      <c r="F4090" t="s">
        <v>96</v>
      </c>
      <c r="G4090" t="s">
        <v>27</v>
      </c>
      <c r="H4090" t="s">
        <v>18</v>
      </c>
      <c r="I4090" s="9">
        <v>45487</v>
      </c>
      <c r="J4090" s="9">
        <v>45497</v>
      </c>
      <c r="K4090" s="9">
        <v>45504</v>
      </c>
      <c r="L4090" t="s">
        <v>38</v>
      </c>
      <c r="M4090" s="5"/>
      <c r="P4090" s="4">
        <v>4</v>
      </c>
      <c r="Q4090" t="s">
        <v>28</v>
      </c>
      <c r="R4090" s="10" t="str">
        <f t="shared" si="126"/>
        <v>28-33</v>
      </c>
      <c r="S4090">
        <f t="shared" si="127"/>
        <v>17</v>
      </c>
    </row>
    <row r="4091" spans="1:19">
      <c r="A4091" t="s">
        <v>4165</v>
      </c>
      <c r="B4091" t="s">
        <v>13</v>
      </c>
      <c r="C4091" s="4">
        <v>23</v>
      </c>
      <c r="D4091" t="s">
        <v>231</v>
      </c>
      <c r="E4091" t="s">
        <v>551</v>
      </c>
      <c r="F4091" t="s">
        <v>78</v>
      </c>
      <c r="G4091" t="s">
        <v>66</v>
      </c>
      <c r="H4091" t="s">
        <v>37</v>
      </c>
      <c r="I4091" s="9">
        <v>45487</v>
      </c>
      <c r="J4091" s="9">
        <v>45497</v>
      </c>
      <c r="K4091" s="9">
        <v>45501</v>
      </c>
      <c r="L4091" t="s">
        <v>19</v>
      </c>
      <c r="M4091" s="4">
        <v>52879</v>
      </c>
      <c r="N4091">
        <v>4.9000000000000004</v>
      </c>
      <c r="O4091" t="s">
        <v>20</v>
      </c>
      <c r="P4091" s="4">
        <v>4</v>
      </c>
      <c r="Q4091" t="s">
        <v>28</v>
      </c>
      <c r="R4091" s="10" t="str">
        <f t="shared" si="126"/>
        <v>22-27</v>
      </c>
      <c r="S4091">
        <f t="shared" si="127"/>
        <v>14</v>
      </c>
    </row>
    <row r="4092" spans="1:19">
      <c r="A4092" t="s">
        <v>4166</v>
      </c>
      <c r="B4092" t="s">
        <v>30</v>
      </c>
      <c r="C4092" s="4">
        <v>33</v>
      </c>
      <c r="D4092" t="s">
        <v>34</v>
      </c>
      <c r="E4092" t="s">
        <v>35</v>
      </c>
      <c r="F4092" t="s">
        <v>96</v>
      </c>
      <c r="G4092" t="s">
        <v>17</v>
      </c>
      <c r="H4092" t="s">
        <v>37</v>
      </c>
      <c r="I4092" s="9">
        <v>45487</v>
      </c>
      <c r="J4092" s="9">
        <v>45495</v>
      </c>
      <c r="K4092" s="9">
        <v>45505</v>
      </c>
      <c r="L4092" t="s">
        <v>19</v>
      </c>
      <c r="M4092" s="4">
        <v>51965</v>
      </c>
      <c r="N4092">
        <v>3.6</v>
      </c>
      <c r="O4092" t="s">
        <v>20</v>
      </c>
      <c r="P4092" s="4">
        <v>4</v>
      </c>
      <c r="Q4092" t="s">
        <v>28</v>
      </c>
      <c r="R4092" s="10" t="str">
        <f t="shared" si="126"/>
        <v>28-33</v>
      </c>
      <c r="S4092">
        <f t="shared" si="127"/>
        <v>18</v>
      </c>
    </row>
    <row r="4093" spans="1:19">
      <c r="A4093" t="s">
        <v>4167</v>
      </c>
      <c r="B4093" t="s">
        <v>13</v>
      </c>
      <c r="C4093" s="4">
        <v>24</v>
      </c>
      <c r="D4093" t="s">
        <v>34</v>
      </c>
      <c r="E4093" t="s">
        <v>35</v>
      </c>
      <c r="F4093" t="s">
        <v>26</v>
      </c>
      <c r="G4093" t="s">
        <v>27</v>
      </c>
      <c r="H4093" t="s">
        <v>18</v>
      </c>
      <c r="I4093" s="9">
        <v>45487</v>
      </c>
      <c r="J4093" s="9">
        <v>45498</v>
      </c>
      <c r="K4093" s="9">
        <v>45504</v>
      </c>
      <c r="L4093" t="s">
        <v>19</v>
      </c>
      <c r="M4093" s="4">
        <v>69465</v>
      </c>
      <c r="N4093">
        <v>4.0999999999999996</v>
      </c>
      <c r="O4093" t="s">
        <v>20</v>
      </c>
      <c r="P4093" s="4">
        <v>4</v>
      </c>
      <c r="Q4093" t="s">
        <v>28</v>
      </c>
      <c r="R4093" s="10" t="str">
        <f t="shared" si="126"/>
        <v>22-27</v>
      </c>
      <c r="S4093">
        <f t="shared" si="127"/>
        <v>17</v>
      </c>
    </row>
    <row r="4094" spans="1:19">
      <c r="A4094" t="s">
        <v>4168</v>
      </c>
      <c r="B4094" t="s">
        <v>13</v>
      </c>
      <c r="C4094" s="4">
        <v>32</v>
      </c>
      <c r="D4094" t="s">
        <v>14</v>
      </c>
      <c r="E4094" t="s">
        <v>15</v>
      </c>
      <c r="F4094" t="s">
        <v>16</v>
      </c>
      <c r="G4094" t="s">
        <v>27</v>
      </c>
      <c r="H4094" t="s">
        <v>18</v>
      </c>
      <c r="I4094" s="9">
        <v>45487</v>
      </c>
      <c r="J4094" s="9">
        <v>45496</v>
      </c>
      <c r="K4094" s="9">
        <v>45504</v>
      </c>
      <c r="L4094" t="s">
        <v>19</v>
      </c>
      <c r="M4094" s="4">
        <v>59385</v>
      </c>
      <c r="N4094">
        <v>4.5999999999999996</v>
      </c>
      <c r="O4094" t="s">
        <v>45</v>
      </c>
      <c r="P4094" s="4">
        <v>4</v>
      </c>
      <c r="Q4094" t="s">
        <v>21</v>
      </c>
      <c r="R4094" s="10" t="str">
        <f t="shared" si="126"/>
        <v>28-33</v>
      </c>
      <c r="S4094">
        <f t="shared" si="127"/>
        <v>17</v>
      </c>
    </row>
    <row r="4095" spans="1:19">
      <c r="A4095" t="s">
        <v>4169</v>
      </c>
      <c r="B4095" t="s">
        <v>23</v>
      </c>
      <c r="C4095" s="4">
        <v>35</v>
      </c>
      <c r="D4095" t="s">
        <v>24</v>
      </c>
      <c r="E4095" t="s">
        <v>43</v>
      </c>
      <c r="F4095" t="s">
        <v>36</v>
      </c>
      <c r="G4095" t="s">
        <v>17</v>
      </c>
      <c r="H4095" t="s">
        <v>18</v>
      </c>
      <c r="I4095" s="9">
        <v>45487</v>
      </c>
      <c r="J4095" s="9">
        <v>45508</v>
      </c>
      <c r="K4095" s="9">
        <v>45516</v>
      </c>
      <c r="L4095" t="s">
        <v>38</v>
      </c>
      <c r="M4095" s="5"/>
      <c r="P4095" s="4">
        <v>4</v>
      </c>
      <c r="Q4095" t="s">
        <v>28</v>
      </c>
      <c r="R4095" s="10" t="str">
        <f t="shared" si="126"/>
        <v>34-39</v>
      </c>
      <c r="S4095">
        <f t="shared" si="127"/>
        <v>29</v>
      </c>
    </row>
    <row r="4096" spans="1:19">
      <c r="A4096" t="s">
        <v>4170</v>
      </c>
      <c r="B4096" t="s">
        <v>13</v>
      </c>
      <c r="C4096" s="4">
        <v>27</v>
      </c>
      <c r="D4096" t="s">
        <v>34</v>
      </c>
      <c r="E4096" t="s">
        <v>47</v>
      </c>
      <c r="F4096" t="s">
        <v>26</v>
      </c>
      <c r="G4096" t="s">
        <v>17</v>
      </c>
      <c r="H4096" t="s">
        <v>48</v>
      </c>
      <c r="I4096" s="9">
        <v>45488</v>
      </c>
      <c r="J4096" s="9">
        <v>45496</v>
      </c>
      <c r="K4096" s="9">
        <v>45507</v>
      </c>
      <c r="L4096" t="s">
        <v>19</v>
      </c>
      <c r="M4096" s="4">
        <v>59824</v>
      </c>
      <c r="N4096">
        <v>3.8</v>
      </c>
      <c r="O4096" t="s">
        <v>20</v>
      </c>
      <c r="P4096" s="4">
        <v>3</v>
      </c>
      <c r="Q4096" t="s">
        <v>21</v>
      </c>
      <c r="R4096" s="10" t="str">
        <f t="shared" si="126"/>
        <v>22-27</v>
      </c>
      <c r="S4096">
        <f t="shared" si="127"/>
        <v>19</v>
      </c>
    </row>
    <row r="4097" spans="1:19">
      <c r="A4097" t="s">
        <v>4171</v>
      </c>
      <c r="B4097" t="s">
        <v>13</v>
      </c>
      <c r="C4097" s="4">
        <v>40</v>
      </c>
      <c r="D4097" t="s">
        <v>24</v>
      </c>
      <c r="E4097" t="s">
        <v>25</v>
      </c>
      <c r="F4097" t="s">
        <v>16</v>
      </c>
      <c r="G4097" t="s">
        <v>27</v>
      </c>
      <c r="H4097" t="s">
        <v>37</v>
      </c>
      <c r="I4097" s="9">
        <v>45488</v>
      </c>
      <c r="J4097" s="9">
        <v>45507</v>
      </c>
      <c r="K4097" s="9">
        <v>45516</v>
      </c>
      <c r="L4097" t="s">
        <v>19</v>
      </c>
      <c r="M4097" s="4">
        <v>44898</v>
      </c>
      <c r="N4097">
        <v>4.2</v>
      </c>
      <c r="O4097" t="s">
        <v>45</v>
      </c>
      <c r="P4097" s="4">
        <v>5</v>
      </c>
      <c r="Q4097" t="s">
        <v>28</v>
      </c>
      <c r="R4097" s="10" t="str">
        <f t="shared" si="126"/>
        <v>40-45</v>
      </c>
      <c r="S4097">
        <f t="shared" si="127"/>
        <v>28</v>
      </c>
    </row>
    <row r="4098" spans="1:19">
      <c r="A4098" t="s">
        <v>4172</v>
      </c>
      <c r="B4098" t="s">
        <v>13</v>
      </c>
      <c r="C4098" s="4">
        <v>31</v>
      </c>
      <c r="D4098" t="s">
        <v>129</v>
      </c>
      <c r="E4098" t="s">
        <v>205</v>
      </c>
      <c r="F4098" t="s">
        <v>26</v>
      </c>
      <c r="G4098" t="s">
        <v>27</v>
      </c>
      <c r="H4098" t="s">
        <v>37</v>
      </c>
      <c r="I4098" s="9">
        <v>45488</v>
      </c>
      <c r="J4098" s="9">
        <v>45499</v>
      </c>
      <c r="K4098" s="9">
        <v>45504</v>
      </c>
      <c r="L4098" t="s">
        <v>19</v>
      </c>
      <c r="M4098" s="4">
        <v>61143</v>
      </c>
      <c r="N4098">
        <v>4.7</v>
      </c>
      <c r="O4098" t="s">
        <v>20</v>
      </c>
      <c r="P4098" s="4">
        <v>4</v>
      </c>
      <c r="Q4098" t="s">
        <v>28</v>
      </c>
      <c r="R4098" s="10" t="str">
        <f t="shared" si="126"/>
        <v>28-33</v>
      </c>
      <c r="S4098">
        <f t="shared" si="127"/>
        <v>16</v>
      </c>
    </row>
    <row r="4099" spans="1:19">
      <c r="A4099" t="s">
        <v>4173</v>
      </c>
      <c r="B4099" t="s">
        <v>13</v>
      </c>
      <c r="C4099" s="4">
        <v>36</v>
      </c>
      <c r="D4099" t="s">
        <v>14</v>
      </c>
      <c r="E4099" t="s">
        <v>65</v>
      </c>
      <c r="F4099" t="s">
        <v>78</v>
      </c>
      <c r="G4099" t="s">
        <v>32</v>
      </c>
      <c r="H4099" t="s">
        <v>48</v>
      </c>
      <c r="I4099" s="9">
        <v>45488</v>
      </c>
      <c r="J4099" s="9">
        <v>45509</v>
      </c>
      <c r="K4099" s="9">
        <v>45516</v>
      </c>
      <c r="L4099" t="s">
        <v>19</v>
      </c>
      <c r="M4099" s="4">
        <v>47103</v>
      </c>
      <c r="N4099">
        <v>4.2</v>
      </c>
      <c r="O4099" t="s">
        <v>20</v>
      </c>
      <c r="P4099" s="4">
        <v>4</v>
      </c>
      <c r="Q4099" t="s">
        <v>28</v>
      </c>
      <c r="R4099" s="10" t="str">
        <f t="shared" ref="R4099:R4162" si="128">IF(AND(C4099&gt;=22,C4099&lt;=27),"22-27",
 IF(AND(C4099&gt;=28,C4099&lt;=33),"28-33",
 IF(AND(C4099&gt;=34,C4099&lt;=39),"34-39",
 IF(AND(C4099&gt;=40,C4099&lt;=45),"40-45",
 IF(AND(C4099&gt;=46,C4099&lt;=51),"46-51",
 IF(AND(C4099&gt;=52,C4099&lt;=57),"52-57","Other"))))))</f>
        <v>34-39</v>
      </c>
      <c r="S4099">
        <f t="shared" ref="S4099:S4162" si="129">K4099-I4099</f>
        <v>28</v>
      </c>
    </row>
    <row r="4100" spans="1:19">
      <c r="A4100" t="s">
        <v>4174</v>
      </c>
      <c r="B4100" t="s">
        <v>13</v>
      </c>
      <c r="C4100" s="4">
        <v>24</v>
      </c>
      <c r="D4100" t="s">
        <v>14</v>
      </c>
      <c r="E4100" t="s">
        <v>65</v>
      </c>
      <c r="F4100" t="s">
        <v>78</v>
      </c>
      <c r="G4100" t="s">
        <v>17</v>
      </c>
      <c r="H4100" t="s">
        <v>18</v>
      </c>
      <c r="I4100" s="9">
        <v>45489</v>
      </c>
      <c r="J4100" s="9">
        <v>45497</v>
      </c>
      <c r="K4100" s="9">
        <v>45504</v>
      </c>
      <c r="L4100" t="s">
        <v>38</v>
      </c>
      <c r="M4100" s="5"/>
      <c r="P4100" s="4">
        <v>5</v>
      </c>
      <c r="Q4100" t="s">
        <v>28</v>
      </c>
      <c r="R4100" s="10" t="str">
        <f t="shared" si="128"/>
        <v>22-27</v>
      </c>
      <c r="S4100">
        <f t="shared" si="129"/>
        <v>15</v>
      </c>
    </row>
    <row r="4101" spans="1:19">
      <c r="A4101" t="s">
        <v>4175</v>
      </c>
      <c r="B4101" t="s">
        <v>13</v>
      </c>
      <c r="C4101" s="4">
        <v>29</v>
      </c>
      <c r="D4101" t="s">
        <v>24</v>
      </c>
      <c r="E4101" t="s">
        <v>43</v>
      </c>
      <c r="F4101" t="s">
        <v>36</v>
      </c>
      <c r="G4101" t="s">
        <v>27</v>
      </c>
      <c r="H4101" t="s">
        <v>51</v>
      </c>
      <c r="I4101" s="9">
        <v>45489</v>
      </c>
      <c r="J4101" s="9">
        <v>45500</v>
      </c>
      <c r="K4101" s="9">
        <v>45504</v>
      </c>
      <c r="L4101" t="s">
        <v>38</v>
      </c>
      <c r="M4101" s="5"/>
      <c r="P4101" s="4">
        <v>4</v>
      </c>
      <c r="Q4101" t="s">
        <v>28</v>
      </c>
      <c r="R4101" s="10" t="str">
        <f t="shared" si="128"/>
        <v>28-33</v>
      </c>
      <c r="S4101">
        <f t="shared" si="129"/>
        <v>15</v>
      </c>
    </row>
    <row r="4102" spans="1:19">
      <c r="A4102" t="s">
        <v>4176</v>
      </c>
      <c r="B4102" t="s">
        <v>30</v>
      </c>
      <c r="C4102" s="4">
        <v>29</v>
      </c>
      <c r="D4102" t="s">
        <v>83</v>
      </c>
      <c r="E4102" t="s">
        <v>84</v>
      </c>
      <c r="F4102" t="s">
        <v>44</v>
      </c>
      <c r="G4102" t="s">
        <v>27</v>
      </c>
      <c r="H4102" t="s">
        <v>18</v>
      </c>
      <c r="I4102" s="9">
        <v>45489</v>
      </c>
      <c r="J4102" s="9">
        <v>45504</v>
      </c>
      <c r="K4102" s="9">
        <v>45513</v>
      </c>
      <c r="L4102" t="s">
        <v>19</v>
      </c>
      <c r="M4102" s="4">
        <v>67374</v>
      </c>
      <c r="N4102">
        <v>4.4000000000000004</v>
      </c>
      <c r="O4102" t="s">
        <v>20</v>
      </c>
      <c r="P4102" s="4">
        <v>2</v>
      </c>
      <c r="Q4102" t="s">
        <v>28</v>
      </c>
      <c r="R4102" s="10" t="str">
        <f t="shared" si="128"/>
        <v>28-33</v>
      </c>
      <c r="S4102">
        <f t="shared" si="129"/>
        <v>24</v>
      </c>
    </row>
    <row r="4103" spans="1:19">
      <c r="A4103" t="s">
        <v>4177</v>
      </c>
      <c r="B4103" t="s">
        <v>13</v>
      </c>
      <c r="C4103" s="4">
        <v>29</v>
      </c>
      <c r="D4103" t="s">
        <v>40</v>
      </c>
      <c r="E4103" t="s">
        <v>41</v>
      </c>
      <c r="F4103" t="s">
        <v>16</v>
      </c>
      <c r="G4103" t="s">
        <v>17</v>
      </c>
      <c r="H4103" t="s">
        <v>18</v>
      </c>
      <c r="I4103" s="9">
        <v>45490</v>
      </c>
      <c r="J4103" s="9">
        <v>45508</v>
      </c>
      <c r="K4103" s="9">
        <v>45515</v>
      </c>
      <c r="L4103" t="s">
        <v>38</v>
      </c>
      <c r="M4103" s="5"/>
      <c r="P4103" s="5"/>
      <c r="Q4103" t="s">
        <v>28</v>
      </c>
      <c r="R4103" s="10" t="str">
        <f t="shared" si="128"/>
        <v>28-33</v>
      </c>
      <c r="S4103">
        <f t="shared" si="129"/>
        <v>25</v>
      </c>
    </row>
    <row r="4104" spans="1:19">
      <c r="A4104" t="s">
        <v>4178</v>
      </c>
      <c r="B4104" t="s">
        <v>13</v>
      </c>
      <c r="C4104" s="4">
        <v>34</v>
      </c>
      <c r="D4104" t="s">
        <v>14</v>
      </c>
      <c r="E4104" t="s">
        <v>15</v>
      </c>
      <c r="F4104" t="s">
        <v>61</v>
      </c>
      <c r="G4104" t="s">
        <v>27</v>
      </c>
      <c r="H4104" t="s">
        <v>48</v>
      </c>
      <c r="I4104" s="9">
        <v>45490</v>
      </c>
      <c r="J4104" s="9">
        <v>45500</v>
      </c>
      <c r="K4104" s="9">
        <v>45505</v>
      </c>
      <c r="L4104" t="s">
        <v>19</v>
      </c>
      <c r="M4104" s="5"/>
      <c r="O4104" t="s">
        <v>20</v>
      </c>
      <c r="P4104" s="4">
        <v>4</v>
      </c>
      <c r="Q4104" t="s">
        <v>21</v>
      </c>
      <c r="R4104" s="10" t="str">
        <f t="shared" si="128"/>
        <v>34-39</v>
      </c>
      <c r="S4104">
        <f t="shared" si="129"/>
        <v>15</v>
      </c>
    </row>
    <row r="4105" spans="1:19">
      <c r="A4105" t="s">
        <v>4179</v>
      </c>
      <c r="B4105" t="s">
        <v>13</v>
      </c>
      <c r="C4105" s="4">
        <v>35</v>
      </c>
      <c r="D4105" t="s">
        <v>24</v>
      </c>
      <c r="E4105" t="s">
        <v>25</v>
      </c>
      <c r="F4105" t="s">
        <v>16</v>
      </c>
      <c r="G4105" t="s">
        <v>27</v>
      </c>
      <c r="H4105" t="s">
        <v>37</v>
      </c>
      <c r="I4105" s="9">
        <v>45490</v>
      </c>
      <c r="J4105" s="9">
        <v>45508</v>
      </c>
      <c r="K4105" s="9">
        <v>45516</v>
      </c>
      <c r="L4105" t="s">
        <v>56</v>
      </c>
      <c r="M4105" s="5"/>
      <c r="P4105" s="4">
        <v>4</v>
      </c>
      <c r="Q4105" t="s">
        <v>21</v>
      </c>
      <c r="R4105" s="10" t="str">
        <f t="shared" si="128"/>
        <v>34-39</v>
      </c>
      <c r="S4105">
        <f t="shared" si="129"/>
        <v>26</v>
      </c>
    </row>
    <row r="4106" spans="1:19">
      <c r="A4106" t="s">
        <v>4180</v>
      </c>
      <c r="B4106" t="s">
        <v>13</v>
      </c>
      <c r="C4106" s="4">
        <v>25</v>
      </c>
      <c r="D4106" t="s">
        <v>80</v>
      </c>
      <c r="E4106" t="s">
        <v>81</v>
      </c>
      <c r="F4106" t="s">
        <v>26</v>
      </c>
      <c r="G4106" t="s">
        <v>32</v>
      </c>
      <c r="H4106" t="s">
        <v>48</v>
      </c>
      <c r="I4106" s="9">
        <v>45490</v>
      </c>
      <c r="J4106" s="9">
        <v>45501</v>
      </c>
      <c r="K4106" s="9">
        <v>45512</v>
      </c>
      <c r="L4106" t="s">
        <v>38</v>
      </c>
      <c r="M4106" s="5"/>
      <c r="P4106" s="4">
        <v>4</v>
      </c>
      <c r="Q4106" t="s">
        <v>28</v>
      </c>
      <c r="R4106" s="10" t="str">
        <f t="shared" si="128"/>
        <v>22-27</v>
      </c>
      <c r="S4106">
        <f t="shared" si="129"/>
        <v>22</v>
      </c>
    </row>
    <row r="4107" spans="1:19">
      <c r="A4107" t="s">
        <v>4181</v>
      </c>
      <c r="B4107" t="s">
        <v>30</v>
      </c>
      <c r="C4107" s="4">
        <v>22</v>
      </c>
      <c r="D4107" t="s">
        <v>14</v>
      </c>
      <c r="E4107" t="s">
        <v>15</v>
      </c>
      <c r="F4107" t="s">
        <v>50</v>
      </c>
      <c r="G4107" t="s">
        <v>17</v>
      </c>
      <c r="H4107" t="s">
        <v>37</v>
      </c>
      <c r="I4107" s="9">
        <v>45490</v>
      </c>
      <c r="J4107" s="9">
        <v>45504</v>
      </c>
      <c r="K4107" s="9">
        <v>45514</v>
      </c>
      <c r="L4107" t="s">
        <v>56</v>
      </c>
      <c r="M4107" s="5"/>
      <c r="P4107" s="4">
        <v>4</v>
      </c>
      <c r="Q4107" t="s">
        <v>28</v>
      </c>
      <c r="R4107" s="10" t="str">
        <f t="shared" si="128"/>
        <v>22-27</v>
      </c>
      <c r="S4107">
        <f t="shared" si="129"/>
        <v>24</v>
      </c>
    </row>
    <row r="4108" spans="1:19">
      <c r="A4108" t="s">
        <v>4182</v>
      </c>
      <c r="B4108" t="s">
        <v>23</v>
      </c>
      <c r="C4108" s="4">
        <v>40</v>
      </c>
      <c r="D4108" t="s">
        <v>34</v>
      </c>
      <c r="E4108" t="s">
        <v>35</v>
      </c>
      <c r="F4108" t="s">
        <v>93</v>
      </c>
      <c r="G4108" t="s">
        <v>17</v>
      </c>
      <c r="H4108" t="s">
        <v>18</v>
      </c>
      <c r="I4108" s="9">
        <v>45490</v>
      </c>
      <c r="J4108" s="9">
        <v>45511</v>
      </c>
      <c r="K4108" s="9">
        <v>45520</v>
      </c>
      <c r="L4108" t="s">
        <v>38</v>
      </c>
      <c r="M4108" s="5"/>
      <c r="P4108" s="4">
        <v>4</v>
      </c>
      <c r="Q4108" t="s">
        <v>28</v>
      </c>
      <c r="R4108" s="10" t="str">
        <f t="shared" si="128"/>
        <v>40-45</v>
      </c>
      <c r="S4108">
        <f t="shared" si="129"/>
        <v>30</v>
      </c>
    </row>
    <row r="4109" spans="1:19">
      <c r="A4109" t="s">
        <v>4183</v>
      </c>
      <c r="B4109" t="s">
        <v>13</v>
      </c>
      <c r="C4109" s="4">
        <v>25</v>
      </c>
      <c r="D4109" t="s">
        <v>34</v>
      </c>
      <c r="E4109" t="s">
        <v>47</v>
      </c>
      <c r="F4109" t="s">
        <v>125</v>
      </c>
      <c r="G4109" t="s">
        <v>17</v>
      </c>
      <c r="H4109" t="s">
        <v>37</v>
      </c>
      <c r="I4109" s="9">
        <v>45491</v>
      </c>
      <c r="J4109" s="9">
        <v>45509</v>
      </c>
      <c r="K4109" s="9">
        <v>45521</v>
      </c>
      <c r="L4109" t="s">
        <v>38</v>
      </c>
      <c r="M4109" s="5"/>
      <c r="P4109" s="5"/>
      <c r="Q4109" t="s">
        <v>63</v>
      </c>
      <c r="R4109" s="10" t="str">
        <f t="shared" si="128"/>
        <v>22-27</v>
      </c>
      <c r="S4109">
        <f t="shared" si="129"/>
        <v>30</v>
      </c>
    </row>
    <row r="4110" spans="1:19">
      <c r="A4110" t="s">
        <v>4184</v>
      </c>
      <c r="B4110" t="s">
        <v>30</v>
      </c>
      <c r="C4110" s="4">
        <v>31</v>
      </c>
      <c r="D4110" t="s">
        <v>24</v>
      </c>
      <c r="E4110" t="s">
        <v>43</v>
      </c>
      <c r="F4110" t="s">
        <v>16</v>
      </c>
      <c r="G4110" t="s">
        <v>32</v>
      </c>
      <c r="H4110" t="s">
        <v>48</v>
      </c>
      <c r="I4110" s="9">
        <v>45491</v>
      </c>
      <c r="J4110" s="9">
        <v>45512</v>
      </c>
      <c r="K4110" s="9">
        <v>45522</v>
      </c>
      <c r="L4110" t="s">
        <v>19</v>
      </c>
      <c r="M4110" s="4">
        <v>43212</v>
      </c>
      <c r="N4110">
        <v>3.6</v>
      </c>
      <c r="O4110" t="s">
        <v>20</v>
      </c>
      <c r="P4110" s="4">
        <v>4</v>
      </c>
      <c r="Q4110" t="s">
        <v>28</v>
      </c>
      <c r="R4110" s="10" t="str">
        <f t="shared" si="128"/>
        <v>28-33</v>
      </c>
      <c r="S4110">
        <f t="shared" si="129"/>
        <v>31</v>
      </c>
    </row>
    <row r="4111" spans="1:19">
      <c r="A4111" t="s">
        <v>4185</v>
      </c>
      <c r="B4111" t="s">
        <v>13</v>
      </c>
      <c r="C4111" s="4">
        <v>35</v>
      </c>
      <c r="D4111" t="s">
        <v>14</v>
      </c>
      <c r="E4111" t="s">
        <v>65</v>
      </c>
      <c r="F4111" t="s">
        <v>44</v>
      </c>
      <c r="G4111" t="s">
        <v>27</v>
      </c>
      <c r="H4111" t="s">
        <v>67</v>
      </c>
      <c r="I4111" s="9">
        <v>45491</v>
      </c>
      <c r="J4111" s="9">
        <v>45511</v>
      </c>
      <c r="K4111" s="9">
        <v>45522</v>
      </c>
      <c r="L4111" t="s">
        <v>75</v>
      </c>
      <c r="M4111" s="5"/>
      <c r="P4111" s="5"/>
      <c r="Q4111" t="s">
        <v>21</v>
      </c>
      <c r="R4111" s="10" t="str">
        <f t="shared" si="128"/>
        <v>34-39</v>
      </c>
      <c r="S4111">
        <f t="shared" si="129"/>
        <v>31</v>
      </c>
    </row>
    <row r="4112" spans="1:19">
      <c r="A4112" t="s">
        <v>4186</v>
      </c>
      <c r="B4112" t="s">
        <v>13</v>
      </c>
      <c r="C4112" s="4">
        <v>33</v>
      </c>
      <c r="D4112" t="s">
        <v>24</v>
      </c>
      <c r="E4112" t="s">
        <v>43</v>
      </c>
      <c r="F4112" t="s">
        <v>78</v>
      </c>
      <c r="G4112" t="s">
        <v>27</v>
      </c>
      <c r="H4112" t="s">
        <v>37</v>
      </c>
      <c r="I4112" s="9">
        <v>45491</v>
      </c>
      <c r="J4112" s="9">
        <v>45507</v>
      </c>
      <c r="K4112" s="9">
        <v>45519</v>
      </c>
      <c r="L4112" t="s">
        <v>19</v>
      </c>
      <c r="M4112" s="4">
        <v>45729</v>
      </c>
      <c r="N4112">
        <v>4.5999999999999996</v>
      </c>
      <c r="O4112" t="s">
        <v>20</v>
      </c>
      <c r="P4112" s="4">
        <v>4</v>
      </c>
      <c r="Q4112" t="s">
        <v>28</v>
      </c>
      <c r="R4112" s="10" t="str">
        <f t="shared" si="128"/>
        <v>28-33</v>
      </c>
      <c r="S4112">
        <f t="shared" si="129"/>
        <v>28</v>
      </c>
    </row>
    <row r="4113" spans="1:19">
      <c r="A4113" t="s">
        <v>4187</v>
      </c>
      <c r="B4113" t="s">
        <v>13</v>
      </c>
      <c r="C4113" s="4">
        <v>51</v>
      </c>
      <c r="D4113" t="s">
        <v>83</v>
      </c>
      <c r="E4113" t="s">
        <v>84</v>
      </c>
      <c r="F4113" t="s">
        <v>53</v>
      </c>
      <c r="G4113" t="s">
        <v>27</v>
      </c>
      <c r="H4113" t="s">
        <v>18</v>
      </c>
      <c r="I4113" s="9">
        <v>45491</v>
      </c>
      <c r="J4113" s="9">
        <v>45502</v>
      </c>
      <c r="K4113" s="9">
        <v>45506</v>
      </c>
      <c r="L4113" t="s">
        <v>19</v>
      </c>
      <c r="M4113" s="4">
        <v>57431</v>
      </c>
      <c r="N4113">
        <v>3.8</v>
      </c>
      <c r="O4113" t="s">
        <v>20</v>
      </c>
      <c r="P4113" s="4">
        <v>4</v>
      </c>
      <c r="Q4113" t="s">
        <v>28</v>
      </c>
      <c r="R4113" s="10" t="str">
        <f t="shared" si="128"/>
        <v>46-51</v>
      </c>
      <c r="S4113">
        <f t="shared" si="129"/>
        <v>15</v>
      </c>
    </row>
    <row r="4114" spans="1:19">
      <c r="A4114" t="s">
        <v>4188</v>
      </c>
      <c r="B4114" t="s">
        <v>13</v>
      </c>
      <c r="C4114" s="4">
        <v>28</v>
      </c>
      <c r="D4114" t="s">
        <v>34</v>
      </c>
      <c r="E4114" t="s">
        <v>35</v>
      </c>
      <c r="F4114" t="s">
        <v>44</v>
      </c>
      <c r="G4114" t="s">
        <v>69</v>
      </c>
      <c r="H4114" t="s">
        <v>67</v>
      </c>
      <c r="I4114" s="9">
        <v>45491</v>
      </c>
      <c r="J4114" s="9">
        <v>45500</v>
      </c>
      <c r="K4114" s="9">
        <v>45509</v>
      </c>
      <c r="L4114" t="s">
        <v>19</v>
      </c>
      <c r="M4114" s="4">
        <v>67438</v>
      </c>
      <c r="N4114">
        <v>3.9</v>
      </c>
      <c r="O4114" t="s">
        <v>20</v>
      </c>
      <c r="P4114" s="4">
        <v>5</v>
      </c>
      <c r="Q4114" t="s">
        <v>28</v>
      </c>
      <c r="R4114" s="10" t="str">
        <f t="shared" si="128"/>
        <v>28-33</v>
      </c>
      <c r="S4114">
        <f t="shared" si="129"/>
        <v>18</v>
      </c>
    </row>
    <row r="4115" spans="1:19">
      <c r="A4115" t="s">
        <v>4189</v>
      </c>
      <c r="B4115" t="s">
        <v>13</v>
      </c>
      <c r="C4115" s="4">
        <v>23</v>
      </c>
      <c r="D4115" t="s">
        <v>40</v>
      </c>
      <c r="E4115" t="s">
        <v>41</v>
      </c>
      <c r="F4115" t="s">
        <v>93</v>
      </c>
      <c r="G4115" t="s">
        <v>17</v>
      </c>
      <c r="H4115" t="s">
        <v>18</v>
      </c>
      <c r="I4115" s="9">
        <v>45491</v>
      </c>
      <c r="J4115" s="9">
        <v>45503</v>
      </c>
      <c r="K4115" s="9">
        <v>45512</v>
      </c>
      <c r="L4115" t="s">
        <v>56</v>
      </c>
      <c r="M4115" s="5"/>
      <c r="P4115" s="4">
        <v>3</v>
      </c>
      <c r="Q4115" t="s">
        <v>28</v>
      </c>
      <c r="R4115" s="10" t="str">
        <f t="shared" si="128"/>
        <v>22-27</v>
      </c>
      <c r="S4115">
        <f t="shared" si="129"/>
        <v>21</v>
      </c>
    </row>
    <row r="4116" spans="1:19">
      <c r="A4116" t="s">
        <v>4190</v>
      </c>
      <c r="B4116" t="s">
        <v>30</v>
      </c>
      <c r="C4116" s="4">
        <v>25</v>
      </c>
      <c r="D4116" t="s">
        <v>24</v>
      </c>
      <c r="E4116" t="s">
        <v>43</v>
      </c>
      <c r="F4116" t="s">
        <v>31</v>
      </c>
      <c r="G4116" t="s">
        <v>27</v>
      </c>
      <c r="H4116" t="s">
        <v>48</v>
      </c>
      <c r="I4116" s="9">
        <v>45492</v>
      </c>
      <c r="J4116" s="9">
        <v>45512</v>
      </c>
      <c r="K4116" s="9">
        <v>45521</v>
      </c>
      <c r="L4116" t="s">
        <v>19</v>
      </c>
      <c r="M4116" s="5"/>
      <c r="O4116" t="s">
        <v>45</v>
      </c>
      <c r="P4116" s="4">
        <v>2</v>
      </c>
      <c r="Q4116" t="s">
        <v>21</v>
      </c>
      <c r="R4116" s="10" t="str">
        <f t="shared" si="128"/>
        <v>22-27</v>
      </c>
      <c r="S4116">
        <f t="shared" si="129"/>
        <v>29</v>
      </c>
    </row>
    <row r="4117" spans="1:19">
      <c r="A4117" t="s">
        <v>4191</v>
      </c>
      <c r="B4117" t="s">
        <v>13</v>
      </c>
      <c r="C4117" s="4">
        <v>33</v>
      </c>
      <c r="D4117" t="s">
        <v>14</v>
      </c>
      <c r="E4117" t="s">
        <v>15</v>
      </c>
      <c r="F4117" t="s">
        <v>26</v>
      </c>
      <c r="G4117" t="s">
        <v>27</v>
      </c>
      <c r="H4117" t="s">
        <v>37</v>
      </c>
      <c r="I4117" s="9">
        <v>45492</v>
      </c>
      <c r="J4117" s="9">
        <v>45507</v>
      </c>
      <c r="K4117" s="9">
        <v>45516</v>
      </c>
      <c r="L4117" t="s">
        <v>19</v>
      </c>
      <c r="M4117" s="4">
        <v>50559</v>
      </c>
      <c r="N4117">
        <v>4.5999999999999996</v>
      </c>
      <c r="O4117" t="s">
        <v>20</v>
      </c>
      <c r="P4117" s="5"/>
      <c r="Q4117" t="s">
        <v>28</v>
      </c>
      <c r="R4117" s="10" t="str">
        <f t="shared" si="128"/>
        <v>28-33</v>
      </c>
      <c r="S4117">
        <f t="shared" si="129"/>
        <v>24</v>
      </c>
    </row>
    <row r="4118" spans="1:19">
      <c r="A4118" t="s">
        <v>4192</v>
      </c>
      <c r="B4118" t="s">
        <v>23</v>
      </c>
      <c r="C4118" s="4">
        <v>26</v>
      </c>
      <c r="D4118" t="s">
        <v>40</v>
      </c>
      <c r="E4118" t="s">
        <v>41</v>
      </c>
      <c r="F4118" t="s">
        <v>86</v>
      </c>
      <c r="G4118" t="s">
        <v>32</v>
      </c>
      <c r="H4118" t="s">
        <v>37</v>
      </c>
      <c r="I4118" s="9">
        <v>45493</v>
      </c>
      <c r="J4118" s="9">
        <v>45503</v>
      </c>
      <c r="K4118" s="9">
        <v>45514</v>
      </c>
      <c r="L4118" t="s">
        <v>19</v>
      </c>
      <c r="M4118" s="4">
        <v>141551</v>
      </c>
      <c r="N4118">
        <v>3.6</v>
      </c>
      <c r="O4118" t="s">
        <v>20</v>
      </c>
      <c r="P4118" s="4">
        <v>4</v>
      </c>
      <c r="Q4118" t="s">
        <v>28</v>
      </c>
      <c r="R4118" s="10" t="str">
        <f t="shared" si="128"/>
        <v>22-27</v>
      </c>
      <c r="S4118">
        <f t="shared" si="129"/>
        <v>21</v>
      </c>
    </row>
    <row r="4119" spans="1:19">
      <c r="A4119" t="s">
        <v>4193</v>
      </c>
      <c r="B4119" t="s">
        <v>13</v>
      </c>
      <c r="C4119" s="4">
        <v>25</v>
      </c>
      <c r="D4119" t="s">
        <v>34</v>
      </c>
      <c r="E4119" t="s">
        <v>35</v>
      </c>
      <c r="F4119" t="s">
        <v>106</v>
      </c>
      <c r="G4119" t="s">
        <v>27</v>
      </c>
      <c r="H4119" t="s">
        <v>37</v>
      </c>
      <c r="I4119" s="9">
        <v>45493</v>
      </c>
      <c r="J4119" s="9">
        <v>45508</v>
      </c>
      <c r="K4119" s="9">
        <v>45514</v>
      </c>
      <c r="L4119" t="s">
        <v>19</v>
      </c>
      <c r="M4119" s="4">
        <v>144691</v>
      </c>
      <c r="N4119">
        <v>3.6</v>
      </c>
      <c r="O4119" t="s">
        <v>20</v>
      </c>
      <c r="P4119" s="4">
        <v>4</v>
      </c>
      <c r="Q4119" t="s">
        <v>21</v>
      </c>
      <c r="R4119" s="10" t="str">
        <f t="shared" si="128"/>
        <v>22-27</v>
      </c>
      <c r="S4119">
        <f t="shared" si="129"/>
        <v>21</v>
      </c>
    </row>
    <row r="4120" spans="1:19">
      <c r="A4120" t="s">
        <v>4194</v>
      </c>
      <c r="B4120" t="s">
        <v>13</v>
      </c>
      <c r="C4120" s="4">
        <v>24</v>
      </c>
      <c r="D4120" t="s">
        <v>58</v>
      </c>
      <c r="E4120" t="s">
        <v>111</v>
      </c>
      <c r="F4120" t="s">
        <v>44</v>
      </c>
      <c r="G4120" t="s">
        <v>32</v>
      </c>
      <c r="H4120" t="s">
        <v>67</v>
      </c>
      <c r="I4120" s="9">
        <v>45493</v>
      </c>
      <c r="J4120" s="9">
        <v>45507</v>
      </c>
      <c r="K4120" s="9">
        <v>45518</v>
      </c>
      <c r="L4120" t="s">
        <v>75</v>
      </c>
      <c r="M4120" s="5"/>
      <c r="P4120" s="4">
        <v>4</v>
      </c>
      <c r="Q4120" t="s">
        <v>28</v>
      </c>
      <c r="R4120" s="10" t="str">
        <f t="shared" si="128"/>
        <v>22-27</v>
      </c>
      <c r="S4120">
        <f t="shared" si="129"/>
        <v>25</v>
      </c>
    </row>
    <row r="4121" spans="1:19">
      <c r="A4121" t="s">
        <v>4195</v>
      </c>
      <c r="B4121" t="s">
        <v>30</v>
      </c>
      <c r="C4121" s="4">
        <v>31</v>
      </c>
      <c r="D4121" t="s">
        <v>34</v>
      </c>
      <c r="E4121" t="s">
        <v>47</v>
      </c>
      <c r="F4121" t="s">
        <v>53</v>
      </c>
      <c r="G4121" t="s">
        <v>69</v>
      </c>
      <c r="H4121" t="s">
        <v>48</v>
      </c>
      <c r="I4121" s="9">
        <v>45493</v>
      </c>
      <c r="J4121" s="9">
        <v>45501</v>
      </c>
      <c r="K4121" s="9">
        <v>45512</v>
      </c>
      <c r="L4121" t="s">
        <v>19</v>
      </c>
      <c r="M4121" s="4">
        <v>73191</v>
      </c>
      <c r="N4121">
        <v>4.2</v>
      </c>
      <c r="O4121" t="s">
        <v>20</v>
      </c>
      <c r="P4121" s="4">
        <v>5</v>
      </c>
      <c r="Q4121" t="s">
        <v>28</v>
      </c>
      <c r="R4121" s="10" t="str">
        <f t="shared" si="128"/>
        <v>28-33</v>
      </c>
      <c r="S4121">
        <f t="shared" si="129"/>
        <v>19</v>
      </c>
    </row>
    <row r="4122" spans="1:19">
      <c r="A4122" t="s">
        <v>4196</v>
      </c>
      <c r="B4122" t="s">
        <v>13</v>
      </c>
      <c r="C4122" s="4">
        <v>55</v>
      </c>
      <c r="D4122" t="s">
        <v>14</v>
      </c>
      <c r="E4122" t="s">
        <v>15</v>
      </c>
      <c r="F4122" t="s">
        <v>96</v>
      </c>
      <c r="G4122" t="s">
        <v>27</v>
      </c>
      <c r="H4122" t="s">
        <v>51</v>
      </c>
      <c r="I4122" s="9">
        <v>45493</v>
      </c>
      <c r="J4122" s="9">
        <v>45502</v>
      </c>
      <c r="K4122" s="9">
        <v>45509</v>
      </c>
      <c r="L4122" t="s">
        <v>19</v>
      </c>
      <c r="M4122" s="5"/>
      <c r="O4122" t="s">
        <v>45</v>
      </c>
      <c r="P4122" s="4">
        <v>5</v>
      </c>
      <c r="Q4122" t="s">
        <v>28</v>
      </c>
      <c r="R4122" s="10" t="str">
        <f t="shared" si="128"/>
        <v>52-57</v>
      </c>
      <c r="S4122">
        <f t="shared" si="129"/>
        <v>16</v>
      </c>
    </row>
    <row r="4123" spans="1:19">
      <c r="A4123" t="s">
        <v>4197</v>
      </c>
      <c r="B4123" t="s">
        <v>13</v>
      </c>
      <c r="C4123" s="4">
        <v>25</v>
      </c>
      <c r="D4123" t="s">
        <v>83</v>
      </c>
      <c r="E4123" t="s">
        <v>84</v>
      </c>
      <c r="F4123" t="s">
        <v>26</v>
      </c>
      <c r="G4123" t="s">
        <v>27</v>
      </c>
      <c r="H4123" t="s">
        <v>18</v>
      </c>
      <c r="I4123" s="9">
        <v>45493</v>
      </c>
      <c r="J4123" s="9">
        <v>45503</v>
      </c>
      <c r="K4123" s="9">
        <v>45515</v>
      </c>
      <c r="L4123" t="s">
        <v>38</v>
      </c>
      <c r="M4123" s="5"/>
      <c r="P4123" s="4">
        <v>2</v>
      </c>
      <c r="Q4123" t="s">
        <v>28</v>
      </c>
      <c r="R4123" s="10" t="str">
        <f t="shared" si="128"/>
        <v>22-27</v>
      </c>
      <c r="S4123">
        <f t="shared" si="129"/>
        <v>22</v>
      </c>
    </row>
    <row r="4124" spans="1:19">
      <c r="A4124" t="s">
        <v>4198</v>
      </c>
      <c r="B4124" t="s">
        <v>30</v>
      </c>
      <c r="C4124" s="4">
        <v>30</v>
      </c>
      <c r="D4124" t="s">
        <v>34</v>
      </c>
      <c r="E4124" t="s">
        <v>35</v>
      </c>
      <c r="F4124" t="s">
        <v>73</v>
      </c>
      <c r="G4124" t="s">
        <v>27</v>
      </c>
      <c r="H4124" t="s">
        <v>48</v>
      </c>
      <c r="I4124" s="9">
        <v>45493</v>
      </c>
      <c r="J4124" s="9">
        <v>45515</v>
      </c>
      <c r="K4124" s="9">
        <v>45521</v>
      </c>
      <c r="L4124" t="s">
        <v>38</v>
      </c>
      <c r="M4124" s="5"/>
      <c r="P4124" s="4">
        <v>4</v>
      </c>
      <c r="Q4124" t="s">
        <v>21</v>
      </c>
      <c r="R4124" s="10" t="str">
        <f t="shared" si="128"/>
        <v>28-33</v>
      </c>
      <c r="S4124">
        <f t="shared" si="129"/>
        <v>28</v>
      </c>
    </row>
    <row r="4125" spans="1:19">
      <c r="A4125" t="s">
        <v>4199</v>
      </c>
      <c r="B4125" t="s">
        <v>23</v>
      </c>
      <c r="C4125" s="4">
        <v>33</v>
      </c>
      <c r="D4125" t="s">
        <v>24</v>
      </c>
      <c r="E4125" t="s">
        <v>43</v>
      </c>
      <c r="F4125" t="s">
        <v>31</v>
      </c>
      <c r="G4125" t="s">
        <v>27</v>
      </c>
      <c r="H4125" t="s">
        <v>48</v>
      </c>
      <c r="I4125" s="9">
        <v>45493</v>
      </c>
      <c r="J4125" s="9">
        <v>45503</v>
      </c>
      <c r="K4125" s="9">
        <v>45513</v>
      </c>
      <c r="L4125" t="s">
        <v>56</v>
      </c>
      <c r="M4125" s="5"/>
      <c r="P4125" s="4">
        <v>4</v>
      </c>
      <c r="Q4125" t="s">
        <v>63</v>
      </c>
      <c r="R4125" s="10" t="str">
        <f t="shared" si="128"/>
        <v>28-33</v>
      </c>
      <c r="S4125">
        <f t="shared" si="129"/>
        <v>20</v>
      </c>
    </row>
    <row r="4126" spans="1:19">
      <c r="A4126" t="s">
        <v>4200</v>
      </c>
      <c r="B4126" t="s">
        <v>30</v>
      </c>
      <c r="C4126" s="4">
        <v>32</v>
      </c>
      <c r="D4126" t="s">
        <v>24</v>
      </c>
      <c r="E4126" t="s">
        <v>43</v>
      </c>
      <c r="F4126" t="s">
        <v>31</v>
      </c>
      <c r="G4126" t="s">
        <v>17</v>
      </c>
      <c r="H4126" t="s">
        <v>18</v>
      </c>
      <c r="I4126" s="9">
        <v>45493</v>
      </c>
      <c r="J4126" s="9">
        <v>45512</v>
      </c>
      <c r="K4126" s="9">
        <v>45520</v>
      </c>
      <c r="L4126" t="s">
        <v>19</v>
      </c>
      <c r="M4126" s="4">
        <v>89038</v>
      </c>
      <c r="N4126">
        <v>4.3</v>
      </c>
      <c r="O4126" t="s">
        <v>20</v>
      </c>
      <c r="P4126" s="5"/>
      <c r="Q4126" t="s">
        <v>21</v>
      </c>
      <c r="R4126" s="10" t="str">
        <f t="shared" si="128"/>
        <v>28-33</v>
      </c>
      <c r="S4126">
        <f t="shared" si="129"/>
        <v>27</v>
      </c>
    </row>
    <row r="4127" spans="1:19">
      <c r="A4127" t="s">
        <v>4201</v>
      </c>
      <c r="B4127" t="s">
        <v>30</v>
      </c>
      <c r="C4127" s="4">
        <v>22</v>
      </c>
      <c r="D4127" t="s">
        <v>40</v>
      </c>
      <c r="E4127" t="s">
        <v>41</v>
      </c>
      <c r="F4127" t="s">
        <v>73</v>
      </c>
      <c r="G4127" t="s">
        <v>27</v>
      </c>
      <c r="H4127" t="s">
        <v>51</v>
      </c>
      <c r="I4127" s="9">
        <v>45494</v>
      </c>
      <c r="J4127" s="9">
        <v>45513</v>
      </c>
      <c r="K4127" s="9">
        <v>45523</v>
      </c>
      <c r="L4127" t="s">
        <v>19</v>
      </c>
      <c r="M4127" s="5"/>
      <c r="O4127" t="s">
        <v>45</v>
      </c>
      <c r="P4127" s="5"/>
      <c r="Q4127" t="s">
        <v>28</v>
      </c>
      <c r="R4127" s="10" t="str">
        <f t="shared" si="128"/>
        <v>22-27</v>
      </c>
      <c r="S4127">
        <f t="shared" si="129"/>
        <v>29</v>
      </c>
    </row>
    <row r="4128" spans="1:19">
      <c r="A4128" t="s">
        <v>4202</v>
      </c>
      <c r="B4128" t="s">
        <v>30</v>
      </c>
      <c r="C4128" s="4">
        <v>28</v>
      </c>
      <c r="D4128" t="s">
        <v>14</v>
      </c>
      <c r="E4128" t="s">
        <v>65</v>
      </c>
      <c r="F4128" t="s">
        <v>86</v>
      </c>
      <c r="G4128" t="s">
        <v>17</v>
      </c>
      <c r="H4128" t="s">
        <v>37</v>
      </c>
      <c r="I4128" s="9">
        <v>45494</v>
      </c>
      <c r="J4128" s="9">
        <v>45509</v>
      </c>
      <c r="K4128" s="9">
        <v>45513</v>
      </c>
      <c r="L4128" t="s">
        <v>38</v>
      </c>
      <c r="M4128" s="5"/>
      <c r="P4128" s="4">
        <v>5</v>
      </c>
      <c r="Q4128" t="s">
        <v>28</v>
      </c>
      <c r="R4128" s="10" t="str">
        <f t="shared" si="128"/>
        <v>28-33</v>
      </c>
      <c r="S4128">
        <f t="shared" si="129"/>
        <v>19</v>
      </c>
    </row>
    <row r="4129" spans="1:19">
      <c r="A4129" t="s">
        <v>4203</v>
      </c>
      <c r="B4129" t="s">
        <v>23</v>
      </c>
      <c r="C4129" s="4">
        <v>22</v>
      </c>
      <c r="D4129" t="s">
        <v>14</v>
      </c>
      <c r="E4129" t="s">
        <v>15</v>
      </c>
      <c r="F4129" t="s">
        <v>53</v>
      </c>
      <c r="G4129" t="s">
        <v>17</v>
      </c>
      <c r="H4129" t="s">
        <v>37</v>
      </c>
      <c r="I4129" s="9">
        <v>45494</v>
      </c>
      <c r="J4129" s="9">
        <v>45509</v>
      </c>
      <c r="K4129" s="9">
        <v>45514</v>
      </c>
      <c r="L4129" t="s">
        <v>19</v>
      </c>
      <c r="M4129" s="4">
        <v>78103</v>
      </c>
      <c r="N4129">
        <v>4.0999999999999996</v>
      </c>
      <c r="O4129" t="s">
        <v>45</v>
      </c>
      <c r="P4129" s="4">
        <v>1</v>
      </c>
      <c r="Q4129" t="s">
        <v>28</v>
      </c>
      <c r="R4129" s="10" t="str">
        <f t="shared" si="128"/>
        <v>22-27</v>
      </c>
      <c r="S4129">
        <f t="shared" si="129"/>
        <v>20</v>
      </c>
    </row>
    <row r="4130" spans="1:19">
      <c r="A4130" t="s">
        <v>4204</v>
      </c>
      <c r="B4130" t="s">
        <v>13</v>
      </c>
      <c r="C4130" s="4">
        <v>33</v>
      </c>
      <c r="D4130" t="s">
        <v>24</v>
      </c>
      <c r="E4130" t="s">
        <v>43</v>
      </c>
      <c r="F4130" t="s">
        <v>53</v>
      </c>
      <c r="G4130" t="s">
        <v>69</v>
      </c>
      <c r="H4130" t="s">
        <v>37</v>
      </c>
      <c r="I4130" s="9">
        <v>45494</v>
      </c>
      <c r="J4130" s="9">
        <v>45509</v>
      </c>
      <c r="K4130" s="9">
        <v>45520</v>
      </c>
      <c r="L4130" t="s">
        <v>38</v>
      </c>
      <c r="M4130" s="5"/>
      <c r="P4130" s="4">
        <v>4</v>
      </c>
      <c r="Q4130" t="s">
        <v>28</v>
      </c>
      <c r="R4130" s="10" t="str">
        <f t="shared" si="128"/>
        <v>28-33</v>
      </c>
      <c r="S4130">
        <f t="shared" si="129"/>
        <v>26</v>
      </c>
    </row>
    <row r="4131" spans="1:19">
      <c r="A4131" t="s">
        <v>4205</v>
      </c>
      <c r="B4131" t="s">
        <v>13</v>
      </c>
      <c r="C4131" s="4">
        <v>25</v>
      </c>
      <c r="D4131" t="s">
        <v>34</v>
      </c>
      <c r="E4131" t="s">
        <v>35</v>
      </c>
      <c r="F4131" t="s">
        <v>16</v>
      </c>
      <c r="G4131" t="s">
        <v>17</v>
      </c>
      <c r="H4131" t="s">
        <v>37</v>
      </c>
      <c r="I4131" s="9">
        <v>45494</v>
      </c>
      <c r="J4131" s="9">
        <v>45502</v>
      </c>
      <c r="K4131" s="9">
        <v>45514</v>
      </c>
      <c r="L4131" t="s">
        <v>56</v>
      </c>
      <c r="M4131" s="5"/>
      <c r="P4131" s="4">
        <v>2</v>
      </c>
      <c r="Q4131" t="s">
        <v>28</v>
      </c>
      <c r="R4131" s="10" t="str">
        <f t="shared" si="128"/>
        <v>22-27</v>
      </c>
      <c r="S4131">
        <f t="shared" si="129"/>
        <v>20</v>
      </c>
    </row>
    <row r="4132" spans="1:19">
      <c r="A4132" t="s">
        <v>4206</v>
      </c>
      <c r="B4132" t="s">
        <v>13</v>
      </c>
      <c r="C4132" s="4">
        <v>35</v>
      </c>
      <c r="D4132" t="s">
        <v>80</v>
      </c>
      <c r="E4132" t="s">
        <v>81</v>
      </c>
      <c r="F4132" t="s">
        <v>106</v>
      </c>
      <c r="G4132" t="s">
        <v>27</v>
      </c>
      <c r="H4132" t="s">
        <v>37</v>
      </c>
      <c r="I4132" s="9">
        <v>45495</v>
      </c>
      <c r="J4132" s="9">
        <v>45516</v>
      </c>
      <c r="K4132" s="9">
        <v>45525</v>
      </c>
      <c r="L4132" t="s">
        <v>56</v>
      </c>
      <c r="M4132" s="5"/>
      <c r="P4132" s="4">
        <v>5</v>
      </c>
      <c r="Q4132" t="s">
        <v>28</v>
      </c>
      <c r="R4132" s="10" t="str">
        <f t="shared" si="128"/>
        <v>34-39</v>
      </c>
      <c r="S4132">
        <f t="shared" si="129"/>
        <v>30</v>
      </c>
    </row>
    <row r="4133" spans="1:19">
      <c r="A4133" t="s">
        <v>4207</v>
      </c>
      <c r="B4133" t="s">
        <v>13</v>
      </c>
      <c r="C4133" s="4">
        <v>33</v>
      </c>
      <c r="D4133" t="s">
        <v>34</v>
      </c>
      <c r="E4133" t="s">
        <v>47</v>
      </c>
      <c r="F4133" t="s">
        <v>96</v>
      </c>
      <c r="G4133" t="s">
        <v>27</v>
      </c>
      <c r="H4133" t="s">
        <v>18</v>
      </c>
      <c r="I4133" s="9">
        <v>45495</v>
      </c>
      <c r="J4133" s="9">
        <v>45510</v>
      </c>
      <c r="K4133" s="9">
        <v>45515</v>
      </c>
      <c r="L4133" t="s">
        <v>56</v>
      </c>
      <c r="M4133" s="5"/>
      <c r="P4133" s="5"/>
      <c r="Q4133" t="s">
        <v>21</v>
      </c>
      <c r="R4133" s="10" t="str">
        <f t="shared" si="128"/>
        <v>28-33</v>
      </c>
      <c r="S4133">
        <f t="shared" si="129"/>
        <v>20</v>
      </c>
    </row>
    <row r="4134" spans="1:19">
      <c r="A4134" t="s">
        <v>4208</v>
      </c>
      <c r="B4134" t="s">
        <v>30</v>
      </c>
      <c r="C4134" s="4">
        <v>34</v>
      </c>
      <c r="D4134" t="s">
        <v>40</v>
      </c>
      <c r="E4134" t="s">
        <v>41</v>
      </c>
      <c r="F4134" t="s">
        <v>106</v>
      </c>
      <c r="G4134" t="s">
        <v>17</v>
      </c>
      <c r="H4134" t="s">
        <v>37</v>
      </c>
      <c r="I4134" s="9">
        <v>45496</v>
      </c>
      <c r="J4134" s="9">
        <v>45513</v>
      </c>
      <c r="K4134" s="9">
        <v>45520</v>
      </c>
      <c r="L4134" t="s">
        <v>19</v>
      </c>
      <c r="M4134" s="5"/>
      <c r="O4134" t="s">
        <v>20</v>
      </c>
      <c r="P4134" s="4">
        <v>4</v>
      </c>
      <c r="Q4134" t="s">
        <v>28</v>
      </c>
      <c r="R4134" s="10" t="str">
        <f t="shared" si="128"/>
        <v>34-39</v>
      </c>
      <c r="S4134">
        <f t="shared" si="129"/>
        <v>24</v>
      </c>
    </row>
    <row r="4135" spans="1:19">
      <c r="A4135" t="s">
        <v>4209</v>
      </c>
      <c r="B4135" t="s">
        <v>30</v>
      </c>
      <c r="C4135" s="4">
        <v>50</v>
      </c>
      <c r="D4135" t="s">
        <v>24</v>
      </c>
      <c r="E4135" t="s">
        <v>43</v>
      </c>
      <c r="F4135" t="s">
        <v>36</v>
      </c>
      <c r="G4135" t="s">
        <v>27</v>
      </c>
      <c r="H4135" t="s">
        <v>48</v>
      </c>
      <c r="I4135" s="9">
        <v>45496</v>
      </c>
      <c r="J4135" s="9">
        <v>45507</v>
      </c>
      <c r="K4135" s="9">
        <v>45519</v>
      </c>
      <c r="L4135" t="s">
        <v>19</v>
      </c>
      <c r="M4135" s="4">
        <v>69077</v>
      </c>
      <c r="N4135">
        <v>4.0999999999999996</v>
      </c>
      <c r="O4135" t="s">
        <v>20</v>
      </c>
      <c r="P4135" s="4">
        <v>4</v>
      </c>
      <c r="Q4135" t="s">
        <v>28</v>
      </c>
      <c r="R4135" s="10" t="str">
        <f t="shared" si="128"/>
        <v>46-51</v>
      </c>
      <c r="S4135">
        <f t="shared" si="129"/>
        <v>23</v>
      </c>
    </row>
    <row r="4136" spans="1:19">
      <c r="A4136" t="s">
        <v>4210</v>
      </c>
      <c r="B4136" t="s">
        <v>30</v>
      </c>
      <c r="C4136" s="4">
        <v>28</v>
      </c>
      <c r="D4136" t="s">
        <v>34</v>
      </c>
      <c r="E4136" t="s">
        <v>35</v>
      </c>
      <c r="F4136" t="s">
        <v>26</v>
      </c>
      <c r="G4136" t="s">
        <v>27</v>
      </c>
      <c r="H4136" t="s">
        <v>18</v>
      </c>
      <c r="I4136" s="9">
        <v>45496</v>
      </c>
      <c r="J4136" s="9">
        <v>45507</v>
      </c>
      <c r="K4136" s="9">
        <v>45516</v>
      </c>
      <c r="L4136" t="s">
        <v>19</v>
      </c>
      <c r="M4136" s="5"/>
      <c r="O4136" t="s">
        <v>20</v>
      </c>
      <c r="P4136" s="5"/>
      <c r="Q4136" t="s">
        <v>28</v>
      </c>
      <c r="R4136" s="10" t="str">
        <f t="shared" si="128"/>
        <v>28-33</v>
      </c>
      <c r="S4136">
        <f t="shared" si="129"/>
        <v>20</v>
      </c>
    </row>
    <row r="4137" spans="1:19">
      <c r="A4137" t="s">
        <v>4211</v>
      </c>
      <c r="B4137" t="s">
        <v>13</v>
      </c>
      <c r="C4137" s="4">
        <v>34</v>
      </c>
      <c r="D4137" t="s">
        <v>14</v>
      </c>
      <c r="E4137" t="s">
        <v>15</v>
      </c>
      <c r="F4137" t="s">
        <v>96</v>
      </c>
      <c r="G4137" t="s">
        <v>66</v>
      </c>
      <c r="H4137" t="s">
        <v>37</v>
      </c>
      <c r="I4137" s="9">
        <v>45496</v>
      </c>
      <c r="J4137" s="9">
        <v>45508</v>
      </c>
      <c r="K4137" s="9">
        <v>45516</v>
      </c>
      <c r="L4137" t="s">
        <v>38</v>
      </c>
      <c r="M4137" s="5"/>
      <c r="P4137" s="5"/>
      <c r="Q4137" t="s">
        <v>21</v>
      </c>
      <c r="R4137" s="10" t="str">
        <f t="shared" si="128"/>
        <v>34-39</v>
      </c>
      <c r="S4137">
        <f t="shared" si="129"/>
        <v>20</v>
      </c>
    </row>
    <row r="4138" spans="1:19">
      <c r="A4138" t="s">
        <v>4212</v>
      </c>
      <c r="B4138" t="s">
        <v>30</v>
      </c>
      <c r="C4138" s="4">
        <v>39</v>
      </c>
      <c r="D4138" t="s">
        <v>80</v>
      </c>
      <c r="E4138" t="s">
        <v>81</v>
      </c>
      <c r="F4138" t="s">
        <v>26</v>
      </c>
      <c r="G4138" t="s">
        <v>27</v>
      </c>
      <c r="H4138" t="s">
        <v>37</v>
      </c>
      <c r="I4138" s="9">
        <v>45496</v>
      </c>
      <c r="J4138" s="9">
        <v>45513</v>
      </c>
      <c r="K4138" s="9">
        <v>45521</v>
      </c>
      <c r="L4138" t="s">
        <v>19</v>
      </c>
      <c r="M4138" s="4">
        <v>53540</v>
      </c>
      <c r="N4138">
        <v>4.5</v>
      </c>
      <c r="O4138" t="s">
        <v>20</v>
      </c>
      <c r="P4138" s="4">
        <v>5</v>
      </c>
      <c r="Q4138" t="s">
        <v>28</v>
      </c>
      <c r="R4138" s="10" t="str">
        <f t="shared" si="128"/>
        <v>34-39</v>
      </c>
      <c r="S4138">
        <f t="shared" si="129"/>
        <v>25</v>
      </c>
    </row>
    <row r="4139" spans="1:19">
      <c r="A4139" t="s">
        <v>4213</v>
      </c>
      <c r="B4139" t="s">
        <v>13</v>
      </c>
      <c r="C4139" s="4">
        <v>39</v>
      </c>
      <c r="D4139" t="s">
        <v>40</v>
      </c>
      <c r="E4139" t="s">
        <v>41</v>
      </c>
      <c r="F4139" t="s">
        <v>44</v>
      </c>
      <c r="G4139" t="s">
        <v>27</v>
      </c>
      <c r="H4139" t="s">
        <v>18</v>
      </c>
      <c r="I4139" s="9">
        <v>45497</v>
      </c>
      <c r="J4139" s="9">
        <v>45518</v>
      </c>
      <c r="K4139" s="9">
        <v>45527</v>
      </c>
      <c r="L4139" t="s">
        <v>38</v>
      </c>
      <c r="M4139" s="5"/>
      <c r="P4139" s="4">
        <v>3</v>
      </c>
      <c r="Q4139" t="s">
        <v>28</v>
      </c>
      <c r="R4139" s="10" t="str">
        <f t="shared" si="128"/>
        <v>34-39</v>
      </c>
      <c r="S4139">
        <f t="shared" si="129"/>
        <v>30</v>
      </c>
    </row>
    <row r="4140" spans="1:19">
      <c r="A4140" t="s">
        <v>4214</v>
      </c>
      <c r="B4140" t="s">
        <v>30</v>
      </c>
      <c r="C4140" s="4">
        <v>24</v>
      </c>
      <c r="D4140" t="s">
        <v>24</v>
      </c>
      <c r="E4140" t="s">
        <v>25</v>
      </c>
      <c r="F4140" t="s">
        <v>86</v>
      </c>
      <c r="G4140" t="s">
        <v>32</v>
      </c>
      <c r="H4140" t="s">
        <v>18</v>
      </c>
      <c r="I4140" s="9">
        <v>45497</v>
      </c>
      <c r="J4140" s="9">
        <v>45518</v>
      </c>
      <c r="K4140" s="9">
        <v>45529</v>
      </c>
      <c r="L4140" t="s">
        <v>19</v>
      </c>
      <c r="M4140" s="4">
        <v>176516</v>
      </c>
      <c r="N4140">
        <v>4.0999999999999996</v>
      </c>
      <c r="O4140" t="s">
        <v>20</v>
      </c>
      <c r="P4140" s="4">
        <v>5</v>
      </c>
      <c r="Q4140" t="s">
        <v>28</v>
      </c>
      <c r="R4140" s="10" t="str">
        <f t="shared" si="128"/>
        <v>22-27</v>
      </c>
      <c r="S4140">
        <f t="shared" si="129"/>
        <v>32</v>
      </c>
    </row>
    <row r="4141" spans="1:19">
      <c r="A4141" t="s">
        <v>4215</v>
      </c>
      <c r="B4141" t="s">
        <v>13</v>
      </c>
      <c r="C4141" s="4">
        <v>22</v>
      </c>
      <c r="D4141" t="s">
        <v>24</v>
      </c>
      <c r="E4141" t="s">
        <v>43</v>
      </c>
      <c r="F4141" t="s">
        <v>61</v>
      </c>
      <c r="G4141" t="s">
        <v>27</v>
      </c>
      <c r="H4141" t="s">
        <v>37</v>
      </c>
      <c r="I4141" s="9">
        <v>45497</v>
      </c>
      <c r="J4141" s="9">
        <v>45511</v>
      </c>
      <c r="K4141" s="9">
        <v>45522</v>
      </c>
      <c r="L4141" t="s">
        <v>38</v>
      </c>
      <c r="M4141" s="5"/>
      <c r="P4141" s="4">
        <v>4</v>
      </c>
      <c r="Q4141" t="s">
        <v>28</v>
      </c>
      <c r="R4141" s="10" t="str">
        <f t="shared" si="128"/>
        <v>22-27</v>
      </c>
      <c r="S4141">
        <f t="shared" si="129"/>
        <v>25</v>
      </c>
    </row>
    <row r="4142" spans="1:19">
      <c r="A4142" t="s">
        <v>4216</v>
      </c>
      <c r="B4142" t="s">
        <v>13</v>
      </c>
      <c r="C4142" s="4">
        <v>34</v>
      </c>
      <c r="D4142" t="s">
        <v>14</v>
      </c>
      <c r="E4142" t="s">
        <v>15</v>
      </c>
      <c r="F4142" t="s">
        <v>36</v>
      </c>
      <c r="G4142" t="s">
        <v>27</v>
      </c>
      <c r="H4142" t="s">
        <v>18</v>
      </c>
      <c r="I4142" s="9">
        <v>45497</v>
      </c>
      <c r="J4142" s="9">
        <v>45505</v>
      </c>
      <c r="K4142" s="9">
        <v>45509</v>
      </c>
      <c r="L4142" t="s">
        <v>19</v>
      </c>
      <c r="M4142" s="4">
        <v>63870</v>
      </c>
      <c r="N4142">
        <v>3.9</v>
      </c>
      <c r="O4142" t="s">
        <v>20</v>
      </c>
      <c r="P4142" s="4">
        <v>5</v>
      </c>
      <c r="Q4142" t="s">
        <v>63</v>
      </c>
      <c r="R4142" s="10" t="str">
        <f t="shared" si="128"/>
        <v>34-39</v>
      </c>
      <c r="S4142">
        <f t="shared" si="129"/>
        <v>12</v>
      </c>
    </row>
    <row r="4143" spans="1:19">
      <c r="A4143" t="s">
        <v>4217</v>
      </c>
      <c r="B4143" t="s">
        <v>13</v>
      </c>
      <c r="C4143" s="4">
        <v>30</v>
      </c>
      <c r="D4143" t="s">
        <v>14</v>
      </c>
      <c r="E4143" t="s">
        <v>65</v>
      </c>
      <c r="F4143" t="s">
        <v>36</v>
      </c>
      <c r="G4143" t="s">
        <v>27</v>
      </c>
      <c r="H4143" t="s">
        <v>18</v>
      </c>
      <c r="I4143" s="9">
        <v>45497</v>
      </c>
      <c r="J4143" s="9">
        <v>45510</v>
      </c>
      <c r="K4143" s="9">
        <v>45516</v>
      </c>
      <c r="L4143" t="s">
        <v>19</v>
      </c>
      <c r="M4143" s="4">
        <v>56940</v>
      </c>
      <c r="N4143">
        <v>5</v>
      </c>
      <c r="O4143" t="s">
        <v>20</v>
      </c>
      <c r="P4143" s="4">
        <v>5</v>
      </c>
      <c r="Q4143" t="s">
        <v>28</v>
      </c>
      <c r="R4143" s="10" t="str">
        <f t="shared" si="128"/>
        <v>28-33</v>
      </c>
      <c r="S4143">
        <f t="shared" si="129"/>
        <v>19</v>
      </c>
    </row>
    <row r="4144" spans="1:19">
      <c r="A4144" t="s">
        <v>4218</v>
      </c>
      <c r="B4144" t="s">
        <v>13</v>
      </c>
      <c r="C4144" s="4">
        <v>37</v>
      </c>
      <c r="D4144" t="s">
        <v>14</v>
      </c>
      <c r="E4144" t="s">
        <v>15</v>
      </c>
      <c r="F4144" t="s">
        <v>61</v>
      </c>
      <c r="G4144" t="s">
        <v>17</v>
      </c>
      <c r="H4144" t="s">
        <v>37</v>
      </c>
      <c r="I4144" s="9">
        <v>45497</v>
      </c>
      <c r="J4144" s="9">
        <v>45505</v>
      </c>
      <c r="K4144" s="9">
        <v>45511</v>
      </c>
      <c r="L4144" t="s">
        <v>56</v>
      </c>
      <c r="M4144" s="5"/>
      <c r="P4144" s="4">
        <v>4</v>
      </c>
      <c r="Q4144" t="s">
        <v>21</v>
      </c>
      <c r="R4144" s="10" t="str">
        <f t="shared" si="128"/>
        <v>34-39</v>
      </c>
      <c r="S4144">
        <f t="shared" si="129"/>
        <v>14</v>
      </c>
    </row>
    <row r="4145" spans="1:19">
      <c r="A4145" t="s">
        <v>4219</v>
      </c>
      <c r="B4145" t="s">
        <v>30</v>
      </c>
      <c r="C4145" s="4">
        <v>26</v>
      </c>
      <c r="D4145" t="s">
        <v>24</v>
      </c>
      <c r="E4145" t="s">
        <v>43</v>
      </c>
      <c r="F4145" t="s">
        <v>26</v>
      </c>
      <c r="G4145" t="s">
        <v>66</v>
      </c>
      <c r="H4145" t="s">
        <v>37</v>
      </c>
      <c r="I4145" s="9">
        <v>45497</v>
      </c>
      <c r="J4145" s="9">
        <v>45506</v>
      </c>
      <c r="K4145" s="9">
        <v>45515</v>
      </c>
      <c r="L4145" t="s">
        <v>75</v>
      </c>
      <c r="M4145" s="5"/>
      <c r="P4145" s="5"/>
      <c r="Q4145" t="s">
        <v>21</v>
      </c>
      <c r="R4145" s="10" t="str">
        <f t="shared" si="128"/>
        <v>22-27</v>
      </c>
      <c r="S4145">
        <f t="shared" si="129"/>
        <v>18</v>
      </c>
    </row>
    <row r="4146" spans="1:19">
      <c r="A4146" t="s">
        <v>4220</v>
      </c>
      <c r="B4146" t="s">
        <v>23</v>
      </c>
      <c r="C4146" s="4">
        <v>23</v>
      </c>
      <c r="D4146" t="s">
        <v>40</v>
      </c>
      <c r="E4146" t="s">
        <v>41</v>
      </c>
      <c r="F4146" t="s">
        <v>53</v>
      </c>
      <c r="G4146" t="s">
        <v>17</v>
      </c>
      <c r="H4146" t="s">
        <v>18</v>
      </c>
      <c r="I4146" s="9">
        <v>45497</v>
      </c>
      <c r="J4146" s="9">
        <v>45515</v>
      </c>
      <c r="K4146" s="9">
        <v>45525</v>
      </c>
      <c r="L4146" t="s">
        <v>19</v>
      </c>
      <c r="M4146" s="5"/>
      <c r="O4146" t="s">
        <v>45</v>
      </c>
      <c r="P4146" s="4">
        <v>5</v>
      </c>
      <c r="Q4146" t="s">
        <v>28</v>
      </c>
      <c r="R4146" s="10" t="str">
        <f t="shared" si="128"/>
        <v>22-27</v>
      </c>
      <c r="S4146">
        <f t="shared" si="129"/>
        <v>28</v>
      </c>
    </row>
    <row r="4147" spans="1:19">
      <c r="A4147" t="s">
        <v>4221</v>
      </c>
      <c r="B4147" t="s">
        <v>30</v>
      </c>
      <c r="C4147" s="4">
        <v>29</v>
      </c>
      <c r="D4147" t="s">
        <v>14</v>
      </c>
      <c r="E4147" t="s">
        <v>15</v>
      </c>
      <c r="F4147" t="s">
        <v>61</v>
      </c>
      <c r="G4147" t="s">
        <v>27</v>
      </c>
      <c r="H4147" t="s">
        <v>48</v>
      </c>
      <c r="I4147" s="9">
        <v>45498</v>
      </c>
      <c r="J4147" s="9">
        <v>45519</v>
      </c>
      <c r="K4147" s="9">
        <v>45529</v>
      </c>
      <c r="L4147" t="s">
        <v>38</v>
      </c>
      <c r="M4147" s="5"/>
      <c r="P4147" s="4">
        <v>5</v>
      </c>
      <c r="Q4147" t="s">
        <v>28</v>
      </c>
      <c r="R4147" s="10" t="str">
        <f t="shared" si="128"/>
        <v>28-33</v>
      </c>
      <c r="S4147">
        <f t="shared" si="129"/>
        <v>31</v>
      </c>
    </row>
    <row r="4148" spans="1:19">
      <c r="A4148" t="s">
        <v>4222</v>
      </c>
      <c r="B4148" t="s">
        <v>13</v>
      </c>
      <c r="C4148" s="4">
        <v>35</v>
      </c>
      <c r="D4148" t="s">
        <v>14</v>
      </c>
      <c r="E4148" t="s">
        <v>15</v>
      </c>
      <c r="F4148" t="s">
        <v>50</v>
      </c>
      <c r="G4148" t="s">
        <v>27</v>
      </c>
      <c r="H4148" t="s">
        <v>18</v>
      </c>
      <c r="I4148" s="9">
        <v>45498</v>
      </c>
      <c r="J4148" s="9">
        <v>45517</v>
      </c>
      <c r="K4148" s="9">
        <v>45521</v>
      </c>
      <c r="L4148" t="s">
        <v>19</v>
      </c>
      <c r="M4148" s="4">
        <v>32551</v>
      </c>
      <c r="N4148">
        <v>3.6</v>
      </c>
      <c r="O4148" t="s">
        <v>20</v>
      </c>
      <c r="P4148" s="4">
        <v>3</v>
      </c>
      <c r="Q4148" t="s">
        <v>28</v>
      </c>
      <c r="R4148" s="10" t="str">
        <f t="shared" si="128"/>
        <v>34-39</v>
      </c>
      <c r="S4148">
        <f t="shared" si="129"/>
        <v>23</v>
      </c>
    </row>
    <row r="4149" spans="1:19">
      <c r="A4149" t="s">
        <v>4223</v>
      </c>
      <c r="B4149" t="s">
        <v>13</v>
      </c>
      <c r="C4149" s="4">
        <v>26</v>
      </c>
      <c r="D4149" t="s">
        <v>14</v>
      </c>
      <c r="E4149" t="s">
        <v>15</v>
      </c>
      <c r="F4149" t="s">
        <v>26</v>
      </c>
      <c r="G4149" t="s">
        <v>17</v>
      </c>
      <c r="H4149" t="s">
        <v>48</v>
      </c>
      <c r="I4149" s="9">
        <v>45498</v>
      </c>
      <c r="J4149" s="9">
        <v>45512</v>
      </c>
      <c r="K4149" s="9">
        <v>45520</v>
      </c>
      <c r="L4149" t="s">
        <v>19</v>
      </c>
      <c r="M4149" s="4">
        <v>61837</v>
      </c>
      <c r="N4149">
        <v>4</v>
      </c>
      <c r="O4149" t="s">
        <v>20</v>
      </c>
      <c r="P4149" s="4">
        <v>5</v>
      </c>
      <c r="Q4149" t="s">
        <v>28</v>
      </c>
      <c r="R4149" s="10" t="str">
        <f t="shared" si="128"/>
        <v>22-27</v>
      </c>
      <c r="S4149">
        <f t="shared" si="129"/>
        <v>22</v>
      </c>
    </row>
    <row r="4150" spans="1:19">
      <c r="A4150" t="s">
        <v>4224</v>
      </c>
      <c r="B4150" t="s">
        <v>30</v>
      </c>
      <c r="C4150" s="4">
        <v>27</v>
      </c>
      <c r="D4150" t="s">
        <v>129</v>
      </c>
      <c r="E4150" t="s">
        <v>130</v>
      </c>
      <c r="F4150" t="s">
        <v>50</v>
      </c>
      <c r="G4150" t="s">
        <v>32</v>
      </c>
      <c r="H4150" t="s">
        <v>18</v>
      </c>
      <c r="I4150" s="9">
        <v>45498</v>
      </c>
      <c r="J4150" s="9">
        <v>45512</v>
      </c>
      <c r="K4150" s="9">
        <v>45524</v>
      </c>
      <c r="L4150" t="s">
        <v>38</v>
      </c>
      <c r="M4150" s="5"/>
      <c r="P4150" s="4">
        <v>4</v>
      </c>
      <c r="Q4150" t="s">
        <v>28</v>
      </c>
      <c r="R4150" s="10" t="str">
        <f t="shared" si="128"/>
        <v>22-27</v>
      </c>
      <c r="S4150">
        <f t="shared" si="129"/>
        <v>26</v>
      </c>
    </row>
    <row r="4151" spans="1:19">
      <c r="A4151" t="s">
        <v>4225</v>
      </c>
      <c r="B4151" t="s">
        <v>30</v>
      </c>
      <c r="C4151" s="4">
        <v>35</v>
      </c>
      <c r="D4151" t="s">
        <v>80</v>
      </c>
      <c r="E4151" t="s">
        <v>81</v>
      </c>
      <c r="F4151" t="s">
        <v>78</v>
      </c>
      <c r="G4151" t="s">
        <v>17</v>
      </c>
      <c r="H4151" t="s">
        <v>48</v>
      </c>
      <c r="I4151" s="9">
        <v>45498</v>
      </c>
      <c r="J4151" s="9">
        <v>45519</v>
      </c>
      <c r="K4151" s="9">
        <v>45530</v>
      </c>
      <c r="L4151" t="s">
        <v>38</v>
      </c>
      <c r="M4151" s="5"/>
      <c r="P4151" s="5"/>
      <c r="Q4151" t="s">
        <v>21</v>
      </c>
      <c r="R4151" s="10" t="str">
        <f t="shared" si="128"/>
        <v>34-39</v>
      </c>
      <c r="S4151">
        <f t="shared" si="129"/>
        <v>32</v>
      </c>
    </row>
    <row r="4152" spans="1:19">
      <c r="A4152" t="s">
        <v>4226</v>
      </c>
      <c r="B4152" t="s">
        <v>13</v>
      </c>
      <c r="C4152" s="4">
        <v>33</v>
      </c>
      <c r="D4152" t="s">
        <v>14</v>
      </c>
      <c r="E4152" t="s">
        <v>65</v>
      </c>
      <c r="F4152" t="s">
        <v>61</v>
      </c>
      <c r="G4152" t="s">
        <v>17</v>
      </c>
      <c r="H4152" t="s">
        <v>51</v>
      </c>
      <c r="I4152" s="9">
        <v>45498</v>
      </c>
      <c r="J4152" s="9">
        <v>45513</v>
      </c>
      <c r="K4152" s="9">
        <v>45520</v>
      </c>
      <c r="L4152" t="s">
        <v>19</v>
      </c>
      <c r="M4152" s="4">
        <v>61779</v>
      </c>
      <c r="N4152">
        <v>4.3</v>
      </c>
      <c r="O4152" t="s">
        <v>20</v>
      </c>
      <c r="P4152" s="4">
        <v>5</v>
      </c>
      <c r="Q4152" t="s">
        <v>28</v>
      </c>
      <c r="R4152" s="10" t="str">
        <f t="shared" si="128"/>
        <v>28-33</v>
      </c>
      <c r="S4152">
        <f t="shared" si="129"/>
        <v>22</v>
      </c>
    </row>
    <row r="4153" spans="1:19">
      <c r="A4153" t="s">
        <v>4227</v>
      </c>
      <c r="B4153" t="s">
        <v>13</v>
      </c>
      <c r="C4153" s="4">
        <v>28</v>
      </c>
      <c r="D4153" t="s">
        <v>14</v>
      </c>
      <c r="E4153" t="s">
        <v>65</v>
      </c>
      <c r="F4153" t="s">
        <v>93</v>
      </c>
      <c r="G4153" t="s">
        <v>66</v>
      </c>
      <c r="H4153" t="s">
        <v>37</v>
      </c>
      <c r="I4153" s="9">
        <v>45498</v>
      </c>
      <c r="J4153" s="9">
        <v>45517</v>
      </c>
      <c r="K4153" s="9">
        <v>45527</v>
      </c>
      <c r="L4153" t="s">
        <v>38</v>
      </c>
      <c r="M4153" s="5"/>
      <c r="P4153" s="4">
        <v>2</v>
      </c>
      <c r="Q4153" t="s">
        <v>21</v>
      </c>
      <c r="R4153" s="10" t="str">
        <f t="shared" si="128"/>
        <v>28-33</v>
      </c>
      <c r="S4153">
        <f t="shared" si="129"/>
        <v>29</v>
      </c>
    </row>
    <row r="4154" spans="1:19">
      <c r="A4154" t="s">
        <v>4228</v>
      </c>
      <c r="B4154" t="s">
        <v>30</v>
      </c>
      <c r="C4154" s="4">
        <v>29</v>
      </c>
      <c r="D4154" t="s">
        <v>40</v>
      </c>
      <c r="E4154" t="s">
        <v>41</v>
      </c>
      <c r="F4154" t="s">
        <v>96</v>
      </c>
      <c r="G4154" t="s">
        <v>27</v>
      </c>
      <c r="H4154" t="s">
        <v>37</v>
      </c>
      <c r="I4154" s="9">
        <v>45499</v>
      </c>
      <c r="J4154" s="9">
        <v>45516</v>
      </c>
      <c r="K4154" s="9">
        <v>45528</v>
      </c>
      <c r="L4154" t="s">
        <v>19</v>
      </c>
      <c r="M4154" s="4">
        <v>36520</v>
      </c>
      <c r="N4154">
        <v>4.5</v>
      </c>
      <c r="O4154" t="s">
        <v>20</v>
      </c>
      <c r="P4154" s="4">
        <v>5</v>
      </c>
      <c r="Q4154" t="s">
        <v>28</v>
      </c>
      <c r="R4154" s="10" t="str">
        <f t="shared" si="128"/>
        <v>28-33</v>
      </c>
      <c r="S4154">
        <f t="shared" si="129"/>
        <v>29</v>
      </c>
    </row>
    <row r="4155" spans="1:19">
      <c r="A4155" t="s">
        <v>4229</v>
      </c>
      <c r="B4155" t="s">
        <v>13</v>
      </c>
      <c r="C4155" s="4">
        <v>27</v>
      </c>
      <c r="D4155" t="s">
        <v>14</v>
      </c>
      <c r="E4155" t="s">
        <v>15</v>
      </c>
      <c r="F4155" t="s">
        <v>44</v>
      </c>
      <c r="G4155" t="s">
        <v>27</v>
      </c>
      <c r="H4155" t="s">
        <v>37</v>
      </c>
      <c r="I4155" s="9">
        <v>45499</v>
      </c>
      <c r="J4155" s="9">
        <v>45516</v>
      </c>
      <c r="K4155" s="9">
        <v>45522</v>
      </c>
      <c r="L4155" t="s">
        <v>19</v>
      </c>
      <c r="M4155" s="4">
        <v>74418</v>
      </c>
      <c r="N4155">
        <v>5</v>
      </c>
      <c r="O4155" t="s">
        <v>20</v>
      </c>
      <c r="P4155" s="4">
        <v>4</v>
      </c>
      <c r="Q4155" t="s">
        <v>28</v>
      </c>
      <c r="R4155" s="10" t="str">
        <f t="shared" si="128"/>
        <v>22-27</v>
      </c>
      <c r="S4155">
        <f t="shared" si="129"/>
        <v>23</v>
      </c>
    </row>
    <row r="4156" spans="1:19">
      <c r="A4156" t="s">
        <v>4230</v>
      </c>
      <c r="B4156" t="s">
        <v>13</v>
      </c>
      <c r="C4156" s="4">
        <v>35</v>
      </c>
      <c r="D4156" t="s">
        <v>14</v>
      </c>
      <c r="E4156" t="s">
        <v>15</v>
      </c>
      <c r="F4156" t="s">
        <v>96</v>
      </c>
      <c r="G4156" t="s">
        <v>69</v>
      </c>
      <c r="H4156" t="s">
        <v>37</v>
      </c>
      <c r="I4156" s="9">
        <v>45499</v>
      </c>
      <c r="J4156" s="9">
        <v>45518</v>
      </c>
      <c r="K4156" s="9">
        <v>45528</v>
      </c>
      <c r="L4156" t="s">
        <v>19</v>
      </c>
      <c r="M4156" s="4">
        <v>56105</v>
      </c>
      <c r="N4156">
        <v>4.0999999999999996</v>
      </c>
      <c r="O4156" t="s">
        <v>45</v>
      </c>
      <c r="P4156" s="5"/>
      <c r="Q4156" t="s">
        <v>28</v>
      </c>
      <c r="R4156" s="10" t="str">
        <f t="shared" si="128"/>
        <v>34-39</v>
      </c>
      <c r="S4156">
        <f t="shared" si="129"/>
        <v>29</v>
      </c>
    </row>
    <row r="4157" spans="1:19">
      <c r="A4157" t="s">
        <v>4231</v>
      </c>
      <c r="B4157" t="s">
        <v>13</v>
      </c>
      <c r="C4157" s="4">
        <v>30</v>
      </c>
      <c r="D4157" t="s">
        <v>34</v>
      </c>
      <c r="E4157" t="s">
        <v>35</v>
      </c>
      <c r="F4157" t="s">
        <v>78</v>
      </c>
      <c r="G4157" t="s">
        <v>27</v>
      </c>
      <c r="H4157" t="s">
        <v>18</v>
      </c>
      <c r="I4157" s="9">
        <v>45499</v>
      </c>
      <c r="J4157" s="9">
        <v>45515</v>
      </c>
      <c r="K4157" s="9">
        <v>45520</v>
      </c>
      <c r="L4157" t="s">
        <v>19</v>
      </c>
      <c r="M4157" s="4">
        <v>56187</v>
      </c>
      <c r="N4157">
        <v>4.5999999999999996</v>
      </c>
      <c r="O4157" t="s">
        <v>20</v>
      </c>
      <c r="P4157" s="4">
        <v>5</v>
      </c>
      <c r="Q4157" t="s">
        <v>21</v>
      </c>
      <c r="R4157" s="10" t="str">
        <f t="shared" si="128"/>
        <v>28-33</v>
      </c>
      <c r="S4157">
        <f t="shared" si="129"/>
        <v>21</v>
      </c>
    </row>
    <row r="4158" spans="1:19">
      <c r="A4158" t="s">
        <v>4232</v>
      </c>
      <c r="B4158" t="s">
        <v>13</v>
      </c>
      <c r="C4158" s="4">
        <v>32</v>
      </c>
      <c r="D4158" t="s">
        <v>34</v>
      </c>
      <c r="E4158" t="s">
        <v>47</v>
      </c>
      <c r="F4158" t="s">
        <v>26</v>
      </c>
      <c r="G4158" t="s">
        <v>27</v>
      </c>
      <c r="H4158" t="s">
        <v>48</v>
      </c>
      <c r="I4158" s="9">
        <v>45499</v>
      </c>
      <c r="J4158" s="9">
        <v>45511</v>
      </c>
      <c r="K4158" s="9">
        <v>45516</v>
      </c>
      <c r="L4158" t="s">
        <v>19</v>
      </c>
      <c r="M4158" s="4">
        <v>65984</v>
      </c>
      <c r="N4158">
        <v>4.5</v>
      </c>
      <c r="O4158" t="s">
        <v>20</v>
      </c>
      <c r="P4158" s="4">
        <v>5</v>
      </c>
      <c r="Q4158" t="s">
        <v>28</v>
      </c>
      <c r="R4158" s="10" t="str">
        <f t="shared" si="128"/>
        <v>28-33</v>
      </c>
      <c r="S4158">
        <f t="shared" si="129"/>
        <v>17</v>
      </c>
    </row>
    <row r="4159" spans="1:19">
      <c r="A4159" t="s">
        <v>4233</v>
      </c>
      <c r="B4159" t="s">
        <v>30</v>
      </c>
      <c r="C4159" s="4">
        <v>34</v>
      </c>
      <c r="D4159" t="s">
        <v>24</v>
      </c>
      <c r="E4159" t="s">
        <v>43</v>
      </c>
      <c r="F4159" t="s">
        <v>36</v>
      </c>
      <c r="G4159" t="s">
        <v>17</v>
      </c>
      <c r="H4159" t="s">
        <v>67</v>
      </c>
      <c r="I4159" s="9">
        <v>45500</v>
      </c>
      <c r="J4159" s="9">
        <v>45508</v>
      </c>
      <c r="K4159" s="9">
        <v>45518</v>
      </c>
      <c r="L4159" t="s">
        <v>145</v>
      </c>
      <c r="M4159" s="5"/>
      <c r="P4159" s="4">
        <v>5</v>
      </c>
      <c r="Q4159" t="s">
        <v>28</v>
      </c>
      <c r="R4159" s="10" t="str">
        <f t="shared" si="128"/>
        <v>34-39</v>
      </c>
      <c r="S4159">
        <f t="shared" si="129"/>
        <v>18</v>
      </c>
    </row>
    <row r="4160" spans="1:19">
      <c r="A4160" t="s">
        <v>4234</v>
      </c>
      <c r="B4160" t="s">
        <v>23</v>
      </c>
      <c r="C4160" s="4">
        <v>28</v>
      </c>
      <c r="D4160" t="s">
        <v>24</v>
      </c>
      <c r="E4160" t="s">
        <v>25</v>
      </c>
      <c r="F4160" t="s">
        <v>26</v>
      </c>
      <c r="G4160" t="s">
        <v>27</v>
      </c>
      <c r="H4160" t="s">
        <v>18</v>
      </c>
      <c r="I4160" s="9">
        <v>45500</v>
      </c>
      <c r="J4160" s="9">
        <v>45515</v>
      </c>
      <c r="K4160" s="9">
        <v>45522</v>
      </c>
      <c r="L4160" t="s">
        <v>19</v>
      </c>
      <c r="M4160" s="4">
        <v>61605</v>
      </c>
      <c r="N4160">
        <v>4</v>
      </c>
      <c r="O4160" t="s">
        <v>20</v>
      </c>
      <c r="P4160" s="4">
        <v>4</v>
      </c>
      <c r="Q4160" t="s">
        <v>28</v>
      </c>
      <c r="R4160" s="10" t="str">
        <f t="shared" si="128"/>
        <v>28-33</v>
      </c>
      <c r="S4160">
        <f t="shared" si="129"/>
        <v>22</v>
      </c>
    </row>
    <row r="4161" spans="1:19">
      <c r="A4161" t="s">
        <v>4235</v>
      </c>
      <c r="B4161" t="s">
        <v>13</v>
      </c>
      <c r="C4161" s="4">
        <v>25</v>
      </c>
      <c r="D4161" t="s">
        <v>24</v>
      </c>
      <c r="E4161" t="s">
        <v>43</v>
      </c>
      <c r="F4161" t="s">
        <v>96</v>
      </c>
      <c r="G4161" t="s">
        <v>27</v>
      </c>
      <c r="H4161" t="s">
        <v>18</v>
      </c>
      <c r="I4161" s="9">
        <v>45500</v>
      </c>
      <c r="J4161" s="9">
        <v>45514</v>
      </c>
      <c r="K4161" s="9">
        <v>45521</v>
      </c>
      <c r="L4161" t="s">
        <v>38</v>
      </c>
      <c r="M4161" s="5"/>
      <c r="P4161" s="5"/>
      <c r="Q4161" t="s">
        <v>28</v>
      </c>
      <c r="R4161" s="10" t="str">
        <f t="shared" si="128"/>
        <v>22-27</v>
      </c>
      <c r="S4161">
        <f t="shared" si="129"/>
        <v>21</v>
      </c>
    </row>
    <row r="4162" spans="1:19">
      <c r="A4162" t="s">
        <v>4236</v>
      </c>
      <c r="B4162" t="s">
        <v>13</v>
      </c>
      <c r="C4162" s="4">
        <v>35</v>
      </c>
      <c r="D4162" t="s">
        <v>24</v>
      </c>
      <c r="E4162" t="s">
        <v>43</v>
      </c>
      <c r="F4162" t="s">
        <v>73</v>
      </c>
      <c r="G4162" t="s">
        <v>69</v>
      </c>
      <c r="H4162" t="s">
        <v>18</v>
      </c>
      <c r="I4162" s="9">
        <v>45500</v>
      </c>
      <c r="J4162" s="9">
        <v>45515</v>
      </c>
      <c r="K4162" s="9">
        <v>45520</v>
      </c>
      <c r="L4162" t="s">
        <v>19</v>
      </c>
      <c r="M4162" s="4">
        <v>180874</v>
      </c>
      <c r="N4162">
        <v>4</v>
      </c>
      <c r="O4162" t="s">
        <v>20</v>
      </c>
      <c r="P4162" s="4">
        <v>4</v>
      </c>
      <c r="Q4162" t="s">
        <v>28</v>
      </c>
      <c r="R4162" s="10" t="str">
        <f t="shared" si="128"/>
        <v>34-39</v>
      </c>
      <c r="S4162">
        <f t="shared" si="129"/>
        <v>20</v>
      </c>
    </row>
    <row r="4163" spans="1:19">
      <c r="A4163" t="s">
        <v>4237</v>
      </c>
      <c r="B4163" t="s">
        <v>13</v>
      </c>
      <c r="C4163" s="4">
        <v>35</v>
      </c>
      <c r="D4163" t="s">
        <v>24</v>
      </c>
      <c r="E4163" t="s">
        <v>43</v>
      </c>
      <c r="F4163" t="s">
        <v>73</v>
      </c>
      <c r="G4163" t="s">
        <v>27</v>
      </c>
      <c r="H4163" t="s">
        <v>37</v>
      </c>
      <c r="I4163" s="9">
        <v>45500</v>
      </c>
      <c r="J4163" s="9">
        <v>45516</v>
      </c>
      <c r="K4163" s="9">
        <v>45524</v>
      </c>
      <c r="L4163" t="s">
        <v>19</v>
      </c>
      <c r="M4163" s="4">
        <v>165852</v>
      </c>
      <c r="N4163">
        <v>4.5999999999999996</v>
      </c>
      <c r="O4163" t="s">
        <v>20</v>
      </c>
      <c r="P4163" s="4">
        <v>5</v>
      </c>
      <c r="Q4163" t="s">
        <v>28</v>
      </c>
      <c r="R4163" s="10" t="str">
        <f t="shared" ref="R4163:R4226" si="130">IF(AND(C4163&gt;=22,C4163&lt;=27),"22-27",
 IF(AND(C4163&gt;=28,C4163&lt;=33),"28-33",
 IF(AND(C4163&gt;=34,C4163&lt;=39),"34-39",
 IF(AND(C4163&gt;=40,C4163&lt;=45),"40-45",
 IF(AND(C4163&gt;=46,C4163&lt;=51),"46-51",
 IF(AND(C4163&gt;=52,C4163&lt;=57),"52-57","Other"))))))</f>
        <v>34-39</v>
      </c>
      <c r="S4163">
        <f t="shared" ref="S4163:S4226" si="131">K4163-I4163</f>
        <v>24</v>
      </c>
    </row>
    <row r="4164" spans="1:19">
      <c r="A4164" t="s">
        <v>4238</v>
      </c>
      <c r="B4164" t="s">
        <v>13</v>
      </c>
      <c r="C4164" s="4">
        <v>43</v>
      </c>
      <c r="D4164" t="s">
        <v>129</v>
      </c>
      <c r="E4164" t="s">
        <v>205</v>
      </c>
      <c r="F4164" t="s">
        <v>44</v>
      </c>
      <c r="G4164" t="s">
        <v>17</v>
      </c>
      <c r="H4164" t="s">
        <v>48</v>
      </c>
      <c r="I4164" s="9">
        <v>45501</v>
      </c>
      <c r="J4164" s="9">
        <v>45518</v>
      </c>
      <c r="K4164" s="9">
        <v>45524</v>
      </c>
      <c r="L4164" t="s">
        <v>19</v>
      </c>
      <c r="M4164" s="4">
        <v>88593</v>
      </c>
      <c r="N4164">
        <v>4.3</v>
      </c>
      <c r="O4164" t="s">
        <v>45</v>
      </c>
      <c r="P4164" s="4">
        <v>4</v>
      </c>
      <c r="Q4164" t="s">
        <v>28</v>
      </c>
      <c r="R4164" s="10" t="str">
        <f t="shared" si="130"/>
        <v>40-45</v>
      </c>
      <c r="S4164">
        <f t="shared" si="131"/>
        <v>23</v>
      </c>
    </row>
    <row r="4165" spans="1:19">
      <c r="A4165" t="s">
        <v>4239</v>
      </c>
      <c r="B4165" t="s">
        <v>13</v>
      </c>
      <c r="C4165" s="4">
        <v>39</v>
      </c>
      <c r="D4165" t="s">
        <v>34</v>
      </c>
      <c r="E4165" t="s">
        <v>47</v>
      </c>
      <c r="F4165" t="s">
        <v>125</v>
      </c>
      <c r="G4165" t="s">
        <v>27</v>
      </c>
      <c r="H4165" t="s">
        <v>18</v>
      </c>
      <c r="I4165" s="9">
        <v>45501</v>
      </c>
      <c r="J4165" s="9">
        <v>45520</v>
      </c>
      <c r="K4165" s="9">
        <v>45526</v>
      </c>
      <c r="L4165" t="s">
        <v>75</v>
      </c>
      <c r="M4165" s="5"/>
      <c r="P4165" s="4">
        <v>4</v>
      </c>
      <c r="Q4165" t="s">
        <v>28</v>
      </c>
      <c r="R4165" s="10" t="str">
        <f t="shared" si="130"/>
        <v>34-39</v>
      </c>
      <c r="S4165">
        <f t="shared" si="131"/>
        <v>25</v>
      </c>
    </row>
    <row r="4166" spans="1:19">
      <c r="A4166" t="s">
        <v>4240</v>
      </c>
      <c r="B4166" t="s">
        <v>30</v>
      </c>
      <c r="C4166" s="4">
        <v>32</v>
      </c>
      <c r="D4166" t="s">
        <v>34</v>
      </c>
      <c r="E4166" t="s">
        <v>47</v>
      </c>
      <c r="F4166" t="s">
        <v>16</v>
      </c>
      <c r="G4166" t="s">
        <v>32</v>
      </c>
      <c r="H4166" t="s">
        <v>48</v>
      </c>
      <c r="I4166" s="9">
        <v>45501</v>
      </c>
      <c r="J4166" s="9">
        <v>45518</v>
      </c>
      <c r="K4166" s="9">
        <v>45528</v>
      </c>
      <c r="L4166" t="s">
        <v>38</v>
      </c>
      <c r="M4166" s="5"/>
      <c r="P4166" s="4">
        <v>4</v>
      </c>
      <c r="Q4166" t="s">
        <v>28</v>
      </c>
      <c r="R4166" s="10" t="str">
        <f t="shared" si="130"/>
        <v>28-33</v>
      </c>
      <c r="S4166">
        <f t="shared" si="131"/>
        <v>27</v>
      </c>
    </row>
    <row r="4167" spans="1:19">
      <c r="A4167" t="s">
        <v>4241</v>
      </c>
      <c r="B4167" t="s">
        <v>13</v>
      </c>
      <c r="C4167" s="4">
        <v>44</v>
      </c>
      <c r="D4167" t="s">
        <v>14</v>
      </c>
      <c r="E4167" t="s">
        <v>15</v>
      </c>
      <c r="F4167" t="s">
        <v>31</v>
      </c>
      <c r="G4167" t="s">
        <v>27</v>
      </c>
      <c r="H4167" t="s">
        <v>37</v>
      </c>
      <c r="I4167" s="9">
        <v>45501</v>
      </c>
      <c r="J4167" s="9">
        <v>45523</v>
      </c>
      <c r="K4167" s="9">
        <v>45535</v>
      </c>
      <c r="L4167" t="s">
        <v>38</v>
      </c>
      <c r="M4167" s="5"/>
      <c r="P4167" s="4">
        <v>4</v>
      </c>
      <c r="Q4167" t="s">
        <v>21</v>
      </c>
      <c r="R4167" s="10" t="str">
        <f t="shared" si="130"/>
        <v>40-45</v>
      </c>
      <c r="S4167">
        <f t="shared" si="131"/>
        <v>34</v>
      </c>
    </row>
    <row r="4168" spans="1:19">
      <c r="A4168" t="s">
        <v>4242</v>
      </c>
      <c r="B4168" t="s">
        <v>13</v>
      </c>
      <c r="C4168" s="4">
        <v>35</v>
      </c>
      <c r="D4168" t="s">
        <v>14</v>
      </c>
      <c r="E4168" t="s">
        <v>15</v>
      </c>
      <c r="F4168" t="s">
        <v>53</v>
      </c>
      <c r="G4168" t="s">
        <v>32</v>
      </c>
      <c r="H4168" t="s">
        <v>37</v>
      </c>
      <c r="I4168" s="9">
        <v>45502</v>
      </c>
      <c r="J4168" s="9">
        <v>45520</v>
      </c>
      <c r="K4168" s="9">
        <v>45530</v>
      </c>
      <c r="L4168" t="s">
        <v>75</v>
      </c>
      <c r="M4168" s="5"/>
      <c r="P4168" s="4">
        <v>4</v>
      </c>
      <c r="Q4168" t="s">
        <v>28</v>
      </c>
      <c r="R4168" s="10" t="str">
        <f t="shared" si="130"/>
        <v>34-39</v>
      </c>
      <c r="S4168">
        <f t="shared" si="131"/>
        <v>28</v>
      </c>
    </row>
    <row r="4169" spans="1:19">
      <c r="A4169" t="s">
        <v>4243</v>
      </c>
      <c r="B4169" t="s">
        <v>13</v>
      </c>
      <c r="C4169" s="4">
        <v>43</v>
      </c>
      <c r="D4169" t="s">
        <v>58</v>
      </c>
      <c r="E4169" t="s">
        <v>111</v>
      </c>
      <c r="F4169" t="s">
        <v>96</v>
      </c>
      <c r="G4169" t="s">
        <v>27</v>
      </c>
      <c r="H4169" t="s">
        <v>18</v>
      </c>
      <c r="I4169" s="9">
        <v>45502</v>
      </c>
      <c r="J4169" s="9">
        <v>45524</v>
      </c>
      <c r="K4169" s="9">
        <v>45533</v>
      </c>
      <c r="L4169" t="s">
        <v>19</v>
      </c>
      <c r="M4169" s="4">
        <v>44610</v>
      </c>
      <c r="N4169">
        <v>4.9000000000000004</v>
      </c>
      <c r="O4169" t="s">
        <v>45</v>
      </c>
      <c r="P4169" s="4">
        <v>5</v>
      </c>
      <c r="Q4169" t="s">
        <v>28</v>
      </c>
      <c r="R4169" s="10" t="str">
        <f t="shared" si="130"/>
        <v>40-45</v>
      </c>
      <c r="S4169">
        <f t="shared" si="131"/>
        <v>31</v>
      </c>
    </row>
    <row r="4170" spans="1:19">
      <c r="A4170" t="s">
        <v>4244</v>
      </c>
      <c r="B4170" t="s">
        <v>13</v>
      </c>
      <c r="C4170" s="4">
        <v>30</v>
      </c>
      <c r="D4170" t="s">
        <v>14</v>
      </c>
      <c r="E4170" t="s">
        <v>15</v>
      </c>
      <c r="F4170" t="s">
        <v>44</v>
      </c>
      <c r="G4170" t="s">
        <v>17</v>
      </c>
      <c r="H4170" t="s">
        <v>37</v>
      </c>
      <c r="I4170" s="9">
        <v>45502</v>
      </c>
      <c r="J4170" s="9">
        <v>45523</v>
      </c>
      <c r="K4170" s="9">
        <v>45530</v>
      </c>
      <c r="L4170" t="s">
        <v>19</v>
      </c>
      <c r="M4170" s="4">
        <v>59191</v>
      </c>
      <c r="N4170">
        <v>3.6</v>
      </c>
      <c r="O4170" t="s">
        <v>20</v>
      </c>
      <c r="P4170" s="4">
        <v>4</v>
      </c>
      <c r="Q4170" t="s">
        <v>28</v>
      </c>
      <c r="R4170" s="10" t="str">
        <f t="shared" si="130"/>
        <v>28-33</v>
      </c>
      <c r="S4170">
        <f t="shared" si="131"/>
        <v>28</v>
      </c>
    </row>
    <row r="4171" spans="1:19">
      <c r="A4171" t="s">
        <v>4245</v>
      </c>
      <c r="B4171" t="s">
        <v>13</v>
      </c>
      <c r="C4171" s="4">
        <v>29</v>
      </c>
      <c r="D4171" t="s">
        <v>14</v>
      </c>
      <c r="E4171" t="s">
        <v>15</v>
      </c>
      <c r="F4171" t="s">
        <v>53</v>
      </c>
      <c r="G4171" t="s">
        <v>32</v>
      </c>
      <c r="H4171" t="s">
        <v>48</v>
      </c>
      <c r="I4171" s="9">
        <v>45502</v>
      </c>
      <c r="J4171" s="9">
        <v>45523</v>
      </c>
      <c r="K4171" s="9">
        <v>45533</v>
      </c>
      <c r="L4171" t="s">
        <v>19</v>
      </c>
      <c r="M4171" s="4">
        <v>75416</v>
      </c>
      <c r="N4171">
        <v>4.5</v>
      </c>
      <c r="O4171" t="s">
        <v>20</v>
      </c>
      <c r="P4171" s="4">
        <v>5</v>
      </c>
      <c r="Q4171" t="s">
        <v>21</v>
      </c>
      <c r="R4171" s="10" t="str">
        <f t="shared" si="130"/>
        <v>28-33</v>
      </c>
      <c r="S4171">
        <f t="shared" si="131"/>
        <v>31</v>
      </c>
    </row>
    <row r="4172" spans="1:19">
      <c r="A4172" t="s">
        <v>4246</v>
      </c>
      <c r="B4172" t="s">
        <v>13</v>
      </c>
      <c r="C4172" s="4">
        <v>25</v>
      </c>
      <c r="D4172" t="s">
        <v>129</v>
      </c>
      <c r="E4172" t="s">
        <v>130</v>
      </c>
      <c r="F4172" t="s">
        <v>31</v>
      </c>
      <c r="G4172" t="s">
        <v>27</v>
      </c>
      <c r="H4172" t="s">
        <v>37</v>
      </c>
      <c r="I4172" s="9">
        <v>45502</v>
      </c>
      <c r="J4172" s="9">
        <v>45517</v>
      </c>
      <c r="K4172" s="9">
        <v>45525</v>
      </c>
      <c r="L4172" t="s">
        <v>19</v>
      </c>
      <c r="M4172" s="4">
        <v>67330</v>
      </c>
      <c r="N4172">
        <v>3.7</v>
      </c>
      <c r="O4172" t="s">
        <v>20</v>
      </c>
      <c r="P4172" s="4">
        <v>4</v>
      </c>
      <c r="Q4172" t="s">
        <v>28</v>
      </c>
      <c r="R4172" s="10" t="str">
        <f t="shared" si="130"/>
        <v>22-27</v>
      </c>
      <c r="S4172">
        <f t="shared" si="131"/>
        <v>23</v>
      </c>
    </row>
    <row r="4173" spans="1:19">
      <c r="A4173" t="s">
        <v>4247</v>
      </c>
      <c r="B4173" t="s">
        <v>23</v>
      </c>
      <c r="C4173" s="4">
        <v>27</v>
      </c>
      <c r="D4173" t="s">
        <v>14</v>
      </c>
      <c r="E4173" t="s">
        <v>15</v>
      </c>
      <c r="F4173" t="s">
        <v>31</v>
      </c>
      <c r="G4173" t="s">
        <v>27</v>
      </c>
      <c r="H4173" t="s">
        <v>37</v>
      </c>
      <c r="I4173" s="9">
        <v>45503</v>
      </c>
      <c r="J4173" s="9">
        <v>45514</v>
      </c>
      <c r="K4173" s="9">
        <v>45523</v>
      </c>
      <c r="L4173" t="s">
        <v>38</v>
      </c>
      <c r="M4173" s="5"/>
      <c r="P4173" s="4">
        <v>4</v>
      </c>
      <c r="Q4173" t="s">
        <v>21</v>
      </c>
      <c r="R4173" s="10" t="str">
        <f t="shared" si="130"/>
        <v>22-27</v>
      </c>
      <c r="S4173">
        <f t="shared" si="131"/>
        <v>20</v>
      </c>
    </row>
    <row r="4174" spans="1:19">
      <c r="A4174" t="s">
        <v>4248</v>
      </c>
      <c r="B4174" t="s">
        <v>13</v>
      </c>
      <c r="C4174" s="4">
        <v>25</v>
      </c>
      <c r="D4174" t="s">
        <v>40</v>
      </c>
      <c r="E4174" t="s">
        <v>41</v>
      </c>
      <c r="F4174" t="s">
        <v>16</v>
      </c>
      <c r="G4174" t="s">
        <v>17</v>
      </c>
      <c r="H4174" t="s">
        <v>37</v>
      </c>
      <c r="I4174" s="9">
        <v>45503</v>
      </c>
      <c r="J4174" s="9">
        <v>45522</v>
      </c>
      <c r="K4174" s="9">
        <v>45531</v>
      </c>
      <c r="L4174" t="s">
        <v>19</v>
      </c>
      <c r="M4174" s="5"/>
      <c r="O4174" t="s">
        <v>20</v>
      </c>
      <c r="P4174" s="4">
        <v>3</v>
      </c>
      <c r="Q4174" t="s">
        <v>28</v>
      </c>
      <c r="R4174" s="10" t="str">
        <f t="shared" si="130"/>
        <v>22-27</v>
      </c>
      <c r="S4174">
        <f t="shared" si="131"/>
        <v>28</v>
      </c>
    </row>
    <row r="4175" spans="1:19">
      <c r="A4175" t="s">
        <v>4249</v>
      </c>
      <c r="B4175" t="s">
        <v>13</v>
      </c>
      <c r="C4175" s="4">
        <v>26</v>
      </c>
      <c r="D4175" t="s">
        <v>14</v>
      </c>
      <c r="E4175" t="s">
        <v>65</v>
      </c>
      <c r="F4175" t="s">
        <v>106</v>
      </c>
      <c r="G4175" t="s">
        <v>27</v>
      </c>
      <c r="H4175" t="s">
        <v>37</v>
      </c>
      <c r="I4175" s="9">
        <v>45503</v>
      </c>
      <c r="J4175" s="9">
        <v>45511</v>
      </c>
      <c r="K4175" s="9">
        <v>45516</v>
      </c>
      <c r="L4175" t="s">
        <v>19</v>
      </c>
      <c r="M4175" s="4">
        <v>208993</v>
      </c>
      <c r="N4175">
        <v>4.8</v>
      </c>
      <c r="O4175" t="s">
        <v>20</v>
      </c>
      <c r="P4175" s="4">
        <v>4</v>
      </c>
      <c r="Q4175" t="s">
        <v>28</v>
      </c>
      <c r="R4175" s="10" t="str">
        <f t="shared" si="130"/>
        <v>22-27</v>
      </c>
      <c r="S4175">
        <f t="shared" si="131"/>
        <v>13</v>
      </c>
    </row>
    <row r="4176" spans="1:19">
      <c r="A4176" t="s">
        <v>4250</v>
      </c>
      <c r="B4176" t="s">
        <v>30</v>
      </c>
      <c r="C4176" s="4">
        <v>25</v>
      </c>
      <c r="D4176" t="s">
        <v>129</v>
      </c>
      <c r="E4176" t="s">
        <v>205</v>
      </c>
      <c r="F4176" t="s">
        <v>16</v>
      </c>
      <c r="G4176" t="s">
        <v>66</v>
      </c>
      <c r="H4176" t="s">
        <v>37</v>
      </c>
      <c r="I4176" s="9">
        <v>45503</v>
      </c>
      <c r="J4176" s="9">
        <v>45519</v>
      </c>
      <c r="K4176" s="9">
        <v>45528</v>
      </c>
      <c r="L4176" t="s">
        <v>75</v>
      </c>
      <c r="M4176" s="5"/>
      <c r="P4176" s="4">
        <v>4</v>
      </c>
      <c r="Q4176" t="s">
        <v>28</v>
      </c>
      <c r="R4176" s="10" t="str">
        <f t="shared" si="130"/>
        <v>22-27</v>
      </c>
      <c r="S4176">
        <f t="shared" si="131"/>
        <v>25</v>
      </c>
    </row>
    <row r="4177" spans="1:19">
      <c r="A4177" t="s">
        <v>4251</v>
      </c>
      <c r="B4177" t="s">
        <v>23</v>
      </c>
      <c r="C4177" s="4">
        <v>33</v>
      </c>
      <c r="D4177" t="s">
        <v>14</v>
      </c>
      <c r="E4177" t="s">
        <v>15</v>
      </c>
      <c r="F4177" t="s">
        <v>53</v>
      </c>
      <c r="G4177" t="s">
        <v>27</v>
      </c>
      <c r="H4177" t="s">
        <v>51</v>
      </c>
      <c r="I4177" s="9">
        <v>45503</v>
      </c>
      <c r="J4177" s="9">
        <v>45511</v>
      </c>
      <c r="K4177" s="9">
        <v>45523</v>
      </c>
      <c r="L4177" t="s">
        <v>19</v>
      </c>
      <c r="M4177" s="4">
        <v>73240</v>
      </c>
      <c r="N4177">
        <v>4.0999999999999996</v>
      </c>
      <c r="O4177" t="s">
        <v>20</v>
      </c>
      <c r="P4177" s="4">
        <v>4</v>
      </c>
      <c r="Q4177" t="s">
        <v>28</v>
      </c>
      <c r="R4177" s="10" t="str">
        <f t="shared" si="130"/>
        <v>28-33</v>
      </c>
      <c r="S4177">
        <f t="shared" si="131"/>
        <v>20</v>
      </c>
    </row>
    <row r="4178" spans="1:19">
      <c r="A4178" t="s">
        <v>4252</v>
      </c>
      <c r="B4178" t="s">
        <v>30</v>
      </c>
      <c r="C4178" s="4">
        <v>37</v>
      </c>
      <c r="D4178" t="s">
        <v>24</v>
      </c>
      <c r="E4178" t="s">
        <v>43</v>
      </c>
      <c r="F4178" t="s">
        <v>36</v>
      </c>
      <c r="G4178" t="s">
        <v>32</v>
      </c>
      <c r="H4178" t="s">
        <v>37</v>
      </c>
      <c r="I4178" s="9">
        <v>45504</v>
      </c>
      <c r="J4178" s="9">
        <v>45518</v>
      </c>
      <c r="K4178" s="9">
        <v>45530</v>
      </c>
      <c r="L4178" t="s">
        <v>38</v>
      </c>
      <c r="M4178" s="5"/>
      <c r="P4178" s="4">
        <v>3</v>
      </c>
      <c r="Q4178" t="s">
        <v>28</v>
      </c>
      <c r="R4178" s="10" t="str">
        <f t="shared" si="130"/>
        <v>34-39</v>
      </c>
      <c r="S4178">
        <f t="shared" si="131"/>
        <v>26</v>
      </c>
    </row>
    <row r="4179" spans="1:19">
      <c r="A4179" t="s">
        <v>4253</v>
      </c>
      <c r="B4179" t="s">
        <v>30</v>
      </c>
      <c r="C4179" s="4">
        <v>28</v>
      </c>
      <c r="D4179" t="s">
        <v>14</v>
      </c>
      <c r="E4179" t="s">
        <v>15</v>
      </c>
      <c r="F4179" t="s">
        <v>50</v>
      </c>
      <c r="G4179" t="s">
        <v>32</v>
      </c>
      <c r="H4179" t="s">
        <v>37</v>
      </c>
      <c r="I4179" s="9">
        <v>45504</v>
      </c>
      <c r="J4179" s="9">
        <v>45521</v>
      </c>
      <c r="K4179" s="9">
        <v>45533</v>
      </c>
      <c r="L4179" t="s">
        <v>38</v>
      </c>
      <c r="M4179" s="5"/>
      <c r="P4179" s="4">
        <v>4</v>
      </c>
      <c r="Q4179" t="s">
        <v>21</v>
      </c>
      <c r="R4179" s="10" t="str">
        <f t="shared" si="130"/>
        <v>28-33</v>
      </c>
      <c r="S4179">
        <f t="shared" si="131"/>
        <v>29</v>
      </c>
    </row>
    <row r="4180" spans="1:19">
      <c r="A4180" t="s">
        <v>4254</v>
      </c>
      <c r="B4180" t="s">
        <v>13</v>
      </c>
      <c r="C4180" s="4">
        <v>28</v>
      </c>
      <c r="D4180" t="s">
        <v>80</v>
      </c>
      <c r="E4180" t="s">
        <v>81</v>
      </c>
      <c r="F4180" t="s">
        <v>31</v>
      </c>
      <c r="G4180" t="s">
        <v>27</v>
      </c>
      <c r="H4180" t="s">
        <v>48</v>
      </c>
      <c r="I4180" s="9">
        <v>45504</v>
      </c>
      <c r="J4180" s="9">
        <v>45517</v>
      </c>
      <c r="K4180" s="9">
        <v>45527</v>
      </c>
      <c r="L4180" t="s">
        <v>19</v>
      </c>
      <c r="M4180" s="4">
        <v>89862</v>
      </c>
      <c r="N4180">
        <v>4.3</v>
      </c>
      <c r="O4180" t="s">
        <v>20</v>
      </c>
      <c r="P4180" s="4">
        <v>4</v>
      </c>
      <c r="Q4180" t="s">
        <v>28</v>
      </c>
      <c r="R4180" s="10" t="str">
        <f t="shared" si="130"/>
        <v>28-33</v>
      </c>
      <c r="S4180">
        <f t="shared" si="131"/>
        <v>23</v>
      </c>
    </row>
    <row r="4181" spans="1:19">
      <c r="A4181" t="s">
        <v>4255</v>
      </c>
      <c r="B4181" t="s">
        <v>13</v>
      </c>
      <c r="C4181" s="4">
        <v>35</v>
      </c>
      <c r="D4181" t="s">
        <v>83</v>
      </c>
      <c r="E4181" t="s">
        <v>84</v>
      </c>
      <c r="F4181" t="s">
        <v>96</v>
      </c>
      <c r="G4181" t="s">
        <v>27</v>
      </c>
      <c r="H4181" t="s">
        <v>37</v>
      </c>
      <c r="I4181" s="9">
        <v>45505</v>
      </c>
      <c r="J4181" s="9">
        <v>45521</v>
      </c>
      <c r="K4181" s="9">
        <v>45528</v>
      </c>
      <c r="L4181" t="s">
        <v>145</v>
      </c>
      <c r="M4181" s="5"/>
      <c r="P4181" s="4">
        <v>5</v>
      </c>
      <c r="Q4181" t="s">
        <v>28</v>
      </c>
      <c r="R4181" s="10" t="str">
        <f t="shared" si="130"/>
        <v>34-39</v>
      </c>
      <c r="S4181">
        <f t="shared" si="131"/>
        <v>23</v>
      </c>
    </row>
    <row r="4182" spans="1:19">
      <c r="A4182" t="s">
        <v>4256</v>
      </c>
      <c r="B4182" t="s">
        <v>13</v>
      </c>
      <c r="C4182" s="4">
        <v>32</v>
      </c>
      <c r="D4182" t="s">
        <v>40</v>
      </c>
      <c r="E4182" t="s">
        <v>41</v>
      </c>
      <c r="F4182" t="s">
        <v>106</v>
      </c>
      <c r="G4182" t="s">
        <v>27</v>
      </c>
      <c r="H4182" t="s">
        <v>37</v>
      </c>
      <c r="I4182" s="9">
        <v>45505</v>
      </c>
      <c r="J4182" s="9">
        <v>45514</v>
      </c>
      <c r="K4182" s="9">
        <v>45524</v>
      </c>
      <c r="L4182" t="s">
        <v>19</v>
      </c>
      <c r="M4182" s="5"/>
      <c r="O4182" t="s">
        <v>45</v>
      </c>
      <c r="P4182" s="4">
        <v>5</v>
      </c>
      <c r="Q4182" t="s">
        <v>28</v>
      </c>
      <c r="R4182" s="10" t="str">
        <f t="shared" si="130"/>
        <v>28-33</v>
      </c>
      <c r="S4182">
        <f t="shared" si="131"/>
        <v>19</v>
      </c>
    </row>
    <row r="4183" spans="1:19">
      <c r="A4183" t="s">
        <v>4257</v>
      </c>
      <c r="B4183" t="s">
        <v>30</v>
      </c>
      <c r="C4183" s="4">
        <v>22</v>
      </c>
      <c r="D4183" t="s">
        <v>129</v>
      </c>
      <c r="E4183" t="s">
        <v>130</v>
      </c>
      <c r="F4183" t="s">
        <v>78</v>
      </c>
      <c r="G4183" t="s">
        <v>66</v>
      </c>
      <c r="H4183" t="s">
        <v>18</v>
      </c>
      <c r="I4183" s="9">
        <v>45505</v>
      </c>
      <c r="J4183" s="9">
        <v>45517</v>
      </c>
      <c r="K4183" s="9">
        <v>45528</v>
      </c>
      <c r="L4183" t="s">
        <v>19</v>
      </c>
      <c r="M4183" s="4">
        <v>53840</v>
      </c>
      <c r="N4183">
        <v>4.8</v>
      </c>
      <c r="O4183" t="s">
        <v>20</v>
      </c>
      <c r="P4183" s="4">
        <v>4</v>
      </c>
      <c r="Q4183" t="s">
        <v>21</v>
      </c>
      <c r="R4183" s="10" t="str">
        <f t="shared" si="130"/>
        <v>22-27</v>
      </c>
      <c r="S4183">
        <f t="shared" si="131"/>
        <v>23</v>
      </c>
    </row>
    <row r="4184" spans="1:19">
      <c r="A4184" t="s">
        <v>4258</v>
      </c>
      <c r="B4184" t="s">
        <v>30</v>
      </c>
      <c r="C4184" s="4">
        <v>26</v>
      </c>
      <c r="D4184" t="s">
        <v>231</v>
      </c>
      <c r="E4184" t="s">
        <v>232</v>
      </c>
      <c r="F4184" t="s">
        <v>61</v>
      </c>
      <c r="G4184" t="s">
        <v>32</v>
      </c>
      <c r="H4184" t="s">
        <v>37</v>
      </c>
      <c r="I4184" s="9">
        <v>45505</v>
      </c>
      <c r="J4184" s="9">
        <v>45527</v>
      </c>
      <c r="K4184" s="9">
        <v>45538</v>
      </c>
      <c r="L4184" t="s">
        <v>145</v>
      </c>
      <c r="M4184" s="5"/>
      <c r="P4184" s="4">
        <v>4</v>
      </c>
      <c r="Q4184" t="s">
        <v>28</v>
      </c>
      <c r="R4184" s="10" t="str">
        <f t="shared" si="130"/>
        <v>22-27</v>
      </c>
      <c r="S4184">
        <f t="shared" si="131"/>
        <v>33</v>
      </c>
    </row>
    <row r="4185" spans="1:19">
      <c r="A4185" t="s">
        <v>4259</v>
      </c>
      <c r="B4185" t="s">
        <v>13</v>
      </c>
      <c r="C4185" s="4">
        <v>28</v>
      </c>
      <c r="D4185" t="s">
        <v>14</v>
      </c>
      <c r="E4185" t="s">
        <v>65</v>
      </c>
      <c r="F4185" t="s">
        <v>50</v>
      </c>
      <c r="G4185" t="s">
        <v>17</v>
      </c>
      <c r="H4185" t="s">
        <v>37</v>
      </c>
      <c r="I4185" s="9">
        <v>45506</v>
      </c>
      <c r="J4185" s="9">
        <v>45524</v>
      </c>
      <c r="K4185" s="9">
        <v>45532</v>
      </c>
      <c r="L4185" t="s">
        <v>19</v>
      </c>
      <c r="M4185" s="4">
        <v>58551</v>
      </c>
      <c r="N4185">
        <v>4.0999999999999996</v>
      </c>
      <c r="O4185" t="s">
        <v>20</v>
      </c>
      <c r="P4185" s="4">
        <v>4</v>
      </c>
      <c r="Q4185" t="s">
        <v>28</v>
      </c>
      <c r="R4185" s="10" t="str">
        <f t="shared" si="130"/>
        <v>28-33</v>
      </c>
      <c r="S4185">
        <f t="shared" si="131"/>
        <v>26</v>
      </c>
    </row>
    <row r="4186" spans="1:19">
      <c r="A4186" t="s">
        <v>4260</v>
      </c>
      <c r="B4186" t="s">
        <v>13</v>
      </c>
      <c r="C4186" s="4">
        <v>34</v>
      </c>
      <c r="D4186" t="s">
        <v>34</v>
      </c>
      <c r="E4186" t="s">
        <v>35</v>
      </c>
      <c r="F4186" t="s">
        <v>36</v>
      </c>
      <c r="G4186" t="s">
        <v>27</v>
      </c>
      <c r="H4186" t="s">
        <v>48</v>
      </c>
      <c r="I4186" s="9">
        <v>45506</v>
      </c>
      <c r="J4186" s="9">
        <v>45520</v>
      </c>
      <c r="K4186" s="9">
        <v>45531</v>
      </c>
      <c r="L4186" t="s">
        <v>19</v>
      </c>
      <c r="M4186" s="4">
        <v>76744</v>
      </c>
      <c r="N4186">
        <v>4.9000000000000004</v>
      </c>
      <c r="O4186" t="s">
        <v>20</v>
      </c>
      <c r="P4186" s="4">
        <v>4</v>
      </c>
      <c r="Q4186" t="s">
        <v>28</v>
      </c>
      <c r="R4186" s="10" t="str">
        <f t="shared" si="130"/>
        <v>34-39</v>
      </c>
      <c r="S4186">
        <f t="shared" si="131"/>
        <v>25</v>
      </c>
    </row>
    <row r="4187" spans="1:19">
      <c r="A4187" t="s">
        <v>4261</v>
      </c>
      <c r="B4187" t="s">
        <v>30</v>
      </c>
      <c r="C4187" s="4">
        <v>29</v>
      </c>
      <c r="D4187" t="s">
        <v>14</v>
      </c>
      <c r="E4187" t="s">
        <v>65</v>
      </c>
      <c r="F4187" t="s">
        <v>53</v>
      </c>
      <c r="G4187" t="s">
        <v>27</v>
      </c>
      <c r="H4187" t="s">
        <v>37</v>
      </c>
      <c r="I4187" s="9">
        <v>45506</v>
      </c>
      <c r="J4187" s="9">
        <v>45528</v>
      </c>
      <c r="K4187" s="9">
        <v>45534</v>
      </c>
      <c r="L4187" t="s">
        <v>75</v>
      </c>
      <c r="M4187" s="5"/>
      <c r="P4187" s="4">
        <v>4</v>
      </c>
      <c r="Q4187" t="s">
        <v>28</v>
      </c>
      <c r="R4187" s="10" t="str">
        <f t="shared" si="130"/>
        <v>28-33</v>
      </c>
      <c r="S4187">
        <f t="shared" si="131"/>
        <v>28</v>
      </c>
    </row>
    <row r="4188" spans="1:19">
      <c r="A4188" t="s">
        <v>4262</v>
      </c>
      <c r="B4188" t="s">
        <v>13</v>
      </c>
      <c r="C4188" s="4">
        <v>24</v>
      </c>
      <c r="D4188" t="s">
        <v>24</v>
      </c>
      <c r="E4188" t="s">
        <v>43</v>
      </c>
      <c r="F4188" t="s">
        <v>31</v>
      </c>
      <c r="G4188" t="s">
        <v>17</v>
      </c>
      <c r="H4188" t="s">
        <v>67</v>
      </c>
      <c r="I4188" s="9">
        <v>45507</v>
      </c>
      <c r="J4188" s="9">
        <v>45522</v>
      </c>
      <c r="K4188" s="9">
        <v>45528</v>
      </c>
      <c r="L4188" t="s">
        <v>19</v>
      </c>
      <c r="M4188" s="4">
        <v>86653</v>
      </c>
      <c r="N4188">
        <v>4.5</v>
      </c>
      <c r="O4188" t="s">
        <v>20</v>
      </c>
      <c r="P4188" s="5"/>
      <c r="Q4188" t="s">
        <v>28</v>
      </c>
      <c r="R4188" s="10" t="str">
        <f t="shared" si="130"/>
        <v>22-27</v>
      </c>
      <c r="S4188">
        <f t="shared" si="131"/>
        <v>21</v>
      </c>
    </row>
    <row r="4189" spans="1:19">
      <c r="A4189" t="s">
        <v>4263</v>
      </c>
      <c r="B4189" t="s">
        <v>13</v>
      </c>
      <c r="C4189" s="4">
        <v>40</v>
      </c>
      <c r="D4189" t="s">
        <v>34</v>
      </c>
      <c r="E4189" t="s">
        <v>35</v>
      </c>
      <c r="F4189" t="s">
        <v>53</v>
      </c>
      <c r="G4189" t="s">
        <v>66</v>
      </c>
      <c r="H4189" t="s">
        <v>37</v>
      </c>
      <c r="I4189" s="9">
        <v>45507</v>
      </c>
      <c r="J4189" s="9">
        <v>45516</v>
      </c>
      <c r="K4189" s="9">
        <v>45526</v>
      </c>
      <c r="L4189" t="s">
        <v>19</v>
      </c>
      <c r="M4189" s="4">
        <v>62043</v>
      </c>
      <c r="N4189">
        <v>4.0999999999999996</v>
      </c>
      <c r="O4189" t="s">
        <v>20</v>
      </c>
      <c r="P4189" s="5"/>
      <c r="Q4189" t="s">
        <v>28</v>
      </c>
      <c r="R4189" s="10" t="str">
        <f t="shared" si="130"/>
        <v>40-45</v>
      </c>
      <c r="S4189">
        <f t="shared" si="131"/>
        <v>19</v>
      </c>
    </row>
    <row r="4190" spans="1:19">
      <c r="A4190" t="s">
        <v>4264</v>
      </c>
      <c r="B4190" t="s">
        <v>30</v>
      </c>
      <c r="C4190" s="4">
        <v>33</v>
      </c>
      <c r="D4190" t="s">
        <v>14</v>
      </c>
      <c r="E4190" t="s">
        <v>15</v>
      </c>
      <c r="F4190" t="s">
        <v>36</v>
      </c>
      <c r="G4190" t="s">
        <v>27</v>
      </c>
      <c r="H4190" t="s">
        <v>48</v>
      </c>
      <c r="I4190" s="9">
        <v>45507</v>
      </c>
      <c r="J4190" s="9">
        <v>45522</v>
      </c>
      <c r="K4190" s="9">
        <v>45530</v>
      </c>
      <c r="L4190" t="s">
        <v>38</v>
      </c>
      <c r="M4190" s="5"/>
      <c r="P4190" s="5"/>
      <c r="Q4190" t="s">
        <v>63</v>
      </c>
      <c r="R4190" s="10" t="str">
        <f t="shared" si="130"/>
        <v>28-33</v>
      </c>
      <c r="S4190">
        <f t="shared" si="131"/>
        <v>23</v>
      </c>
    </row>
    <row r="4191" spans="1:19">
      <c r="A4191" t="s">
        <v>4265</v>
      </c>
      <c r="B4191" t="s">
        <v>30</v>
      </c>
      <c r="C4191" s="4">
        <v>54</v>
      </c>
      <c r="D4191" t="s">
        <v>24</v>
      </c>
      <c r="E4191" t="s">
        <v>43</v>
      </c>
      <c r="F4191" t="s">
        <v>36</v>
      </c>
      <c r="G4191" t="s">
        <v>32</v>
      </c>
      <c r="H4191" t="s">
        <v>48</v>
      </c>
      <c r="I4191" s="9">
        <v>45507</v>
      </c>
      <c r="J4191" s="9">
        <v>45524</v>
      </c>
      <c r="K4191" s="9">
        <v>45528</v>
      </c>
      <c r="L4191" t="s">
        <v>38</v>
      </c>
      <c r="M4191" s="5"/>
      <c r="P4191" s="4">
        <v>4</v>
      </c>
      <c r="Q4191" t="s">
        <v>28</v>
      </c>
      <c r="R4191" s="10" t="str">
        <f t="shared" si="130"/>
        <v>52-57</v>
      </c>
      <c r="S4191">
        <f t="shared" si="131"/>
        <v>21</v>
      </c>
    </row>
    <row r="4192" spans="1:19">
      <c r="A4192" t="s">
        <v>4266</v>
      </c>
      <c r="B4192" t="s">
        <v>30</v>
      </c>
      <c r="C4192" s="4">
        <v>32</v>
      </c>
      <c r="D4192" t="s">
        <v>14</v>
      </c>
      <c r="E4192" t="s">
        <v>15</v>
      </c>
      <c r="F4192" t="s">
        <v>26</v>
      </c>
      <c r="G4192" t="s">
        <v>27</v>
      </c>
      <c r="H4192" t="s">
        <v>37</v>
      </c>
      <c r="I4192" s="9">
        <v>45507</v>
      </c>
      <c r="J4192" s="9">
        <v>45525</v>
      </c>
      <c r="K4192" s="9">
        <v>45537</v>
      </c>
      <c r="L4192" t="s">
        <v>38</v>
      </c>
      <c r="M4192" s="5"/>
      <c r="P4192" s="4">
        <v>4</v>
      </c>
      <c r="Q4192" t="s">
        <v>63</v>
      </c>
      <c r="R4192" s="10" t="str">
        <f t="shared" si="130"/>
        <v>28-33</v>
      </c>
      <c r="S4192">
        <f t="shared" si="131"/>
        <v>30</v>
      </c>
    </row>
    <row r="4193" spans="1:19">
      <c r="A4193" t="s">
        <v>4267</v>
      </c>
      <c r="B4193" t="s">
        <v>30</v>
      </c>
      <c r="C4193" s="4">
        <v>31</v>
      </c>
      <c r="D4193" t="s">
        <v>24</v>
      </c>
      <c r="E4193" t="s">
        <v>43</v>
      </c>
      <c r="F4193" t="s">
        <v>26</v>
      </c>
      <c r="G4193" t="s">
        <v>32</v>
      </c>
      <c r="H4193" t="s">
        <v>37</v>
      </c>
      <c r="I4193" s="9">
        <v>45508</v>
      </c>
      <c r="J4193" s="9">
        <v>45521</v>
      </c>
      <c r="K4193" s="9">
        <v>45530</v>
      </c>
      <c r="L4193" t="s">
        <v>75</v>
      </c>
      <c r="M4193" s="5"/>
      <c r="P4193" s="5"/>
      <c r="Q4193" t="s">
        <v>28</v>
      </c>
      <c r="R4193" s="10" t="str">
        <f t="shared" si="130"/>
        <v>28-33</v>
      </c>
      <c r="S4193">
        <f t="shared" si="131"/>
        <v>22</v>
      </c>
    </row>
    <row r="4194" spans="1:19">
      <c r="A4194" t="s">
        <v>4268</v>
      </c>
      <c r="B4194" t="s">
        <v>13</v>
      </c>
      <c r="C4194" s="4">
        <v>30</v>
      </c>
      <c r="D4194" t="s">
        <v>24</v>
      </c>
      <c r="E4194" t="s">
        <v>25</v>
      </c>
      <c r="F4194" t="s">
        <v>93</v>
      </c>
      <c r="G4194" t="s">
        <v>27</v>
      </c>
      <c r="H4194" t="s">
        <v>51</v>
      </c>
      <c r="I4194" s="9">
        <v>45508</v>
      </c>
      <c r="J4194" s="9">
        <v>45523</v>
      </c>
      <c r="K4194" s="9">
        <v>45534</v>
      </c>
      <c r="L4194" t="s">
        <v>19</v>
      </c>
      <c r="M4194" s="5"/>
      <c r="O4194" t="s">
        <v>45</v>
      </c>
      <c r="P4194" s="4">
        <v>4</v>
      </c>
      <c r="Q4194" t="s">
        <v>21</v>
      </c>
      <c r="R4194" s="10" t="str">
        <f t="shared" si="130"/>
        <v>28-33</v>
      </c>
      <c r="S4194">
        <f t="shared" si="131"/>
        <v>26</v>
      </c>
    </row>
    <row r="4195" spans="1:19">
      <c r="A4195" t="s">
        <v>4269</v>
      </c>
      <c r="B4195" t="s">
        <v>30</v>
      </c>
      <c r="C4195" s="4">
        <v>25</v>
      </c>
      <c r="D4195" t="s">
        <v>80</v>
      </c>
      <c r="E4195" t="s">
        <v>81</v>
      </c>
      <c r="F4195" t="s">
        <v>61</v>
      </c>
      <c r="G4195" t="s">
        <v>32</v>
      </c>
      <c r="H4195" t="s">
        <v>18</v>
      </c>
      <c r="I4195" s="9">
        <v>45508</v>
      </c>
      <c r="J4195" s="9">
        <v>45527</v>
      </c>
      <c r="K4195" s="9">
        <v>45533</v>
      </c>
      <c r="L4195" t="s">
        <v>19</v>
      </c>
      <c r="M4195" s="4">
        <v>61312</v>
      </c>
      <c r="N4195">
        <v>4.2</v>
      </c>
      <c r="O4195" t="s">
        <v>20</v>
      </c>
      <c r="P4195" s="4">
        <v>4</v>
      </c>
      <c r="Q4195" t="s">
        <v>28</v>
      </c>
      <c r="R4195" s="10" t="str">
        <f t="shared" si="130"/>
        <v>22-27</v>
      </c>
      <c r="S4195">
        <f t="shared" si="131"/>
        <v>25</v>
      </c>
    </row>
    <row r="4196" spans="1:19">
      <c r="A4196" t="s">
        <v>4270</v>
      </c>
      <c r="B4196" t="s">
        <v>30</v>
      </c>
      <c r="C4196" s="4">
        <v>26</v>
      </c>
      <c r="D4196" t="s">
        <v>24</v>
      </c>
      <c r="E4196" t="s">
        <v>43</v>
      </c>
      <c r="F4196" t="s">
        <v>125</v>
      </c>
      <c r="G4196" t="s">
        <v>69</v>
      </c>
      <c r="H4196" t="s">
        <v>37</v>
      </c>
      <c r="I4196" s="9">
        <v>45508</v>
      </c>
      <c r="J4196" s="9">
        <v>45522</v>
      </c>
      <c r="K4196" s="9">
        <v>45527</v>
      </c>
      <c r="L4196" t="s">
        <v>38</v>
      </c>
      <c r="M4196" s="5"/>
      <c r="P4196" s="4">
        <v>3</v>
      </c>
      <c r="Q4196" t="s">
        <v>28</v>
      </c>
      <c r="R4196" s="10" t="str">
        <f t="shared" si="130"/>
        <v>22-27</v>
      </c>
      <c r="S4196">
        <f t="shared" si="131"/>
        <v>19</v>
      </c>
    </row>
    <row r="4197" spans="1:19">
      <c r="A4197" t="s">
        <v>4271</v>
      </c>
      <c r="B4197" t="s">
        <v>13</v>
      </c>
      <c r="C4197" s="4">
        <v>22</v>
      </c>
      <c r="D4197" t="s">
        <v>14</v>
      </c>
      <c r="E4197" t="s">
        <v>65</v>
      </c>
      <c r="F4197" t="s">
        <v>50</v>
      </c>
      <c r="G4197" t="s">
        <v>17</v>
      </c>
      <c r="H4197" t="s">
        <v>37</v>
      </c>
      <c r="I4197" s="9">
        <v>45508</v>
      </c>
      <c r="J4197" s="9">
        <v>45516</v>
      </c>
      <c r="K4197" s="9">
        <v>45526</v>
      </c>
      <c r="L4197" t="s">
        <v>38</v>
      </c>
      <c r="M4197" s="5"/>
      <c r="P4197" s="4">
        <v>2</v>
      </c>
      <c r="Q4197" t="s">
        <v>28</v>
      </c>
      <c r="R4197" s="10" t="str">
        <f t="shared" si="130"/>
        <v>22-27</v>
      </c>
      <c r="S4197">
        <f t="shared" si="131"/>
        <v>18</v>
      </c>
    </row>
    <row r="4198" spans="1:19">
      <c r="A4198" t="s">
        <v>4272</v>
      </c>
      <c r="B4198" t="s">
        <v>13</v>
      </c>
      <c r="C4198" s="4">
        <v>35</v>
      </c>
      <c r="D4198" t="s">
        <v>14</v>
      </c>
      <c r="E4198" t="s">
        <v>15</v>
      </c>
      <c r="F4198" t="s">
        <v>78</v>
      </c>
      <c r="G4198" t="s">
        <v>69</v>
      </c>
      <c r="H4198" t="s">
        <v>51</v>
      </c>
      <c r="I4198" s="9">
        <v>45509</v>
      </c>
      <c r="J4198" s="9">
        <v>45519</v>
      </c>
      <c r="K4198" s="9">
        <v>45529</v>
      </c>
      <c r="L4198" t="s">
        <v>19</v>
      </c>
      <c r="M4198" s="4">
        <v>61548</v>
      </c>
      <c r="N4198">
        <v>4.0999999999999996</v>
      </c>
      <c r="O4198" t="s">
        <v>20</v>
      </c>
      <c r="P4198" s="4">
        <v>4</v>
      </c>
      <c r="Q4198" t="s">
        <v>28</v>
      </c>
      <c r="R4198" s="10" t="str">
        <f t="shared" si="130"/>
        <v>34-39</v>
      </c>
      <c r="S4198">
        <f t="shared" si="131"/>
        <v>20</v>
      </c>
    </row>
    <row r="4199" spans="1:19">
      <c r="A4199" t="s">
        <v>4273</v>
      </c>
      <c r="B4199" t="s">
        <v>13</v>
      </c>
      <c r="C4199" s="4">
        <v>26</v>
      </c>
      <c r="D4199" t="s">
        <v>14</v>
      </c>
      <c r="E4199" t="s">
        <v>15</v>
      </c>
      <c r="F4199" t="s">
        <v>44</v>
      </c>
      <c r="G4199" t="s">
        <v>27</v>
      </c>
      <c r="H4199" t="s">
        <v>18</v>
      </c>
      <c r="I4199" s="9">
        <v>45509</v>
      </c>
      <c r="J4199" s="9">
        <v>45521</v>
      </c>
      <c r="K4199" s="9">
        <v>45531</v>
      </c>
      <c r="L4199" t="s">
        <v>38</v>
      </c>
      <c r="M4199" s="5"/>
      <c r="P4199" s="4">
        <v>4</v>
      </c>
      <c r="Q4199" t="s">
        <v>28</v>
      </c>
      <c r="R4199" s="10" t="str">
        <f t="shared" si="130"/>
        <v>22-27</v>
      </c>
      <c r="S4199">
        <f t="shared" si="131"/>
        <v>22</v>
      </c>
    </row>
    <row r="4200" spans="1:19">
      <c r="A4200" t="s">
        <v>4274</v>
      </c>
      <c r="B4200" t="s">
        <v>13</v>
      </c>
      <c r="C4200" s="4">
        <v>28</v>
      </c>
      <c r="D4200" t="s">
        <v>14</v>
      </c>
      <c r="E4200" t="s">
        <v>15</v>
      </c>
      <c r="F4200" t="s">
        <v>61</v>
      </c>
      <c r="G4200" t="s">
        <v>66</v>
      </c>
      <c r="H4200" t="s">
        <v>37</v>
      </c>
      <c r="I4200" s="9">
        <v>45509</v>
      </c>
      <c r="J4200" s="9">
        <v>45528</v>
      </c>
      <c r="K4200" s="9">
        <v>45538</v>
      </c>
      <c r="L4200" t="s">
        <v>19</v>
      </c>
      <c r="M4200" s="4">
        <v>48460</v>
      </c>
      <c r="N4200">
        <v>4.0999999999999996</v>
      </c>
      <c r="O4200" t="s">
        <v>20</v>
      </c>
      <c r="P4200" s="4">
        <v>4</v>
      </c>
      <c r="Q4200" t="s">
        <v>28</v>
      </c>
      <c r="R4200" s="10" t="str">
        <f t="shared" si="130"/>
        <v>28-33</v>
      </c>
      <c r="S4200">
        <f t="shared" si="131"/>
        <v>29</v>
      </c>
    </row>
    <row r="4201" spans="1:19">
      <c r="A4201" t="s">
        <v>4275</v>
      </c>
      <c r="B4201" t="s">
        <v>30</v>
      </c>
      <c r="C4201" s="4">
        <v>37</v>
      </c>
      <c r="D4201" t="s">
        <v>14</v>
      </c>
      <c r="E4201" t="s">
        <v>15</v>
      </c>
      <c r="F4201" t="s">
        <v>106</v>
      </c>
      <c r="G4201" t="s">
        <v>69</v>
      </c>
      <c r="H4201" t="s">
        <v>51</v>
      </c>
      <c r="I4201" s="9">
        <v>45510</v>
      </c>
      <c r="J4201" s="9">
        <v>45521</v>
      </c>
      <c r="K4201" s="9">
        <v>45528</v>
      </c>
      <c r="L4201" t="s">
        <v>19</v>
      </c>
      <c r="M4201" s="5"/>
      <c r="O4201" t="s">
        <v>20</v>
      </c>
      <c r="P4201" s="4">
        <v>4</v>
      </c>
      <c r="Q4201" t="s">
        <v>28</v>
      </c>
      <c r="R4201" s="10" t="str">
        <f t="shared" si="130"/>
        <v>34-39</v>
      </c>
      <c r="S4201">
        <f t="shared" si="131"/>
        <v>18</v>
      </c>
    </row>
    <row r="4202" spans="1:19">
      <c r="A4202" t="s">
        <v>4276</v>
      </c>
      <c r="B4202" t="s">
        <v>30</v>
      </c>
      <c r="C4202" s="4">
        <v>40</v>
      </c>
      <c r="D4202" t="s">
        <v>129</v>
      </c>
      <c r="E4202" t="s">
        <v>205</v>
      </c>
      <c r="F4202" t="s">
        <v>50</v>
      </c>
      <c r="G4202" t="s">
        <v>27</v>
      </c>
      <c r="H4202" t="s">
        <v>37</v>
      </c>
      <c r="I4202" s="9">
        <v>45510</v>
      </c>
      <c r="J4202" s="9">
        <v>45525</v>
      </c>
      <c r="K4202" s="9">
        <v>45529</v>
      </c>
      <c r="L4202" t="s">
        <v>19</v>
      </c>
      <c r="M4202" s="4">
        <v>59455</v>
      </c>
      <c r="N4202">
        <v>4.8</v>
      </c>
      <c r="O4202" t="s">
        <v>20</v>
      </c>
      <c r="P4202" s="4">
        <v>4</v>
      </c>
      <c r="Q4202" t="s">
        <v>28</v>
      </c>
      <c r="R4202" s="10" t="str">
        <f t="shared" si="130"/>
        <v>40-45</v>
      </c>
      <c r="S4202">
        <f t="shared" si="131"/>
        <v>19</v>
      </c>
    </row>
    <row r="4203" spans="1:19">
      <c r="A4203" t="s">
        <v>4277</v>
      </c>
      <c r="B4203" t="s">
        <v>13</v>
      </c>
      <c r="C4203" s="4">
        <v>40</v>
      </c>
      <c r="D4203" t="s">
        <v>14</v>
      </c>
      <c r="E4203" t="s">
        <v>15</v>
      </c>
      <c r="F4203" t="s">
        <v>50</v>
      </c>
      <c r="G4203" t="s">
        <v>17</v>
      </c>
      <c r="H4203" t="s">
        <v>18</v>
      </c>
      <c r="I4203" s="9">
        <v>45510</v>
      </c>
      <c r="J4203" s="9">
        <v>45523</v>
      </c>
      <c r="K4203" s="9">
        <v>45530</v>
      </c>
      <c r="L4203" t="s">
        <v>56</v>
      </c>
      <c r="M4203" s="5"/>
      <c r="P4203" s="5"/>
      <c r="Q4203" t="s">
        <v>28</v>
      </c>
      <c r="R4203" s="10" t="str">
        <f t="shared" si="130"/>
        <v>40-45</v>
      </c>
      <c r="S4203">
        <f t="shared" si="131"/>
        <v>20</v>
      </c>
    </row>
    <row r="4204" spans="1:19">
      <c r="A4204" t="s">
        <v>4278</v>
      </c>
      <c r="B4204" t="s">
        <v>13</v>
      </c>
      <c r="C4204" s="4">
        <v>35</v>
      </c>
      <c r="D4204" t="s">
        <v>24</v>
      </c>
      <c r="E4204" t="s">
        <v>43</v>
      </c>
      <c r="F4204" t="s">
        <v>50</v>
      </c>
      <c r="G4204" t="s">
        <v>69</v>
      </c>
      <c r="H4204" t="s">
        <v>18</v>
      </c>
      <c r="I4204" s="9">
        <v>45510</v>
      </c>
      <c r="J4204" s="9">
        <v>45525</v>
      </c>
      <c r="K4204" s="9">
        <v>45531</v>
      </c>
      <c r="L4204" t="s">
        <v>19</v>
      </c>
      <c r="M4204" s="4">
        <v>37212</v>
      </c>
      <c r="N4204">
        <v>3.8</v>
      </c>
      <c r="O4204" t="s">
        <v>20</v>
      </c>
      <c r="P4204" s="4">
        <v>4</v>
      </c>
      <c r="Q4204" t="s">
        <v>21</v>
      </c>
      <c r="R4204" s="10" t="str">
        <f t="shared" si="130"/>
        <v>34-39</v>
      </c>
      <c r="S4204">
        <f t="shared" si="131"/>
        <v>21</v>
      </c>
    </row>
    <row r="4205" spans="1:19">
      <c r="A4205" t="s">
        <v>4279</v>
      </c>
      <c r="B4205" t="s">
        <v>23</v>
      </c>
      <c r="C4205" s="4">
        <v>24</v>
      </c>
      <c r="D4205" t="s">
        <v>14</v>
      </c>
      <c r="E4205" t="s">
        <v>15</v>
      </c>
      <c r="F4205" t="s">
        <v>16</v>
      </c>
      <c r="G4205" t="s">
        <v>27</v>
      </c>
      <c r="H4205" t="s">
        <v>48</v>
      </c>
      <c r="I4205" s="9">
        <v>45511</v>
      </c>
      <c r="J4205" s="9">
        <v>45522</v>
      </c>
      <c r="K4205" s="9">
        <v>45534</v>
      </c>
      <c r="L4205" t="s">
        <v>56</v>
      </c>
      <c r="M4205" s="5"/>
      <c r="P4205" s="5"/>
      <c r="Q4205" t="s">
        <v>28</v>
      </c>
      <c r="R4205" s="10" t="str">
        <f t="shared" si="130"/>
        <v>22-27</v>
      </c>
      <c r="S4205">
        <f t="shared" si="131"/>
        <v>23</v>
      </c>
    </row>
    <row r="4206" spans="1:19">
      <c r="A4206" t="s">
        <v>4280</v>
      </c>
      <c r="B4206" t="s">
        <v>13</v>
      </c>
      <c r="C4206" s="4">
        <v>26</v>
      </c>
      <c r="D4206" t="s">
        <v>40</v>
      </c>
      <c r="E4206" t="s">
        <v>253</v>
      </c>
      <c r="F4206" t="s">
        <v>96</v>
      </c>
      <c r="G4206" t="s">
        <v>17</v>
      </c>
      <c r="H4206" t="s">
        <v>37</v>
      </c>
      <c r="I4206" s="9">
        <v>45511</v>
      </c>
      <c r="J4206" s="9">
        <v>45527</v>
      </c>
      <c r="K4206" s="9">
        <v>45532</v>
      </c>
      <c r="L4206" t="s">
        <v>19</v>
      </c>
      <c r="M4206" s="4">
        <v>53806</v>
      </c>
      <c r="N4206">
        <v>4.0999999999999996</v>
      </c>
      <c r="O4206" t="s">
        <v>20</v>
      </c>
      <c r="P4206" s="5"/>
      <c r="Q4206" t="s">
        <v>21</v>
      </c>
      <c r="R4206" s="10" t="str">
        <f t="shared" si="130"/>
        <v>22-27</v>
      </c>
      <c r="S4206">
        <f t="shared" si="131"/>
        <v>21</v>
      </c>
    </row>
    <row r="4207" spans="1:19">
      <c r="A4207" t="s">
        <v>4281</v>
      </c>
      <c r="B4207" t="s">
        <v>13</v>
      </c>
      <c r="C4207" s="4">
        <v>29</v>
      </c>
      <c r="D4207" t="s">
        <v>14</v>
      </c>
      <c r="E4207" t="s">
        <v>15</v>
      </c>
      <c r="F4207" t="s">
        <v>36</v>
      </c>
      <c r="G4207" t="s">
        <v>32</v>
      </c>
      <c r="H4207" t="s">
        <v>51</v>
      </c>
      <c r="I4207" s="9">
        <v>45511</v>
      </c>
      <c r="J4207" s="9">
        <v>45522</v>
      </c>
      <c r="K4207" s="9">
        <v>45532</v>
      </c>
      <c r="L4207" t="s">
        <v>19</v>
      </c>
      <c r="M4207" s="4">
        <v>57274</v>
      </c>
      <c r="N4207">
        <v>4.8</v>
      </c>
      <c r="O4207" t="s">
        <v>20</v>
      </c>
      <c r="P4207" s="4">
        <v>4</v>
      </c>
      <c r="Q4207" t="s">
        <v>28</v>
      </c>
      <c r="R4207" s="10" t="str">
        <f t="shared" si="130"/>
        <v>28-33</v>
      </c>
      <c r="S4207">
        <f t="shared" si="131"/>
        <v>21</v>
      </c>
    </row>
    <row r="4208" spans="1:19">
      <c r="A4208" t="s">
        <v>4282</v>
      </c>
      <c r="B4208" t="s">
        <v>30</v>
      </c>
      <c r="C4208" s="4">
        <v>31</v>
      </c>
      <c r="D4208" t="s">
        <v>14</v>
      </c>
      <c r="E4208" t="s">
        <v>15</v>
      </c>
      <c r="F4208" t="s">
        <v>16</v>
      </c>
      <c r="G4208" t="s">
        <v>27</v>
      </c>
      <c r="H4208" t="s">
        <v>51</v>
      </c>
      <c r="I4208" s="9">
        <v>45512</v>
      </c>
      <c r="J4208" s="9">
        <v>45529</v>
      </c>
      <c r="K4208" s="9">
        <v>45533</v>
      </c>
      <c r="L4208" t="s">
        <v>19</v>
      </c>
      <c r="M4208" s="4">
        <v>48122</v>
      </c>
      <c r="N4208">
        <v>4.5</v>
      </c>
      <c r="O4208" t="s">
        <v>45</v>
      </c>
      <c r="P4208" s="4">
        <v>5</v>
      </c>
      <c r="Q4208" t="s">
        <v>28</v>
      </c>
      <c r="R4208" s="10" t="str">
        <f t="shared" si="130"/>
        <v>28-33</v>
      </c>
      <c r="S4208">
        <f t="shared" si="131"/>
        <v>21</v>
      </c>
    </row>
    <row r="4209" spans="1:19">
      <c r="A4209" t="s">
        <v>4283</v>
      </c>
      <c r="B4209" t="s">
        <v>13</v>
      </c>
      <c r="C4209" s="4">
        <v>32</v>
      </c>
      <c r="D4209" t="s">
        <v>14</v>
      </c>
      <c r="E4209" t="s">
        <v>65</v>
      </c>
      <c r="F4209" t="s">
        <v>31</v>
      </c>
      <c r="G4209" t="s">
        <v>32</v>
      </c>
      <c r="H4209" t="s">
        <v>37</v>
      </c>
      <c r="I4209" s="9">
        <v>45512</v>
      </c>
      <c r="J4209" s="9">
        <v>45534</v>
      </c>
      <c r="K4209" s="9">
        <v>45543</v>
      </c>
      <c r="L4209" t="s">
        <v>19</v>
      </c>
      <c r="M4209" s="5"/>
      <c r="O4209" t="s">
        <v>45</v>
      </c>
      <c r="P4209" s="4">
        <v>3</v>
      </c>
      <c r="Q4209" t="s">
        <v>21</v>
      </c>
      <c r="R4209" s="10" t="str">
        <f t="shared" si="130"/>
        <v>28-33</v>
      </c>
      <c r="S4209">
        <f t="shared" si="131"/>
        <v>31</v>
      </c>
    </row>
    <row r="4210" spans="1:19">
      <c r="A4210" t="s">
        <v>4284</v>
      </c>
      <c r="B4210" t="s">
        <v>13</v>
      </c>
      <c r="C4210" s="4">
        <v>22</v>
      </c>
      <c r="D4210" t="s">
        <v>14</v>
      </c>
      <c r="E4210" t="s">
        <v>15</v>
      </c>
      <c r="F4210" t="s">
        <v>44</v>
      </c>
      <c r="G4210" t="s">
        <v>27</v>
      </c>
      <c r="H4210" t="s">
        <v>18</v>
      </c>
      <c r="I4210" s="9">
        <v>45512</v>
      </c>
      <c r="J4210" s="9">
        <v>45530</v>
      </c>
      <c r="K4210" s="9">
        <v>45537</v>
      </c>
      <c r="L4210" t="s">
        <v>19</v>
      </c>
      <c r="M4210" s="4">
        <v>76137</v>
      </c>
      <c r="N4210">
        <v>4.8</v>
      </c>
      <c r="O4210" t="s">
        <v>20</v>
      </c>
      <c r="P4210" s="4">
        <v>4</v>
      </c>
      <c r="Q4210" t="s">
        <v>28</v>
      </c>
      <c r="R4210" s="10" t="str">
        <f t="shared" si="130"/>
        <v>22-27</v>
      </c>
      <c r="S4210">
        <f t="shared" si="131"/>
        <v>25</v>
      </c>
    </row>
    <row r="4211" spans="1:19">
      <c r="A4211" t="s">
        <v>4285</v>
      </c>
      <c r="B4211" t="s">
        <v>13</v>
      </c>
      <c r="C4211" s="4">
        <v>32</v>
      </c>
      <c r="D4211" t="s">
        <v>40</v>
      </c>
      <c r="E4211" t="s">
        <v>253</v>
      </c>
      <c r="F4211" t="s">
        <v>26</v>
      </c>
      <c r="G4211" t="s">
        <v>27</v>
      </c>
      <c r="H4211" t="s">
        <v>51</v>
      </c>
      <c r="I4211" s="9">
        <v>45512</v>
      </c>
      <c r="J4211" s="9">
        <v>45525</v>
      </c>
      <c r="K4211" s="9">
        <v>45531</v>
      </c>
      <c r="L4211" t="s">
        <v>75</v>
      </c>
      <c r="M4211" s="5"/>
      <c r="P4211" s="4">
        <v>4</v>
      </c>
      <c r="Q4211" t="s">
        <v>28</v>
      </c>
      <c r="R4211" s="10" t="str">
        <f t="shared" si="130"/>
        <v>28-33</v>
      </c>
      <c r="S4211">
        <f t="shared" si="131"/>
        <v>19</v>
      </c>
    </row>
    <row r="4212" spans="1:19">
      <c r="A4212" t="s">
        <v>4286</v>
      </c>
      <c r="B4212" t="s">
        <v>13</v>
      </c>
      <c r="C4212" s="4">
        <v>25</v>
      </c>
      <c r="D4212" t="s">
        <v>24</v>
      </c>
      <c r="E4212" t="s">
        <v>25</v>
      </c>
      <c r="F4212" t="s">
        <v>61</v>
      </c>
      <c r="G4212" t="s">
        <v>17</v>
      </c>
      <c r="H4212" t="s">
        <v>18</v>
      </c>
      <c r="I4212" s="9">
        <v>45512</v>
      </c>
      <c r="J4212" s="9">
        <v>45534</v>
      </c>
      <c r="K4212" s="9">
        <v>45545</v>
      </c>
      <c r="L4212" t="s">
        <v>19</v>
      </c>
      <c r="M4212" s="5"/>
      <c r="O4212" t="s">
        <v>20</v>
      </c>
      <c r="P4212" s="4">
        <v>5</v>
      </c>
      <c r="Q4212" t="s">
        <v>28</v>
      </c>
      <c r="R4212" s="10" t="str">
        <f t="shared" si="130"/>
        <v>22-27</v>
      </c>
      <c r="S4212">
        <f t="shared" si="131"/>
        <v>33</v>
      </c>
    </row>
    <row r="4213" spans="1:19">
      <c r="A4213" t="s">
        <v>4287</v>
      </c>
      <c r="B4213" t="s">
        <v>30</v>
      </c>
      <c r="C4213" s="4">
        <v>27</v>
      </c>
      <c r="D4213" t="s">
        <v>24</v>
      </c>
      <c r="E4213" t="s">
        <v>25</v>
      </c>
      <c r="F4213" t="s">
        <v>44</v>
      </c>
      <c r="G4213" t="s">
        <v>17</v>
      </c>
      <c r="H4213" t="s">
        <v>18</v>
      </c>
      <c r="I4213" s="9">
        <v>45513</v>
      </c>
      <c r="J4213" s="9">
        <v>45530</v>
      </c>
      <c r="K4213" s="9">
        <v>45535</v>
      </c>
      <c r="L4213" t="s">
        <v>19</v>
      </c>
      <c r="M4213" s="4">
        <v>65160</v>
      </c>
      <c r="N4213">
        <v>3.7</v>
      </c>
      <c r="O4213" t="s">
        <v>20</v>
      </c>
      <c r="P4213" s="5"/>
      <c r="Q4213" t="s">
        <v>28</v>
      </c>
      <c r="R4213" s="10" t="str">
        <f t="shared" si="130"/>
        <v>22-27</v>
      </c>
      <c r="S4213">
        <f t="shared" si="131"/>
        <v>22</v>
      </c>
    </row>
    <row r="4214" spans="1:19">
      <c r="A4214" t="s">
        <v>4288</v>
      </c>
      <c r="B4214" t="s">
        <v>13</v>
      </c>
      <c r="C4214" s="4">
        <v>27</v>
      </c>
      <c r="D4214" t="s">
        <v>58</v>
      </c>
      <c r="E4214" t="s">
        <v>111</v>
      </c>
      <c r="F4214" t="s">
        <v>26</v>
      </c>
      <c r="G4214" t="s">
        <v>69</v>
      </c>
      <c r="H4214" t="s">
        <v>18</v>
      </c>
      <c r="I4214" s="9">
        <v>45513</v>
      </c>
      <c r="J4214" s="9">
        <v>45534</v>
      </c>
      <c r="K4214" s="9">
        <v>45543</v>
      </c>
      <c r="L4214" t="s">
        <v>19</v>
      </c>
      <c r="M4214" s="4">
        <v>64856</v>
      </c>
      <c r="N4214">
        <v>4.7</v>
      </c>
      <c r="O4214" t="s">
        <v>20</v>
      </c>
      <c r="P4214" s="5"/>
      <c r="Q4214" t="s">
        <v>28</v>
      </c>
      <c r="R4214" s="10" t="str">
        <f t="shared" si="130"/>
        <v>22-27</v>
      </c>
      <c r="S4214">
        <f t="shared" si="131"/>
        <v>30</v>
      </c>
    </row>
    <row r="4215" spans="1:19">
      <c r="A4215" t="s">
        <v>4289</v>
      </c>
      <c r="B4215" t="s">
        <v>13</v>
      </c>
      <c r="C4215" s="4">
        <v>46</v>
      </c>
      <c r="D4215" t="s">
        <v>14</v>
      </c>
      <c r="E4215" t="s">
        <v>15</v>
      </c>
      <c r="F4215" t="s">
        <v>53</v>
      </c>
      <c r="G4215" t="s">
        <v>17</v>
      </c>
      <c r="H4215" t="s">
        <v>48</v>
      </c>
      <c r="I4215" s="9">
        <v>45513</v>
      </c>
      <c r="J4215" s="9">
        <v>45534</v>
      </c>
      <c r="K4215" s="9">
        <v>45538</v>
      </c>
      <c r="L4215" t="s">
        <v>19</v>
      </c>
      <c r="M4215" s="4">
        <v>55628</v>
      </c>
      <c r="N4215">
        <v>4.0999999999999996</v>
      </c>
      <c r="O4215" t="s">
        <v>20</v>
      </c>
      <c r="P4215" s="4">
        <v>3</v>
      </c>
      <c r="Q4215" t="s">
        <v>21</v>
      </c>
      <c r="R4215" s="10" t="str">
        <f t="shared" si="130"/>
        <v>46-51</v>
      </c>
      <c r="S4215">
        <f t="shared" si="131"/>
        <v>25</v>
      </c>
    </row>
    <row r="4216" spans="1:19">
      <c r="A4216" t="s">
        <v>4290</v>
      </c>
      <c r="B4216" t="s">
        <v>30</v>
      </c>
      <c r="C4216" s="4">
        <v>40</v>
      </c>
      <c r="D4216" t="s">
        <v>24</v>
      </c>
      <c r="E4216" t="s">
        <v>43</v>
      </c>
      <c r="F4216" t="s">
        <v>16</v>
      </c>
      <c r="G4216" t="s">
        <v>17</v>
      </c>
      <c r="H4216" t="s">
        <v>18</v>
      </c>
      <c r="I4216" s="9">
        <v>45513</v>
      </c>
      <c r="J4216" s="9">
        <v>45532</v>
      </c>
      <c r="K4216" s="9">
        <v>45542</v>
      </c>
      <c r="L4216" t="s">
        <v>75</v>
      </c>
      <c r="M4216" s="5"/>
      <c r="P4216" s="4">
        <v>4</v>
      </c>
      <c r="Q4216" t="s">
        <v>28</v>
      </c>
      <c r="R4216" s="10" t="str">
        <f t="shared" si="130"/>
        <v>40-45</v>
      </c>
      <c r="S4216">
        <f t="shared" si="131"/>
        <v>29</v>
      </c>
    </row>
    <row r="4217" spans="1:19">
      <c r="A4217" t="s">
        <v>4291</v>
      </c>
      <c r="B4217" t="s">
        <v>30</v>
      </c>
      <c r="C4217" s="4">
        <v>29</v>
      </c>
      <c r="D4217" t="s">
        <v>34</v>
      </c>
      <c r="E4217" t="s">
        <v>35</v>
      </c>
      <c r="F4217" t="s">
        <v>61</v>
      </c>
      <c r="G4217" t="s">
        <v>17</v>
      </c>
      <c r="H4217" t="s">
        <v>18</v>
      </c>
      <c r="I4217" s="9">
        <v>45513</v>
      </c>
      <c r="J4217" s="9">
        <v>45531</v>
      </c>
      <c r="K4217" s="9">
        <v>45543</v>
      </c>
      <c r="L4217" t="s">
        <v>145</v>
      </c>
      <c r="M4217" s="5"/>
      <c r="P4217" s="4">
        <v>2</v>
      </c>
      <c r="Q4217" t="s">
        <v>21</v>
      </c>
      <c r="R4217" s="10" t="str">
        <f t="shared" si="130"/>
        <v>28-33</v>
      </c>
      <c r="S4217">
        <f t="shared" si="131"/>
        <v>30</v>
      </c>
    </row>
    <row r="4218" spans="1:19">
      <c r="A4218" t="s">
        <v>4292</v>
      </c>
      <c r="B4218" t="s">
        <v>13</v>
      </c>
      <c r="C4218" s="4">
        <v>31</v>
      </c>
      <c r="D4218" t="s">
        <v>24</v>
      </c>
      <c r="E4218" t="s">
        <v>43</v>
      </c>
      <c r="F4218" t="s">
        <v>96</v>
      </c>
      <c r="G4218" t="s">
        <v>32</v>
      </c>
      <c r="H4218" t="s">
        <v>37</v>
      </c>
      <c r="I4218" s="9">
        <v>45513</v>
      </c>
      <c r="J4218" s="9">
        <v>45528</v>
      </c>
      <c r="K4218" s="9">
        <v>45540</v>
      </c>
      <c r="L4218" t="s">
        <v>38</v>
      </c>
      <c r="M4218" s="5"/>
      <c r="P4218" s="4">
        <v>5</v>
      </c>
      <c r="Q4218" t="s">
        <v>28</v>
      </c>
      <c r="R4218" s="10" t="str">
        <f t="shared" si="130"/>
        <v>28-33</v>
      </c>
      <c r="S4218">
        <f t="shared" si="131"/>
        <v>27</v>
      </c>
    </row>
    <row r="4219" spans="1:19">
      <c r="A4219" t="s">
        <v>4293</v>
      </c>
      <c r="B4219" t="s">
        <v>13</v>
      </c>
      <c r="C4219" s="4">
        <v>35</v>
      </c>
      <c r="D4219" t="s">
        <v>40</v>
      </c>
      <c r="E4219" t="s">
        <v>41</v>
      </c>
      <c r="F4219" t="s">
        <v>16</v>
      </c>
      <c r="G4219" t="s">
        <v>69</v>
      </c>
      <c r="H4219" t="s">
        <v>18</v>
      </c>
      <c r="I4219" s="9">
        <v>45514</v>
      </c>
      <c r="J4219" s="9">
        <v>45524</v>
      </c>
      <c r="K4219" s="9">
        <v>45531</v>
      </c>
      <c r="L4219" t="s">
        <v>19</v>
      </c>
      <c r="M4219" s="4">
        <v>69503</v>
      </c>
      <c r="N4219">
        <v>3.7</v>
      </c>
      <c r="O4219" t="s">
        <v>20</v>
      </c>
      <c r="P4219" s="4">
        <v>4</v>
      </c>
      <c r="Q4219" t="s">
        <v>21</v>
      </c>
      <c r="R4219" s="10" t="str">
        <f t="shared" si="130"/>
        <v>34-39</v>
      </c>
      <c r="S4219">
        <f t="shared" si="131"/>
        <v>17</v>
      </c>
    </row>
    <row r="4220" spans="1:19">
      <c r="A4220" t="s">
        <v>4294</v>
      </c>
      <c r="B4220" t="s">
        <v>30</v>
      </c>
      <c r="C4220" s="4">
        <v>25</v>
      </c>
      <c r="D4220" t="s">
        <v>14</v>
      </c>
      <c r="E4220" t="s">
        <v>65</v>
      </c>
      <c r="F4220" t="s">
        <v>50</v>
      </c>
      <c r="G4220" t="s">
        <v>32</v>
      </c>
      <c r="H4220" t="s">
        <v>37</v>
      </c>
      <c r="I4220" s="9">
        <v>45514</v>
      </c>
      <c r="J4220" s="9">
        <v>45536</v>
      </c>
      <c r="K4220" s="9">
        <v>45542</v>
      </c>
      <c r="L4220" t="s">
        <v>56</v>
      </c>
      <c r="M4220" s="5"/>
      <c r="P4220" s="4">
        <v>4</v>
      </c>
      <c r="Q4220" t="s">
        <v>28</v>
      </c>
      <c r="R4220" s="10" t="str">
        <f t="shared" si="130"/>
        <v>22-27</v>
      </c>
      <c r="S4220">
        <f t="shared" si="131"/>
        <v>28</v>
      </c>
    </row>
    <row r="4221" spans="1:19">
      <c r="A4221" t="s">
        <v>4295</v>
      </c>
      <c r="B4221" t="s">
        <v>13</v>
      </c>
      <c r="C4221" s="4">
        <v>32</v>
      </c>
      <c r="D4221" t="s">
        <v>129</v>
      </c>
      <c r="E4221" t="s">
        <v>205</v>
      </c>
      <c r="F4221" t="s">
        <v>44</v>
      </c>
      <c r="G4221" t="s">
        <v>17</v>
      </c>
      <c r="H4221" t="s">
        <v>18</v>
      </c>
      <c r="I4221" s="9">
        <v>45514</v>
      </c>
      <c r="J4221" s="9">
        <v>45526</v>
      </c>
      <c r="K4221" s="9">
        <v>45537</v>
      </c>
      <c r="L4221" t="s">
        <v>38</v>
      </c>
      <c r="M4221" s="5"/>
      <c r="P4221" s="4">
        <v>4</v>
      </c>
      <c r="Q4221" t="s">
        <v>28</v>
      </c>
      <c r="R4221" s="10" t="str">
        <f t="shared" si="130"/>
        <v>28-33</v>
      </c>
      <c r="S4221">
        <f t="shared" si="131"/>
        <v>23</v>
      </c>
    </row>
    <row r="4222" spans="1:19">
      <c r="A4222" t="s">
        <v>4296</v>
      </c>
      <c r="B4222" t="s">
        <v>13</v>
      </c>
      <c r="C4222" s="4">
        <v>32</v>
      </c>
      <c r="D4222" t="s">
        <v>24</v>
      </c>
      <c r="E4222" t="s">
        <v>25</v>
      </c>
      <c r="F4222" t="s">
        <v>44</v>
      </c>
      <c r="G4222" t="s">
        <v>27</v>
      </c>
      <c r="H4222" t="s">
        <v>37</v>
      </c>
      <c r="I4222" s="9">
        <v>45514</v>
      </c>
      <c r="J4222" s="9">
        <v>45533</v>
      </c>
      <c r="K4222" s="9">
        <v>45542</v>
      </c>
      <c r="L4222" t="s">
        <v>19</v>
      </c>
      <c r="M4222" s="4">
        <v>60737</v>
      </c>
      <c r="N4222">
        <v>3.6</v>
      </c>
      <c r="O4222" t="s">
        <v>20</v>
      </c>
      <c r="P4222" s="4">
        <v>4</v>
      </c>
      <c r="Q4222" t="s">
        <v>28</v>
      </c>
      <c r="R4222" s="10" t="str">
        <f t="shared" si="130"/>
        <v>28-33</v>
      </c>
      <c r="S4222">
        <f t="shared" si="131"/>
        <v>28</v>
      </c>
    </row>
    <row r="4223" spans="1:19">
      <c r="A4223" t="s">
        <v>4297</v>
      </c>
      <c r="B4223" t="s">
        <v>30</v>
      </c>
      <c r="C4223" s="4">
        <v>25</v>
      </c>
      <c r="D4223" t="s">
        <v>24</v>
      </c>
      <c r="E4223" t="s">
        <v>25</v>
      </c>
      <c r="F4223" t="s">
        <v>16</v>
      </c>
      <c r="G4223" t="s">
        <v>69</v>
      </c>
      <c r="H4223" t="s">
        <v>18</v>
      </c>
      <c r="I4223" s="9">
        <v>45514</v>
      </c>
      <c r="J4223" s="9">
        <v>45533</v>
      </c>
      <c r="K4223" s="9">
        <v>45540</v>
      </c>
      <c r="L4223" t="s">
        <v>75</v>
      </c>
      <c r="M4223" s="5"/>
      <c r="P4223" s="5"/>
      <c r="Q4223" t="s">
        <v>21</v>
      </c>
      <c r="R4223" s="10" t="str">
        <f t="shared" si="130"/>
        <v>22-27</v>
      </c>
      <c r="S4223">
        <f t="shared" si="131"/>
        <v>26</v>
      </c>
    </row>
    <row r="4224" spans="1:19">
      <c r="A4224" t="s">
        <v>4298</v>
      </c>
      <c r="B4224" t="s">
        <v>30</v>
      </c>
      <c r="C4224" s="4">
        <v>24</v>
      </c>
      <c r="D4224" t="s">
        <v>24</v>
      </c>
      <c r="E4224" t="s">
        <v>43</v>
      </c>
      <c r="F4224" t="s">
        <v>53</v>
      </c>
      <c r="G4224" t="s">
        <v>32</v>
      </c>
      <c r="H4224" t="s">
        <v>37</v>
      </c>
      <c r="I4224" s="9">
        <v>45514</v>
      </c>
      <c r="J4224" s="9">
        <v>45528</v>
      </c>
      <c r="K4224" s="9">
        <v>45534</v>
      </c>
      <c r="L4224" t="s">
        <v>56</v>
      </c>
      <c r="M4224" s="5"/>
      <c r="P4224" s="4">
        <v>3</v>
      </c>
      <c r="Q4224" t="s">
        <v>28</v>
      </c>
      <c r="R4224" s="10" t="str">
        <f t="shared" si="130"/>
        <v>22-27</v>
      </c>
      <c r="S4224">
        <f t="shared" si="131"/>
        <v>20</v>
      </c>
    </row>
    <row r="4225" spans="1:19">
      <c r="A4225" t="s">
        <v>4299</v>
      </c>
      <c r="B4225" t="s">
        <v>30</v>
      </c>
      <c r="C4225" s="4">
        <v>32</v>
      </c>
      <c r="D4225" t="s">
        <v>24</v>
      </c>
      <c r="E4225" t="s">
        <v>43</v>
      </c>
      <c r="F4225" t="s">
        <v>36</v>
      </c>
      <c r="G4225" t="s">
        <v>27</v>
      </c>
      <c r="H4225" t="s">
        <v>18</v>
      </c>
      <c r="I4225" s="9">
        <v>45515</v>
      </c>
      <c r="J4225" s="9">
        <v>45529</v>
      </c>
      <c r="K4225" s="9">
        <v>45540</v>
      </c>
      <c r="L4225" t="s">
        <v>19</v>
      </c>
      <c r="M4225" s="4">
        <v>75485</v>
      </c>
      <c r="N4225">
        <v>4.4000000000000004</v>
      </c>
      <c r="O4225" t="s">
        <v>20</v>
      </c>
      <c r="P4225" s="4">
        <v>4</v>
      </c>
      <c r="Q4225" t="s">
        <v>21</v>
      </c>
      <c r="R4225" s="10" t="str">
        <f t="shared" si="130"/>
        <v>28-33</v>
      </c>
      <c r="S4225">
        <f t="shared" si="131"/>
        <v>25</v>
      </c>
    </row>
    <row r="4226" spans="1:19">
      <c r="A4226" t="s">
        <v>4300</v>
      </c>
      <c r="B4226" t="s">
        <v>30</v>
      </c>
      <c r="C4226" s="4">
        <v>37</v>
      </c>
      <c r="D4226" t="s">
        <v>14</v>
      </c>
      <c r="E4226" t="s">
        <v>15</v>
      </c>
      <c r="F4226" t="s">
        <v>96</v>
      </c>
      <c r="G4226" t="s">
        <v>17</v>
      </c>
      <c r="H4226" t="s">
        <v>48</v>
      </c>
      <c r="I4226" s="9">
        <v>45516</v>
      </c>
      <c r="J4226" s="9">
        <v>45537</v>
      </c>
      <c r="K4226" s="9">
        <v>45544</v>
      </c>
      <c r="L4226" t="s">
        <v>19</v>
      </c>
      <c r="M4226" s="4">
        <v>53838</v>
      </c>
      <c r="N4226">
        <v>4.4000000000000004</v>
      </c>
      <c r="O4226" t="s">
        <v>20</v>
      </c>
      <c r="P4226" s="4">
        <v>3</v>
      </c>
      <c r="Q4226" t="s">
        <v>28</v>
      </c>
      <c r="R4226" s="10" t="str">
        <f t="shared" si="130"/>
        <v>34-39</v>
      </c>
      <c r="S4226">
        <f t="shared" si="131"/>
        <v>28</v>
      </c>
    </row>
    <row r="4227" spans="1:19">
      <c r="A4227" t="s">
        <v>4301</v>
      </c>
      <c r="B4227" t="s">
        <v>30</v>
      </c>
      <c r="C4227" s="4">
        <v>27</v>
      </c>
      <c r="D4227" t="s">
        <v>231</v>
      </c>
      <c r="E4227" t="s">
        <v>232</v>
      </c>
      <c r="F4227" t="s">
        <v>73</v>
      </c>
      <c r="G4227" t="s">
        <v>17</v>
      </c>
      <c r="H4227" t="s">
        <v>18</v>
      </c>
      <c r="I4227" s="9">
        <v>45516</v>
      </c>
      <c r="J4227" s="9">
        <v>45534</v>
      </c>
      <c r="K4227" s="9">
        <v>45543</v>
      </c>
      <c r="L4227" t="s">
        <v>19</v>
      </c>
      <c r="M4227" s="4">
        <v>205004</v>
      </c>
      <c r="N4227">
        <v>3.6</v>
      </c>
      <c r="O4227" t="s">
        <v>45</v>
      </c>
      <c r="P4227" s="5"/>
      <c r="Q4227" t="s">
        <v>28</v>
      </c>
      <c r="R4227" s="10" t="str">
        <f t="shared" ref="R4227:R4290" si="132">IF(AND(C4227&gt;=22,C4227&lt;=27),"22-27",
 IF(AND(C4227&gt;=28,C4227&lt;=33),"28-33",
 IF(AND(C4227&gt;=34,C4227&lt;=39),"34-39",
 IF(AND(C4227&gt;=40,C4227&lt;=45),"40-45",
 IF(AND(C4227&gt;=46,C4227&lt;=51),"46-51",
 IF(AND(C4227&gt;=52,C4227&lt;=57),"52-57","Other"))))))</f>
        <v>22-27</v>
      </c>
      <c r="S4227">
        <f t="shared" ref="S4227:S4290" si="133">K4227-I4227</f>
        <v>27</v>
      </c>
    </row>
    <row r="4228" spans="1:19">
      <c r="A4228" t="s">
        <v>4302</v>
      </c>
      <c r="B4228" t="s">
        <v>13</v>
      </c>
      <c r="C4228" s="4">
        <v>28</v>
      </c>
      <c r="D4228" t="s">
        <v>24</v>
      </c>
      <c r="E4228" t="s">
        <v>43</v>
      </c>
      <c r="F4228" t="s">
        <v>78</v>
      </c>
      <c r="G4228" t="s">
        <v>27</v>
      </c>
      <c r="H4228" t="s">
        <v>37</v>
      </c>
      <c r="I4228" s="9">
        <v>45516</v>
      </c>
      <c r="J4228" s="9">
        <v>45534</v>
      </c>
      <c r="K4228" s="9">
        <v>45540</v>
      </c>
      <c r="L4228" t="s">
        <v>19</v>
      </c>
      <c r="M4228" s="4">
        <v>61880</v>
      </c>
      <c r="N4228">
        <v>3.8</v>
      </c>
      <c r="O4228" t="s">
        <v>20</v>
      </c>
      <c r="P4228" s="5"/>
      <c r="Q4228" t="s">
        <v>28</v>
      </c>
      <c r="R4228" s="10" t="str">
        <f t="shared" si="132"/>
        <v>28-33</v>
      </c>
      <c r="S4228">
        <f t="shared" si="133"/>
        <v>24</v>
      </c>
    </row>
    <row r="4229" spans="1:19">
      <c r="A4229" t="s">
        <v>4303</v>
      </c>
      <c r="B4229" t="s">
        <v>30</v>
      </c>
      <c r="C4229" s="4">
        <v>48</v>
      </c>
      <c r="D4229" t="s">
        <v>34</v>
      </c>
      <c r="E4229" t="s">
        <v>35</v>
      </c>
      <c r="F4229" t="s">
        <v>44</v>
      </c>
      <c r="G4229" t="s">
        <v>17</v>
      </c>
      <c r="H4229" t="s">
        <v>37</v>
      </c>
      <c r="I4229" s="9">
        <v>45516</v>
      </c>
      <c r="J4229" s="9">
        <v>45535</v>
      </c>
      <c r="K4229" s="9">
        <v>45543</v>
      </c>
      <c r="L4229" t="s">
        <v>19</v>
      </c>
      <c r="M4229" s="5"/>
      <c r="O4229" t="s">
        <v>20</v>
      </c>
      <c r="P4229" s="4">
        <v>3</v>
      </c>
      <c r="Q4229" t="s">
        <v>28</v>
      </c>
      <c r="R4229" s="10" t="str">
        <f t="shared" si="132"/>
        <v>46-51</v>
      </c>
      <c r="S4229">
        <f t="shared" si="133"/>
        <v>27</v>
      </c>
    </row>
    <row r="4230" spans="1:19">
      <c r="A4230" t="s">
        <v>4304</v>
      </c>
      <c r="B4230" t="s">
        <v>13</v>
      </c>
      <c r="C4230" s="4">
        <v>26</v>
      </c>
      <c r="D4230" t="s">
        <v>24</v>
      </c>
      <c r="E4230" t="s">
        <v>43</v>
      </c>
      <c r="F4230" t="s">
        <v>125</v>
      </c>
      <c r="G4230" t="s">
        <v>27</v>
      </c>
      <c r="H4230" t="s">
        <v>51</v>
      </c>
      <c r="I4230" s="9">
        <v>45516</v>
      </c>
      <c r="J4230" s="9">
        <v>45529</v>
      </c>
      <c r="K4230" s="9">
        <v>45534</v>
      </c>
      <c r="L4230" t="s">
        <v>19</v>
      </c>
      <c r="M4230" s="4">
        <v>136410</v>
      </c>
      <c r="N4230">
        <v>4.0999999999999996</v>
      </c>
      <c r="O4230" t="s">
        <v>20</v>
      </c>
      <c r="P4230" s="5"/>
      <c r="Q4230" t="s">
        <v>21</v>
      </c>
      <c r="R4230" s="10" t="str">
        <f t="shared" si="132"/>
        <v>22-27</v>
      </c>
      <c r="S4230">
        <f t="shared" si="133"/>
        <v>18</v>
      </c>
    </row>
    <row r="4231" spans="1:19">
      <c r="A4231" t="s">
        <v>4305</v>
      </c>
      <c r="B4231" t="s">
        <v>13</v>
      </c>
      <c r="C4231" s="4">
        <v>39</v>
      </c>
      <c r="D4231" t="s">
        <v>58</v>
      </c>
      <c r="E4231" t="s">
        <v>59</v>
      </c>
      <c r="F4231" t="s">
        <v>26</v>
      </c>
      <c r="G4231" t="s">
        <v>32</v>
      </c>
      <c r="H4231" t="s">
        <v>48</v>
      </c>
      <c r="I4231" s="9">
        <v>45517</v>
      </c>
      <c r="J4231" s="9">
        <v>45537</v>
      </c>
      <c r="K4231" s="9">
        <v>45541</v>
      </c>
      <c r="L4231" t="s">
        <v>19</v>
      </c>
      <c r="M4231" s="4">
        <v>60906</v>
      </c>
      <c r="N4231">
        <v>4.9000000000000004</v>
      </c>
      <c r="O4231" t="s">
        <v>20</v>
      </c>
      <c r="P4231" s="4">
        <v>4</v>
      </c>
      <c r="Q4231" t="s">
        <v>28</v>
      </c>
      <c r="R4231" s="10" t="str">
        <f t="shared" si="132"/>
        <v>34-39</v>
      </c>
      <c r="S4231">
        <f t="shared" si="133"/>
        <v>24</v>
      </c>
    </row>
    <row r="4232" spans="1:19">
      <c r="A4232" t="s">
        <v>4306</v>
      </c>
      <c r="B4232" t="s">
        <v>30</v>
      </c>
      <c r="C4232" s="4">
        <v>35</v>
      </c>
      <c r="D4232" t="s">
        <v>24</v>
      </c>
      <c r="E4232" t="s">
        <v>25</v>
      </c>
      <c r="F4232" t="s">
        <v>50</v>
      </c>
      <c r="G4232" t="s">
        <v>27</v>
      </c>
      <c r="H4232" t="s">
        <v>37</v>
      </c>
      <c r="I4232" s="9">
        <v>45517</v>
      </c>
      <c r="J4232" s="9">
        <v>45532</v>
      </c>
      <c r="K4232" s="9">
        <v>45539</v>
      </c>
      <c r="L4232" t="s">
        <v>19</v>
      </c>
      <c r="M4232" s="4">
        <v>43853</v>
      </c>
      <c r="N4232">
        <v>5</v>
      </c>
      <c r="O4232" t="s">
        <v>20</v>
      </c>
      <c r="P4232" s="4">
        <v>5</v>
      </c>
      <c r="Q4232" t="s">
        <v>28</v>
      </c>
      <c r="R4232" s="10" t="str">
        <f t="shared" si="132"/>
        <v>34-39</v>
      </c>
      <c r="S4232">
        <f t="shared" si="133"/>
        <v>22</v>
      </c>
    </row>
    <row r="4233" spans="1:19">
      <c r="A4233" t="s">
        <v>4307</v>
      </c>
      <c r="B4233" t="s">
        <v>13</v>
      </c>
      <c r="C4233" s="4">
        <v>30</v>
      </c>
      <c r="D4233" t="s">
        <v>24</v>
      </c>
      <c r="E4233" t="s">
        <v>43</v>
      </c>
      <c r="F4233" t="s">
        <v>78</v>
      </c>
      <c r="G4233" t="s">
        <v>27</v>
      </c>
      <c r="H4233" t="s">
        <v>51</v>
      </c>
      <c r="I4233" s="9">
        <v>45517</v>
      </c>
      <c r="J4233" s="9">
        <v>45537</v>
      </c>
      <c r="K4233" s="9">
        <v>45548</v>
      </c>
      <c r="L4233" t="s">
        <v>19</v>
      </c>
      <c r="M4233" s="4">
        <v>44606</v>
      </c>
      <c r="N4233">
        <v>4.0999999999999996</v>
      </c>
      <c r="O4233" t="s">
        <v>20</v>
      </c>
      <c r="P4233" s="4">
        <v>4</v>
      </c>
      <c r="Q4233" t="s">
        <v>28</v>
      </c>
      <c r="R4233" s="10" t="str">
        <f t="shared" si="132"/>
        <v>28-33</v>
      </c>
      <c r="S4233">
        <f t="shared" si="133"/>
        <v>31</v>
      </c>
    </row>
    <row r="4234" spans="1:19">
      <c r="A4234" t="s">
        <v>4308</v>
      </c>
      <c r="B4234" t="s">
        <v>13</v>
      </c>
      <c r="C4234" s="4">
        <v>25</v>
      </c>
      <c r="D4234" t="s">
        <v>24</v>
      </c>
      <c r="E4234" t="s">
        <v>43</v>
      </c>
      <c r="F4234" t="s">
        <v>78</v>
      </c>
      <c r="G4234" t="s">
        <v>27</v>
      </c>
      <c r="H4234" t="s">
        <v>37</v>
      </c>
      <c r="I4234" s="9">
        <v>45518</v>
      </c>
      <c r="J4234" s="9">
        <v>45539</v>
      </c>
      <c r="K4234" s="9">
        <v>45550</v>
      </c>
      <c r="L4234" t="s">
        <v>38</v>
      </c>
      <c r="M4234" s="5"/>
      <c r="P4234" s="4">
        <v>5</v>
      </c>
      <c r="Q4234" t="s">
        <v>21</v>
      </c>
      <c r="R4234" s="10" t="str">
        <f t="shared" si="132"/>
        <v>22-27</v>
      </c>
      <c r="S4234">
        <f t="shared" si="133"/>
        <v>32</v>
      </c>
    </row>
    <row r="4235" spans="1:19">
      <c r="A4235" t="s">
        <v>4309</v>
      </c>
      <c r="B4235" t="s">
        <v>23</v>
      </c>
      <c r="C4235" s="4">
        <v>35</v>
      </c>
      <c r="D4235" t="s">
        <v>14</v>
      </c>
      <c r="E4235" t="s">
        <v>15</v>
      </c>
      <c r="F4235" t="s">
        <v>78</v>
      </c>
      <c r="G4235" t="s">
        <v>17</v>
      </c>
      <c r="H4235" t="s">
        <v>18</v>
      </c>
      <c r="I4235" s="9">
        <v>45518</v>
      </c>
      <c r="J4235" s="9">
        <v>45528</v>
      </c>
      <c r="K4235" s="9">
        <v>45535</v>
      </c>
      <c r="L4235" t="s">
        <v>145</v>
      </c>
      <c r="M4235" s="5"/>
      <c r="P4235" s="4">
        <v>4</v>
      </c>
      <c r="Q4235" t="s">
        <v>21</v>
      </c>
      <c r="R4235" s="10" t="str">
        <f t="shared" si="132"/>
        <v>34-39</v>
      </c>
      <c r="S4235">
        <f t="shared" si="133"/>
        <v>17</v>
      </c>
    </row>
    <row r="4236" spans="1:19">
      <c r="A4236" t="s">
        <v>4310</v>
      </c>
      <c r="B4236" t="s">
        <v>13</v>
      </c>
      <c r="C4236" s="4">
        <v>22</v>
      </c>
      <c r="D4236" t="s">
        <v>14</v>
      </c>
      <c r="E4236" t="s">
        <v>15</v>
      </c>
      <c r="F4236" t="s">
        <v>50</v>
      </c>
      <c r="G4236" t="s">
        <v>27</v>
      </c>
      <c r="H4236" t="s">
        <v>18</v>
      </c>
      <c r="I4236" s="9">
        <v>45518</v>
      </c>
      <c r="J4236" s="9">
        <v>45535</v>
      </c>
      <c r="K4236" s="9">
        <v>45546</v>
      </c>
      <c r="L4236" t="s">
        <v>19</v>
      </c>
      <c r="M4236" s="5"/>
      <c r="O4236" t="s">
        <v>20</v>
      </c>
      <c r="P4236" s="4">
        <v>4</v>
      </c>
      <c r="Q4236" t="s">
        <v>28</v>
      </c>
      <c r="R4236" s="10" t="str">
        <f t="shared" si="132"/>
        <v>22-27</v>
      </c>
      <c r="S4236">
        <f t="shared" si="133"/>
        <v>28</v>
      </c>
    </row>
    <row r="4237" spans="1:19">
      <c r="A4237" t="s">
        <v>4311</v>
      </c>
      <c r="B4237" t="s">
        <v>13</v>
      </c>
      <c r="C4237" s="4">
        <v>30</v>
      </c>
      <c r="D4237" t="s">
        <v>14</v>
      </c>
      <c r="E4237" t="s">
        <v>65</v>
      </c>
      <c r="F4237" t="s">
        <v>31</v>
      </c>
      <c r="G4237" t="s">
        <v>69</v>
      </c>
      <c r="H4237" t="s">
        <v>37</v>
      </c>
      <c r="I4237" s="9">
        <v>45519</v>
      </c>
      <c r="J4237" s="9">
        <v>45530</v>
      </c>
      <c r="K4237" s="9">
        <v>45537</v>
      </c>
      <c r="L4237" t="s">
        <v>38</v>
      </c>
      <c r="M4237" s="5"/>
      <c r="P4237" s="4">
        <v>4</v>
      </c>
      <c r="Q4237" t="s">
        <v>21</v>
      </c>
      <c r="R4237" s="10" t="str">
        <f t="shared" si="132"/>
        <v>28-33</v>
      </c>
      <c r="S4237">
        <f t="shared" si="133"/>
        <v>18</v>
      </c>
    </row>
    <row r="4238" spans="1:19">
      <c r="A4238" t="s">
        <v>4312</v>
      </c>
      <c r="B4238" t="s">
        <v>13</v>
      </c>
      <c r="C4238" s="4">
        <v>28</v>
      </c>
      <c r="D4238" t="s">
        <v>24</v>
      </c>
      <c r="E4238" t="s">
        <v>25</v>
      </c>
      <c r="F4238" t="s">
        <v>44</v>
      </c>
      <c r="G4238" t="s">
        <v>27</v>
      </c>
      <c r="H4238" t="s">
        <v>37</v>
      </c>
      <c r="I4238" s="9">
        <v>45519</v>
      </c>
      <c r="J4238" s="9">
        <v>45531</v>
      </c>
      <c r="K4238" s="9">
        <v>45537</v>
      </c>
      <c r="L4238" t="s">
        <v>19</v>
      </c>
      <c r="M4238" s="4">
        <v>71749</v>
      </c>
      <c r="N4238">
        <v>3.8</v>
      </c>
      <c r="O4238" t="s">
        <v>20</v>
      </c>
      <c r="P4238" s="4">
        <v>4</v>
      </c>
      <c r="Q4238" t="s">
        <v>28</v>
      </c>
      <c r="R4238" s="10" t="str">
        <f t="shared" si="132"/>
        <v>28-33</v>
      </c>
      <c r="S4238">
        <f t="shared" si="133"/>
        <v>18</v>
      </c>
    </row>
    <row r="4239" spans="1:19">
      <c r="A4239" t="s">
        <v>4313</v>
      </c>
      <c r="B4239" t="s">
        <v>30</v>
      </c>
      <c r="C4239" s="4">
        <v>31</v>
      </c>
      <c r="D4239" t="s">
        <v>14</v>
      </c>
      <c r="E4239" t="s">
        <v>65</v>
      </c>
      <c r="F4239" t="s">
        <v>78</v>
      </c>
      <c r="G4239" t="s">
        <v>32</v>
      </c>
      <c r="H4239" t="s">
        <v>48</v>
      </c>
      <c r="I4239" s="9">
        <v>45520</v>
      </c>
      <c r="J4239" s="9">
        <v>45539</v>
      </c>
      <c r="K4239" s="9">
        <v>45550</v>
      </c>
      <c r="L4239" t="s">
        <v>38</v>
      </c>
      <c r="M4239" s="5"/>
      <c r="P4239" s="4">
        <v>4</v>
      </c>
      <c r="Q4239" t="s">
        <v>28</v>
      </c>
      <c r="R4239" s="10" t="str">
        <f t="shared" si="132"/>
        <v>28-33</v>
      </c>
      <c r="S4239">
        <f t="shared" si="133"/>
        <v>30</v>
      </c>
    </row>
    <row r="4240" spans="1:19">
      <c r="A4240" t="s">
        <v>4314</v>
      </c>
      <c r="B4240" t="s">
        <v>30</v>
      </c>
      <c r="C4240" s="4">
        <v>32</v>
      </c>
      <c r="D4240" t="s">
        <v>40</v>
      </c>
      <c r="E4240" t="s">
        <v>41</v>
      </c>
      <c r="F4240" t="s">
        <v>106</v>
      </c>
      <c r="G4240" t="s">
        <v>17</v>
      </c>
      <c r="H4240" t="s">
        <v>37</v>
      </c>
      <c r="I4240" s="9">
        <v>45520</v>
      </c>
      <c r="J4240" s="9">
        <v>45539</v>
      </c>
      <c r="K4240" s="9">
        <v>45551</v>
      </c>
      <c r="L4240" t="s">
        <v>19</v>
      </c>
      <c r="M4240" s="4">
        <v>215588</v>
      </c>
      <c r="N4240">
        <v>4.4000000000000004</v>
      </c>
      <c r="O4240" t="s">
        <v>45</v>
      </c>
      <c r="P4240" s="4">
        <v>3</v>
      </c>
      <c r="Q4240" t="s">
        <v>28</v>
      </c>
      <c r="R4240" s="10" t="str">
        <f t="shared" si="132"/>
        <v>28-33</v>
      </c>
      <c r="S4240">
        <f t="shared" si="133"/>
        <v>31</v>
      </c>
    </row>
    <row r="4241" spans="1:19">
      <c r="A4241" t="s">
        <v>4315</v>
      </c>
      <c r="B4241" t="s">
        <v>13</v>
      </c>
      <c r="C4241" s="4">
        <v>26</v>
      </c>
      <c r="D4241" t="s">
        <v>24</v>
      </c>
      <c r="E4241" t="s">
        <v>43</v>
      </c>
      <c r="F4241" t="s">
        <v>26</v>
      </c>
      <c r="G4241" t="s">
        <v>69</v>
      </c>
      <c r="H4241" t="s">
        <v>18</v>
      </c>
      <c r="I4241" s="9">
        <v>45520</v>
      </c>
      <c r="J4241" s="9">
        <v>45529</v>
      </c>
      <c r="K4241" s="9">
        <v>45534</v>
      </c>
      <c r="L4241" t="s">
        <v>38</v>
      </c>
      <c r="M4241" s="5"/>
      <c r="P4241" s="4">
        <v>4</v>
      </c>
      <c r="Q4241" t="s">
        <v>28</v>
      </c>
      <c r="R4241" s="10" t="str">
        <f t="shared" si="132"/>
        <v>22-27</v>
      </c>
      <c r="S4241">
        <f t="shared" si="133"/>
        <v>14</v>
      </c>
    </row>
    <row r="4242" spans="1:19">
      <c r="A4242" t="s">
        <v>4316</v>
      </c>
      <c r="B4242" t="s">
        <v>30</v>
      </c>
      <c r="C4242" s="4">
        <v>38</v>
      </c>
      <c r="D4242" t="s">
        <v>24</v>
      </c>
      <c r="E4242" t="s">
        <v>43</v>
      </c>
      <c r="F4242" t="s">
        <v>31</v>
      </c>
      <c r="G4242" t="s">
        <v>27</v>
      </c>
      <c r="H4242" t="s">
        <v>18</v>
      </c>
      <c r="I4242" s="9">
        <v>45521</v>
      </c>
      <c r="J4242" s="9">
        <v>45539</v>
      </c>
      <c r="K4242" s="9">
        <v>45548</v>
      </c>
      <c r="L4242" t="s">
        <v>38</v>
      </c>
      <c r="M4242" s="5"/>
      <c r="P4242" s="4">
        <v>4</v>
      </c>
      <c r="Q4242" t="s">
        <v>28</v>
      </c>
      <c r="R4242" s="10" t="str">
        <f t="shared" si="132"/>
        <v>34-39</v>
      </c>
      <c r="S4242">
        <f t="shared" si="133"/>
        <v>27</v>
      </c>
    </row>
    <row r="4243" spans="1:19">
      <c r="A4243" t="s">
        <v>4317</v>
      </c>
      <c r="B4243" t="s">
        <v>13</v>
      </c>
      <c r="C4243" s="4">
        <v>35</v>
      </c>
      <c r="D4243" t="s">
        <v>83</v>
      </c>
      <c r="E4243" t="s">
        <v>84</v>
      </c>
      <c r="F4243" t="s">
        <v>96</v>
      </c>
      <c r="G4243" t="s">
        <v>27</v>
      </c>
      <c r="H4243" t="s">
        <v>37</v>
      </c>
      <c r="I4243" s="9">
        <v>45521</v>
      </c>
      <c r="J4243" s="9">
        <v>45536</v>
      </c>
      <c r="K4243" s="9">
        <v>45542</v>
      </c>
      <c r="L4243" t="s">
        <v>38</v>
      </c>
      <c r="M4243" s="5"/>
      <c r="P4243" s="4">
        <v>5</v>
      </c>
      <c r="Q4243" t="s">
        <v>28</v>
      </c>
      <c r="R4243" s="10" t="str">
        <f t="shared" si="132"/>
        <v>34-39</v>
      </c>
      <c r="S4243">
        <f t="shared" si="133"/>
        <v>21</v>
      </c>
    </row>
    <row r="4244" spans="1:19">
      <c r="A4244" t="s">
        <v>4318</v>
      </c>
      <c r="B4244" t="s">
        <v>30</v>
      </c>
      <c r="C4244" s="4">
        <v>26</v>
      </c>
      <c r="D4244" t="s">
        <v>34</v>
      </c>
      <c r="E4244" t="s">
        <v>35</v>
      </c>
      <c r="F4244" t="s">
        <v>78</v>
      </c>
      <c r="G4244" t="s">
        <v>17</v>
      </c>
      <c r="H4244" t="s">
        <v>48</v>
      </c>
      <c r="I4244" s="9">
        <v>45521</v>
      </c>
      <c r="J4244" s="9">
        <v>45531</v>
      </c>
      <c r="K4244" s="9">
        <v>45538</v>
      </c>
      <c r="L4244" t="s">
        <v>19</v>
      </c>
      <c r="M4244" s="4">
        <v>54756</v>
      </c>
      <c r="N4244">
        <v>4.0999999999999996</v>
      </c>
      <c r="O4244" t="s">
        <v>20</v>
      </c>
      <c r="P4244" s="4">
        <v>5</v>
      </c>
      <c r="Q4244" t="s">
        <v>28</v>
      </c>
      <c r="R4244" s="10" t="str">
        <f t="shared" si="132"/>
        <v>22-27</v>
      </c>
      <c r="S4244">
        <f t="shared" si="133"/>
        <v>17</v>
      </c>
    </row>
    <row r="4245" spans="1:19">
      <c r="A4245" t="s">
        <v>4319</v>
      </c>
      <c r="B4245" t="s">
        <v>13</v>
      </c>
      <c r="C4245" s="4">
        <v>32</v>
      </c>
      <c r="D4245" t="s">
        <v>129</v>
      </c>
      <c r="E4245" t="s">
        <v>130</v>
      </c>
      <c r="F4245" t="s">
        <v>26</v>
      </c>
      <c r="G4245" t="s">
        <v>32</v>
      </c>
      <c r="H4245" t="s">
        <v>37</v>
      </c>
      <c r="I4245" s="9">
        <v>45522</v>
      </c>
      <c r="J4245" s="9">
        <v>45532</v>
      </c>
      <c r="K4245" s="9">
        <v>45543</v>
      </c>
      <c r="L4245" t="s">
        <v>38</v>
      </c>
      <c r="M4245" s="5"/>
      <c r="P4245" s="4">
        <v>4</v>
      </c>
      <c r="Q4245" t="s">
        <v>28</v>
      </c>
      <c r="R4245" s="10" t="str">
        <f t="shared" si="132"/>
        <v>28-33</v>
      </c>
      <c r="S4245">
        <f t="shared" si="133"/>
        <v>21</v>
      </c>
    </row>
    <row r="4246" spans="1:19">
      <c r="A4246" t="s">
        <v>4320</v>
      </c>
      <c r="B4246" t="s">
        <v>13</v>
      </c>
      <c r="C4246" s="4">
        <v>25</v>
      </c>
      <c r="D4246" t="s">
        <v>14</v>
      </c>
      <c r="E4246" t="s">
        <v>15</v>
      </c>
      <c r="F4246" t="s">
        <v>50</v>
      </c>
      <c r="G4246" t="s">
        <v>27</v>
      </c>
      <c r="H4246" t="s">
        <v>37</v>
      </c>
      <c r="I4246" s="9">
        <v>45522</v>
      </c>
      <c r="J4246" s="9">
        <v>45533</v>
      </c>
      <c r="K4246" s="9">
        <v>45538</v>
      </c>
      <c r="L4246" t="s">
        <v>19</v>
      </c>
      <c r="M4246" s="4">
        <v>48383</v>
      </c>
      <c r="N4246">
        <v>4.5</v>
      </c>
      <c r="O4246" t="s">
        <v>20</v>
      </c>
      <c r="P4246" s="4">
        <v>4</v>
      </c>
      <c r="Q4246" t="s">
        <v>28</v>
      </c>
      <c r="R4246" s="10" t="str">
        <f t="shared" si="132"/>
        <v>22-27</v>
      </c>
      <c r="S4246">
        <f t="shared" si="133"/>
        <v>16</v>
      </c>
    </row>
    <row r="4247" spans="1:19">
      <c r="A4247" t="s">
        <v>4321</v>
      </c>
      <c r="B4247" t="s">
        <v>23</v>
      </c>
      <c r="C4247" s="4">
        <v>24</v>
      </c>
      <c r="D4247" t="s">
        <v>83</v>
      </c>
      <c r="E4247" t="s">
        <v>117</v>
      </c>
      <c r="F4247" t="s">
        <v>16</v>
      </c>
      <c r="G4247" t="s">
        <v>27</v>
      </c>
      <c r="H4247" t="s">
        <v>48</v>
      </c>
      <c r="I4247" s="9">
        <v>45522</v>
      </c>
      <c r="J4247" s="9">
        <v>45532</v>
      </c>
      <c r="K4247" s="9">
        <v>45536</v>
      </c>
      <c r="L4247" t="s">
        <v>19</v>
      </c>
      <c r="M4247" s="4">
        <v>57257</v>
      </c>
      <c r="N4247">
        <v>4.8</v>
      </c>
      <c r="O4247" t="s">
        <v>20</v>
      </c>
      <c r="P4247" s="4">
        <v>4</v>
      </c>
      <c r="Q4247" t="s">
        <v>63</v>
      </c>
      <c r="R4247" s="10" t="str">
        <f t="shared" si="132"/>
        <v>22-27</v>
      </c>
      <c r="S4247">
        <f t="shared" si="133"/>
        <v>14</v>
      </c>
    </row>
    <row r="4248" spans="1:19">
      <c r="A4248" t="s">
        <v>4322</v>
      </c>
      <c r="B4248" t="s">
        <v>13</v>
      </c>
      <c r="C4248" s="4">
        <v>26</v>
      </c>
      <c r="D4248" t="s">
        <v>24</v>
      </c>
      <c r="E4248" t="s">
        <v>43</v>
      </c>
      <c r="F4248" t="s">
        <v>96</v>
      </c>
      <c r="G4248" t="s">
        <v>17</v>
      </c>
      <c r="H4248" t="s">
        <v>51</v>
      </c>
      <c r="I4248" s="9">
        <v>45522</v>
      </c>
      <c r="J4248" s="9">
        <v>45539</v>
      </c>
      <c r="K4248" s="9">
        <v>45543</v>
      </c>
      <c r="L4248" t="s">
        <v>38</v>
      </c>
      <c r="M4248" s="5"/>
      <c r="P4248" s="5"/>
      <c r="Q4248" t="s">
        <v>28</v>
      </c>
      <c r="R4248" s="10" t="str">
        <f t="shared" si="132"/>
        <v>22-27</v>
      </c>
      <c r="S4248">
        <f t="shared" si="133"/>
        <v>21</v>
      </c>
    </row>
    <row r="4249" spans="1:19">
      <c r="A4249" t="s">
        <v>4323</v>
      </c>
      <c r="B4249" t="s">
        <v>13</v>
      </c>
      <c r="C4249" s="4">
        <v>28</v>
      </c>
      <c r="D4249" t="s">
        <v>14</v>
      </c>
      <c r="E4249" t="s">
        <v>15</v>
      </c>
      <c r="F4249" t="s">
        <v>96</v>
      </c>
      <c r="G4249" t="s">
        <v>27</v>
      </c>
      <c r="H4249" t="s">
        <v>48</v>
      </c>
      <c r="I4249" s="9">
        <v>45523</v>
      </c>
      <c r="J4249" s="9">
        <v>45538</v>
      </c>
      <c r="K4249" s="9">
        <v>45548</v>
      </c>
      <c r="L4249" t="s">
        <v>38</v>
      </c>
      <c r="M4249" s="5"/>
      <c r="P4249" s="4">
        <v>4</v>
      </c>
      <c r="Q4249" t="s">
        <v>28</v>
      </c>
      <c r="R4249" s="10" t="str">
        <f t="shared" si="132"/>
        <v>28-33</v>
      </c>
      <c r="S4249">
        <f t="shared" si="133"/>
        <v>25</v>
      </c>
    </row>
    <row r="4250" spans="1:19">
      <c r="A4250" t="s">
        <v>4324</v>
      </c>
      <c r="B4250" t="s">
        <v>30</v>
      </c>
      <c r="C4250" s="4">
        <v>32</v>
      </c>
      <c r="D4250" t="s">
        <v>40</v>
      </c>
      <c r="E4250" t="s">
        <v>41</v>
      </c>
      <c r="F4250" t="s">
        <v>78</v>
      </c>
      <c r="G4250" t="s">
        <v>27</v>
      </c>
      <c r="H4250" t="s">
        <v>37</v>
      </c>
      <c r="I4250" s="9">
        <v>45523</v>
      </c>
      <c r="J4250" s="9">
        <v>45532</v>
      </c>
      <c r="K4250" s="9">
        <v>45544</v>
      </c>
      <c r="L4250" t="s">
        <v>19</v>
      </c>
      <c r="M4250" s="4">
        <v>48713</v>
      </c>
      <c r="N4250">
        <v>4.9000000000000004</v>
      </c>
      <c r="O4250" t="s">
        <v>20</v>
      </c>
      <c r="P4250" s="4">
        <v>3</v>
      </c>
      <c r="Q4250" t="s">
        <v>28</v>
      </c>
      <c r="R4250" s="10" t="str">
        <f t="shared" si="132"/>
        <v>28-33</v>
      </c>
      <c r="S4250">
        <f t="shared" si="133"/>
        <v>21</v>
      </c>
    </row>
    <row r="4251" spans="1:19">
      <c r="A4251" t="s">
        <v>4325</v>
      </c>
      <c r="B4251" t="s">
        <v>23</v>
      </c>
      <c r="C4251" s="4">
        <v>39</v>
      </c>
      <c r="D4251" t="s">
        <v>24</v>
      </c>
      <c r="E4251" t="s">
        <v>43</v>
      </c>
      <c r="F4251" t="s">
        <v>36</v>
      </c>
      <c r="G4251" t="s">
        <v>17</v>
      </c>
      <c r="H4251" t="s">
        <v>67</v>
      </c>
      <c r="I4251" s="9">
        <v>45523</v>
      </c>
      <c r="J4251" s="9">
        <v>45543</v>
      </c>
      <c r="K4251" s="9">
        <v>45554</v>
      </c>
      <c r="L4251" t="s">
        <v>19</v>
      </c>
      <c r="M4251" s="4">
        <v>61470</v>
      </c>
      <c r="N4251">
        <v>4.9000000000000004</v>
      </c>
      <c r="O4251" t="s">
        <v>20</v>
      </c>
      <c r="P4251" s="4">
        <v>4</v>
      </c>
      <c r="Q4251" t="s">
        <v>28</v>
      </c>
      <c r="R4251" s="10" t="str">
        <f t="shared" si="132"/>
        <v>34-39</v>
      </c>
      <c r="S4251">
        <f t="shared" si="133"/>
        <v>31</v>
      </c>
    </row>
    <row r="4252" spans="1:19">
      <c r="A4252" t="s">
        <v>4326</v>
      </c>
      <c r="B4252" t="s">
        <v>13</v>
      </c>
      <c r="C4252" s="4">
        <v>35</v>
      </c>
      <c r="D4252" t="s">
        <v>14</v>
      </c>
      <c r="E4252" t="s">
        <v>15</v>
      </c>
      <c r="F4252" t="s">
        <v>50</v>
      </c>
      <c r="G4252" t="s">
        <v>32</v>
      </c>
      <c r="H4252" t="s">
        <v>18</v>
      </c>
      <c r="I4252" s="9">
        <v>45523</v>
      </c>
      <c r="J4252" s="9">
        <v>45537</v>
      </c>
      <c r="K4252" s="9">
        <v>45547</v>
      </c>
      <c r="L4252" t="s">
        <v>38</v>
      </c>
      <c r="M4252" s="5"/>
      <c r="P4252" s="4">
        <v>1</v>
      </c>
      <c r="Q4252" t="s">
        <v>28</v>
      </c>
      <c r="R4252" s="10" t="str">
        <f t="shared" si="132"/>
        <v>34-39</v>
      </c>
      <c r="S4252">
        <f t="shared" si="133"/>
        <v>24</v>
      </c>
    </row>
    <row r="4253" spans="1:19">
      <c r="A4253" t="s">
        <v>4327</v>
      </c>
      <c r="B4253" t="s">
        <v>13</v>
      </c>
      <c r="C4253" s="4">
        <v>38</v>
      </c>
      <c r="D4253" t="s">
        <v>34</v>
      </c>
      <c r="E4253" t="s">
        <v>47</v>
      </c>
      <c r="F4253" t="s">
        <v>93</v>
      </c>
      <c r="G4253" t="s">
        <v>66</v>
      </c>
      <c r="H4253" t="s">
        <v>37</v>
      </c>
      <c r="I4253" s="9">
        <v>45523</v>
      </c>
      <c r="J4253" s="9">
        <v>45538</v>
      </c>
      <c r="K4253" s="9">
        <v>45543</v>
      </c>
      <c r="L4253" t="s">
        <v>38</v>
      </c>
      <c r="M4253" s="5"/>
      <c r="P4253" s="4">
        <v>4</v>
      </c>
      <c r="Q4253" t="s">
        <v>28</v>
      </c>
      <c r="R4253" s="10" t="str">
        <f t="shared" si="132"/>
        <v>34-39</v>
      </c>
      <c r="S4253">
        <f t="shared" si="133"/>
        <v>20</v>
      </c>
    </row>
    <row r="4254" spans="1:19">
      <c r="A4254" t="s">
        <v>4328</v>
      </c>
      <c r="B4254" t="s">
        <v>13</v>
      </c>
      <c r="C4254" s="4">
        <v>23</v>
      </c>
      <c r="D4254" t="s">
        <v>34</v>
      </c>
      <c r="E4254" t="s">
        <v>35</v>
      </c>
      <c r="F4254" t="s">
        <v>96</v>
      </c>
      <c r="G4254" t="s">
        <v>27</v>
      </c>
      <c r="H4254" t="s">
        <v>51</v>
      </c>
      <c r="I4254" s="9">
        <v>45524</v>
      </c>
      <c r="J4254" s="9">
        <v>45536</v>
      </c>
      <c r="K4254" s="9">
        <v>45546</v>
      </c>
      <c r="L4254" t="s">
        <v>19</v>
      </c>
      <c r="M4254" s="5"/>
      <c r="O4254" t="s">
        <v>20</v>
      </c>
      <c r="P4254" s="5"/>
      <c r="Q4254" t="s">
        <v>28</v>
      </c>
      <c r="R4254" s="10" t="str">
        <f t="shared" si="132"/>
        <v>22-27</v>
      </c>
      <c r="S4254">
        <f t="shared" si="133"/>
        <v>22</v>
      </c>
    </row>
    <row r="4255" spans="1:19">
      <c r="A4255" t="s">
        <v>4329</v>
      </c>
      <c r="B4255" t="s">
        <v>13</v>
      </c>
      <c r="C4255" s="4">
        <v>29</v>
      </c>
      <c r="D4255" t="s">
        <v>14</v>
      </c>
      <c r="E4255" t="s">
        <v>65</v>
      </c>
      <c r="F4255" t="s">
        <v>96</v>
      </c>
      <c r="G4255" t="s">
        <v>17</v>
      </c>
      <c r="H4255" t="s">
        <v>37</v>
      </c>
      <c r="I4255" s="9">
        <v>45524</v>
      </c>
      <c r="J4255" s="9">
        <v>45535</v>
      </c>
      <c r="K4255" s="9">
        <v>45543</v>
      </c>
      <c r="L4255" t="s">
        <v>38</v>
      </c>
      <c r="M4255" s="5"/>
      <c r="P4255" s="4">
        <v>4</v>
      </c>
      <c r="Q4255" t="s">
        <v>21</v>
      </c>
      <c r="R4255" s="10" t="str">
        <f t="shared" si="132"/>
        <v>28-33</v>
      </c>
      <c r="S4255">
        <f t="shared" si="133"/>
        <v>19</v>
      </c>
    </row>
    <row r="4256" spans="1:19">
      <c r="A4256" t="s">
        <v>4330</v>
      </c>
      <c r="B4256" t="s">
        <v>13</v>
      </c>
      <c r="C4256" s="4">
        <v>35</v>
      </c>
      <c r="D4256" t="s">
        <v>24</v>
      </c>
      <c r="E4256" t="s">
        <v>25</v>
      </c>
      <c r="F4256" t="s">
        <v>50</v>
      </c>
      <c r="G4256" t="s">
        <v>27</v>
      </c>
      <c r="H4256" t="s">
        <v>18</v>
      </c>
      <c r="I4256" s="9">
        <v>45524</v>
      </c>
      <c r="J4256" s="9">
        <v>45535</v>
      </c>
      <c r="K4256" s="9">
        <v>45547</v>
      </c>
      <c r="L4256" t="s">
        <v>56</v>
      </c>
      <c r="M4256" s="5"/>
      <c r="P4256" s="4">
        <v>4</v>
      </c>
      <c r="Q4256" t="s">
        <v>21</v>
      </c>
      <c r="R4256" s="10" t="str">
        <f t="shared" si="132"/>
        <v>34-39</v>
      </c>
      <c r="S4256">
        <f t="shared" si="133"/>
        <v>23</v>
      </c>
    </row>
    <row r="4257" spans="1:19">
      <c r="A4257" t="s">
        <v>4331</v>
      </c>
      <c r="B4257" t="s">
        <v>30</v>
      </c>
      <c r="C4257" s="4">
        <v>32</v>
      </c>
      <c r="D4257" t="s">
        <v>34</v>
      </c>
      <c r="E4257" t="s">
        <v>35</v>
      </c>
      <c r="F4257" t="s">
        <v>61</v>
      </c>
      <c r="G4257" t="s">
        <v>27</v>
      </c>
      <c r="H4257" t="s">
        <v>67</v>
      </c>
      <c r="I4257" s="9">
        <v>45524</v>
      </c>
      <c r="J4257" s="9">
        <v>45540</v>
      </c>
      <c r="K4257" s="9">
        <v>45545</v>
      </c>
      <c r="L4257" t="s">
        <v>75</v>
      </c>
      <c r="M4257" s="5"/>
      <c r="P4257" s="4">
        <v>1</v>
      </c>
      <c r="Q4257" t="s">
        <v>28</v>
      </c>
      <c r="R4257" s="10" t="str">
        <f t="shared" si="132"/>
        <v>28-33</v>
      </c>
      <c r="S4257">
        <f t="shared" si="133"/>
        <v>21</v>
      </c>
    </row>
    <row r="4258" spans="1:19">
      <c r="A4258" t="s">
        <v>4332</v>
      </c>
      <c r="B4258" t="s">
        <v>23</v>
      </c>
      <c r="C4258" s="4">
        <v>29</v>
      </c>
      <c r="D4258" t="s">
        <v>24</v>
      </c>
      <c r="E4258" t="s">
        <v>25</v>
      </c>
      <c r="F4258" t="s">
        <v>36</v>
      </c>
      <c r="G4258" t="s">
        <v>17</v>
      </c>
      <c r="H4258" t="s">
        <v>37</v>
      </c>
      <c r="I4258" s="9">
        <v>45525</v>
      </c>
      <c r="J4258" s="9">
        <v>45533</v>
      </c>
      <c r="K4258" s="9">
        <v>45545</v>
      </c>
      <c r="L4258" t="s">
        <v>19</v>
      </c>
      <c r="M4258" s="4">
        <v>75004</v>
      </c>
      <c r="N4258">
        <v>4.2</v>
      </c>
      <c r="O4258" t="s">
        <v>20</v>
      </c>
      <c r="P4258" s="4">
        <v>4</v>
      </c>
      <c r="Q4258" t="s">
        <v>28</v>
      </c>
      <c r="R4258" s="10" t="str">
        <f t="shared" si="132"/>
        <v>28-33</v>
      </c>
      <c r="S4258">
        <f t="shared" si="133"/>
        <v>20</v>
      </c>
    </row>
    <row r="4259" spans="1:19">
      <c r="A4259" t="s">
        <v>4333</v>
      </c>
      <c r="B4259" t="s">
        <v>13</v>
      </c>
      <c r="C4259" s="4">
        <v>31</v>
      </c>
      <c r="D4259" t="s">
        <v>14</v>
      </c>
      <c r="E4259" t="s">
        <v>15</v>
      </c>
      <c r="F4259" t="s">
        <v>31</v>
      </c>
      <c r="G4259" t="s">
        <v>32</v>
      </c>
      <c r="H4259" t="s">
        <v>18</v>
      </c>
      <c r="I4259" s="9">
        <v>45525</v>
      </c>
      <c r="J4259" s="9">
        <v>45533</v>
      </c>
      <c r="K4259" s="9">
        <v>45537</v>
      </c>
      <c r="L4259" t="s">
        <v>38</v>
      </c>
      <c r="M4259" s="5"/>
      <c r="P4259" s="4">
        <v>5</v>
      </c>
      <c r="Q4259" t="s">
        <v>28</v>
      </c>
      <c r="R4259" s="10" t="str">
        <f t="shared" si="132"/>
        <v>28-33</v>
      </c>
      <c r="S4259">
        <f t="shared" si="133"/>
        <v>12</v>
      </c>
    </row>
    <row r="4260" spans="1:19">
      <c r="A4260" t="s">
        <v>4334</v>
      </c>
      <c r="B4260" t="s">
        <v>13</v>
      </c>
      <c r="C4260" s="4">
        <v>30</v>
      </c>
      <c r="D4260" t="s">
        <v>14</v>
      </c>
      <c r="E4260" t="s">
        <v>65</v>
      </c>
      <c r="F4260" t="s">
        <v>31</v>
      </c>
      <c r="G4260" t="s">
        <v>66</v>
      </c>
      <c r="H4260" t="s">
        <v>37</v>
      </c>
      <c r="I4260" s="9">
        <v>45525</v>
      </c>
      <c r="J4260" s="9">
        <v>45538</v>
      </c>
      <c r="K4260" s="9">
        <v>45549</v>
      </c>
      <c r="L4260" t="s">
        <v>19</v>
      </c>
      <c r="M4260" s="4">
        <v>68476</v>
      </c>
      <c r="N4260">
        <v>4.2</v>
      </c>
      <c r="O4260" t="s">
        <v>20</v>
      </c>
      <c r="P4260" s="4">
        <v>5</v>
      </c>
      <c r="Q4260" t="s">
        <v>28</v>
      </c>
      <c r="R4260" s="10" t="str">
        <f t="shared" si="132"/>
        <v>28-33</v>
      </c>
      <c r="S4260">
        <f t="shared" si="133"/>
        <v>24</v>
      </c>
    </row>
    <row r="4261" spans="1:19">
      <c r="A4261" t="s">
        <v>4335</v>
      </c>
      <c r="B4261" t="s">
        <v>13</v>
      </c>
      <c r="C4261" s="4">
        <v>31</v>
      </c>
      <c r="D4261" t="s">
        <v>24</v>
      </c>
      <c r="E4261" t="s">
        <v>43</v>
      </c>
      <c r="F4261" t="s">
        <v>50</v>
      </c>
      <c r="G4261" t="s">
        <v>32</v>
      </c>
      <c r="H4261" t="s">
        <v>51</v>
      </c>
      <c r="I4261" s="9">
        <v>45525</v>
      </c>
      <c r="J4261" s="9">
        <v>45547</v>
      </c>
      <c r="K4261" s="9">
        <v>45558</v>
      </c>
      <c r="L4261" t="s">
        <v>19</v>
      </c>
      <c r="M4261" s="4">
        <v>44702</v>
      </c>
      <c r="N4261">
        <v>3.7</v>
      </c>
      <c r="O4261" t="s">
        <v>20</v>
      </c>
      <c r="P4261" s="4">
        <v>3</v>
      </c>
      <c r="Q4261" t="s">
        <v>28</v>
      </c>
      <c r="R4261" s="10" t="str">
        <f t="shared" si="132"/>
        <v>28-33</v>
      </c>
      <c r="S4261">
        <f t="shared" si="133"/>
        <v>33</v>
      </c>
    </row>
    <row r="4262" spans="1:19">
      <c r="A4262" t="s">
        <v>4336</v>
      </c>
      <c r="B4262" t="s">
        <v>13</v>
      </c>
      <c r="C4262" s="4">
        <v>34</v>
      </c>
      <c r="D4262" t="s">
        <v>14</v>
      </c>
      <c r="E4262" t="s">
        <v>15</v>
      </c>
      <c r="F4262" t="s">
        <v>78</v>
      </c>
      <c r="G4262" t="s">
        <v>27</v>
      </c>
      <c r="H4262" t="s">
        <v>18</v>
      </c>
      <c r="I4262" s="9">
        <v>45525</v>
      </c>
      <c r="J4262" s="9">
        <v>45537</v>
      </c>
      <c r="K4262" s="9">
        <v>45541</v>
      </c>
      <c r="L4262" t="s">
        <v>19</v>
      </c>
      <c r="M4262" s="4">
        <v>46743</v>
      </c>
      <c r="N4262">
        <v>4.7</v>
      </c>
      <c r="O4262" t="s">
        <v>20</v>
      </c>
      <c r="P4262" s="4">
        <v>5</v>
      </c>
      <c r="Q4262" t="s">
        <v>28</v>
      </c>
      <c r="R4262" s="10" t="str">
        <f t="shared" si="132"/>
        <v>34-39</v>
      </c>
      <c r="S4262">
        <f t="shared" si="133"/>
        <v>16</v>
      </c>
    </row>
    <row r="4263" spans="1:19">
      <c r="A4263" t="s">
        <v>4337</v>
      </c>
      <c r="B4263" t="s">
        <v>30</v>
      </c>
      <c r="C4263" s="4">
        <v>32</v>
      </c>
      <c r="D4263" t="s">
        <v>24</v>
      </c>
      <c r="E4263" t="s">
        <v>43</v>
      </c>
      <c r="F4263" t="s">
        <v>53</v>
      </c>
      <c r="G4263" t="s">
        <v>27</v>
      </c>
      <c r="H4263" t="s">
        <v>37</v>
      </c>
      <c r="I4263" s="9">
        <v>45526</v>
      </c>
      <c r="J4263" s="9">
        <v>45539</v>
      </c>
      <c r="K4263" s="9">
        <v>45547</v>
      </c>
      <c r="L4263" t="s">
        <v>56</v>
      </c>
      <c r="M4263" s="5"/>
      <c r="P4263" s="4">
        <v>4</v>
      </c>
      <c r="Q4263" t="s">
        <v>21</v>
      </c>
      <c r="R4263" s="10" t="str">
        <f t="shared" si="132"/>
        <v>28-33</v>
      </c>
      <c r="S4263">
        <f t="shared" si="133"/>
        <v>21</v>
      </c>
    </row>
    <row r="4264" spans="1:19">
      <c r="A4264" t="s">
        <v>4338</v>
      </c>
      <c r="B4264" t="s">
        <v>13</v>
      </c>
      <c r="C4264" s="4">
        <v>25</v>
      </c>
      <c r="D4264" t="s">
        <v>14</v>
      </c>
      <c r="E4264" t="s">
        <v>15</v>
      </c>
      <c r="F4264" t="s">
        <v>44</v>
      </c>
      <c r="G4264" t="s">
        <v>32</v>
      </c>
      <c r="H4264" t="s">
        <v>37</v>
      </c>
      <c r="I4264" s="9">
        <v>45526</v>
      </c>
      <c r="J4264" s="9">
        <v>45544</v>
      </c>
      <c r="K4264" s="9">
        <v>45554</v>
      </c>
      <c r="L4264" t="s">
        <v>38</v>
      </c>
      <c r="M4264" s="5"/>
      <c r="P4264" s="4">
        <v>4</v>
      </c>
      <c r="Q4264" t="s">
        <v>21</v>
      </c>
      <c r="R4264" s="10" t="str">
        <f t="shared" si="132"/>
        <v>22-27</v>
      </c>
      <c r="S4264">
        <f t="shared" si="133"/>
        <v>28</v>
      </c>
    </row>
    <row r="4265" spans="1:19">
      <c r="A4265" t="s">
        <v>4339</v>
      </c>
      <c r="B4265" t="s">
        <v>13</v>
      </c>
      <c r="C4265" s="4">
        <v>27</v>
      </c>
      <c r="D4265" t="s">
        <v>129</v>
      </c>
      <c r="E4265" t="s">
        <v>130</v>
      </c>
      <c r="F4265" t="s">
        <v>36</v>
      </c>
      <c r="G4265" t="s">
        <v>17</v>
      </c>
      <c r="H4265" t="s">
        <v>18</v>
      </c>
      <c r="I4265" s="9">
        <v>45526</v>
      </c>
      <c r="J4265" s="9">
        <v>45536</v>
      </c>
      <c r="K4265" s="9">
        <v>45540</v>
      </c>
      <c r="L4265" t="s">
        <v>38</v>
      </c>
      <c r="M4265" s="5"/>
      <c r="P4265" s="4">
        <v>1</v>
      </c>
      <c r="Q4265" t="s">
        <v>28</v>
      </c>
      <c r="R4265" s="10" t="str">
        <f t="shared" si="132"/>
        <v>22-27</v>
      </c>
      <c r="S4265">
        <f t="shared" si="133"/>
        <v>14</v>
      </c>
    </row>
    <row r="4266" spans="1:19">
      <c r="A4266" t="s">
        <v>4340</v>
      </c>
      <c r="B4266" t="s">
        <v>30</v>
      </c>
      <c r="C4266" s="4">
        <v>32</v>
      </c>
      <c r="D4266" t="s">
        <v>14</v>
      </c>
      <c r="E4266" t="s">
        <v>65</v>
      </c>
      <c r="F4266" t="s">
        <v>50</v>
      </c>
      <c r="G4266" t="s">
        <v>27</v>
      </c>
      <c r="H4266" t="s">
        <v>48</v>
      </c>
      <c r="I4266" s="9">
        <v>45526</v>
      </c>
      <c r="J4266" s="9">
        <v>45536</v>
      </c>
      <c r="K4266" s="9">
        <v>45545</v>
      </c>
      <c r="L4266" t="s">
        <v>19</v>
      </c>
      <c r="M4266" s="5"/>
      <c r="O4266" t="s">
        <v>20</v>
      </c>
      <c r="P4266" s="5"/>
      <c r="Q4266" t="s">
        <v>28</v>
      </c>
      <c r="R4266" s="10" t="str">
        <f t="shared" si="132"/>
        <v>28-33</v>
      </c>
      <c r="S4266">
        <f t="shared" si="133"/>
        <v>19</v>
      </c>
    </row>
    <row r="4267" spans="1:19">
      <c r="A4267" t="s">
        <v>4341</v>
      </c>
      <c r="B4267" t="s">
        <v>13</v>
      </c>
      <c r="C4267" s="4">
        <v>27</v>
      </c>
      <c r="D4267" t="s">
        <v>231</v>
      </c>
      <c r="E4267" t="s">
        <v>232</v>
      </c>
      <c r="F4267" t="s">
        <v>36</v>
      </c>
      <c r="G4267" t="s">
        <v>17</v>
      </c>
      <c r="H4267" t="s">
        <v>18</v>
      </c>
      <c r="I4267" s="9">
        <v>45527</v>
      </c>
      <c r="J4267" s="9">
        <v>45548</v>
      </c>
      <c r="K4267" s="9">
        <v>45558</v>
      </c>
      <c r="L4267" t="s">
        <v>19</v>
      </c>
      <c r="M4267" s="4">
        <v>55323</v>
      </c>
      <c r="N4267">
        <v>3.8</v>
      </c>
      <c r="O4267" t="s">
        <v>20</v>
      </c>
      <c r="P4267" s="4">
        <v>5</v>
      </c>
      <c r="Q4267" t="s">
        <v>28</v>
      </c>
      <c r="R4267" s="10" t="str">
        <f t="shared" si="132"/>
        <v>22-27</v>
      </c>
      <c r="S4267">
        <f t="shared" si="133"/>
        <v>31</v>
      </c>
    </row>
    <row r="4268" spans="1:19">
      <c r="A4268" t="s">
        <v>4342</v>
      </c>
      <c r="B4268" t="s">
        <v>30</v>
      </c>
      <c r="C4268" s="4">
        <v>34</v>
      </c>
      <c r="D4268" t="s">
        <v>40</v>
      </c>
      <c r="E4268" t="s">
        <v>41</v>
      </c>
      <c r="F4268" t="s">
        <v>44</v>
      </c>
      <c r="G4268" t="s">
        <v>69</v>
      </c>
      <c r="H4268" t="s">
        <v>37</v>
      </c>
      <c r="I4268" s="9">
        <v>45527</v>
      </c>
      <c r="J4268" s="9">
        <v>45548</v>
      </c>
      <c r="K4268" s="9">
        <v>45560</v>
      </c>
      <c r="L4268" t="s">
        <v>19</v>
      </c>
      <c r="M4268" s="4">
        <v>57741</v>
      </c>
      <c r="N4268">
        <v>4.0999999999999996</v>
      </c>
      <c r="O4268" t="s">
        <v>20</v>
      </c>
      <c r="P4268" s="4">
        <v>5</v>
      </c>
      <c r="Q4268" t="s">
        <v>28</v>
      </c>
      <c r="R4268" s="10" t="str">
        <f t="shared" si="132"/>
        <v>34-39</v>
      </c>
      <c r="S4268">
        <f t="shared" si="133"/>
        <v>33</v>
      </c>
    </row>
    <row r="4269" spans="1:19">
      <c r="A4269" t="s">
        <v>4343</v>
      </c>
      <c r="B4269" t="s">
        <v>13</v>
      </c>
      <c r="C4269" s="4">
        <v>27</v>
      </c>
      <c r="D4269" t="s">
        <v>34</v>
      </c>
      <c r="E4269" t="s">
        <v>35</v>
      </c>
      <c r="F4269" t="s">
        <v>96</v>
      </c>
      <c r="G4269" t="s">
        <v>32</v>
      </c>
      <c r="H4269" t="s">
        <v>48</v>
      </c>
      <c r="I4269" s="9">
        <v>45527</v>
      </c>
      <c r="J4269" s="9">
        <v>45549</v>
      </c>
      <c r="K4269" s="9">
        <v>45560</v>
      </c>
      <c r="L4269" t="s">
        <v>19</v>
      </c>
      <c r="M4269" s="4">
        <v>42298</v>
      </c>
      <c r="N4269">
        <v>4.2</v>
      </c>
      <c r="O4269" t="s">
        <v>45</v>
      </c>
      <c r="P4269" s="4">
        <v>5</v>
      </c>
      <c r="Q4269" t="s">
        <v>28</v>
      </c>
      <c r="R4269" s="10" t="str">
        <f t="shared" si="132"/>
        <v>22-27</v>
      </c>
      <c r="S4269">
        <f t="shared" si="133"/>
        <v>33</v>
      </c>
    </row>
    <row r="4270" spans="1:19">
      <c r="A4270" t="s">
        <v>4344</v>
      </c>
      <c r="B4270" t="s">
        <v>30</v>
      </c>
      <c r="C4270" s="4">
        <v>24</v>
      </c>
      <c r="D4270" t="s">
        <v>14</v>
      </c>
      <c r="E4270" t="s">
        <v>15</v>
      </c>
      <c r="F4270" t="s">
        <v>61</v>
      </c>
      <c r="G4270" t="s">
        <v>17</v>
      </c>
      <c r="H4270" t="s">
        <v>37</v>
      </c>
      <c r="I4270" s="9">
        <v>45527</v>
      </c>
      <c r="J4270" s="9">
        <v>45543</v>
      </c>
      <c r="K4270" s="9">
        <v>45553</v>
      </c>
      <c r="L4270" t="s">
        <v>38</v>
      </c>
      <c r="M4270" s="5"/>
      <c r="P4270" s="4">
        <v>4</v>
      </c>
      <c r="Q4270" t="s">
        <v>21</v>
      </c>
      <c r="R4270" s="10" t="str">
        <f t="shared" si="132"/>
        <v>22-27</v>
      </c>
      <c r="S4270">
        <f t="shared" si="133"/>
        <v>26</v>
      </c>
    </row>
    <row r="4271" spans="1:19">
      <c r="A4271" t="s">
        <v>4345</v>
      </c>
      <c r="B4271" t="s">
        <v>23</v>
      </c>
      <c r="C4271" s="4">
        <v>35</v>
      </c>
      <c r="D4271" t="s">
        <v>34</v>
      </c>
      <c r="E4271" t="s">
        <v>35</v>
      </c>
      <c r="F4271" t="s">
        <v>125</v>
      </c>
      <c r="G4271" t="s">
        <v>66</v>
      </c>
      <c r="H4271" t="s">
        <v>48</v>
      </c>
      <c r="I4271" s="9">
        <v>45527</v>
      </c>
      <c r="J4271" s="9">
        <v>45535</v>
      </c>
      <c r="K4271" s="9">
        <v>45540</v>
      </c>
      <c r="L4271" t="s">
        <v>19</v>
      </c>
      <c r="M4271" s="4">
        <v>90451</v>
      </c>
      <c r="N4271">
        <v>3.6</v>
      </c>
      <c r="O4271" t="s">
        <v>20</v>
      </c>
      <c r="P4271" s="4">
        <v>4</v>
      </c>
      <c r="Q4271" t="s">
        <v>21</v>
      </c>
      <c r="R4271" s="10" t="str">
        <f t="shared" si="132"/>
        <v>34-39</v>
      </c>
      <c r="S4271">
        <f t="shared" si="133"/>
        <v>13</v>
      </c>
    </row>
    <row r="4272" spans="1:19">
      <c r="A4272" t="s">
        <v>4346</v>
      </c>
      <c r="B4272" t="s">
        <v>30</v>
      </c>
      <c r="C4272" s="4">
        <v>32</v>
      </c>
      <c r="D4272" t="s">
        <v>40</v>
      </c>
      <c r="E4272" t="s">
        <v>41</v>
      </c>
      <c r="F4272" t="s">
        <v>125</v>
      </c>
      <c r="G4272" t="s">
        <v>32</v>
      </c>
      <c r="H4272" t="s">
        <v>37</v>
      </c>
      <c r="I4272" s="9">
        <v>45528</v>
      </c>
      <c r="J4272" s="9">
        <v>45548</v>
      </c>
      <c r="K4272" s="9">
        <v>45553</v>
      </c>
      <c r="L4272" t="s">
        <v>19</v>
      </c>
      <c r="M4272" s="4">
        <v>107853</v>
      </c>
      <c r="N4272">
        <v>3.9</v>
      </c>
      <c r="O4272" t="s">
        <v>20</v>
      </c>
      <c r="P4272" s="4">
        <v>2</v>
      </c>
      <c r="Q4272" t="s">
        <v>28</v>
      </c>
      <c r="R4272" s="10" t="str">
        <f t="shared" si="132"/>
        <v>28-33</v>
      </c>
      <c r="S4272">
        <f t="shared" si="133"/>
        <v>25</v>
      </c>
    </row>
    <row r="4273" spans="1:19">
      <c r="A4273" t="s">
        <v>4347</v>
      </c>
      <c r="B4273" t="s">
        <v>23</v>
      </c>
      <c r="C4273" s="4">
        <v>35</v>
      </c>
      <c r="D4273" t="s">
        <v>24</v>
      </c>
      <c r="E4273" t="s">
        <v>43</v>
      </c>
      <c r="F4273" t="s">
        <v>61</v>
      </c>
      <c r="G4273" t="s">
        <v>27</v>
      </c>
      <c r="H4273" t="s">
        <v>18</v>
      </c>
      <c r="I4273" s="9">
        <v>45528</v>
      </c>
      <c r="J4273" s="9">
        <v>45537</v>
      </c>
      <c r="K4273" s="9">
        <v>45543</v>
      </c>
      <c r="L4273" t="s">
        <v>19</v>
      </c>
      <c r="M4273" s="5"/>
      <c r="O4273" t="s">
        <v>20</v>
      </c>
      <c r="P4273" s="4">
        <v>4</v>
      </c>
      <c r="Q4273" t="s">
        <v>28</v>
      </c>
      <c r="R4273" s="10" t="str">
        <f t="shared" si="132"/>
        <v>34-39</v>
      </c>
      <c r="S4273">
        <f t="shared" si="133"/>
        <v>15</v>
      </c>
    </row>
    <row r="4274" spans="1:19">
      <c r="A4274" t="s">
        <v>4348</v>
      </c>
      <c r="B4274" t="s">
        <v>13</v>
      </c>
      <c r="C4274" s="4">
        <v>24</v>
      </c>
      <c r="D4274" t="s">
        <v>24</v>
      </c>
      <c r="E4274" t="s">
        <v>43</v>
      </c>
      <c r="F4274" t="s">
        <v>26</v>
      </c>
      <c r="G4274" t="s">
        <v>27</v>
      </c>
      <c r="H4274" t="s">
        <v>37</v>
      </c>
      <c r="I4274" s="9">
        <v>45528</v>
      </c>
      <c r="J4274" s="9">
        <v>45541</v>
      </c>
      <c r="K4274" s="9">
        <v>45549</v>
      </c>
      <c r="L4274" t="s">
        <v>38</v>
      </c>
      <c r="M4274" s="5"/>
      <c r="P4274" s="4">
        <v>5</v>
      </c>
      <c r="Q4274" t="s">
        <v>28</v>
      </c>
      <c r="R4274" s="10" t="str">
        <f t="shared" si="132"/>
        <v>22-27</v>
      </c>
      <c r="S4274">
        <f t="shared" si="133"/>
        <v>21</v>
      </c>
    </row>
    <row r="4275" spans="1:19">
      <c r="A4275" t="s">
        <v>4349</v>
      </c>
      <c r="B4275" t="s">
        <v>13</v>
      </c>
      <c r="C4275" s="4">
        <v>24</v>
      </c>
      <c r="D4275" t="s">
        <v>34</v>
      </c>
      <c r="E4275" t="s">
        <v>35</v>
      </c>
      <c r="F4275" t="s">
        <v>96</v>
      </c>
      <c r="G4275" t="s">
        <v>17</v>
      </c>
      <c r="H4275" t="s">
        <v>18</v>
      </c>
      <c r="I4275" s="9">
        <v>45528</v>
      </c>
      <c r="J4275" s="9">
        <v>45542</v>
      </c>
      <c r="K4275" s="9">
        <v>45547</v>
      </c>
      <c r="L4275" t="s">
        <v>19</v>
      </c>
      <c r="M4275" s="4">
        <v>47489</v>
      </c>
      <c r="N4275">
        <v>4.5</v>
      </c>
      <c r="O4275" t="s">
        <v>20</v>
      </c>
      <c r="P4275" s="5"/>
      <c r="Q4275" t="s">
        <v>28</v>
      </c>
      <c r="R4275" s="10" t="str">
        <f t="shared" si="132"/>
        <v>22-27</v>
      </c>
      <c r="S4275">
        <f t="shared" si="133"/>
        <v>19</v>
      </c>
    </row>
    <row r="4276" spans="1:19">
      <c r="A4276" t="s">
        <v>4350</v>
      </c>
      <c r="B4276" t="s">
        <v>30</v>
      </c>
      <c r="C4276" s="4">
        <v>28</v>
      </c>
      <c r="D4276" t="s">
        <v>24</v>
      </c>
      <c r="E4276" t="s">
        <v>43</v>
      </c>
      <c r="F4276" t="s">
        <v>36</v>
      </c>
      <c r="G4276" t="s">
        <v>27</v>
      </c>
      <c r="H4276" t="s">
        <v>51</v>
      </c>
      <c r="I4276" s="9">
        <v>45529</v>
      </c>
      <c r="J4276" s="9">
        <v>45538</v>
      </c>
      <c r="K4276" s="9">
        <v>45544</v>
      </c>
      <c r="L4276" t="s">
        <v>19</v>
      </c>
      <c r="M4276" s="4">
        <v>76876</v>
      </c>
      <c r="N4276">
        <v>4.0999999999999996</v>
      </c>
      <c r="O4276" t="s">
        <v>20</v>
      </c>
      <c r="P4276" s="4">
        <v>4</v>
      </c>
      <c r="Q4276" t="s">
        <v>28</v>
      </c>
      <c r="R4276" s="10" t="str">
        <f t="shared" si="132"/>
        <v>28-33</v>
      </c>
      <c r="S4276">
        <f t="shared" si="133"/>
        <v>15</v>
      </c>
    </row>
    <row r="4277" spans="1:19">
      <c r="A4277" t="s">
        <v>4351</v>
      </c>
      <c r="B4277" t="s">
        <v>30</v>
      </c>
      <c r="C4277" s="4">
        <v>33</v>
      </c>
      <c r="D4277" t="s">
        <v>14</v>
      </c>
      <c r="E4277" t="s">
        <v>15</v>
      </c>
      <c r="F4277" t="s">
        <v>53</v>
      </c>
      <c r="G4277" t="s">
        <v>32</v>
      </c>
      <c r="H4277" t="s">
        <v>48</v>
      </c>
      <c r="I4277" s="9">
        <v>45529</v>
      </c>
      <c r="J4277" s="9">
        <v>45546</v>
      </c>
      <c r="K4277" s="9">
        <v>45555</v>
      </c>
      <c r="L4277" t="s">
        <v>19</v>
      </c>
      <c r="M4277" s="4">
        <v>76543</v>
      </c>
      <c r="N4277">
        <v>4.5</v>
      </c>
      <c r="O4277" t="s">
        <v>20</v>
      </c>
      <c r="P4277" s="4">
        <v>5</v>
      </c>
      <c r="Q4277" t="s">
        <v>28</v>
      </c>
      <c r="R4277" s="10" t="str">
        <f t="shared" si="132"/>
        <v>28-33</v>
      </c>
      <c r="S4277">
        <f t="shared" si="133"/>
        <v>26</v>
      </c>
    </row>
    <row r="4278" spans="1:19">
      <c r="A4278" t="s">
        <v>4352</v>
      </c>
      <c r="B4278" t="s">
        <v>13</v>
      </c>
      <c r="C4278" s="4">
        <v>27</v>
      </c>
      <c r="D4278" t="s">
        <v>40</v>
      </c>
      <c r="E4278" t="s">
        <v>253</v>
      </c>
      <c r="F4278" t="s">
        <v>96</v>
      </c>
      <c r="G4278" t="s">
        <v>69</v>
      </c>
      <c r="H4278" t="s">
        <v>18</v>
      </c>
      <c r="I4278" s="9">
        <v>45529</v>
      </c>
      <c r="J4278" s="9">
        <v>45540</v>
      </c>
      <c r="K4278" s="9">
        <v>45550</v>
      </c>
      <c r="L4278" t="s">
        <v>19</v>
      </c>
      <c r="M4278" s="4">
        <v>39966</v>
      </c>
      <c r="N4278">
        <v>4.5999999999999996</v>
      </c>
      <c r="O4278" t="s">
        <v>20</v>
      </c>
      <c r="P4278" s="4">
        <v>5</v>
      </c>
      <c r="Q4278" t="s">
        <v>21</v>
      </c>
      <c r="R4278" s="10" t="str">
        <f t="shared" si="132"/>
        <v>22-27</v>
      </c>
      <c r="S4278">
        <f t="shared" si="133"/>
        <v>21</v>
      </c>
    </row>
    <row r="4279" spans="1:19">
      <c r="A4279" t="s">
        <v>4353</v>
      </c>
      <c r="B4279" t="s">
        <v>13</v>
      </c>
      <c r="C4279" s="4">
        <v>28</v>
      </c>
      <c r="D4279" t="s">
        <v>14</v>
      </c>
      <c r="E4279" t="s">
        <v>15</v>
      </c>
      <c r="F4279" t="s">
        <v>31</v>
      </c>
      <c r="G4279" t="s">
        <v>27</v>
      </c>
      <c r="H4279" t="s">
        <v>48</v>
      </c>
      <c r="I4279" s="9">
        <v>45529</v>
      </c>
      <c r="J4279" s="9">
        <v>45538</v>
      </c>
      <c r="K4279" s="9">
        <v>45547</v>
      </c>
      <c r="L4279" t="s">
        <v>19</v>
      </c>
      <c r="M4279" s="4">
        <v>67719</v>
      </c>
      <c r="N4279">
        <v>4.9000000000000004</v>
      </c>
      <c r="O4279" t="s">
        <v>20</v>
      </c>
      <c r="P4279" s="5"/>
      <c r="Q4279" t="s">
        <v>28</v>
      </c>
      <c r="R4279" s="10" t="str">
        <f t="shared" si="132"/>
        <v>28-33</v>
      </c>
      <c r="S4279">
        <f t="shared" si="133"/>
        <v>18</v>
      </c>
    </row>
    <row r="4280" spans="1:19">
      <c r="A4280" t="s">
        <v>4354</v>
      </c>
      <c r="B4280" t="s">
        <v>13</v>
      </c>
      <c r="C4280" s="4">
        <v>27</v>
      </c>
      <c r="D4280" t="s">
        <v>14</v>
      </c>
      <c r="E4280" t="s">
        <v>65</v>
      </c>
      <c r="F4280" t="s">
        <v>125</v>
      </c>
      <c r="G4280" t="s">
        <v>32</v>
      </c>
      <c r="H4280" t="s">
        <v>18</v>
      </c>
      <c r="I4280" s="9">
        <v>45530</v>
      </c>
      <c r="J4280" s="9">
        <v>45546</v>
      </c>
      <c r="K4280" s="9">
        <v>45552</v>
      </c>
      <c r="L4280" t="s">
        <v>19</v>
      </c>
      <c r="M4280" s="4">
        <v>108640</v>
      </c>
      <c r="N4280">
        <v>4.4000000000000004</v>
      </c>
      <c r="O4280" t="s">
        <v>20</v>
      </c>
      <c r="P4280" s="4">
        <v>5</v>
      </c>
      <c r="Q4280" t="s">
        <v>21</v>
      </c>
      <c r="R4280" s="10" t="str">
        <f t="shared" si="132"/>
        <v>22-27</v>
      </c>
      <c r="S4280">
        <f t="shared" si="133"/>
        <v>22</v>
      </c>
    </row>
    <row r="4281" spans="1:19">
      <c r="A4281" t="s">
        <v>4355</v>
      </c>
      <c r="B4281" t="s">
        <v>13</v>
      </c>
      <c r="C4281" s="4">
        <v>24</v>
      </c>
      <c r="D4281" t="s">
        <v>14</v>
      </c>
      <c r="E4281" t="s">
        <v>15</v>
      </c>
      <c r="F4281" t="s">
        <v>26</v>
      </c>
      <c r="G4281" t="s">
        <v>17</v>
      </c>
      <c r="H4281" t="s">
        <v>37</v>
      </c>
      <c r="I4281" s="9">
        <v>45530</v>
      </c>
      <c r="J4281" s="9">
        <v>45541</v>
      </c>
      <c r="K4281" s="9">
        <v>45548</v>
      </c>
      <c r="L4281" t="s">
        <v>38</v>
      </c>
      <c r="M4281" s="5"/>
      <c r="P4281" s="4">
        <v>4</v>
      </c>
      <c r="Q4281" t="s">
        <v>28</v>
      </c>
      <c r="R4281" s="10" t="str">
        <f t="shared" si="132"/>
        <v>22-27</v>
      </c>
      <c r="S4281">
        <f t="shared" si="133"/>
        <v>18</v>
      </c>
    </row>
    <row r="4282" spans="1:19">
      <c r="A4282" t="s">
        <v>4356</v>
      </c>
      <c r="B4282" t="s">
        <v>13</v>
      </c>
      <c r="C4282" s="4">
        <v>37</v>
      </c>
      <c r="D4282" t="s">
        <v>24</v>
      </c>
      <c r="E4282" t="s">
        <v>25</v>
      </c>
      <c r="F4282" t="s">
        <v>78</v>
      </c>
      <c r="G4282" t="s">
        <v>27</v>
      </c>
      <c r="H4282" t="s">
        <v>48</v>
      </c>
      <c r="I4282" s="9">
        <v>45530</v>
      </c>
      <c r="J4282" s="9">
        <v>45545</v>
      </c>
      <c r="K4282" s="9">
        <v>45556</v>
      </c>
      <c r="L4282" t="s">
        <v>19</v>
      </c>
      <c r="M4282" s="4">
        <v>45786</v>
      </c>
      <c r="N4282">
        <v>4.0999999999999996</v>
      </c>
      <c r="O4282" t="s">
        <v>20</v>
      </c>
      <c r="P4282" s="4">
        <v>5</v>
      </c>
      <c r="Q4282" t="s">
        <v>28</v>
      </c>
      <c r="R4282" s="10" t="str">
        <f t="shared" si="132"/>
        <v>34-39</v>
      </c>
      <c r="S4282">
        <f t="shared" si="133"/>
        <v>26</v>
      </c>
    </row>
    <row r="4283" spans="1:19">
      <c r="A4283" t="s">
        <v>4357</v>
      </c>
      <c r="B4283" t="s">
        <v>30</v>
      </c>
      <c r="C4283" s="4">
        <v>30</v>
      </c>
      <c r="D4283" t="s">
        <v>34</v>
      </c>
      <c r="E4283" t="s">
        <v>35</v>
      </c>
      <c r="F4283" t="s">
        <v>53</v>
      </c>
      <c r="G4283" t="s">
        <v>32</v>
      </c>
      <c r="H4283" t="s">
        <v>18</v>
      </c>
      <c r="I4283" s="9">
        <v>45530</v>
      </c>
      <c r="J4283" s="9">
        <v>45542</v>
      </c>
      <c r="K4283" s="9">
        <v>45549</v>
      </c>
      <c r="L4283" t="s">
        <v>19</v>
      </c>
      <c r="M4283" s="4">
        <v>73984</v>
      </c>
      <c r="N4283">
        <v>3.5</v>
      </c>
      <c r="O4283" t="s">
        <v>20</v>
      </c>
      <c r="P4283" s="4">
        <v>4</v>
      </c>
      <c r="Q4283" t="s">
        <v>28</v>
      </c>
      <c r="R4283" s="10" t="str">
        <f t="shared" si="132"/>
        <v>28-33</v>
      </c>
      <c r="S4283">
        <f t="shared" si="133"/>
        <v>19</v>
      </c>
    </row>
    <row r="4284" spans="1:19">
      <c r="A4284" t="s">
        <v>4358</v>
      </c>
      <c r="B4284" t="s">
        <v>13</v>
      </c>
      <c r="C4284" s="4">
        <v>31</v>
      </c>
      <c r="D4284" t="s">
        <v>34</v>
      </c>
      <c r="E4284" t="s">
        <v>35</v>
      </c>
      <c r="F4284" t="s">
        <v>16</v>
      </c>
      <c r="G4284" t="s">
        <v>17</v>
      </c>
      <c r="H4284" t="s">
        <v>37</v>
      </c>
      <c r="I4284" s="9">
        <v>45530</v>
      </c>
      <c r="J4284" s="9">
        <v>45543</v>
      </c>
      <c r="K4284" s="9">
        <v>45551</v>
      </c>
      <c r="L4284" t="s">
        <v>38</v>
      </c>
      <c r="M4284" s="5"/>
      <c r="P4284" s="4">
        <v>1</v>
      </c>
      <c r="Q4284" t="s">
        <v>28</v>
      </c>
      <c r="R4284" s="10" t="str">
        <f t="shared" si="132"/>
        <v>28-33</v>
      </c>
      <c r="S4284">
        <f t="shared" si="133"/>
        <v>21</v>
      </c>
    </row>
    <row r="4285" spans="1:19">
      <c r="A4285" t="s">
        <v>4359</v>
      </c>
      <c r="B4285" t="s">
        <v>13</v>
      </c>
      <c r="C4285" s="4">
        <v>23</v>
      </c>
      <c r="D4285" t="s">
        <v>24</v>
      </c>
      <c r="E4285" t="s">
        <v>43</v>
      </c>
      <c r="F4285" t="s">
        <v>73</v>
      </c>
      <c r="G4285" t="s">
        <v>17</v>
      </c>
      <c r="H4285" t="s">
        <v>37</v>
      </c>
      <c r="I4285" s="9">
        <v>45530</v>
      </c>
      <c r="J4285" s="9">
        <v>45550</v>
      </c>
      <c r="K4285" s="9">
        <v>45555</v>
      </c>
      <c r="L4285" t="s">
        <v>19</v>
      </c>
      <c r="M4285" s="4">
        <v>156123</v>
      </c>
      <c r="N4285">
        <v>3.7</v>
      </c>
      <c r="O4285" t="s">
        <v>20</v>
      </c>
      <c r="P4285" s="4">
        <v>4</v>
      </c>
      <c r="Q4285" t="s">
        <v>63</v>
      </c>
      <c r="R4285" s="10" t="str">
        <f t="shared" si="132"/>
        <v>22-27</v>
      </c>
      <c r="S4285">
        <f t="shared" si="133"/>
        <v>25</v>
      </c>
    </row>
    <row r="4286" spans="1:19">
      <c r="A4286" t="s">
        <v>4360</v>
      </c>
      <c r="B4286" t="s">
        <v>13</v>
      </c>
      <c r="C4286" s="4">
        <v>22</v>
      </c>
      <c r="D4286" t="s">
        <v>24</v>
      </c>
      <c r="E4286" t="s">
        <v>25</v>
      </c>
      <c r="F4286" t="s">
        <v>61</v>
      </c>
      <c r="G4286" t="s">
        <v>27</v>
      </c>
      <c r="H4286" t="s">
        <v>18</v>
      </c>
      <c r="I4286" s="9">
        <v>45530</v>
      </c>
      <c r="J4286" s="9">
        <v>45543</v>
      </c>
      <c r="K4286" s="9">
        <v>45552</v>
      </c>
      <c r="L4286" t="s">
        <v>19</v>
      </c>
      <c r="M4286" s="4">
        <v>48960</v>
      </c>
      <c r="N4286">
        <v>4.0999999999999996</v>
      </c>
      <c r="O4286" t="s">
        <v>20</v>
      </c>
      <c r="P4286" s="4">
        <v>5</v>
      </c>
      <c r="Q4286" t="s">
        <v>28</v>
      </c>
      <c r="R4286" s="10" t="str">
        <f t="shared" si="132"/>
        <v>22-27</v>
      </c>
      <c r="S4286">
        <f t="shared" si="133"/>
        <v>22</v>
      </c>
    </row>
    <row r="4287" spans="1:19">
      <c r="A4287" t="s">
        <v>4361</v>
      </c>
      <c r="B4287" t="s">
        <v>30</v>
      </c>
      <c r="C4287" s="4">
        <v>25</v>
      </c>
      <c r="D4287" t="s">
        <v>34</v>
      </c>
      <c r="E4287" t="s">
        <v>35</v>
      </c>
      <c r="F4287" t="s">
        <v>16</v>
      </c>
      <c r="G4287" t="s">
        <v>17</v>
      </c>
      <c r="H4287" t="s">
        <v>37</v>
      </c>
      <c r="I4287" s="9">
        <v>45531</v>
      </c>
      <c r="J4287" s="9">
        <v>45551</v>
      </c>
      <c r="K4287" s="9">
        <v>45556</v>
      </c>
      <c r="L4287" t="s">
        <v>19</v>
      </c>
      <c r="M4287" s="4">
        <v>69780</v>
      </c>
      <c r="N4287">
        <v>4.9000000000000004</v>
      </c>
      <c r="O4287" t="s">
        <v>20</v>
      </c>
      <c r="P4287" s="5"/>
      <c r="Q4287" t="s">
        <v>28</v>
      </c>
      <c r="R4287" s="10" t="str">
        <f t="shared" si="132"/>
        <v>22-27</v>
      </c>
      <c r="S4287">
        <f t="shared" si="133"/>
        <v>25</v>
      </c>
    </row>
    <row r="4288" spans="1:19">
      <c r="A4288" t="s">
        <v>4362</v>
      </c>
      <c r="B4288" t="s">
        <v>30</v>
      </c>
      <c r="C4288" s="4">
        <v>26</v>
      </c>
      <c r="D4288" t="s">
        <v>24</v>
      </c>
      <c r="E4288" t="s">
        <v>43</v>
      </c>
      <c r="F4288" t="s">
        <v>16</v>
      </c>
      <c r="G4288" t="s">
        <v>27</v>
      </c>
      <c r="H4288" t="s">
        <v>51</v>
      </c>
      <c r="I4288" s="9">
        <v>45531</v>
      </c>
      <c r="J4288" s="9">
        <v>45539</v>
      </c>
      <c r="K4288" s="9">
        <v>45550</v>
      </c>
      <c r="L4288" t="s">
        <v>19</v>
      </c>
      <c r="M4288" s="4">
        <v>44120</v>
      </c>
      <c r="N4288">
        <v>4.5</v>
      </c>
      <c r="O4288" t="s">
        <v>20</v>
      </c>
      <c r="P4288" s="4">
        <v>4</v>
      </c>
      <c r="Q4288" t="s">
        <v>21</v>
      </c>
      <c r="R4288" s="10" t="str">
        <f t="shared" si="132"/>
        <v>22-27</v>
      </c>
      <c r="S4288">
        <f t="shared" si="133"/>
        <v>19</v>
      </c>
    </row>
    <row r="4289" spans="1:19">
      <c r="A4289" t="s">
        <v>4363</v>
      </c>
      <c r="B4289" t="s">
        <v>13</v>
      </c>
      <c r="C4289" s="4">
        <v>31</v>
      </c>
      <c r="D4289" t="s">
        <v>24</v>
      </c>
      <c r="E4289" t="s">
        <v>25</v>
      </c>
      <c r="F4289" t="s">
        <v>53</v>
      </c>
      <c r="G4289" t="s">
        <v>17</v>
      </c>
      <c r="H4289" t="s">
        <v>48</v>
      </c>
      <c r="I4289" s="9">
        <v>45531</v>
      </c>
      <c r="J4289" s="9">
        <v>45551</v>
      </c>
      <c r="K4289" s="9">
        <v>45562</v>
      </c>
      <c r="L4289" t="s">
        <v>19</v>
      </c>
      <c r="M4289" s="4">
        <v>84492</v>
      </c>
      <c r="N4289">
        <v>4.9000000000000004</v>
      </c>
      <c r="O4289" t="s">
        <v>20</v>
      </c>
      <c r="P4289" s="5"/>
      <c r="Q4289" t="s">
        <v>63</v>
      </c>
      <c r="R4289" s="10" t="str">
        <f t="shared" si="132"/>
        <v>28-33</v>
      </c>
      <c r="S4289">
        <f t="shared" si="133"/>
        <v>31</v>
      </c>
    </row>
    <row r="4290" spans="1:19">
      <c r="A4290" t="s">
        <v>4364</v>
      </c>
      <c r="B4290" t="s">
        <v>13</v>
      </c>
      <c r="C4290" s="4">
        <v>26</v>
      </c>
      <c r="D4290" t="s">
        <v>14</v>
      </c>
      <c r="E4290" t="s">
        <v>15</v>
      </c>
      <c r="F4290" t="s">
        <v>31</v>
      </c>
      <c r="G4290" t="s">
        <v>27</v>
      </c>
      <c r="H4290" t="s">
        <v>37</v>
      </c>
      <c r="I4290" s="9">
        <v>45531</v>
      </c>
      <c r="J4290" s="9">
        <v>45553</v>
      </c>
      <c r="K4290" s="9">
        <v>45560</v>
      </c>
      <c r="L4290" t="s">
        <v>19</v>
      </c>
      <c r="M4290" s="4">
        <v>86458</v>
      </c>
      <c r="N4290">
        <v>4.7</v>
      </c>
      <c r="O4290" t="s">
        <v>20</v>
      </c>
      <c r="P4290" s="4">
        <v>4</v>
      </c>
      <c r="Q4290" t="s">
        <v>28</v>
      </c>
      <c r="R4290" s="10" t="str">
        <f t="shared" si="132"/>
        <v>22-27</v>
      </c>
      <c r="S4290">
        <f t="shared" si="133"/>
        <v>29</v>
      </c>
    </row>
    <row r="4291" spans="1:19">
      <c r="A4291" t="s">
        <v>4365</v>
      </c>
      <c r="B4291" t="s">
        <v>30</v>
      </c>
      <c r="C4291" s="4">
        <v>33</v>
      </c>
      <c r="D4291" t="s">
        <v>24</v>
      </c>
      <c r="E4291" t="s">
        <v>43</v>
      </c>
      <c r="F4291" t="s">
        <v>86</v>
      </c>
      <c r="G4291" t="s">
        <v>17</v>
      </c>
      <c r="H4291" t="s">
        <v>37</v>
      </c>
      <c r="I4291" s="9">
        <v>45531</v>
      </c>
      <c r="J4291" s="9">
        <v>45547</v>
      </c>
      <c r="K4291" s="9">
        <v>45555</v>
      </c>
      <c r="L4291" t="s">
        <v>75</v>
      </c>
      <c r="M4291" s="5"/>
      <c r="P4291" s="5"/>
      <c r="Q4291" t="s">
        <v>21</v>
      </c>
      <c r="R4291" s="10" t="str">
        <f t="shared" ref="R4291:R4354" si="134">IF(AND(C4291&gt;=22,C4291&lt;=27),"22-27",
 IF(AND(C4291&gt;=28,C4291&lt;=33),"28-33",
 IF(AND(C4291&gt;=34,C4291&lt;=39),"34-39",
 IF(AND(C4291&gt;=40,C4291&lt;=45),"40-45",
 IF(AND(C4291&gt;=46,C4291&lt;=51),"46-51",
 IF(AND(C4291&gt;=52,C4291&lt;=57),"52-57","Other"))))))</f>
        <v>28-33</v>
      </c>
      <c r="S4291">
        <f t="shared" ref="S4291:S4354" si="135">K4291-I4291</f>
        <v>24</v>
      </c>
    </row>
    <row r="4292" spans="1:19">
      <c r="A4292" t="s">
        <v>4366</v>
      </c>
      <c r="B4292" t="s">
        <v>13</v>
      </c>
      <c r="C4292" s="4">
        <v>37</v>
      </c>
      <c r="D4292" t="s">
        <v>14</v>
      </c>
      <c r="E4292" t="s">
        <v>15</v>
      </c>
      <c r="F4292" t="s">
        <v>36</v>
      </c>
      <c r="G4292" t="s">
        <v>27</v>
      </c>
      <c r="H4292" t="s">
        <v>37</v>
      </c>
      <c r="I4292" s="9">
        <v>45531</v>
      </c>
      <c r="J4292" s="9">
        <v>45543</v>
      </c>
      <c r="K4292" s="9">
        <v>45552</v>
      </c>
      <c r="L4292" t="s">
        <v>19</v>
      </c>
      <c r="M4292" s="4">
        <v>74430</v>
      </c>
      <c r="N4292">
        <v>3.9</v>
      </c>
      <c r="O4292" t="s">
        <v>20</v>
      </c>
      <c r="P4292" s="4">
        <v>4</v>
      </c>
      <c r="Q4292" t="s">
        <v>63</v>
      </c>
      <c r="R4292" s="10" t="str">
        <f t="shared" si="134"/>
        <v>34-39</v>
      </c>
      <c r="S4292">
        <f t="shared" si="135"/>
        <v>21</v>
      </c>
    </row>
    <row r="4293" spans="1:19">
      <c r="A4293" t="s">
        <v>4367</v>
      </c>
      <c r="B4293" t="s">
        <v>13</v>
      </c>
      <c r="C4293" s="4">
        <v>32</v>
      </c>
      <c r="D4293" t="s">
        <v>14</v>
      </c>
      <c r="E4293" t="s">
        <v>15</v>
      </c>
      <c r="F4293" t="s">
        <v>106</v>
      </c>
      <c r="G4293" t="s">
        <v>27</v>
      </c>
      <c r="H4293" t="s">
        <v>37</v>
      </c>
      <c r="I4293" s="9">
        <v>45531</v>
      </c>
      <c r="J4293" s="9">
        <v>45553</v>
      </c>
      <c r="K4293" s="9">
        <v>45561</v>
      </c>
      <c r="L4293" t="s">
        <v>38</v>
      </c>
      <c r="M4293" s="5"/>
      <c r="P4293" s="4">
        <v>4</v>
      </c>
      <c r="Q4293" t="s">
        <v>28</v>
      </c>
      <c r="R4293" s="10" t="str">
        <f t="shared" si="134"/>
        <v>28-33</v>
      </c>
      <c r="S4293">
        <f t="shared" si="135"/>
        <v>30</v>
      </c>
    </row>
    <row r="4294" spans="1:19">
      <c r="A4294" t="s">
        <v>4368</v>
      </c>
      <c r="B4294" t="s">
        <v>13</v>
      </c>
      <c r="C4294" s="4">
        <v>41</v>
      </c>
      <c r="D4294" t="s">
        <v>14</v>
      </c>
      <c r="E4294" t="s">
        <v>15</v>
      </c>
      <c r="F4294" t="s">
        <v>50</v>
      </c>
      <c r="G4294" t="s">
        <v>27</v>
      </c>
      <c r="H4294" t="s">
        <v>37</v>
      </c>
      <c r="I4294" s="9">
        <v>45532</v>
      </c>
      <c r="J4294" s="9">
        <v>45542</v>
      </c>
      <c r="K4294" s="9">
        <v>45553</v>
      </c>
      <c r="L4294" t="s">
        <v>19</v>
      </c>
      <c r="M4294" s="4">
        <v>31891</v>
      </c>
      <c r="N4294">
        <v>4.9000000000000004</v>
      </c>
      <c r="O4294" t="s">
        <v>20</v>
      </c>
      <c r="P4294" s="4">
        <v>4</v>
      </c>
      <c r="Q4294" t="s">
        <v>28</v>
      </c>
      <c r="R4294" s="10" t="str">
        <f t="shared" si="134"/>
        <v>40-45</v>
      </c>
      <c r="S4294">
        <f t="shared" si="135"/>
        <v>21</v>
      </c>
    </row>
    <row r="4295" spans="1:19">
      <c r="A4295" t="s">
        <v>4369</v>
      </c>
      <c r="B4295" t="s">
        <v>23</v>
      </c>
      <c r="C4295" s="4">
        <v>30</v>
      </c>
      <c r="D4295" t="s">
        <v>34</v>
      </c>
      <c r="E4295" t="s">
        <v>35</v>
      </c>
      <c r="F4295" t="s">
        <v>36</v>
      </c>
      <c r="G4295" t="s">
        <v>32</v>
      </c>
      <c r="H4295" t="s">
        <v>51</v>
      </c>
      <c r="I4295" s="9">
        <v>45532</v>
      </c>
      <c r="J4295" s="9">
        <v>45553</v>
      </c>
      <c r="K4295" s="9">
        <v>45562</v>
      </c>
      <c r="L4295" t="s">
        <v>38</v>
      </c>
      <c r="M4295" s="5"/>
      <c r="P4295" s="4">
        <v>4</v>
      </c>
      <c r="Q4295" t="s">
        <v>28</v>
      </c>
      <c r="R4295" s="10" t="str">
        <f t="shared" si="134"/>
        <v>28-33</v>
      </c>
      <c r="S4295">
        <f t="shared" si="135"/>
        <v>30</v>
      </c>
    </row>
    <row r="4296" spans="1:19">
      <c r="A4296" t="s">
        <v>4370</v>
      </c>
      <c r="B4296" t="s">
        <v>13</v>
      </c>
      <c r="C4296" s="4">
        <v>36</v>
      </c>
      <c r="D4296" t="s">
        <v>24</v>
      </c>
      <c r="E4296" t="s">
        <v>25</v>
      </c>
      <c r="F4296" t="s">
        <v>31</v>
      </c>
      <c r="G4296" t="s">
        <v>27</v>
      </c>
      <c r="H4296" t="s">
        <v>18</v>
      </c>
      <c r="I4296" s="9">
        <v>45532</v>
      </c>
      <c r="J4296" s="9">
        <v>45551</v>
      </c>
      <c r="K4296" s="9">
        <v>45562</v>
      </c>
      <c r="L4296" t="s">
        <v>19</v>
      </c>
      <c r="M4296" s="4">
        <v>60127</v>
      </c>
      <c r="N4296">
        <v>4.5999999999999996</v>
      </c>
      <c r="O4296" t="s">
        <v>20</v>
      </c>
      <c r="P4296" s="4">
        <v>4</v>
      </c>
      <c r="Q4296" t="s">
        <v>63</v>
      </c>
      <c r="R4296" s="10" t="str">
        <f t="shared" si="134"/>
        <v>34-39</v>
      </c>
      <c r="S4296">
        <f t="shared" si="135"/>
        <v>30</v>
      </c>
    </row>
    <row r="4297" spans="1:19">
      <c r="A4297" t="s">
        <v>4371</v>
      </c>
      <c r="B4297" t="s">
        <v>13</v>
      </c>
      <c r="C4297" s="4">
        <v>29</v>
      </c>
      <c r="D4297" t="s">
        <v>34</v>
      </c>
      <c r="E4297" t="s">
        <v>47</v>
      </c>
      <c r="F4297" t="s">
        <v>36</v>
      </c>
      <c r="G4297" t="s">
        <v>32</v>
      </c>
      <c r="H4297" t="s">
        <v>37</v>
      </c>
      <c r="I4297" s="9">
        <v>45533</v>
      </c>
      <c r="J4297" s="9">
        <v>45554</v>
      </c>
      <c r="K4297" s="9">
        <v>45562</v>
      </c>
      <c r="L4297" t="s">
        <v>19</v>
      </c>
      <c r="M4297" s="4">
        <v>58558</v>
      </c>
      <c r="N4297">
        <v>4.7</v>
      </c>
      <c r="O4297" t="s">
        <v>20</v>
      </c>
      <c r="P4297" s="4">
        <v>5</v>
      </c>
      <c r="Q4297" t="s">
        <v>28</v>
      </c>
      <c r="R4297" s="10" t="str">
        <f t="shared" si="134"/>
        <v>28-33</v>
      </c>
      <c r="S4297">
        <f t="shared" si="135"/>
        <v>29</v>
      </c>
    </row>
    <row r="4298" spans="1:19">
      <c r="A4298" t="s">
        <v>4372</v>
      </c>
      <c r="B4298" t="s">
        <v>13</v>
      </c>
      <c r="C4298" s="4">
        <v>23</v>
      </c>
      <c r="D4298" t="s">
        <v>129</v>
      </c>
      <c r="E4298" t="s">
        <v>205</v>
      </c>
      <c r="F4298" t="s">
        <v>50</v>
      </c>
      <c r="G4298" t="s">
        <v>27</v>
      </c>
      <c r="H4298" t="s">
        <v>37</v>
      </c>
      <c r="I4298" s="9">
        <v>45533</v>
      </c>
      <c r="J4298" s="9">
        <v>45549</v>
      </c>
      <c r="K4298" s="9">
        <v>45557</v>
      </c>
      <c r="L4298" t="s">
        <v>38</v>
      </c>
      <c r="M4298" s="5"/>
      <c r="P4298" s="4">
        <v>4</v>
      </c>
      <c r="Q4298" t="s">
        <v>28</v>
      </c>
      <c r="R4298" s="10" t="str">
        <f t="shared" si="134"/>
        <v>22-27</v>
      </c>
      <c r="S4298">
        <f t="shared" si="135"/>
        <v>24</v>
      </c>
    </row>
    <row r="4299" spans="1:19">
      <c r="A4299" t="s">
        <v>4373</v>
      </c>
      <c r="B4299" t="s">
        <v>13</v>
      </c>
      <c r="C4299" s="4">
        <v>30</v>
      </c>
      <c r="D4299" t="s">
        <v>24</v>
      </c>
      <c r="E4299" t="s">
        <v>43</v>
      </c>
      <c r="F4299" t="s">
        <v>50</v>
      </c>
      <c r="G4299" t="s">
        <v>17</v>
      </c>
      <c r="H4299" t="s">
        <v>48</v>
      </c>
      <c r="I4299" s="9">
        <v>45533</v>
      </c>
      <c r="J4299" s="9">
        <v>45550</v>
      </c>
      <c r="K4299" s="9">
        <v>45554</v>
      </c>
      <c r="L4299" t="s">
        <v>38</v>
      </c>
      <c r="M4299" s="5"/>
      <c r="P4299" s="4">
        <v>1</v>
      </c>
      <c r="Q4299" t="s">
        <v>28</v>
      </c>
      <c r="R4299" s="10" t="str">
        <f t="shared" si="134"/>
        <v>28-33</v>
      </c>
      <c r="S4299">
        <f t="shared" si="135"/>
        <v>21</v>
      </c>
    </row>
    <row r="4300" spans="1:19">
      <c r="A4300" t="s">
        <v>4374</v>
      </c>
      <c r="B4300" t="s">
        <v>13</v>
      </c>
      <c r="C4300" s="4">
        <v>34</v>
      </c>
      <c r="D4300" t="s">
        <v>14</v>
      </c>
      <c r="E4300" t="s">
        <v>65</v>
      </c>
      <c r="F4300" t="s">
        <v>16</v>
      </c>
      <c r="G4300" t="s">
        <v>32</v>
      </c>
      <c r="H4300" t="s">
        <v>48</v>
      </c>
      <c r="I4300" s="9">
        <v>45533</v>
      </c>
      <c r="J4300" s="9">
        <v>45551</v>
      </c>
      <c r="K4300" s="9">
        <v>45557</v>
      </c>
      <c r="L4300" t="s">
        <v>56</v>
      </c>
      <c r="M4300" s="5"/>
      <c r="P4300" s="5"/>
      <c r="Q4300" t="s">
        <v>21</v>
      </c>
      <c r="R4300" s="10" t="str">
        <f t="shared" si="134"/>
        <v>34-39</v>
      </c>
      <c r="S4300">
        <f t="shared" si="135"/>
        <v>24</v>
      </c>
    </row>
    <row r="4301" spans="1:19">
      <c r="A4301" t="s">
        <v>4375</v>
      </c>
      <c r="B4301" t="s">
        <v>30</v>
      </c>
      <c r="C4301" s="4">
        <v>22</v>
      </c>
      <c r="D4301" t="s">
        <v>14</v>
      </c>
      <c r="E4301" t="s">
        <v>65</v>
      </c>
      <c r="F4301" t="s">
        <v>106</v>
      </c>
      <c r="G4301" t="s">
        <v>27</v>
      </c>
      <c r="H4301" t="s">
        <v>37</v>
      </c>
      <c r="I4301" s="9">
        <v>45534</v>
      </c>
      <c r="J4301" s="9">
        <v>45543</v>
      </c>
      <c r="K4301" s="9">
        <v>45549</v>
      </c>
      <c r="L4301" t="s">
        <v>19</v>
      </c>
      <c r="M4301" s="4">
        <v>185083</v>
      </c>
      <c r="N4301">
        <v>4</v>
      </c>
      <c r="O4301" t="s">
        <v>20</v>
      </c>
      <c r="P4301" s="4">
        <v>3</v>
      </c>
      <c r="Q4301" t="s">
        <v>28</v>
      </c>
      <c r="R4301" s="10" t="str">
        <f t="shared" si="134"/>
        <v>22-27</v>
      </c>
      <c r="S4301">
        <f t="shared" si="135"/>
        <v>15</v>
      </c>
    </row>
    <row r="4302" spans="1:19">
      <c r="A4302" t="s">
        <v>4376</v>
      </c>
      <c r="B4302" t="s">
        <v>13</v>
      </c>
      <c r="C4302" s="4">
        <v>23</v>
      </c>
      <c r="D4302" t="s">
        <v>14</v>
      </c>
      <c r="E4302" t="s">
        <v>65</v>
      </c>
      <c r="F4302" t="s">
        <v>50</v>
      </c>
      <c r="G4302" t="s">
        <v>27</v>
      </c>
      <c r="H4302" t="s">
        <v>37</v>
      </c>
      <c r="I4302" s="9">
        <v>45534</v>
      </c>
      <c r="J4302" s="9">
        <v>45553</v>
      </c>
      <c r="K4302" s="9">
        <v>45565</v>
      </c>
      <c r="L4302" t="s">
        <v>19</v>
      </c>
      <c r="M4302" s="4">
        <v>35897</v>
      </c>
      <c r="N4302">
        <v>4.2</v>
      </c>
      <c r="O4302" t="s">
        <v>20</v>
      </c>
      <c r="P4302" s="4">
        <v>5</v>
      </c>
      <c r="Q4302" t="s">
        <v>28</v>
      </c>
      <c r="R4302" s="10" t="str">
        <f t="shared" si="134"/>
        <v>22-27</v>
      </c>
      <c r="S4302">
        <f t="shared" si="135"/>
        <v>31</v>
      </c>
    </row>
    <row r="4303" spans="1:19">
      <c r="A4303" t="s">
        <v>4377</v>
      </c>
      <c r="B4303" t="s">
        <v>23</v>
      </c>
      <c r="C4303" s="4">
        <v>34</v>
      </c>
      <c r="D4303" t="s">
        <v>129</v>
      </c>
      <c r="E4303" t="s">
        <v>205</v>
      </c>
      <c r="F4303" t="s">
        <v>61</v>
      </c>
      <c r="G4303" t="s">
        <v>27</v>
      </c>
      <c r="H4303" t="s">
        <v>67</v>
      </c>
      <c r="I4303" s="9">
        <v>45534</v>
      </c>
      <c r="J4303" s="9">
        <v>45542</v>
      </c>
      <c r="K4303" s="9">
        <v>45550</v>
      </c>
      <c r="L4303" t="s">
        <v>19</v>
      </c>
      <c r="M4303" s="4">
        <v>46689</v>
      </c>
      <c r="N4303">
        <v>3.9</v>
      </c>
      <c r="O4303" t="s">
        <v>20</v>
      </c>
      <c r="P4303" s="4">
        <v>5</v>
      </c>
      <c r="Q4303" t="s">
        <v>28</v>
      </c>
      <c r="R4303" s="10" t="str">
        <f t="shared" si="134"/>
        <v>34-39</v>
      </c>
      <c r="S4303">
        <f t="shared" si="135"/>
        <v>16</v>
      </c>
    </row>
    <row r="4304" spans="1:19">
      <c r="A4304" t="s">
        <v>4378</v>
      </c>
      <c r="B4304" t="s">
        <v>30</v>
      </c>
      <c r="C4304" s="4">
        <v>52</v>
      </c>
      <c r="D4304" t="s">
        <v>24</v>
      </c>
      <c r="E4304" t="s">
        <v>25</v>
      </c>
      <c r="F4304" t="s">
        <v>86</v>
      </c>
      <c r="G4304" t="s">
        <v>17</v>
      </c>
      <c r="H4304" t="s">
        <v>37</v>
      </c>
      <c r="I4304" s="9">
        <v>45534</v>
      </c>
      <c r="J4304" s="9">
        <v>45556</v>
      </c>
      <c r="K4304" s="9">
        <v>45560</v>
      </c>
      <c r="L4304" t="s">
        <v>145</v>
      </c>
      <c r="M4304" s="5"/>
      <c r="P4304" s="4">
        <v>5</v>
      </c>
      <c r="Q4304" t="s">
        <v>28</v>
      </c>
      <c r="R4304" s="10" t="str">
        <f t="shared" si="134"/>
        <v>52-57</v>
      </c>
      <c r="S4304">
        <f t="shared" si="135"/>
        <v>26</v>
      </c>
    </row>
    <row r="4305" spans="1:19">
      <c r="A4305" t="s">
        <v>4379</v>
      </c>
      <c r="B4305" t="s">
        <v>30</v>
      </c>
      <c r="C4305" s="4">
        <v>30</v>
      </c>
      <c r="D4305" t="s">
        <v>14</v>
      </c>
      <c r="E4305" t="s">
        <v>65</v>
      </c>
      <c r="F4305" t="s">
        <v>31</v>
      </c>
      <c r="G4305" t="s">
        <v>27</v>
      </c>
      <c r="H4305" t="s">
        <v>48</v>
      </c>
      <c r="I4305" s="9">
        <v>45535</v>
      </c>
      <c r="J4305" s="9">
        <v>45550</v>
      </c>
      <c r="K4305" s="9">
        <v>45557</v>
      </c>
      <c r="L4305" t="s">
        <v>19</v>
      </c>
      <c r="M4305" s="4">
        <v>81750</v>
      </c>
      <c r="N4305">
        <v>3.9</v>
      </c>
      <c r="O4305" t="s">
        <v>20</v>
      </c>
      <c r="P4305" s="4">
        <v>4</v>
      </c>
      <c r="Q4305" t="s">
        <v>28</v>
      </c>
      <c r="R4305" s="10" t="str">
        <f t="shared" si="134"/>
        <v>28-33</v>
      </c>
      <c r="S4305">
        <f t="shared" si="135"/>
        <v>22</v>
      </c>
    </row>
    <row r="4306" spans="1:19">
      <c r="A4306" t="s">
        <v>4380</v>
      </c>
      <c r="B4306" t="s">
        <v>30</v>
      </c>
      <c r="C4306" s="4">
        <v>32</v>
      </c>
      <c r="D4306" t="s">
        <v>24</v>
      </c>
      <c r="E4306" t="s">
        <v>43</v>
      </c>
      <c r="F4306" t="s">
        <v>96</v>
      </c>
      <c r="G4306" t="s">
        <v>17</v>
      </c>
      <c r="H4306" t="s">
        <v>18</v>
      </c>
      <c r="I4306" s="9">
        <v>45535</v>
      </c>
      <c r="J4306" s="9">
        <v>45555</v>
      </c>
      <c r="K4306" s="9">
        <v>45564</v>
      </c>
      <c r="L4306" t="s">
        <v>56</v>
      </c>
      <c r="M4306" s="5"/>
      <c r="P4306" s="4">
        <v>4</v>
      </c>
      <c r="Q4306" t="s">
        <v>28</v>
      </c>
      <c r="R4306" s="10" t="str">
        <f t="shared" si="134"/>
        <v>28-33</v>
      </c>
      <c r="S4306">
        <f t="shared" si="135"/>
        <v>29</v>
      </c>
    </row>
    <row r="4307" spans="1:19">
      <c r="A4307" t="s">
        <v>4381</v>
      </c>
      <c r="B4307" t="s">
        <v>13</v>
      </c>
      <c r="C4307" s="4">
        <v>40</v>
      </c>
      <c r="D4307" t="s">
        <v>14</v>
      </c>
      <c r="E4307" t="s">
        <v>15</v>
      </c>
      <c r="F4307" t="s">
        <v>78</v>
      </c>
      <c r="G4307" t="s">
        <v>27</v>
      </c>
      <c r="H4307" t="s">
        <v>48</v>
      </c>
      <c r="I4307" s="9">
        <v>45535</v>
      </c>
      <c r="J4307" s="9">
        <v>45550</v>
      </c>
      <c r="K4307" s="9">
        <v>45559</v>
      </c>
      <c r="L4307" t="s">
        <v>19</v>
      </c>
      <c r="M4307" s="4">
        <v>56471</v>
      </c>
      <c r="N4307">
        <v>5</v>
      </c>
      <c r="O4307" t="s">
        <v>20</v>
      </c>
      <c r="P4307" s="5"/>
      <c r="Q4307" t="s">
        <v>28</v>
      </c>
      <c r="R4307" s="10" t="str">
        <f t="shared" si="134"/>
        <v>40-45</v>
      </c>
      <c r="S4307">
        <f t="shared" si="135"/>
        <v>24</v>
      </c>
    </row>
    <row r="4308" spans="1:19">
      <c r="A4308" t="s">
        <v>4382</v>
      </c>
      <c r="B4308" t="s">
        <v>13</v>
      </c>
      <c r="C4308" s="4">
        <v>24</v>
      </c>
      <c r="D4308" t="s">
        <v>14</v>
      </c>
      <c r="E4308" t="s">
        <v>15</v>
      </c>
      <c r="F4308" t="s">
        <v>31</v>
      </c>
      <c r="G4308" t="s">
        <v>17</v>
      </c>
      <c r="H4308" t="s">
        <v>18</v>
      </c>
      <c r="I4308" s="9">
        <v>45535</v>
      </c>
      <c r="J4308" s="9">
        <v>45556</v>
      </c>
      <c r="K4308" s="9">
        <v>45564</v>
      </c>
      <c r="L4308" t="s">
        <v>38</v>
      </c>
      <c r="M4308" s="5"/>
      <c r="P4308" s="4">
        <v>2</v>
      </c>
      <c r="Q4308" t="s">
        <v>28</v>
      </c>
      <c r="R4308" s="10" t="str">
        <f t="shared" si="134"/>
        <v>22-27</v>
      </c>
      <c r="S4308">
        <f t="shared" si="135"/>
        <v>29</v>
      </c>
    </row>
    <row r="4309" spans="1:19">
      <c r="A4309" t="s">
        <v>4383</v>
      </c>
      <c r="B4309" t="s">
        <v>30</v>
      </c>
      <c r="C4309" s="4">
        <v>28</v>
      </c>
      <c r="D4309" t="s">
        <v>129</v>
      </c>
      <c r="E4309" t="s">
        <v>205</v>
      </c>
      <c r="F4309" t="s">
        <v>53</v>
      </c>
      <c r="G4309" t="s">
        <v>17</v>
      </c>
      <c r="H4309" t="s">
        <v>51</v>
      </c>
      <c r="I4309" s="9">
        <v>45535</v>
      </c>
      <c r="J4309" s="9">
        <v>45555</v>
      </c>
      <c r="K4309" s="9">
        <v>45563</v>
      </c>
      <c r="L4309" t="s">
        <v>19</v>
      </c>
      <c r="M4309" s="4">
        <v>82443</v>
      </c>
      <c r="N4309">
        <v>4.2</v>
      </c>
      <c r="O4309" t="s">
        <v>20</v>
      </c>
      <c r="P4309" s="4">
        <v>4</v>
      </c>
      <c r="Q4309" t="s">
        <v>63</v>
      </c>
      <c r="R4309" s="10" t="str">
        <f t="shared" si="134"/>
        <v>28-33</v>
      </c>
      <c r="S4309">
        <f t="shared" si="135"/>
        <v>28</v>
      </c>
    </row>
    <row r="4310" spans="1:19">
      <c r="A4310" t="s">
        <v>4384</v>
      </c>
      <c r="B4310" t="s">
        <v>30</v>
      </c>
      <c r="C4310" s="4">
        <v>24</v>
      </c>
      <c r="D4310" t="s">
        <v>24</v>
      </c>
      <c r="E4310" t="s">
        <v>25</v>
      </c>
      <c r="F4310" t="s">
        <v>53</v>
      </c>
      <c r="G4310" t="s">
        <v>27</v>
      </c>
      <c r="H4310" t="s">
        <v>48</v>
      </c>
      <c r="I4310" s="9">
        <v>45536</v>
      </c>
      <c r="J4310" s="9">
        <v>45545</v>
      </c>
      <c r="K4310" s="9">
        <v>45551</v>
      </c>
      <c r="L4310" t="s">
        <v>19</v>
      </c>
      <c r="M4310" s="4">
        <v>69139</v>
      </c>
      <c r="N4310">
        <v>3.9</v>
      </c>
      <c r="O4310" t="s">
        <v>20</v>
      </c>
      <c r="P4310" s="4">
        <v>3</v>
      </c>
      <c r="Q4310" t="s">
        <v>28</v>
      </c>
      <c r="R4310" s="10" t="str">
        <f t="shared" si="134"/>
        <v>22-27</v>
      </c>
      <c r="S4310">
        <f t="shared" si="135"/>
        <v>15</v>
      </c>
    </row>
    <row r="4311" spans="1:19">
      <c r="A4311" t="s">
        <v>4385</v>
      </c>
      <c r="B4311" t="s">
        <v>30</v>
      </c>
      <c r="C4311" s="4">
        <v>25</v>
      </c>
      <c r="D4311" t="s">
        <v>58</v>
      </c>
      <c r="E4311" t="s">
        <v>59</v>
      </c>
      <c r="F4311" t="s">
        <v>50</v>
      </c>
      <c r="G4311" t="s">
        <v>32</v>
      </c>
      <c r="H4311" t="s">
        <v>37</v>
      </c>
      <c r="I4311" s="9">
        <v>45536</v>
      </c>
      <c r="J4311" s="9">
        <v>45545</v>
      </c>
      <c r="K4311" s="9">
        <v>45553</v>
      </c>
      <c r="L4311" t="s">
        <v>19</v>
      </c>
      <c r="M4311" s="5"/>
      <c r="O4311" t="s">
        <v>45</v>
      </c>
      <c r="P4311" s="5"/>
      <c r="Q4311" t="s">
        <v>21</v>
      </c>
      <c r="R4311" s="10" t="str">
        <f t="shared" si="134"/>
        <v>22-27</v>
      </c>
      <c r="S4311">
        <f t="shared" si="135"/>
        <v>17</v>
      </c>
    </row>
    <row r="4312" spans="1:19">
      <c r="A4312" t="s">
        <v>4386</v>
      </c>
      <c r="B4312" t="s">
        <v>13</v>
      </c>
      <c r="C4312" s="4">
        <v>27</v>
      </c>
      <c r="D4312" t="s">
        <v>34</v>
      </c>
      <c r="E4312" t="s">
        <v>47</v>
      </c>
      <c r="F4312" t="s">
        <v>36</v>
      </c>
      <c r="G4312" t="s">
        <v>69</v>
      </c>
      <c r="H4312" t="s">
        <v>18</v>
      </c>
      <c r="I4312" s="9">
        <v>45536</v>
      </c>
      <c r="J4312" s="9">
        <v>45556</v>
      </c>
      <c r="K4312" s="9">
        <v>45567</v>
      </c>
      <c r="L4312" t="s">
        <v>19</v>
      </c>
      <c r="M4312" s="4">
        <v>64940</v>
      </c>
      <c r="N4312">
        <v>4.5999999999999996</v>
      </c>
      <c r="O4312" t="s">
        <v>45</v>
      </c>
      <c r="P4312" s="4">
        <v>4</v>
      </c>
      <c r="Q4312" t="s">
        <v>21</v>
      </c>
      <c r="R4312" s="10" t="str">
        <f t="shared" si="134"/>
        <v>22-27</v>
      </c>
      <c r="S4312">
        <f t="shared" si="135"/>
        <v>31</v>
      </c>
    </row>
    <row r="4313" spans="1:19">
      <c r="A4313" t="s">
        <v>4387</v>
      </c>
      <c r="B4313" t="s">
        <v>23</v>
      </c>
      <c r="C4313" s="4">
        <v>30</v>
      </c>
      <c r="D4313" t="s">
        <v>34</v>
      </c>
      <c r="E4313" t="s">
        <v>47</v>
      </c>
      <c r="F4313" t="s">
        <v>50</v>
      </c>
      <c r="G4313" t="s">
        <v>27</v>
      </c>
      <c r="H4313" t="s">
        <v>37</v>
      </c>
      <c r="I4313" s="9">
        <v>45536</v>
      </c>
      <c r="J4313" s="9">
        <v>45553</v>
      </c>
      <c r="K4313" s="9">
        <v>45564</v>
      </c>
      <c r="L4313" t="s">
        <v>38</v>
      </c>
      <c r="M4313" s="5"/>
      <c r="P4313" s="4">
        <v>4</v>
      </c>
      <c r="Q4313" t="s">
        <v>28</v>
      </c>
      <c r="R4313" s="10" t="str">
        <f t="shared" si="134"/>
        <v>28-33</v>
      </c>
      <c r="S4313">
        <f t="shared" si="135"/>
        <v>28</v>
      </c>
    </row>
    <row r="4314" spans="1:19">
      <c r="A4314" t="s">
        <v>4388</v>
      </c>
      <c r="B4314" t="s">
        <v>13</v>
      </c>
      <c r="C4314" s="4">
        <v>30</v>
      </c>
      <c r="D4314" t="s">
        <v>24</v>
      </c>
      <c r="E4314" t="s">
        <v>43</v>
      </c>
      <c r="F4314" t="s">
        <v>26</v>
      </c>
      <c r="G4314" t="s">
        <v>32</v>
      </c>
      <c r="H4314" t="s">
        <v>51</v>
      </c>
      <c r="I4314" s="9">
        <v>45536</v>
      </c>
      <c r="J4314" s="9">
        <v>45553</v>
      </c>
      <c r="K4314" s="9">
        <v>45561</v>
      </c>
      <c r="L4314" t="s">
        <v>19</v>
      </c>
      <c r="M4314" s="4">
        <v>61401</v>
      </c>
      <c r="N4314">
        <v>3.8</v>
      </c>
      <c r="O4314" t="s">
        <v>20</v>
      </c>
      <c r="P4314" s="4">
        <v>4</v>
      </c>
      <c r="Q4314" t="s">
        <v>28</v>
      </c>
      <c r="R4314" s="10" t="str">
        <f t="shared" si="134"/>
        <v>28-33</v>
      </c>
      <c r="S4314">
        <f t="shared" si="135"/>
        <v>25</v>
      </c>
    </row>
    <row r="4315" spans="1:19">
      <c r="A4315" t="s">
        <v>4389</v>
      </c>
      <c r="B4315" t="s">
        <v>30</v>
      </c>
      <c r="C4315" s="4">
        <v>26</v>
      </c>
      <c r="D4315" t="s">
        <v>24</v>
      </c>
      <c r="E4315" t="s">
        <v>43</v>
      </c>
      <c r="F4315" t="s">
        <v>96</v>
      </c>
      <c r="G4315" t="s">
        <v>27</v>
      </c>
      <c r="H4315" t="s">
        <v>37</v>
      </c>
      <c r="I4315" s="9">
        <v>45537</v>
      </c>
      <c r="J4315" s="9">
        <v>45557</v>
      </c>
      <c r="K4315" s="9">
        <v>45563</v>
      </c>
      <c r="L4315" t="s">
        <v>19</v>
      </c>
      <c r="M4315" s="4">
        <v>48634</v>
      </c>
      <c r="N4315">
        <v>3.6</v>
      </c>
      <c r="O4315" t="s">
        <v>20</v>
      </c>
      <c r="P4315" s="5"/>
      <c r="Q4315" t="s">
        <v>28</v>
      </c>
      <c r="R4315" s="10" t="str">
        <f t="shared" si="134"/>
        <v>22-27</v>
      </c>
      <c r="S4315">
        <f t="shared" si="135"/>
        <v>26</v>
      </c>
    </row>
    <row r="4316" spans="1:19">
      <c r="A4316" t="s">
        <v>4390</v>
      </c>
      <c r="B4316" t="s">
        <v>23</v>
      </c>
      <c r="C4316" s="4">
        <v>31</v>
      </c>
      <c r="D4316" t="s">
        <v>83</v>
      </c>
      <c r="E4316" t="s">
        <v>117</v>
      </c>
      <c r="F4316" t="s">
        <v>31</v>
      </c>
      <c r="G4316" t="s">
        <v>17</v>
      </c>
      <c r="H4316" t="s">
        <v>37</v>
      </c>
      <c r="I4316" s="9">
        <v>45537</v>
      </c>
      <c r="J4316" s="9">
        <v>45558</v>
      </c>
      <c r="K4316" s="9">
        <v>45564</v>
      </c>
      <c r="L4316" t="s">
        <v>19</v>
      </c>
      <c r="M4316" s="4">
        <v>87072</v>
      </c>
      <c r="N4316">
        <v>4.7</v>
      </c>
      <c r="O4316" t="s">
        <v>20</v>
      </c>
      <c r="P4316" s="4">
        <v>5</v>
      </c>
      <c r="Q4316" t="s">
        <v>28</v>
      </c>
      <c r="R4316" s="10" t="str">
        <f t="shared" si="134"/>
        <v>28-33</v>
      </c>
      <c r="S4316">
        <f t="shared" si="135"/>
        <v>27</v>
      </c>
    </row>
    <row r="4317" spans="1:19">
      <c r="A4317" t="s">
        <v>4391</v>
      </c>
      <c r="B4317" t="s">
        <v>13</v>
      </c>
      <c r="C4317" s="4">
        <v>29</v>
      </c>
      <c r="D4317" t="s">
        <v>14</v>
      </c>
      <c r="E4317" t="s">
        <v>15</v>
      </c>
      <c r="F4317" t="s">
        <v>36</v>
      </c>
      <c r="G4317" t="s">
        <v>27</v>
      </c>
      <c r="H4317" t="s">
        <v>18</v>
      </c>
      <c r="I4317" s="9">
        <v>45537</v>
      </c>
      <c r="J4317" s="9">
        <v>45546</v>
      </c>
      <c r="K4317" s="9">
        <v>45552</v>
      </c>
      <c r="L4317" t="s">
        <v>75</v>
      </c>
      <c r="M4317" s="5"/>
      <c r="P4317" s="4">
        <v>2</v>
      </c>
      <c r="Q4317" t="s">
        <v>21</v>
      </c>
      <c r="R4317" s="10" t="str">
        <f t="shared" si="134"/>
        <v>28-33</v>
      </c>
      <c r="S4317">
        <f t="shared" si="135"/>
        <v>15</v>
      </c>
    </row>
    <row r="4318" spans="1:19">
      <c r="A4318" t="s">
        <v>4392</v>
      </c>
      <c r="B4318" t="s">
        <v>30</v>
      </c>
      <c r="C4318" s="4">
        <v>25</v>
      </c>
      <c r="D4318" t="s">
        <v>24</v>
      </c>
      <c r="E4318" t="s">
        <v>43</v>
      </c>
      <c r="F4318" t="s">
        <v>50</v>
      </c>
      <c r="G4318" t="s">
        <v>69</v>
      </c>
      <c r="H4318" t="s">
        <v>18</v>
      </c>
      <c r="I4318" s="9">
        <v>45537</v>
      </c>
      <c r="J4318" s="9">
        <v>45558</v>
      </c>
      <c r="K4318" s="9">
        <v>45566</v>
      </c>
      <c r="L4318" t="s">
        <v>38</v>
      </c>
      <c r="M4318" s="5"/>
      <c r="P4318" s="5"/>
      <c r="Q4318" t="s">
        <v>21</v>
      </c>
      <c r="R4318" s="10" t="str">
        <f t="shared" si="134"/>
        <v>22-27</v>
      </c>
      <c r="S4318">
        <f t="shared" si="135"/>
        <v>29</v>
      </c>
    </row>
    <row r="4319" spans="1:19">
      <c r="A4319" t="s">
        <v>4393</v>
      </c>
      <c r="B4319" t="s">
        <v>13</v>
      </c>
      <c r="C4319" s="4">
        <v>24</v>
      </c>
      <c r="D4319" t="s">
        <v>40</v>
      </c>
      <c r="E4319" t="s">
        <v>41</v>
      </c>
      <c r="F4319" t="s">
        <v>53</v>
      </c>
      <c r="G4319" t="s">
        <v>27</v>
      </c>
      <c r="H4319" t="s">
        <v>37</v>
      </c>
      <c r="I4319" s="9">
        <v>45537</v>
      </c>
      <c r="J4319" s="9">
        <v>45553</v>
      </c>
      <c r="K4319" s="9">
        <v>45563</v>
      </c>
      <c r="L4319" t="s">
        <v>19</v>
      </c>
      <c r="M4319" s="4">
        <v>65493</v>
      </c>
      <c r="N4319">
        <v>4.5</v>
      </c>
      <c r="O4319" t="s">
        <v>20</v>
      </c>
      <c r="P4319" s="4">
        <v>4</v>
      </c>
      <c r="Q4319" t="s">
        <v>28</v>
      </c>
      <c r="R4319" s="10" t="str">
        <f t="shared" si="134"/>
        <v>22-27</v>
      </c>
      <c r="S4319">
        <f t="shared" si="135"/>
        <v>26</v>
      </c>
    </row>
    <row r="4320" spans="1:19">
      <c r="A4320" t="s">
        <v>4394</v>
      </c>
      <c r="B4320" t="s">
        <v>13</v>
      </c>
      <c r="C4320" s="4">
        <v>38</v>
      </c>
      <c r="D4320" t="s">
        <v>40</v>
      </c>
      <c r="E4320" t="s">
        <v>41</v>
      </c>
      <c r="F4320" t="s">
        <v>73</v>
      </c>
      <c r="G4320" t="s">
        <v>32</v>
      </c>
      <c r="H4320" t="s">
        <v>18</v>
      </c>
      <c r="I4320" s="9">
        <v>45537</v>
      </c>
      <c r="J4320" s="9">
        <v>45545</v>
      </c>
      <c r="K4320" s="9">
        <v>45553</v>
      </c>
      <c r="L4320" t="s">
        <v>19</v>
      </c>
      <c r="M4320" s="4">
        <v>209058</v>
      </c>
      <c r="N4320">
        <v>3.5</v>
      </c>
      <c r="O4320" t="s">
        <v>45</v>
      </c>
      <c r="P4320" s="5"/>
      <c r="Q4320" t="s">
        <v>28</v>
      </c>
      <c r="R4320" s="10" t="str">
        <f t="shared" si="134"/>
        <v>34-39</v>
      </c>
      <c r="S4320">
        <f t="shared" si="135"/>
        <v>16</v>
      </c>
    </row>
    <row r="4321" spans="1:19">
      <c r="A4321" t="s">
        <v>4395</v>
      </c>
      <c r="B4321" t="s">
        <v>13</v>
      </c>
      <c r="C4321" s="4">
        <v>25</v>
      </c>
      <c r="D4321" t="s">
        <v>40</v>
      </c>
      <c r="E4321" t="s">
        <v>41</v>
      </c>
      <c r="F4321" t="s">
        <v>36</v>
      </c>
      <c r="G4321" t="s">
        <v>32</v>
      </c>
      <c r="H4321" t="s">
        <v>51</v>
      </c>
      <c r="I4321" s="9">
        <v>45537</v>
      </c>
      <c r="J4321" s="9">
        <v>45553</v>
      </c>
      <c r="K4321" s="9">
        <v>45560</v>
      </c>
      <c r="L4321" t="s">
        <v>19</v>
      </c>
      <c r="M4321" s="4">
        <v>56455</v>
      </c>
      <c r="N4321">
        <v>4.4000000000000004</v>
      </c>
      <c r="O4321" t="s">
        <v>20</v>
      </c>
      <c r="P4321" s="4">
        <v>3</v>
      </c>
      <c r="Q4321" t="s">
        <v>28</v>
      </c>
      <c r="R4321" s="10" t="str">
        <f t="shared" si="134"/>
        <v>22-27</v>
      </c>
      <c r="S4321">
        <f t="shared" si="135"/>
        <v>23</v>
      </c>
    </row>
    <row r="4322" spans="1:19">
      <c r="A4322" t="s">
        <v>4396</v>
      </c>
      <c r="B4322" t="s">
        <v>30</v>
      </c>
      <c r="C4322" s="4">
        <v>26</v>
      </c>
      <c r="D4322" t="s">
        <v>14</v>
      </c>
      <c r="E4322" t="s">
        <v>15</v>
      </c>
      <c r="F4322" t="s">
        <v>16</v>
      </c>
      <c r="G4322" t="s">
        <v>27</v>
      </c>
      <c r="H4322" t="s">
        <v>18</v>
      </c>
      <c r="I4322" s="9">
        <v>45538</v>
      </c>
      <c r="J4322" s="9">
        <v>45547</v>
      </c>
      <c r="K4322" s="9">
        <v>45551</v>
      </c>
      <c r="L4322" t="s">
        <v>19</v>
      </c>
      <c r="M4322" s="4">
        <v>56174</v>
      </c>
      <c r="N4322">
        <v>4.9000000000000004</v>
      </c>
      <c r="O4322" t="s">
        <v>20</v>
      </c>
      <c r="P4322" s="4">
        <v>4</v>
      </c>
      <c r="Q4322" t="s">
        <v>28</v>
      </c>
      <c r="R4322" s="10" t="str">
        <f t="shared" si="134"/>
        <v>22-27</v>
      </c>
      <c r="S4322">
        <f t="shared" si="135"/>
        <v>13</v>
      </c>
    </row>
    <row r="4323" spans="1:19">
      <c r="A4323" t="s">
        <v>4397</v>
      </c>
      <c r="B4323" t="s">
        <v>23</v>
      </c>
      <c r="C4323" s="4">
        <v>32</v>
      </c>
      <c r="D4323" t="s">
        <v>24</v>
      </c>
      <c r="E4323" t="s">
        <v>43</v>
      </c>
      <c r="F4323" t="s">
        <v>44</v>
      </c>
      <c r="G4323" t="s">
        <v>27</v>
      </c>
      <c r="H4323" t="s">
        <v>18</v>
      </c>
      <c r="I4323" s="9">
        <v>45538</v>
      </c>
      <c r="J4323" s="9">
        <v>45548</v>
      </c>
      <c r="K4323" s="9">
        <v>45555</v>
      </c>
      <c r="L4323" t="s">
        <v>56</v>
      </c>
      <c r="M4323" s="5"/>
      <c r="P4323" s="4">
        <v>4</v>
      </c>
      <c r="Q4323" t="s">
        <v>63</v>
      </c>
      <c r="R4323" s="10" t="str">
        <f t="shared" si="134"/>
        <v>28-33</v>
      </c>
      <c r="S4323">
        <f t="shared" si="135"/>
        <v>17</v>
      </c>
    </row>
    <row r="4324" spans="1:19">
      <c r="A4324" t="s">
        <v>4398</v>
      </c>
      <c r="B4324" t="s">
        <v>30</v>
      </c>
      <c r="C4324" s="4">
        <v>24</v>
      </c>
      <c r="D4324" t="s">
        <v>34</v>
      </c>
      <c r="E4324" t="s">
        <v>47</v>
      </c>
      <c r="F4324" t="s">
        <v>44</v>
      </c>
      <c r="G4324" t="s">
        <v>32</v>
      </c>
      <c r="H4324" t="s">
        <v>37</v>
      </c>
      <c r="I4324" s="9">
        <v>45538</v>
      </c>
      <c r="J4324" s="9">
        <v>45556</v>
      </c>
      <c r="K4324" s="9">
        <v>45564</v>
      </c>
      <c r="L4324" t="s">
        <v>19</v>
      </c>
      <c r="M4324" s="4">
        <v>72086</v>
      </c>
      <c r="N4324">
        <v>4.9000000000000004</v>
      </c>
      <c r="O4324" t="s">
        <v>20</v>
      </c>
      <c r="P4324" s="4">
        <v>4</v>
      </c>
      <c r="Q4324" t="s">
        <v>28</v>
      </c>
      <c r="R4324" s="10" t="str">
        <f t="shared" si="134"/>
        <v>22-27</v>
      </c>
      <c r="S4324">
        <f t="shared" si="135"/>
        <v>26</v>
      </c>
    </row>
    <row r="4325" spans="1:19">
      <c r="A4325" t="s">
        <v>4399</v>
      </c>
      <c r="B4325" t="s">
        <v>13</v>
      </c>
      <c r="C4325" s="4">
        <v>37</v>
      </c>
      <c r="D4325" t="s">
        <v>14</v>
      </c>
      <c r="E4325" t="s">
        <v>65</v>
      </c>
      <c r="F4325" t="s">
        <v>26</v>
      </c>
      <c r="G4325" t="s">
        <v>27</v>
      </c>
      <c r="H4325" t="s">
        <v>37</v>
      </c>
      <c r="I4325" s="9">
        <v>45539</v>
      </c>
      <c r="J4325" s="9">
        <v>45548</v>
      </c>
      <c r="K4325" s="9">
        <v>45554</v>
      </c>
      <c r="L4325" t="s">
        <v>19</v>
      </c>
      <c r="M4325" s="4">
        <v>72618</v>
      </c>
      <c r="N4325">
        <v>4.2</v>
      </c>
      <c r="O4325" t="s">
        <v>20</v>
      </c>
      <c r="P4325" s="5"/>
      <c r="Q4325" t="s">
        <v>28</v>
      </c>
      <c r="R4325" s="10" t="str">
        <f t="shared" si="134"/>
        <v>34-39</v>
      </c>
      <c r="S4325">
        <f t="shared" si="135"/>
        <v>15</v>
      </c>
    </row>
    <row r="4326" spans="1:19">
      <c r="A4326" t="s">
        <v>4400</v>
      </c>
      <c r="B4326" t="s">
        <v>30</v>
      </c>
      <c r="C4326" s="4">
        <v>24</v>
      </c>
      <c r="D4326" t="s">
        <v>14</v>
      </c>
      <c r="E4326" t="s">
        <v>65</v>
      </c>
      <c r="F4326" t="s">
        <v>78</v>
      </c>
      <c r="G4326" t="s">
        <v>69</v>
      </c>
      <c r="H4326" t="s">
        <v>18</v>
      </c>
      <c r="I4326" s="9">
        <v>45539</v>
      </c>
      <c r="J4326" s="9">
        <v>45560</v>
      </c>
      <c r="K4326" s="9">
        <v>45564</v>
      </c>
      <c r="L4326" t="s">
        <v>38</v>
      </c>
      <c r="M4326" s="5"/>
      <c r="P4326" s="4">
        <v>1</v>
      </c>
      <c r="Q4326" t="s">
        <v>28</v>
      </c>
      <c r="R4326" s="10" t="str">
        <f t="shared" si="134"/>
        <v>22-27</v>
      </c>
      <c r="S4326">
        <f t="shared" si="135"/>
        <v>25</v>
      </c>
    </row>
    <row r="4327" spans="1:19">
      <c r="A4327" t="s">
        <v>4401</v>
      </c>
      <c r="B4327" t="s">
        <v>23</v>
      </c>
      <c r="C4327" s="4">
        <v>34</v>
      </c>
      <c r="D4327" t="s">
        <v>14</v>
      </c>
      <c r="E4327" t="s">
        <v>15</v>
      </c>
      <c r="F4327" t="s">
        <v>26</v>
      </c>
      <c r="G4327" t="s">
        <v>69</v>
      </c>
      <c r="H4327" t="s">
        <v>18</v>
      </c>
      <c r="I4327" s="9">
        <v>45539</v>
      </c>
      <c r="J4327" s="9">
        <v>45550</v>
      </c>
      <c r="K4327" s="9">
        <v>45558</v>
      </c>
      <c r="L4327" t="s">
        <v>19</v>
      </c>
      <c r="M4327" s="4">
        <v>70979</v>
      </c>
      <c r="N4327">
        <v>4.7</v>
      </c>
      <c r="O4327" t="s">
        <v>20</v>
      </c>
      <c r="P4327" s="4">
        <v>5</v>
      </c>
      <c r="Q4327" t="s">
        <v>28</v>
      </c>
      <c r="R4327" s="10" t="str">
        <f t="shared" si="134"/>
        <v>34-39</v>
      </c>
      <c r="S4327">
        <f t="shared" si="135"/>
        <v>19</v>
      </c>
    </row>
    <row r="4328" spans="1:19">
      <c r="A4328" t="s">
        <v>4402</v>
      </c>
      <c r="B4328" t="s">
        <v>13</v>
      </c>
      <c r="C4328" s="4">
        <v>26</v>
      </c>
      <c r="D4328" t="s">
        <v>231</v>
      </c>
      <c r="E4328" t="s">
        <v>232</v>
      </c>
      <c r="F4328" t="s">
        <v>31</v>
      </c>
      <c r="G4328" t="s">
        <v>17</v>
      </c>
      <c r="H4328" t="s">
        <v>18</v>
      </c>
      <c r="I4328" s="9">
        <v>45539</v>
      </c>
      <c r="J4328" s="9">
        <v>45561</v>
      </c>
      <c r="K4328" s="9">
        <v>45570</v>
      </c>
      <c r="L4328" t="s">
        <v>19</v>
      </c>
      <c r="M4328" s="4">
        <v>81614</v>
      </c>
      <c r="N4328">
        <v>4.9000000000000004</v>
      </c>
      <c r="O4328" t="s">
        <v>20</v>
      </c>
      <c r="P4328" s="4">
        <v>4</v>
      </c>
      <c r="Q4328" t="s">
        <v>28</v>
      </c>
      <c r="R4328" s="10" t="str">
        <f t="shared" si="134"/>
        <v>22-27</v>
      </c>
      <c r="S4328">
        <f t="shared" si="135"/>
        <v>31</v>
      </c>
    </row>
    <row r="4329" spans="1:19">
      <c r="A4329" t="s">
        <v>4403</v>
      </c>
      <c r="B4329" t="s">
        <v>23</v>
      </c>
      <c r="C4329" s="4">
        <v>35</v>
      </c>
      <c r="D4329" t="s">
        <v>83</v>
      </c>
      <c r="E4329" t="s">
        <v>117</v>
      </c>
      <c r="F4329" t="s">
        <v>106</v>
      </c>
      <c r="G4329" t="s">
        <v>17</v>
      </c>
      <c r="H4329" t="s">
        <v>18</v>
      </c>
      <c r="I4329" s="9">
        <v>45539</v>
      </c>
      <c r="J4329" s="9">
        <v>45552</v>
      </c>
      <c r="K4329" s="9">
        <v>45564</v>
      </c>
      <c r="L4329" t="s">
        <v>38</v>
      </c>
      <c r="M4329" s="5"/>
      <c r="P4329" s="4">
        <v>4</v>
      </c>
      <c r="Q4329" t="s">
        <v>28</v>
      </c>
      <c r="R4329" s="10" t="str">
        <f t="shared" si="134"/>
        <v>34-39</v>
      </c>
      <c r="S4329">
        <f t="shared" si="135"/>
        <v>25</v>
      </c>
    </row>
    <row r="4330" spans="1:19">
      <c r="A4330" t="s">
        <v>4404</v>
      </c>
      <c r="B4330" t="s">
        <v>13</v>
      </c>
      <c r="C4330" s="4">
        <v>34</v>
      </c>
      <c r="D4330" t="s">
        <v>24</v>
      </c>
      <c r="E4330" t="s">
        <v>43</v>
      </c>
      <c r="F4330" t="s">
        <v>61</v>
      </c>
      <c r="G4330" t="s">
        <v>27</v>
      </c>
      <c r="H4330" t="s">
        <v>37</v>
      </c>
      <c r="I4330" s="9">
        <v>45540</v>
      </c>
      <c r="J4330" s="9">
        <v>45550</v>
      </c>
      <c r="K4330" s="9">
        <v>45562</v>
      </c>
      <c r="L4330" t="s">
        <v>19</v>
      </c>
      <c r="M4330" s="4">
        <v>51394</v>
      </c>
      <c r="N4330">
        <v>3.9</v>
      </c>
      <c r="O4330" t="s">
        <v>20</v>
      </c>
      <c r="P4330" s="4">
        <v>3</v>
      </c>
      <c r="Q4330" t="s">
        <v>28</v>
      </c>
      <c r="R4330" s="10" t="str">
        <f t="shared" si="134"/>
        <v>34-39</v>
      </c>
      <c r="S4330">
        <f t="shared" si="135"/>
        <v>22</v>
      </c>
    </row>
    <row r="4331" spans="1:19">
      <c r="A4331" t="s">
        <v>4405</v>
      </c>
      <c r="B4331" t="s">
        <v>30</v>
      </c>
      <c r="C4331" s="4">
        <v>27</v>
      </c>
      <c r="D4331" t="s">
        <v>24</v>
      </c>
      <c r="E4331" t="s">
        <v>25</v>
      </c>
      <c r="F4331" t="s">
        <v>78</v>
      </c>
      <c r="G4331" t="s">
        <v>69</v>
      </c>
      <c r="H4331" t="s">
        <v>18</v>
      </c>
      <c r="I4331" s="9">
        <v>45540</v>
      </c>
      <c r="J4331" s="9">
        <v>45559</v>
      </c>
      <c r="K4331" s="9">
        <v>45569</v>
      </c>
      <c r="L4331" t="s">
        <v>19</v>
      </c>
      <c r="M4331" s="5"/>
      <c r="O4331" t="s">
        <v>20</v>
      </c>
      <c r="P4331" s="4">
        <v>2</v>
      </c>
      <c r="Q4331" t="s">
        <v>28</v>
      </c>
      <c r="R4331" s="10" t="str">
        <f t="shared" si="134"/>
        <v>22-27</v>
      </c>
      <c r="S4331">
        <f t="shared" si="135"/>
        <v>29</v>
      </c>
    </row>
    <row r="4332" spans="1:19">
      <c r="A4332" t="s">
        <v>4406</v>
      </c>
      <c r="B4332" t="s">
        <v>13</v>
      </c>
      <c r="C4332" s="4">
        <v>25</v>
      </c>
      <c r="D4332" t="s">
        <v>34</v>
      </c>
      <c r="E4332" t="s">
        <v>35</v>
      </c>
      <c r="F4332" t="s">
        <v>16</v>
      </c>
      <c r="G4332" t="s">
        <v>27</v>
      </c>
      <c r="H4332" t="s">
        <v>37</v>
      </c>
      <c r="I4332" s="9">
        <v>45540</v>
      </c>
      <c r="J4332" s="9">
        <v>45552</v>
      </c>
      <c r="K4332" s="9">
        <v>45563</v>
      </c>
      <c r="L4332" t="s">
        <v>19</v>
      </c>
      <c r="M4332" s="4">
        <v>63064</v>
      </c>
      <c r="N4332">
        <v>4.3</v>
      </c>
      <c r="O4332" t="s">
        <v>45</v>
      </c>
      <c r="P4332" s="5"/>
      <c r="Q4332" t="s">
        <v>21</v>
      </c>
      <c r="R4332" s="10" t="str">
        <f t="shared" si="134"/>
        <v>22-27</v>
      </c>
      <c r="S4332">
        <f t="shared" si="135"/>
        <v>23</v>
      </c>
    </row>
    <row r="4333" spans="1:19">
      <c r="A4333" t="s">
        <v>4407</v>
      </c>
      <c r="B4333" t="s">
        <v>13</v>
      </c>
      <c r="C4333" s="4">
        <v>37</v>
      </c>
      <c r="D4333" t="s">
        <v>83</v>
      </c>
      <c r="E4333" t="s">
        <v>117</v>
      </c>
      <c r="F4333" t="s">
        <v>78</v>
      </c>
      <c r="G4333" t="s">
        <v>27</v>
      </c>
      <c r="H4333" t="s">
        <v>51</v>
      </c>
      <c r="I4333" s="9">
        <v>45541</v>
      </c>
      <c r="J4333" s="9">
        <v>45560</v>
      </c>
      <c r="K4333" s="9">
        <v>45566</v>
      </c>
      <c r="L4333" t="s">
        <v>19</v>
      </c>
      <c r="M4333" s="5"/>
      <c r="O4333" t="s">
        <v>45</v>
      </c>
      <c r="P4333" s="4">
        <v>4</v>
      </c>
      <c r="Q4333" t="s">
        <v>21</v>
      </c>
      <c r="R4333" s="10" t="str">
        <f t="shared" si="134"/>
        <v>34-39</v>
      </c>
      <c r="S4333">
        <f t="shared" si="135"/>
        <v>25</v>
      </c>
    </row>
    <row r="4334" spans="1:19">
      <c r="A4334" t="s">
        <v>4408</v>
      </c>
      <c r="B4334" t="s">
        <v>13</v>
      </c>
      <c r="C4334" s="4">
        <v>26</v>
      </c>
      <c r="D4334" t="s">
        <v>14</v>
      </c>
      <c r="E4334" t="s">
        <v>15</v>
      </c>
      <c r="F4334" t="s">
        <v>31</v>
      </c>
      <c r="G4334" t="s">
        <v>27</v>
      </c>
      <c r="H4334" t="s">
        <v>37</v>
      </c>
      <c r="I4334" s="9">
        <v>45541</v>
      </c>
      <c r="J4334" s="9">
        <v>45556</v>
      </c>
      <c r="K4334" s="9">
        <v>45565</v>
      </c>
      <c r="L4334" t="s">
        <v>75</v>
      </c>
      <c r="M4334" s="5"/>
      <c r="P4334" s="4">
        <v>3</v>
      </c>
      <c r="Q4334" t="s">
        <v>28</v>
      </c>
      <c r="R4334" s="10" t="str">
        <f t="shared" si="134"/>
        <v>22-27</v>
      </c>
      <c r="S4334">
        <f t="shared" si="135"/>
        <v>24</v>
      </c>
    </row>
    <row r="4335" spans="1:19">
      <c r="A4335" t="s">
        <v>4409</v>
      </c>
      <c r="B4335" t="s">
        <v>30</v>
      </c>
      <c r="C4335" s="4">
        <v>37</v>
      </c>
      <c r="D4335" t="s">
        <v>14</v>
      </c>
      <c r="E4335" t="s">
        <v>15</v>
      </c>
      <c r="F4335" t="s">
        <v>26</v>
      </c>
      <c r="G4335" t="s">
        <v>66</v>
      </c>
      <c r="H4335" t="s">
        <v>18</v>
      </c>
      <c r="I4335" s="9">
        <v>45541</v>
      </c>
      <c r="J4335" s="9">
        <v>45561</v>
      </c>
      <c r="K4335" s="9">
        <v>45567</v>
      </c>
      <c r="L4335" t="s">
        <v>19</v>
      </c>
      <c r="M4335" s="4">
        <v>58363</v>
      </c>
      <c r="N4335">
        <v>4.5999999999999996</v>
      </c>
      <c r="O4335" t="s">
        <v>20</v>
      </c>
      <c r="P4335" s="4">
        <v>4</v>
      </c>
      <c r="Q4335" t="s">
        <v>28</v>
      </c>
      <c r="R4335" s="10" t="str">
        <f t="shared" si="134"/>
        <v>34-39</v>
      </c>
      <c r="S4335">
        <f t="shared" si="135"/>
        <v>26</v>
      </c>
    </row>
    <row r="4336" spans="1:19">
      <c r="A4336" t="s">
        <v>4410</v>
      </c>
      <c r="B4336" t="s">
        <v>13</v>
      </c>
      <c r="C4336" s="4">
        <v>23</v>
      </c>
      <c r="D4336" t="s">
        <v>83</v>
      </c>
      <c r="E4336" t="s">
        <v>84</v>
      </c>
      <c r="F4336" t="s">
        <v>53</v>
      </c>
      <c r="G4336" t="s">
        <v>27</v>
      </c>
      <c r="H4336" t="s">
        <v>37</v>
      </c>
      <c r="I4336" s="9">
        <v>45541</v>
      </c>
      <c r="J4336" s="9">
        <v>45557</v>
      </c>
      <c r="K4336" s="9">
        <v>45569</v>
      </c>
      <c r="L4336" t="s">
        <v>19</v>
      </c>
      <c r="M4336" s="4">
        <v>65466</v>
      </c>
      <c r="N4336">
        <v>4.2</v>
      </c>
      <c r="O4336" t="s">
        <v>20</v>
      </c>
      <c r="P4336" s="4">
        <v>5</v>
      </c>
      <c r="Q4336" t="s">
        <v>28</v>
      </c>
      <c r="R4336" s="10" t="str">
        <f t="shared" si="134"/>
        <v>22-27</v>
      </c>
      <c r="S4336">
        <f t="shared" si="135"/>
        <v>28</v>
      </c>
    </row>
    <row r="4337" spans="1:19">
      <c r="A4337" t="s">
        <v>4411</v>
      </c>
      <c r="B4337" t="s">
        <v>13</v>
      </c>
      <c r="C4337" s="4">
        <v>28</v>
      </c>
      <c r="D4337" t="s">
        <v>14</v>
      </c>
      <c r="E4337" t="s">
        <v>15</v>
      </c>
      <c r="F4337" t="s">
        <v>36</v>
      </c>
      <c r="G4337" t="s">
        <v>69</v>
      </c>
      <c r="H4337" t="s">
        <v>18</v>
      </c>
      <c r="I4337" s="9">
        <v>45542</v>
      </c>
      <c r="J4337" s="9">
        <v>45557</v>
      </c>
      <c r="K4337" s="9">
        <v>45566</v>
      </c>
      <c r="L4337" t="s">
        <v>38</v>
      </c>
      <c r="M4337" s="5"/>
      <c r="P4337" s="5"/>
      <c r="Q4337" t="s">
        <v>28</v>
      </c>
      <c r="R4337" s="10" t="str">
        <f t="shared" si="134"/>
        <v>28-33</v>
      </c>
      <c r="S4337">
        <f t="shared" si="135"/>
        <v>24</v>
      </c>
    </row>
    <row r="4338" spans="1:19">
      <c r="A4338" t="s">
        <v>4412</v>
      </c>
      <c r="B4338" t="s">
        <v>30</v>
      </c>
      <c r="C4338" s="4">
        <v>25</v>
      </c>
      <c r="D4338" t="s">
        <v>14</v>
      </c>
      <c r="E4338" t="s">
        <v>15</v>
      </c>
      <c r="F4338" t="s">
        <v>26</v>
      </c>
      <c r="G4338" t="s">
        <v>17</v>
      </c>
      <c r="H4338" t="s">
        <v>18</v>
      </c>
      <c r="I4338" s="9">
        <v>45542</v>
      </c>
      <c r="J4338" s="9">
        <v>45561</v>
      </c>
      <c r="K4338" s="9">
        <v>45573</v>
      </c>
      <c r="L4338" t="s">
        <v>19</v>
      </c>
      <c r="M4338" s="5"/>
      <c r="O4338" t="s">
        <v>20</v>
      </c>
      <c r="P4338" s="5"/>
      <c r="Q4338" t="s">
        <v>28</v>
      </c>
      <c r="R4338" s="10" t="str">
        <f t="shared" si="134"/>
        <v>22-27</v>
      </c>
      <c r="S4338">
        <f t="shared" si="135"/>
        <v>31</v>
      </c>
    </row>
    <row r="4339" spans="1:19">
      <c r="A4339" t="s">
        <v>4413</v>
      </c>
      <c r="B4339" t="s">
        <v>23</v>
      </c>
      <c r="C4339" s="4">
        <v>28</v>
      </c>
      <c r="D4339" t="s">
        <v>14</v>
      </c>
      <c r="E4339" t="s">
        <v>65</v>
      </c>
      <c r="F4339" t="s">
        <v>78</v>
      </c>
      <c r="G4339" t="s">
        <v>27</v>
      </c>
      <c r="H4339" t="s">
        <v>37</v>
      </c>
      <c r="I4339" s="9">
        <v>45542</v>
      </c>
      <c r="J4339" s="9">
        <v>45563</v>
      </c>
      <c r="K4339" s="9">
        <v>45572</v>
      </c>
      <c r="L4339" t="s">
        <v>75</v>
      </c>
      <c r="M4339" s="5"/>
      <c r="P4339" s="4">
        <v>5</v>
      </c>
      <c r="Q4339" t="s">
        <v>21</v>
      </c>
      <c r="R4339" s="10" t="str">
        <f t="shared" si="134"/>
        <v>28-33</v>
      </c>
      <c r="S4339">
        <f t="shared" si="135"/>
        <v>30</v>
      </c>
    </row>
    <row r="4340" spans="1:19">
      <c r="A4340" t="s">
        <v>4414</v>
      </c>
      <c r="B4340" t="s">
        <v>13</v>
      </c>
      <c r="C4340" s="4">
        <v>35</v>
      </c>
      <c r="D4340" t="s">
        <v>24</v>
      </c>
      <c r="E4340" t="s">
        <v>25</v>
      </c>
      <c r="F4340" t="s">
        <v>26</v>
      </c>
      <c r="G4340" t="s">
        <v>32</v>
      </c>
      <c r="H4340" t="s">
        <v>18</v>
      </c>
      <c r="I4340" s="9">
        <v>45542</v>
      </c>
      <c r="J4340" s="9">
        <v>45551</v>
      </c>
      <c r="K4340" s="9">
        <v>45561</v>
      </c>
      <c r="L4340" t="s">
        <v>19</v>
      </c>
      <c r="M4340" s="4">
        <v>61518</v>
      </c>
      <c r="N4340">
        <v>3.5</v>
      </c>
      <c r="O4340" t="s">
        <v>20</v>
      </c>
      <c r="P4340" s="4">
        <v>5</v>
      </c>
      <c r="Q4340" t="s">
        <v>28</v>
      </c>
      <c r="R4340" s="10" t="str">
        <f t="shared" si="134"/>
        <v>34-39</v>
      </c>
      <c r="S4340">
        <f t="shared" si="135"/>
        <v>19</v>
      </c>
    </row>
    <row r="4341" spans="1:19">
      <c r="A4341" t="s">
        <v>4415</v>
      </c>
      <c r="B4341" t="s">
        <v>13</v>
      </c>
      <c r="C4341" s="4">
        <v>22</v>
      </c>
      <c r="D4341" t="s">
        <v>14</v>
      </c>
      <c r="E4341" t="s">
        <v>65</v>
      </c>
      <c r="F4341" t="s">
        <v>26</v>
      </c>
      <c r="G4341" t="s">
        <v>27</v>
      </c>
      <c r="H4341" t="s">
        <v>18</v>
      </c>
      <c r="I4341" s="9">
        <v>45542</v>
      </c>
      <c r="J4341" s="9">
        <v>45552</v>
      </c>
      <c r="K4341" s="9">
        <v>45563</v>
      </c>
      <c r="L4341" t="s">
        <v>19</v>
      </c>
      <c r="M4341" s="4">
        <v>74317</v>
      </c>
      <c r="N4341">
        <v>4.4000000000000004</v>
      </c>
      <c r="O4341" t="s">
        <v>20</v>
      </c>
      <c r="P4341" s="4">
        <v>4</v>
      </c>
      <c r="Q4341" t="s">
        <v>28</v>
      </c>
      <c r="R4341" s="10" t="str">
        <f t="shared" si="134"/>
        <v>22-27</v>
      </c>
      <c r="S4341">
        <f t="shared" si="135"/>
        <v>21</v>
      </c>
    </row>
    <row r="4342" spans="1:19">
      <c r="A4342" t="s">
        <v>4416</v>
      </c>
      <c r="B4342" t="s">
        <v>13</v>
      </c>
      <c r="C4342" s="4">
        <v>47</v>
      </c>
      <c r="D4342" t="s">
        <v>14</v>
      </c>
      <c r="E4342" t="s">
        <v>15</v>
      </c>
      <c r="F4342" t="s">
        <v>31</v>
      </c>
      <c r="G4342" t="s">
        <v>27</v>
      </c>
      <c r="H4342" t="s">
        <v>51</v>
      </c>
      <c r="I4342" s="9">
        <v>45542</v>
      </c>
      <c r="J4342" s="9">
        <v>45560</v>
      </c>
      <c r="K4342" s="9">
        <v>45566</v>
      </c>
      <c r="L4342" t="s">
        <v>38</v>
      </c>
      <c r="M4342" s="5"/>
      <c r="P4342" s="4">
        <v>3</v>
      </c>
      <c r="Q4342" t="s">
        <v>21</v>
      </c>
      <c r="R4342" s="10" t="str">
        <f t="shared" si="134"/>
        <v>46-51</v>
      </c>
      <c r="S4342">
        <f t="shared" si="135"/>
        <v>24</v>
      </c>
    </row>
    <row r="4343" spans="1:19">
      <c r="A4343" t="s">
        <v>4417</v>
      </c>
      <c r="B4343" t="s">
        <v>13</v>
      </c>
      <c r="C4343" s="4">
        <v>33</v>
      </c>
      <c r="D4343" t="s">
        <v>24</v>
      </c>
      <c r="E4343" t="s">
        <v>25</v>
      </c>
      <c r="F4343" t="s">
        <v>125</v>
      </c>
      <c r="G4343" t="s">
        <v>32</v>
      </c>
      <c r="H4343" t="s">
        <v>37</v>
      </c>
      <c r="I4343" s="9">
        <v>45543</v>
      </c>
      <c r="J4343" s="9">
        <v>45556</v>
      </c>
      <c r="K4343" s="9">
        <v>45568</v>
      </c>
      <c r="L4343" t="s">
        <v>38</v>
      </c>
      <c r="M4343" s="5"/>
      <c r="P4343" s="4">
        <v>5</v>
      </c>
      <c r="Q4343" t="s">
        <v>28</v>
      </c>
      <c r="R4343" s="10" t="str">
        <f t="shared" si="134"/>
        <v>28-33</v>
      </c>
      <c r="S4343">
        <f t="shared" si="135"/>
        <v>25</v>
      </c>
    </row>
    <row r="4344" spans="1:19">
      <c r="A4344" t="s">
        <v>4418</v>
      </c>
      <c r="B4344" t="s">
        <v>30</v>
      </c>
      <c r="C4344" s="4">
        <v>22</v>
      </c>
      <c r="D4344" t="s">
        <v>24</v>
      </c>
      <c r="E4344" t="s">
        <v>43</v>
      </c>
      <c r="F4344" t="s">
        <v>31</v>
      </c>
      <c r="G4344" t="s">
        <v>27</v>
      </c>
      <c r="H4344" t="s">
        <v>48</v>
      </c>
      <c r="I4344" s="9">
        <v>45543</v>
      </c>
      <c r="J4344" s="9">
        <v>45556</v>
      </c>
      <c r="K4344" s="9">
        <v>45567</v>
      </c>
      <c r="L4344" t="s">
        <v>19</v>
      </c>
      <c r="M4344" s="5"/>
      <c r="O4344" t="s">
        <v>20</v>
      </c>
      <c r="P4344" s="5"/>
      <c r="Q4344" t="s">
        <v>28</v>
      </c>
      <c r="R4344" s="10" t="str">
        <f t="shared" si="134"/>
        <v>22-27</v>
      </c>
      <c r="S4344">
        <f t="shared" si="135"/>
        <v>24</v>
      </c>
    </row>
    <row r="4345" spans="1:19">
      <c r="A4345" t="s">
        <v>4419</v>
      </c>
      <c r="B4345" t="s">
        <v>30</v>
      </c>
      <c r="C4345" s="4">
        <v>36</v>
      </c>
      <c r="D4345" t="s">
        <v>40</v>
      </c>
      <c r="E4345" t="s">
        <v>253</v>
      </c>
      <c r="F4345" t="s">
        <v>61</v>
      </c>
      <c r="G4345" t="s">
        <v>27</v>
      </c>
      <c r="H4345" t="s">
        <v>18</v>
      </c>
      <c r="I4345" s="9">
        <v>45543</v>
      </c>
      <c r="J4345" s="9">
        <v>45564</v>
      </c>
      <c r="K4345" s="9">
        <v>45570</v>
      </c>
      <c r="L4345" t="s">
        <v>75</v>
      </c>
      <c r="M4345" s="5"/>
      <c r="P4345" s="4">
        <v>4</v>
      </c>
      <c r="Q4345" t="s">
        <v>28</v>
      </c>
      <c r="R4345" s="10" t="str">
        <f t="shared" si="134"/>
        <v>34-39</v>
      </c>
      <c r="S4345">
        <f t="shared" si="135"/>
        <v>27</v>
      </c>
    </row>
    <row r="4346" spans="1:19">
      <c r="A4346" t="s">
        <v>4420</v>
      </c>
      <c r="B4346" t="s">
        <v>30</v>
      </c>
      <c r="C4346" s="4">
        <v>22</v>
      </c>
      <c r="D4346" t="s">
        <v>34</v>
      </c>
      <c r="E4346" t="s">
        <v>35</v>
      </c>
      <c r="F4346" t="s">
        <v>16</v>
      </c>
      <c r="G4346" t="s">
        <v>27</v>
      </c>
      <c r="H4346" t="s">
        <v>37</v>
      </c>
      <c r="I4346" s="9">
        <v>45543</v>
      </c>
      <c r="J4346" s="9">
        <v>45553</v>
      </c>
      <c r="K4346" s="9">
        <v>45564</v>
      </c>
      <c r="L4346" t="s">
        <v>38</v>
      </c>
      <c r="M4346" s="5"/>
      <c r="P4346" s="4">
        <v>5</v>
      </c>
      <c r="Q4346" t="s">
        <v>28</v>
      </c>
      <c r="R4346" s="10" t="str">
        <f t="shared" si="134"/>
        <v>22-27</v>
      </c>
      <c r="S4346">
        <f t="shared" si="135"/>
        <v>21</v>
      </c>
    </row>
    <row r="4347" spans="1:19">
      <c r="A4347" t="s">
        <v>4421</v>
      </c>
      <c r="B4347" t="s">
        <v>13</v>
      </c>
      <c r="C4347" s="4">
        <v>34</v>
      </c>
      <c r="D4347" t="s">
        <v>58</v>
      </c>
      <c r="E4347" t="s">
        <v>111</v>
      </c>
      <c r="F4347" t="s">
        <v>36</v>
      </c>
      <c r="G4347" t="s">
        <v>17</v>
      </c>
      <c r="H4347" t="s">
        <v>51</v>
      </c>
      <c r="I4347" s="9">
        <v>45543</v>
      </c>
      <c r="J4347" s="9">
        <v>45552</v>
      </c>
      <c r="K4347" s="9">
        <v>45562</v>
      </c>
      <c r="L4347" t="s">
        <v>145</v>
      </c>
      <c r="M4347" s="5"/>
      <c r="P4347" s="4">
        <v>4</v>
      </c>
      <c r="Q4347" t="s">
        <v>63</v>
      </c>
      <c r="R4347" s="10" t="str">
        <f t="shared" si="134"/>
        <v>34-39</v>
      </c>
      <c r="S4347">
        <f t="shared" si="135"/>
        <v>19</v>
      </c>
    </row>
    <row r="4348" spans="1:19">
      <c r="A4348" t="s">
        <v>4422</v>
      </c>
      <c r="B4348" t="s">
        <v>30</v>
      </c>
      <c r="C4348" s="4">
        <v>26</v>
      </c>
      <c r="D4348" t="s">
        <v>24</v>
      </c>
      <c r="E4348" t="s">
        <v>25</v>
      </c>
      <c r="F4348" t="s">
        <v>125</v>
      </c>
      <c r="G4348" t="s">
        <v>32</v>
      </c>
      <c r="H4348" t="s">
        <v>37</v>
      </c>
      <c r="I4348" s="9">
        <v>45543</v>
      </c>
      <c r="J4348" s="9">
        <v>45564</v>
      </c>
      <c r="K4348" s="9">
        <v>45568</v>
      </c>
      <c r="L4348" t="s">
        <v>75</v>
      </c>
      <c r="M4348" s="5"/>
      <c r="P4348" s="4">
        <v>5</v>
      </c>
      <c r="Q4348" t="s">
        <v>21</v>
      </c>
      <c r="R4348" s="10" t="str">
        <f t="shared" si="134"/>
        <v>22-27</v>
      </c>
      <c r="S4348">
        <f t="shared" si="135"/>
        <v>25</v>
      </c>
    </row>
    <row r="4349" spans="1:19">
      <c r="A4349" t="s">
        <v>4423</v>
      </c>
      <c r="B4349" t="s">
        <v>13</v>
      </c>
      <c r="C4349" s="4">
        <v>33</v>
      </c>
      <c r="D4349" t="s">
        <v>14</v>
      </c>
      <c r="E4349" t="s">
        <v>65</v>
      </c>
      <c r="F4349" t="s">
        <v>96</v>
      </c>
      <c r="G4349" t="s">
        <v>27</v>
      </c>
      <c r="H4349" t="s">
        <v>37</v>
      </c>
      <c r="I4349" s="9">
        <v>45543</v>
      </c>
      <c r="J4349" s="9">
        <v>45554</v>
      </c>
      <c r="K4349" s="9">
        <v>45559</v>
      </c>
      <c r="L4349" t="s">
        <v>19</v>
      </c>
      <c r="M4349" s="4">
        <v>52544</v>
      </c>
      <c r="N4349">
        <v>4.5999999999999996</v>
      </c>
      <c r="O4349" t="s">
        <v>45</v>
      </c>
      <c r="P4349" s="5"/>
      <c r="Q4349" t="s">
        <v>28</v>
      </c>
      <c r="R4349" s="10" t="str">
        <f t="shared" si="134"/>
        <v>28-33</v>
      </c>
      <c r="S4349">
        <f t="shared" si="135"/>
        <v>16</v>
      </c>
    </row>
    <row r="4350" spans="1:19">
      <c r="A4350" t="s">
        <v>4424</v>
      </c>
      <c r="B4350" t="s">
        <v>30</v>
      </c>
      <c r="C4350" s="4">
        <v>28</v>
      </c>
      <c r="D4350" t="s">
        <v>14</v>
      </c>
      <c r="E4350" t="s">
        <v>15</v>
      </c>
      <c r="F4350" t="s">
        <v>53</v>
      </c>
      <c r="G4350" t="s">
        <v>27</v>
      </c>
      <c r="H4350" t="s">
        <v>37</v>
      </c>
      <c r="I4350" s="9">
        <v>45544</v>
      </c>
      <c r="J4350" s="9">
        <v>45559</v>
      </c>
      <c r="K4350" s="9">
        <v>45568</v>
      </c>
      <c r="L4350" t="s">
        <v>19</v>
      </c>
      <c r="M4350" s="4">
        <v>69695</v>
      </c>
      <c r="N4350">
        <v>4</v>
      </c>
      <c r="O4350" t="s">
        <v>45</v>
      </c>
      <c r="P4350" s="4">
        <v>2</v>
      </c>
      <c r="Q4350" t="s">
        <v>28</v>
      </c>
      <c r="R4350" s="10" t="str">
        <f t="shared" si="134"/>
        <v>28-33</v>
      </c>
      <c r="S4350">
        <f t="shared" si="135"/>
        <v>24</v>
      </c>
    </row>
    <row r="4351" spans="1:19">
      <c r="A4351" t="s">
        <v>4425</v>
      </c>
      <c r="B4351" t="s">
        <v>30</v>
      </c>
      <c r="C4351" s="4">
        <v>40</v>
      </c>
      <c r="D4351" t="s">
        <v>24</v>
      </c>
      <c r="E4351" t="s">
        <v>25</v>
      </c>
      <c r="F4351" t="s">
        <v>86</v>
      </c>
      <c r="G4351" t="s">
        <v>27</v>
      </c>
      <c r="H4351" t="s">
        <v>18</v>
      </c>
      <c r="I4351" s="9">
        <v>45544</v>
      </c>
      <c r="J4351" s="9">
        <v>45558</v>
      </c>
      <c r="K4351" s="9">
        <v>45565</v>
      </c>
      <c r="L4351" t="s">
        <v>19</v>
      </c>
      <c r="M4351" s="4">
        <v>180056</v>
      </c>
      <c r="N4351">
        <v>4.5999999999999996</v>
      </c>
      <c r="O4351" t="s">
        <v>20</v>
      </c>
      <c r="P4351" s="4">
        <v>4</v>
      </c>
      <c r="Q4351" t="s">
        <v>28</v>
      </c>
      <c r="R4351" s="10" t="str">
        <f t="shared" si="134"/>
        <v>40-45</v>
      </c>
      <c r="S4351">
        <f t="shared" si="135"/>
        <v>21</v>
      </c>
    </row>
    <row r="4352" spans="1:19">
      <c r="A4352" t="s">
        <v>4426</v>
      </c>
      <c r="B4352" t="s">
        <v>30</v>
      </c>
      <c r="C4352" s="4">
        <v>33</v>
      </c>
      <c r="D4352" t="s">
        <v>129</v>
      </c>
      <c r="E4352" t="s">
        <v>205</v>
      </c>
      <c r="F4352" t="s">
        <v>61</v>
      </c>
      <c r="G4352" t="s">
        <v>27</v>
      </c>
      <c r="H4352" t="s">
        <v>51</v>
      </c>
      <c r="I4352" s="9">
        <v>45544</v>
      </c>
      <c r="J4352" s="9">
        <v>45564</v>
      </c>
      <c r="K4352" s="9">
        <v>45572</v>
      </c>
      <c r="L4352" t="s">
        <v>19</v>
      </c>
      <c r="M4352" s="5"/>
      <c r="O4352" t="s">
        <v>20</v>
      </c>
      <c r="P4352" s="5"/>
      <c r="Q4352" t="s">
        <v>28</v>
      </c>
      <c r="R4352" s="10" t="str">
        <f t="shared" si="134"/>
        <v>28-33</v>
      </c>
      <c r="S4352">
        <f t="shared" si="135"/>
        <v>28</v>
      </c>
    </row>
    <row r="4353" spans="1:19">
      <c r="A4353" t="s">
        <v>4427</v>
      </c>
      <c r="B4353" t="s">
        <v>30</v>
      </c>
      <c r="C4353" s="4">
        <v>30</v>
      </c>
      <c r="D4353" t="s">
        <v>80</v>
      </c>
      <c r="E4353" t="s">
        <v>81</v>
      </c>
      <c r="F4353" t="s">
        <v>36</v>
      </c>
      <c r="G4353" t="s">
        <v>17</v>
      </c>
      <c r="H4353" t="s">
        <v>18</v>
      </c>
      <c r="I4353" s="9">
        <v>45545</v>
      </c>
      <c r="J4353" s="9">
        <v>45565</v>
      </c>
      <c r="K4353" s="9">
        <v>45572</v>
      </c>
      <c r="L4353" t="s">
        <v>38</v>
      </c>
      <c r="M4353" s="5"/>
      <c r="P4353" s="4">
        <v>4</v>
      </c>
      <c r="Q4353" t="s">
        <v>28</v>
      </c>
      <c r="R4353" s="10" t="str">
        <f t="shared" si="134"/>
        <v>28-33</v>
      </c>
      <c r="S4353">
        <f t="shared" si="135"/>
        <v>27</v>
      </c>
    </row>
    <row r="4354" spans="1:19">
      <c r="A4354" t="s">
        <v>4428</v>
      </c>
      <c r="B4354" t="s">
        <v>13</v>
      </c>
      <c r="C4354" s="4">
        <v>40</v>
      </c>
      <c r="D4354" t="s">
        <v>14</v>
      </c>
      <c r="E4354" t="s">
        <v>65</v>
      </c>
      <c r="F4354" t="s">
        <v>31</v>
      </c>
      <c r="G4354" t="s">
        <v>27</v>
      </c>
      <c r="H4354" t="s">
        <v>51</v>
      </c>
      <c r="I4354" s="9">
        <v>45545</v>
      </c>
      <c r="J4354" s="9">
        <v>45553</v>
      </c>
      <c r="K4354" s="9">
        <v>45560</v>
      </c>
      <c r="L4354" t="s">
        <v>19</v>
      </c>
      <c r="M4354" s="5"/>
      <c r="O4354" t="s">
        <v>45</v>
      </c>
      <c r="P4354" s="4">
        <v>5</v>
      </c>
      <c r="Q4354" t="s">
        <v>28</v>
      </c>
      <c r="R4354" s="10" t="str">
        <f t="shared" si="134"/>
        <v>40-45</v>
      </c>
      <c r="S4354">
        <f t="shared" si="135"/>
        <v>15</v>
      </c>
    </row>
    <row r="4355" spans="1:19">
      <c r="A4355" t="s">
        <v>4429</v>
      </c>
      <c r="B4355" t="s">
        <v>23</v>
      </c>
      <c r="C4355" s="4">
        <v>32</v>
      </c>
      <c r="D4355" t="s">
        <v>14</v>
      </c>
      <c r="E4355" t="s">
        <v>15</v>
      </c>
      <c r="F4355" t="s">
        <v>50</v>
      </c>
      <c r="G4355" t="s">
        <v>32</v>
      </c>
      <c r="H4355" t="s">
        <v>51</v>
      </c>
      <c r="I4355" s="9">
        <v>45545</v>
      </c>
      <c r="J4355" s="9">
        <v>45556</v>
      </c>
      <c r="K4355" s="9">
        <v>45562</v>
      </c>
      <c r="L4355" t="s">
        <v>19</v>
      </c>
      <c r="M4355" s="4">
        <v>32665</v>
      </c>
      <c r="N4355">
        <v>5</v>
      </c>
      <c r="O4355" t="s">
        <v>20</v>
      </c>
      <c r="P4355" s="5"/>
      <c r="Q4355" t="s">
        <v>28</v>
      </c>
      <c r="R4355" s="10" t="str">
        <f t="shared" ref="R4355:R4418" si="136">IF(AND(C4355&gt;=22,C4355&lt;=27),"22-27",
 IF(AND(C4355&gt;=28,C4355&lt;=33),"28-33",
 IF(AND(C4355&gt;=34,C4355&lt;=39),"34-39",
 IF(AND(C4355&gt;=40,C4355&lt;=45),"40-45",
 IF(AND(C4355&gt;=46,C4355&lt;=51),"46-51",
 IF(AND(C4355&gt;=52,C4355&lt;=57),"52-57","Other"))))))</f>
        <v>28-33</v>
      </c>
      <c r="S4355">
        <f t="shared" ref="S4355:S4418" si="137">K4355-I4355</f>
        <v>17</v>
      </c>
    </row>
    <row r="4356" spans="1:19">
      <c r="A4356" t="s">
        <v>4430</v>
      </c>
      <c r="B4356" t="s">
        <v>13</v>
      </c>
      <c r="C4356" s="4">
        <v>25</v>
      </c>
      <c r="D4356" t="s">
        <v>129</v>
      </c>
      <c r="E4356" t="s">
        <v>205</v>
      </c>
      <c r="F4356" t="s">
        <v>78</v>
      </c>
      <c r="G4356" t="s">
        <v>69</v>
      </c>
      <c r="H4356" t="s">
        <v>18</v>
      </c>
      <c r="I4356" s="9">
        <v>45546</v>
      </c>
      <c r="J4356" s="9">
        <v>45567</v>
      </c>
      <c r="K4356" s="9">
        <v>45575</v>
      </c>
      <c r="L4356" t="s">
        <v>38</v>
      </c>
      <c r="M4356" s="5"/>
      <c r="P4356" s="4">
        <v>5</v>
      </c>
      <c r="Q4356" t="s">
        <v>28</v>
      </c>
      <c r="R4356" s="10" t="str">
        <f t="shared" si="136"/>
        <v>22-27</v>
      </c>
      <c r="S4356">
        <f t="shared" si="137"/>
        <v>29</v>
      </c>
    </row>
    <row r="4357" spans="1:19">
      <c r="A4357" t="s">
        <v>4431</v>
      </c>
      <c r="B4357" t="s">
        <v>30</v>
      </c>
      <c r="C4357" s="4">
        <v>23</v>
      </c>
      <c r="D4357" t="s">
        <v>24</v>
      </c>
      <c r="E4357" t="s">
        <v>43</v>
      </c>
      <c r="F4357" t="s">
        <v>16</v>
      </c>
      <c r="G4357" t="s">
        <v>32</v>
      </c>
      <c r="H4357" t="s">
        <v>18</v>
      </c>
      <c r="I4357" s="9">
        <v>45546</v>
      </c>
      <c r="J4357" s="9">
        <v>45566</v>
      </c>
      <c r="K4357" s="9">
        <v>45571</v>
      </c>
      <c r="L4357" t="s">
        <v>19</v>
      </c>
      <c r="M4357" s="4">
        <v>60031</v>
      </c>
      <c r="N4357">
        <v>3.5</v>
      </c>
      <c r="O4357" t="s">
        <v>20</v>
      </c>
      <c r="P4357" s="5"/>
      <c r="Q4357" t="s">
        <v>28</v>
      </c>
      <c r="R4357" s="10" t="str">
        <f t="shared" si="136"/>
        <v>22-27</v>
      </c>
      <c r="S4357">
        <f t="shared" si="137"/>
        <v>25</v>
      </c>
    </row>
    <row r="4358" spans="1:19">
      <c r="A4358" t="s">
        <v>4432</v>
      </c>
      <c r="B4358" t="s">
        <v>13</v>
      </c>
      <c r="C4358" s="4">
        <v>27</v>
      </c>
      <c r="D4358" t="s">
        <v>129</v>
      </c>
      <c r="E4358" t="s">
        <v>205</v>
      </c>
      <c r="F4358" t="s">
        <v>36</v>
      </c>
      <c r="G4358" t="s">
        <v>27</v>
      </c>
      <c r="H4358" t="s">
        <v>37</v>
      </c>
      <c r="I4358" s="9">
        <v>45547</v>
      </c>
      <c r="J4358" s="9">
        <v>45562</v>
      </c>
      <c r="K4358" s="9">
        <v>45569</v>
      </c>
      <c r="L4358" t="s">
        <v>19</v>
      </c>
      <c r="M4358" s="4">
        <v>70956</v>
      </c>
      <c r="N4358">
        <v>3.8</v>
      </c>
      <c r="O4358" t="s">
        <v>20</v>
      </c>
      <c r="P4358" s="5"/>
      <c r="Q4358" t="s">
        <v>28</v>
      </c>
      <c r="R4358" s="10" t="str">
        <f t="shared" si="136"/>
        <v>22-27</v>
      </c>
      <c r="S4358">
        <f t="shared" si="137"/>
        <v>22</v>
      </c>
    </row>
    <row r="4359" spans="1:19">
      <c r="A4359" t="s">
        <v>4433</v>
      </c>
      <c r="B4359" t="s">
        <v>30</v>
      </c>
      <c r="C4359" s="4">
        <v>28</v>
      </c>
      <c r="D4359" t="s">
        <v>14</v>
      </c>
      <c r="E4359" t="s">
        <v>65</v>
      </c>
      <c r="F4359" t="s">
        <v>16</v>
      </c>
      <c r="G4359" t="s">
        <v>17</v>
      </c>
      <c r="H4359" t="s">
        <v>18</v>
      </c>
      <c r="I4359" s="9">
        <v>45547</v>
      </c>
      <c r="J4359" s="9">
        <v>45560</v>
      </c>
      <c r="K4359" s="9">
        <v>45569</v>
      </c>
      <c r="L4359" t="s">
        <v>19</v>
      </c>
      <c r="M4359" s="4">
        <v>50055</v>
      </c>
      <c r="N4359">
        <v>3.9</v>
      </c>
      <c r="O4359" t="s">
        <v>20</v>
      </c>
      <c r="P4359" s="4">
        <v>5</v>
      </c>
      <c r="Q4359" t="s">
        <v>28</v>
      </c>
      <c r="R4359" s="10" t="str">
        <f t="shared" si="136"/>
        <v>28-33</v>
      </c>
      <c r="S4359">
        <f t="shared" si="137"/>
        <v>22</v>
      </c>
    </row>
    <row r="4360" spans="1:19">
      <c r="A4360" t="s">
        <v>4434</v>
      </c>
      <c r="B4360" t="s">
        <v>13</v>
      </c>
      <c r="C4360" s="4">
        <v>25</v>
      </c>
      <c r="D4360" t="s">
        <v>24</v>
      </c>
      <c r="E4360" t="s">
        <v>43</v>
      </c>
      <c r="F4360" t="s">
        <v>36</v>
      </c>
      <c r="G4360" t="s">
        <v>32</v>
      </c>
      <c r="H4360" t="s">
        <v>37</v>
      </c>
      <c r="I4360" s="9">
        <v>45548</v>
      </c>
      <c r="J4360" s="9">
        <v>45560</v>
      </c>
      <c r="K4360" s="9">
        <v>45571</v>
      </c>
      <c r="L4360" t="s">
        <v>19</v>
      </c>
      <c r="M4360" s="5"/>
      <c r="O4360" t="s">
        <v>20</v>
      </c>
      <c r="P4360" s="4">
        <v>5</v>
      </c>
      <c r="Q4360" t="s">
        <v>63</v>
      </c>
      <c r="R4360" s="10" t="str">
        <f t="shared" si="136"/>
        <v>22-27</v>
      </c>
      <c r="S4360">
        <f t="shared" si="137"/>
        <v>23</v>
      </c>
    </row>
    <row r="4361" spans="1:19">
      <c r="A4361" t="s">
        <v>4435</v>
      </c>
      <c r="B4361" t="s">
        <v>13</v>
      </c>
      <c r="C4361" s="4">
        <v>34</v>
      </c>
      <c r="D4361" t="s">
        <v>24</v>
      </c>
      <c r="E4361" t="s">
        <v>43</v>
      </c>
      <c r="F4361" t="s">
        <v>36</v>
      </c>
      <c r="G4361" t="s">
        <v>27</v>
      </c>
      <c r="H4361" t="s">
        <v>18</v>
      </c>
      <c r="I4361" s="9">
        <v>45548</v>
      </c>
      <c r="J4361" s="9">
        <v>45564</v>
      </c>
      <c r="K4361" s="9">
        <v>45575</v>
      </c>
      <c r="L4361" t="s">
        <v>38</v>
      </c>
      <c r="M4361" s="5"/>
      <c r="P4361" s="4">
        <v>4</v>
      </c>
      <c r="Q4361" t="s">
        <v>28</v>
      </c>
      <c r="R4361" s="10" t="str">
        <f t="shared" si="136"/>
        <v>34-39</v>
      </c>
      <c r="S4361">
        <f t="shared" si="137"/>
        <v>27</v>
      </c>
    </row>
    <row r="4362" spans="1:19">
      <c r="A4362" t="s">
        <v>4436</v>
      </c>
      <c r="B4362" t="s">
        <v>13</v>
      </c>
      <c r="C4362" s="4">
        <v>37</v>
      </c>
      <c r="D4362" t="s">
        <v>34</v>
      </c>
      <c r="E4362" t="s">
        <v>35</v>
      </c>
      <c r="F4362" t="s">
        <v>26</v>
      </c>
      <c r="G4362" t="s">
        <v>69</v>
      </c>
      <c r="H4362" t="s">
        <v>51</v>
      </c>
      <c r="I4362" s="9">
        <v>45548</v>
      </c>
      <c r="J4362" s="9">
        <v>45558</v>
      </c>
      <c r="K4362" s="9">
        <v>45562</v>
      </c>
      <c r="L4362" t="s">
        <v>19</v>
      </c>
      <c r="M4362" s="5"/>
      <c r="O4362" t="s">
        <v>20</v>
      </c>
      <c r="P4362" s="4">
        <v>5</v>
      </c>
      <c r="Q4362" t="s">
        <v>28</v>
      </c>
      <c r="R4362" s="10" t="str">
        <f t="shared" si="136"/>
        <v>34-39</v>
      </c>
      <c r="S4362">
        <f t="shared" si="137"/>
        <v>14</v>
      </c>
    </row>
    <row r="4363" spans="1:19">
      <c r="A4363" t="s">
        <v>4437</v>
      </c>
      <c r="B4363" t="s">
        <v>30</v>
      </c>
      <c r="C4363" s="4">
        <v>27</v>
      </c>
      <c r="D4363" t="s">
        <v>129</v>
      </c>
      <c r="E4363" t="s">
        <v>205</v>
      </c>
      <c r="F4363" t="s">
        <v>96</v>
      </c>
      <c r="G4363" t="s">
        <v>69</v>
      </c>
      <c r="H4363" t="s">
        <v>48</v>
      </c>
      <c r="I4363" s="9">
        <v>45548</v>
      </c>
      <c r="J4363" s="9">
        <v>45557</v>
      </c>
      <c r="K4363" s="9">
        <v>45569</v>
      </c>
      <c r="L4363" t="s">
        <v>19</v>
      </c>
      <c r="M4363" s="4">
        <v>37989</v>
      </c>
      <c r="N4363">
        <v>5</v>
      </c>
      <c r="O4363" t="s">
        <v>20</v>
      </c>
      <c r="P4363" s="4">
        <v>5</v>
      </c>
      <c r="Q4363" t="s">
        <v>28</v>
      </c>
      <c r="R4363" s="10" t="str">
        <f t="shared" si="136"/>
        <v>22-27</v>
      </c>
      <c r="S4363">
        <f t="shared" si="137"/>
        <v>21</v>
      </c>
    </row>
    <row r="4364" spans="1:19">
      <c r="A4364" t="s">
        <v>4438</v>
      </c>
      <c r="B4364" t="s">
        <v>30</v>
      </c>
      <c r="C4364" s="4">
        <v>25</v>
      </c>
      <c r="D4364" t="s">
        <v>14</v>
      </c>
      <c r="E4364" t="s">
        <v>65</v>
      </c>
      <c r="F4364" t="s">
        <v>31</v>
      </c>
      <c r="G4364" t="s">
        <v>27</v>
      </c>
      <c r="H4364" t="s">
        <v>18</v>
      </c>
      <c r="I4364" s="9">
        <v>45548</v>
      </c>
      <c r="J4364" s="9">
        <v>45560</v>
      </c>
      <c r="K4364" s="9">
        <v>45567</v>
      </c>
      <c r="L4364" t="s">
        <v>19</v>
      </c>
      <c r="M4364" s="4">
        <v>81182</v>
      </c>
      <c r="N4364">
        <v>4.5</v>
      </c>
      <c r="O4364" t="s">
        <v>20</v>
      </c>
      <c r="P4364" s="4">
        <v>5</v>
      </c>
      <c r="Q4364" t="s">
        <v>28</v>
      </c>
      <c r="R4364" s="10" t="str">
        <f t="shared" si="136"/>
        <v>22-27</v>
      </c>
      <c r="S4364">
        <f t="shared" si="137"/>
        <v>19</v>
      </c>
    </row>
    <row r="4365" spans="1:19">
      <c r="A4365" t="s">
        <v>4439</v>
      </c>
      <c r="B4365" t="s">
        <v>13</v>
      </c>
      <c r="C4365" s="4">
        <v>35</v>
      </c>
      <c r="D4365" t="s">
        <v>34</v>
      </c>
      <c r="E4365" t="s">
        <v>35</v>
      </c>
      <c r="F4365" t="s">
        <v>16</v>
      </c>
      <c r="G4365" t="s">
        <v>17</v>
      </c>
      <c r="H4365" t="s">
        <v>48</v>
      </c>
      <c r="I4365" s="9">
        <v>45548</v>
      </c>
      <c r="J4365" s="9">
        <v>45561</v>
      </c>
      <c r="K4365" s="9">
        <v>45568</v>
      </c>
      <c r="L4365" t="s">
        <v>38</v>
      </c>
      <c r="M4365" s="5"/>
      <c r="P4365" s="4">
        <v>5</v>
      </c>
      <c r="Q4365" t="s">
        <v>28</v>
      </c>
      <c r="R4365" s="10" t="str">
        <f t="shared" si="136"/>
        <v>34-39</v>
      </c>
      <c r="S4365">
        <f t="shared" si="137"/>
        <v>20</v>
      </c>
    </row>
    <row r="4366" spans="1:19">
      <c r="A4366" t="s">
        <v>4440</v>
      </c>
      <c r="B4366" t="s">
        <v>13</v>
      </c>
      <c r="C4366" s="4">
        <v>29</v>
      </c>
      <c r="D4366" t="s">
        <v>14</v>
      </c>
      <c r="E4366" t="s">
        <v>15</v>
      </c>
      <c r="F4366" t="s">
        <v>50</v>
      </c>
      <c r="G4366" t="s">
        <v>27</v>
      </c>
      <c r="H4366" t="s">
        <v>48</v>
      </c>
      <c r="I4366" s="9">
        <v>45549</v>
      </c>
      <c r="J4366" s="9">
        <v>45568</v>
      </c>
      <c r="K4366" s="9">
        <v>45577</v>
      </c>
      <c r="L4366" t="s">
        <v>75</v>
      </c>
      <c r="M4366" s="5"/>
      <c r="P4366" s="4">
        <v>5</v>
      </c>
      <c r="Q4366" t="s">
        <v>28</v>
      </c>
      <c r="R4366" s="10" t="str">
        <f t="shared" si="136"/>
        <v>28-33</v>
      </c>
      <c r="S4366">
        <f t="shared" si="137"/>
        <v>28</v>
      </c>
    </row>
    <row r="4367" spans="1:19">
      <c r="A4367" t="s">
        <v>4441</v>
      </c>
      <c r="B4367" t="s">
        <v>30</v>
      </c>
      <c r="C4367" s="4">
        <v>31</v>
      </c>
      <c r="D4367" t="s">
        <v>40</v>
      </c>
      <c r="E4367" t="s">
        <v>41</v>
      </c>
      <c r="F4367" t="s">
        <v>78</v>
      </c>
      <c r="G4367" t="s">
        <v>27</v>
      </c>
      <c r="H4367" t="s">
        <v>18</v>
      </c>
      <c r="I4367" s="9">
        <v>45549</v>
      </c>
      <c r="J4367" s="9">
        <v>45569</v>
      </c>
      <c r="K4367" s="9">
        <v>45573</v>
      </c>
      <c r="L4367" t="s">
        <v>56</v>
      </c>
      <c r="M4367" s="5"/>
      <c r="P4367" s="4">
        <v>4</v>
      </c>
      <c r="Q4367" t="s">
        <v>28</v>
      </c>
      <c r="R4367" s="10" t="str">
        <f t="shared" si="136"/>
        <v>28-33</v>
      </c>
      <c r="S4367">
        <f t="shared" si="137"/>
        <v>24</v>
      </c>
    </row>
    <row r="4368" spans="1:19">
      <c r="A4368" t="s">
        <v>4442</v>
      </c>
      <c r="B4368" t="s">
        <v>13</v>
      </c>
      <c r="C4368" s="4">
        <v>28</v>
      </c>
      <c r="D4368" t="s">
        <v>24</v>
      </c>
      <c r="E4368" t="s">
        <v>43</v>
      </c>
      <c r="F4368" t="s">
        <v>93</v>
      </c>
      <c r="G4368" t="s">
        <v>32</v>
      </c>
      <c r="H4368" t="s">
        <v>18</v>
      </c>
      <c r="I4368" s="9">
        <v>45549</v>
      </c>
      <c r="J4368" s="9">
        <v>45563</v>
      </c>
      <c r="K4368" s="9">
        <v>45573</v>
      </c>
      <c r="L4368" t="s">
        <v>38</v>
      </c>
      <c r="M4368" s="5"/>
      <c r="P4368" s="5"/>
      <c r="Q4368" t="s">
        <v>28</v>
      </c>
      <c r="R4368" s="10" t="str">
        <f t="shared" si="136"/>
        <v>28-33</v>
      </c>
      <c r="S4368">
        <f t="shared" si="137"/>
        <v>24</v>
      </c>
    </row>
    <row r="4369" spans="1:19">
      <c r="A4369" t="s">
        <v>4443</v>
      </c>
      <c r="B4369" t="s">
        <v>13</v>
      </c>
      <c r="C4369" s="4">
        <v>30</v>
      </c>
      <c r="D4369" t="s">
        <v>14</v>
      </c>
      <c r="E4369" t="s">
        <v>65</v>
      </c>
      <c r="F4369" t="s">
        <v>78</v>
      </c>
      <c r="G4369" t="s">
        <v>66</v>
      </c>
      <c r="H4369" t="s">
        <v>37</v>
      </c>
      <c r="I4369" s="9">
        <v>45549</v>
      </c>
      <c r="J4369" s="9">
        <v>45562</v>
      </c>
      <c r="K4369" s="9">
        <v>45567</v>
      </c>
      <c r="L4369" t="s">
        <v>19</v>
      </c>
      <c r="M4369" s="4">
        <v>52239</v>
      </c>
      <c r="N4369">
        <v>4.3</v>
      </c>
      <c r="O4369" t="s">
        <v>20</v>
      </c>
      <c r="P4369" s="5"/>
      <c r="Q4369" t="s">
        <v>28</v>
      </c>
      <c r="R4369" s="10" t="str">
        <f t="shared" si="136"/>
        <v>28-33</v>
      </c>
      <c r="S4369">
        <f t="shared" si="137"/>
        <v>18</v>
      </c>
    </row>
    <row r="4370" spans="1:19">
      <c r="A4370" t="s">
        <v>4444</v>
      </c>
      <c r="B4370" t="s">
        <v>13</v>
      </c>
      <c r="C4370" s="4">
        <v>34</v>
      </c>
      <c r="D4370" t="s">
        <v>80</v>
      </c>
      <c r="E4370" t="s">
        <v>81</v>
      </c>
      <c r="F4370" t="s">
        <v>78</v>
      </c>
      <c r="G4370" t="s">
        <v>69</v>
      </c>
      <c r="H4370" t="s">
        <v>18</v>
      </c>
      <c r="I4370" s="9">
        <v>45549</v>
      </c>
      <c r="J4370" s="9">
        <v>45567</v>
      </c>
      <c r="K4370" s="9">
        <v>45576</v>
      </c>
      <c r="L4370" t="s">
        <v>19</v>
      </c>
      <c r="M4370" s="4">
        <v>58182</v>
      </c>
      <c r="N4370">
        <v>4</v>
      </c>
      <c r="O4370" t="s">
        <v>20</v>
      </c>
      <c r="P4370" s="4">
        <v>3</v>
      </c>
      <c r="Q4370" t="s">
        <v>28</v>
      </c>
      <c r="R4370" s="10" t="str">
        <f t="shared" si="136"/>
        <v>34-39</v>
      </c>
      <c r="S4370">
        <f t="shared" si="137"/>
        <v>27</v>
      </c>
    </row>
    <row r="4371" spans="1:19">
      <c r="A4371" t="s">
        <v>4445</v>
      </c>
      <c r="B4371" t="s">
        <v>13</v>
      </c>
      <c r="C4371" s="4">
        <v>36</v>
      </c>
      <c r="D4371" t="s">
        <v>40</v>
      </c>
      <c r="E4371" t="s">
        <v>41</v>
      </c>
      <c r="F4371" t="s">
        <v>16</v>
      </c>
      <c r="G4371" t="s">
        <v>27</v>
      </c>
      <c r="H4371" t="s">
        <v>18</v>
      </c>
      <c r="I4371" s="9">
        <v>45549</v>
      </c>
      <c r="J4371" s="9">
        <v>45567</v>
      </c>
      <c r="K4371" s="9">
        <v>45579</v>
      </c>
      <c r="L4371" t="s">
        <v>19</v>
      </c>
      <c r="M4371" s="4">
        <v>43216</v>
      </c>
      <c r="N4371">
        <v>4.4000000000000004</v>
      </c>
      <c r="O4371" t="s">
        <v>20</v>
      </c>
      <c r="P4371" s="4">
        <v>4</v>
      </c>
      <c r="Q4371" t="s">
        <v>28</v>
      </c>
      <c r="R4371" s="10" t="str">
        <f t="shared" si="136"/>
        <v>34-39</v>
      </c>
      <c r="S4371">
        <f t="shared" si="137"/>
        <v>30</v>
      </c>
    </row>
    <row r="4372" spans="1:19">
      <c r="A4372" t="s">
        <v>4446</v>
      </c>
      <c r="B4372" t="s">
        <v>13</v>
      </c>
      <c r="C4372" s="4">
        <v>34</v>
      </c>
      <c r="D4372" t="s">
        <v>24</v>
      </c>
      <c r="E4372" t="s">
        <v>43</v>
      </c>
      <c r="F4372" t="s">
        <v>86</v>
      </c>
      <c r="G4372" t="s">
        <v>69</v>
      </c>
      <c r="H4372" t="s">
        <v>18</v>
      </c>
      <c r="I4372" s="9">
        <v>45550</v>
      </c>
      <c r="J4372" s="9">
        <v>45561</v>
      </c>
      <c r="K4372" s="9">
        <v>45566</v>
      </c>
      <c r="L4372" t="s">
        <v>38</v>
      </c>
      <c r="M4372" s="5"/>
      <c r="P4372" s="4">
        <v>5</v>
      </c>
      <c r="Q4372" t="s">
        <v>28</v>
      </c>
      <c r="R4372" s="10" t="str">
        <f t="shared" si="136"/>
        <v>34-39</v>
      </c>
      <c r="S4372">
        <f t="shared" si="137"/>
        <v>16</v>
      </c>
    </row>
    <row r="4373" spans="1:19">
      <c r="A4373" t="s">
        <v>4447</v>
      </c>
      <c r="B4373" t="s">
        <v>13</v>
      </c>
      <c r="C4373" s="4">
        <v>38</v>
      </c>
      <c r="D4373" t="s">
        <v>24</v>
      </c>
      <c r="E4373" t="s">
        <v>25</v>
      </c>
      <c r="F4373" t="s">
        <v>36</v>
      </c>
      <c r="G4373" t="s">
        <v>32</v>
      </c>
      <c r="H4373" t="s">
        <v>48</v>
      </c>
      <c r="I4373" s="9">
        <v>45550</v>
      </c>
      <c r="J4373" s="9">
        <v>45560</v>
      </c>
      <c r="K4373" s="9">
        <v>45568</v>
      </c>
      <c r="L4373" t="s">
        <v>19</v>
      </c>
      <c r="M4373" s="4">
        <v>58317</v>
      </c>
      <c r="N4373">
        <v>3.8</v>
      </c>
      <c r="O4373" t="s">
        <v>20</v>
      </c>
      <c r="P4373" s="4">
        <v>5</v>
      </c>
      <c r="Q4373" t="s">
        <v>28</v>
      </c>
      <c r="R4373" s="10" t="str">
        <f t="shared" si="136"/>
        <v>34-39</v>
      </c>
      <c r="S4373">
        <f t="shared" si="137"/>
        <v>18</v>
      </c>
    </row>
    <row r="4374" spans="1:19">
      <c r="A4374" t="s">
        <v>4448</v>
      </c>
      <c r="B4374" t="s">
        <v>13</v>
      </c>
      <c r="C4374" s="4">
        <v>26</v>
      </c>
      <c r="D4374" t="s">
        <v>24</v>
      </c>
      <c r="E4374" t="s">
        <v>43</v>
      </c>
      <c r="F4374" t="s">
        <v>50</v>
      </c>
      <c r="G4374" t="s">
        <v>69</v>
      </c>
      <c r="H4374" t="s">
        <v>37</v>
      </c>
      <c r="I4374" s="9">
        <v>45550</v>
      </c>
      <c r="J4374" s="9">
        <v>45570</v>
      </c>
      <c r="K4374" s="9">
        <v>45582</v>
      </c>
      <c r="L4374" t="s">
        <v>19</v>
      </c>
      <c r="M4374" s="5"/>
      <c r="O4374" t="s">
        <v>20</v>
      </c>
      <c r="P4374" s="4">
        <v>5</v>
      </c>
      <c r="Q4374" t="s">
        <v>63</v>
      </c>
      <c r="R4374" s="10" t="str">
        <f t="shared" si="136"/>
        <v>22-27</v>
      </c>
      <c r="S4374">
        <f t="shared" si="137"/>
        <v>32</v>
      </c>
    </row>
    <row r="4375" spans="1:19">
      <c r="A4375" t="s">
        <v>4449</v>
      </c>
      <c r="B4375" t="s">
        <v>13</v>
      </c>
      <c r="C4375" s="4">
        <v>25</v>
      </c>
      <c r="D4375" t="s">
        <v>14</v>
      </c>
      <c r="E4375" t="s">
        <v>65</v>
      </c>
      <c r="F4375" t="s">
        <v>78</v>
      </c>
      <c r="G4375" t="s">
        <v>69</v>
      </c>
      <c r="H4375" t="s">
        <v>48</v>
      </c>
      <c r="I4375" s="9">
        <v>45550</v>
      </c>
      <c r="J4375" s="9">
        <v>45570</v>
      </c>
      <c r="K4375" s="9">
        <v>45582</v>
      </c>
      <c r="L4375" t="s">
        <v>19</v>
      </c>
      <c r="M4375" s="4">
        <v>43164</v>
      </c>
      <c r="N4375">
        <v>4.5</v>
      </c>
      <c r="O4375" t="s">
        <v>20</v>
      </c>
      <c r="P4375" s="4">
        <v>5</v>
      </c>
      <c r="Q4375" t="s">
        <v>28</v>
      </c>
      <c r="R4375" s="10" t="str">
        <f t="shared" si="136"/>
        <v>22-27</v>
      </c>
      <c r="S4375">
        <f t="shared" si="137"/>
        <v>32</v>
      </c>
    </row>
    <row r="4376" spans="1:19">
      <c r="A4376" t="s">
        <v>4450</v>
      </c>
      <c r="B4376" t="s">
        <v>13</v>
      </c>
      <c r="C4376" s="4">
        <v>29</v>
      </c>
      <c r="D4376" t="s">
        <v>14</v>
      </c>
      <c r="E4376" t="s">
        <v>15</v>
      </c>
      <c r="F4376" t="s">
        <v>53</v>
      </c>
      <c r="G4376" t="s">
        <v>17</v>
      </c>
      <c r="H4376" t="s">
        <v>48</v>
      </c>
      <c r="I4376" s="9">
        <v>45550</v>
      </c>
      <c r="J4376" s="9">
        <v>45566</v>
      </c>
      <c r="K4376" s="9">
        <v>45578</v>
      </c>
      <c r="L4376" t="s">
        <v>38</v>
      </c>
      <c r="M4376" s="5"/>
      <c r="P4376" s="4">
        <v>4</v>
      </c>
      <c r="Q4376" t="s">
        <v>28</v>
      </c>
      <c r="R4376" s="10" t="str">
        <f t="shared" si="136"/>
        <v>28-33</v>
      </c>
      <c r="S4376">
        <f t="shared" si="137"/>
        <v>28</v>
      </c>
    </row>
    <row r="4377" spans="1:19">
      <c r="A4377" t="s">
        <v>4451</v>
      </c>
      <c r="B4377" t="s">
        <v>13</v>
      </c>
      <c r="C4377" s="4">
        <v>28</v>
      </c>
      <c r="D4377" t="s">
        <v>14</v>
      </c>
      <c r="E4377" t="s">
        <v>65</v>
      </c>
      <c r="F4377" t="s">
        <v>106</v>
      </c>
      <c r="G4377" t="s">
        <v>27</v>
      </c>
      <c r="H4377" t="s">
        <v>51</v>
      </c>
      <c r="I4377" s="9">
        <v>45551</v>
      </c>
      <c r="J4377" s="9">
        <v>45565</v>
      </c>
      <c r="K4377" s="9">
        <v>45570</v>
      </c>
      <c r="L4377" t="s">
        <v>19</v>
      </c>
      <c r="M4377" s="5"/>
      <c r="O4377" t="s">
        <v>20</v>
      </c>
      <c r="P4377" s="4">
        <v>5</v>
      </c>
      <c r="Q4377" t="s">
        <v>28</v>
      </c>
      <c r="R4377" s="10" t="str">
        <f t="shared" si="136"/>
        <v>28-33</v>
      </c>
      <c r="S4377">
        <f t="shared" si="137"/>
        <v>19</v>
      </c>
    </row>
    <row r="4378" spans="1:19">
      <c r="A4378" t="s">
        <v>4452</v>
      </c>
      <c r="B4378" t="s">
        <v>13</v>
      </c>
      <c r="C4378" s="4">
        <v>39</v>
      </c>
      <c r="D4378" t="s">
        <v>24</v>
      </c>
      <c r="E4378" t="s">
        <v>43</v>
      </c>
      <c r="F4378" t="s">
        <v>61</v>
      </c>
      <c r="G4378" t="s">
        <v>27</v>
      </c>
      <c r="H4378" t="s">
        <v>37</v>
      </c>
      <c r="I4378" s="9">
        <v>45551</v>
      </c>
      <c r="J4378" s="9">
        <v>45571</v>
      </c>
      <c r="K4378" s="9">
        <v>45575</v>
      </c>
      <c r="L4378" t="s">
        <v>19</v>
      </c>
      <c r="M4378" s="4">
        <v>46858</v>
      </c>
      <c r="N4378">
        <v>3.6</v>
      </c>
      <c r="O4378" t="s">
        <v>20</v>
      </c>
      <c r="P4378" s="5"/>
      <c r="Q4378" t="s">
        <v>28</v>
      </c>
      <c r="R4378" s="10" t="str">
        <f t="shared" si="136"/>
        <v>34-39</v>
      </c>
      <c r="S4378">
        <f t="shared" si="137"/>
        <v>24</v>
      </c>
    </row>
    <row r="4379" spans="1:19">
      <c r="A4379" t="s">
        <v>4453</v>
      </c>
      <c r="B4379" t="s">
        <v>30</v>
      </c>
      <c r="C4379" s="4">
        <v>25</v>
      </c>
      <c r="D4379" t="s">
        <v>24</v>
      </c>
      <c r="E4379" t="s">
        <v>43</v>
      </c>
      <c r="F4379" t="s">
        <v>96</v>
      </c>
      <c r="G4379" t="s">
        <v>27</v>
      </c>
      <c r="H4379" t="s">
        <v>37</v>
      </c>
      <c r="I4379" s="9">
        <v>45551</v>
      </c>
      <c r="J4379" s="9">
        <v>45562</v>
      </c>
      <c r="K4379" s="9">
        <v>45573</v>
      </c>
      <c r="L4379" t="s">
        <v>38</v>
      </c>
      <c r="M4379" s="5"/>
      <c r="P4379" s="4">
        <v>4</v>
      </c>
      <c r="Q4379" t="s">
        <v>28</v>
      </c>
      <c r="R4379" s="10" t="str">
        <f t="shared" si="136"/>
        <v>22-27</v>
      </c>
      <c r="S4379">
        <f t="shared" si="137"/>
        <v>22</v>
      </c>
    </row>
    <row r="4380" spans="1:19">
      <c r="A4380" t="s">
        <v>4454</v>
      </c>
      <c r="B4380" t="s">
        <v>13</v>
      </c>
      <c r="C4380" s="4">
        <v>39</v>
      </c>
      <c r="D4380" t="s">
        <v>14</v>
      </c>
      <c r="E4380" t="s">
        <v>15</v>
      </c>
      <c r="F4380" t="s">
        <v>93</v>
      </c>
      <c r="G4380" t="s">
        <v>17</v>
      </c>
      <c r="H4380" t="s">
        <v>48</v>
      </c>
      <c r="I4380" s="9">
        <v>45551</v>
      </c>
      <c r="J4380" s="9">
        <v>45561</v>
      </c>
      <c r="K4380" s="9">
        <v>45573</v>
      </c>
      <c r="L4380" t="s">
        <v>19</v>
      </c>
      <c r="M4380" s="4">
        <v>140740</v>
      </c>
      <c r="N4380">
        <v>4.4000000000000004</v>
      </c>
      <c r="O4380" t="s">
        <v>45</v>
      </c>
      <c r="P4380" s="5"/>
      <c r="Q4380" t="s">
        <v>28</v>
      </c>
      <c r="R4380" s="10" t="str">
        <f t="shared" si="136"/>
        <v>34-39</v>
      </c>
      <c r="S4380">
        <f t="shared" si="137"/>
        <v>22</v>
      </c>
    </row>
    <row r="4381" spans="1:19">
      <c r="A4381" t="s">
        <v>4455</v>
      </c>
      <c r="B4381" t="s">
        <v>13</v>
      </c>
      <c r="C4381" s="4">
        <v>37</v>
      </c>
      <c r="D4381" t="s">
        <v>58</v>
      </c>
      <c r="E4381" t="s">
        <v>59</v>
      </c>
      <c r="F4381" t="s">
        <v>78</v>
      </c>
      <c r="G4381" t="s">
        <v>27</v>
      </c>
      <c r="H4381" t="s">
        <v>18</v>
      </c>
      <c r="I4381" s="9">
        <v>45551</v>
      </c>
      <c r="J4381" s="9">
        <v>45571</v>
      </c>
      <c r="K4381" s="9">
        <v>45578</v>
      </c>
      <c r="L4381" t="s">
        <v>19</v>
      </c>
      <c r="M4381" s="5"/>
      <c r="O4381" t="s">
        <v>20</v>
      </c>
      <c r="P4381" s="4">
        <v>4</v>
      </c>
      <c r="Q4381" t="s">
        <v>28</v>
      </c>
      <c r="R4381" s="10" t="str">
        <f t="shared" si="136"/>
        <v>34-39</v>
      </c>
      <c r="S4381">
        <f t="shared" si="137"/>
        <v>27</v>
      </c>
    </row>
    <row r="4382" spans="1:19">
      <c r="A4382" t="s">
        <v>4456</v>
      </c>
      <c r="B4382" t="s">
        <v>13</v>
      </c>
      <c r="C4382" s="4">
        <v>35</v>
      </c>
      <c r="D4382" t="s">
        <v>14</v>
      </c>
      <c r="E4382" t="s">
        <v>65</v>
      </c>
      <c r="F4382" t="s">
        <v>106</v>
      </c>
      <c r="G4382" t="s">
        <v>17</v>
      </c>
      <c r="H4382" t="s">
        <v>48</v>
      </c>
      <c r="I4382" s="9">
        <v>45551</v>
      </c>
      <c r="J4382" s="9">
        <v>45565</v>
      </c>
      <c r="K4382" s="9">
        <v>45572</v>
      </c>
      <c r="L4382" t="s">
        <v>75</v>
      </c>
      <c r="M4382" s="5"/>
      <c r="P4382" s="4">
        <v>5</v>
      </c>
      <c r="Q4382" t="s">
        <v>28</v>
      </c>
      <c r="R4382" s="10" t="str">
        <f t="shared" si="136"/>
        <v>34-39</v>
      </c>
      <c r="S4382">
        <f t="shared" si="137"/>
        <v>21</v>
      </c>
    </row>
    <row r="4383" spans="1:19">
      <c r="A4383" t="s">
        <v>4457</v>
      </c>
      <c r="B4383" t="s">
        <v>13</v>
      </c>
      <c r="C4383" s="4">
        <v>23</v>
      </c>
      <c r="D4383" t="s">
        <v>58</v>
      </c>
      <c r="E4383" t="s">
        <v>111</v>
      </c>
      <c r="F4383" t="s">
        <v>26</v>
      </c>
      <c r="G4383" t="s">
        <v>27</v>
      </c>
      <c r="H4383" t="s">
        <v>67</v>
      </c>
      <c r="I4383" s="9">
        <v>45552</v>
      </c>
      <c r="J4383" s="9">
        <v>45566</v>
      </c>
      <c r="K4383" s="9">
        <v>45574</v>
      </c>
      <c r="L4383" t="s">
        <v>56</v>
      </c>
      <c r="M4383" s="5"/>
      <c r="P4383" s="4">
        <v>5</v>
      </c>
      <c r="Q4383" t="s">
        <v>28</v>
      </c>
      <c r="R4383" s="10" t="str">
        <f t="shared" si="136"/>
        <v>22-27</v>
      </c>
      <c r="S4383">
        <f t="shared" si="137"/>
        <v>22</v>
      </c>
    </row>
    <row r="4384" spans="1:19">
      <c r="A4384" t="s">
        <v>4458</v>
      </c>
      <c r="B4384" t="s">
        <v>13</v>
      </c>
      <c r="C4384" s="4">
        <v>27</v>
      </c>
      <c r="D4384" t="s">
        <v>24</v>
      </c>
      <c r="E4384" t="s">
        <v>25</v>
      </c>
      <c r="F4384" t="s">
        <v>31</v>
      </c>
      <c r="G4384" t="s">
        <v>66</v>
      </c>
      <c r="H4384" t="s">
        <v>37</v>
      </c>
      <c r="I4384" s="9">
        <v>45552</v>
      </c>
      <c r="J4384" s="9">
        <v>45574</v>
      </c>
      <c r="K4384" s="9">
        <v>45580</v>
      </c>
      <c r="L4384" t="s">
        <v>38</v>
      </c>
      <c r="M4384" s="5"/>
      <c r="P4384" s="4">
        <v>5</v>
      </c>
      <c r="Q4384" t="s">
        <v>28</v>
      </c>
      <c r="R4384" s="10" t="str">
        <f t="shared" si="136"/>
        <v>22-27</v>
      </c>
      <c r="S4384">
        <f t="shared" si="137"/>
        <v>28</v>
      </c>
    </row>
    <row r="4385" spans="1:19">
      <c r="A4385" t="s">
        <v>4459</v>
      </c>
      <c r="B4385" t="s">
        <v>13</v>
      </c>
      <c r="C4385" s="4">
        <v>38</v>
      </c>
      <c r="D4385" t="s">
        <v>24</v>
      </c>
      <c r="E4385" t="s">
        <v>43</v>
      </c>
      <c r="F4385" t="s">
        <v>125</v>
      </c>
      <c r="G4385" t="s">
        <v>27</v>
      </c>
      <c r="H4385" t="s">
        <v>18</v>
      </c>
      <c r="I4385" s="9">
        <v>45552</v>
      </c>
      <c r="J4385" s="9">
        <v>45566</v>
      </c>
      <c r="K4385" s="9">
        <v>45573</v>
      </c>
      <c r="L4385" t="s">
        <v>19</v>
      </c>
      <c r="M4385" s="4">
        <v>118490</v>
      </c>
      <c r="N4385">
        <v>4.5</v>
      </c>
      <c r="O4385" t="s">
        <v>20</v>
      </c>
      <c r="P4385" s="4">
        <v>4</v>
      </c>
      <c r="Q4385" t="s">
        <v>28</v>
      </c>
      <c r="R4385" s="10" t="str">
        <f t="shared" si="136"/>
        <v>34-39</v>
      </c>
      <c r="S4385">
        <f t="shared" si="137"/>
        <v>21</v>
      </c>
    </row>
    <row r="4386" spans="1:19">
      <c r="A4386" t="s">
        <v>4460</v>
      </c>
      <c r="B4386" t="s">
        <v>30</v>
      </c>
      <c r="C4386" s="4">
        <v>29</v>
      </c>
      <c r="D4386" t="s">
        <v>24</v>
      </c>
      <c r="E4386" t="s">
        <v>25</v>
      </c>
      <c r="F4386" t="s">
        <v>96</v>
      </c>
      <c r="G4386" t="s">
        <v>17</v>
      </c>
      <c r="H4386" t="s">
        <v>37</v>
      </c>
      <c r="I4386" s="9">
        <v>45552</v>
      </c>
      <c r="J4386" s="9">
        <v>45574</v>
      </c>
      <c r="K4386" s="9">
        <v>45581</v>
      </c>
      <c r="L4386" t="s">
        <v>19</v>
      </c>
      <c r="M4386" s="5"/>
      <c r="O4386" t="s">
        <v>20</v>
      </c>
      <c r="P4386" s="4">
        <v>4</v>
      </c>
      <c r="Q4386" t="s">
        <v>21</v>
      </c>
      <c r="R4386" s="10" t="str">
        <f t="shared" si="136"/>
        <v>28-33</v>
      </c>
      <c r="S4386">
        <f t="shared" si="137"/>
        <v>29</v>
      </c>
    </row>
    <row r="4387" spans="1:19">
      <c r="A4387" t="s">
        <v>4461</v>
      </c>
      <c r="B4387" t="s">
        <v>13</v>
      </c>
      <c r="C4387" s="4">
        <v>25</v>
      </c>
      <c r="D4387" t="s">
        <v>24</v>
      </c>
      <c r="E4387" t="s">
        <v>25</v>
      </c>
      <c r="F4387" t="s">
        <v>16</v>
      </c>
      <c r="G4387" t="s">
        <v>17</v>
      </c>
      <c r="H4387" t="s">
        <v>51</v>
      </c>
      <c r="I4387" s="9">
        <v>45553</v>
      </c>
      <c r="J4387" s="9">
        <v>45568</v>
      </c>
      <c r="K4387" s="9">
        <v>45579</v>
      </c>
      <c r="L4387" t="s">
        <v>19</v>
      </c>
      <c r="M4387" s="4">
        <v>58090</v>
      </c>
      <c r="N4387">
        <v>4</v>
      </c>
      <c r="O4387" t="s">
        <v>20</v>
      </c>
      <c r="P4387" s="4">
        <v>3</v>
      </c>
      <c r="Q4387" t="s">
        <v>28</v>
      </c>
      <c r="R4387" s="10" t="str">
        <f t="shared" si="136"/>
        <v>22-27</v>
      </c>
      <c r="S4387">
        <f t="shared" si="137"/>
        <v>26</v>
      </c>
    </row>
    <row r="4388" spans="1:19">
      <c r="A4388" t="s">
        <v>4462</v>
      </c>
      <c r="B4388" t="s">
        <v>23</v>
      </c>
      <c r="C4388" s="4">
        <v>27</v>
      </c>
      <c r="D4388" t="s">
        <v>34</v>
      </c>
      <c r="E4388" t="s">
        <v>35</v>
      </c>
      <c r="F4388" t="s">
        <v>125</v>
      </c>
      <c r="G4388" t="s">
        <v>27</v>
      </c>
      <c r="H4388" t="s">
        <v>37</v>
      </c>
      <c r="I4388" s="9">
        <v>45553</v>
      </c>
      <c r="J4388" s="9">
        <v>45574</v>
      </c>
      <c r="K4388" s="9">
        <v>45580</v>
      </c>
      <c r="L4388" t="s">
        <v>38</v>
      </c>
      <c r="M4388" s="5"/>
      <c r="P4388" s="5"/>
      <c r="Q4388" t="s">
        <v>28</v>
      </c>
      <c r="R4388" s="10" t="str">
        <f t="shared" si="136"/>
        <v>22-27</v>
      </c>
      <c r="S4388">
        <f t="shared" si="137"/>
        <v>27</v>
      </c>
    </row>
    <row r="4389" spans="1:19">
      <c r="A4389" t="s">
        <v>4463</v>
      </c>
      <c r="B4389" t="s">
        <v>13</v>
      </c>
      <c r="C4389" s="4">
        <v>30</v>
      </c>
      <c r="D4389" t="s">
        <v>24</v>
      </c>
      <c r="E4389" t="s">
        <v>25</v>
      </c>
      <c r="F4389" t="s">
        <v>16</v>
      </c>
      <c r="G4389" t="s">
        <v>17</v>
      </c>
      <c r="H4389" t="s">
        <v>37</v>
      </c>
      <c r="I4389" s="9">
        <v>45553</v>
      </c>
      <c r="J4389" s="9">
        <v>45569</v>
      </c>
      <c r="K4389" s="9">
        <v>45573</v>
      </c>
      <c r="L4389" t="s">
        <v>19</v>
      </c>
      <c r="M4389" s="4">
        <v>52669</v>
      </c>
      <c r="N4389">
        <v>4.4000000000000004</v>
      </c>
      <c r="O4389" t="s">
        <v>20</v>
      </c>
      <c r="P4389" s="4">
        <v>4</v>
      </c>
      <c r="Q4389" t="s">
        <v>63</v>
      </c>
      <c r="R4389" s="10" t="str">
        <f t="shared" si="136"/>
        <v>28-33</v>
      </c>
      <c r="S4389">
        <f t="shared" si="137"/>
        <v>20</v>
      </c>
    </row>
    <row r="4390" spans="1:19">
      <c r="A4390" t="s">
        <v>4464</v>
      </c>
      <c r="B4390" t="s">
        <v>13</v>
      </c>
      <c r="C4390" s="4">
        <v>29</v>
      </c>
      <c r="D4390" t="s">
        <v>34</v>
      </c>
      <c r="E4390" t="s">
        <v>35</v>
      </c>
      <c r="F4390" t="s">
        <v>53</v>
      </c>
      <c r="G4390" t="s">
        <v>17</v>
      </c>
      <c r="H4390" t="s">
        <v>37</v>
      </c>
      <c r="I4390" s="9">
        <v>45553</v>
      </c>
      <c r="J4390" s="9">
        <v>45573</v>
      </c>
      <c r="K4390" s="9">
        <v>45581</v>
      </c>
      <c r="L4390" t="s">
        <v>38</v>
      </c>
      <c r="M4390" s="5"/>
      <c r="P4390" s="5"/>
      <c r="Q4390" t="s">
        <v>28</v>
      </c>
      <c r="R4390" s="10" t="str">
        <f t="shared" si="136"/>
        <v>28-33</v>
      </c>
      <c r="S4390">
        <f t="shared" si="137"/>
        <v>28</v>
      </c>
    </row>
    <row r="4391" spans="1:19">
      <c r="A4391" t="s">
        <v>4465</v>
      </c>
      <c r="B4391" t="s">
        <v>13</v>
      </c>
      <c r="C4391" s="4">
        <v>26</v>
      </c>
      <c r="D4391" t="s">
        <v>24</v>
      </c>
      <c r="E4391" t="s">
        <v>43</v>
      </c>
      <c r="F4391" t="s">
        <v>26</v>
      </c>
      <c r="G4391" t="s">
        <v>17</v>
      </c>
      <c r="H4391" t="s">
        <v>48</v>
      </c>
      <c r="I4391" s="9">
        <v>45553</v>
      </c>
      <c r="J4391" s="9">
        <v>45571</v>
      </c>
      <c r="K4391" s="9">
        <v>45583</v>
      </c>
      <c r="L4391" t="s">
        <v>19</v>
      </c>
      <c r="M4391" s="4">
        <v>58874</v>
      </c>
      <c r="N4391">
        <v>4.9000000000000004</v>
      </c>
      <c r="O4391" t="s">
        <v>20</v>
      </c>
      <c r="P4391" s="4">
        <v>5</v>
      </c>
      <c r="Q4391" t="s">
        <v>63</v>
      </c>
      <c r="R4391" s="10" t="str">
        <f t="shared" si="136"/>
        <v>22-27</v>
      </c>
      <c r="S4391">
        <f t="shared" si="137"/>
        <v>30</v>
      </c>
    </row>
    <row r="4392" spans="1:19">
      <c r="A4392" t="s">
        <v>4466</v>
      </c>
      <c r="B4392" t="s">
        <v>13</v>
      </c>
      <c r="C4392" s="4">
        <v>36</v>
      </c>
      <c r="D4392" t="s">
        <v>14</v>
      </c>
      <c r="E4392" t="s">
        <v>15</v>
      </c>
      <c r="F4392" t="s">
        <v>36</v>
      </c>
      <c r="G4392" t="s">
        <v>32</v>
      </c>
      <c r="H4392" t="s">
        <v>18</v>
      </c>
      <c r="I4392" s="9">
        <v>45554</v>
      </c>
      <c r="J4392" s="9">
        <v>45567</v>
      </c>
      <c r="K4392" s="9">
        <v>45575</v>
      </c>
      <c r="L4392" t="s">
        <v>19</v>
      </c>
      <c r="M4392" s="4">
        <v>76965</v>
      </c>
      <c r="N4392">
        <v>4</v>
      </c>
      <c r="O4392" t="s">
        <v>20</v>
      </c>
      <c r="P4392" s="4">
        <v>4</v>
      </c>
      <c r="Q4392" t="s">
        <v>28</v>
      </c>
      <c r="R4392" s="10" t="str">
        <f t="shared" si="136"/>
        <v>34-39</v>
      </c>
      <c r="S4392">
        <f t="shared" si="137"/>
        <v>21</v>
      </c>
    </row>
    <row r="4393" spans="1:19">
      <c r="A4393" t="s">
        <v>4467</v>
      </c>
      <c r="B4393" t="s">
        <v>13</v>
      </c>
      <c r="C4393" s="4">
        <v>26</v>
      </c>
      <c r="D4393" t="s">
        <v>24</v>
      </c>
      <c r="E4393" t="s">
        <v>25</v>
      </c>
      <c r="F4393" t="s">
        <v>106</v>
      </c>
      <c r="G4393" t="s">
        <v>27</v>
      </c>
      <c r="H4393" t="s">
        <v>37</v>
      </c>
      <c r="I4393" s="9">
        <v>45554</v>
      </c>
      <c r="J4393" s="9">
        <v>45562</v>
      </c>
      <c r="K4393" s="9">
        <v>45567</v>
      </c>
      <c r="L4393" t="s">
        <v>19</v>
      </c>
      <c r="M4393" s="4">
        <v>175669</v>
      </c>
      <c r="N4393">
        <v>4.5999999999999996</v>
      </c>
      <c r="O4393" t="s">
        <v>20</v>
      </c>
      <c r="P4393" s="4">
        <v>3</v>
      </c>
      <c r="Q4393" t="s">
        <v>28</v>
      </c>
      <c r="R4393" s="10" t="str">
        <f t="shared" si="136"/>
        <v>22-27</v>
      </c>
      <c r="S4393">
        <f t="shared" si="137"/>
        <v>13</v>
      </c>
    </row>
    <row r="4394" spans="1:19">
      <c r="A4394" t="s">
        <v>4468</v>
      </c>
      <c r="B4394" t="s">
        <v>30</v>
      </c>
      <c r="C4394" s="4">
        <v>31</v>
      </c>
      <c r="D4394" t="s">
        <v>14</v>
      </c>
      <c r="E4394" t="s">
        <v>65</v>
      </c>
      <c r="F4394" t="s">
        <v>26</v>
      </c>
      <c r="G4394" t="s">
        <v>69</v>
      </c>
      <c r="H4394" t="s">
        <v>37</v>
      </c>
      <c r="I4394" s="9">
        <v>45554</v>
      </c>
      <c r="J4394" s="9">
        <v>45569</v>
      </c>
      <c r="K4394" s="9">
        <v>45576</v>
      </c>
      <c r="L4394" t="s">
        <v>19</v>
      </c>
      <c r="M4394" s="4">
        <v>69579</v>
      </c>
      <c r="N4394">
        <v>3.6</v>
      </c>
      <c r="O4394" t="s">
        <v>20</v>
      </c>
      <c r="P4394" s="4">
        <v>4</v>
      </c>
      <c r="Q4394" t="s">
        <v>28</v>
      </c>
      <c r="R4394" s="10" t="str">
        <f t="shared" si="136"/>
        <v>28-33</v>
      </c>
      <c r="S4394">
        <f t="shared" si="137"/>
        <v>22</v>
      </c>
    </row>
    <row r="4395" spans="1:19">
      <c r="A4395" t="s">
        <v>4469</v>
      </c>
      <c r="B4395" t="s">
        <v>13</v>
      </c>
      <c r="C4395" s="4">
        <v>27</v>
      </c>
      <c r="D4395" t="s">
        <v>14</v>
      </c>
      <c r="E4395" t="s">
        <v>65</v>
      </c>
      <c r="F4395" t="s">
        <v>44</v>
      </c>
      <c r="G4395" t="s">
        <v>69</v>
      </c>
      <c r="H4395" t="s">
        <v>37</v>
      </c>
      <c r="I4395" s="9">
        <v>45554</v>
      </c>
      <c r="J4395" s="9">
        <v>45564</v>
      </c>
      <c r="K4395" s="9">
        <v>45569</v>
      </c>
      <c r="L4395" t="s">
        <v>19</v>
      </c>
      <c r="M4395" s="5"/>
      <c r="O4395" t="s">
        <v>20</v>
      </c>
      <c r="P4395" s="5"/>
      <c r="Q4395" t="s">
        <v>21</v>
      </c>
      <c r="R4395" s="10" t="str">
        <f t="shared" si="136"/>
        <v>22-27</v>
      </c>
      <c r="S4395">
        <f t="shared" si="137"/>
        <v>15</v>
      </c>
    </row>
    <row r="4396" spans="1:19">
      <c r="A4396" t="s">
        <v>4470</v>
      </c>
      <c r="B4396" t="s">
        <v>23</v>
      </c>
      <c r="C4396" s="4">
        <v>26</v>
      </c>
      <c r="D4396" t="s">
        <v>14</v>
      </c>
      <c r="E4396" t="s">
        <v>65</v>
      </c>
      <c r="F4396" t="s">
        <v>73</v>
      </c>
      <c r="G4396" t="s">
        <v>32</v>
      </c>
      <c r="H4396" t="s">
        <v>48</v>
      </c>
      <c r="I4396" s="9">
        <v>45554</v>
      </c>
      <c r="J4396" s="9">
        <v>45574</v>
      </c>
      <c r="K4396" s="9">
        <v>45580</v>
      </c>
      <c r="L4396" t="s">
        <v>38</v>
      </c>
      <c r="M4396" s="5"/>
      <c r="P4396" s="4">
        <v>4</v>
      </c>
      <c r="Q4396" t="s">
        <v>28</v>
      </c>
      <c r="R4396" s="10" t="str">
        <f t="shared" si="136"/>
        <v>22-27</v>
      </c>
      <c r="S4396">
        <f t="shared" si="137"/>
        <v>26</v>
      </c>
    </row>
    <row r="4397" spans="1:19">
      <c r="A4397" t="s">
        <v>4471</v>
      </c>
      <c r="B4397" t="s">
        <v>30</v>
      </c>
      <c r="C4397" s="4">
        <v>24</v>
      </c>
      <c r="D4397" t="s">
        <v>40</v>
      </c>
      <c r="E4397" t="s">
        <v>253</v>
      </c>
      <c r="F4397" t="s">
        <v>36</v>
      </c>
      <c r="G4397" t="s">
        <v>27</v>
      </c>
      <c r="H4397" t="s">
        <v>37</v>
      </c>
      <c r="I4397" s="9">
        <v>45555</v>
      </c>
      <c r="J4397" s="9">
        <v>45563</v>
      </c>
      <c r="K4397" s="9">
        <v>45575</v>
      </c>
      <c r="L4397" t="s">
        <v>19</v>
      </c>
      <c r="M4397" s="4">
        <v>79389</v>
      </c>
      <c r="N4397">
        <v>3.6</v>
      </c>
      <c r="O4397" t="s">
        <v>20</v>
      </c>
      <c r="P4397" s="4">
        <v>3</v>
      </c>
      <c r="Q4397" t="s">
        <v>28</v>
      </c>
      <c r="R4397" s="10" t="str">
        <f t="shared" si="136"/>
        <v>22-27</v>
      </c>
      <c r="S4397">
        <f t="shared" si="137"/>
        <v>20</v>
      </c>
    </row>
    <row r="4398" spans="1:19">
      <c r="A4398" t="s">
        <v>4472</v>
      </c>
      <c r="B4398" t="s">
        <v>13</v>
      </c>
      <c r="C4398" s="4">
        <v>27</v>
      </c>
      <c r="D4398" t="s">
        <v>34</v>
      </c>
      <c r="E4398" t="s">
        <v>35</v>
      </c>
      <c r="F4398" t="s">
        <v>36</v>
      </c>
      <c r="G4398" t="s">
        <v>27</v>
      </c>
      <c r="H4398" t="s">
        <v>18</v>
      </c>
      <c r="I4398" s="9">
        <v>45555</v>
      </c>
      <c r="J4398" s="9">
        <v>45574</v>
      </c>
      <c r="K4398" s="9">
        <v>45582</v>
      </c>
      <c r="L4398" t="s">
        <v>56</v>
      </c>
      <c r="M4398" s="5"/>
      <c r="P4398" s="4">
        <v>5</v>
      </c>
      <c r="Q4398" t="s">
        <v>28</v>
      </c>
      <c r="R4398" s="10" t="str">
        <f t="shared" si="136"/>
        <v>22-27</v>
      </c>
      <c r="S4398">
        <f t="shared" si="137"/>
        <v>27</v>
      </c>
    </row>
    <row r="4399" spans="1:19">
      <c r="A4399" t="s">
        <v>4473</v>
      </c>
      <c r="B4399" t="s">
        <v>13</v>
      </c>
      <c r="C4399" s="4">
        <v>30</v>
      </c>
      <c r="D4399" t="s">
        <v>14</v>
      </c>
      <c r="E4399" t="s">
        <v>15</v>
      </c>
      <c r="F4399" t="s">
        <v>36</v>
      </c>
      <c r="G4399" t="s">
        <v>17</v>
      </c>
      <c r="H4399" t="s">
        <v>18</v>
      </c>
      <c r="I4399" s="9">
        <v>45556</v>
      </c>
      <c r="J4399" s="9">
        <v>45576</v>
      </c>
      <c r="K4399" s="9">
        <v>45580</v>
      </c>
      <c r="L4399" t="s">
        <v>38</v>
      </c>
      <c r="M4399" s="5"/>
      <c r="P4399" s="4">
        <v>4</v>
      </c>
      <c r="Q4399" t="s">
        <v>21</v>
      </c>
      <c r="R4399" s="10" t="str">
        <f t="shared" si="136"/>
        <v>28-33</v>
      </c>
      <c r="S4399">
        <f t="shared" si="137"/>
        <v>24</v>
      </c>
    </row>
    <row r="4400" spans="1:19">
      <c r="A4400" t="s">
        <v>4474</v>
      </c>
      <c r="B4400" t="s">
        <v>13</v>
      </c>
      <c r="C4400" s="4">
        <v>29</v>
      </c>
      <c r="D4400" t="s">
        <v>40</v>
      </c>
      <c r="E4400" t="s">
        <v>41</v>
      </c>
      <c r="F4400" t="s">
        <v>31</v>
      </c>
      <c r="G4400" t="s">
        <v>27</v>
      </c>
      <c r="H4400" t="s">
        <v>51</v>
      </c>
      <c r="I4400" s="9">
        <v>45556</v>
      </c>
      <c r="J4400" s="9">
        <v>45572</v>
      </c>
      <c r="K4400" s="9">
        <v>45579</v>
      </c>
      <c r="L4400" t="s">
        <v>19</v>
      </c>
      <c r="M4400" s="5"/>
      <c r="O4400" t="s">
        <v>20</v>
      </c>
      <c r="P4400" s="4">
        <v>4</v>
      </c>
      <c r="Q4400" t="s">
        <v>28</v>
      </c>
      <c r="R4400" s="10" t="str">
        <f t="shared" si="136"/>
        <v>28-33</v>
      </c>
      <c r="S4400">
        <f t="shared" si="137"/>
        <v>23</v>
      </c>
    </row>
    <row r="4401" spans="1:19">
      <c r="A4401" t="s">
        <v>4475</v>
      </c>
      <c r="B4401" t="s">
        <v>13</v>
      </c>
      <c r="C4401" s="4">
        <v>30</v>
      </c>
      <c r="D4401" t="s">
        <v>14</v>
      </c>
      <c r="E4401" t="s">
        <v>15</v>
      </c>
      <c r="F4401" t="s">
        <v>36</v>
      </c>
      <c r="G4401" t="s">
        <v>27</v>
      </c>
      <c r="H4401" t="s">
        <v>37</v>
      </c>
      <c r="I4401" s="9">
        <v>45556</v>
      </c>
      <c r="J4401" s="9">
        <v>45565</v>
      </c>
      <c r="K4401" s="9">
        <v>45572</v>
      </c>
      <c r="L4401" t="s">
        <v>19</v>
      </c>
      <c r="M4401" s="5"/>
      <c r="O4401" t="s">
        <v>20</v>
      </c>
      <c r="P4401" s="4">
        <v>5</v>
      </c>
      <c r="Q4401" t="s">
        <v>21</v>
      </c>
      <c r="R4401" s="10" t="str">
        <f t="shared" si="136"/>
        <v>28-33</v>
      </c>
      <c r="S4401">
        <f t="shared" si="137"/>
        <v>16</v>
      </c>
    </row>
    <row r="4402" spans="1:19">
      <c r="A4402" t="s">
        <v>4476</v>
      </c>
      <c r="B4402" t="s">
        <v>13</v>
      </c>
      <c r="C4402" s="4">
        <v>31</v>
      </c>
      <c r="D4402" t="s">
        <v>24</v>
      </c>
      <c r="E4402" t="s">
        <v>43</v>
      </c>
      <c r="F4402" t="s">
        <v>44</v>
      </c>
      <c r="G4402" t="s">
        <v>27</v>
      </c>
      <c r="H4402" t="s">
        <v>18</v>
      </c>
      <c r="I4402" s="9">
        <v>45556</v>
      </c>
      <c r="J4402" s="9">
        <v>45565</v>
      </c>
      <c r="K4402" s="9">
        <v>45572</v>
      </c>
      <c r="L4402" t="s">
        <v>38</v>
      </c>
      <c r="M4402" s="5"/>
      <c r="P4402" s="4">
        <v>5</v>
      </c>
      <c r="Q4402" t="s">
        <v>28</v>
      </c>
      <c r="R4402" s="10" t="str">
        <f t="shared" si="136"/>
        <v>28-33</v>
      </c>
      <c r="S4402">
        <f t="shared" si="137"/>
        <v>16</v>
      </c>
    </row>
    <row r="4403" spans="1:19">
      <c r="A4403" t="s">
        <v>4477</v>
      </c>
      <c r="B4403" t="s">
        <v>13</v>
      </c>
      <c r="C4403" s="4">
        <v>26</v>
      </c>
      <c r="D4403" t="s">
        <v>24</v>
      </c>
      <c r="E4403" t="s">
        <v>43</v>
      </c>
      <c r="F4403" t="s">
        <v>31</v>
      </c>
      <c r="G4403" t="s">
        <v>17</v>
      </c>
      <c r="H4403" t="s">
        <v>37</v>
      </c>
      <c r="I4403" s="9">
        <v>45556</v>
      </c>
      <c r="J4403" s="9">
        <v>45569</v>
      </c>
      <c r="K4403" s="9">
        <v>45580</v>
      </c>
      <c r="L4403" t="s">
        <v>19</v>
      </c>
      <c r="M4403" s="4">
        <v>71814</v>
      </c>
      <c r="N4403">
        <v>3.8</v>
      </c>
      <c r="O4403" t="s">
        <v>20</v>
      </c>
      <c r="P4403" s="4">
        <v>5</v>
      </c>
      <c r="Q4403" t="s">
        <v>21</v>
      </c>
      <c r="R4403" s="10" t="str">
        <f t="shared" si="136"/>
        <v>22-27</v>
      </c>
      <c r="S4403">
        <f t="shared" si="137"/>
        <v>24</v>
      </c>
    </row>
    <row r="4404" spans="1:19">
      <c r="A4404" t="s">
        <v>4478</v>
      </c>
      <c r="B4404" t="s">
        <v>13</v>
      </c>
      <c r="C4404" s="4">
        <v>33</v>
      </c>
      <c r="D4404" t="s">
        <v>24</v>
      </c>
      <c r="E4404" t="s">
        <v>25</v>
      </c>
      <c r="F4404" t="s">
        <v>61</v>
      </c>
      <c r="G4404" t="s">
        <v>27</v>
      </c>
      <c r="H4404" t="s">
        <v>18</v>
      </c>
      <c r="I4404" s="9">
        <v>45556</v>
      </c>
      <c r="J4404" s="9">
        <v>45569</v>
      </c>
      <c r="K4404" s="9">
        <v>45580</v>
      </c>
      <c r="L4404" t="s">
        <v>19</v>
      </c>
      <c r="M4404" s="4">
        <v>57077</v>
      </c>
      <c r="N4404">
        <v>4.9000000000000004</v>
      </c>
      <c r="O4404" t="s">
        <v>20</v>
      </c>
      <c r="P4404" s="5"/>
      <c r="Q4404" t="s">
        <v>28</v>
      </c>
      <c r="R4404" s="10" t="str">
        <f t="shared" si="136"/>
        <v>28-33</v>
      </c>
      <c r="S4404">
        <f t="shared" si="137"/>
        <v>24</v>
      </c>
    </row>
    <row r="4405" spans="1:19">
      <c r="A4405" t="s">
        <v>4479</v>
      </c>
      <c r="B4405" t="s">
        <v>13</v>
      </c>
      <c r="C4405" s="4">
        <v>35</v>
      </c>
      <c r="D4405" t="s">
        <v>14</v>
      </c>
      <c r="E4405" t="s">
        <v>65</v>
      </c>
      <c r="F4405" t="s">
        <v>125</v>
      </c>
      <c r="G4405" t="s">
        <v>69</v>
      </c>
      <c r="H4405" t="s">
        <v>18</v>
      </c>
      <c r="I4405" s="9">
        <v>45557</v>
      </c>
      <c r="J4405" s="9">
        <v>45571</v>
      </c>
      <c r="K4405" s="9">
        <v>45576</v>
      </c>
      <c r="L4405" t="s">
        <v>19</v>
      </c>
      <c r="M4405" s="4">
        <v>118076</v>
      </c>
      <c r="N4405">
        <v>4.7</v>
      </c>
      <c r="O4405" t="s">
        <v>20</v>
      </c>
      <c r="P4405" s="4">
        <v>4</v>
      </c>
      <c r="Q4405" t="s">
        <v>28</v>
      </c>
      <c r="R4405" s="10" t="str">
        <f t="shared" si="136"/>
        <v>34-39</v>
      </c>
      <c r="S4405">
        <f t="shared" si="137"/>
        <v>19</v>
      </c>
    </row>
    <row r="4406" spans="1:19">
      <c r="A4406" t="s">
        <v>4480</v>
      </c>
      <c r="B4406" t="s">
        <v>23</v>
      </c>
      <c r="C4406" s="4">
        <v>34</v>
      </c>
      <c r="D4406" t="s">
        <v>14</v>
      </c>
      <c r="E4406" t="s">
        <v>15</v>
      </c>
      <c r="F4406" t="s">
        <v>16</v>
      </c>
      <c r="G4406" t="s">
        <v>17</v>
      </c>
      <c r="H4406" t="s">
        <v>18</v>
      </c>
      <c r="I4406" s="9">
        <v>45557</v>
      </c>
      <c r="J4406" s="9">
        <v>45577</v>
      </c>
      <c r="K4406" s="9">
        <v>45589</v>
      </c>
      <c r="L4406" t="s">
        <v>19</v>
      </c>
      <c r="M4406" s="4">
        <v>69951</v>
      </c>
      <c r="N4406">
        <v>4.4000000000000004</v>
      </c>
      <c r="O4406" t="s">
        <v>20</v>
      </c>
      <c r="P4406" s="4">
        <v>4</v>
      </c>
      <c r="Q4406" t="s">
        <v>63</v>
      </c>
      <c r="R4406" s="10" t="str">
        <f t="shared" si="136"/>
        <v>34-39</v>
      </c>
      <c r="S4406">
        <f t="shared" si="137"/>
        <v>32</v>
      </c>
    </row>
    <row r="4407" spans="1:19">
      <c r="A4407" t="s">
        <v>4481</v>
      </c>
      <c r="B4407" t="s">
        <v>30</v>
      </c>
      <c r="C4407" s="4">
        <v>25</v>
      </c>
      <c r="D4407" t="s">
        <v>24</v>
      </c>
      <c r="E4407" t="s">
        <v>25</v>
      </c>
      <c r="F4407" t="s">
        <v>44</v>
      </c>
      <c r="G4407" t="s">
        <v>27</v>
      </c>
      <c r="H4407" t="s">
        <v>48</v>
      </c>
      <c r="I4407" s="9">
        <v>45557</v>
      </c>
      <c r="J4407" s="9">
        <v>45567</v>
      </c>
      <c r="K4407" s="9">
        <v>45571</v>
      </c>
      <c r="L4407" t="s">
        <v>56</v>
      </c>
      <c r="M4407" s="5"/>
      <c r="P4407" s="4">
        <v>5</v>
      </c>
      <c r="Q4407" t="s">
        <v>28</v>
      </c>
      <c r="R4407" s="10" t="str">
        <f t="shared" si="136"/>
        <v>22-27</v>
      </c>
      <c r="S4407">
        <f t="shared" si="137"/>
        <v>14</v>
      </c>
    </row>
    <row r="4408" spans="1:19">
      <c r="A4408" t="s">
        <v>4482</v>
      </c>
      <c r="B4408" t="s">
        <v>23</v>
      </c>
      <c r="C4408" s="4">
        <v>33</v>
      </c>
      <c r="D4408" t="s">
        <v>14</v>
      </c>
      <c r="E4408" t="s">
        <v>15</v>
      </c>
      <c r="F4408" t="s">
        <v>36</v>
      </c>
      <c r="G4408" t="s">
        <v>32</v>
      </c>
      <c r="H4408" t="s">
        <v>18</v>
      </c>
      <c r="I4408" s="9">
        <v>45558</v>
      </c>
      <c r="J4408" s="9">
        <v>45572</v>
      </c>
      <c r="K4408" s="9">
        <v>45581</v>
      </c>
      <c r="L4408" t="s">
        <v>19</v>
      </c>
      <c r="M4408" s="4">
        <v>60257</v>
      </c>
      <c r="N4408">
        <v>4.8</v>
      </c>
      <c r="O4408" t="s">
        <v>20</v>
      </c>
      <c r="P4408" s="5"/>
      <c r="Q4408" t="s">
        <v>28</v>
      </c>
      <c r="R4408" s="10" t="str">
        <f t="shared" si="136"/>
        <v>28-33</v>
      </c>
      <c r="S4408">
        <f t="shared" si="137"/>
        <v>23</v>
      </c>
    </row>
    <row r="4409" spans="1:19">
      <c r="A4409" t="s">
        <v>4483</v>
      </c>
      <c r="B4409" t="s">
        <v>13</v>
      </c>
      <c r="C4409" s="4">
        <v>35</v>
      </c>
      <c r="D4409" t="s">
        <v>14</v>
      </c>
      <c r="E4409" t="s">
        <v>65</v>
      </c>
      <c r="F4409" t="s">
        <v>96</v>
      </c>
      <c r="G4409" t="s">
        <v>69</v>
      </c>
      <c r="H4409" t="s">
        <v>37</v>
      </c>
      <c r="I4409" s="9">
        <v>45558</v>
      </c>
      <c r="J4409" s="9">
        <v>45566</v>
      </c>
      <c r="K4409" s="9">
        <v>45571</v>
      </c>
      <c r="L4409" t="s">
        <v>19</v>
      </c>
      <c r="M4409" s="4">
        <v>43058</v>
      </c>
      <c r="N4409">
        <v>4.3</v>
      </c>
      <c r="O4409" t="s">
        <v>20</v>
      </c>
      <c r="P4409" s="4">
        <v>4</v>
      </c>
      <c r="Q4409" t="s">
        <v>28</v>
      </c>
      <c r="R4409" s="10" t="str">
        <f t="shared" si="136"/>
        <v>34-39</v>
      </c>
      <c r="S4409">
        <f t="shared" si="137"/>
        <v>13</v>
      </c>
    </row>
    <row r="4410" spans="1:19">
      <c r="A4410" t="s">
        <v>4484</v>
      </c>
      <c r="B4410" t="s">
        <v>13</v>
      </c>
      <c r="C4410" s="4">
        <v>29</v>
      </c>
      <c r="D4410" t="s">
        <v>129</v>
      </c>
      <c r="E4410" t="s">
        <v>205</v>
      </c>
      <c r="F4410" t="s">
        <v>44</v>
      </c>
      <c r="G4410" t="s">
        <v>27</v>
      </c>
      <c r="H4410" t="s">
        <v>48</v>
      </c>
      <c r="I4410" s="9">
        <v>45558</v>
      </c>
      <c r="J4410" s="9">
        <v>45572</v>
      </c>
      <c r="K4410" s="9">
        <v>45579</v>
      </c>
      <c r="L4410" t="s">
        <v>19</v>
      </c>
      <c r="M4410" s="4">
        <v>74118</v>
      </c>
      <c r="N4410">
        <v>3.8</v>
      </c>
      <c r="O4410" t="s">
        <v>20</v>
      </c>
      <c r="P4410" s="4">
        <v>4</v>
      </c>
      <c r="Q4410" t="s">
        <v>28</v>
      </c>
      <c r="R4410" s="10" t="str">
        <f t="shared" si="136"/>
        <v>28-33</v>
      </c>
      <c r="S4410">
        <f t="shared" si="137"/>
        <v>21</v>
      </c>
    </row>
    <row r="4411" spans="1:19">
      <c r="A4411" t="s">
        <v>4485</v>
      </c>
      <c r="B4411" t="s">
        <v>13</v>
      </c>
      <c r="C4411" s="4">
        <v>40</v>
      </c>
      <c r="D4411" t="s">
        <v>14</v>
      </c>
      <c r="E4411" t="s">
        <v>15</v>
      </c>
      <c r="F4411" t="s">
        <v>16</v>
      </c>
      <c r="G4411" t="s">
        <v>27</v>
      </c>
      <c r="H4411" t="s">
        <v>18</v>
      </c>
      <c r="I4411" s="9">
        <v>45558</v>
      </c>
      <c r="J4411" s="9">
        <v>45578</v>
      </c>
      <c r="K4411" s="9">
        <v>45589</v>
      </c>
      <c r="L4411" t="s">
        <v>19</v>
      </c>
      <c r="M4411" s="4">
        <v>40566</v>
      </c>
      <c r="N4411">
        <v>4.5</v>
      </c>
      <c r="O4411" t="s">
        <v>45</v>
      </c>
      <c r="P4411" s="4">
        <v>4</v>
      </c>
      <c r="Q4411" t="s">
        <v>28</v>
      </c>
      <c r="R4411" s="10" t="str">
        <f t="shared" si="136"/>
        <v>40-45</v>
      </c>
      <c r="S4411">
        <f t="shared" si="137"/>
        <v>31</v>
      </c>
    </row>
    <row r="4412" spans="1:19">
      <c r="A4412" t="s">
        <v>4486</v>
      </c>
      <c r="B4412" t="s">
        <v>13</v>
      </c>
      <c r="C4412" s="4">
        <v>25</v>
      </c>
      <c r="D4412" t="s">
        <v>14</v>
      </c>
      <c r="E4412" t="s">
        <v>65</v>
      </c>
      <c r="F4412" t="s">
        <v>16</v>
      </c>
      <c r="G4412" t="s">
        <v>27</v>
      </c>
      <c r="H4412" t="s">
        <v>18</v>
      </c>
      <c r="I4412" s="9">
        <v>45558</v>
      </c>
      <c r="J4412" s="9">
        <v>45566</v>
      </c>
      <c r="K4412" s="9">
        <v>45571</v>
      </c>
      <c r="L4412" t="s">
        <v>19</v>
      </c>
      <c r="M4412" s="4">
        <v>41487</v>
      </c>
      <c r="N4412">
        <v>4.5999999999999996</v>
      </c>
      <c r="O4412" t="s">
        <v>20</v>
      </c>
      <c r="P4412" s="4">
        <v>2</v>
      </c>
      <c r="Q4412" t="s">
        <v>28</v>
      </c>
      <c r="R4412" s="10" t="str">
        <f t="shared" si="136"/>
        <v>22-27</v>
      </c>
      <c r="S4412">
        <f t="shared" si="137"/>
        <v>13</v>
      </c>
    </row>
    <row r="4413" spans="1:19">
      <c r="A4413" t="s">
        <v>4487</v>
      </c>
      <c r="B4413" t="s">
        <v>13</v>
      </c>
      <c r="C4413" s="4">
        <v>35</v>
      </c>
      <c r="D4413" t="s">
        <v>34</v>
      </c>
      <c r="E4413" t="s">
        <v>35</v>
      </c>
      <c r="F4413" t="s">
        <v>61</v>
      </c>
      <c r="G4413" t="s">
        <v>32</v>
      </c>
      <c r="H4413" t="s">
        <v>67</v>
      </c>
      <c r="I4413" s="9">
        <v>45559</v>
      </c>
      <c r="J4413" s="9">
        <v>45577</v>
      </c>
      <c r="K4413" s="9">
        <v>45588</v>
      </c>
      <c r="L4413" t="s">
        <v>38</v>
      </c>
      <c r="M4413" s="5"/>
      <c r="P4413" s="4">
        <v>4</v>
      </c>
      <c r="Q4413" t="s">
        <v>21</v>
      </c>
      <c r="R4413" s="10" t="str">
        <f t="shared" si="136"/>
        <v>34-39</v>
      </c>
      <c r="S4413">
        <f t="shared" si="137"/>
        <v>29</v>
      </c>
    </row>
    <row r="4414" spans="1:19">
      <c r="A4414" t="s">
        <v>4488</v>
      </c>
      <c r="B4414" t="s">
        <v>30</v>
      </c>
      <c r="C4414" s="4">
        <v>33</v>
      </c>
      <c r="D4414" t="s">
        <v>14</v>
      </c>
      <c r="E4414" t="s">
        <v>15</v>
      </c>
      <c r="F4414" t="s">
        <v>125</v>
      </c>
      <c r="G4414" t="s">
        <v>27</v>
      </c>
      <c r="H4414" t="s">
        <v>48</v>
      </c>
      <c r="I4414" s="9">
        <v>45559</v>
      </c>
      <c r="J4414" s="9">
        <v>45581</v>
      </c>
      <c r="K4414" s="9">
        <v>45586</v>
      </c>
      <c r="L4414" t="s">
        <v>19</v>
      </c>
      <c r="M4414" s="4">
        <v>139466</v>
      </c>
      <c r="N4414">
        <v>4.9000000000000004</v>
      </c>
      <c r="O4414" t="s">
        <v>45</v>
      </c>
      <c r="P4414" s="4">
        <v>4</v>
      </c>
      <c r="Q4414" t="s">
        <v>28</v>
      </c>
      <c r="R4414" s="10" t="str">
        <f t="shared" si="136"/>
        <v>28-33</v>
      </c>
      <c r="S4414">
        <f t="shared" si="137"/>
        <v>27</v>
      </c>
    </row>
    <row r="4415" spans="1:19">
      <c r="A4415" t="s">
        <v>4489</v>
      </c>
      <c r="B4415" t="s">
        <v>30</v>
      </c>
      <c r="C4415" s="4">
        <v>33</v>
      </c>
      <c r="D4415" t="s">
        <v>24</v>
      </c>
      <c r="E4415" t="s">
        <v>43</v>
      </c>
      <c r="F4415" t="s">
        <v>50</v>
      </c>
      <c r="G4415" t="s">
        <v>32</v>
      </c>
      <c r="H4415" t="s">
        <v>51</v>
      </c>
      <c r="I4415" s="9">
        <v>45559</v>
      </c>
      <c r="J4415" s="9">
        <v>45577</v>
      </c>
      <c r="K4415" s="9">
        <v>45588</v>
      </c>
      <c r="L4415" t="s">
        <v>38</v>
      </c>
      <c r="M4415" s="5"/>
      <c r="P4415" s="4">
        <v>5</v>
      </c>
      <c r="Q4415" t="s">
        <v>28</v>
      </c>
      <c r="R4415" s="10" t="str">
        <f t="shared" si="136"/>
        <v>28-33</v>
      </c>
      <c r="S4415">
        <f t="shared" si="137"/>
        <v>29</v>
      </c>
    </row>
    <row r="4416" spans="1:19">
      <c r="A4416" t="s">
        <v>4490</v>
      </c>
      <c r="B4416" t="s">
        <v>13</v>
      </c>
      <c r="C4416" s="4">
        <v>39</v>
      </c>
      <c r="D4416" t="s">
        <v>14</v>
      </c>
      <c r="E4416" t="s">
        <v>15</v>
      </c>
      <c r="F4416" t="s">
        <v>61</v>
      </c>
      <c r="G4416" t="s">
        <v>32</v>
      </c>
      <c r="H4416" t="s">
        <v>18</v>
      </c>
      <c r="I4416" s="9">
        <v>45559</v>
      </c>
      <c r="J4416" s="9">
        <v>45569</v>
      </c>
      <c r="K4416" s="9">
        <v>45576</v>
      </c>
      <c r="L4416" t="s">
        <v>19</v>
      </c>
      <c r="M4416" s="4">
        <v>55743</v>
      </c>
      <c r="N4416">
        <v>3.6</v>
      </c>
      <c r="O4416" t="s">
        <v>20</v>
      </c>
      <c r="P4416" s="4">
        <v>4</v>
      </c>
      <c r="Q4416" t="s">
        <v>28</v>
      </c>
      <c r="R4416" s="10" t="str">
        <f t="shared" si="136"/>
        <v>34-39</v>
      </c>
      <c r="S4416">
        <f t="shared" si="137"/>
        <v>17</v>
      </c>
    </row>
    <row r="4417" spans="1:19">
      <c r="A4417" t="s">
        <v>4491</v>
      </c>
      <c r="B4417" t="s">
        <v>13</v>
      </c>
      <c r="C4417" s="4">
        <v>26</v>
      </c>
      <c r="D4417" t="s">
        <v>40</v>
      </c>
      <c r="E4417" t="s">
        <v>253</v>
      </c>
      <c r="F4417" t="s">
        <v>44</v>
      </c>
      <c r="G4417" t="s">
        <v>17</v>
      </c>
      <c r="H4417" t="s">
        <v>37</v>
      </c>
      <c r="I4417" s="9">
        <v>45560</v>
      </c>
      <c r="J4417" s="9">
        <v>45582</v>
      </c>
      <c r="K4417" s="9">
        <v>45587</v>
      </c>
      <c r="L4417" t="s">
        <v>19</v>
      </c>
      <c r="M4417" s="5"/>
      <c r="O4417" t="s">
        <v>45</v>
      </c>
      <c r="P4417" s="4">
        <v>4</v>
      </c>
      <c r="Q4417" t="s">
        <v>28</v>
      </c>
      <c r="R4417" s="10" t="str">
        <f t="shared" si="136"/>
        <v>22-27</v>
      </c>
      <c r="S4417">
        <f t="shared" si="137"/>
        <v>27</v>
      </c>
    </row>
    <row r="4418" spans="1:19">
      <c r="A4418" t="s">
        <v>4492</v>
      </c>
      <c r="B4418" t="s">
        <v>13</v>
      </c>
      <c r="C4418" s="4">
        <v>22</v>
      </c>
      <c r="D4418" t="s">
        <v>14</v>
      </c>
      <c r="E4418" t="s">
        <v>15</v>
      </c>
      <c r="F4418" t="s">
        <v>73</v>
      </c>
      <c r="G4418" t="s">
        <v>17</v>
      </c>
      <c r="H4418" t="s">
        <v>67</v>
      </c>
      <c r="I4418" s="9">
        <v>45560</v>
      </c>
      <c r="J4418" s="9">
        <v>45577</v>
      </c>
      <c r="K4418" s="9">
        <v>45589</v>
      </c>
      <c r="L4418" t="s">
        <v>19</v>
      </c>
      <c r="M4418" s="4">
        <v>173428</v>
      </c>
      <c r="N4418">
        <v>3.9</v>
      </c>
      <c r="O4418" t="s">
        <v>45</v>
      </c>
      <c r="P4418" s="4">
        <v>4</v>
      </c>
      <c r="Q4418" t="s">
        <v>28</v>
      </c>
      <c r="R4418" s="10" t="str">
        <f t="shared" si="136"/>
        <v>22-27</v>
      </c>
      <c r="S4418">
        <f t="shared" si="137"/>
        <v>29</v>
      </c>
    </row>
    <row r="4419" spans="1:19">
      <c r="A4419" t="s">
        <v>4493</v>
      </c>
      <c r="B4419" t="s">
        <v>13</v>
      </c>
      <c r="C4419" s="4">
        <v>25</v>
      </c>
      <c r="D4419" t="s">
        <v>129</v>
      </c>
      <c r="E4419" t="s">
        <v>130</v>
      </c>
      <c r="F4419" t="s">
        <v>96</v>
      </c>
      <c r="G4419" t="s">
        <v>27</v>
      </c>
      <c r="H4419" t="s">
        <v>37</v>
      </c>
      <c r="I4419" s="9">
        <v>45560</v>
      </c>
      <c r="J4419" s="9">
        <v>45568</v>
      </c>
      <c r="K4419" s="9">
        <v>45575</v>
      </c>
      <c r="L4419" t="s">
        <v>19</v>
      </c>
      <c r="M4419" s="4">
        <v>55066</v>
      </c>
      <c r="N4419">
        <v>3.9</v>
      </c>
      <c r="O4419" t="s">
        <v>20</v>
      </c>
      <c r="P4419" s="4">
        <v>2</v>
      </c>
      <c r="Q4419" t="s">
        <v>28</v>
      </c>
      <c r="R4419" s="10" t="str">
        <f t="shared" ref="R4419:R4482" si="138">IF(AND(C4419&gt;=22,C4419&lt;=27),"22-27",
 IF(AND(C4419&gt;=28,C4419&lt;=33),"28-33",
 IF(AND(C4419&gt;=34,C4419&lt;=39),"34-39",
 IF(AND(C4419&gt;=40,C4419&lt;=45),"40-45",
 IF(AND(C4419&gt;=46,C4419&lt;=51),"46-51",
 IF(AND(C4419&gt;=52,C4419&lt;=57),"52-57","Other"))))))</f>
        <v>22-27</v>
      </c>
      <c r="S4419">
        <f t="shared" ref="S4419:S4482" si="139">K4419-I4419</f>
        <v>15</v>
      </c>
    </row>
    <row r="4420" spans="1:19">
      <c r="A4420" t="s">
        <v>4494</v>
      </c>
      <c r="B4420" t="s">
        <v>13</v>
      </c>
      <c r="C4420" s="4">
        <v>33</v>
      </c>
      <c r="D4420" t="s">
        <v>24</v>
      </c>
      <c r="E4420" t="s">
        <v>43</v>
      </c>
      <c r="F4420" t="s">
        <v>125</v>
      </c>
      <c r="G4420" t="s">
        <v>27</v>
      </c>
      <c r="H4420" t="s">
        <v>51</v>
      </c>
      <c r="I4420" s="9">
        <v>45560</v>
      </c>
      <c r="J4420" s="9">
        <v>45578</v>
      </c>
      <c r="K4420" s="9">
        <v>45589</v>
      </c>
      <c r="L4420" t="s">
        <v>19</v>
      </c>
      <c r="M4420" s="5"/>
      <c r="O4420" t="s">
        <v>20</v>
      </c>
      <c r="P4420" s="4">
        <v>5</v>
      </c>
      <c r="Q4420" t="s">
        <v>28</v>
      </c>
      <c r="R4420" s="10" t="str">
        <f t="shared" si="138"/>
        <v>28-33</v>
      </c>
      <c r="S4420">
        <f t="shared" si="139"/>
        <v>29</v>
      </c>
    </row>
    <row r="4421" spans="1:19">
      <c r="A4421" t="s">
        <v>4495</v>
      </c>
      <c r="B4421" t="s">
        <v>13</v>
      </c>
      <c r="C4421" s="4">
        <v>27</v>
      </c>
      <c r="D4421" t="s">
        <v>24</v>
      </c>
      <c r="E4421" t="s">
        <v>43</v>
      </c>
      <c r="F4421" t="s">
        <v>36</v>
      </c>
      <c r="G4421" t="s">
        <v>27</v>
      </c>
      <c r="H4421" t="s">
        <v>51</v>
      </c>
      <c r="I4421" s="9">
        <v>45561</v>
      </c>
      <c r="J4421" s="9">
        <v>45580</v>
      </c>
      <c r="K4421" s="9">
        <v>45588</v>
      </c>
      <c r="L4421" t="s">
        <v>38</v>
      </c>
      <c r="M4421" s="5"/>
      <c r="P4421" s="4">
        <v>3</v>
      </c>
      <c r="Q4421" t="s">
        <v>28</v>
      </c>
      <c r="R4421" s="10" t="str">
        <f t="shared" si="138"/>
        <v>22-27</v>
      </c>
      <c r="S4421">
        <f t="shared" si="139"/>
        <v>27</v>
      </c>
    </row>
    <row r="4422" spans="1:19">
      <c r="A4422" t="s">
        <v>4496</v>
      </c>
      <c r="B4422" t="s">
        <v>13</v>
      </c>
      <c r="C4422" s="4">
        <v>27</v>
      </c>
      <c r="D4422" t="s">
        <v>14</v>
      </c>
      <c r="E4422" t="s">
        <v>15</v>
      </c>
      <c r="F4422" t="s">
        <v>61</v>
      </c>
      <c r="G4422" t="s">
        <v>17</v>
      </c>
      <c r="H4422" t="s">
        <v>48</v>
      </c>
      <c r="I4422" s="9">
        <v>45561</v>
      </c>
      <c r="J4422" s="9">
        <v>45581</v>
      </c>
      <c r="K4422" s="9">
        <v>45585</v>
      </c>
      <c r="L4422" t="s">
        <v>19</v>
      </c>
      <c r="M4422" s="4">
        <v>45830</v>
      </c>
      <c r="N4422">
        <v>4.9000000000000004</v>
      </c>
      <c r="O4422" t="s">
        <v>20</v>
      </c>
      <c r="P4422" s="4">
        <v>5</v>
      </c>
      <c r="Q4422" t="s">
        <v>28</v>
      </c>
      <c r="R4422" s="10" t="str">
        <f t="shared" si="138"/>
        <v>22-27</v>
      </c>
      <c r="S4422">
        <f t="shared" si="139"/>
        <v>24</v>
      </c>
    </row>
    <row r="4423" spans="1:19">
      <c r="A4423" t="s">
        <v>4497</v>
      </c>
      <c r="B4423" t="s">
        <v>23</v>
      </c>
      <c r="C4423" s="4">
        <v>25</v>
      </c>
      <c r="D4423" t="s">
        <v>24</v>
      </c>
      <c r="E4423" t="s">
        <v>25</v>
      </c>
      <c r="F4423" t="s">
        <v>53</v>
      </c>
      <c r="G4423" t="s">
        <v>69</v>
      </c>
      <c r="H4423" t="s">
        <v>37</v>
      </c>
      <c r="I4423" s="9">
        <v>45561</v>
      </c>
      <c r="J4423" s="9">
        <v>45579</v>
      </c>
      <c r="K4423" s="9">
        <v>45589</v>
      </c>
      <c r="L4423" t="s">
        <v>19</v>
      </c>
      <c r="M4423" s="4">
        <v>55866</v>
      </c>
      <c r="N4423">
        <v>3.6</v>
      </c>
      <c r="O4423" t="s">
        <v>20</v>
      </c>
      <c r="P4423" s="4">
        <v>4</v>
      </c>
      <c r="Q4423" t="s">
        <v>28</v>
      </c>
      <c r="R4423" s="10" t="str">
        <f t="shared" si="138"/>
        <v>22-27</v>
      </c>
      <c r="S4423">
        <f t="shared" si="139"/>
        <v>28</v>
      </c>
    </row>
    <row r="4424" spans="1:19">
      <c r="A4424" t="s">
        <v>4498</v>
      </c>
      <c r="B4424" t="s">
        <v>30</v>
      </c>
      <c r="C4424" s="4">
        <v>53</v>
      </c>
      <c r="D4424" t="s">
        <v>14</v>
      </c>
      <c r="E4424" t="s">
        <v>15</v>
      </c>
      <c r="F4424" t="s">
        <v>26</v>
      </c>
      <c r="G4424" t="s">
        <v>32</v>
      </c>
      <c r="H4424" t="s">
        <v>51</v>
      </c>
      <c r="I4424" s="9">
        <v>45561</v>
      </c>
      <c r="J4424" s="9">
        <v>45583</v>
      </c>
      <c r="K4424" s="9">
        <v>45588</v>
      </c>
      <c r="L4424" t="s">
        <v>38</v>
      </c>
      <c r="M4424" s="5"/>
      <c r="P4424" s="4">
        <v>4</v>
      </c>
      <c r="Q4424" t="s">
        <v>63</v>
      </c>
      <c r="R4424" s="10" t="str">
        <f t="shared" si="138"/>
        <v>52-57</v>
      </c>
      <c r="S4424">
        <f t="shared" si="139"/>
        <v>27</v>
      </c>
    </row>
    <row r="4425" spans="1:19">
      <c r="A4425" t="s">
        <v>4499</v>
      </c>
      <c r="B4425" t="s">
        <v>30</v>
      </c>
      <c r="C4425" s="4">
        <v>31</v>
      </c>
      <c r="D4425" t="s">
        <v>34</v>
      </c>
      <c r="E4425" t="s">
        <v>35</v>
      </c>
      <c r="F4425" t="s">
        <v>96</v>
      </c>
      <c r="G4425" t="s">
        <v>27</v>
      </c>
      <c r="H4425" t="s">
        <v>18</v>
      </c>
      <c r="I4425" s="9">
        <v>45561</v>
      </c>
      <c r="J4425" s="9">
        <v>45577</v>
      </c>
      <c r="K4425" s="9">
        <v>45588</v>
      </c>
      <c r="L4425" t="s">
        <v>38</v>
      </c>
      <c r="M4425" s="5"/>
      <c r="P4425" s="5"/>
      <c r="Q4425" t="s">
        <v>28</v>
      </c>
      <c r="R4425" s="10" t="str">
        <f t="shared" si="138"/>
        <v>28-33</v>
      </c>
      <c r="S4425">
        <f t="shared" si="139"/>
        <v>27</v>
      </c>
    </row>
    <row r="4426" spans="1:19">
      <c r="A4426" t="s">
        <v>4500</v>
      </c>
      <c r="B4426" t="s">
        <v>13</v>
      </c>
      <c r="C4426" s="4">
        <v>40</v>
      </c>
      <c r="D4426" t="s">
        <v>24</v>
      </c>
      <c r="E4426" t="s">
        <v>43</v>
      </c>
      <c r="F4426" t="s">
        <v>36</v>
      </c>
      <c r="G4426" t="s">
        <v>27</v>
      </c>
      <c r="H4426" t="s">
        <v>18</v>
      </c>
      <c r="I4426" s="9">
        <v>45561</v>
      </c>
      <c r="J4426" s="9">
        <v>45573</v>
      </c>
      <c r="K4426" s="9">
        <v>45580</v>
      </c>
      <c r="L4426" t="s">
        <v>19</v>
      </c>
      <c r="M4426" s="4">
        <v>70817</v>
      </c>
      <c r="N4426">
        <v>4.0999999999999996</v>
      </c>
      <c r="O4426" t="s">
        <v>20</v>
      </c>
      <c r="P4426" s="4">
        <v>4</v>
      </c>
      <c r="Q4426" t="s">
        <v>28</v>
      </c>
      <c r="R4426" s="10" t="str">
        <f t="shared" si="138"/>
        <v>40-45</v>
      </c>
      <c r="S4426">
        <f t="shared" si="139"/>
        <v>19</v>
      </c>
    </row>
    <row r="4427" spans="1:19">
      <c r="A4427" t="s">
        <v>4501</v>
      </c>
      <c r="B4427" t="s">
        <v>13</v>
      </c>
      <c r="C4427" s="4">
        <v>24</v>
      </c>
      <c r="D4427" t="s">
        <v>24</v>
      </c>
      <c r="E4427" t="s">
        <v>43</v>
      </c>
      <c r="F4427" t="s">
        <v>61</v>
      </c>
      <c r="G4427" t="s">
        <v>32</v>
      </c>
      <c r="H4427" t="s">
        <v>48</v>
      </c>
      <c r="I4427" s="9">
        <v>45562</v>
      </c>
      <c r="J4427" s="9">
        <v>45576</v>
      </c>
      <c r="K4427" s="9">
        <v>45587</v>
      </c>
      <c r="L4427" t="s">
        <v>19</v>
      </c>
      <c r="M4427" s="4">
        <v>59105</v>
      </c>
      <c r="N4427">
        <v>4.5</v>
      </c>
      <c r="O4427" t="s">
        <v>20</v>
      </c>
      <c r="P4427" s="4">
        <v>5</v>
      </c>
      <c r="Q4427" t="s">
        <v>28</v>
      </c>
      <c r="R4427" s="10" t="str">
        <f t="shared" si="138"/>
        <v>22-27</v>
      </c>
      <c r="S4427">
        <f t="shared" si="139"/>
        <v>25</v>
      </c>
    </row>
    <row r="4428" spans="1:19">
      <c r="A4428" t="s">
        <v>4502</v>
      </c>
      <c r="B4428" t="s">
        <v>13</v>
      </c>
      <c r="C4428" s="4">
        <v>25</v>
      </c>
      <c r="D4428" t="s">
        <v>80</v>
      </c>
      <c r="E4428" t="s">
        <v>81</v>
      </c>
      <c r="F4428" t="s">
        <v>44</v>
      </c>
      <c r="G4428" t="s">
        <v>69</v>
      </c>
      <c r="H4428" t="s">
        <v>18</v>
      </c>
      <c r="I4428" s="9">
        <v>45562</v>
      </c>
      <c r="J4428" s="9">
        <v>45576</v>
      </c>
      <c r="K4428" s="9">
        <v>45580</v>
      </c>
      <c r="L4428" t="s">
        <v>38</v>
      </c>
      <c r="M4428" s="5"/>
      <c r="P4428" s="4">
        <v>5</v>
      </c>
      <c r="Q4428" t="s">
        <v>28</v>
      </c>
      <c r="R4428" s="10" t="str">
        <f t="shared" si="138"/>
        <v>22-27</v>
      </c>
      <c r="S4428">
        <f t="shared" si="139"/>
        <v>18</v>
      </c>
    </row>
    <row r="4429" spans="1:19">
      <c r="A4429" t="s">
        <v>4503</v>
      </c>
      <c r="B4429" t="s">
        <v>13</v>
      </c>
      <c r="C4429" s="4">
        <v>35</v>
      </c>
      <c r="D4429" t="s">
        <v>14</v>
      </c>
      <c r="E4429" t="s">
        <v>65</v>
      </c>
      <c r="F4429" t="s">
        <v>78</v>
      </c>
      <c r="G4429" t="s">
        <v>27</v>
      </c>
      <c r="H4429" t="s">
        <v>37</v>
      </c>
      <c r="I4429" s="9">
        <v>45562</v>
      </c>
      <c r="J4429" s="9">
        <v>45584</v>
      </c>
      <c r="K4429" s="9">
        <v>45592</v>
      </c>
      <c r="L4429" t="s">
        <v>38</v>
      </c>
      <c r="M4429" s="5"/>
      <c r="P4429" s="4">
        <v>5</v>
      </c>
      <c r="Q4429" t="s">
        <v>21</v>
      </c>
      <c r="R4429" s="10" t="str">
        <f t="shared" si="138"/>
        <v>34-39</v>
      </c>
      <c r="S4429">
        <f t="shared" si="139"/>
        <v>30</v>
      </c>
    </row>
    <row r="4430" spans="1:19">
      <c r="A4430" t="s">
        <v>4504</v>
      </c>
      <c r="B4430" t="s">
        <v>13</v>
      </c>
      <c r="C4430" s="4">
        <v>23</v>
      </c>
      <c r="D4430" t="s">
        <v>24</v>
      </c>
      <c r="E4430" t="s">
        <v>43</v>
      </c>
      <c r="F4430" t="s">
        <v>44</v>
      </c>
      <c r="G4430" t="s">
        <v>32</v>
      </c>
      <c r="H4430" t="s">
        <v>18</v>
      </c>
      <c r="I4430" s="9">
        <v>45562</v>
      </c>
      <c r="J4430" s="9">
        <v>45580</v>
      </c>
      <c r="K4430" s="9">
        <v>45590</v>
      </c>
      <c r="L4430" t="s">
        <v>19</v>
      </c>
      <c r="M4430" s="4">
        <v>72715</v>
      </c>
      <c r="N4430">
        <v>4.5</v>
      </c>
      <c r="O4430" t="s">
        <v>45</v>
      </c>
      <c r="P4430" s="4">
        <v>3</v>
      </c>
      <c r="Q4430" t="s">
        <v>21</v>
      </c>
      <c r="R4430" s="10" t="str">
        <f t="shared" si="138"/>
        <v>22-27</v>
      </c>
      <c r="S4430">
        <f t="shared" si="139"/>
        <v>28</v>
      </c>
    </row>
    <row r="4431" spans="1:19">
      <c r="A4431" t="s">
        <v>4505</v>
      </c>
      <c r="B4431" t="s">
        <v>30</v>
      </c>
      <c r="C4431" s="4">
        <v>25</v>
      </c>
      <c r="D4431" t="s">
        <v>34</v>
      </c>
      <c r="E4431" t="s">
        <v>35</v>
      </c>
      <c r="F4431" t="s">
        <v>61</v>
      </c>
      <c r="G4431" t="s">
        <v>27</v>
      </c>
      <c r="H4431" t="s">
        <v>37</v>
      </c>
      <c r="I4431" s="9">
        <v>45562</v>
      </c>
      <c r="J4431" s="9">
        <v>45581</v>
      </c>
      <c r="K4431" s="9">
        <v>45589</v>
      </c>
      <c r="L4431" t="s">
        <v>19</v>
      </c>
      <c r="M4431" s="4">
        <v>50592</v>
      </c>
      <c r="N4431">
        <v>3.8</v>
      </c>
      <c r="O4431" t="s">
        <v>20</v>
      </c>
      <c r="P4431" s="4">
        <v>2</v>
      </c>
      <c r="Q4431" t="s">
        <v>28</v>
      </c>
      <c r="R4431" s="10" t="str">
        <f t="shared" si="138"/>
        <v>22-27</v>
      </c>
      <c r="S4431">
        <f t="shared" si="139"/>
        <v>27</v>
      </c>
    </row>
    <row r="4432" spans="1:19">
      <c r="A4432" t="s">
        <v>4506</v>
      </c>
      <c r="B4432" t="s">
        <v>30</v>
      </c>
      <c r="C4432" s="4">
        <v>25</v>
      </c>
      <c r="D4432" t="s">
        <v>83</v>
      </c>
      <c r="E4432" t="s">
        <v>84</v>
      </c>
      <c r="F4432" t="s">
        <v>78</v>
      </c>
      <c r="G4432" t="s">
        <v>27</v>
      </c>
      <c r="H4432" t="s">
        <v>18</v>
      </c>
      <c r="I4432" s="9">
        <v>45562</v>
      </c>
      <c r="J4432" s="9">
        <v>45578</v>
      </c>
      <c r="K4432" s="9">
        <v>45589</v>
      </c>
      <c r="L4432" t="s">
        <v>19</v>
      </c>
      <c r="M4432" s="4">
        <v>40761</v>
      </c>
      <c r="N4432">
        <v>3.5</v>
      </c>
      <c r="O4432" t="s">
        <v>20</v>
      </c>
      <c r="P4432" s="4">
        <v>4</v>
      </c>
      <c r="Q4432" t="s">
        <v>28</v>
      </c>
      <c r="R4432" s="10" t="str">
        <f t="shared" si="138"/>
        <v>22-27</v>
      </c>
      <c r="S4432">
        <f t="shared" si="139"/>
        <v>27</v>
      </c>
    </row>
    <row r="4433" spans="1:19">
      <c r="A4433" t="s">
        <v>4507</v>
      </c>
      <c r="B4433" t="s">
        <v>13</v>
      </c>
      <c r="C4433" s="4">
        <v>31</v>
      </c>
      <c r="D4433" t="s">
        <v>24</v>
      </c>
      <c r="E4433" t="s">
        <v>43</v>
      </c>
      <c r="F4433" t="s">
        <v>93</v>
      </c>
      <c r="G4433" t="s">
        <v>17</v>
      </c>
      <c r="H4433" t="s">
        <v>18</v>
      </c>
      <c r="I4433" s="9">
        <v>45563</v>
      </c>
      <c r="J4433" s="9">
        <v>45584</v>
      </c>
      <c r="K4433" s="9">
        <v>45590</v>
      </c>
      <c r="L4433" t="s">
        <v>19</v>
      </c>
      <c r="M4433" s="4">
        <v>112876</v>
      </c>
      <c r="N4433">
        <v>3.8</v>
      </c>
      <c r="O4433" t="s">
        <v>20</v>
      </c>
      <c r="P4433" s="4">
        <v>4</v>
      </c>
      <c r="Q4433" t="s">
        <v>21</v>
      </c>
      <c r="R4433" s="10" t="str">
        <f t="shared" si="138"/>
        <v>28-33</v>
      </c>
      <c r="S4433">
        <f t="shared" si="139"/>
        <v>27</v>
      </c>
    </row>
    <row r="4434" spans="1:19">
      <c r="A4434" t="s">
        <v>4508</v>
      </c>
      <c r="B4434" t="s">
        <v>13</v>
      </c>
      <c r="C4434" s="4">
        <v>29</v>
      </c>
      <c r="D4434" t="s">
        <v>14</v>
      </c>
      <c r="E4434" t="s">
        <v>15</v>
      </c>
      <c r="F4434" t="s">
        <v>96</v>
      </c>
      <c r="G4434" t="s">
        <v>32</v>
      </c>
      <c r="H4434" t="s">
        <v>18</v>
      </c>
      <c r="I4434" s="9">
        <v>45563</v>
      </c>
      <c r="J4434" s="9">
        <v>45575</v>
      </c>
      <c r="K4434" s="9">
        <v>45584</v>
      </c>
      <c r="L4434" t="s">
        <v>38</v>
      </c>
      <c r="M4434" s="5"/>
      <c r="P4434" s="4">
        <v>3</v>
      </c>
      <c r="Q4434" t="s">
        <v>28</v>
      </c>
      <c r="R4434" s="10" t="str">
        <f t="shared" si="138"/>
        <v>28-33</v>
      </c>
      <c r="S4434">
        <f t="shared" si="139"/>
        <v>21</v>
      </c>
    </row>
    <row r="4435" spans="1:19">
      <c r="A4435" t="s">
        <v>4509</v>
      </c>
      <c r="B4435" t="s">
        <v>23</v>
      </c>
      <c r="C4435" s="4">
        <v>28</v>
      </c>
      <c r="D4435" t="s">
        <v>14</v>
      </c>
      <c r="E4435" t="s">
        <v>15</v>
      </c>
      <c r="F4435" t="s">
        <v>26</v>
      </c>
      <c r="G4435" t="s">
        <v>27</v>
      </c>
      <c r="H4435" t="s">
        <v>37</v>
      </c>
      <c r="I4435" s="9">
        <v>45563</v>
      </c>
      <c r="J4435" s="9">
        <v>45582</v>
      </c>
      <c r="K4435" s="9">
        <v>45594</v>
      </c>
      <c r="L4435" t="s">
        <v>19</v>
      </c>
      <c r="M4435" s="4">
        <v>74427</v>
      </c>
      <c r="N4435">
        <v>3.9</v>
      </c>
      <c r="O4435" t="s">
        <v>20</v>
      </c>
      <c r="P4435" s="4">
        <v>4</v>
      </c>
      <c r="Q4435" t="s">
        <v>28</v>
      </c>
      <c r="R4435" s="10" t="str">
        <f t="shared" si="138"/>
        <v>28-33</v>
      </c>
      <c r="S4435">
        <f t="shared" si="139"/>
        <v>31</v>
      </c>
    </row>
    <row r="4436" spans="1:19">
      <c r="A4436" t="s">
        <v>4510</v>
      </c>
      <c r="B4436" t="s">
        <v>13</v>
      </c>
      <c r="C4436" s="4">
        <v>34</v>
      </c>
      <c r="D4436" t="s">
        <v>14</v>
      </c>
      <c r="E4436" t="s">
        <v>15</v>
      </c>
      <c r="F4436" t="s">
        <v>50</v>
      </c>
      <c r="G4436" t="s">
        <v>32</v>
      </c>
      <c r="H4436" t="s">
        <v>37</v>
      </c>
      <c r="I4436" s="9">
        <v>45563</v>
      </c>
      <c r="J4436" s="9">
        <v>45582</v>
      </c>
      <c r="K4436" s="9">
        <v>45593</v>
      </c>
      <c r="L4436" t="s">
        <v>19</v>
      </c>
      <c r="M4436" s="4">
        <v>35079</v>
      </c>
      <c r="N4436">
        <v>4</v>
      </c>
      <c r="O4436" t="s">
        <v>20</v>
      </c>
      <c r="P4436" s="4">
        <v>4</v>
      </c>
      <c r="Q4436" t="s">
        <v>28</v>
      </c>
      <c r="R4436" s="10" t="str">
        <f t="shared" si="138"/>
        <v>34-39</v>
      </c>
      <c r="S4436">
        <f t="shared" si="139"/>
        <v>30</v>
      </c>
    </row>
    <row r="4437" spans="1:19">
      <c r="A4437" t="s">
        <v>4511</v>
      </c>
      <c r="B4437" t="s">
        <v>13</v>
      </c>
      <c r="C4437" s="4">
        <v>23</v>
      </c>
      <c r="D4437" t="s">
        <v>14</v>
      </c>
      <c r="E4437" t="s">
        <v>15</v>
      </c>
      <c r="F4437" t="s">
        <v>31</v>
      </c>
      <c r="G4437" t="s">
        <v>17</v>
      </c>
      <c r="H4437" t="s">
        <v>18</v>
      </c>
      <c r="I4437" s="9">
        <v>45564</v>
      </c>
      <c r="J4437" s="9">
        <v>45577</v>
      </c>
      <c r="K4437" s="9">
        <v>45589</v>
      </c>
      <c r="L4437" t="s">
        <v>19</v>
      </c>
      <c r="M4437" s="4">
        <v>75040</v>
      </c>
      <c r="N4437">
        <v>4.4000000000000004</v>
      </c>
      <c r="O4437" t="s">
        <v>20</v>
      </c>
      <c r="P4437" s="4">
        <v>4</v>
      </c>
      <c r="Q4437" t="s">
        <v>21</v>
      </c>
      <c r="R4437" s="10" t="str">
        <f t="shared" si="138"/>
        <v>22-27</v>
      </c>
      <c r="S4437">
        <f t="shared" si="139"/>
        <v>25</v>
      </c>
    </row>
    <row r="4438" spans="1:19">
      <c r="A4438" t="s">
        <v>4512</v>
      </c>
      <c r="B4438" t="s">
        <v>13</v>
      </c>
      <c r="C4438" s="4">
        <v>34</v>
      </c>
      <c r="D4438" t="s">
        <v>14</v>
      </c>
      <c r="E4438" t="s">
        <v>15</v>
      </c>
      <c r="F4438" t="s">
        <v>96</v>
      </c>
      <c r="G4438" t="s">
        <v>17</v>
      </c>
      <c r="H4438" t="s">
        <v>18</v>
      </c>
      <c r="I4438" s="9">
        <v>45564</v>
      </c>
      <c r="J4438" s="9">
        <v>45586</v>
      </c>
      <c r="K4438" s="9">
        <v>45594</v>
      </c>
      <c r="L4438" t="s">
        <v>19</v>
      </c>
      <c r="M4438" s="4">
        <v>39479</v>
      </c>
      <c r="N4438">
        <v>4.0999999999999996</v>
      </c>
      <c r="O4438" t="s">
        <v>20</v>
      </c>
      <c r="P4438" s="5"/>
      <c r="Q4438" t="s">
        <v>21</v>
      </c>
      <c r="R4438" s="10" t="str">
        <f t="shared" si="138"/>
        <v>34-39</v>
      </c>
      <c r="S4438">
        <f t="shared" si="139"/>
        <v>30</v>
      </c>
    </row>
    <row r="4439" spans="1:19">
      <c r="A4439" t="s">
        <v>4513</v>
      </c>
      <c r="B4439" t="s">
        <v>30</v>
      </c>
      <c r="C4439" s="4">
        <v>27</v>
      </c>
      <c r="D4439" t="s">
        <v>40</v>
      </c>
      <c r="E4439" t="s">
        <v>253</v>
      </c>
      <c r="F4439" t="s">
        <v>53</v>
      </c>
      <c r="G4439" t="s">
        <v>17</v>
      </c>
      <c r="H4439" t="s">
        <v>18</v>
      </c>
      <c r="I4439" s="9">
        <v>45564</v>
      </c>
      <c r="J4439" s="9">
        <v>45577</v>
      </c>
      <c r="K4439" s="9">
        <v>45585</v>
      </c>
      <c r="L4439" t="s">
        <v>56</v>
      </c>
      <c r="M4439" s="5"/>
      <c r="P4439" s="5"/>
      <c r="Q4439" t="s">
        <v>28</v>
      </c>
      <c r="R4439" s="10" t="str">
        <f t="shared" si="138"/>
        <v>22-27</v>
      </c>
      <c r="S4439">
        <f t="shared" si="139"/>
        <v>21</v>
      </c>
    </row>
    <row r="4440" spans="1:19">
      <c r="A4440" t="s">
        <v>4514</v>
      </c>
      <c r="B4440" t="s">
        <v>23</v>
      </c>
      <c r="C4440" s="4">
        <v>39</v>
      </c>
      <c r="D4440" t="s">
        <v>40</v>
      </c>
      <c r="E4440" t="s">
        <v>253</v>
      </c>
      <c r="F4440" t="s">
        <v>106</v>
      </c>
      <c r="G4440" t="s">
        <v>27</v>
      </c>
      <c r="H4440" t="s">
        <v>48</v>
      </c>
      <c r="I4440" s="9">
        <v>45564</v>
      </c>
      <c r="J4440" s="9">
        <v>45572</v>
      </c>
      <c r="K4440" s="9">
        <v>45580</v>
      </c>
      <c r="L4440" t="s">
        <v>19</v>
      </c>
      <c r="M4440" s="4">
        <v>145521</v>
      </c>
      <c r="N4440">
        <v>4.4000000000000004</v>
      </c>
      <c r="O4440" t="s">
        <v>20</v>
      </c>
      <c r="P4440" s="4">
        <v>4</v>
      </c>
      <c r="Q4440" t="s">
        <v>28</v>
      </c>
      <c r="R4440" s="10" t="str">
        <f t="shared" si="138"/>
        <v>34-39</v>
      </c>
      <c r="S4440">
        <f t="shared" si="139"/>
        <v>16</v>
      </c>
    </row>
    <row r="4441" spans="1:19">
      <c r="A4441" t="s">
        <v>4515</v>
      </c>
      <c r="B4441" t="s">
        <v>13</v>
      </c>
      <c r="C4441" s="4">
        <v>26</v>
      </c>
      <c r="D4441" t="s">
        <v>83</v>
      </c>
      <c r="E4441" t="s">
        <v>84</v>
      </c>
      <c r="F4441" t="s">
        <v>31</v>
      </c>
      <c r="G4441" t="s">
        <v>27</v>
      </c>
      <c r="H4441" t="s">
        <v>18</v>
      </c>
      <c r="I4441" s="9">
        <v>45564</v>
      </c>
      <c r="J4441" s="9">
        <v>45585</v>
      </c>
      <c r="K4441" s="9">
        <v>45597</v>
      </c>
      <c r="L4441" t="s">
        <v>19</v>
      </c>
      <c r="M4441" s="5"/>
      <c r="O4441" t="s">
        <v>20</v>
      </c>
      <c r="P4441" s="5"/>
      <c r="Q4441" t="s">
        <v>28</v>
      </c>
      <c r="R4441" s="10" t="str">
        <f t="shared" si="138"/>
        <v>22-27</v>
      </c>
      <c r="S4441">
        <f t="shared" si="139"/>
        <v>33</v>
      </c>
    </row>
    <row r="4442" spans="1:19">
      <c r="A4442" t="s">
        <v>4516</v>
      </c>
      <c r="B4442" t="s">
        <v>30</v>
      </c>
      <c r="C4442" s="4">
        <v>32</v>
      </c>
      <c r="D4442" t="s">
        <v>24</v>
      </c>
      <c r="E4442" t="s">
        <v>43</v>
      </c>
      <c r="F4442" t="s">
        <v>106</v>
      </c>
      <c r="G4442" t="s">
        <v>17</v>
      </c>
      <c r="H4442" t="s">
        <v>48</v>
      </c>
      <c r="I4442" s="9">
        <v>45564</v>
      </c>
      <c r="J4442" s="9">
        <v>45576</v>
      </c>
      <c r="K4442" s="9">
        <v>45583</v>
      </c>
      <c r="L4442" t="s">
        <v>38</v>
      </c>
      <c r="M4442" s="5"/>
      <c r="P4442" s="4">
        <v>4</v>
      </c>
      <c r="Q4442" t="s">
        <v>28</v>
      </c>
      <c r="R4442" s="10" t="str">
        <f t="shared" si="138"/>
        <v>28-33</v>
      </c>
      <c r="S4442">
        <f t="shared" si="139"/>
        <v>19</v>
      </c>
    </row>
    <row r="4443" spans="1:19">
      <c r="A4443" t="s">
        <v>4517</v>
      </c>
      <c r="B4443" t="s">
        <v>30</v>
      </c>
      <c r="C4443" s="4">
        <v>35</v>
      </c>
      <c r="D4443" t="s">
        <v>58</v>
      </c>
      <c r="E4443" t="s">
        <v>59</v>
      </c>
      <c r="F4443" t="s">
        <v>44</v>
      </c>
      <c r="G4443" t="s">
        <v>17</v>
      </c>
      <c r="H4443" t="s">
        <v>37</v>
      </c>
      <c r="I4443" s="9">
        <v>45565</v>
      </c>
      <c r="J4443" s="9">
        <v>45587</v>
      </c>
      <c r="K4443" s="9">
        <v>45596</v>
      </c>
      <c r="L4443" t="s">
        <v>38</v>
      </c>
      <c r="M4443" s="5"/>
      <c r="P4443" s="4">
        <v>5</v>
      </c>
      <c r="Q4443" t="s">
        <v>28</v>
      </c>
      <c r="R4443" s="10" t="str">
        <f t="shared" si="138"/>
        <v>34-39</v>
      </c>
      <c r="S4443">
        <f t="shared" si="139"/>
        <v>31</v>
      </c>
    </row>
    <row r="4444" spans="1:19">
      <c r="A4444" t="s">
        <v>4518</v>
      </c>
      <c r="B4444" t="s">
        <v>13</v>
      </c>
      <c r="C4444" s="4">
        <v>28</v>
      </c>
      <c r="D4444" t="s">
        <v>24</v>
      </c>
      <c r="E4444" t="s">
        <v>25</v>
      </c>
      <c r="F4444" t="s">
        <v>73</v>
      </c>
      <c r="G4444" t="s">
        <v>27</v>
      </c>
      <c r="H4444" t="s">
        <v>37</v>
      </c>
      <c r="I4444" s="9">
        <v>45565</v>
      </c>
      <c r="J4444" s="9">
        <v>45581</v>
      </c>
      <c r="K4444" s="9">
        <v>45589</v>
      </c>
      <c r="L4444" t="s">
        <v>19</v>
      </c>
      <c r="M4444" s="4">
        <v>183523</v>
      </c>
      <c r="N4444">
        <v>4.5999999999999996</v>
      </c>
      <c r="O4444" t="s">
        <v>20</v>
      </c>
      <c r="P4444" s="4">
        <v>4</v>
      </c>
      <c r="Q4444" t="s">
        <v>21</v>
      </c>
      <c r="R4444" s="10" t="str">
        <f t="shared" si="138"/>
        <v>28-33</v>
      </c>
      <c r="S4444">
        <f t="shared" si="139"/>
        <v>24</v>
      </c>
    </row>
    <row r="4445" spans="1:19">
      <c r="A4445" t="s">
        <v>4519</v>
      </c>
      <c r="B4445" t="s">
        <v>13</v>
      </c>
      <c r="C4445" s="4">
        <v>28</v>
      </c>
      <c r="D4445" t="s">
        <v>14</v>
      </c>
      <c r="E4445" t="s">
        <v>15</v>
      </c>
      <c r="F4445" t="s">
        <v>78</v>
      </c>
      <c r="G4445" t="s">
        <v>17</v>
      </c>
      <c r="H4445" t="s">
        <v>37</v>
      </c>
      <c r="I4445" s="9">
        <v>45565</v>
      </c>
      <c r="J4445" s="9">
        <v>45582</v>
      </c>
      <c r="K4445" s="9">
        <v>45594</v>
      </c>
      <c r="L4445" t="s">
        <v>19</v>
      </c>
      <c r="M4445" s="4">
        <v>45703</v>
      </c>
      <c r="N4445">
        <v>4.8</v>
      </c>
      <c r="O4445" t="s">
        <v>20</v>
      </c>
      <c r="P4445" s="4">
        <v>3</v>
      </c>
      <c r="Q4445" t="s">
        <v>21</v>
      </c>
      <c r="R4445" s="10" t="str">
        <f t="shared" si="138"/>
        <v>28-33</v>
      </c>
      <c r="S4445">
        <f t="shared" si="139"/>
        <v>29</v>
      </c>
    </row>
    <row r="4446" spans="1:19">
      <c r="A4446" t="s">
        <v>4520</v>
      </c>
      <c r="B4446" t="s">
        <v>13</v>
      </c>
      <c r="C4446" s="4">
        <v>32</v>
      </c>
      <c r="D4446" t="s">
        <v>83</v>
      </c>
      <c r="E4446" t="s">
        <v>117</v>
      </c>
      <c r="F4446" t="s">
        <v>125</v>
      </c>
      <c r="G4446" t="s">
        <v>32</v>
      </c>
      <c r="H4446" t="s">
        <v>37</v>
      </c>
      <c r="I4446" s="9">
        <v>45565</v>
      </c>
      <c r="J4446" s="9">
        <v>45587</v>
      </c>
      <c r="K4446" s="9">
        <v>45599</v>
      </c>
      <c r="L4446" t="s">
        <v>19</v>
      </c>
      <c r="M4446" s="4">
        <v>102283</v>
      </c>
      <c r="N4446">
        <v>3.5</v>
      </c>
      <c r="O4446" t="s">
        <v>20</v>
      </c>
      <c r="P4446" s="4">
        <v>5</v>
      </c>
      <c r="Q4446" t="s">
        <v>28</v>
      </c>
      <c r="R4446" s="10" t="str">
        <f t="shared" si="138"/>
        <v>28-33</v>
      </c>
      <c r="S4446">
        <f t="shared" si="139"/>
        <v>34</v>
      </c>
    </row>
    <row r="4447" spans="1:19">
      <c r="A4447" t="s">
        <v>4521</v>
      </c>
      <c r="B4447" t="s">
        <v>23</v>
      </c>
      <c r="C4447" s="4">
        <v>40</v>
      </c>
      <c r="D4447" t="s">
        <v>24</v>
      </c>
      <c r="E4447" t="s">
        <v>25</v>
      </c>
      <c r="F4447" t="s">
        <v>44</v>
      </c>
      <c r="G4447" t="s">
        <v>17</v>
      </c>
      <c r="H4447" t="s">
        <v>51</v>
      </c>
      <c r="I4447" s="9">
        <v>45565</v>
      </c>
      <c r="J4447" s="9">
        <v>45575</v>
      </c>
      <c r="K4447" s="9">
        <v>45583</v>
      </c>
      <c r="L4447" t="s">
        <v>38</v>
      </c>
      <c r="M4447" s="5"/>
      <c r="P4447" s="4">
        <v>5</v>
      </c>
      <c r="Q4447" t="s">
        <v>28</v>
      </c>
      <c r="R4447" s="10" t="str">
        <f t="shared" si="138"/>
        <v>40-45</v>
      </c>
      <c r="S4447">
        <f t="shared" si="139"/>
        <v>18</v>
      </c>
    </row>
    <row r="4448" spans="1:19">
      <c r="A4448" t="s">
        <v>4522</v>
      </c>
      <c r="B4448" t="s">
        <v>13</v>
      </c>
      <c r="C4448" s="4">
        <v>40</v>
      </c>
      <c r="D4448" t="s">
        <v>24</v>
      </c>
      <c r="E4448" t="s">
        <v>43</v>
      </c>
      <c r="F4448" t="s">
        <v>78</v>
      </c>
      <c r="G4448" t="s">
        <v>17</v>
      </c>
      <c r="H4448" t="s">
        <v>67</v>
      </c>
      <c r="I4448" s="9">
        <v>45566</v>
      </c>
      <c r="J4448" s="9">
        <v>45585</v>
      </c>
      <c r="K4448" s="9">
        <v>45596</v>
      </c>
      <c r="L4448" t="s">
        <v>19</v>
      </c>
      <c r="M4448" s="4">
        <v>56967</v>
      </c>
      <c r="N4448">
        <v>4.7</v>
      </c>
      <c r="O4448" t="s">
        <v>20</v>
      </c>
      <c r="P4448" s="4">
        <v>5</v>
      </c>
      <c r="Q4448" t="s">
        <v>28</v>
      </c>
      <c r="R4448" s="10" t="str">
        <f t="shared" si="138"/>
        <v>40-45</v>
      </c>
      <c r="S4448">
        <f t="shared" si="139"/>
        <v>30</v>
      </c>
    </row>
    <row r="4449" spans="1:19">
      <c r="A4449" t="s">
        <v>4523</v>
      </c>
      <c r="B4449" t="s">
        <v>30</v>
      </c>
      <c r="C4449" s="4">
        <v>26</v>
      </c>
      <c r="D4449" t="s">
        <v>58</v>
      </c>
      <c r="E4449" t="s">
        <v>111</v>
      </c>
      <c r="F4449" t="s">
        <v>61</v>
      </c>
      <c r="G4449" t="s">
        <v>32</v>
      </c>
      <c r="H4449" t="s">
        <v>48</v>
      </c>
      <c r="I4449" s="9">
        <v>45566</v>
      </c>
      <c r="J4449" s="9">
        <v>45580</v>
      </c>
      <c r="K4449" s="9">
        <v>45585</v>
      </c>
      <c r="L4449" t="s">
        <v>19</v>
      </c>
      <c r="M4449" s="4">
        <v>49503</v>
      </c>
      <c r="N4449">
        <v>4.7</v>
      </c>
      <c r="O4449" t="s">
        <v>20</v>
      </c>
      <c r="P4449" s="4">
        <v>4</v>
      </c>
      <c r="Q4449" t="s">
        <v>21</v>
      </c>
      <c r="R4449" s="10" t="str">
        <f t="shared" si="138"/>
        <v>22-27</v>
      </c>
      <c r="S4449">
        <f t="shared" si="139"/>
        <v>19</v>
      </c>
    </row>
    <row r="4450" spans="1:19">
      <c r="A4450" t="s">
        <v>4524</v>
      </c>
      <c r="B4450" t="s">
        <v>13</v>
      </c>
      <c r="C4450" s="4">
        <v>28</v>
      </c>
      <c r="D4450" t="s">
        <v>14</v>
      </c>
      <c r="E4450" t="s">
        <v>65</v>
      </c>
      <c r="F4450" t="s">
        <v>36</v>
      </c>
      <c r="G4450" t="s">
        <v>27</v>
      </c>
      <c r="H4450" t="s">
        <v>18</v>
      </c>
      <c r="I4450" s="9">
        <v>45566</v>
      </c>
      <c r="J4450" s="9">
        <v>45581</v>
      </c>
      <c r="K4450" s="9">
        <v>45587</v>
      </c>
      <c r="L4450" t="s">
        <v>19</v>
      </c>
      <c r="M4450" s="5"/>
      <c r="O4450" t="s">
        <v>20</v>
      </c>
      <c r="P4450" s="4">
        <v>4</v>
      </c>
      <c r="Q4450" t="s">
        <v>28</v>
      </c>
      <c r="R4450" s="10" t="str">
        <f t="shared" si="138"/>
        <v>28-33</v>
      </c>
      <c r="S4450">
        <f t="shared" si="139"/>
        <v>21</v>
      </c>
    </row>
    <row r="4451" spans="1:19">
      <c r="A4451" t="s">
        <v>4525</v>
      </c>
      <c r="B4451" t="s">
        <v>30</v>
      </c>
      <c r="C4451" s="4">
        <v>35</v>
      </c>
      <c r="D4451" t="s">
        <v>14</v>
      </c>
      <c r="E4451" t="s">
        <v>15</v>
      </c>
      <c r="F4451" t="s">
        <v>50</v>
      </c>
      <c r="G4451" t="s">
        <v>17</v>
      </c>
      <c r="H4451" t="s">
        <v>37</v>
      </c>
      <c r="I4451" s="9">
        <v>45566</v>
      </c>
      <c r="J4451" s="9">
        <v>45584</v>
      </c>
      <c r="K4451" s="9">
        <v>45595</v>
      </c>
      <c r="L4451" t="s">
        <v>38</v>
      </c>
      <c r="M4451" s="5"/>
      <c r="P4451" s="4">
        <v>4</v>
      </c>
      <c r="Q4451" t="s">
        <v>28</v>
      </c>
      <c r="R4451" s="10" t="str">
        <f t="shared" si="138"/>
        <v>34-39</v>
      </c>
      <c r="S4451">
        <f t="shared" si="139"/>
        <v>29</v>
      </c>
    </row>
    <row r="4452" spans="1:19">
      <c r="A4452" t="s">
        <v>4526</v>
      </c>
      <c r="B4452" t="s">
        <v>13</v>
      </c>
      <c r="C4452" s="4">
        <v>34</v>
      </c>
      <c r="D4452" t="s">
        <v>14</v>
      </c>
      <c r="E4452" t="s">
        <v>65</v>
      </c>
      <c r="F4452" t="s">
        <v>61</v>
      </c>
      <c r="G4452" t="s">
        <v>27</v>
      </c>
      <c r="H4452" t="s">
        <v>48</v>
      </c>
      <c r="I4452" s="9">
        <v>45566</v>
      </c>
      <c r="J4452" s="9">
        <v>45577</v>
      </c>
      <c r="K4452" s="9">
        <v>45581</v>
      </c>
      <c r="L4452" t="s">
        <v>56</v>
      </c>
      <c r="M4452" s="5"/>
      <c r="P4452" s="4">
        <v>5</v>
      </c>
      <c r="Q4452" t="s">
        <v>28</v>
      </c>
      <c r="R4452" s="10" t="str">
        <f t="shared" si="138"/>
        <v>34-39</v>
      </c>
      <c r="S4452">
        <f t="shared" si="139"/>
        <v>15</v>
      </c>
    </row>
    <row r="4453" spans="1:19">
      <c r="A4453" t="s">
        <v>4527</v>
      </c>
      <c r="B4453" t="s">
        <v>13</v>
      </c>
      <c r="C4453" s="4">
        <v>42</v>
      </c>
      <c r="D4453" t="s">
        <v>24</v>
      </c>
      <c r="E4453" t="s">
        <v>25</v>
      </c>
      <c r="F4453" t="s">
        <v>53</v>
      </c>
      <c r="G4453" t="s">
        <v>17</v>
      </c>
      <c r="H4453" t="s">
        <v>18</v>
      </c>
      <c r="I4453" s="9">
        <v>45567</v>
      </c>
      <c r="J4453" s="9">
        <v>45589</v>
      </c>
      <c r="K4453" s="9">
        <v>45598</v>
      </c>
      <c r="L4453" t="s">
        <v>38</v>
      </c>
      <c r="M4453" s="5"/>
      <c r="P4453" s="4">
        <v>4</v>
      </c>
      <c r="Q4453" t="s">
        <v>28</v>
      </c>
      <c r="R4453" s="10" t="str">
        <f t="shared" si="138"/>
        <v>40-45</v>
      </c>
      <c r="S4453">
        <f t="shared" si="139"/>
        <v>31</v>
      </c>
    </row>
    <row r="4454" spans="1:19">
      <c r="A4454" t="s">
        <v>4528</v>
      </c>
      <c r="B4454" t="s">
        <v>30</v>
      </c>
      <c r="C4454" s="4">
        <v>39</v>
      </c>
      <c r="D4454" t="s">
        <v>14</v>
      </c>
      <c r="E4454" t="s">
        <v>65</v>
      </c>
      <c r="F4454" t="s">
        <v>93</v>
      </c>
      <c r="G4454" t="s">
        <v>17</v>
      </c>
      <c r="H4454" t="s">
        <v>51</v>
      </c>
      <c r="I4454" s="9">
        <v>45567</v>
      </c>
      <c r="J4454" s="9">
        <v>45583</v>
      </c>
      <c r="K4454" s="9">
        <v>45595</v>
      </c>
      <c r="L4454" t="s">
        <v>19</v>
      </c>
      <c r="M4454" s="4">
        <v>160715</v>
      </c>
      <c r="N4454">
        <v>4.3</v>
      </c>
      <c r="O4454" t="s">
        <v>20</v>
      </c>
      <c r="P4454" s="4">
        <v>3</v>
      </c>
      <c r="Q4454" t="s">
        <v>28</v>
      </c>
      <c r="R4454" s="10" t="str">
        <f t="shared" si="138"/>
        <v>34-39</v>
      </c>
      <c r="S4454">
        <f t="shared" si="139"/>
        <v>28</v>
      </c>
    </row>
    <row r="4455" spans="1:19">
      <c r="A4455" t="s">
        <v>4529</v>
      </c>
      <c r="B4455" t="s">
        <v>30</v>
      </c>
      <c r="C4455" s="4">
        <v>25</v>
      </c>
      <c r="D4455" t="s">
        <v>58</v>
      </c>
      <c r="E4455" t="s">
        <v>111</v>
      </c>
      <c r="F4455" t="s">
        <v>96</v>
      </c>
      <c r="G4455" t="s">
        <v>27</v>
      </c>
      <c r="H4455" t="s">
        <v>37</v>
      </c>
      <c r="I4455" s="9">
        <v>45567</v>
      </c>
      <c r="J4455" s="9">
        <v>45584</v>
      </c>
      <c r="K4455" s="9">
        <v>45595</v>
      </c>
      <c r="L4455" t="s">
        <v>75</v>
      </c>
      <c r="M4455" s="5"/>
      <c r="P4455" s="4">
        <v>5</v>
      </c>
      <c r="Q4455" t="s">
        <v>28</v>
      </c>
      <c r="R4455" s="10" t="str">
        <f t="shared" si="138"/>
        <v>22-27</v>
      </c>
      <c r="S4455">
        <f t="shared" si="139"/>
        <v>28</v>
      </c>
    </row>
    <row r="4456" spans="1:19">
      <c r="A4456" t="s">
        <v>4530</v>
      </c>
      <c r="B4456" t="s">
        <v>30</v>
      </c>
      <c r="C4456" s="4">
        <v>33</v>
      </c>
      <c r="D4456" t="s">
        <v>14</v>
      </c>
      <c r="E4456" t="s">
        <v>15</v>
      </c>
      <c r="F4456" t="s">
        <v>31</v>
      </c>
      <c r="G4456" t="s">
        <v>27</v>
      </c>
      <c r="H4456" t="s">
        <v>37</v>
      </c>
      <c r="I4456" s="9">
        <v>45567</v>
      </c>
      <c r="J4456" s="9">
        <v>45587</v>
      </c>
      <c r="K4456" s="9">
        <v>45598</v>
      </c>
      <c r="L4456" t="s">
        <v>56</v>
      </c>
      <c r="M4456" s="5"/>
      <c r="P4456" s="4">
        <v>4</v>
      </c>
      <c r="Q4456" t="s">
        <v>28</v>
      </c>
      <c r="R4456" s="10" t="str">
        <f t="shared" si="138"/>
        <v>28-33</v>
      </c>
      <c r="S4456">
        <f t="shared" si="139"/>
        <v>31</v>
      </c>
    </row>
    <row r="4457" spans="1:19">
      <c r="A4457" t="s">
        <v>4531</v>
      </c>
      <c r="B4457" t="s">
        <v>13</v>
      </c>
      <c r="C4457" s="4">
        <v>31</v>
      </c>
      <c r="D4457" t="s">
        <v>34</v>
      </c>
      <c r="E4457" t="s">
        <v>35</v>
      </c>
      <c r="F4457" t="s">
        <v>53</v>
      </c>
      <c r="G4457" t="s">
        <v>27</v>
      </c>
      <c r="H4457" t="s">
        <v>67</v>
      </c>
      <c r="I4457" s="9">
        <v>45567</v>
      </c>
      <c r="J4457" s="9">
        <v>45584</v>
      </c>
      <c r="K4457" s="9">
        <v>45590</v>
      </c>
      <c r="L4457" t="s">
        <v>19</v>
      </c>
      <c r="M4457" s="4">
        <v>83559</v>
      </c>
      <c r="N4457">
        <v>4.9000000000000004</v>
      </c>
      <c r="O4457" t="s">
        <v>20</v>
      </c>
      <c r="P4457" s="5"/>
      <c r="Q4457" t="s">
        <v>28</v>
      </c>
      <c r="R4457" s="10" t="str">
        <f t="shared" si="138"/>
        <v>28-33</v>
      </c>
      <c r="S4457">
        <f t="shared" si="139"/>
        <v>23</v>
      </c>
    </row>
    <row r="4458" spans="1:19">
      <c r="A4458" t="s">
        <v>4532</v>
      </c>
      <c r="B4458" t="s">
        <v>30</v>
      </c>
      <c r="C4458" s="4">
        <v>24</v>
      </c>
      <c r="D4458" t="s">
        <v>83</v>
      </c>
      <c r="E4458" t="s">
        <v>117</v>
      </c>
      <c r="F4458" t="s">
        <v>53</v>
      </c>
      <c r="G4458" t="s">
        <v>17</v>
      </c>
      <c r="H4458" t="s">
        <v>67</v>
      </c>
      <c r="I4458" s="9">
        <v>45567</v>
      </c>
      <c r="J4458" s="9">
        <v>45585</v>
      </c>
      <c r="K4458" s="9">
        <v>45591</v>
      </c>
      <c r="L4458" t="s">
        <v>19</v>
      </c>
      <c r="M4458" s="5"/>
      <c r="O4458" t="s">
        <v>45</v>
      </c>
      <c r="P4458" s="4">
        <v>3</v>
      </c>
      <c r="Q4458" t="s">
        <v>28</v>
      </c>
      <c r="R4458" s="10" t="str">
        <f t="shared" si="138"/>
        <v>22-27</v>
      </c>
      <c r="S4458">
        <f t="shared" si="139"/>
        <v>24</v>
      </c>
    </row>
    <row r="4459" spans="1:19">
      <c r="A4459" t="s">
        <v>4533</v>
      </c>
      <c r="B4459" t="s">
        <v>13</v>
      </c>
      <c r="C4459" s="4">
        <v>31</v>
      </c>
      <c r="D4459" t="s">
        <v>24</v>
      </c>
      <c r="E4459" t="s">
        <v>25</v>
      </c>
      <c r="F4459" t="s">
        <v>26</v>
      </c>
      <c r="G4459" t="s">
        <v>27</v>
      </c>
      <c r="H4459" t="s">
        <v>51</v>
      </c>
      <c r="I4459" s="9">
        <v>45568</v>
      </c>
      <c r="J4459" s="9">
        <v>45583</v>
      </c>
      <c r="K4459" s="9">
        <v>45588</v>
      </c>
      <c r="L4459" t="s">
        <v>19</v>
      </c>
      <c r="M4459" s="4">
        <v>56914</v>
      </c>
      <c r="N4459">
        <v>4</v>
      </c>
      <c r="O4459" t="s">
        <v>20</v>
      </c>
      <c r="P4459" s="4">
        <v>3</v>
      </c>
      <c r="Q4459" t="s">
        <v>28</v>
      </c>
      <c r="R4459" s="10" t="str">
        <f t="shared" si="138"/>
        <v>28-33</v>
      </c>
      <c r="S4459">
        <f t="shared" si="139"/>
        <v>20</v>
      </c>
    </row>
    <row r="4460" spans="1:19">
      <c r="A4460" t="s">
        <v>4534</v>
      </c>
      <c r="B4460" t="s">
        <v>13</v>
      </c>
      <c r="C4460" s="4">
        <v>29</v>
      </c>
      <c r="D4460" t="s">
        <v>24</v>
      </c>
      <c r="E4460" t="s">
        <v>43</v>
      </c>
      <c r="F4460" t="s">
        <v>53</v>
      </c>
      <c r="G4460" t="s">
        <v>27</v>
      </c>
      <c r="H4460" t="s">
        <v>18</v>
      </c>
      <c r="I4460" s="9">
        <v>45568</v>
      </c>
      <c r="J4460" s="9">
        <v>45587</v>
      </c>
      <c r="K4460" s="9">
        <v>45597</v>
      </c>
      <c r="L4460" t="s">
        <v>145</v>
      </c>
      <c r="M4460" s="5"/>
      <c r="P4460" s="4">
        <v>5</v>
      </c>
      <c r="Q4460" t="s">
        <v>21</v>
      </c>
      <c r="R4460" s="10" t="str">
        <f t="shared" si="138"/>
        <v>28-33</v>
      </c>
      <c r="S4460">
        <f t="shared" si="139"/>
        <v>29</v>
      </c>
    </row>
    <row r="4461" spans="1:19">
      <c r="A4461" t="s">
        <v>4535</v>
      </c>
      <c r="B4461" t="s">
        <v>13</v>
      </c>
      <c r="C4461" s="4">
        <v>26</v>
      </c>
      <c r="D4461" t="s">
        <v>40</v>
      </c>
      <c r="E4461" t="s">
        <v>41</v>
      </c>
      <c r="F4461" t="s">
        <v>44</v>
      </c>
      <c r="G4461" t="s">
        <v>32</v>
      </c>
      <c r="H4461" t="s">
        <v>48</v>
      </c>
      <c r="I4461" s="9">
        <v>45568</v>
      </c>
      <c r="J4461" s="9">
        <v>45581</v>
      </c>
      <c r="K4461" s="9">
        <v>45589</v>
      </c>
      <c r="L4461" t="s">
        <v>38</v>
      </c>
      <c r="M4461" s="5"/>
      <c r="P4461" s="4">
        <v>3</v>
      </c>
      <c r="Q4461" t="s">
        <v>28</v>
      </c>
      <c r="R4461" s="10" t="str">
        <f t="shared" si="138"/>
        <v>22-27</v>
      </c>
      <c r="S4461">
        <f t="shared" si="139"/>
        <v>21</v>
      </c>
    </row>
    <row r="4462" spans="1:19">
      <c r="A4462" t="s">
        <v>4536</v>
      </c>
      <c r="B4462" t="s">
        <v>13</v>
      </c>
      <c r="C4462" s="4">
        <v>22</v>
      </c>
      <c r="D4462" t="s">
        <v>24</v>
      </c>
      <c r="E4462" t="s">
        <v>25</v>
      </c>
      <c r="F4462" t="s">
        <v>53</v>
      </c>
      <c r="G4462" t="s">
        <v>27</v>
      </c>
      <c r="H4462" t="s">
        <v>37</v>
      </c>
      <c r="I4462" s="9">
        <v>45569</v>
      </c>
      <c r="J4462" s="9">
        <v>45591</v>
      </c>
      <c r="K4462" s="9">
        <v>45596</v>
      </c>
      <c r="L4462" t="s">
        <v>19</v>
      </c>
      <c r="M4462" s="4">
        <v>65692</v>
      </c>
      <c r="N4462">
        <v>4.5</v>
      </c>
      <c r="O4462" t="s">
        <v>20</v>
      </c>
      <c r="P4462" s="4">
        <v>5</v>
      </c>
      <c r="Q4462" t="s">
        <v>28</v>
      </c>
      <c r="R4462" s="10" t="str">
        <f t="shared" si="138"/>
        <v>22-27</v>
      </c>
      <c r="S4462">
        <f t="shared" si="139"/>
        <v>27</v>
      </c>
    </row>
    <row r="4463" spans="1:19">
      <c r="A4463" t="s">
        <v>4537</v>
      </c>
      <c r="B4463" t="s">
        <v>13</v>
      </c>
      <c r="C4463" s="4">
        <v>26</v>
      </c>
      <c r="D4463" t="s">
        <v>24</v>
      </c>
      <c r="E4463" t="s">
        <v>25</v>
      </c>
      <c r="F4463" t="s">
        <v>36</v>
      </c>
      <c r="G4463" t="s">
        <v>27</v>
      </c>
      <c r="H4463" t="s">
        <v>37</v>
      </c>
      <c r="I4463" s="9">
        <v>45569</v>
      </c>
      <c r="J4463" s="9">
        <v>45589</v>
      </c>
      <c r="K4463" s="9">
        <v>45600</v>
      </c>
      <c r="L4463" t="s">
        <v>19</v>
      </c>
      <c r="M4463" s="4">
        <v>69611</v>
      </c>
      <c r="N4463">
        <v>4.8</v>
      </c>
      <c r="O4463" t="s">
        <v>20</v>
      </c>
      <c r="P4463" s="4">
        <v>3</v>
      </c>
      <c r="Q4463" t="s">
        <v>21</v>
      </c>
      <c r="R4463" s="10" t="str">
        <f t="shared" si="138"/>
        <v>22-27</v>
      </c>
      <c r="S4463">
        <f t="shared" si="139"/>
        <v>31</v>
      </c>
    </row>
    <row r="4464" spans="1:19">
      <c r="A4464" t="s">
        <v>4538</v>
      </c>
      <c r="B4464" t="s">
        <v>23</v>
      </c>
      <c r="C4464" s="4">
        <v>29</v>
      </c>
      <c r="D4464" t="s">
        <v>83</v>
      </c>
      <c r="E4464" t="s">
        <v>84</v>
      </c>
      <c r="F4464" t="s">
        <v>96</v>
      </c>
      <c r="G4464" t="s">
        <v>69</v>
      </c>
      <c r="H4464" t="s">
        <v>18</v>
      </c>
      <c r="I4464" s="9">
        <v>45569</v>
      </c>
      <c r="J4464" s="9">
        <v>45589</v>
      </c>
      <c r="K4464" s="9">
        <v>45598</v>
      </c>
      <c r="L4464" t="s">
        <v>19</v>
      </c>
      <c r="M4464" s="5"/>
      <c r="O4464" t="s">
        <v>20</v>
      </c>
      <c r="P4464" s="4">
        <v>5</v>
      </c>
      <c r="Q4464" t="s">
        <v>28</v>
      </c>
      <c r="R4464" s="10" t="str">
        <f t="shared" si="138"/>
        <v>28-33</v>
      </c>
      <c r="S4464">
        <f t="shared" si="139"/>
        <v>29</v>
      </c>
    </row>
    <row r="4465" spans="1:19">
      <c r="A4465" t="s">
        <v>4539</v>
      </c>
      <c r="B4465" t="s">
        <v>13</v>
      </c>
      <c r="C4465" s="4">
        <v>34</v>
      </c>
      <c r="D4465" t="s">
        <v>14</v>
      </c>
      <c r="E4465" t="s">
        <v>15</v>
      </c>
      <c r="F4465" t="s">
        <v>16</v>
      </c>
      <c r="G4465" t="s">
        <v>32</v>
      </c>
      <c r="H4465" t="s">
        <v>51</v>
      </c>
      <c r="I4465" s="9">
        <v>45569</v>
      </c>
      <c r="J4465" s="9">
        <v>45587</v>
      </c>
      <c r="K4465" s="9">
        <v>45599</v>
      </c>
      <c r="L4465" t="s">
        <v>38</v>
      </c>
      <c r="M4465" s="5"/>
      <c r="P4465" s="4">
        <v>5</v>
      </c>
      <c r="Q4465" t="s">
        <v>21</v>
      </c>
      <c r="R4465" s="10" t="str">
        <f t="shared" si="138"/>
        <v>34-39</v>
      </c>
      <c r="S4465">
        <f t="shared" si="139"/>
        <v>30</v>
      </c>
    </row>
    <row r="4466" spans="1:19">
      <c r="A4466" t="s">
        <v>4540</v>
      </c>
      <c r="B4466" t="s">
        <v>30</v>
      </c>
      <c r="C4466" s="4">
        <v>35</v>
      </c>
      <c r="D4466" t="s">
        <v>129</v>
      </c>
      <c r="E4466" t="s">
        <v>130</v>
      </c>
      <c r="F4466" t="s">
        <v>31</v>
      </c>
      <c r="G4466" t="s">
        <v>27</v>
      </c>
      <c r="H4466" t="s">
        <v>37</v>
      </c>
      <c r="I4466" s="9">
        <v>45569</v>
      </c>
      <c r="J4466" s="9">
        <v>45583</v>
      </c>
      <c r="K4466" s="9">
        <v>45589</v>
      </c>
      <c r="L4466" t="s">
        <v>19</v>
      </c>
      <c r="M4466" s="4">
        <v>61293</v>
      </c>
      <c r="N4466">
        <v>5</v>
      </c>
      <c r="O4466" t="s">
        <v>20</v>
      </c>
      <c r="P4466" s="5"/>
      <c r="Q4466" t="s">
        <v>28</v>
      </c>
      <c r="R4466" s="10" t="str">
        <f t="shared" si="138"/>
        <v>34-39</v>
      </c>
      <c r="S4466">
        <f t="shared" si="139"/>
        <v>20</v>
      </c>
    </row>
    <row r="4467" spans="1:19">
      <c r="A4467" t="s">
        <v>4541</v>
      </c>
      <c r="B4467" t="s">
        <v>13</v>
      </c>
      <c r="C4467" s="4">
        <v>29</v>
      </c>
      <c r="D4467" t="s">
        <v>14</v>
      </c>
      <c r="E4467" t="s">
        <v>65</v>
      </c>
      <c r="F4467" t="s">
        <v>96</v>
      </c>
      <c r="G4467" t="s">
        <v>17</v>
      </c>
      <c r="H4467" t="s">
        <v>18</v>
      </c>
      <c r="I4467" s="9">
        <v>45569</v>
      </c>
      <c r="J4467" s="9">
        <v>45589</v>
      </c>
      <c r="K4467" s="9">
        <v>45596</v>
      </c>
      <c r="L4467" t="s">
        <v>38</v>
      </c>
      <c r="M4467" s="5"/>
      <c r="P4467" s="4">
        <v>4</v>
      </c>
      <c r="Q4467" t="s">
        <v>21</v>
      </c>
      <c r="R4467" s="10" t="str">
        <f t="shared" si="138"/>
        <v>28-33</v>
      </c>
      <c r="S4467">
        <f t="shared" si="139"/>
        <v>27</v>
      </c>
    </row>
    <row r="4468" spans="1:19">
      <c r="A4468" t="s">
        <v>4542</v>
      </c>
      <c r="B4468" t="s">
        <v>13</v>
      </c>
      <c r="C4468" s="4">
        <v>28</v>
      </c>
      <c r="D4468" t="s">
        <v>14</v>
      </c>
      <c r="E4468" t="s">
        <v>65</v>
      </c>
      <c r="F4468" t="s">
        <v>26</v>
      </c>
      <c r="G4468" t="s">
        <v>17</v>
      </c>
      <c r="H4468" t="s">
        <v>18</v>
      </c>
      <c r="I4468" s="9">
        <v>45570</v>
      </c>
      <c r="J4468" s="9">
        <v>45581</v>
      </c>
      <c r="K4468" s="9">
        <v>45586</v>
      </c>
      <c r="L4468" t="s">
        <v>19</v>
      </c>
      <c r="M4468" s="4">
        <v>73031</v>
      </c>
      <c r="N4468">
        <v>4.5</v>
      </c>
      <c r="O4468" t="s">
        <v>45</v>
      </c>
      <c r="P4468" s="4">
        <v>3</v>
      </c>
      <c r="Q4468" t="s">
        <v>28</v>
      </c>
      <c r="R4468" s="10" t="str">
        <f t="shared" si="138"/>
        <v>28-33</v>
      </c>
      <c r="S4468">
        <f t="shared" si="139"/>
        <v>16</v>
      </c>
    </row>
    <row r="4469" spans="1:19">
      <c r="A4469" t="s">
        <v>4543</v>
      </c>
      <c r="B4469" t="s">
        <v>13</v>
      </c>
      <c r="C4469" s="4">
        <v>25</v>
      </c>
      <c r="D4469" t="s">
        <v>24</v>
      </c>
      <c r="E4469" t="s">
        <v>43</v>
      </c>
      <c r="F4469" t="s">
        <v>16</v>
      </c>
      <c r="G4469" t="s">
        <v>69</v>
      </c>
      <c r="H4469" t="s">
        <v>18</v>
      </c>
      <c r="I4469" s="9">
        <v>45570</v>
      </c>
      <c r="J4469" s="9">
        <v>45592</v>
      </c>
      <c r="K4469" s="9">
        <v>45599</v>
      </c>
      <c r="L4469" t="s">
        <v>19</v>
      </c>
      <c r="M4469" s="4">
        <v>54973</v>
      </c>
      <c r="N4469">
        <v>4.3</v>
      </c>
      <c r="O4469" t="s">
        <v>45</v>
      </c>
      <c r="P4469" s="4">
        <v>4</v>
      </c>
      <c r="Q4469" t="s">
        <v>28</v>
      </c>
      <c r="R4469" s="10" t="str">
        <f t="shared" si="138"/>
        <v>22-27</v>
      </c>
      <c r="S4469">
        <f t="shared" si="139"/>
        <v>29</v>
      </c>
    </row>
    <row r="4470" spans="1:19">
      <c r="A4470" t="s">
        <v>4544</v>
      </c>
      <c r="B4470" t="s">
        <v>23</v>
      </c>
      <c r="C4470" s="4">
        <v>33</v>
      </c>
      <c r="D4470" t="s">
        <v>129</v>
      </c>
      <c r="E4470" t="s">
        <v>205</v>
      </c>
      <c r="F4470" t="s">
        <v>61</v>
      </c>
      <c r="G4470" t="s">
        <v>17</v>
      </c>
      <c r="H4470" t="s">
        <v>37</v>
      </c>
      <c r="I4470" s="9">
        <v>45570</v>
      </c>
      <c r="J4470" s="9">
        <v>45582</v>
      </c>
      <c r="K4470" s="9">
        <v>45589</v>
      </c>
      <c r="L4470" t="s">
        <v>19</v>
      </c>
      <c r="M4470" s="4">
        <v>52402</v>
      </c>
      <c r="N4470">
        <v>4.5999999999999996</v>
      </c>
      <c r="O4470" t="s">
        <v>45</v>
      </c>
      <c r="P4470" s="4">
        <v>4</v>
      </c>
      <c r="Q4470" t="s">
        <v>28</v>
      </c>
      <c r="R4470" s="10" t="str">
        <f t="shared" si="138"/>
        <v>28-33</v>
      </c>
      <c r="S4470">
        <f t="shared" si="139"/>
        <v>19</v>
      </c>
    </row>
    <row r="4471" spans="1:19">
      <c r="A4471" t="s">
        <v>4545</v>
      </c>
      <c r="B4471" t="s">
        <v>30</v>
      </c>
      <c r="C4471" s="4">
        <v>22</v>
      </c>
      <c r="D4471" t="s">
        <v>24</v>
      </c>
      <c r="E4471" t="s">
        <v>43</v>
      </c>
      <c r="F4471" t="s">
        <v>78</v>
      </c>
      <c r="G4471" t="s">
        <v>17</v>
      </c>
      <c r="H4471" t="s">
        <v>37</v>
      </c>
      <c r="I4471" s="9">
        <v>45570</v>
      </c>
      <c r="J4471" s="9">
        <v>45579</v>
      </c>
      <c r="K4471" s="9">
        <v>45587</v>
      </c>
      <c r="L4471" t="s">
        <v>19</v>
      </c>
      <c r="M4471" s="4">
        <v>50334</v>
      </c>
      <c r="N4471">
        <v>4</v>
      </c>
      <c r="O4471" t="s">
        <v>20</v>
      </c>
      <c r="P4471" s="4">
        <v>4</v>
      </c>
      <c r="Q4471" t="s">
        <v>21</v>
      </c>
      <c r="R4471" s="10" t="str">
        <f t="shared" si="138"/>
        <v>22-27</v>
      </c>
      <c r="S4471">
        <f t="shared" si="139"/>
        <v>17</v>
      </c>
    </row>
    <row r="4472" spans="1:19">
      <c r="A4472" t="s">
        <v>4546</v>
      </c>
      <c r="B4472" t="s">
        <v>23</v>
      </c>
      <c r="C4472" s="4">
        <v>30</v>
      </c>
      <c r="D4472" t="s">
        <v>14</v>
      </c>
      <c r="E4472" t="s">
        <v>65</v>
      </c>
      <c r="F4472" t="s">
        <v>61</v>
      </c>
      <c r="G4472" t="s">
        <v>69</v>
      </c>
      <c r="H4472" t="s">
        <v>51</v>
      </c>
      <c r="I4472" s="9">
        <v>45570</v>
      </c>
      <c r="J4472" s="9">
        <v>45578</v>
      </c>
      <c r="K4472" s="9">
        <v>45590</v>
      </c>
      <c r="L4472" t="s">
        <v>19</v>
      </c>
      <c r="M4472" s="4">
        <v>61155</v>
      </c>
      <c r="N4472">
        <v>4.5999999999999996</v>
      </c>
      <c r="O4472" t="s">
        <v>20</v>
      </c>
      <c r="P4472" s="4">
        <v>4</v>
      </c>
      <c r="Q4472" t="s">
        <v>21</v>
      </c>
      <c r="R4472" s="10" t="str">
        <f t="shared" si="138"/>
        <v>28-33</v>
      </c>
      <c r="S4472">
        <f t="shared" si="139"/>
        <v>20</v>
      </c>
    </row>
    <row r="4473" spans="1:19">
      <c r="A4473" t="s">
        <v>4547</v>
      </c>
      <c r="B4473" t="s">
        <v>23</v>
      </c>
      <c r="C4473" s="4">
        <v>31</v>
      </c>
      <c r="D4473" t="s">
        <v>34</v>
      </c>
      <c r="E4473" t="s">
        <v>47</v>
      </c>
      <c r="F4473" t="s">
        <v>44</v>
      </c>
      <c r="G4473" t="s">
        <v>27</v>
      </c>
      <c r="H4473" t="s">
        <v>18</v>
      </c>
      <c r="I4473" s="9">
        <v>45571</v>
      </c>
      <c r="J4473" s="9">
        <v>45587</v>
      </c>
      <c r="K4473" s="9">
        <v>45595</v>
      </c>
      <c r="L4473" t="s">
        <v>19</v>
      </c>
      <c r="M4473" s="4">
        <v>61524</v>
      </c>
      <c r="N4473">
        <v>3.9</v>
      </c>
      <c r="O4473" t="s">
        <v>20</v>
      </c>
      <c r="P4473" s="4">
        <v>5</v>
      </c>
      <c r="Q4473" t="s">
        <v>28</v>
      </c>
      <c r="R4473" s="10" t="str">
        <f t="shared" si="138"/>
        <v>28-33</v>
      </c>
      <c r="S4473">
        <f t="shared" si="139"/>
        <v>24</v>
      </c>
    </row>
    <row r="4474" spans="1:19">
      <c r="A4474" t="s">
        <v>4548</v>
      </c>
      <c r="B4474" t="s">
        <v>13</v>
      </c>
      <c r="C4474" s="4">
        <v>25</v>
      </c>
      <c r="D4474" t="s">
        <v>24</v>
      </c>
      <c r="E4474" t="s">
        <v>25</v>
      </c>
      <c r="F4474" t="s">
        <v>50</v>
      </c>
      <c r="G4474" t="s">
        <v>17</v>
      </c>
      <c r="H4474" t="s">
        <v>48</v>
      </c>
      <c r="I4474" s="9">
        <v>45571</v>
      </c>
      <c r="J4474" s="9">
        <v>45584</v>
      </c>
      <c r="K4474" s="9">
        <v>45593</v>
      </c>
      <c r="L4474" t="s">
        <v>19</v>
      </c>
      <c r="M4474" s="5"/>
      <c r="O4474" t="s">
        <v>20</v>
      </c>
      <c r="P4474" s="4">
        <v>4</v>
      </c>
      <c r="Q4474" t="s">
        <v>63</v>
      </c>
      <c r="R4474" s="10" t="str">
        <f t="shared" si="138"/>
        <v>22-27</v>
      </c>
      <c r="S4474">
        <f t="shared" si="139"/>
        <v>22</v>
      </c>
    </row>
    <row r="4475" spans="1:19">
      <c r="A4475" t="s">
        <v>4549</v>
      </c>
      <c r="B4475" t="s">
        <v>13</v>
      </c>
      <c r="C4475" s="4">
        <v>25</v>
      </c>
      <c r="D4475" t="s">
        <v>14</v>
      </c>
      <c r="E4475" t="s">
        <v>15</v>
      </c>
      <c r="F4475" t="s">
        <v>26</v>
      </c>
      <c r="G4475" t="s">
        <v>17</v>
      </c>
      <c r="H4475" t="s">
        <v>37</v>
      </c>
      <c r="I4475" s="9">
        <v>45572</v>
      </c>
      <c r="J4475" s="9">
        <v>45586</v>
      </c>
      <c r="K4475" s="9">
        <v>45598</v>
      </c>
      <c r="L4475" t="s">
        <v>38</v>
      </c>
      <c r="M4475" s="5"/>
      <c r="P4475" s="4">
        <v>4</v>
      </c>
      <c r="Q4475" t="s">
        <v>21</v>
      </c>
      <c r="R4475" s="10" t="str">
        <f t="shared" si="138"/>
        <v>22-27</v>
      </c>
      <c r="S4475">
        <f t="shared" si="139"/>
        <v>26</v>
      </c>
    </row>
    <row r="4476" spans="1:19">
      <c r="A4476" t="s">
        <v>4550</v>
      </c>
      <c r="B4476" t="s">
        <v>30</v>
      </c>
      <c r="C4476" s="4">
        <v>22</v>
      </c>
      <c r="D4476" t="s">
        <v>14</v>
      </c>
      <c r="E4476" t="s">
        <v>65</v>
      </c>
      <c r="F4476" t="s">
        <v>53</v>
      </c>
      <c r="G4476" t="s">
        <v>69</v>
      </c>
      <c r="H4476" t="s">
        <v>37</v>
      </c>
      <c r="I4476" s="9">
        <v>45572</v>
      </c>
      <c r="J4476" s="9">
        <v>45591</v>
      </c>
      <c r="K4476" s="9">
        <v>45602</v>
      </c>
      <c r="L4476" t="s">
        <v>38</v>
      </c>
      <c r="M4476" s="5"/>
      <c r="P4476" s="4">
        <v>4</v>
      </c>
      <c r="Q4476" t="s">
        <v>28</v>
      </c>
      <c r="R4476" s="10" t="str">
        <f t="shared" si="138"/>
        <v>22-27</v>
      </c>
      <c r="S4476">
        <f t="shared" si="139"/>
        <v>30</v>
      </c>
    </row>
    <row r="4477" spans="1:19">
      <c r="A4477" t="s">
        <v>4551</v>
      </c>
      <c r="B4477" t="s">
        <v>13</v>
      </c>
      <c r="C4477" s="4">
        <v>35</v>
      </c>
      <c r="D4477" t="s">
        <v>129</v>
      </c>
      <c r="E4477" t="s">
        <v>205</v>
      </c>
      <c r="F4477" t="s">
        <v>36</v>
      </c>
      <c r="G4477" t="s">
        <v>66</v>
      </c>
      <c r="H4477" t="s">
        <v>37</v>
      </c>
      <c r="I4477" s="9">
        <v>45572</v>
      </c>
      <c r="J4477" s="9">
        <v>45591</v>
      </c>
      <c r="K4477" s="9">
        <v>45596</v>
      </c>
      <c r="L4477" t="s">
        <v>19</v>
      </c>
      <c r="M4477" s="4">
        <v>79101</v>
      </c>
      <c r="N4477">
        <v>4.5999999999999996</v>
      </c>
      <c r="O4477" t="s">
        <v>20</v>
      </c>
      <c r="P4477" s="4">
        <v>5</v>
      </c>
      <c r="Q4477" t="s">
        <v>28</v>
      </c>
      <c r="R4477" s="10" t="str">
        <f t="shared" si="138"/>
        <v>34-39</v>
      </c>
      <c r="S4477">
        <f t="shared" si="139"/>
        <v>24</v>
      </c>
    </row>
    <row r="4478" spans="1:19">
      <c r="A4478" t="s">
        <v>4552</v>
      </c>
      <c r="B4478" t="s">
        <v>13</v>
      </c>
      <c r="C4478" s="4">
        <v>25</v>
      </c>
      <c r="D4478" t="s">
        <v>14</v>
      </c>
      <c r="E4478" t="s">
        <v>15</v>
      </c>
      <c r="F4478" t="s">
        <v>31</v>
      </c>
      <c r="G4478" t="s">
        <v>27</v>
      </c>
      <c r="H4478" t="s">
        <v>37</v>
      </c>
      <c r="I4478" s="9">
        <v>45573</v>
      </c>
      <c r="J4478" s="9">
        <v>45592</v>
      </c>
      <c r="K4478" s="9">
        <v>45600</v>
      </c>
      <c r="L4478" t="s">
        <v>19</v>
      </c>
      <c r="M4478" s="4">
        <v>62250</v>
      </c>
      <c r="N4478">
        <v>3.6</v>
      </c>
      <c r="O4478" t="s">
        <v>20</v>
      </c>
      <c r="P4478" s="5"/>
      <c r="Q4478" t="s">
        <v>28</v>
      </c>
      <c r="R4478" s="10" t="str">
        <f t="shared" si="138"/>
        <v>22-27</v>
      </c>
      <c r="S4478">
        <f t="shared" si="139"/>
        <v>27</v>
      </c>
    </row>
    <row r="4479" spans="1:19">
      <c r="A4479" t="s">
        <v>4553</v>
      </c>
      <c r="B4479" t="s">
        <v>13</v>
      </c>
      <c r="C4479" s="4">
        <v>39</v>
      </c>
      <c r="D4479" t="s">
        <v>24</v>
      </c>
      <c r="E4479" t="s">
        <v>43</v>
      </c>
      <c r="F4479" t="s">
        <v>106</v>
      </c>
      <c r="G4479" t="s">
        <v>27</v>
      </c>
      <c r="H4479" t="s">
        <v>37</v>
      </c>
      <c r="I4479" s="9">
        <v>45573</v>
      </c>
      <c r="J4479" s="9">
        <v>45595</v>
      </c>
      <c r="K4479" s="9">
        <v>45602</v>
      </c>
      <c r="L4479" t="s">
        <v>38</v>
      </c>
      <c r="M4479" s="5"/>
      <c r="P4479" s="4">
        <v>5</v>
      </c>
      <c r="Q4479" t="s">
        <v>21</v>
      </c>
      <c r="R4479" s="10" t="str">
        <f t="shared" si="138"/>
        <v>34-39</v>
      </c>
      <c r="S4479">
        <f t="shared" si="139"/>
        <v>29</v>
      </c>
    </row>
    <row r="4480" spans="1:19">
      <c r="A4480" t="s">
        <v>4554</v>
      </c>
      <c r="B4480" t="s">
        <v>30</v>
      </c>
      <c r="C4480" s="4">
        <v>25</v>
      </c>
      <c r="D4480" t="s">
        <v>129</v>
      </c>
      <c r="E4480" t="s">
        <v>130</v>
      </c>
      <c r="F4480" t="s">
        <v>44</v>
      </c>
      <c r="G4480" t="s">
        <v>27</v>
      </c>
      <c r="H4480" t="s">
        <v>37</v>
      </c>
      <c r="I4480" s="9">
        <v>45573</v>
      </c>
      <c r="J4480" s="9">
        <v>45583</v>
      </c>
      <c r="K4480" s="9">
        <v>45589</v>
      </c>
      <c r="L4480" t="s">
        <v>19</v>
      </c>
      <c r="M4480" s="4">
        <v>84139</v>
      </c>
      <c r="N4480">
        <v>4</v>
      </c>
      <c r="O4480" t="s">
        <v>45</v>
      </c>
      <c r="P4480" s="5"/>
      <c r="Q4480" t="s">
        <v>28</v>
      </c>
      <c r="R4480" s="10" t="str">
        <f t="shared" si="138"/>
        <v>22-27</v>
      </c>
      <c r="S4480">
        <f t="shared" si="139"/>
        <v>16</v>
      </c>
    </row>
    <row r="4481" spans="1:19">
      <c r="A4481" t="s">
        <v>4555</v>
      </c>
      <c r="B4481" t="s">
        <v>13</v>
      </c>
      <c r="C4481" s="4">
        <v>34</v>
      </c>
      <c r="D4481" t="s">
        <v>83</v>
      </c>
      <c r="E4481" t="s">
        <v>117</v>
      </c>
      <c r="F4481" t="s">
        <v>26</v>
      </c>
      <c r="G4481" t="s">
        <v>27</v>
      </c>
      <c r="H4481" t="s">
        <v>18</v>
      </c>
      <c r="I4481" s="9">
        <v>45573</v>
      </c>
      <c r="J4481" s="9">
        <v>45589</v>
      </c>
      <c r="K4481" s="9">
        <v>45598</v>
      </c>
      <c r="L4481" t="s">
        <v>56</v>
      </c>
      <c r="M4481" s="5"/>
      <c r="P4481" s="4">
        <v>3</v>
      </c>
      <c r="Q4481" t="s">
        <v>21</v>
      </c>
      <c r="R4481" s="10" t="str">
        <f t="shared" si="138"/>
        <v>34-39</v>
      </c>
      <c r="S4481">
        <f t="shared" si="139"/>
        <v>25</v>
      </c>
    </row>
    <row r="4482" spans="1:19">
      <c r="A4482" t="s">
        <v>4556</v>
      </c>
      <c r="B4482" t="s">
        <v>13</v>
      </c>
      <c r="C4482" s="4">
        <v>34</v>
      </c>
      <c r="D4482" t="s">
        <v>14</v>
      </c>
      <c r="E4482" t="s">
        <v>15</v>
      </c>
      <c r="F4482" t="s">
        <v>61</v>
      </c>
      <c r="G4482" t="s">
        <v>17</v>
      </c>
      <c r="H4482" t="s">
        <v>48</v>
      </c>
      <c r="I4482" s="9">
        <v>45573</v>
      </c>
      <c r="J4482" s="9">
        <v>45589</v>
      </c>
      <c r="K4482" s="9">
        <v>45595</v>
      </c>
      <c r="L4482" t="s">
        <v>19</v>
      </c>
      <c r="M4482" s="4">
        <v>53324</v>
      </c>
      <c r="N4482">
        <v>4.4000000000000004</v>
      </c>
      <c r="O4482" t="s">
        <v>20</v>
      </c>
      <c r="P4482" s="5"/>
      <c r="Q4482" t="s">
        <v>28</v>
      </c>
      <c r="R4482" s="10" t="str">
        <f t="shared" si="138"/>
        <v>34-39</v>
      </c>
      <c r="S4482">
        <f t="shared" si="139"/>
        <v>22</v>
      </c>
    </row>
    <row r="4483" spans="1:19">
      <c r="A4483" t="s">
        <v>4557</v>
      </c>
      <c r="B4483" t="s">
        <v>13</v>
      </c>
      <c r="C4483" s="4">
        <v>24</v>
      </c>
      <c r="D4483" t="s">
        <v>24</v>
      </c>
      <c r="E4483" t="s">
        <v>43</v>
      </c>
      <c r="F4483" t="s">
        <v>31</v>
      </c>
      <c r="G4483" t="s">
        <v>17</v>
      </c>
      <c r="H4483" t="s">
        <v>48</v>
      </c>
      <c r="I4483" s="9">
        <v>45574</v>
      </c>
      <c r="J4483" s="9">
        <v>45586</v>
      </c>
      <c r="K4483" s="9">
        <v>45593</v>
      </c>
      <c r="L4483" t="s">
        <v>38</v>
      </c>
      <c r="M4483" s="5"/>
      <c r="P4483" s="4">
        <v>4</v>
      </c>
      <c r="Q4483" t="s">
        <v>63</v>
      </c>
      <c r="R4483" s="10" t="str">
        <f t="shared" ref="R4483:R4546" si="140">IF(AND(C4483&gt;=22,C4483&lt;=27),"22-27",
 IF(AND(C4483&gt;=28,C4483&lt;=33),"28-33",
 IF(AND(C4483&gt;=34,C4483&lt;=39),"34-39",
 IF(AND(C4483&gt;=40,C4483&lt;=45),"40-45",
 IF(AND(C4483&gt;=46,C4483&lt;=51),"46-51",
 IF(AND(C4483&gt;=52,C4483&lt;=57),"52-57","Other"))))))</f>
        <v>22-27</v>
      </c>
      <c r="S4483">
        <f t="shared" ref="S4483:S4546" si="141">K4483-I4483</f>
        <v>19</v>
      </c>
    </row>
    <row r="4484" spans="1:19">
      <c r="A4484" t="s">
        <v>4558</v>
      </c>
      <c r="B4484" t="s">
        <v>13</v>
      </c>
      <c r="C4484" s="4">
        <v>31</v>
      </c>
      <c r="D4484" t="s">
        <v>14</v>
      </c>
      <c r="E4484" t="s">
        <v>65</v>
      </c>
      <c r="F4484" t="s">
        <v>61</v>
      </c>
      <c r="G4484" t="s">
        <v>17</v>
      </c>
      <c r="H4484" t="s">
        <v>51</v>
      </c>
      <c r="I4484" s="9">
        <v>45574</v>
      </c>
      <c r="J4484" s="9">
        <v>45585</v>
      </c>
      <c r="K4484" s="9">
        <v>45595</v>
      </c>
      <c r="L4484" t="s">
        <v>19</v>
      </c>
      <c r="M4484" s="5"/>
      <c r="O4484" t="s">
        <v>20</v>
      </c>
      <c r="P4484" s="4">
        <v>4</v>
      </c>
      <c r="Q4484" t="s">
        <v>28</v>
      </c>
      <c r="R4484" s="10" t="str">
        <f t="shared" si="140"/>
        <v>28-33</v>
      </c>
      <c r="S4484">
        <f t="shared" si="141"/>
        <v>21</v>
      </c>
    </row>
    <row r="4485" spans="1:19">
      <c r="A4485" t="s">
        <v>4559</v>
      </c>
      <c r="B4485" t="s">
        <v>13</v>
      </c>
      <c r="C4485" s="4">
        <v>22</v>
      </c>
      <c r="D4485" t="s">
        <v>14</v>
      </c>
      <c r="E4485" t="s">
        <v>15</v>
      </c>
      <c r="F4485" t="s">
        <v>26</v>
      </c>
      <c r="G4485" t="s">
        <v>17</v>
      </c>
      <c r="H4485" t="s">
        <v>18</v>
      </c>
      <c r="I4485" s="9">
        <v>45574</v>
      </c>
      <c r="J4485" s="9">
        <v>45583</v>
      </c>
      <c r="K4485" s="9">
        <v>45589</v>
      </c>
      <c r="L4485" t="s">
        <v>38</v>
      </c>
      <c r="M4485" s="5"/>
      <c r="P4485" s="4">
        <v>1</v>
      </c>
      <c r="Q4485" t="s">
        <v>28</v>
      </c>
      <c r="R4485" s="10" t="str">
        <f t="shared" si="140"/>
        <v>22-27</v>
      </c>
      <c r="S4485">
        <f t="shared" si="141"/>
        <v>15</v>
      </c>
    </row>
    <row r="4486" spans="1:19">
      <c r="A4486" t="s">
        <v>4560</v>
      </c>
      <c r="B4486" t="s">
        <v>13</v>
      </c>
      <c r="C4486" s="4">
        <v>23</v>
      </c>
      <c r="D4486" t="s">
        <v>34</v>
      </c>
      <c r="E4486" t="s">
        <v>47</v>
      </c>
      <c r="F4486" t="s">
        <v>96</v>
      </c>
      <c r="G4486" t="s">
        <v>27</v>
      </c>
      <c r="H4486" t="s">
        <v>37</v>
      </c>
      <c r="I4486" s="9">
        <v>45575</v>
      </c>
      <c r="J4486" s="9">
        <v>45591</v>
      </c>
      <c r="K4486" s="9">
        <v>45597</v>
      </c>
      <c r="L4486" t="s">
        <v>19</v>
      </c>
      <c r="M4486" s="4">
        <v>54409</v>
      </c>
      <c r="N4486">
        <v>4.3</v>
      </c>
      <c r="O4486" t="s">
        <v>20</v>
      </c>
      <c r="P4486" s="4">
        <v>4</v>
      </c>
      <c r="Q4486" t="s">
        <v>28</v>
      </c>
      <c r="R4486" s="10" t="str">
        <f t="shared" si="140"/>
        <v>22-27</v>
      </c>
      <c r="S4486">
        <f t="shared" si="141"/>
        <v>22</v>
      </c>
    </row>
    <row r="4487" spans="1:19">
      <c r="A4487" t="s">
        <v>4561</v>
      </c>
      <c r="B4487" t="s">
        <v>30</v>
      </c>
      <c r="C4487" s="4">
        <v>23</v>
      </c>
      <c r="D4487" t="s">
        <v>14</v>
      </c>
      <c r="E4487" t="s">
        <v>15</v>
      </c>
      <c r="F4487" t="s">
        <v>93</v>
      </c>
      <c r="G4487" t="s">
        <v>17</v>
      </c>
      <c r="H4487" t="s">
        <v>37</v>
      </c>
      <c r="I4487" s="9">
        <v>45575</v>
      </c>
      <c r="J4487" s="9">
        <v>45591</v>
      </c>
      <c r="K4487" s="9">
        <v>45597</v>
      </c>
      <c r="L4487" t="s">
        <v>19</v>
      </c>
      <c r="M4487" s="4">
        <v>147163</v>
      </c>
      <c r="N4487">
        <v>3.6</v>
      </c>
      <c r="O4487" t="s">
        <v>20</v>
      </c>
      <c r="P4487" s="4">
        <v>2</v>
      </c>
      <c r="Q4487" t="s">
        <v>21</v>
      </c>
      <c r="R4487" s="10" t="str">
        <f t="shared" si="140"/>
        <v>22-27</v>
      </c>
      <c r="S4487">
        <f t="shared" si="141"/>
        <v>22</v>
      </c>
    </row>
    <row r="4488" spans="1:19">
      <c r="A4488" t="s">
        <v>4562</v>
      </c>
      <c r="B4488" t="s">
        <v>13</v>
      </c>
      <c r="C4488" s="4">
        <v>35</v>
      </c>
      <c r="D4488" t="s">
        <v>34</v>
      </c>
      <c r="E4488" t="s">
        <v>35</v>
      </c>
      <c r="F4488" t="s">
        <v>50</v>
      </c>
      <c r="G4488" t="s">
        <v>69</v>
      </c>
      <c r="H4488" t="s">
        <v>37</v>
      </c>
      <c r="I4488" s="9">
        <v>45575</v>
      </c>
      <c r="J4488" s="9">
        <v>45587</v>
      </c>
      <c r="K4488" s="9">
        <v>45596</v>
      </c>
      <c r="L4488" t="s">
        <v>56</v>
      </c>
      <c r="M4488" s="5"/>
      <c r="P4488" s="4">
        <v>5</v>
      </c>
      <c r="Q4488" t="s">
        <v>28</v>
      </c>
      <c r="R4488" s="10" t="str">
        <f t="shared" si="140"/>
        <v>34-39</v>
      </c>
      <c r="S4488">
        <f t="shared" si="141"/>
        <v>21</v>
      </c>
    </row>
    <row r="4489" spans="1:19">
      <c r="A4489" t="s">
        <v>4563</v>
      </c>
      <c r="B4489" t="s">
        <v>13</v>
      </c>
      <c r="C4489" s="4">
        <v>25</v>
      </c>
      <c r="D4489" t="s">
        <v>231</v>
      </c>
      <c r="E4489" t="s">
        <v>551</v>
      </c>
      <c r="F4489" t="s">
        <v>125</v>
      </c>
      <c r="G4489" t="s">
        <v>17</v>
      </c>
      <c r="H4489" t="s">
        <v>48</v>
      </c>
      <c r="I4489" s="9">
        <v>45575</v>
      </c>
      <c r="J4489" s="9">
        <v>45591</v>
      </c>
      <c r="K4489" s="9">
        <v>45603</v>
      </c>
      <c r="L4489" t="s">
        <v>38</v>
      </c>
      <c r="M4489" s="5"/>
      <c r="P4489" s="4">
        <v>3</v>
      </c>
      <c r="Q4489" t="s">
        <v>28</v>
      </c>
      <c r="R4489" s="10" t="str">
        <f t="shared" si="140"/>
        <v>22-27</v>
      </c>
      <c r="S4489">
        <f t="shared" si="141"/>
        <v>28</v>
      </c>
    </row>
    <row r="4490" spans="1:19">
      <c r="A4490" t="s">
        <v>4564</v>
      </c>
      <c r="B4490" t="s">
        <v>30</v>
      </c>
      <c r="C4490" s="4">
        <v>25</v>
      </c>
      <c r="D4490" t="s">
        <v>14</v>
      </c>
      <c r="E4490" t="s">
        <v>15</v>
      </c>
      <c r="F4490" t="s">
        <v>50</v>
      </c>
      <c r="G4490" t="s">
        <v>27</v>
      </c>
      <c r="H4490" t="s">
        <v>37</v>
      </c>
      <c r="I4490" s="9">
        <v>45576</v>
      </c>
      <c r="J4490" s="9">
        <v>45589</v>
      </c>
      <c r="K4490" s="9">
        <v>45600</v>
      </c>
      <c r="L4490" t="s">
        <v>38</v>
      </c>
      <c r="M4490" s="5"/>
      <c r="P4490" s="4">
        <v>4</v>
      </c>
      <c r="Q4490" t="s">
        <v>28</v>
      </c>
      <c r="R4490" s="10" t="str">
        <f t="shared" si="140"/>
        <v>22-27</v>
      </c>
      <c r="S4490">
        <f t="shared" si="141"/>
        <v>24</v>
      </c>
    </row>
    <row r="4491" spans="1:19">
      <c r="A4491" t="s">
        <v>4565</v>
      </c>
      <c r="B4491" t="s">
        <v>13</v>
      </c>
      <c r="C4491" s="4">
        <v>28</v>
      </c>
      <c r="D4491" t="s">
        <v>24</v>
      </c>
      <c r="E4491" t="s">
        <v>43</v>
      </c>
      <c r="F4491" t="s">
        <v>53</v>
      </c>
      <c r="G4491" t="s">
        <v>27</v>
      </c>
      <c r="H4491" t="s">
        <v>37</v>
      </c>
      <c r="I4491" s="9">
        <v>45576</v>
      </c>
      <c r="J4491" s="9">
        <v>45596</v>
      </c>
      <c r="K4491" s="9">
        <v>45606</v>
      </c>
      <c r="L4491" t="s">
        <v>19</v>
      </c>
      <c r="M4491" s="4">
        <v>73822</v>
      </c>
      <c r="N4491">
        <v>3.8</v>
      </c>
      <c r="O4491" t="s">
        <v>20</v>
      </c>
      <c r="P4491" s="4">
        <v>5</v>
      </c>
      <c r="Q4491" t="s">
        <v>28</v>
      </c>
      <c r="R4491" s="10" t="str">
        <f t="shared" si="140"/>
        <v>28-33</v>
      </c>
      <c r="S4491">
        <f t="shared" si="141"/>
        <v>30</v>
      </c>
    </row>
    <row r="4492" spans="1:19">
      <c r="A4492" t="s">
        <v>4566</v>
      </c>
      <c r="B4492" t="s">
        <v>13</v>
      </c>
      <c r="C4492" s="4">
        <v>35</v>
      </c>
      <c r="D4492" t="s">
        <v>24</v>
      </c>
      <c r="E4492" t="s">
        <v>43</v>
      </c>
      <c r="F4492" t="s">
        <v>96</v>
      </c>
      <c r="G4492" t="s">
        <v>27</v>
      </c>
      <c r="H4492" t="s">
        <v>37</v>
      </c>
      <c r="I4492" s="9">
        <v>45576</v>
      </c>
      <c r="J4492" s="9">
        <v>45594</v>
      </c>
      <c r="K4492" s="9">
        <v>45602</v>
      </c>
      <c r="L4492" t="s">
        <v>19</v>
      </c>
      <c r="M4492" s="4">
        <v>40343</v>
      </c>
      <c r="N4492">
        <v>4.4000000000000004</v>
      </c>
      <c r="O4492" t="s">
        <v>20</v>
      </c>
      <c r="P4492" s="4">
        <v>4</v>
      </c>
      <c r="Q4492" t="s">
        <v>28</v>
      </c>
      <c r="R4492" s="10" t="str">
        <f t="shared" si="140"/>
        <v>34-39</v>
      </c>
      <c r="S4492">
        <f t="shared" si="141"/>
        <v>26</v>
      </c>
    </row>
    <row r="4493" spans="1:19">
      <c r="A4493" t="s">
        <v>4567</v>
      </c>
      <c r="B4493" t="s">
        <v>30</v>
      </c>
      <c r="C4493" s="4">
        <v>26</v>
      </c>
      <c r="D4493" t="s">
        <v>24</v>
      </c>
      <c r="E4493" t="s">
        <v>43</v>
      </c>
      <c r="F4493" t="s">
        <v>16</v>
      </c>
      <c r="G4493" t="s">
        <v>32</v>
      </c>
      <c r="H4493" t="s">
        <v>67</v>
      </c>
      <c r="I4493" s="9">
        <v>45576</v>
      </c>
      <c r="J4493" s="9">
        <v>45586</v>
      </c>
      <c r="K4493" s="9">
        <v>45593</v>
      </c>
      <c r="L4493" t="s">
        <v>19</v>
      </c>
      <c r="M4493" s="4">
        <v>50516</v>
      </c>
      <c r="N4493">
        <v>4.5999999999999996</v>
      </c>
      <c r="O4493" t="s">
        <v>20</v>
      </c>
      <c r="P4493" s="4">
        <v>5</v>
      </c>
      <c r="Q4493" t="s">
        <v>21</v>
      </c>
      <c r="R4493" s="10" t="str">
        <f t="shared" si="140"/>
        <v>22-27</v>
      </c>
      <c r="S4493">
        <f t="shared" si="141"/>
        <v>17</v>
      </c>
    </row>
    <row r="4494" spans="1:19">
      <c r="A4494" t="s">
        <v>4568</v>
      </c>
      <c r="B4494" t="s">
        <v>13</v>
      </c>
      <c r="C4494" s="4">
        <v>35</v>
      </c>
      <c r="D4494" t="s">
        <v>24</v>
      </c>
      <c r="E4494" t="s">
        <v>43</v>
      </c>
      <c r="F4494" t="s">
        <v>36</v>
      </c>
      <c r="G4494" t="s">
        <v>27</v>
      </c>
      <c r="H4494" t="s">
        <v>48</v>
      </c>
      <c r="I4494" s="9">
        <v>45577</v>
      </c>
      <c r="J4494" s="9">
        <v>45585</v>
      </c>
      <c r="K4494" s="9">
        <v>45593</v>
      </c>
      <c r="L4494" t="s">
        <v>19</v>
      </c>
      <c r="M4494" s="5"/>
      <c r="O4494" t="s">
        <v>45</v>
      </c>
      <c r="P4494" s="4">
        <v>4</v>
      </c>
      <c r="Q4494" t="s">
        <v>63</v>
      </c>
      <c r="R4494" s="10" t="str">
        <f t="shared" si="140"/>
        <v>34-39</v>
      </c>
      <c r="S4494">
        <f t="shared" si="141"/>
        <v>16</v>
      </c>
    </row>
    <row r="4495" spans="1:19">
      <c r="A4495" t="s">
        <v>4569</v>
      </c>
      <c r="B4495" t="s">
        <v>30</v>
      </c>
      <c r="C4495" s="4">
        <v>40</v>
      </c>
      <c r="D4495" t="s">
        <v>24</v>
      </c>
      <c r="E4495" t="s">
        <v>25</v>
      </c>
      <c r="F4495" t="s">
        <v>78</v>
      </c>
      <c r="G4495" t="s">
        <v>32</v>
      </c>
      <c r="H4495" t="s">
        <v>37</v>
      </c>
      <c r="I4495" s="9">
        <v>45577</v>
      </c>
      <c r="J4495" s="9">
        <v>45585</v>
      </c>
      <c r="K4495" s="9">
        <v>45596</v>
      </c>
      <c r="L4495" t="s">
        <v>19</v>
      </c>
      <c r="M4495" s="4">
        <v>50445</v>
      </c>
      <c r="N4495">
        <v>4.2</v>
      </c>
      <c r="O4495" t="s">
        <v>20</v>
      </c>
      <c r="P4495" s="4">
        <v>4</v>
      </c>
      <c r="Q4495" t="s">
        <v>28</v>
      </c>
      <c r="R4495" s="10" t="str">
        <f t="shared" si="140"/>
        <v>40-45</v>
      </c>
      <c r="S4495">
        <f t="shared" si="141"/>
        <v>19</v>
      </c>
    </row>
    <row r="4496" spans="1:19">
      <c r="A4496" t="s">
        <v>4570</v>
      </c>
      <c r="B4496" t="s">
        <v>30</v>
      </c>
      <c r="C4496" s="4">
        <v>40</v>
      </c>
      <c r="D4496" t="s">
        <v>24</v>
      </c>
      <c r="E4496" t="s">
        <v>43</v>
      </c>
      <c r="F4496" t="s">
        <v>50</v>
      </c>
      <c r="G4496" t="s">
        <v>32</v>
      </c>
      <c r="H4496" t="s">
        <v>37</v>
      </c>
      <c r="I4496" s="9">
        <v>45577</v>
      </c>
      <c r="J4496" s="9">
        <v>45599</v>
      </c>
      <c r="K4496" s="9">
        <v>45607</v>
      </c>
      <c r="L4496" t="s">
        <v>19</v>
      </c>
      <c r="M4496" s="5"/>
      <c r="O4496" t="s">
        <v>45</v>
      </c>
      <c r="P4496" s="4">
        <v>5</v>
      </c>
      <c r="Q4496" t="s">
        <v>28</v>
      </c>
      <c r="R4496" s="10" t="str">
        <f t="shared" si="140"/>
        <v>40-45</v>
      </c>
      <c r="S4496">
        <f t="shared" si="141"/>
        <v>30</v>
      </c>
    </row>
    <row r="4497" spans="1:19">
      <c r="A4497" t="s">
        <v>4571</v>
      </c>
      <c r="B4497" t="s">
        <v>30</v>
      </c>
      <c r="C4497" s="4">
        <v>29</v>
      </c>
      <c r="D4497" t="s">
        <v>14</v>
      </c>
      <c r="E4497" t="s">
        <v>15</v>
      </c>
      <c r="F4497" t="s">
        <v>96</v>
      </c>
      <c r="G4497" t="s">
        <v>17</v>
      </c>
      <c r="H4497" t="s">
        <v>37</v>
      </c>
      <c r="I4497" s="9">
        <v>45578</v>
      </c>
      <c r="J4497" s="9">
        <v>45598</v>
      </c>
      <c r="K4497" s="9">
        <v>45607</v>
      </c>
      <c r="L4497" t="s">
        <v>19</v>
      </c>
      <c r="M4497" s="4">
        <v>43088</v>
      </c>
      <c r="N4497">
        <v>4.5</v>
      </c>
      <c r="O4497" t="s">
        <v>45</v>
      </c>
      <c r="P4497" s="4">
        <v>4</v>
      </c>
      <c r="Q4497" t="s">
        <v>28</v>
      </c>
      <c r="R4497" s="10" t="str">
        <f t="shared" si="140"/>
        <v>28-33</v>
      </c>
      <c r="S4497">
        <f t="shared" si="141"/>
        <v>29</v>
      </c>
    </row>
    <row r="4498" spans="1:19">
      <c r="A4498" t="s">
        <v>4572</v>
      </c>
      <c r="B4498" t="s">
        <v>13</v>
      </c>
      <c r="C4498" s="4">
        <v>31</v>
      </c>
      <c r="D4498" t="s">
        <v>24</v>
      </c>
      <c r="E4498" t="s">
        <v>25</v>
      </c>
      <c r="F4498" t="s">
        <v>78</v>
      </c>
      <c r="G4498" t="s">
        <v>27</v>
      </c>
      <c r="H4498" t="s">
        <v>37</v>
      </c>
      <c r="I4498" s="9">
        <v>45578</v>
      </c>
      <c r="J4498" s="9">
        <v>45594</v>
      </c>
      <c r="K4498" s="9">
        <v>45600</v>
      </c>
      <c r="L4498" t="s">
        <v>19</v>
      </c>
      <c r="M4498" s="4">
        <v>50432</v>
      </c>
      <c r="N4498">
        <v>4</v>
      </c>
      <c r="O4498" t="s">
        <v>45</v>
      </c>
      <c r="P4498" s="4">
        <v>5</v>
      </c>
      <c r="Q4498" t="s">
        <v>28</v>
      </c>
      <c r="R4498" s="10" t="str">
        <f t="shared" si="140"/>
        <v>28-33</v>
      </c>
      <c r="S4498">
        <f t="shared" si="141"/>
        <v>22</v>
      </c>
    </row>
    <row r="4499" spans="1:19">
      <c r="A4499" t="s">
        <v>4573</v>
      </c>
      <c r="B4499" t="s">
        <v>13</v>
      </c>
      <c r="C4499" s="4">
        <v>35</v>
      </c>
      <c r="D4499" t="s">
        <v>14</v>
      </c>
      <c r="E4499" t="s">
        <v>15</v>
      </c>
      <c r="F4499" t="s">
        <v>44</v>
      </c>
      <c r="G4499" t="s">
        <v>17</v>
      </c>
      <c r="H4499" t="s">
        <v>37</v>
      </c>
      <c r="I4499" s="9">
        <v>45578</v>
      </c>
      <c r="J4499" s="9">
        <v>45595</v>
      </c>
      <c r="K4499" s="9">
        <v>45603</v>
      </c>
      <c r="L4499" t="s">
        <v>19</v>
      </c>
      <c r="M4499" s="4">
        <v>76208</v>
      </c>
      <c r="N4499">
        <v>3.9</v>
      </c>
      <c r="O4499" t="s">
        <v>45</v>
      </c>
      <c r="P4499" s="5"/>
      <c r="Q4499" t="s">
        <v>21</v>
      </c>
      <c r="R4499" s="10" t="str">
        <f t="shared" si="140"/>
        <v>34-39</v>
      </c>
      <c r="S4499">
        <f t="shared" si="141"/>
        <v>25</v>
      </c>
    </row>
    <row r="4500" spans="1:19">
      <c r="A4500" t="s">
        <v>4574</v>
      </c>
      <c r="B4500" t="s">
        <v>13</v>
      </c>
      <c r="C4500" s="4">
        <v>32</v>
      </c>
      <c r="D4500" t="s">
        <v>14</v>
      </c>
      <c r="E4500" t="s">
        <v>15</v>
      </c>
      <c r="F4500" t="s">
        <v>53</v>
      </c>
      <c r="G4500" t="s">
        <v>32</v>
      </c>
      <c r="H4500" t="s">
        <v>37</v>
      </c>
      <c r="I4500" s="9">
        <v>45578</v>
      </c>
      <c r="J4500" s="9">
        <v>45590</v>
      </c>
      <c r="K4500" s="9">
        <v>45599</v>
      </c>
      <c r="L4500" t="s">
        <v>19</v>
      </c>
      <c r="M4500" s="4">
        <v>72319</v>
      </c>
      <c r="N4500">
        <v>4.8</v>
      </c>
      <c r="O4500" t="s">
        <v>20</v>
      </c>
      <c r="P4500" s="4">
        <v>4</v>
      </c>
      <c r="Q4500" t="s">
        <v>28</v>
      </c>
      <c r="R4500" s="10" t="str">
        <f t="shared" si="140"/>
        <v>28-33</v>
      </c>
      <c r="S4500">
        <f t="shared" si="141"/>
        <v>21</v>
      </c>
    </row>
    <row r="4501" spans="1:19">
      <c r="A4501" t="s">
        <v>4575</v>
      </c>
      <c r="B4501" t="s">
        <v>13</v>
      </c>
      <c r="C4501" s="4">
        <v>24</v>
      </c>
      <c r="D4501" t="s">
        <v>58</v>
      </c>
      <c r="E4501" t="s">
        <v>59</v>
      </c>
      <c r="F4501" t="s">
        <v>78</v>
      </c>
      <c r="G4501" t="s">
        <v>27</v>
      </c>
      <c r="H4501" t="s">
        <v>18</v>
      </c>
      <c r="I4501" s="9">
        <v>45578</v>
      </c>
      <c r="J4501" s="9">
        <v>45589</v>
      </c>
      <c r="K4501" s="9">
        <v>45598</v>
      </c>
      <c r="L4501" t="s">
        <v>19</v>
      </c>
      <c r="M4501" s="5"/>
      <c r="O4501" t="s">
        <v>20</v>
      </c>
      <c r="P4501" s="5"/>
      <c r="Q4501" t="s">
        <v>28</v>
      </c>
      <c r="R4501" s="10" t="str">
        <f t="shared" si="140"/>
        <v>22-27</v>
      </c>
      <c r="S4501">
        <f t="shared" si="141"/>
        <v>20</v>
      </c>
    </row>
    <row r="4502" spans="1:19">
      <c r="A4502" t="s">
        <v>4576</v>
      </c>
      <c r="B4502" t="s">
        <v>30</v>
      </c>
      <c r="C4502" s="4">
        <v>28</v>
      </c>
      <c r="D4502" t="s">
        <v>14</v>
      </c>
      <c r="E4502" t="s">
        <v>65</v>
      </c>
      <c r="F4502" t="s">
        <v>53</v>
      </c>
      <c r="G4502" t="s">
        <v>66</v>
      </c>
      <c r="H4502" t="s">
        <v>37</v>
      </c>
      <c r="I4502" s="9">
        <v>45578</v>
      </c>
      <c r="J4502" s="9">
        <v>45599</v>
      </c>
      <c r="K4502" s="9">
        <v>45608</v>
      </c>
      <c r="L4502" t="s">
        <v>19</v>
      </c>
      <c r="M4502" s="5"/>
      <c r="O4502" t="s">
        <v>45</v>
      </c>
      <c r="P4502" s="5"/>
      <c r="Q4502" t="s">
        <v>28</v>
      </c>
      <c r="R4502" s="10" t="str">
        <f t="shared" si="140"/>
        <v>28-33</v>
      </c>
      <c r="S4502">
        <f t="shared" si="141"/>
        <v>30</v>
      </c>
    </row>
    <row r="4503" spans="1:19">
      <c r="A4503" t="s">
        <v>4577</v>
      </c>
      <c r="B4503" t="s">
        <v>13</v>
      </c>
      <c r="C4503" s="4">
        <v>29</v>
      </c>
      <c r="D4503" t="s">
        <v>24</v>
      </c>
      <c r="E4503" t="s">
        <v>25</v>
      </c>
      <c r="F4503" t="s">
        <v>44</v>
      </c>
      <c r="G4503" t="s">
        <v>17</v>
      </c>
      <c r="H4503" t="s">
        <v>67</v>
      </c>
      <c r="I4503" s="9">
        <v>45579</v>
      </c>
      <c r="J4503" s="9">
        <v>45599</v>
      </c>
      <c r="K4503" s="9">
        <v>45610</v>
      </c>
      <c r="L4503" t="s">
        <v>19</v>
      </c>
      <c r="M4503" s="4">
        <v>72711</v>
      </c>
      <c r="N4503">
        <v>3.9</v>
      </c>
      <c r="O4503" t="s">
        <v>20</v>
      </c>
      <c r="P4503" s="4">
        <v>4</v>
      </c>
      <c r="Q4503" t="s">
        <v>28</v>
      </c>
      <c r="R4503" s="10" t="str">
        <f t="shared" si="140"/>
        <v>28-33</v>
      </c>
      <c r="S4503">
        <f t="shared" si="141"/>
        <v>31</v>
      </c>
    </row>
    <row r="4504" spans="1:19">
      <c r="A4504" t="s">
        <v>4578</v>
      </c>
      <c r="B4504" t="s">
        <v>13</v>
      </c>
      <c r="C4504" s="4">
        <v>29</v>
      </c>
      <c r="D4504" t="s">
        <v>34</v>
      </c>
      <c r="E4504" t="s">
        <v>35</v>
      </c>
      <c r="F4504" t="s">
        <v>96</v>
      </c>
      <c r="G4504" t="s">
        <v>27</v>
      </c>
      <c r="H4504" t="s">
        <v>37</v>
      </c>
      <c r="I4504" s="9">
        <v>45580</v>
      </c>
      <c r="J4504" s="9">
        <v>45592</v>
      </c>
      <c r="K4504" s="9">
        <v>45600</v>
      </c>
      <c r="L4504" t="s">
        <v>75</v>
      </c>
      <c r="M4504" s="5"/>
      <c r="P4504" s="4">
        <v>4</v>
      </c>
      <c r="Q4504" t="s">
        <v>28</v>
      </c>
      <c r="R4504" s="10" t="str">
        <f t="shared" si="140"/>
        <v>28-33</v>
      </c>
      <c r="S4504">
        <f t="shared" si="141"/>
        <v>20</v>
      </c>
    </row>
    <row r="4505" spans="1:19">
      <c r="A4505" t="s">
        <v>4579</v>
      </c>
      <c r="B4505" t="s">
        <v>13</v>
      </c>
      <c r="C4505" s="4">
        <v>24</v>
      </c>
      <c r="D4505" t="s">
        <v>14</v>
      </c>
      <c r="E4505" t="s">
        <v>65</v>
      </c>
      <c r="F4505" t="s">
        <v>93</v>
      </c>
      <c r="G4505" t="s">
        <v>17</v>
      </c>
      <c r="H4505" t="s">
        <v>51</v>
      </c>
      <c r="I4505" s="9">
        <v>45580</v>
      </c>
      <c r="J4505" s="9">
        <v>45599</v>
      </c>
      <c r="K4505" s="9">
        <v>45609</v>
      </c>
      <c r="L4505" t="s">
        <v>19</v>
      </c>
      <c r="M4505" s="4">
        <v>138209</v>
      </c>
      <c r="N4505">
        <v>3.9</v>
      </c>
      <c r="O4505" t="s">
        <v>20</v>
      </c>
      <c r="P4505" s="4">
        <v>4</v>
      </c>
      <c r="Q4505" t="s">
        <v>21</v>
      </c>
      <c r="R4505" s="10" t="str">
        <f t="shared" si="140"/>
        <v>22-27</v>
      </c>
      <c r="S4505">
        <f t="shared" si="141"/>
        <v>29</v>
      </c>
    </row>
    <row r="4506" spans="1:19">
      <c r="A4506" t="s">
        <v>4580</v>
      </c>
      <c r="B4506" t="s">
        <v>13</v>
      </c>
      <c r="C4506" s="4">
        <v>30</v>
      </c>
      <c r="D4506" t="s">
        <v>58</v>
      </c>
      <c r="E4506" t="s">
        <v>111</v>
      </c>
      <c r="F4506" t="s">
        <v>16</v>
      </c>
      <c r="G4506" t="s">
        <v>27</v>
      </c>
      <c r="H4506" t="s">
        <v>48</v>
      </c>
      <c r="I4506" s="9">
        <v>45580</v>
      </c>
      <c r="J4506" s="9">
        <v>45594</v>
      </c>
      <c r="K4506" s="9">
        <v>45604</v>
      </c>
      <c r="L4506" t="s">
        <v>19</v>
      </c>
      <c r="M4506" s="4">
        <v>48131</v>
      </c>
      <c r="N4506">
        <v>4.7</v>
      </c>
      <c r="O4506" t="s">
        <v>20</v>
      </c>
      <c r="P4506" s="4">
        <v>4</v>
      </c>
      <c r="Q4506" t="s">
        <v>28</v>
      </c>
      <c r="R4506" s="10" t="str">
        <f t="shared" si="140"/>
        <v>28-33</v>
      </c>
      <c r="S4506">
        <f t="shared" si="141"/>
        <v>24</v>
      </c>
    </row>
    <row r="4507" spans="1:19">
      <c r="A4507" t="s">
        <v>4581</v>
      </c>
      <c r="B4507" t="s">
        <v>13</v>
      </c>
      <c r="C4507" s="4">
        <v>31</v>
      </c>
      <c r="D4507" t="s">
        <v>14</v>
      </c>
      <c r="E4507" t="s">
        <v>15</v>
      </c>
      <c r="F4507" t="s">
        <v>53</v>
      </c>
      <c r="G4507" t="s">
        <v>17</v>
      </c>
      <c r="H4507" t="s">
        <v>51</v>
      </c>
      <c r="I4507" s="9">
        <v>45580</v>
      </c>
      <c r="J4507" s="9">
        <v>45596</v>
      </c>
      <c r="K4507" s="9">
        <v>45606</v>
      </c>
      <c r="L4507" t="s">
        <v>19</v>
      </c>
      <c r="M4507" s="4">
        <v>77590</v>
      </c>
      <c r="N4507">
        <v>4.3</v>
      </c>
      <c r="O4507" t="s">
        <v>20</v>
      </c>
      <c r="P4507" s="4">
        <v>5</v>
      </c>
      <c r="Q4507" t="s">
        <v>28</v>
      </c>
      <c r="R4507" s="10" t="str">
        <f t="shared" si="140"/>
        <v>28-33</v>
      </c>
      <c r="S4507">
        <f t="shared" si="141"/>
        <v>26</v>
      </c>
    </row>
    <row r="4508" spans="1:19">
      <c r="A4508" t="s">
        <v>4582</v>
      </c>
      <c r="B4508" t="s">
        <v>30</v>
      </c>
      <c r="C4508" s="4">
        <v>28</v>
      </c>
      <c r="D4508" t="s">
        <v>14</v>
      </c>
      <c r="E4508" t="s">
        <v>65</v>
      </c>
      <c r="F4508" t="s">
        <v>16</v>
      </c>
      <c r="G4508" t="s">
        <v>17</v>
      </c>
      <c r="H4508" t="s">
        <v>48</v>
      </c>
      <c r="I4508" s="9">
        <v>45580</v>
      </c>
      <c r="J4508" s="9">
        <v>45589</v>
      </c>
      <c r="K4508" s="9">
        <v>45593</v>
      </c>
      <c r="L4508" t="s">
        <v>19</v>
      </c>
      <c r="M4508" s="4">
        <v>41770</v>
      </c>
      <c r="N4508">
        <v>4.5999999999999996</v>
      </c>
      <c r="O4508" t="s">
        <v>45</v>
      </c>
      <c r="P4508" s="4">
        <v>4</v>
      </c>
      <c r="Q4508" t="s">
        <v>21</v>
      </c>
      <c r="R4508" s="10" t="str">
        <f t="shared" si="140"/>
        <v>28-33</v>
      </c>
      <c r="S4508">
        <f t="shared" si="141"/>
        <v>13</v>
      </c>
    </row>
    <row r="4509" spans="1:19">
      <c r="A4509" t="s">
        <v>4583</v>
      </c>
      <c r="B4509" t="s">
        <v>13</v>
      </c>
      <c r="C4509" s="4">
        <v>40</v>
      </c>
      <c r="D4509" t="s">
        <v>40</v>
      </c>
      <c r="E4509" t="s">
        <v>41</v>
      </c>
      <c r="F4509" t="s">
        <v>31</v>
      </c>
      <c r="G4509" t="s">
        <v>27</v>
      </c>
      <c r="H4509" t="s">
        <v>18</v>
      </c>
      <c r="I4509" s="9">
        <v>45580</v>
      </c>
      <c r="J4509" s="9">
        <v>45599</v>
      </c>
      <c r="K4509" s="9">
        <v>45609</v>
      </c>
      <c r="L4509" t="s">
        <v>19</v>
      </c>
      <c r="M4509" s="4">
        <v>69467</v>
      </c>
      <c r="N4509">
        <v>4.7</v>
      </c>
      <c r="O4509" t="s">
        <v>20</v>
      </c>
      <c r="P4509" s="5"/>
      <c r="Q4509" t="s">
        <v>28</v>
      </c>
      <c r="R4509" s="10" t="str">
        <f t="shared" si="140"/>
        <v>40-45</v>
      </c>
      <c r="S4509">
        <f t="shared" si="141"/>
        <v>29</v>
      </c>
    </row>
    <row r="4510" spans="1:19">
      <c r="A4510" t="s">
        <v>4584</v>
      </c>
      <c r="B4510" t="s">
        <v>30</v>
      </c>
      <c r="C4510" s="4">
        <v>28</v>
      </c>
      <c r="D4510" t="s">
        <v>14</v>
      </c>
      <c r="E4510" t="s">
        <v>65</v>
      </c>
      <c r="F4510" t="s">
        <v>44</v>
      </c>
      <c r="G4510" t="s">
        <v>27</v>
      </c>
      <c r="H4510" t="s">
        <v>18</v>
      </c>
      <c r="I4510" s="9">
        <v>45580</v>
      </c>
      <c r="J4510" s="9">
        <v>45588</v>
      </c>
      <c r="K4510" s="9">
        <v>45592</v>
      </c>
      <c r="L4510" t="s">
        <v>38</v>
      </c>
      <c r="M4510" s="5"/>
      <c r="P4510" s="4">
        <v>4</v>
      </c>
      <c r="Q4510" t="s">
        <v>21</v>
      </c>
      <c r="R4510" s="10" t="str">
        <f t="shared" si="140"/>
        <v>28-33</v>
      </c>
      <c r="S4510">
        <f t="shared" si="141"/>
        <v>12</v>
      </c>
    </row>
    <row r="4511" spans="1:19">
      <c r="A4511" t="s">
        <v>4585</v>
      </c>
      <c r="B4511" t="s">
        <v>23</v>
      </c>
      <c r="C4511" s="4">
        <v>40</v>
      </c>
      <c r="D4511" t="s">
        <v>14</v>
      </c>
      <c r="E4511" t="s">
        <v>15</v>
      </c>
      <c r="F4511" t="s">
        <v>36</v>
      </c>
      <c r="G4511" t="s">
        <v>27</v>
      </c>
      <c r="H4511" t="s">
        <v>37</v>
      </c>
      <c r="I4511" s="9">
        <v>45581</v>
      </c>
      <c r="J4511" s="9">
        <v>45602</v>
      </c>
      <c r="K4511" s="9">
        <v>45612</v>
      </c>
      <c r="L4511" t="s">
        <v>38</v>
      </c>
      <c r="M4511" s="5"/>
      <c r="P4511" s="4">
        <v>2</v>
      </c>
      <c r="Q4511" t="s">
        <v>21</v>
      </c>
      <c r="R4511" s="10" t="str">
        <f t="shared" si="140"/>
        <v>40-45</v>
      </c>
      <c r="S4511">
        <f t="shared" si="141"/>
        <v>31</v>
      </c>
    </row>
    <row r="4512" spans="1:19">
      <c r="A4512" t="s">
        <v>4586</v>
      </c>
      <c r="B4512" t="s">
        <v>13</v>
      </c>
      <c r="C4512" s="4">
        <v>23</v>
      </c>
      <c r="D4512" t="s">
        <v>34</v>
      </c>
      <c r="E4512" t="s">
        <v>35</v>
      </c>
      <c r="F4512" t="s">
        <v>73</v>
      </c>
      <c r="G4512" t="s">
        <v>17</v>
      </c>
      <c r="H4512" t="s">
        <v>37</v>
      </c>
      <c r="I4512" s="9">
        <v>45581</v>
      </c>
      <c r="J4512" s="9">
        <v>45594</v>
      </c>
      <c r="K4512" s="9">
        <v>45603</v>
      </c>
      <c r="L4512" t="s">
        <v>75</v>
      </c>
      <c r="M4512" s="5"/>
      <c r="P4512" s="4">
        <v>2</v>
      </c>
      <c r="Q4512" t="s">
        <v>63</v>
      </c>
      <c r="R4512" s="10" t="str">
        <f t="shared" si="140"/>
        <v>22-27</v>
      </c>
      <c r="S4512">
        <f t="shared" si="141"/>
        <v>22</v>
      </c>
    </row>
    <row r="4513" spans="1:19">
      <c r="A4513" t="s">
        <v>4587</v>
      </c>
      <c r="B4513" t="s">
        <v>13</v>
      </c>
      <c r="C4513" s="4">
        <v>25</v>
      </c>
      <c r="D4513" t="s">
        <v>24</v>
      </c>
      <c r="E4513" t="s">
        <v>25</v>
      </c>
      <c r="F4513" t="s">
        <v>96</v>
      </c>
      <c r="G4513" t="s">
        <v>27</v>
      </c>
      <c r="H4513" t="s">
        <v>37</v>
      </c>
      <c r="I4513" s="9">
        <v>45581</v>
      </c>
      <c r="J4513" s="9">
        <v>45593</v>
      </c>
      <c r="K4513" s="9">
        <v>45599</v>
      </c>
      <c r="L4513" t="s">
        <v>19</v>
      </c>
      <c r="M4513" s="4">
        <v>39166</v>
      </c>
      <c r="N4513">
        <v>3.5</v>
      </c>
      <c r="O4513" t="s">
        <v>20</v>
      </c>
      <c r="P4513" s="4">
        <v>4</v>
      </c>
      <c r="Q4513" t="s">
        <v>28</v>
      </c>
      <c r="R4513" s="10" t="str">
        <f t="shared" si="140"/>
        <v>22-27</v>
      </c>
      <c r="S4513">
        <f t="shared" si="141"/>
        <v>18</v>
      </c>
    </row>
    <row r="4514" spans="1:19">
      <c r="A4514" t="s">
        <v>4588</v>
      </c>
      <c r="B4514" t="s">
        <v>13</v>
      </c>
      <c r="C4514" s="4">
        <v>25</v>
      </c>
      <c r="D4514" t="s">
        <v>14</v>
      </c>
      <c r="E4514" t="s">
        <v>15</v>
      </c>
      <c r="F4514" t="s">
        <v>96</v>
      </c>
      <c r="G4514" t="s">
        <v>32</v>
      </c>
      <c r="H4514" t="s">
        <v>37</v>
      </c>
      <c r="I4514" s="9">
        <v>45582</v>
      </c>
      <c r="J4514" s="9">
        <v>45600</v>
      </c>
      <c r="K4514" s="9">
        <v>45611</v>
      </c>
      <c r="L4514" t="s">
        <v>19</v>
      </c>
      <c r="M4514" s="4">
        <v>44401</v>
      </c>
      <c r="N4514">
        <v>4.8</v>
      </c>
      <c r="O4514" t="s">
        <v>20</v>
      </c>
      <c r="P4514" s="4">
        <v>5</v>
      </c>
      <c r="Q4514" t="s">
        <v>28</v>
      </c>
      <c r="R4514" s="10" t="str">
        <f t="shared" si="140"/>
        <v>22-27</v>
      </c>
      <c r="S4514">
        <f t="shared" si="141"/>
        <v>29</v>
      </c>
    </row>
    <row r="4515" spans="1:19">
      <c r="A4515" t="s">
        <v>4589</v>
      </c>
      <c r="B4515" t="s">
        <v>30</v>
      </c>
      <c r="C4515" s="4">
        <v>27</v>
      </c>
      <c r="D4515" t="s">
        <v>129</v>
      </c>
      <c r="E4515" t="s">
        <v>130</v>
      </c>
      <c r="F4515" t="s">
        <v>106</v>
      </c>
      <c r="G4515" t="s">
        <v>27</v>
      </c>
      <c r="H4515" t="s">
        <v>37</v>
      </c>
      <c r="I4515" s="9">
        <v>45582</v>
      </c>
      <c r="J4515" s="9">
        <v>45598</v>
      </c>
      <c r="K4515" s="9">
        <v>45606</v>
      </c>
      <c r="L4515" t="s">
        <v>19</v>
      </c>
      <c r="M4515" s="4">
        <v>170839</v>
      </c>
      <c r="N4515">
        <v>4.2</v>
      </c>
      <c r="O4515" t="s">
        <v>20</v>
      </c>
      <c r="P4515" s="4">
        <v>5</v>
      </c>
      <c r="Q4515" t="s">
        <v>28</v>
      </c>
      <c r="R4515" s="10" t="str">
        <f t="shared" si="140"/>
        <v>22-27</v>
      </c>
      <c r="S4515">
        <f t="shared" si="141"/>
        <v>24</v>
      </c>
    </row>
    <row r="4516" spans="1:19">
      <c r="A4516" t="s">
        <v>4590</v>
      </c>
      <c r="B4516" t="s">
        <v>13</v>
      </c>
      <c r="C4516" s="4">
        <v>29</v>
      </c>
      <c r="D4516" t="s">
        <v>58</v>
      </c>
      <c r="E4516" t="s">
        <v>59</v>
      </c>
      <c r="F4516" t="s">
        <v>53</v>
      </c>
      <c r="G4516" t="s">
        <v>27</v>
      </c>
      <c r="H4516" t="s">
        <v>37</v>
      </c>
      <c r="I4516" s="9">
        <v>45582</v>
      </c>
      <c r="J4516" s="9">
        <v>45595</v>
      </c>
      <c r="K4516" s="9">
        <v>45599</v>
      </c>
      <c r="L4516" t="s">
        <v>19</v>
      </c>
      <c r="M4516" s="4">
        <v>50149</v>
      </c>
      <c r="N4516">
        <v>4.7</v>
      </c>
      <c r="O4516" t="s">
        <v>20</v>
      </c>
      <c r="P4516" s="5"/>
      <c r="Q4516" t="s">
        <v>28</v>
      </c>
      <c r="R4516" s="10" t="str">
        <f t="shared" si="140"/>
        <v>28-33</v>
      </c>
      <c r="S4516">
        <f t="shared" si="141"/>
        <v>17</v>
      </c>
    </row>
    <row r="4517" spans="1:19">
      <c r="A4517" t="s">
        <v>4591</v>
      </c>
      <c r="B4517" t="s">
        <v>13</v>
      </c>
      <c r="C4517" s="4">
        <v>25</v>
      </c>
      <c r="D4517" t="s">
        <v>24</v>
      </c>
      <c r="E4517" t="s">
        <v>25</v>
      </c>
      <c r="F4517" t="s">
        <v>16</v>
      </c>
      <c r="G4517" t="s">
        <v>27</v>
      </c>
      <c r="H4517" t="s">
        <v>48</v>
      </c>
      <c r="I4517" s="9">
        <v>45582</v>
      </c>
      <c r="J4517" s="9">
        <v>45591</v>
      </c>
      <c r="K4517" s="9">
        <v>45598</v>
      </c>
      <c r="L4517" t="s">
        <v>19</v>
      </c>
      <c r="M4517" s="4">
        <v>57713</v>
      </c>
      <c r="N4517">
        <v>4.5</v>
      </c>
      <c r="O4517" t="s">
        <v>45</v>
      </c>
      <c r="P4517" s="4">
        <v>4</v>
      </c>
      <c r="Q4517" t="s">
        <v>28</v>
      </c>
      <c r="R4517" s="10" t="str">
        <f t="shared" si="140"/>
        <v>22-27</v>
      </c>
      <c r="S4517">
        <f t="shared" si="141"/>
        <v>16</v>
      </c>
    </row>
    <row r="4518" spans="1:19">
      <c r="A4518" t="s">
        <v>4592</v>
      </c>
      <c r="B4518" t="s">
        <v>13</v>
      </c>
      <c r="C4518" s="4">
        <v>37</v>
      </c>
      <c r="D4518" t="s">
        <v>14</v>
      </c>
      <c r="E4518" t="s">
        <v>15</v>
      </c>
      <c r="F4518" t="s">
        <v>36</v>
      </c>
      <c r="G4518" t="s">
        <v>27</v>
      </c>
      <c r="H4518" t="s">
        <v>51</v>
      </c>
      <c r="I4518" s="9">
        <v>45582</v>
      </c>
      <c r="J4518" s="9">
        <v>45590</v>
      </c>
      <c r="K4518" s="9">
        <v>45597</v>
      </c>
      <c r="L4518" t="s">
        <v>19</v>
      </c>
      <c r="M4518" s="4">
        <v>71798</v>
      </c>
      <c r="N4518">
        <v>4.9000000000000004</v>
      </c>
      <c r="O4518" t="s">
        <v>20</v>
      </c>
      <c r="P4518" s="4">
        <v>4</v>
      </c>
      <c r="Q4518" t="s">
        <v>28</v>
      </c>
      <c r="R4518" s="10" t="str">
        <f t="shared" si="140"/>
        <v>34-39</v>
      </c>
      <c r="S4518">
        <f t="shared" si="141"/>
        <v>15</v>
      </c>
    </row>
    <row r="4519" spans="1:19">
      <c r="A4519" t="s">
        <v>4593</v>
      </c>
      <c r="B4519" t="s">
        <v>30</v>
      </c>
      <c r="C4519" s="4">
        <v>22</v>
      </c>
      <c r="D4519" t="s">
        <v>24</v>
      </c>
      <c r="E4519" t="s">
        <v>43</v>
      </c>
      <c r="F4519" t="s">
        <v>50</v>
      </c>
      <c r="G4519" t="s">
        <v>27</v>
      </c>
      <c r="H4519" t="s">
        <v>18</v>
      </c>
      <c r="I4519" s="9">
        <v>45583</v>
      </c>
      <c r="J4519" s="9">
        <v>45603</v>
      </c>
      <c r="K4519" s="9">
        <v>45611</v>
      </c>
      <c r="L4519" t="s">
        <v>19</v>
      </c>
      <c r="M4519" s="4">
        <v>41139</v>
      </c>
      <c r="N4519">
        <v>4.4000000000000004</v>
      </c>
      <c r="O4519" t="s">
        <v>20</v>
      </c>
      <c r="P4519" s="4">
        <v>4</v>
      </c>
      <c r="Q4519" t="s">
        <v>28</v>
      </c>
      <c r="R4519" s="10" t="str">
        <f t="shared" si="140"/>
        <v>22-27</v>
      </c>
      <c r="S4519">
        <f t="shared" si="141"/>
        <v>28</v>
      </c>
    </row>
    <row r="4520" spans="1:19">
      <c r="A4520" t="s">
        <v>4594</v>
      </c>
      <c r="B4520" t="s">
        <v>13</v>
      </c>
      <c r="C4520" s="4">
        <v>50</v>
      </c>
      <c r="D4520" t="s">
        <v>14</v>
      </c>
      <c r="E4520" t="s">
        <v>65</v>
      </c>
      <c r="F4520" t="s">
        <v>16</v>
      </c>
      <c r="G4520" t="s">
        <v>69</v>
      </c>
      <c r="H4520" t="s">
        <v>37</v>
      </c>
      <c r="I4520" s="9">
        <v>45583</v>
      </c>
      <c r="J4520" s="9">
        <v>45601</v>
      </c>
      <c r="K4520" s="9">
        <v>45609</v>
      </c>
      <c r="L4520" t="s">
        <v>38</v>
      </c>
      <c r="M4520" s="5"/>
      <c r="P4520" s="4">
        <v>4</v>
      </c>
      <c r="Q4520" t="s">
        <v>28</v>
      </c>
      <c r="R4520" s="10" t="str">
        <f t="shared" si="140"/>
        <v>46-51</v>
      </c>
      <c r="S4520">
        <f t="shared" si="141"/>
        <v>26</v>
      </c>
    </row>
    <row r="4521" spans="1:19">
      <c r="A4521" t="s">
        <v>4595</v>
      </c>
      <c r="B4521" t="s">
        <v>13</v>
      </c>
      <c r="C4521" s="4">
        <v>35</v>
      </c>
      <c r="D4521" t="s">
        <v>24</v>
      </c>
      <c r="E4521" t="s">
        <v>25</v>
      </c>
      <c r="F4521" t="s">
        <v>53</v>
      </c>
      <c r="G4521" t="s">
        <v>17</v>
      </c>
      <c r="H4521" t="s">
        <v>37</v>
      </c>
      <c r="I4521" s="9">
        <v>45583</v>
      </c>
      <c r="J4521" s="9">
        <v>45592</v>
      </c>
      <c r="K4521" s="9">
        <v>45601</v>
      </c>
      <c r="L4521" t="s">
        <v>19</v>
      </c>
      <c r="M4521" s="4">
        <v>76501</v>
      </c>
      <c r="N4521">
        <v>4.4000000000000004</v>
      </c>
      <c r="O4521" t="s">
        <v>20</v>
      </c>
      <c r="P4521" s="4">
        <v>5</v>
      </c>
      <c r="Q4521" t="s">
        <v>28</v>
      </c>
      <c r="R4521" s="10" t="str">
        <f t="shared" si="140"/>
        <v>34-39</v>
      </c>
      <c r="S4521">
        <f t="shared" si="141"/>
        <v>18</v>
      </c>
    </row>
    <row r="4522" spans="1:19">
      <c r="A4522" t="s">
        <v>4596</v>
      </c>
      <c r="B4522" t="s">
        <v>30</v>
      </c>
      <c r="C4522" s="4">
        <v>40</v>
      </c>
      <c r="D4522" t="s">
        <v>34</v>
      </c>
      <c r="E4522" t="s">
        <v>35</v>
      </c>
      <c r="F4522" t="s">
        <v>96</v>
      </c>
      <c r="G4522" t="s">
        <v>66</v>
      </c>
      <c r="H4522" t="s">
        <v>37</v>
      </c>
      <c r="I4522" s="9">
        <v>45583</v>
      </c>
      <c r="J4522" s="9">
        <v>45598</v>
      </c>
      <c r="K4522" s="9">
        <v>45602</v>
      </c>
      <c r="L4522" t="s">
        <v>19</v>
      </c>
      <c r="M4522" s="4">
        <v>58940</v>
      </c>
      <c r="N4522">
        <v>3.7</v>
      </c>
      <c r="O4522" t="s">
        <v>45</v>
      </c>
      <c r="P4522" s="4">
        <v>5</v>
      </c>
      <c r="Q4522" t="s">
        <v>28</v>
      </c>
      <c r="R4522" s="10" t="str">
        <f t="shared" si="140"/>
        <v>40-45</v>
      </c>
      <c r="S4522">
        <f t="shared" si="141"/>
        <v>19</v>
      </c>
    </row>
    <row r="4523" spans="1:19">
      <c r="A4523" t="s">
        <v>4597</v>
      </c>
      <c r="B4523" t="s">
        <v>13</v>
      </c>
      <c r="C4523" s="4">
        <v>35</v>
      </c>
      <c r="D4523" t="s">
        <v>24</v>
      </c>
      <c r="E4523" t="s">
        <v>25</v>
      </c>
      <c r="F4523" t="s">
        <v>86</v>
      </c>
      <c r="G4523" t="s">
        <v>27</v>
      </c>
      <c r="H4523" t="s">
        <v>18</v>
      </c>
      <c r="I4523" s="9">
        <v>45583</v>
      </c>
      <c r="J4523" s="9">
        <v>45595</v>
      </c>
      <c r="K4523" s="9">
        <v>45604</v>
      </c>
      <c r="L4523" t="s">
        <v>19</v>
      </c>
      <c r="M4523" s="4">
        <v>124270</v>
      </c>
      <c r="N4523">
        <v>3.6</v>
      </c>
      <c r="O4523" t="s">
        <v>20</v>
      </c>
      <c r="P4523" s="4">
        <v>4</v>
      </c>
      <c r="Q4523" t="s">
        <v>28</v>
      </c>
      <c r="R4523" s="10" t="str">
        <f t="shared" si="140"/>
        <v>34-39</v>
      </c>
      <c r="S4523">
        <f t="shared" si="141"/>
        <v>21</v>
      </c>
    </row>
    <row r="4524" spans="1:19">
      <c r="A4524" t="s">
        <v>4598</v>
      </c>
      <c r="B4524" t="s">
        <v>30</v>
      </c>
      <c r="C4524" s="4">
        <v>29</v>
      </c>
      <c r="D4524" t="s">
        <v>24</v>
      </c>
      <c r="E4524" t="s">
        <v>43</v>
      </c>
      <c r="F4524" t="s">
        <v>50</v>
      </c>
      <c r="G4524" t="s">
        <v>32</v>
      </c>
      <c r="H4524" t="s">
        <v>67</v>
      </c>
      <c r="I4524" s="9">
        <v>45584</v>
      </c>
      <c r="J4524" s="9">
        <v>45601</v>
      </c>
      <c r="K4524" s="9">
        <v>45611</v>
      </c>
      <c r="L4524" t="s">
        <v>75</v>
      </c>
      <c r="M4524" s="5"/>
      <c r="P4524" s="4">
        <v>3</v>
      </c>
      <c r="Q4524" t="s">
        <v>28</v>
      </c>
      <c r="R4524" s="10" t="str">
        <f t="shared" si="140"/>
        <v>28-33</v>
      </c>
      <c r="S4524">
        <f t="shared" si="141"/>
        <v>27</v>
      </c>
    </row>
    <row r="4525" spans="1:19">
      <c r="A4525" t="s">
        <v>4599</v>
      </c>
      <c r="B4525" t="s">
        <v>30</v>
      </c>
      <c r="C4525" s="4">
        <v>30</v>
      </c>
      <c r="D4525" t="s">
        <v>14</v>
      </c>
      <c r="E4525" t="s">
        <v>65</v>
      </c>
      <c r="F4525" t="s">
        <v>26</v>
      </c>
      <c r="G4525" t="s">
        <v>17</v>
      </c>
      <c r="H4525" t="s">
        <v>37</v>
      </c>
      <c r="I4525" s="9">
        <v>45584</v>
      </c>
      <c r="J4525" s="9">
        <v>45603</v>
      </c>
      <c r="K4525" s="9">
        <v>45613</v>
      </c>
      <c r="L4525" t="s">
        <v>19</v>
      </c>
      <c r="M4525" s="4">
        <v>58622</v>
      </c>
      <c r="N4525">
        <v>3.9</v>
      </c>
      <c r="O4525" t="s">
        <v>20</v>
      </c>
      <c r="P4525" s="5"/>
      <c r="Q4525" t="s">
        <v>28</v>
      </c>
      <c r="R4525" s="10" t="str">
        <f t="shared" si="140"/>
        <v>28-33</v>
      </c>
      <c r="S4525">
        <f t="shared" si="141"/>
        <v>29</v>
      </c>
    </row>
    <row r="4526" spans="1:19">
      <c r="A4526" t="s">
        <v>4600</v>
      </c>
      <c r="B4526" t="s">
        <v>30</v>
      </c>
      <c r="C4526" s="4">
        <v>29</v>
      </c>
      <c r="D4526" t="s">
        <v>34</v>
      </c>
      <c r="E4526" t="s">
        <v>35</v>
      </c>
      <c r="F4526" t="s">
        <v>36</v>
      </c>
      <c r="G4526" t="s">
        <v>17</v>
      </c>
      <c r="H4526" t="s">
        <v>18</v>
      </c>
      <c r="I4526" s="9">
        <v>45584</v>
      </c>
      <c r="J4526" s="9">
        <v>45592</v>
      </c>
      <c r="K4526" s="9">
        <v>45601</v>
      </c>
      <c r="L4526" t="s">
        <v>19</v>
      </c>
      <c r="M4526" s="5"/>
      <c r="O4526" t="s">
        <v>45</v>
      </c>
      <c r="P4526" s="4">
        <v>4</v>
      </c>
      <c r="Q4526" t="s">
        <v>28</v>
      </c>
      <c r="R4526" s="10" t="str">
        <f t="shared" si="140"/>
        <v>28-33</v>
      </c>
      <c r="S4526">
        <f t="shared" si="141"/>
        <v>17</v>
      </c>
    </row>
    <row r="4527" spans="1:19">
      <c r="A4527" t="s">
        <v>4601</v>
      </c>
      <c r="B4527" t="s">
        <v>13</v>
      </c>
      <c r="C4527" s="4">
        <v>35</v>
      </c>
      <c r="D4527" t="s">
        <v>24</v>
      </c>
      <c r="E4527" t="s">
        <v>43</v>
      </c>
      <c r="F4527" t="s">
        <v>26</v>
      </c>
      <c r="G4527" t="s">
        <v>27</v>
      </c>
      <c r="H4527" t="s">
        <v>18</v>
      </c>
      <c r="I4527" s="9">
        <v>45584</v>
      </c>
      <c r="J4527" s="9">
        <v>45599</v>
      </c>
      <c r="K4527" s="9">
        <v>45611</v>
      </c>
      <c r="L4527" t="s">
        <v>19</v>
      </c>
      <c r="M4527" s="4">
        <v>53894</v>
      </c>
      <c r="N4527">
        <v>4</v>
      </c>
      <c r="O4527" t="s">
        <v>20</v>
      </c>
      <c r="P4527" s="4">
        <v>5</v>
      </c>
      <c r="Q4527" t="s">
        <v>28</v>
      </c>
      <c r="R4527" s="10" t="str">
        <f t="shared" si="140"/>
        <v>34-39</v>
      </c>
      <c r="S4527">
        <f t="shared" si="141"/>
        <v>27</v>
      </c>
    </row>
    <row r="4528" spans="1:19">
      <c r="A4528" t="s">
        <v>4602</v>
      </c>
      <c r="B4528" t="s">
        <v>30</v>
      </c>
      <c r="C4528" s="4">
        <v>30</v>
      </c>
      <c r="D4528" t="s">
        <v>14</v>
      </c>
      <c r="E4528" t="s">
        <v>15</v>
      </c>
      <c r="F4528" t="s">
        <v>125</v>
      </c>
      <c r="G4528" t="s">
        <v>27</v>
      </c>
      <c r="H4528" t="s">
        <v>37</v>
      </c>
      <c r="I4528" s="9">
        <v>45585</v>
      </c>
      <c r="J4528" s="9">
        <v>45598</v>
      </c>
      <c r="K4528" s="9">
        <v>45610</v>
      </c>
      <c r="L4528" t="s">
        <v>19</v>
      </c>
      <c r="M4528" s="4">
        <v>109556</v>
      </c>
      <c r="N4528">
        <v>4.5</v>
      </c>
      <c r="O4528" t="s">
        <v>20</v>
      </c>
      <c r="P4528" s="4">
        <v>4</v>
      </c>
      <c r="Q4528" t="s">
        <v>28</v>
      </c>
      <c r="R4528" s="10" t="str">
        <f t="shared" si="140"/>
        <v>28-33</v>
      </c>
      <c r="S4528">
        <f t="shared" si="141"/>
        <v>25</v>
      </c>
    </row>
    <row r="4529" spans="1:19">
      <c r="A4529" t="s">
        <v>4603</v>
      </c>
      <c r="B4529" t="s">
        <v>23</v>
      </c>
      <c r="C4529" s="4">
        <v>36</v>
      </c>
      <c r="D4529" t="s">
        <v>58</v>
      </c>
      <c r="E4529" t="s">
        <v>111</v>
      </c>
      <c r="F4529" t="s">
        <v>93</v>
      </c>
      <c r="G4529" t="s">
        <v>32</v>
      </c>
      <c r="H4529" t="s">
        <v>67</v>
      </c>
      <c r="I4529" s="9">
        <v>45585</v>
      </c>
      <c r="J4529" s="9">
        <v>45596</v>
      </c>
      <c r="K4529" s="9">
        <v>45603</v>
      </c>
      <c r="L4529" t="s">
        <v>38</v>
      </c>
      <c r="M4529" s="5"/>
      <c r="P4529" s="4">
        <v>5</v>
      </c>
      <c r="Q4529" t="s">
        <v>28</v>
      </c>
      <c r="R4529" s="10" t="str">
        <f t="shared" si="140"/>
        <v>34-39</v>
      </c>
      <c r="S4529">
        <f t="shared" si="141"/>
        <v>18</v>
      </c>
    </row>
    <row r="4530" spans="1:19">
      <c r="A4530" t="s">
        <v>4604</v>
      </c>
      <c r="B4530" t="s">
        <v>13</v>
      </c>
      <c r="C4530" s="4">
        <v>25</v>
      </c>
      <c r="D4530" t="s">
        <v>34</v>
      </c>
      <c r="E4530" t="s">
        <v>47</v>
      </c>
      <c r="F4530" t="s">
        <v>36</v>
      </c>
      <c r="G4530" t="s">
        <v>32</v>
      </c>
      <c r="H4530" t="s">
        <v>37</v>
      </c>
      <c r="I4530" s="9">
        <v>45585</v>
      </c>
      <c r="J4530" s="9">
        <v>45605</v>
      </c>
      <c r="K4530" s="9">
        <v>45612</v>
      </c>
      <c r="L4530" t="s">
        <v>38</v>
      </c>
      <c r="M4530" s="5"/>
      <c r="P4530" s="4">
        <v>4</v>
      </c>
      <c r="Q4530" t="s">
        <v>28</v>
      </c>
      <c r="R4530" s="10" t="str">
        <f t="shared" si="140"/>
        <v>22-27</v>
      </c>
      <c r="S4530">
        <f t="shared" si="141"/>
        <v>27</v>
      </c>
    </row>
    <row r="4531" spans="1:19">
      <c r="A4531" t="s">
        <v>4605</v>
      </c>
      <c r="B4531" t="s">
        <v>13</v>
      </c>
      <c r="C4531" s="4">
        <v>29</v>
      </c>
      <c r="D4531" t="s">
        <v>34</v>
      </c>
      <c r="E4531" t="s">
        <v>35</v>
      </c>
      <c r="F4531" t="s">
        <v>26</v>
      </c>
      <c r="G4531" t="s">
        <v>17</v>
      </c>
      <c r="H4531" t="s">
        <v>51</v>
      </c>
      <c r="I4531" s="9">
        <v>45585</v>
      </c>
      <c r="J4531" s="9">
        <v>45604</v>
      </c>
      <c r="K4531" s="9">
        <v>45616</v>
      </c>
      <c r="L4531" t="s">
        <v>19</v>
      </c>
      <c r="M4531" s="4">
        <v>55053</v>
      </c>
      <c r="N4531">
        <v>4.5</v>
      </c>
      <c r="O4531" t="s">
        <v>20</v>
      </c>
      <c r="P4531" s="4">
        <v>4</v>
      </c>
      <c r="Q4531" t="s">
        <v>28</v>
      </c>
      <c r="R4531" s="10" t="str">
        <f t="shared" si="140"/>
        <v>28-33</v>
      </c>
      <c r="S4531">
        <f t="shared" si="141"/>
        <v>31</v>
      </c>
    </row>
    <row r="4532" spans="1:19">
      <c r="A4532" t="s">
        <v>4606</v>
      </c>
      <c r="B4532" t="s">
        <v>13</v>
      </c>
      <c r="C4532" s="4">
        <v>23</v>
      </c>
      <c r="D4532" t="s">
        <v>80</v>
      </c>
      <c r="E4532" t="s">
        <v>81</v>
      </c>
      <c r="F4532" t="s">
        <v>16</v>
      </c>
      <c r="G4532" t="s">
        <v>27</v>
      </c>
      <c r="H4532" t="s">
        <v>18</v>
      </c>
      <c r="I4532" s="9">
        <v>45585</v>
      </c>
      <c r="J4532" s="9">
        <v>45602</v>
      </c>
      <c r="K4532" s="9">
        <v>45613</v>
      </c>
      <c r="L4532" t="s">
        <v>38</v>
      </c>
      <c r="M4532" s="5"/>
      <c r="P4532" s="4">
        <v>3</v>
      </c>
      <c r="Q4532" t="s">
        <v>28</v>
      </c>
      <c r="R4532" s="10" t="str">
        <f t="shared" si="140"/>
        <v>22-27</v>
      </c>
      <c r="S4532">
        <f t="shared" si="141"/>
        <v>28</v>
      </c>
    </row>
    <row r="4533" spans="1:19">
      <c r="A4533" t="s">
        <v>4607</v>
      </c>
      <c r="B4533" t="s">
        <v>13</v>
      </c>
      <c r="C4533" s="4">
        <v>33</v>
      </c>
      <c r="D4533" t="s">
        <v>14</v>
      </c>
      <c r="E4533" t="s">
        <v>65</v>
      </c>
      <c r="F4533" t="s">
        <v>44</v>
      </c>
      <c r="G4533" t="s">
        <v>27</v>
      </c>
      <c r="H4533" t="s">
        <v>37</v>
      </c>
      <c r="I4533" s="9">
        <v>45585</v>
      </c>
      <c r="J4533" s="9">
        <v>45602</v>
      </c>
      <c r="K4533" s="9">
        <v>45610</v>
      </c>
      <c r="L4533" t="s">
        <v>38</v>
      </c>
      <c r="M4533" s="5"/>
      <c r="P4533" s="4">
        <v>5</v>
      </c>
      <c r="Q4533" t="s">
        <v>28</v>
      </c>
      <c r="R4533" s="10" t="str">
        <f t="shared" si="140"/>
        <v>28-33</v>
      </c>
      <c r="S4533">
        <f t="shared" si="141"/>
        <v>25</v>
      </c>
    </row>
    <row r="4534" spans="1:19">
      <c r="A4534" t="s">
        <v>4608</v>
      </c>
      <c r="B4534" t="s">
        <v>13</v>
      </c>
      <c r="C4534" s="4">
        <v>23</v>
      </c>
      <c r="D4534" t="s">
        <v>24</v>
      </c>
      <c r="E4534" t="s">
        <v>43</v>
      </c>
      <c r="F4534" t="s">
        <v>16</v>
      </c>
      <c r="G4534" t="s">
        <v>66</v>
      </c>
      <c r="H4534" t="s">
        <v>37</v>
      </c>
      <c r="I4534" s="9">
        <v>45586</v>
      </c>
      <c r="J4534" s="9">
        <v>45605</v>
      </c>
      <c r="K4534" s="9">
        <v>45610</v>
      </c>
      <c r="L4534" t="s">
        <v>19</v>
      </c>
      <c r="M4534" s="4">
        <v>58604</v>
      </c>
      <c r="N4534">
        <v>3.8</v>
      </c>
      <c r="O4534" t="s">
        <v>20</v>
      </c>
      <c r="P4534" s="4">
        <v>5</v>
      </c>
      <c r="Q4534" t="s">
        <v>28</v>
      </c>
      <c r="R4534" s="10" t="str">
        <f t="shared" si="140"/>
        <v>22-27</v>
      </c>
      <c r="S4534">
        <f t="shared" si="141"/>
        <v>24</v>
      </c>
    </row>
    <row r="4535" spans="1:19">
      <c r="A4535" t="s">
        <v>4609</v>
      </c>
      <c r="B4535" t="s">
        <v>13</v>
      </c>
      <c r="C4535" s="4">
        <v>35</v>
      </c>
      <c r="D4535" t="s">
        <v>58</v>
      </c>
      <c r="E4535" t="s">
        <v>111</v>
      </c>
      <c r="F4535" t="s">
        <v>61</v>
      </c>
      <c r="G4535" t="s">
        <v>17</v>
      </c>
      <c r="H4535" t="s">
        <v>37</v>
      </c>
      <c r="I4535" s="9">
        <v>45586</v>
      </c>
      <c r="J4535" s="9">
        <v>45608</v>
      </c>
      <c r="K4535" s="9">
        <v>45613</v>
      </c>
      <c r="L4535" t="s">
        <v>19</v>
      </c>
      <c r="M4535" s="4">
        <v>67195</v>
      </c>
      <c r="N4535">
        <v>3.9</v>
      </c>
      <c r="O4535" t="s">
        <v>45</v>
      </c>
      <c r="P4535" s="4">
        <v>5</v>
      </c>
      <c r="Q4535" t="s">
        <v>28</v>
      </c>
      <c r="R4535" s="10" t="str">
        <f t="shared" si="140"/>
        <v>34-39</v>
      </c>
      <c r="S4535">
        <f t="shared" si="141"/>
        <v>27</v>
      </c>
    </row>
    <row r="4536" spans="1:19">
      <c r="A4536" t="s">
        <v>4610</v>
      </c>
      <c r="B4536" t="s">
        <v>13</v>
      </c>
      <c r="C4536" s="4">
        <v>25</v>
      </c>
      <c r="D4536" t="s">
        <v>24</v>
      </c>
      <c r="E4536" t="s">
        <v>43</v>
      </c>
      <c r="F4536" t="s">
        <v>31</v>
      </c>
      <c r="G4536" t="s">
        <v>32</v>
      </c>
      <c r="H4536" t="s">
        <v>37</v>
      </c>
      <c r="I4536" s="9">
        <v>45586</v>
      </c>
      <c r="J4536" s="9">
        <v>45604</v>
      </c>
      <c r="K4536" s="9">
        <v>45611</v>
      </c>
      <c r="L4536" t="s">
        <v>19</v>
      </c>
      <c r="M4536" s="4">
        <v>72507</v>
      </c>
      <c r="N4536">
        <v>4.5999999999999996</v>
      </c>
      <c r="O4536" t="s">
        <v>20</v>
      </c>
      <c r="P4536" s="4">
        <v>5</v>
      </c>
      <c r="Q4536" t="s">
        <v>28</v>
      </c>
      <c r="R4536" s="10" t="str">
        <f t="shared" si="140"/>
        <v>22-27</v>
      </c>
      <c r="S4536">
        <f t="shared" si="141"/>
        <v>25</v>
      </c>
    </row>
    <row r="4537" spans="1:19">
      <c r="A4537" t="s">
        <v>4611</v>
      </c>
      <c r="B4537" t="s">
        <v>30</v>
      </c>
      <c r="C4537" s="4">
        <v>37</v>
      </c>
      <c r="D4537" t="s">
        <v>24</v>
      </c>
      <c r="E4537" t="s">
        <v>43</v>
      </c>
      <c r="F4537" t="s">
        <v>96</v>
      </c>
      <c r="G4537" t="s">
        <v>27</v>
      </c>
      <c r="H4537" t="s">
        <v>51</v>
      </c>
      <c r="I4537" s="9">
        <v>45586</v>
      </c>
      <c r="J4537" s="9">
        <v>45604</v>
      </c>
      <c r="K4537" s="9">
        <v>45610</v>
      </c>
      <c r="L4537" t="s">
        <v>19</v>
      </c>
      <c r="M4537" s="4">
        <v>53972</v>
      </c>
      <c r="N4537">
        <v>4.0999999999999996</v>
      </c>
      <c r="O4537" t="s">
        <v>20</v>
      </c>
      <c r="P4537" s="4">
        <v>5</v>
      </c>
      <c r="Q4537" t="s">
        <v>28</v>
      </c>
      <c r="R4537" s="10" t="str">
        <f t="shared" si="140"/>
        <v>34-39</v>
      </c>
      <c r="S4537">
        <f t="shared" si="141"/>
        <v>24</v>
      </c>
    </row>
    <row r="4538" spans="1:19">
      <c r="A4538" t="s">
        <v>4612</v>
      </c>
      <c r="B4538" t="s">
        <v>13</v>
      </c>
      <c r="C4538" s="4">
        <v>23</v>
      </c>
      <c r="D4538" t="s">
        <v>14</v>
      </c>
      <c r="E4538" t="s">
        <v>15</v>
      </c>
      <c r="F4538" t="s">
        <v>53</v>
      </c>
      <c r="G4538" t="s">
        <v>32</v>
      </c>
      <c r="H4538" t="s">
        <v>48</v>
      </c>
      <c r="I4538" s="9">
        <v>45586</v>
      </c>
      <c r="J4538" s="9">
        <v>45602</v>
      </c>
      <c r="K4538" s="9">
        <v>45611</v>
      </c>
      <c r="L4538" t="s">
        <v>19</v>
      </c>
      <c r="M4538" s="5"/>
      <c r="O4538" t="s">
        <v>20</v>
      </c>
      <c r="P4538" s="4">
        <v>4</v>
      </c>
      <c r="Q4538" t="s">
        <v>63</v>
      </c>
      <c r="R4538" s="10" t="str">
        <f t="shared" si="140"/>
        <v>22-27</v>
      </c>
      <c r="S4538">
        <f t="shared" si="141"/>
        <v>25</v>
      </c>
    </row>
    <row r="4539" spans="1:19">
      <c r="A4539" t="s">
        <v>4613</v>
      </c>
      <c r="B4539" t="s">
        <v>30</v>
      </c>
      <c r="C4539" s="4">
        <v>33</v>
      </c>
      <c r="D4539" t="s">
        <v>14</v>
      </c>
      <c r="E4539" t="s">
        <v>15</v>
      </c>
      <c r="F4539" t="s">
        <v>50</v>
      </c>
      <c r="G4539" t="s">
        <v>27</v>
      </c>
      <c r="H4539" t="s">
        <v>18</v>
      </c>
      <c r="I4539" s="9">
        <v>45587</v>
      </c>
      <c r="J4539" s="9">
        <v>45608</v>
      </c>
      <c r="K4539" s="9">
        <v>45619</v>
      </c>
      <c r="L4539" t="s">
        <v>19</v>
      </c>
      <c r="M4539" s="4">
        <v>39633</v>
      </c>
      <c r="N4539">
        <v>3.8</v>
      </c>
      <c r="O4539" t="s">
        <v>20</v>
      </c>
      <c r="P4539" s="5"/>
      <c r="Q4539" t="s">
        <v>21</v>
      </c>
      <c r="R4539" s="10" t="str">
        <f t="shared" si="140"/>
        <v>28-33</v>
      </c>
      <c r="S4539">
        <f t="shared" si="141"/>
        <v>32</v>
      </c>
    </row>
    <row r="4540" spans="1:19">
      <c r="A4540" t="s">
        <v>4614</v>
      </c>
      <c r="B4540" t="s">
        <v>13</v>
      </c>
      <c r="C4540" s="4">
        <v>28</v>
      </c>
      <c r="D4540" t="s">
        <v>24</v>
      </c>
      <c r="E4540" t="s">
        <v>25</v>
      </c>
      <c r="F4540" t="s">
        <v>53</v>
      </c>
      <c r="G4540" t="s">
        <v>27</v>
      </c>
      <c r="H4540" t="s">
        <v>18</v>
      </c>
      <c r="I4540" s="9">
        <v>45587</v>
      </c>
      <c r="J4540" s="9">
        <v>45604</v>
      </c>
      <c r="K4540" s="9">
        <v>45615</v>
      </c>
      <c r="L4540" t="s">
        <v>19</v>
      </c>
      <c r="M4540" s="4">
        <v>82563</v>
      </c>
      <c r="N4540">
        <v>3.8</v>
      </c>
      <c r="O4540" t="s">
        <v>20</v>
      </c>
      <c r="P4540" s="4">
        <v>4</v>
      </c>
      <c r="Q4540" t="s">
        <v>28</v>
      </c>
      <c r="R4540" s="10" t="str">
        <f t="shared" si="140"/>
        <v>28-33</v>
      </c>
      <c r="S4540">
        <f t="shared" si="141"/>
        <v>28</v>
      </c>
    </row>
    <row r="4541" spans="1:19">
      <c r="A4541" t="s">
        <v>4615</v>
      </c>
      <c r="B4541" t="s">
        <v>13</v>
      </c>
      <c r="C4541" s="4">
        <v>31</v>
      </c>
      <c r="D4541" t="s">
        <v>14</v>
      </c>
      <c r="E4541" t="s">
        <v>15</v>
      </c>
      <c r="F4541" t="s">
        <v>53</v>
      </c>
      <c r="G4541" t="s">
        <v>17</v>
      </c>
      <c r="H4541" t="s">
        <v>37</v>
      </c>
      <c r="I4541" s="9">
        <v>45588</v>
      </c>
      <c r="J4541" s="9">
        <v>45599</v>
      </c>
      <c r="K4541" s="9">
        <v>45603</v>
      </c>
      <c r="L4541" t="s">
        <v>38</v>
      </c>
      <c r="M4541" s="5"/>
      <c r="P4541" s="4">
        <v>5</v>
      </c>
      <c r="Q4541" t="s">
        <v>28</v>
      </c>
      <c r="R4541" s="10" t="str">
        <f t="shared" si="140"/>
        <v>28-33</v>
      </c>
      <c r="S4541">
        <f t="shared" si="141"/>
        <v>15</v>
      </c>
    </row>
    <row r="4542" spans="1:19">
      <c r="A4542" t="s">
        <v>4616</v>
      </c>
      <c r="B4542" t="s">
        <v>13</v>
      </c>
      <c r="C4542" s="4">
        <v>32</v>
      </c>
      <c r="D4542" t="s">
        <v>24</v>
      </c>
      <c r="E4542" t="s">
        <v>43</v>
      </c>
      <c r="F4542" t="s">
        <v>31</v>
      </c>
      <c r="G4542" t="s">
        <v>17</v>
      </c>
      <c r="H4542" t="s">
        <v>37</v>
      </c>
      <c r="I4542" s="9">
        <v>45588</v>
      </c>
      <c r="J4542" s="9">
        <v>45601</v>
      </c>
      <c r="K4542" s="9">
        <v>45611</v>
      </c>
      <c r="L4542" t="s">
        <v>38</v>
      </c>
      <c r="M4542" s="5"/>
      <c r="P4542" s="4">
        <v>4</v>
      </c>
      <c r="Q4542" t="s">
        <v>28</v>
      </c>
      <c r="R4542" s="10" t="str">
        <f t="shared" si="140"/>
        <v>28-33</v>
      </c>
      <c r="S4542">
        <f t="shared" si="141"/>
        <v>23</v>
      </c>
    </row>
    <row r="4543" spans="1:19">
      <c r="A4543" t="s">
        <v>4617</v>
      </c>
      <c r="B4543" t="s">
        <v>13</v>
      </c>
      <c r="C4543" s="4">
        <v>34</v>
      </c>
      <c r="D4543" t="s">
        <v>24</v>
      </c>
      <c r="E4543" t="s">
        <v>25</v>
      </c>
      <c r="F4543" t="s">
        <v>31</v>
      </c>
      <c r="G4543" t="s">
        <v>27</v>
      </c>
      <c r="H4543" t="s">
        <v>37</v>
      </c>
      <c r="I4543" s="9">
        <v>45588</v>
      </c>
      <c r="J4543" s="9">
        <v>45600</v>
      </c>
      <c r="K4543" s="9">
        <v>45611</v>
      </c>
      <c r="L4543" t="s">
        <v>19</v>
      </c>
      <c r="M4543" s="4">
        <v>75918</v>
      </c>
      <c r="N4543">
        <v>4</v>
      </c>
      <c r="O4543" t="s">
        <v>20</v>
      </c>
      <c r="P4543" s="4">
        <v>5</v>
      </c>
      <c r="Q4543" t="s">
        <v>28</v>
      </c>
      <c r="R4543" s="10" t="str">
        <f t="shared" si="140"/>
        <v>34-39</v>
      </c>
      <c r="S4543">
        <f t="shared" si="141"/>
        <v>23</v>
      </c>
    </row>
    <row r="4544" spans="1:19">
      <c r="A4544" t="s">
        <v>4618</v>
      </c>
      <c r="B4544" t="s">
        <v>13</v>
      </c>
      <c r="C4544" s="4">
        <v>23</v>
      </c>
      <c r="D4544" t="s">
        <v>34</v>
      </c>
      <c r="E4544" t="s">
        <v>35</v>
      </c>
      <c r="F4544" t="s">
        <v>96</v>
      </c>
      <c r="G4544" t="s">
        <v>32</v>
      </c>
      <c r="H4544" t="s">
        <v>37</v>
      </c>
      <c r="I4544" s="9">
        <v>45589</v>
      </c>
      <c r="J4544" s="9">
        <v>45601</v>
      </c>
      <c r="K4544" s="9">
        <v>45608</v>
      </c>
      <c r="L4544" t="s">
        <v>75</v>
      </c>
      <c r="M4544" s="5"/>
      <c r="P4544" s="4">
        <v>2</v>
      </c>
      <c r="Q4544" t="s">
        <v>28</v>
      </c>
      <c r="R4544" s="10" t="str">
        <f t="shared" si="140"/>
        <v>22-27</v>
      </c>
      <c r="S4544">
        <f t="shared" si="141"/>
        <v>19</v>
      </c>
    </row>
    <row r="4545" spans="1:19">
      <c r="A4545" t="s">
        <v>4619</v>
      </c>
      <c r="B4545" t="s">
        <v>13</v>
      </c>
      <c r="C4545" s="4">
        <v>35</v>
      </c>
      <c r="D4545" t="s">
        <v>24</v>
      </c>
      <c r="E4545" t="s">
        <v>43</v>
      </c>
      <c r="F4545" t="s">
        <v>50</v>
      </c>
      <c r="G4545" t="s">
        <v>17</v>
      </c>
      <c r="H4545" t="s">
        <v>37</v>
      </c>
      <c r="I4545" s="9">
        <v>45589</v>
      </c>
      <c r="J4545" s="9">
        <v>45607</v>
      </c>
      <c r="K4545" s="9">
        <v>45615</v>
      </c>
      <c r="L4545" t="s">
        <v>38</v>
      </c>
      <c r="M4545" s="5"/>
      <c r="P4545" s="4">
        <v>5</v>
      </c>
      <c r="Q4545" t="s">
        <v>28</v>
      </c>
      <c r="R4545" s="10" t="str">
        <f t="shared" si="140"/>
        <v>34-39</v>
      </c>
      <c r="S4545">
        <f t="shared" si="141"/>
        <v>26</v>
      </c>
    </row>
    <row r="4546" spans="1:19">
      <c r="A4546" t="s">
        <v>4620</v>
      </c>
      <c r="B4546" t="s">
        <v>13</v>
      </c>
      <c r="C4546" s="4">
        <v>24</v>
      </c>
      <c r="D4546" t="s">
        <v>14</v>
      </c>
      <c r="E4546" t="s">
        <v>15</v>
      </c>
      <c r="F4546" t="s">
        <v>61</v>
      </c>
      <c r="G4546" t="s">
        <v>69</v>
      </c>
      <c r="H4546" t="s">
        <v>18</v>
      </c>
      <c r="I4546" s="9">
        <v>45589</v>
      </c>
      <c r="J4546" s="9">
        <v>45609</v>
      </c>
      <c r="K4546" s="9">
        <v>45619</v>
      </c>
      <c r="L4546" t="s">
        <v>19</v>
      </c>
      <c r="M4546" s="4">
        <v>46597</v>
      </c>
      <c r="N4546">
        <v>3.7</v>
      </c>
      <c r="O4546" t="s">
        <v>45</v>
      </c>
      <c r="P4546" s="4">
        <v>4</v>
      </c>
      <c r="Q4546" t="s">
        <v>21</v>
      </c>
      <c r="R4546" s="10" t="str">
        <f t="shared" si="140"/>
        <v>22-27</v>
      </c>
      <c r="S4546">
        <f t="shared" si="141"/>
        <v>30</v>
      </c>
    </row>
    <row r="4547" spans="1:19">
      <c r="A4547" t="s">
        <v>4621</v>
      </c>
      <c r="B4547" t="s">
        <v>30</v>
      </c>
      <c r="C4547" s="4">
        <v>31</v>
      </c>
      <c r="D4547" t="s">
        <v>58</v>
      </c>
      <c r="E4547" t="s">
        <v>111</v>
      </c>
      <c r="F4547" t="s">
        <v>16</v>
      </c>
      <c r="G4547" t="s">
        <v>27</v>
      </c>
      <c r="H4547" t="s">
        <v>37</v>
      </c>
      <c r="I4547" s="9">
        <v>45590</v>
      </c>
      <c r="J4547" s="9">
        <v>45611</v>
      </c>
      <c r="K4547" s="9">
        <v>45615</v>
      </c>
      <c r="L4547" t="s">
        <v>19</v>
      </c>
      <c r="M4547" s="4">
        <v>43306</v>
      </c>
      <c r="N4547">
        <v>4.9000000000000004</v>
      </c>
      <c r="O4547" t="s">
        <v>20</v>
      </c>
      <c r="P4547" s="4">
        <v>4</v>
      </c>
      <c r="Q4547" t="s">
        <v>28</v>
      </c>
      <c r="R4547" s="10" t="str">
        <f t="shared" ref="R4547:R4610" si="142">IF(AND(C4547&gt;=22,C4547&lt;=27),"22-27",
 IF(AND(C4547&gt;=28,C4547&lt;=33),"28-33",
 IF(AND(C4547&gt;=34,C4547&lt;=39),"34-39",
 IF(AND(C4547&gt;=40,C4547&lt;=45),"40-45",
 IF(AND(C4547&gt;=46,C4547&lt;=51),"46-51",
 IF(AND(C4547&gt;=52,C4547&lt;=57),"52-57","Other"))))))</f>
        <v>28-33</v>
      </c>
      <c r="S4547">
        <f t="shared" ref="S4547:S4610" si="143">K4547-I4547</f>
        <v>25</v>
      </c>
    </row>
    <row r="4548" spans="1:19">
      <c r="A4548" t="s">
        <v>4622</v>
      </c>
      <c r="B4548" t="s">
        <v>13</v>
      </c>
      <c r="C4548" s="4">
        <v>24</v>
      </c>
      <c r="D4548" t="s">
        <v>34</v>
      </c>
      <c r="E4548" t="s">
        <v>35</v>
      </c>
      <c r="F4548" t="s">
        <v>53</v>
      </c>
      <c r="G4548" t="s">
        <v>27</v>
      </c>
      <c r="H4548" t="s">
        <v>67</v>
      </c>
      <c r="I4548" s="9">
        <v>45590</v>
      </c>
      <c r="J4548" s="9">
        <v>45609</v>
      </c>
      <c r="K4548" s="9">
        <v>45614</v>
      </c>
      <c r="L4548" t="s">
        <v>38</v>
      </c>
      <c r="M4548" s="5"/>
      <c r="P4548" s="4">
        <v>5</v>
      </c>
      <c r="Q4548" t="s">
        <v>28</v>
      </c>
      <c r="R4548" s="10" t="str">
        <f t="shared" si="142"/>
        <v>22-27</v>
      </c>
      <c r="S4548">
        <f t="shared" si="143"/>
        <v>24</v>
      </c>
    </row>
    <row r="4549" spans="1:19">
      <c r="A4549" t="s">
        <v>4623</v>
      </c>
      <c r="B4549" t="s">
        <v>30</v>
      </c>
      <c r="C4549" s="4">
        <v>35</v>
      </c>
      <c r="D4549" t="s">
        <v>40</v>
      </c>
      <c r="E4549" t="s">
        <v>41</v>
      </c>
      <c r="F4549" t="s">
        <v>44</v>
      </c>
      <c r="G4549" t="s">
        <v>69</v>
      </c>
      <c r="H4549" t="s">
        <v>37</v>
      </c>
      <c r="I4549" s="9">
        <v>45590</v>
      </c>
      <c r="J4549" s="9">
        <v>45607</v>
      </c>
      <c r="K4549" s="9">
        <v>45611</v>
      </c>
      <c r="L4549" t="s">
        <v>19</v>
      </c>
      <c r="M4549" s="4">
        <v>78296</v>
      </c>
      <c r="N4549">
        <v>4.0999999999999996</v>
      </c>
      <c r="O4549" t="s">
        <v>20</v>
      </c>
      <c r="P4549" s="4">
        <v>5</v>
      </c>
      <c r="Q4549" t="s">
        <v>28</v>
      </c>
      <c r="R4549" s="10" t="str">
        <f t="shared" si="142"/>
        <v>34-39</v>
      </c>
      <c r="S4549">
        <f t="shared" si="143"/>
        <v>21</v>
      </c>
    </row>
    <row r="4550" spans="1:19">
      <c r="A4550" t="s">
        <v>4624</v>
      </c>
      <c r="B4550" t="s">
        <v>30</v>
      </c>
      <c r="C4550" s="4">
        <v>26</v>
      </c>
      <c r="D4550" t="s">
        <v>14</v>
      </c>
      <c r="E4550" t="s">
        <v>65</v>
      </c>
      <c r="F4550" t="s">
        <v>86</v>
      </c>
      <c r="G4550" t="s">
        <v>17</v>
      </c>
      <c r="H4550" t="s">
        <v>37</v>
      </c>
      <c r="I4550" s="9">
        <v>45590</v>
      </c>
      <c r="J4550" s="9">
        <v>45608</v>
      </c>
      <c r="K4550" s="9">
        <v>45617</v>
      </c>
      <c r="L4550" t="s">
        <v>56</v>
      </c>
      <c r="M4550" s="5"/>
      <c r="P4550" s="4">
        <v>4</v>
      </c>
      <c r="Q4550" t="s">
        <v>28</v>
      </c>
      <c r="R4550" s="10" t="str">
        <f t="shared" si="142"/>
        <v>22-27</v>
      </c>
      <c r="S4550">
        <f t="shared" si="143"/>
        <v>27</v>
      </c>
    </row>
    <row r="4551" spans="1:19">
      <c r="A4551" t="s">
        <v>4625</v>
      </c>
      <c r="B4551" t="s">
        <v>30</v>
      </c>
      <c r="C4551" s="4">
        <v>36</v>
      </c>
      <c r="D4551" t="s">
        <v>14</v>
      </c>
      <c r="E4551" t="s">
        <v>65</v>
      </c>
      <c r="F4551" t="s">
        <v>36</v>
      </c>
      <c r="G4551" t="s">
        <v>17</v>
      </c>
      <c r="H4551" t="s">
        <v>18</v>
      </c>
      <c r="I4551" s="9">
        <v>45590</v>
      </c>
      <c r="J4551" s="9">
        <v>45600</v>
      </c>
      <c r="K4551" s="9">
        <v>45608</v>
      </c>
      <c r="L4551" t="s">
        <v>19</v>
      </c>
      <c r="M4551" s="4">
        <v>72340</v>
      </c>
      <c r="N4551">
        <v>4.7</v>
      </c>
      <c r="O4551" t="s">
        <v>45</v>
      </c>
      <c r="P4551" s="4">
        <v>5</v>
      </c>
      <c r="Q4551" t="s">
        <v>28</v>
      </c>
      <c r="R4551" s="10" t="str">
        <f t="shared" si="142"/>
        <v>34-39</v>
      </c>
      <c r="S4551">
        <f t="shared" si="143"/>
        <v>18</v>
      </c>
    </row>
    <row r="4552" spans="1:19">
      <c r="A4552" t="s">
        <v>4626</v>
      </c>
      <c r="B4552" t="s">
        <v>23</v>
      </c>
      <c r="C4552" s="4">
        <v>35</v>
      </c>
      <c r="D4552" t="s">
        <v>40</v>
      </c>
      <c r="E4552" t="s">
        <v>41</v>
      </c>
      <c r="F4552" t="s">
        <v>36</v>
      </c>
      <c r="G4552" t="s">
        <v>27</v>
      </c>
      <c r="H4552" t="s">
        <v>48</v>
      </c>
      <c r="I4552" s="9">
        <v>45590</v>
      </c>
      <c r="J4552" s="9">
        <v>45609</v>
      </c>
      <c r="K4552" s="9">
        <v>45621</v>
      </c>
      <c r="L4552" t="s">
        <v>19</v>
      </c>
      <c r="M4552" s="5"/>
      <c r="O4552" t="s">
        <v>20</v>
      </c>
      <c r="P4552" s="4">
        <v>5</v>
      </c>
      <c r="Q4552" t="s">
        <v>28</v>
      </c>
      <c r="R4552" s="10" t="str">
        <f t="shared" si="142"/>
        <v>34-39</v>
      </c>
      <c r="S4552">
        <f t="shared" si="143"/>
        <v>31</v>
      </c>
    </row>
    <row r="4553" spans="1:19">
      <c r="A4553" t="s">
        <v>4627</v>
      </c>
      <c r="B4553" t="s">
        <v>13</v>
      </c>
      <c r="C4553" s="4">
        <v>29</v>
      </c>
      <c r="D4553" t="s">
        <v>24</v>
      </c>
      <c r="E4553" t="s">
        <v>25</v>
      </c>
      <c r="F4553" t="s">
        <v>31</v>
      </c>
      <c r="G4553" t="s">
        <v>69</v>
      </c>
      <c r="H4553" t="s">
        <v>67</v>
      </c>
      <c r="I4553" s="9">
        <v>45590</v>
      </c>
      <c r="J4553" s="9">
        <v>45604</v>
      </c>
      <c r="K4553" s="9">
        <v>45613</v>
      </c>
      <c r="L4553" t="s">
        <v>19</v>
      </c>
      <c r="M4553" s="4">
        <v>60032</v>
      </c>
      <c r="N4553">
        <v>4.4000000000000004</v>
      </c>
      <c r="O4553" t="s">
        <v>20</v>
      </c>
      <c r="P4553" s="4">
        <v>5</v>
      </c>
      <c r="Q4553" t="s">
        <v>28</v>
      </c>
      <c r="R4553" s="10" t="str">
        <f t="shared" si="142"/>
        <v>28-33</v>
      </c>
      <c r="S4553">
        <f t="shared" si="143"/>
        <v>23</v>
      </c>
    </row>
    <row r="4554" spans="1:19">
      <c r="A4554" t="s">
        <v>4628</v>
      </c>
      <c r="B4554" t="s">
        <v>13</v>
      </c>
      <c r="C4554" s="4">
        <v>29</v>
      </c>
      <c r="D4554" t="s">
        <v>14</v>
      </c>
      <c r="E4554" t="s">
        <v>15</v>
      </c>
      <c r="F4554" t="s">
        <v>16</v>
      </c>
      <c r="G4554" t="s">
        <v>32</v>
      </c>
      <c r="H4554" t="s">
        <v>18</v>
      </c>
      <c r="I4554" s="9">
        <v>45591</v>
      </c>
      <c r="J4554" s="9">
        <v>45607</v>
      </c>
      <c r="K4554" s="9">
        <v>45618</v>
      </c>
      <c r="L4554" t="s">
        <v>19</v>
      </c>
      <c r="M4554" s="5"/>
      <c r="O4554" t="s">
        <v>45</v>
      </c>
      <c r="P4554" s="4">
        <v>5</v>
      </c>
      <c r="Q4554" t="s">
        <v>28</v>
      </c>
      <c r="R4554" s="10" t="str">
        <f t="shared" si="142"/>
        <v>28-33</v>
      </c>
      <c r="S4554">
        <f t="shared" si="143"/>
        <v>27</v>
      </c>
    </row>
    <row r="4555" spans="1:19">
      <c r="A4555" t="s">
        <v>4629</v>
      </c>
      <c r="B4555" t="s">
        <v>30</v>
      </c>
      <c r="C4555" s="4">
        <v>40</v>
      </c>
      <c r="D4555" t="s">
        <v>14</v>
      </c>
      <c r="E4555" t="s">
        <v>15</v>
      </c>
      <c r="F4555" t="s">
        <v>53</v>
      </c>
      <c r="G4555" t="s">
        <v>32</v>
      </c>
      <c r="H4555" t="s">
        <v>37</v>
      </c>
      <c r="I4555" s="9">
        <v>45591</v>
      </c>
      <c r="J4555" s="9">
        <v>45610</v>
      </c>
      <c r="K4555" s="9">
        <v>45618</v>
      </c>
      <c r="L4555" t="s">
        <v>19</v>
      </c>
      <c r="M4555" s="4">
        <v>78051</v>
      </c>
      <c r="N4555">
        <v>4.2</v>
      </c>
      <c r="O4555" t="s">
        <v>20</v>
      </c>
      <c r="P4555" s="4">
        <v>3</v>
      </c>
      <c r="Q4555" t="s">
        <v>28</v>
      </c>
      <c r="R4555" s="10" t="str">
        <f t="shared" si="142"/>
        <v>40-45</v>
      </c>
      <c r="S4555">
        <f t="shared" si="143"/>
        <v>27</v>
      </c>
    </row>
    <row r="4556" spans="1:19">
      <c r="A4556" t="s">
        <v>4630</v>
      </c>
      <c r="B4556" t="s">
        <v>13</v>
      </c>
      <c r="C4556" s="4">
        <v>31</v>
      </c>
      <c r="D4556" t="s">
        <v>14</v>
      </c>
      <c r="E4556" t="s">
        <v>15</v>
      </c>
      <c r="F4556" t="s">
        <v>50</v>
      </c>
      <c r="G4556" t="s">
        <v>69</v>
      </c>
      <c r="H4556" t="s">
        <v>51</v>
      </c>
      <c r="I4556" s="9">
        <v>45591</v>
      </c>
      <c r="J4556" s="9">
        <v>45602</v>
      </c>
      <c r="K4556" s="9">
        <v>45607</v>
      </c>
      <c r="L4556" t="s">
        <v>19</v>
      </c>
      <c r="M4556" s="4">
        <v>38121</v>
      </c>
      <c r="N4556">
        <v>4.8</v>
      </c>
      <c r="O4556" t="s">
        <v>20</v>
      </c>
      <c r="P4556" s="4">
        <v>4</v>
      </c>
      <c r="Q4556" t="s">
        <v>21</v>
      </c>
      <c r="R4556" s="10" t="str">
        <f t="shared" si="142"/>
        <v>28-33</v>
      </c>
      <c r="S4556">
        <f t="shared" si="143"/>
        <v>16</v>
      </c>
    </row>
    <row r="4557" spans="1:19">
      <c r="A4557" t="s">
        <v>4631</v>
      </c>
      <c r="B4557" t="s">
        <v>13</v>
      </c>
      <c r="C4557" s="4">
        <v>25</v>
      </c>
      <c r="D4557" t="s">
        <v>14</v>
      </c>
      <c r="E4557" t="s">
        <v>15</v>
      </c>
      <c r="F4557" t="s">
        <v>53</v>
      </c>
      <c r="G4557" t="s">
        <v>17</v>
      </c>
      <c r="H4557" t="s">
        <v>67</v>
      </c>
      <c r="I4557" s="9">
        <v>45591</v>
      </c>
      <c r="J4557" s="9">
        <v>45600</v>
      </c>
      <c r="K4557" s="9">
        <v>45611</v>
      </c>
      <c r="L4557" t="s">
        <v>19</v>
      </c>
      <c r="M4557" s="4">
        <v>72266</v>
      </c>
      <c r="N4557">
        <v>5</v>
      </c>
      <c r="O4557" t="s">
        <v>20</v>
      </c>
      <c r="P4557" s="4">
        <v>5</v>
      </c>
      <c r="Q4557" t="s">
        <v>28</v>
      </c>
      <c r="R4557" s="10" t="str">
        <f t="shared" si="142"/>
        <v>22-27</v>
      </c>
      <c r="S4557">
        <f t="shared" si="143"/>
        <v>20</v>
      </c>
    </row>
    <row r="4558" spans="1:19">
      <c r="A4558" t="s">
        <v>4632</v>
      </c>
      <c r="B4558" t="s">
        <v>30</v>
      </c>
      <c r="C4558" s="4">
        <v>29</v>
      </c>
      <c r="D4558" t="s">
        <v>24</v>
      </c>
      <c r="E4558" t="s">
        <v>43</v>
      </c>
      <c r="F4558" t="s">
        <v>78</v>
      </c>
      <c r="G4558" t="s">
        <v>27</v>
      </c>
      <c r="H4558" t="s">
        <v>51</v>
      </c>
      <c r="I4558" s="9">
        <v>45591</v>
      </c>
      <c r="J4558" s="9">
        <v>45604</v>
      </c>
      <c r="K4558" s="9">
        <v>45610</v>
      </c>
      <c r="L4558" t="s">
        <v>38</v>
      </c>
      <c r="M4558" s="5"/>
      <c r="P4558" s="4">
        <v>5</v>
      </c>
      <c r="Q4558" t="s">
        <v>28</v>
      </c>
      <c r="R4558" s="10" t="str">
        <f t="shared" si="142"/>
        <v>28-33</v>
      </c>
      <c r="S4558">
        <f t="shared" si="143"/>
        <v>19</v>
      </c>
    </row>
    <row r="4559" spans="1:19">
      <c r="A4559" t="s">
        <v>4633</v>
      </c>
      <c r="B4559" t="s">
        <v>30</v>
      </c>
      <c r="C4559" s="4">
        <v>30</v>
      </c>
      <c r="D4559" t="s">
        <v>14</v>
      </c>
      <c r="E4559" t="s">
        <v>15</v>
      </c>
      <c r="F4559" t="s">
        <v>31</v>
      </c>
      <c r="G4559" t="s">
        <v>17</v>
      </c>
      <c r="H4559" t="s">
        <v>51</v>
      </c>
      <c r="I4559" s="9">
        <v>45591</v>
      </c>
      <c r="J4559" s="9">
        <v>45607</v>
      </c>
      <c r="K4559" s="9">
        <v>45612</v>
      </c>
      <c r="L4559" t="s">
        <v>38</v>
      </c>
      <c r="M4559" s="5"/>
      <c r="P4559" s="4">
        <v>5</v>
      </c>
      <c r="Q4559" t="s">
        <v>28</v>
      </c>
      <c r="R4559" s="10" t="str">
        <f t="shared" si="142"/>
        <v>28-33</v>
      </c>
      <c r="S4559">
        <f t="shared" si="143"/>
        <v>21</v>
      </c>
    </row>
    <row r="4560" spans="1:19">
      <c r="A4560" t="s">
        <v>4634</v>
      </c>
      <c r="B4560" t="s">
        <v>23</v>
      </c>
      <c r="C4560" s="4">
        <v>32</v>
      </c>
      <c r="D4560" t="s">
        <v>24</v>
      </c>
      <c r="E4560" t="s">
        <v>25</v>
      </c>
      <c r="F4560" t="s">
        <v>16</v>
      </c>
      <c r="G4560" t="s">
        <v>32</v>
      </c>
      <c r="H4560" t="s">
        <v>37</v>
      </c>
      <c r="I4560" s="9">
        <v>45591</v>
      </c>
      <c r="J4560" s="9">
        <v>45608</v>
      </c>
      <c r="K4560" s="9">
        <v>45617</v>
      </c>
      <c r="L4560" t="s">
        <v>19</v>
      </c>
      <c r="M4560" s="4">
        <v>50889</v>
      </c>
      <c r="N4560">
        <v>3.9</v>
      </c>
      <c r="O4560" t="s">
        <v>20</v>
      </c>
      <c r="P4560" s="5"/>
      <c r="Q4560" t="s">
        <v>21</v>
      </c>
      <c r="R4560" s="10" t="str">
        <f t="shared" si="142"/>
        <v>28-33</v>
      </c>
      <c r="S4560">
        <f t="shared" si="143"/>
        <v>26</v>
      </c>
    </row>
    <row r="4561" spans="1:19">
      <c r="A4561" t="s">
        <v>4635</v>
      </c>
      <c r="B4561" t="s">
        <v>23</v>
      </c>
      <c r="C4561" s="4">
        <v>39</v>
      </c>
      <c r="D4561" t="s">
        <v>24</v>
      </c>
      <c r="E4561" t="s">
        <v>25</v>
      </c>
      <c r="F4561" t="s">
        <v>31</v>
      </c>
      <c r="G4561" t="s">
        <v>32</v>
      </c>
      <c r="H4561" t="s">
        <v>51</v>
      </c>
      <c r="I4561" s="9">
        <v>45592</v>
      </c>
      <c r="J4561" s="9">
        <v>45603</v>
      </c>
      <c r="K4561" s="9">
        <v>45613</v>
      </c>
      <c r="L4561" t="s">
        <v>38</v>
      </c>
      <c r="M4561" s="5"/>
      <c r="P4561" s="4">
        <v>4</v>
      </c>
      <c r="Q4561" t="s">
        <v>28</v>
      </c>
      <c r="R4561" s="10" t="str">
        <f t="shared" si="142"/>
        <v>34-39</v>
      </c>
      <c r="S4561">
        <f t="shared" si="143"/>
        <v>21</v>
      </c>
    </row>
    <row r="4562" spans="1:19">
      <c r="A4562" t="s">
        <v>4636</v>
      </c>
      <c r="B4562" t="s">
        <v>30</v>
      </c>
      <c r="C4562" s="4">
        <v>35</v>
      </c>
      <c r="D4562" t="s">
        <v>24</v>
      </c>
      <c r="E4562" t="s">
        <v>43</v>
      </c>
      <c r="F4562" t="s">
        <v>96</v>
      </c>
      <c r="G4562" t="s">
        <v>17</v>
      </c>
      <c r="H4562" t="s">
        <v>67</v>
      </c>
      <c r="I4562" s="9">
        <v>45592</v>
      </c>
      <c r="J4562" s="9">
        <v>45613</v>
      </c>
      <c r="K4562" s="9">
        <v>45619</v>
      </c>
      <c r="L4562" t="s">
        <v>38</v>
      </c>
      <c r="M4562" s="5"/>
      <c r="P4562" s="4">
        <v>4</v>
      </c>
      <c r="Q4562" t="s">
        <v>28</v>
      </c>
      <c r="R4562" s="10" t="str">
        <f t="shared" si="142"/>
        <v>34-39</v>
      </c>
      <c r="S4562">
        <f t="shared" si="143"/>
        <v>27</v>
      </c>
    </row>
    <row r="4563" spans="1:19">
      <c r="A4563" t="s">
        <v>4637</v>
      </c>
      <c r="B4563" t="s">
        <v>13</v>
      </c>
      <c r="C4563" s="4">
        <v>48</v>
      </c>
      <c r="D4563" t="s">
        <v>40</v>
      </c>
      <c r="E4563" t="s">
        <v>253</v>
      </c>
      <c r="F4563" t="s">
        <v>26</v>
      </c>
      <c r="G4563" t="s">
        <v>27</v>
      </c>
      <c r="H4563" t="s">
        <v>18</v>
      </c>
      <c r="I4563" s="9">
        <v>45592</v>
      </c>
      <c r="J4563" s="9">
        <v>45612</v>
      </c>
      <c r="K4563" s="9">
        <v>45618</v>
      </c>
      <c r="L4563" t="s">
        <v>38</v>
      </c>
      <c r="M4563" s="5"/>
      <c r="P4563" s="4">
        <v>5</v>
      </c>
      <c r="Q4563" t="s">
        <v>28</v>
      </c>
      <c r="R4563" s="10" t="str">
        <f t="shared" si="142"/>
        <v>46-51</v>
      </c>
      <c r="S4563">
        <f t="shared" si="143"/>
        <v>26</v>
      </c>
    </row>
    <row r="4564" spans="1:19">
      <c r="A4564" t="s">
        <v>4638</v>
      </c>
      <c r="B4564" t="s">
        <v>30</v>
      </c>
      <c r="C4564" s="4">
        <v>31</v>
      </c>
      <c r="D4564" t="s">
        <v>24</v>
      </c>
      <c r="E4564" t="s">
        <v>25</v>
      </c>
      <c r="F4564" t="s">
        <v>36</v>
      </c>
      <c r="G4564" t="s">
        <v>32</v>
      </c>
      <c r="H4564" t="s">
        <v>48</v>
      </c>
      <c r="I4564" s="9">
        <v>45593</v>
      </c>
      <c r="J4564" s="9">
        <v>45606</v>
      </c>
      <c r="K4564" s="9">
        <v>45614</v>
      </c>
      <c r="L4564" t="s">
        <v>19</v>
      </c>
      <c r="M4564" s="4">
        <v>75560</v>
      </c>
      <c r="N4564">
        <v>4.5999999999999996</v>
      </c>
      <c r="O4564" t="s">
        <v>20</v>
      </c>
      <c r="P4564" s="4">
        <v>4</v>
      </c>
      <c r="Q4564" t="s">
        <v>28</v>
      </c>
      <c r="R4564" s="10" t="str">
        <f t="shared" si="142"/>
        <v>28-33</v>
      </c>
      <c r="S4564">
        <f t="shared" si="143"/>
        <v>21</v>
      </c>
    </row>
    <row r="4565" spans="1:19">
      <c r="A4565" t="s">
        <v>4639</v>
      </c>
      <c r="B4565" t="s">
        <v>13</v>
      </c>
      <c r="C4565" s="4">
        <v>25</v>
      </c>
      <c r="D4565" t="s">
        <v>83</v>
      </c>
      <c r="E4565" t="s">
        <v>84</v>
      </c>
      <c r="F4565" t="s">
        <v>78</v>
      </c>
      <c r="G4565" t="s">
        <v>17</v>
      </c>
      <c r="H4565" t="s">
        <v>18</v>
      </c>
      <c r="I4565" s="9">
        <v>45593</v>
      </c>
      <c r="J4565" s="9">
        <v>45608</v>
      </c>
      <c r="K4565" s="9">
        <v>45615</v>
      </c>
      <c r="L4565" t="s">
        <v>19</v>
      </c>
      <c r="M4565" s="4">
        <v>50506</v>
      </c>
      <c r="N4565">
        <v>3.8</v>
      </c>
      <c r="O4565" t="s">
        <v>20</v>
      </c>
      <c r="P4565" s="4">
        <v>4</v>
      </c>
      <c r="Q4565" t="s">
        <v>28</v>
      </c>
      <c r="R4565" s="10" t="str">
        <f t="shared" si="142"/>
        <v>22-27</v>
      </c>
      <c r="S4565">
        <f t="shared" si="143"/>
        <v>22</v>
      </c>
    </row>
    <row r="4566" spans="1:19">
      <c r="A4566" t="s">
        <v>4640</v>
      </c>
      <c r="B4566" t="s">
        <v>13</v>
      </c>
      <c r="C4566" s="4">
        <v>23</v>
      </c>
      <c r="D4566" t="s">
        <v>129</v>
      </c>
      <c r="E4566" t="s">
        <v>205</v>
      </c>
      <c r="F4566" t="s">
        <v>61</v>
      </c>
      <c r="G4566" t="s">
        <v>27</v>
      </c>
      <c r="H4566" t="s">
        <v>37</v>
      </c>
      <c r="I4566" s="9">
        <v>45593</v>
      </c>
      <c r="J4566" s="9">
        <v>45602</v>
      </c>
      <c r="K4566" s="9">
        <v>45614</v>
      </c>
      <c r="L4566" t="s">
        <v>19</v>
      </c>
      <c r="M4566" s="5"/>
      <c r="O4566" t="s">
        <v>20</v>
      </c>
      <c r="P4566" s="4">
        <v>5</v>
      </c>
      <c r="Q4566" t="s">
        <v>28</v>
      </c>
      <c r="R4566" s="10" t="str">
        <f t="shared" si="142"/>
        <v>22-27</v>
      </c>
      <c r="S4566">
        <f t="shared" si="143"/>
        <v>21</v>
      </c>
    </row>
    <row r="4567" spans="1:19">
      <c r="A4567" t="s">
        <v>4641</v>
      </c>
      <c r="B4567" t="s">
        <v>30</v>
      </c>
      <c r="C4567" s="4">
        <v>44</v>
      </c>
      <c r="D4567" t="s">
        <v>40</v>
      </c>
      <c r="E4567" t="s">
        <v>41</v>
      </c>
      <c r="F4567" t="s">
        <v>44</v>
      </c>
      <c r="G4567" t="s">
        <v>17</v>
      </c>
      <c r="H4567" t="s">
        <v>18</v>
      </c>
      <c r="I4567" s="9">
        <v>45594</v>
      </c>
      <c r="J4567" s="9">
        <v>45604</v>
      </c>
      <c r="K4567" s="9">
        <v>45609</v>
      </c>
      <c r="L4567" t="s">
        <v>19</v>
      </c>
      <c r="M4567" s="4">
        <v>66854</v>
      </c>
      <c r="N4567">
        <v>4.8</v>
      </c>
      <c r="O4567" t="s">
        <v>20</v>
      </c>
      <c r="P4567" s="4">
        <v>4</v>
      </c>
      <c r="Q4567" t="s">
        <v>28</v>
      </c>
      <c r="R4567" s="10" t="str">
        <f t="shared" si="142"/>
        <v>40-45</v>
      </c>
      <c r="S4567">
        <f t="shared" si="143"/>
        <v>15</v>
      </c>
    </row>
    <row r="4568" spans="1:19">
      <c r="A4568" t="s">
        <v>4642</v>
      </c>
      <c r="B4568" t="s">
        <v>13</v>
      </c>
      <c r="C4568" s="4">
        <v>23</v>
      </c>
      <c r="D4568" t="s">
        <v>24</v>
      </c>
      <c r="E4568" t="s">
        <v>43</v>
      </c>
      <c r="F4568" t="s">
        <v>36</v>
      </c>
      <c r="G4568" t="s">
        <v>66</v>
      </c>
      <c r="H4568" t="s">
        <v>51</v>
      </c>
      <c r="I4568" s="9">
        <v>45594</v>
      </c>
      <c r="J4568" s="9">
        <v>45613</v>
      </c>
      <c r="K4568" s="9">
        <v>45624</v>
      </c>
      <c r="L4568" t="s">
        <v>38</v>
      </c>
      <c r="M4568" s="5"/>
      <c r="P4568" s="4">
        <v>2</v>
      </c>
      <c r="Q4568" t="s">
        <v>21</v>
      </c>
      <c r="R4568" s="10" t="str">
        <f t="shared" si="142"/>
        <v>22-27</v>
      </c>
      <c r="S4568">
        <f t="shared" si="143"/>
        <v>30</v>
      </c>
    </row>
    <row r="4569" spans="1:19">
      <c r="A4569" t="s">
        <v>4643</v>
      </c>
      <c r="B4569" t="s">
        <v>13</v>
      </c>
      <c r="C4569" s="4">
        <v>50</v>
      </c>
      <c r="D4569" t="s">
        <v>14</v>
      </c>
      <c r="E4569" t="s">
        <v>15</v>
      </c>
      <c r="F4569" t="s">
        <v>96</v>
      </c>
      <c r="G4569" t="s">
        <v>27</v>
      </c>
      <c r="H4569" t="s">
        <v>18</v>
      </c>
      <c r="I4569" s="9">
        <v>45594</v>
      </c>
      <c r="J4569" s="9">
        <v>45608</v>
      </c>
      <c r="K4569" s="9">
        <v>45615</v>
      </c>
      <c r="L4569" t="s">
        <v>19</v>
      </c>
      <c r="M4569" s="4">
        <v>47745</v>
      </c>
      <c r="N4569">
        <v>4.8</v>
      </c>
      <c r="O4569" t="s">
        <v>20</v>
      </c>
      <c r="P4569" s="4">
        <v>4</v>
      </c>
      <c r="Q4569" t="s">
        <v>28</v>
      </c>
      <c r="R4569" s="10" t="str">
        <f t="shared" si="142"/>
        <v>46-51</v>
      </c>
      <c r="S4569">
        <f t="shared" si="143"/>
        <v>21</v>
      </c>
    </row>
    <row r="4570" spans="1:19">
      <c r="A4570" t="s">
        <v>4644</v>
      </c>
      <c r="B4570" t="s">
        <v>13</v>
      </c>
      <c r="C4570" s="4">
        <v>22</v>
      </c>
      <c r="D4570" t="s">
        <v>14</v>
      </c>
      <c r="E4570" t="s">
        <v>15</v>
      </c>
      <c r="F4570" t="s">
        <v>31</v>
      </c>
      <c r="G4570" t="s">
        <v>27</v>
      </c>
      <c r="H4570" t="s">
        <v>18</v>
      </c>
      <c r="I4570" s="9">
        <v>45594</v>
      </c>
      <c r="J4570" s="9">
        <v>45615</v>
      </c>
      <c r="K4570" s="9">
        <v>45624</v>
      </c>
      <c r="L4570" t="s">
        <v>19</v>
      </c>
      <c r="M4570" s="4">
        <v>71271</v>
      </c>
      <c r="N4570">
        <v>4.0999999999999996</v>
      </c>
      <c r="O4570" t="s">
        <v>20</v>
      </c>
      <c r="P4570" s="5"/>
      <c r="Q4570" t="s">
        <v>63</v>
      </c>
      <c r="R4570" s="10" t="str">
        <f t="shared" si="142"/>
        <v>22-27</v>
      </c>
      <c r="S4570">
        <f t="shared" si="143"/>
        <v>30</v>
      </c>
    </row>
    <row r="4571" spans="1:19">
      <c r="A4571" t="s">
        <v>4645</v>
      </c>
      <c r="B4571" t="s">
        <v>30</v>
      </c>
      <c r="C4571" s="4">
        <v>26</v>
      </c>
      <c r="D4571" t="s">
        <v>129</v>
      </c>
      <c r="E4571" t="s">
        <v>205</v>
      </c>
      <c r="F4571" t="s">
        <v>44</v>
      </c>
      <c r="G4571" t="s">
        <v>27</v>
      </c>
      <c r="H4571" t="s">
        <v>18</v>
      </c>
      <c r="I4571" s="9">
        <v>45594</v>
      </c>
      <c r="J4571" s="9">
        <v>45608</v>
      </c>
      <c r="K4571" s="9">
        <v>45620</v>
      </c>
      <c r="L4571" t="s">
        <v>19</v>
      </c>
      <c r="M4571" s="5"/>
      <c r="O4571" t="s">
        <v>20</v>
      </c>
      <c r="P4571" s="4">
        <v>4</v>
      </c>
      <c r="Q4571" t="s">
        <v>21</v>
      </c>
      <c r="R4571" s="10" t="str">
        <f t="shared" si="142"/>
        <v>22-27</v>
      </c>
      <c r="S4571">
        <f t="shared" si="143"/>
        <v>26</v>
      </c>
    </row>
    <row r="4572" spans="1:19">
      <c r="A4572" t="s">
        <v>4646</v>
      </c>
      <c r="B4572" t="s">
        <v>13</v>
      </c>
      <c r="C4572" s="4">
        <v>35</v>
      </c>
      <c r="D4572" t="s">
        <v>24</v>
      </c>
      <c r="E4572" t="s">
        <v>43</v>
      </c>
      <c r="F4572" t="s">
        <v>26</v>
      </c>
      <c r="G4572" t="s">
        <v>27</v>
      </c>
      <c r="H4572" t="s">
        <v>37</v>
      </c>
      <c r="I4572" s="9">
        <v>45595</v>
      </c>
      <c r="J4572" s="9">
        <v>45604</v>
      </c>
      <c r="K4572" s="9">
        <v>45612</v>
      </c>
      <c r="L4572" t="s">
        <v>19</v>
      </c>
      <c r="M4572" s="4">
        <v>65815</v>
      </c>
      <c r="N4572">
        <v>4.4000000000000004</v>
      </c>
      <c r="O4572" t="s">
        <v>45</v>
      </c>
      <c r="P4572" s="4">
        <v>4</v>
      </c>
      <c r="Q4572" t="s">
        <v>28</v>
      </c>
      <c r="R4572" s="10" t="str">
        <f t="shared" si="142"/>
        <v>34-39</v>
      </c>
      <c r="S4572">
        <f t="shared" si="143"/>
        <v>17</v>
      </c>
    </row>
    <row r="4573" spans="1:19">
      <c r="A4573" t="s">
        <v>4647</v>
      </c>
      <c r="B4573" t="s">
        <v>30</v>
      </c>
      <c r="C4573" s="4">
        <v>35</v>
      </c>
      <c r="D4573" t="s">
        <v>14</v>
      </c>
      <c r="E4573" t="s">
        <v>15</v>
      </c>
      <c r="F4573" t="s">
        <v>36</v>
      </c>
      <c r="G4573" t="s">
        <v>27</v>
      </c>
      <c r="H4573" t="s">
        <v>18</v>
      </c>
      <c r="I4573" s="9">
        <v>45595</v>
      </c>
      <c r="J4573" s="9">
        <v>45604</v>
      </c>
      <c r="K4573" s="9">
        <v>45616</v>
      </c>
      <c r="L4573" t="s">
        <v>19</v>
      </c>
      <c r="M4573" s="5"/>
      <c r="O4573" t="s">
        <v>20</v>
      </c>
      <c r="P4573" s="5"/>
      <c r="Q4573" t="s">
        <v>28</v>
      </c>
      <c r="R4573" s="10" t="str">
        <f t="shared" si="142"/>
        <v>34-39</v>
      </c>
      <c r="S4573">
        <f t="shared" si="143"/>
        <v>21</v>
      </c>
    </row>
    <row r="4574" spans="1:19">
      <c r="A4574" t="s">
        <v>4648</v>
      </c>
      <c r="B4574" t="s">
        <v>13</v>
      </c>
      <c r="C4574" s="4">
        <v>28</v>
      </c>
      <c r="D4574" t="s">
        <v>14</v>
      </c>
      <c r="E4574" t="s">
        <v>15</v>
      </c>
      <c r="F4574" t="s">
        <v>78</v>
      </c>
      <c r="G4574" t="s">
        <v>69</v>
      </c>
      <c r="H4574" t="s">
        <v>18</v>
      </c>
      <c r="I4574" s="9">
        <v>45595</v>
      </c>
      <c r="J4574" s="9">
        <v>45603</v>
      </c>
      <c r="K4574" s="9">
        <v>45615</v>
      </c>
      <c r="L4574" t="s">
        <v>19</v>
      </c>
      <c r="M4574" s="4">
        <v>48330</v>
      </c>
      <c r="N4574">
        <v>4.0999999999999996</v>
      </c>
      <c r="O4574" t="s">
        <v>20</v>
      </c>
      <c r="P4574" s="4">
        <v>4</v>
      </c>
      <c r="Q4574" t="s">
        <v>21</v>
      </c>
      <c r="R4574" s="10" t="str">
        <f t="shared" si="142"/>
        <v>28-33</v>
      </c>
      <c r="S4574">
        <f t="shared" si="143"/>
        <v>20</v>
      </c>
    </row>
    <row r="4575" spans="1:19">
      <c r="A4575" t="s">
        <v>4649</v>
      </c>
      <c r="B4575" t="s">
        <v>30</v>
      </c>
      <c r="C4575" s="4">
        <v>46</v>
      </c>
      <c r="D4575" t="s">
        <v>14</v>
      </c>
      <c r="E4575" t="s">
        <v>15</v>
      </c>
      <c r="F4575" t="s">
        <v>50</v>
      </c>
      <c r="G4575" t="s">
        <v>27</v>
      </c>
      <c r="H4575" t="s">
        <v>37</v>
      </c>
      <c r="I4575" s="9">
        <v>45595</v>
      </c>
      <c r="J4575" s="9">
        <v>45609</v>
      </c>
      <c r="K4575" s="9">
        <v>45617</v>
      </c>
      <c r="L4575" t="s">
        <v>19</v>
      </c>
      <c r="M4575" s="4">
        <v>47035</v>
      </c>
      <c r="N4575">
        <v>4.5999999999999996</v>
      </c>
      <c r="O4575" t="s">
        <v>20</v>
      </c>
      <c r="P4575" s="4">
        <v>3</v>
      </c>
      <c r="Q4575" t="s">
        <v>28</v>
      </c>
      <c r="R4575" s="10" t="str">
        <f t="shared" si="142"/>
        <v>46-51</v>
      </c>
      <c r="S4575">
        <f t="shared" si="143"/>
        <v>22</v>
      </c>
    </row>
    <row r="4576" spans="1:19">
      <c r="A4576" t="s">
        <v>4650</v>
      </c>
      <c r="B4576" t="s">
        <v>30</v>
      </c>
      <c r="C4576" s="4">
        <v>40</v>
      </c>
      <c r="D4576" t="s">
        <v>24</v>
      </c>
      <c r="E4576" t="s">
        <v>43</v>
      </c>
      <c r="F4576" t="s">
        <v>53</v>
      </c>
      <c r="G4576" t="s">
        <v>69</v>
      </c>
      <c r="H4576" t="s">
        <v>51</v>
      </c>
      <c r="I4576" s="9">
        <v>45596</v>
      </c>
      <c r="J4576" s="9">
        <v>45618</v>
      </c>
      <c r="K4576" s="9">
        <v>45622</v>
      </c>
      <c r="L4576" t="s">
        <v>19</v>
      </c>
      <c r="M4576" s="4">
        <v>76929</v>
      </c>
      <c r="N4576">
        <v>4</v>
      </c>
      <c r="O4576" t="s">
        <v>20</v>
      </c>
      <c r="P4576" s="4">
        <v>3</v>
      </c>
      <c r="Q4576" t="s">
        <v>28</v>
      </c>
      <c r="R4576" s="10" t="str">
        <f t="shared" si="142"/>
        <v>40-45</v>
      </c>
      <c r="S4576">
        <f t="shared" si="143"/>
        <v>26</v>
      </c>
    </row>
    <row r="4577" spans="1:19">
      <c r="A4577" t="s">
        <v>4651</v>
      </c>
      <c r="B4577" t="s">
        <v>13</v>
      </c>
      <c r="C4577" s="4">
        <v>29</v>
      </c>
      <c r="D4577" t="s">
        <v>14</v>
      </c>
      <c r="E4577" t="s">
        <v>15</v>
      </c>
      <c r="F4577" t="s">
        <v>96</v>
      </c>
      <c r="G4577" t="s">
        <v>27</v>
      </c>
      <c r="H4577" t="s">
        <v>67</v>
      </c>
      <c r="I4577" s="9">
        <v>45596</v>
      </c>
      <c r="J4577" s="9">
        <v>45606</v>
      </c>
      <c r="K4577" s="9">
        <v>45612</v>
      </c>
      <c r="L4577" t="s">
        <v>38</v>
      </c>
      <c r="M4577" s="5"/>
      <c r="P4577" s="4">
        <v>4</v>
      </c>
      <c r="Q4577" t="s">
        <v>28</v>
      </c>
      <c r="R4577" s="10" t="str">
        <f t="shared" si="142"/>
        <v>28-33</v>
      </c>
      <c r="S4577">
        <f t="shared" si="143"/>
        <v>16</v>
      </c>
    </row>
    <row r="4578" spans="1:19">
      <c r="A4578" t="s">
        <v>4652</v>
      </c>
      <c r="B4578" t="s">
        <v>13</v>
      </c>
      <c r="C4578" s="4">
        <v>32</v>
      </c>
      <c r="D4578" t="s">
        <v>24</v>
      </c>
      <c r="E4578" t="s">
        <v>25</v>
      </c>
      <c r="F4578" t="s">
        <v>44</v>
      </c>
      <c r="G4578" t="s">
        <v>69</v>
      </c>
      <c r="H4578" t="s">
        <v>37</v>
      </c>
      <c r="I4578" s="9">
        <v>45596</v>
      </c>
      <c r="J4578" s="9">
        <v>45611</v>
      </c>
      <c r="K4578" s="9">
        <v>45616</v>
      </c>
      <c r="L4578" t="s">
        <v>38</v>
      </c>
      <c r="M4578" s="5"/>
      <c r="P4578" s="4">
        <v>2</v>
      </c>
      <c r="Q4578" t="s">
        <v>28</v>
      </c>
      <c r="R4578" s="10" t="str">
        <f t="shared" si="142"/>
        <v>28-33</v>
      </c>
      <c r="S4578">
        <f t="shared" si="143"/>
        <v>20</v>
      </c>
    </row>
    <row r="4579" spans="1:19">
      <c r="A4579" t="s">
        <v>4653</v>
      </c>
      <c r="B4579" t="s">
        <v>13</v>
      </c>
      <c r="C4579" s="4">
        <v>28</v>
      </c>
      <c r="D4579" t="s">
        <v>14</v>
      </c>
      <c r="E4579" t="s">
        <v>15</v>
      </c>
      <c r="F4579" t="s">
        <v>96</v>
      </c>
      <c r="G4579" t="s">
        <v>27</v>
      </c>
      <c r="H4579" t="s">
        <v>18</v>
      </c>
      <c r="I4579" s="9">
        <v>45597</v>
      </c>
      <c r="J4579" s="9">
        <v>45608</v>
      </c>
      <c r="K4579" s="9">
        <v>45617</v>
      </c>
      <c r="L4579" t="s">
        <v>19</v>
      </c>
      <c r="M4579" s="4">
        <v>37016</v>
      </c>
      <c r="N4579">
        <v>3.6</v>
      </c>
      <c r="O4579" t="s">
        <v>20</v>
      </c>
      <c r="P4579" s="5"/>
      <c r="Q4579" t="s">
        <v>28</v>
      </c>
      <c r="R4579" s="10" t="str">
        <f t="shared" si="142"/>
        <v>28-33</v>
      </c>
      <c r="S4579">
        <f t="shared" si="143"/>
        <v>20</v>
      </c>
    </row>
    <row r="4580" spans="1:19">
      <c r="A4580" t="s">
        <v>4654</v>
      </c>
      <c r="B4580" t="s">
        <v>23</v>
      </c>
      <c r="C4580" s="4">
        <v>24</v>
      </c>
      <c r="D4580" t="s">
        <v>14</v>
      </c>
      <c r="E4580" t="s">
        <v>15</v>
      </c>
      <c r="F4580" t="s">
        <v>78</v>
      </c>
      <c r="G4580" t="s">
        <v>17</v>
      </c>
      <c r="H4580" t="s">
        <v>18</v>
      </c>
      <c r="I4580" s="9">
        <v>45597</v>
      </c>
      <c r="J4580" s="9">
        <v>45612</v>
      </c>
      <c r="K4580" s="9">
        <v>45621</v>
      </c>
      <c r="L4580" t="s">
        <v>19</v>
      </c>
      <c r="M4580" s="4">
        <v>59931</v>
      </c>
      <c r="N4580">
        <v>4.5999999999999996</v>
      </c>
      <c r="O4580" t="s">
        <v>45</v>
      </c>
      <c r="P4580" s="4">
        <v>5</v>
      </c>
      <c r="Q4580" t="s">
        <v>28</v>
      </c>
      <c r="R4580" s="10" t="str">
        <f t="shared" si="142"/>
        <v>22-27</v>
      </c>
      <c r="S4580">
        <f t="shared" si="143"/>
        <v>24</v>
      </c>
    </row>
    <row r="4581" spans="1:19">
      <c r="A4581" t="s">
        <v>4655</v>
      </c>
      <c r="B4581" t="s">
        <v>30</v>
      </c>
      <c r="C4581" s="4">
        <v>28</v>
      </c>
      <c r="D4581" t="s">
        <v>24</v>
      </c>
      <c r="E4581" t="s">
        <v>43</v>
      </c>
      <c r="F4581" t="s">
        <v>44</v>
      </c>
      <c r="G4581" t="s">
        <v>27</v>
      </c>
      <c r="H4581" t="s">
        <v>18</v>
      </c>
      <c r="I4581" s="9">
        <v>45597</v>
      </c>
      <c r="J4581" s="9">
        <v>45606</v>
      </c>
      <c r="K4581" s="9">
        <v>45617</v>
      </c>
      <c r="L4581" t="s">
        <v>19</v>
      </c>
      <c r="M4581" s="4">
        <v>78206</v>
      </c>
      <c r="N4581">
        <v>4.8</v>
      </c>
      <c r="O4581" t="s">
        <v>45</v>
      </c>
      <c r="P4581" s="4">
        <v>5</v>
      </c>
      <c r="Q4581" t="s">
        <v>21</v>
      </c>
      <c r="R4581" s="10" t="str">
        <f t="shared" si="142"/>
        <v>28-33</v>
      </c>
      <c r="S4581">
        <f t="shared" si="143"/>
        <v>20</v>
      </c>
    </row>
    <row r="4582" spans="1:19">
      <c r="A4582" t="s">
        <v>4656</v>
      </c>
      <c r="B4582" t="s">
        <v>23</v>
      </c>
      <c r="C4582" s="4">
        <v>37</v>
      </c>
      <c r="D4582" t="s">
        <v>14</v>
      </c>
      <c r="E4582" t="s">
        <v>65</v>
      </c>
      <c r="F4582" t="s">
        <v>16</v>
      </c>
      <c r="G4582" t="s">
        <v>27</v>
      </c>
      <c r="H4582" t="s">
        <v>37</v>
      </c>
      <c r="I4582" s="9">
        <v>45597</v>
      </c>
      <c r="J4582" s="9">
        <v>45610</v>
      </c>
      <c r="K4582" s="9">
        <v>45617</v>
      </c>
      <c r="L4582" t="s">
        <v>56</v>
      </c>
      <c r="M4582" s="5"/>
      <c r="P4582" s="4">
        <v>4</v>
      </c>
      <c r="Q4582" t="s">
        <v>63</v>
      </c>
      <c r="R4582" s="10" t="str">
        <f t="shared" si="142"/>
        <v>34-39</v>
      </c>
      <c r="S4582">
        <f t="shared" si="143"/>
        <v>20</v>
      </c>
    </row>
    <row r="4583" spans="1:19">
      <c r="A4583" t="s">
        <v>4657</v>
      </c>
      <c r="B4583" t="s">
        <v>13</v>
      </c>
      <c r="C4583" s="4">
        <v>28</v>
      </c>
      <c r="D4583" t="s">
        <v>14</v>
      </c>
      <c r="E4583" t="s">
        <v>65</v>
      </c>
      <c r="F4583" t="s">
        <v>44</v>
      </c>
      <c r="G4583" t="s">
        <v>27</v>
      </c>
      <c r="H4583" t="s">
        <v>18</v>
      </c>
      <c r="I4583" s="9">
        <v>45597</v>
      </c>
      <c r="J4583" s="9">
        <v>45615</v>
      </c>
      <c r="K4583" s="9">
        <v>45621</v>
      </c>
      <c r="L4583" t="s">
        <v>38</v>
      </c>
      <c r="M4583" s="5"/>
      <c r="P4583" s="4">
        <v>4</v>
      </c>
      <c r="Q4583" t="s">
        <v>63</v>
      </c>
      <c r="R4583" s="10" t="str">
        <f t="shared" si="142"/>
        <v>28-33</v>
      </c>
      <c r="S4583">
        <f t="shared" si="143"/>
        <v>24</v>
      </c>
    </row>
    <row r="4584" spans="1:19">
      <c r="A4584" t="s">
        <v>4658</v>
      </c>
      <c r="B4584" t="s">
        <v>30</v>
      </c>
      <c r="C4584" s="4">
        <v>33</v>
      </c>
      <c r="D4584" t="s">
        <v>14</v>
      </c>
      <c r="E4584" t="s">
        <v>15</v>
      </c>
      <c r="F4584" t="s">
        <v>26</v>
      </c>
      <c r="G4584" t="s">
        <v>17</v>
      </c>
      <c r="H4584" t="s">
        <v>37</v>
      </c>
      <c r="I4584" s="9">
        <v>45597</v>
      </c>
      <c r="J4584" s="9">
        <v>45613</v>
      </c>
      <c r="K4584" s="9">
        <v>45622</v>
      </c>
      <c r="L4584" t="s">
        <v>19</v>
      </c>
      <c r="M4584" s="4">
        <v>67969</v>
      </c>
      <c r="N4584">
        <v>4.7</v>
      </c>
      <c r="O4584" t="s">
        <v>20</v>
      </c>
      <c r="P4584" s="4">
        <v>4</v>
      </c>
      <c r="Q4584" t="s">
        <v>21</v>
      </c>
      <c r="R4584" s="10" t="str">
        <f t="shared" si="142"/>
        <v>28-33</v>
      </c>
      <c r="S4584">
        <f t="shared" si="143"/>
        <v>25</v>
      </c>
    </row>
    <row r="4585" spans="1:19">
      <c r="A4585" t="s">
        <v>4659</v>
      </c>
      <c r="B4585" t="s">
        <v>30</v>
      </c>
      <c r="C4585" s="4">
        <v>23</v>
      </c>
      <c r="D4585" t="s">
        <v>24</v>
      </c>
      <c r="E4585" t="s">
        <v>43</v>
      </c>
      <c r="F4585" t="s">
        <v>53</v>
      </c>
      <c r="G4585" t="s">
        <v>27</v>
      </c>
      <c r="H4585" t="s">
        <v>37</v>
      </c>
      <c r="I4585" s="9">
        <v>45597</v>
      </c>
      <c r="J4585" s="9">
        <v>45611</v>
      </c>
      <c r="K4585" s="9">
        <v>45622</v>
      </c>
      <c r="L4585" t="s">
        <v>38</v>
      </c>
      <c r="M4585" s="5"/>
      <c r="P4585" s="4">
        <v>3</v>
      </c>
      <c r="Q4585" t="s">
        <v>21</v>
      </c>
      <c r="R4585" s="10" t="str">
        <f t="shared" si="142"/>
        <v>22-27</v>
      </c>
      <c r="S4585">
        <f t="shared" si="143"/>
        <v>25</v>
      </c>
    </row>
    <row r="4586" spans="1:19">
      <c r="A4586" t="s">
        <v>4660</v>
      </c>
      <c r="B4586" t="s">
        <v>30</v>
      </c>
      <c r="C4586" s="4">
        <v>24</v>
      </c>
      <c r="D4586" t="s">
        <v>129</v>
      </c>
      <c r="E4586" t="s">
        <v>205</v>
      </c>
      <c r="F4586" t="s">
        <v>53</v>
      </c>
      <c r="G4586" t="s">
        <v>69</v>
      </c>
      <c r="H4586" t="s">
        <v>37</v>
      </c>
      <c r="I4586" s="9">
        <v>45597</v>
      </c>
      <c r="J4586" s="9">
        <v>45614</v>
      </c>
      <c r="K4586" s="9">
        <v>45621</v>
      </c>
      <c r="L4586" t="s">
        <v>38</v>
      </c>
      <c r="M4586" s="5"/>
      <c r="P4586" s="4">
        <v>4</v>
      </c>
      <c r="Q4586" t="s">
        <v>28</v>
      </c>
      <c r="R4586" s="10" t="str">
        <f t="shared" si="142"/>
        <v>22-27</v>
      </c>
      <c r="S4586">
        <f t="shared" si="143"/>
        <v>24</v>
      </c>
    </row>
    <row r="4587" spans="1:19">
      <c r="A4587" t="s">
        <v>4661</v>
      </c>
      <c r="B4587" t="s">
        <v>23</v>
      </c>
      <c r="C4587" s="4">
        <v>26</v>
      </c>
      <c r="D4587" t="s">
        <v>14</v>
      </c>
      <c r="E4587" t="s">
        <v>15</v>
      </c>
      <c r="F4587" t="s">
        <v>53</v>
      </c>
      <c r="G4587" t="s">
        <v>27</v>
      </c>
      <c r="H4587" t="s">
        <v>18</v>
      </c>
      <c r="I4587" s="9">
        <v>45598</v>
      </c>
      <c r="J4587" s="9">
        <v>45614</v>
      </c>
      <c r="K4587" s="9">
        <v>45625</v>
      </c>
      <c r="L4587" t="s">
        <v>19</v>
      </c>
      <c r="M4587" s="5"/>
      <c r="O4587" t="s">
        <v>20</v>
      </c>
      <c r="P4587" s="4">
        <v>4</v>
      </c>
      <c r="Q4587" t="s">
        <v>28</v>
      </c>
      <c r="R4587" s="10" t="str">
        <f t="shared" si="142"/>
        <v>22-27</v>
      </c>
      <c r="S4587">
        <f t="shared" si="143"/>
        <v>27</v>
      </c>
    </row>
    <row r="4588" spans="1:19">
      <c r="A4588" t="s">
        <v>4662</v>
      </c>
      <c r="B4588" t="s">
        <v>13</v>
      </c>
      <c r="C4588" s="4">
        <v>28</v>
      </c>
      <c r="D4588" t="s">
        <v>34</v>
      </c>
      <c r="E4588" t="s">
        <v>47</v>
      </c>
      <c r="F4588" t="s">
        <v>53</v>
      </c>
      <c r="G4588" t="s">
        <v>27</v>
      </c>
      <c r="H4588" t="s">
        <v>37</v>
      </c>
      <c r="I4588" s="9">
        <v>45598</v>
      </c>
      <c r="J4588" s="9">
        <v>45614</v>
      </c>
      <c r="K4588" s="9">
        <v>45623</v>
      </c>
      <c r="L4588" t="s">
        <v>19</v>
      </c>
      <c r="M4588" s="4">
        <v>73294</v>
      </c>
      <c r="N4588">
        <v>4</v>
      </c>
      <c r="O4588" t="s">
        <v>45</v>
      </c>
      <c r="P4588" s="4">
        <v>4</v>
      </c>
      <c r="Q4588" t="s">
        <v>28</v>
      </c>
      <c r="R4588" s="10" t="str">
        <f t="shared" si="142"/>
        <v>28-33</v>
      </c>
      <c r="S4588">
        <f t="shared" si="143"/>
        <v>25</v>
      </c>
    </row>
    <row r="4589" spans="1:19">
      <c r="A4589" t="s">
        <v>4663</v>
      </c>
      <c r="B4589" t="s">
        <v>13</v>
      </c>
      <c r="C4589" s="4">
        <v>25</v>
      </c>
      <c r="D4589" t="s">
        <v>24</v>
      </c>
      <c r="E4589" t="s">
        <v>43</v>
      </c>
      <c r="F4589" t="s">
        <v>78</v>
      </c>
      <c r="G4589" t="s">
        <v>27</v>
      </c>
      <c r="H4589" t="s">
        <v>37</v>
      </c>
      <c r="I4589" s="9">
        <v>45598</v>
      </c>
      <c r="J4589" s="9">
        <v>45618</v>
      </c>
      <c r="K4589" s="9">
        <v>45627</v>
      </c>
      <c r="L4589" t="s">
        <v>19</v>
      </c>
      <c r="M4589" s="4">
        <v>43203</v>
      </c>
      <c r="N4589">
        <v>3.6</v>
      </c>
      <c r="O4589" t="s">
        <v>20</v>
      </c>
      <c r="P4589" s="4">
        <v>5</v>
      </c>
      <c r="Q4589" t="s">
        <v>28</v>
      </c>
      <c r="R4589" s="10" t="str">
        <f t="shared" si="142"/>
        <v>22-27</v>
      </c>
      <c r="S4589">
        <f t="shared" si="143"/>
        <v>29</v>
      </c>
    </row>
    <row r="4590" spans="1:19">
      <c r="A4590" t="s">
        <v>4664</v>
      </c>
      <c r="B4590" t="s">
        <v>30</v>
      </c>
      <c r="C4590" s="4">
        <v>25</v>
      </c>
      <c r="D4590" t="s">
        <v>231</v>
      </c>
      <c r="E4590" t="s">
        <v>551</v>
      </c>
      <c r="F4590" t="s">
        <v>61</v>
      </c>
      <c r="G4590" t="s">
        <v>17</v>
      </c>
      <c r="H4590" t="s">
        <v>37</v>
      </c>
      <c r="I4590" s="9">
        <v>45598</v>
      </c>
      <c r="J4590" s="9">
        <v>45612</v>
      </c>
      <c r="K4590" s="9">
        <v>45619</v>
      </c>
      <c r="L4590" t="s">
        <v>19</v>
      </c>
      <c r="M4590" s="4">
        <v>62230</v>
      </c>
      <c r="N4590">
        <v>4.5999999999999996</v>
      </c>
      <c r="O4590" t="s">
        <v>20</v>
      </c>
      <c r="P4590" s="4">
        <v>4</v>
      </c>
      <c r="Q4590" t="s">
        <v>28</v>
      </c>
      <c r="R4590" s="10" t="str">
        <f t="shared" si="142"/>
        <v>22-27</v>
      </c>
      <c r="S4590">
        <f t="shared" si="143"/>
        <v>21</v>
      </c>
    </row>
    <row r="4591" spans="1:19">
      <c r="A4591" t="s">
        <v>4665</v>
      </c>
      <c r="B4591" t="s">
        <v>30</v>
      </c>
      <c r="C4591" s="4">
        <v>26</v>
      </c>
      <c r="D4591" t="s">
        <v>24</v>
      </c>
      <c r="E4591" t="s">
        <v>43</v>
      </c>
      <c r="F4591" t="s">
        <v>73</v>
      </c>
      <c r="G4591" t="s">
        <v>27</v>
      </c>
      <c r="H4591" t="s">
        <v>37</v>
      </c>
      <c r="I4591" s="9">
        <v>45599</v>
      </c>
      <c r="J4591" s="9">
        <v>45620</v>
      </c>
      <c r="K4591" s="9">
        <v>45628</v>
      </c>
      <c r="L4591" t="s">
        <v>19</v>
      </c>
      <c r="M4591" s="5"/>
      <c r="O4591" t="s">
        <v>20</v>
      </c>
      <c r="P4591" s="5"/>
      <c r="Q4591" t="s">
        <v>28</v>
      </c>
      <c r="R4591" s="10" t="str">
        <f t="shared" si="142"/>
        <v>22-27</v>
      </c>
      <c r="S4591">
        <f t="shared" si="143"/>
        <v>29</v>
      </c>
    </row>
    <row r="4592" spans="1:19">
      <c r="A4592" t="s">
        <v>4666</v>
      </c>
      <c r="B4592" t="s">
        <v>13</v>
      </c>
      <c r="C4592" s="4">
        <v>53</v>
      </c>
      <c r="D4592" t="s">
        <v>80</v>
      </c>
      <c r="E4592" t="s">
        <v>81</v>
      </c>
      <c r="F4592" t="s">
        <v>61</v>
      </c>
      <c r="G4592" t="s">
        <v>27</v>
      </c>
      <c r="H4592" t="s">
        <v>37</v>
      </c>
      <c r="I4592" s="9">
        <v>45599</v>
      </c>
      <c r="J4592" s="9">
        <v>45611</v>
      </c>
      <c r="K4592" s="9">
        <v>45619</v>
      </c>
      <c r="L4592" t="s">
        <v>19</v>
      </c>
      <c r="M4592" s="4">
        <v>54058</v>
      </c>
      <c r="N4592">
        <v>3.9</v>
      </c>
      <c r="O4592" t="s">
        <v>20</v>
      </c>
      <c r="P4592" s="4">
        <v>5</v>
      </c>
      <c r="Q4592" t="s">
        <v>21</v>
      </c>
      <c r="R4592" s="10" t="str">
        <f t="shared" si="142"/>
        <v>52-57</v>
      </c>
      <c r="S4592">
        <f t="shared" si="143"/>
        <v>20</v>
      </c>
    </row>
    <row r="4593" spans="1:19">
      <c r="A4593" t="s">
        <v>4667</v>
      </c>
      <c r="B4593" t="s">
        <v>13</v>
      </c>
      <c r="C4593" s="4">
        <v>28</v>
      </c>
      <c r="D4593" t="s">
        <v>24</v>
      </c>
      <c r="E4593" t="s">
        <v>43</v>
      </c>
      <c r="F4593" t="s">
        <v>44</v>
      </c>
      <c r="G4593" t="s">
        <v>17</v>
      </c>
      <c r="H4593" t="s">
        <v>37</v>
      </c>
      <c r="I4593" s="9">
        <v>45599</v>
      </c>
      <c r="J4593" s="9">
        <v>45616</v>
      </c>
      <c r="K4593" s="9">
        <v>45620</v>
      </c>
      <c r="L4593" t="s">
        <v>38</v>
      </c>
      <c r="M4593" s="5"/>
      <c r="P4593" s="4">
        <v>5</v>
      </c>
      <c r="Q4593" t="s">
        <v>28</v>
      </c>
      <c r="R4593" s="10" t="str">
        <f t="shared" si="142"/>
        <v>28-33</v>
      </c>
      <c r="S4593">
        <f t="shared" si="143"/>
        <v>21</v>
      </c>
    </row>
    <row r="4594" spans="1:19">
      <c r="A4594" t="s">
        <v>4668</v>
      </c>
      <c r="B4594" t="s">
        <v>13</v>
      </c>
      <c r="C4594" s="4">
        <v>26</v>
      </c>
      <c r="D4594" t="s">
        <v>24</v>
      </c>
      <c r="E4594" t="s">
        <v>25</v>
      </c>
      <c r="F4594" t="s">
        <v>36</v>
      </c>
      <c r="G4594" t="s">
        <v>27</v>
      </c>
      <c r="H4594" t="s">
        <v>48</v>
      </c>
      <c r="I4594" s="9">
        <v>45600</v>
      </c>
      <c r="J4594" s="9">
        <v>45615</v>
      </c>
      <c r="K4594" s="9">
        <v>45621</v>
      </c>
      <c r="L4594" t="s">
        <v>56</v>
      </c>
      <c r="M4594" s="5"/>
      <c r="P4594" s="4">
        <v>5</v>
      </c>
      <c r="Q4594" t="s">
        <v>21</v>
      </c>
      <c r="R4594" s="10" t="str">
        <f t="shared" si="142"/>
        <v>22-27</v>
      </c>
      <c r="S4594">
        <f t="shared" si="143"/>
        <v>21</v>
      </c>
    </row>
    <row r="4595" spans="1:19">
      <c r="A4595" t="s">
        <v>4669</v>
      </c>
      <c r="B4595" t="s">
        <v>13</v>
      </c>
      <c r="C4595" s="4">
        <v>30</v>
      </c>
      <c r="D4595" t="s">
        <v>14</v>
      </c>
      <c r="E4595" t="s">
        <v>15</v>
      </c>
      <c r="F4595" t="s">
        <v>50</v>
      </c>
      <c r="G4595" t="s">
        <v>32</v>
      </c>
      <c r="H4595" t="s">
        <v>18</v>
      </c>
      <c r="I4595" s="9">
        <v>45600</v>
      </c>
      <c r="J4595" s="9">
        <v>45618</v>
      </c>
      <c r="K4595" s="9">
        <v>45623</v>
      </c>
      <c r="L4595" t="s">
        <v>19</v>
      </c>
      <c r="M4595" s="4">
        <v>37472</v>
      </c>
      <c r="N4595">
        <v>3.7</v>
      </c>
      <c r="O4595" t="s">
        <v>20</v>
      </c>
      <c r="P4595" s="4">
        <v>4</v>
      </c>
      <c r="Q4595" t="s">
        <v>21</v>
      </c>
      <c r="R4595" s="10" t="str">
        <f t="shared" si="142"/>
        <v>28-33</v>
      </c>
      <c r="S4595">
        <f t="shared" si="143"/>
        <v>23</v>
      </c>
    </row>
    <row r="4596" spans="1:19">
      <c r="A4596" t="s">
        <v>4670</v>
      </c>
      <c r="B4596" t="s">
        <v>13</v>
      </c>
      <c r="C4596" s="4">
        <v>22</v>
      </c>
      <c r="D4596" t="s">
        <v>14</v>
      </c>
      <c r="E4596" t="s">
        <v>65</v>
      </c>
      <c r="F4596" t="s">
        <v>16</v>
      </c>
      <c r="G4596" t="s">
        <v>27</v>
      </c>
      <c r="H4596" t="s">
        <v>18</v>
      </c>
      <c r="I4596" s="9">
        <v>45600</v>
      </c>
      <c r="J4596" s="9">
        <v>45614</v>
      </c>
      <c r="K4596" s="9">
        <v>45624</v>
      </c>
      <c r="L4596" t="s">
        <v>19</v>
      </c>
      <c r="M4596" s="4">
        <v>55000</v>
      </c>
      <c r="N4596">
        <v>4.8</v>
      </c>
      <c r="O4596" t="s">
        <v>45</v>
      </c>
      <c r="P4596" s="4">
        <v>4</v>
      </c>
      <c r="Q4596" t="s">
        <v>21</v>
      </c>
      <c r="R4596" s="10" t="str">
        <f t="shared" si="142"/>
        <v>22-27</v>
      </c>
      <c r="S4596">
        <f t="shared" si="143"/>
        <v>24</v>
      </c>
    </row>
    <row r="4597" spans="1:19">
      <c r="A4597" t="s">
        <v>4671</v>
      </c>
      <c r="B4597" t="s">
        <v>30</v>
      </c>
      <c r="C4597" s="4">
        <v>27</v>
      </c>
      <c r="D4597" t="s">
        <v>14</v>
      </c>
      <c r="E4597" t="s">
        <v>15</v>
      </c>
      <c r="F4597" t="s">
        <v>78</v>
      </c>
      <c r="G4597" t="s">
        <v>17</v>
      </c>
      <c r="H4597" t="s">
        <v>18</v>
      </c>
      <c r="I4597" s="9">
        <v>45600</v>
      </c>
      <c r="J4597" s="9">
        <v>45615</v>
      </c>
      <c r="K4597" s="9">
        <v>45625</v>
      </c>
      <c r="L4597" t="s">
        <v>38</v>
      </c>
      <c r="M4597" s="5"/>
      <c r="P4597" s="4">
        <v>4</v>
      </c>
      <c r="Q4597" t="s">
        <v>28</v>
      </c>
      <c r="R4597" s="10" t="str">
        <f t="shared" si="142"/>
        <v>22-27</v>
      </c>
      <c r="S4597">
        <f t="shared" si="143"/>
        <v>25</v>
      </c>
    </row>
    <row r="4598" spans="1:19">
      <c r="A4598" t="s">
        <v>4672</v>
      </c>
      <c r="B4598" t="s">
        <v>30</v>
      </c>
      <c r="C4598" s="4">
        <v>31</v>
      </c>
      <c r="D4598" t="s">
        <v>83</v>
      </c>
      <c r="E4598" t="s">
        <v>84</v>
      </c>
      <c r="F4598" t="s">
        <v>61</v>
      </c>
      <c r="G4598" t="s">
        <v>66</v>
      </c>
      <c r="H4598" t="s">
        <v>51</v>
      </c>
      <c r="I4598" s="9">
        <v>45600</v>
      </c>
      <c r="J4598" s="9">
        <v>45619</v>
      </c>
      <c r="K4598" s="9">
        <v>45629</v>
      </c>
      <c r="L4598" t="s">
        <v>38</v>
      </c>
      <c r="M4598" s="5"/>
      <c r="P4598" s="4">
        <v>4</v>
      </c>
      <c r="Q4598" t="s">
        <v>28</v>
      </c>
      <c r="R4598" s="10" t="str">
        <f t="shared" si="142"/>
        <v>28-33</v>
      </c>
      <c r="S4598">
        <f t="shared" si="143"/>
        <v>29</v>
      </c>
    </row>
    <row r="4599" spans="1:19">
      <c r="A4599" t="s">
        <v>4673</v>
      </c>
      <c r="B4599" t="s">
        <v>13</v>
      </c>
      <c r="C4599" s="4">
        <v>25</v>
      </c>
      <c r="D4599" t="s">
        <v>14</v>
      </c>
      <c r="E4599" t="s">
        <v>15</v>
      </c>
      <c r="F4599" t="s">
        <v>50</v>
      </c>
      <c r="G4599" t="s">
        <v>27</v>
      </c>
      <c r="H4599" t="s">
        <v>18</v>
      </c>
      <c r="I4599" s="9">
        <v>45600</v>
      </c>
      <c r="J4599" s="9">
        <v>45622</v>
      </c>
      <c r="K4599" s="9">
        <v>45633</v>
      </c>
      <c r="L4599" t="s">
        <v>75</v>
      </c>
      <c r="M4599" s="5"/>
      <c r="P4599" s="4">
        <v>4</v>
      </c>
      <c r="Q4599" t="s">
        <v>21</v>
      </c>
      <c r="R4599" s="10" t="str">
        <f t="shared" si="142"/>
        <v>22-27</v>
      </c>
      <c r="S4599">
        <f t="shared" si="143"/>
        <v>33</v>
      </c>
    </row>
    <row r="4600" spans="1:19">
      <c r="A4600" t="s">
        <v>4674</v>
      </c>
      <c r="B4600" t="s">
        <v>13</v>
      </c>
      <c r="C4600" s="4">
        <v>35</v>
      </c>
      <c r="D4600" t="s">
        <v>24</v>
      </c>
      <c r="E4600" t="s">
        <v>43</v>
      </c>
      <c r="F4600" t="s">
        <v>78</v>
      </c>
      <c r="G4600" t="s">
        <v>27</v>
      </c>
      <c r="H4600" t="s">
        <v>37</v>
      </c>
      <c r="I4600" s="9">
        <v>45601</v>
      </c>
      <c r="J4600" s="9">
        <v>45616</v>
      </c>
      <c r="K4600" s="9">
        <v>45620</v>
      </c>
      <c r="L4600" t="s">
        <v>19</v>
      </c>
      <c r="M4600" s="4">
        <v>60790</v>
      </c>
      <c r="N4600">
        <v>3.7</v>
      </c>
      <c r="O4600" t="s">
        <v>45</v>
      </c>
      <c r="P4600" s="4">
        <v>1</v>
      </c>
      <c r="Q4600" t="s">
        <v>28</v>
      </c>
      <c r="R4600" s="10" t="str">
        <f t="shared" si="142"/>
        <v>34-39</v>
      </c>
      <c r="S4600">
        <f t="shared" si="143"/>
        <v>19</v>
      </c>
    </row>
    <row r="4601" spans="1:19">
      <c r="A4601" t="s">
        <v>4675</v>
      </c>
      <c r="B4601" t="s">
        <v>13</v>
      </c>
      <c r="C4601" s="4">
        <v>35</v>
      </c>
      <c r="D4601" t="s">
        <v>58</v>
      </c>
      <c r="E4601" t="s">
        <v>111</v>
      </c>
      <c r="F4601" t="s">
        <v>36</v>
      </c>
      <c r="G4601" t="s">
        <v>69</v>
      </c>
      <c r="H4601" t="s">
        <v>51</v>
      </c>
      <c r="I4601" s="9">
        <v>45601</v>
      </c>
      <c r="J4601" s="9">
        <v>45620</v>
      </c>
      <c r="K4601" s="9">
        <v>45632</v>
      </c>
      <c r="L4601" t="s">
        <v>38</v>
      </c>
      <c r="M4601" s="5"/>
      <c r="P4601" s="4">
        <v>4</v>
      </c>
      <c r="Q4601" t="s">
        <v>28</v>
      </c>
      <c r="R4601" s="10" t="str">
        <f t="shared" si="142"/>
        <v>34-39</v>
      </c>
      <c r="S4601">
        <f t="shared" si="143"/>
        <v>31</v>
      </c>
    </row>
    <row r="4602" spans="1:19">
      <c r="A4602" t="s">
        <v>4676</v>
      </c>
      <c r="B4602" t="s">
        <v>13</v>
      </c>
      <c r="C4602" s="4">
        <v>22</v>
      </c>
      <c r="D4602" t="s">
        <v>24</v>
      </c>
      <c r="E4602" t="s">
        <v>43</v>
      </c>
      <c r="F4602" t="s">
        <v>86</v>
      </c>
      <c r="G4602" t="s">
        <v>17</v>
      </c>
      <c r="H4602" t="s">
        <v>37</v>
      </c>
      <c r="I4602" s="9">
        <v>45601</v>
      </c>
      <c r="J4602" s="9">
        <v>45615</v>
      </c>
      <c r="K4602" s="9">
        <v>45619</v>
      </c>
      <c r="L4602" t="s">
        <v>19</v>
      </c>
      <c r="M4602" s="4">
        <v>126932</v>
      </c>
      <c r="N4602">
        <v>3.8</v>
      </c>
      <c r="O4602" t="s">
        <v>20</v>
      </c>
      <c r="P4602" s="4">
        <v>4</v>
      </c>
      <c r="Q4602" t="s">
        <v>63</v>
      </c>
      <c r="R4602" s="10" t="str">
        <f t="shared" si="142"/>
        <v>22-27</v>
      </c>
      <c r="S4602">
        <f t="shared" si="143"/>
        <v>18</v>
      </c>
    </row>
    <row r="4603" spans="1:19">
      <c r="A4603" t="s">
        <v>4677</v>
      </c>
      <c r="B4603" t="s">
        <v>30</v>
      </c>
      <c r="C4603" s="4">
        <v>30</v>
      </c>
      <c r="D4603" t="s">
        <v>14</v>
      </c>
      <c r="E4603" t="s">
        <v>65</v>
      </c>
      <c r="F4603" t="s">
        <v>53</v>
      </c>
      <c r="G4603" t="s">
        <v>17</v>
      </c>
      <c r="H4603" t="s">
        <v>67</v>
      </c>
      <c r="I4603" s="9">
        <v>45601</v>
      </c>
      <c r="J4603" s="9">
        <v>45622</v>
      </c>
      <c r="K4603" s="9">
        <v>45634</v>
      </c>
      <c r="L4603" t="s">
        <v>19</v>
      </c>
      <c r="M4603" s="4">
        <v>58157</v>
      </c>
      <c r="N4603">
        <v>4.5999999999999996</v>
      </c>
      <c r="O4603" t="s">
        <v>20</v>
      </c>
      <c r="P4603" s="4">
        <v>5</v>
      </c>
      <c r="Q4603" t="s">
        <v>28</v>
      </c>
      <c r="R4603" s="10" t="str">
        <f t="shared" si="142"/>
        <v>28-33</v>
      </c>
      <c r="S4603">
        <f t="shared" si="143"/>
        <v>33</v>
      </c>
    </row>
    <row r="4604" spans="1:19">
      <c r="A4604" t="s">
        <v>4678</v>
      </c>
      <c r="B4604" t="s">
        <v>23</v>
      </c>
      <c r="C4604" s="4">
        <v>31</v>
      </c>
      <c r="D4604" t="s">
        <v>24</v>
      </c>
      <c r="E4604" t="s">
        <v>43</v>
      </c>
      <c r="F4604" t="s">
        <v>26</v>
      </c>
      <c r="G4604" t="s">
        <v>17</v>
      </c>
      <c r="H4604" t="s">
        <v>18</v>
      </c>
      <c r="I4604" s="9">
        <v>45601</v>
      </c>
      <c r="J4604" s="9">
        <v>45611</v>
      </c>
      <c r="K4604" s="9">
        <v>45620</v>
      </c>
      <c r="L4604" t="s">
        <v>38</v>
      </c>
      <c r="M4604" s="5"/>
      <c r="P4604" s="4">
        <v>4</v>
      </c>
      <c r="Q4604" t="s">
        <v>28</v>
      </c>
      <c r="R4604" s="10" t="str">
        <f t="shared" si="142"/>
        <v>28-33</v>
      </c>
      <c r="S4604">
        <f t="shared" si="143"/>
        <v>19</v>
      </c>
    </row>
    <row r="4605" spans="1:19">
      <c r="A4605" t="s">
        <v>4679</v>
      </c>
      <c r="B4605" t="s">
        <v>13</v>
      </c>
      <c r="C4605" s="4">
        <v>33</v>
      </c>
      <c r="D4605" t="s">
        <v>24</v>
      </c>
      <c r="E4605" t="s">
        <v>43</v>
      </c>
      <c r="F4605" t="s">
        <v>36</v>
      </c>
      <c r="G4605" t="s">
        <v>27</v>
      </c>
      <c r="H4605" t="s">
        <v>37</v>
      </c>
      <c r="I4605" s="9">
        <v>45601</v>
      </c>
      <c r="J4605" s="9">
        <v>45611</v>
      </c>
      <c r="K4605" s="9">
        <v>45615</v>
      </c>
      <c r="L4605" t="s">
        <v>56</v>
      </c>
      <c r="M4605" s="5"/>
      <c r="P4605" s="4">
        <v>5</v>
      </c>
      <c r="Q4605" t="s">
        <v>28</v>
      </c>
      <c r="R4605" s="10" t="str">
        <f t="shared" si="142"/>
        <v>28-33</v>
      </c>
      <c r="S4605">
        <f t="shared" si="143"/>
        <v>14</v>
      </c>
    </row>
    <row r="4606" spans="1:19">
      <c r="A4606" t="s">
        <v>4680</v>
      </c>
      <c r="B4606" t="s">
        <v>30</v>
      </c>
      <c r="C4606" s="4">
        <v>25</v>
      </c>
      <c r="D4606" t="s">
        <v>58</v>
      </c>
      <c r="E4606" t="s">
        <v>111</v>
      </c>
      <c r="F4606" t="s">
        <v>53</v>
      </c>
      <c r="G4606" t="s">
        <v>69</v>
      </c>
      <c r="H4606" t="s">
        <v>51</v>
      </c>
      <c r="I4606" s="9">
        <v>45601</v>
      </c>
      <c r="J4606" s="9">
        <v>45617</v>
      </c>
      <c r="K4606" s="9">
        <v>45627</v>
      </c>
      <c r="L4606" t="s">
        <v>75</v>
      </c>
      <c r="M4606" s="5"/>
      <c r="P4606" s="4">
        <v>5</v>
      </c>
      <c r="Q4606" t="s">
        <v>28</v>
      </c>
      <c r="R4606" s="10" t="str">
        <f t="shared" si="142"/>
        <v>22-27</v>
      </c>
      <c r="S4606">
        <f t="shared" si="143"/>
        <v>26</v>
      </c>
    </row>
    <row r="4607" spans="1:19">
      <c r="A4607" t="s">
        <v>4681</v>
      </c>
      <c r="B4607" t="s">
        <v>30</v>
      </c>
      <c r="C4607" s="4">
        <v>32</v>
      </c>
      <c r="D4607" t="s">
        <v>34</v>
      </c>
      <c r="E4607" t="s">
        <v>35</v>
      </c>
      <c r="F4607" t="s">
        <v>31</v>
      </c>
      <c r="G4607" t="s">
        <v>32</v>
      </c>
      <c r="H4607" t="s">
        <v>37</v>
      </c>
      <c r="I4607" s="9">
        <v>45601</v>
      </c>
      <c r="J4607" s="9">
        <v>45611</v>
      </c>
      <c r="K4607" s="9">
        <v>45615</v>
      </c>
      <c r="L4607" t="s">
        <v>38</v>
      </c>
      <c r="M4607" s="5"/>
      <c r="P4607" s="4">
        <v>3</v>
      </c>
      <c r="Q4607" t="s">
        <v>28</v>
      </c>
      <c r="R4607" s="10" t="str">
        <f t="shared" si="142"/>
        <v>28-33</v>
      </c>
      <c r="S4607">
        <f t="shared" si="143"/>
        <v>14</v>
      </c>
    </row>
    <row r="4608" spans="1:19">
      <c r="A4608" t="s">
        <v>4682</v>
      </c>
      <c r="B4608" t="s">
        <v>30</v>
      </c>
      <c r="C4608" s="4">
        <v>29</v>
      </c>
      <c r="D4608" t="s">
        <v>34</v>
      </c>
      <c r="E4608" t="s">
        <v>47</v>
      </c>
      <c r="F4608" t="s">
        <v>106</v>
      </c>
      <c r="G4608" t="s">
        <v>17</v>
      </c>
      <c r="H4608" t="s">
        <v>37</v>
      </c>
      <c r="I4608" s="9">
        <v>45602</v>
      </c>
      <c r="J4608" s="9">
        <v>45617</v>
      </c>
      <c r="K4608" s="9">
        <v>45629</v>
      </c>
      <c r="L4608" t="s">
        <v>19</v>
      </c>
      <c r="M4608" s="4">
        <v>171495</v>
      </c>
      <c r="N4608">
        <v>4.0999999999999996</v>
      </c>
      <c r="O4608" t="s">
        <v>20</v>
      </c>
      <c r="P4608" s="5"/>
      <c r="Q4608" t="s">
        <v>28</v>
      </c>
      <c r="R4608" s="10" t="str">
        <f t="shared" si="142"/>
        <v>28-33</v>
      </c>
      <c r="S4608">
        <f t="shared" si="143"/>
        <v>27</v>
      </c>
    </row>
    <row r="4609" spans="1:19">
      <c r="A4609" t="s">
        <v>4683</v>
      </c>
      <c r="B4609" t="s">
        <v>13</v>
      </c>
      <c r="C4609" s="4">
        <v>34</v>
      </c>
      <c r="D4609" t="s">
        <v>14</v>
      </c>
      <c r="E4609" t="s">
        <v>15</v>
      </c>
      <c r="F4609" t="s">
        <v>26</v>
      </c>
      <c r="G4609" t="s">
        <v>69</v>
      </c>
      <c r="H4609" t="s">
        <v>18</v>
      </c>
      <c r="I4609" s="9">
        <v>45602</v>
      </c>
      <c r="J4609" s="9">
        <v>45621</v>
      </c>
      <c r="K4609" s="9">
        <v>45630</v>
      </c>
      <c r="L4609" t="s">
        <v>19</v>
      </c>
      <c r="M4609" s="4">
        <v>70633</v>
      </c>
      <c r="N4609">
        <v>3.7</v>
      </c>
      <c r="O4609" t="s">
        <v>20</v>
      </c>
      <c r="P4609" s="4">
        <v>4</v>
      </c>
      <c r="Q4609" t="s">
        <v>28</v>
      </c>
      <c r="R4609" s="10" t="str">
        <f t="shared" si="142"/>
        <v>34-39</v>
      </c>
      <c r="S4609">
        <f t="shared" si="143"/>
        <v>28</v>
      </c>
    </row>
    <row r="4610" spans="1:19">
      <c r="A4610" t="s">
        <v>4684</v>
      </c>
      <c r="B4610" t="s">
        <v>23</v>
      </c>
      <c r="C4610" s="4">
        <v>34</v>
      </c>
      <c r="D4610" t="s">
        <v>129</v>
      </c>
      <c r="E4610" t="s">
        <v>130</v>
      </c>
      <c r="F4610" t="s">
        <v>31</v>
      </c>
      <c r="G4610" t="s">
        <v>17</v>
      </c>
      <c r="H4610" t="s">
        <v>18</v>
      </c>
      <c r="I4610" s="9">
        <v>45603</v>
      </c>
      <c r="J4610" s="9">
        <v>45618</v>
      </c>
      <c r="K4610" s="9">
        <v>45630</v>
      </c>
      <c r="L4610" t="s">
        <v>19</v>
      </c>
      <c r="M4610" s="4">
        <v>66593</v>
      </c>
      <c r="N4610">
        <v>3.9</v>
      </c>
      <c r="O4610" t="s">
        <v>20</v>
      </c>
      <c r="P4610" s="4">
        <v>5</v>
      </c>
      <c r="Q4610" t="s">
        <v>63</v>
      </c>
      <c r="R4610" s="10" t="str">
        <f t="shared" si="142"/>
        <v>34-39</v>
      </c>
      <c r="S4610">
        <f t="shared" si="143"/>
        <v>27</v>
      </c>
    </row>
    <row r="4611" spans="1:19">
      <c r="A4611" t="s">
        <v>4685</v>
      </c>
      <c r="B4611" t="s">
        <v>13</v>
      </c>
      <c r="C4611" s="4">
        <v>26</v>
      </c>
      <c r="D4611" t="s">
        <v>14</v>
      </c>
      <c r="E4611" t="s">
        <v>15</v>
      </c>
      <c r="F4611" t="s">
        <v>78</v>
      </c>
      <c r="G4611" t="s">
        <v>17</v>
      </c>
      <c r="H4611" t="s">
        <v>37</v>
      </c>
      <c r="I4611" s="9">
        <v>45603</v>
      </c>
      <c r="J4611" s="9">
        <v>45613</v>
      </c>
      <c r="K4611" s="9">
        <v>45624</v>
      </c>
      <c r="L4611" t="s">
        <v>56</v>
      </c>
      <c r="M4611" s="5"/>
      <c r="P4611" s="4">
        <v>4</v>
      </c>
      <c r="Q4611" t="s">
        <v>28</v>
      </c>
      <c r="R4611" s="10" t="str">
        <f t="shared" ref="R4611:R4674" si="144">IF(AND(C4611&gt;=22,C4611&lt;=27),"22-27",
 IF(AND(C4611&gt;=28,C4611&lt;=33),"28-33",
 IF(AND(C4611&gt;=34,C4611&lt;=39),"34-39",
 IF(AND(C4611&gt;=40,C4611&lt;=45),"40-45",
 IF(AND(C4611&gt;=46,C4611&lt;=51),"46-51",
 IF(AND(C4611&gt;=52,C4611&lt;=57),"52-57","Other"))))))</f>
        <v>22-27</v>
      </c>
      <c r="S4611">
        <f t="shared" ref="S4611:S4674" si="145">K4611-I4611</f>
        <v>21</v>
      </c>
    </row>
    <row r="4612" spans="1:19">
      <c r="A4612" t="s">
        <v>4686</v>
      </c>
      <c r="B4612" t="s">
        <v>13</v>
      </c>
      <c r="C4612" s="4">
        <v>31</v>
      </c>
      <c r="D4612" t="s">
        <v>14</v>
      </c>
      <c r="E4612" t="s">
        <v>65</v>
      </c>
      <c r="F4612" t="s">
        <v>78</v>
      </c>
      <c r="G4612" t="s">
        <v>66</v>
      </c>
      <c r="H4612" t="s">
        <v>18</v>
      </c>
      <c r="I4612" s="9">
        <v>45603</v>
      </c>
      <c r="J4612" s="9">
        <v>45622</v>
      </c>
      <c r="K4612" s="9">
        <v>45630</v>
      </c>
      <c r="L4612" t="s">
        <v>19</v>
      </c>
      <c r="M4612" s="4">
        <v>58868</v>
      </c>
      <c r="N4612">
        <v>4.7</v>
      </c>
      <c r="O4612" t="s">
        <v>20</v>
      </c>
      <c r="P4612" s="4">
        <v>4</v>
      </c>
      <c r="Q4612" t="s">
        <v>28</v>
      </c>
      <c r="R4612" s="10" t="str">
        <f t="shared" si="144"/>
        <v>28-33</v>
      </c>
      <c r="S4612">
        <f t="shared" si="145"/>
        <v>27</v>
      </c>
    </row>
    <row r="4613" spans="1:19">
      <c r="A4613" t="s">
        <v>4687</v>
      </c>
      <c r="B4613" t="s">
        <v>13</v>
      </c>
      <c r="C4613" s="4">
        <v>30</v>
      </c>
      <c r="D4613" t="s">
        <v>34</v>
      </c>
      <c r="E4613" t="s">
        <v>47</v>
      </c>
      <c r="F4613" t="s">
        <v>93</v>
      </c>
      <c r="G4613" t="s">
        <v>27</v>
      </c>
      <c r="H4613" t="s">
        <v>48</v>
      </c>
      <c r="I4613" s="9">
        <v>45603</v>
      </c>
      <c r="J4613" s="9">
        <v>45619</v>
      </c>
      <c r="K4613" s="9">
        <v>45628</v>
      </c>
      <c r="L4613" t="s">
        <v>19</v>
      </c>
      <c r="M4613" s="4">
        <v>132065</v>
      </c>
      <c r="N4613">
        <v>3.9</v>
      </c>
      <c r="O4613" t="s">
        <v>45</v>
      </c>
      <c r="P4613" s="4">
        <v>5</v>
      </c>
      <c r="Q4613" t="s">
        <v>28</v>
      </c>
      <c r="R4613" s="10" t="str">
        <f t="shared" si="144"/>
        <v>28-33</v>
      </c>
      <c r="S4613">
        <f t="shared" si="145"/>
        <v>25</v>
      </c>
    </row>
    <row r="4614" spans="1:19">
      <c r="A4614" t="s">
        <v>4688</v>
      </c>
      <c r="B4614" t="s">
        <v>13</v>
      </c>
      <c r="C4614" s="4">
        <v>25</v>
      </c>
      <c r="D4614" t="s">
        <v>14</v>
      </c>
      <c r="E4614" t="s">
        <v>65</v>
      </c>
      <c r="F4614" t="s">
        <v>106</v>
      </c>
      <c r="G4614" t="s">
        <v>27</v>
      </c>
      <c r="H4614" t="s">
        <v>37</v>
      </c>
      <c r="I4614" s="9">
        <v>45603</v>
      </c>
      <c r="J4614" s="9">
        <v>45624</v>
      </c>
      <c r="K4614" s="9">
        <v>45629</v>
      </c>
      <c r="L4614" t="s">
        <v>19</v>
      </c>
      <c r="M4614" s="4">
        <v>189913</v>
      </c>
      <c r="N4614">
        <v>4.9000000000000004</v>
      </c>
      <c r="O4614" t="s">
        <v>45</v>
      </c>
      <c r="P4614" s="4">
        <v>3</v>
      </c>
      <c r="Q4614" t="s">
        <v>21</v>
      </c>
      <c r="R4614" s="10" t="str">
        <f t="shared" si="144"/>
        <v>22-27</v>
      </c>
      <c r="S4614">
        <f t="shared" si="145"/>
        <v>26</v>
      </c>
    </row>
    <row r="4615" spans="1:19">
      <c r="A4615" t="s">
        <v>4689</v>
      </c>
      <c r="B4615" t="s">
        <v>13</v>
      </c>
      <c r="C4615" s="4">
        <v>33</v>
      </c>
      <c r="D4615" t="s">
        <v>34</v>
      </c>
      <c r="E4615" t="s">
        <v>35</v>
      </c>
      <c r="F4615" t="s">
        <v>53</v>
      </c>
      <c r="G4615" t="s">
        <v>27</v>
      </c>
      <c r="H4615" t="s">
        <v>18</v>
      </c>
      <c r="I4615" s="9">
        <v>45603</v>
      </c>
      <c r="J4615" s="9">
        <v>45619</v>
      </c>
      <c r="K4615" s="9">
        <v>45624</v>
      </c>
      <c r="L4615" t="s">
        <v>19</v>
      </c>
      <c r="M4615" s="4">
        <v>64740</v>
      </c>
      <c r="N4615">
        <v>3.6</v>
      </c>
      <c r="O4615" t="s">
        <v>20</v>
      </c>
      <c r="P4615" s="4">
        <v>3</v>
      </c>
      <c r="Q4615" t="s">
        <v>28</v>
      </c>
      <c r="R4615" s="10" t="str">
        <f t="shared" si="144"/>
        <v>28-33</v>
      </c>
      <c r="S4615">
        <f t="shared" si="145"/>
        <v>21</v>
      </c>
    </row>
    <row r="4616" spans="1:19">
      <c r="A4616" t="s">
        <v>4690</v>
      </c>
      <c r="B4616" t="s">
        <v>13</v>
      </c>
      <c r="C4616" s="4">
        <v>32</v>
      </c>
      <c r="D4616" t="s">
        <v>14</v>
      </c>
      <c r="E4616" t="s">
        <v>15</v>
      </c>
      <c r="F4616" t="s">
        <v>50</v>
      </c>
      <c r="G4616" t="s">
        <v>66</v>
      </c>
      <c r="H4616" t="s">
        <v>67</v>
      </c>
      <c r="I4616" s="9">
        <v>45604</v>
      </c>
      <c r="J4616" s="9">
        <v>45613</v>
      </c>
      <c r="K4616" s="9">
        <v>45618</v>
      </c>
      <c r="L4616" t="s">
        <v>19</v>
      </c>
      <c r="M4616" s="4">
        <v>41302</v>
      </c>
      <c r="N4616">
        <v>4.7</v>
      </c>
      <c r="O4616" t="s">
        <v>20</v>
      </c>
      <c r="P4616" s="4">
        <v>5</v>
      </c>
      <c r="Q4616" t="s">
        <v>28</v>
      </c>
      <c r="R4616" s="10" t="str">
        <f t="shared" si="144"/>
        <v>28-33</v>
      </c>
      <c r="S4616">
        <f t="shared" si="145"/>
        <v>14</v>
      </c>
    </row>
    <row r="4617" spans="1:19">
      <c r="A4617" t="s">
        <v>4691</v>
      </c>
      <c r="B4617" t="s">
        <v>13</v>
      </c>
      <c r="C4617" s="4">
        <v>24</v>
      </c>
      <c r="D4617" t="s">
        <v>231</v>
      </c>
      <c r="E4617" t="s">
        <v>551</v>
      </c>
      <c r="F4617" t="s">
        <v>61</v>
      </c>
      <c r="G4617" t="s">
        <v>17</v>
      </c>
      <c r="H4617" t="s">
        <v>67</v>
      </c>
      <c r="I4617" s="9">
        <v>45604</v>
      </c>
      <c r="J4617" s="9">
        <v>45623</v>
      </c>
      <c r="K4617" s="9">
        <v>45635</v>
      </c>
      <c r="L4617" t="s">
        <v>56</v>
      </c>
      <c r="M4617" s="5"/>
      <c r="P4617" s="4">
        <v>4</v>
      </c>
      <c r="Q4617" t="s">
        <v>28</v>
      </c>
      <c r="R4617" s="10" t="str">
        <f t="shared" si="144"/>
        <v>22-27</v>
      </c>
      <c r="S4617">
        <f t="shared" si="145"/>
        <v>31</v>
      </c>
    </row>
    <row r="4618" spans="1:19">
      <c r="A4618" t="s">
        <v>4692</v>
      </c>
      <c r="B4618" t="s">
        <v>30</v>
      </c>
      <c r="C4618" s="4">
        <v>26</v>
      </c>
      <c r="D4618" t="s">
        <v>14</v>
      </c>
      <c r="E4618" t="s">
        <v>15</v>
      </c>
      <c r="F4618" t="s">
        <v>26</v>
      </c>
      <c r="G4618" t="s">
        <v>27</v>
      </c>
      <c r="H4618" t="s">
        <v>37</v>
      </c>
      <c r="I4618" s="9">
        <v>45604</v>
      </c>
      <c r="J4618" s="9">
        <v>45615</v>
      </c>
      <c r="K4618" s="9">
        <v>45620</v>
      </c>
      <c r="L4618" t="s">
        <v>19</v>
      </c>
      <c r="M4618" s="4">
        <v>55065</v>
      </c>
      <c r="N4618">
        <v>3.5</v>
      </c>
      <c r="O4618" t="s">
        <v>45</v>
      </c>
      <c r="P4618" s="4">
        <v>4</v>
      </c>
      <c r="Q4618" t="s">
        <v>28</v>
      </c>
      <c r="R4618" s="10" t="str">
        <f t="shared" si="144"/>
        <v>22-27</v>
      </c>
      <c r="S4618">
        <f t="shared" si="145"/>
        <v>16</v>
      </c>
    </row>
    <row r="4619" spans="1:19">
      <c r="A4619" t="s">
        <v>4693</v>
      </c>
      <c r="B4619" t="s">
        <v>30</v>
      </c>
      <c r="C4619" s="4">
        <v>31</v>
      </c>
      <c r="D4619" t="s">
        <v>14</v>
      </c>
      <c r="E4619" t="s">
        <v>15</v>
      </c>
      <c r="F4619" t="s">
        <v>96</v>
      </c>
      <c r="G4619" t="s">
        <v>27</v>
      </c>
      <c r="H4619" t="s">
        <v>48</v>
      </c>
      <c r="I4619" s="9">
        <v>45605</v>
      </c>
      <c r="J4619" s="9">
        <v>45620</v>
      </c>
      <c r="K4619" s="9">
        <v>45632</v>
      </c>
      <c r="L4619" t="s">
        <v>19</v>
      </c>
      <c r="M4619" s="4">
        <v>38362</v>
      </c>
      <c r="N4619">
        <v>5</v>
      </c>
      <c r="O4619" t="s">
        <v>20</v>
      </c>
      <c r="P4619" s="4">
        <v>4</v>
      </c>
      <c r="Q4619" t="s">
        <v>28</v>
      </c>
      <c r="R4619" s="10" t="str">
        <f t="shared" si="144"/>
        <v>28-33</v>
      </c>
      <c r="S4619">
        <f t="shared" si="145"/>
        <v>27</v>
      </c>
    </row>
    <row r="4620" spans="1:19">
      <c r="A4620" t="s">
        <v>4694</v>
      </c>
      <c r="B4620" t="s">
        <v>13</v>
      </c>
      <c r="C4620" s="4">
        <v>27</v>
      </c>
      <c r="D4620" t="s">
        <v>24</v>
      </c>
      <c r="E4620" t="s">
        <v>25</v>
      </c>
      <c r="F4620" t="s">
        <v>86</v>
      </c>
      <c r="G4620" t="s">
        <v>27</v>
      </c>
      <c r="H4620" t="s">
        <v>48</v>
      </c>
      <c r="I4620" s="9">
        <v>45605</v>
      </c>
      <c r="J4620" s="9">
        <v>45620</v>
      </c>
      <c r="K4620" s="9">
        <v>45626</v>
      </c>
      <c r="L4620" t="s">
        <v>19</v>
      </c>
      <c r="M4620" s="4">
        <v>136151</v>
      </c>
      <c r="N4620">
        <v>4.2</v>
      </c>
      <c r="O4620" t="s">
        <v>20</v>
      </c>
      <c r="P4620" s="4">
        <v>5</v>
      </c>
      <c r="Q4620" t="s">
        <v>28</v>
      </c>
      <c r="R4620" s="10" t="str">
        <f t="shared" si="144"/>
        <v>22-27</v>
      </c>
      <c r="S4620">
        <f t="shared" si="145"/>
        <v>21</v>
      </c>
    </row>
    <row r="4621" spans="1:19">
      <c r="A4621" t="s">
        <v>4695</v>
      </c>
      <c r="B4621" t="s">
        <v>30</v>
      </c>
      <c r="C4621" s="4">
        <v>28</v>
      </c>
      <c r="D4621" t="s">
        <v>129</v>
      </c>
      <c r="E4621" t="s">
        <v>205</v>
      </c>
      <c r="F4621" t="s">
        <v>93</v>
      </c>
      <c r="G4621" t="s">
        <v>27</v>
      </c>
      <c r="H4621" t="s">
        <v>51</v>
      </c>
      <c r="I4621" s="9">
        <v>45605</v>
      </c>
      <c r="J4621" s="9">
        <v>45613</v>
      </c>
      <c r="K4621" s="9">
        <v>45625</v>
      </c>
      <c r="L4621" t="s">
        <v>75</v>
      </c>
      <c r="M4621" s="5"/>
      <c r="P4621" s="5"/>
      <c r="Q4621" t="s">
        <v>28</v>
      </c>
      <c r="R4621" s="10" t="str">
        <f t="shared" si="144"/>
        <v>28-33</v>
      </c>
      <c r="S4621">
        <f t="shared" si="145"/>
        <v>20</v>
      </c>
    </row>
    <row r="4622" spans="1:19">
      <c r="A4622" t="s">
        <v>4696</v>
      </c>
      <c r="B4622" t="s">
        <v>30</v>
      </c>
      <c r="C4622" s="4">
        <v>36</v>
      </c>
      <c r="D4622" t="s">
        <v>14</v>
      </c>
      <c r="E4622" t="s">
        <v>65</v>
      </c>
      <c r="F4622" t="s">
        <v>36</v>
      </c>
      <c r="G4622" t="s">
        <v>69</v>
      </c>
      <c r="H4622" t="s">
        <v>37</v>
      </c>
      <c r="I4622" s="9">
        <v>45605</v>
      </c>
      <c r="J4622" s="9">
        <v>45624</v>
      </c>
      <c r="K4622" s="9">
        <v>45629</v>
      </c>
      <c r="L4622" t="s">
        <v>38</v>
      </c>
      <c r="M4622" s="5"/>
      <c r="P4622" s="4">
        <v>5</v>
      </c>
      <c r="Q4622" t="s">
        <v>28</v>
      </c>
      <c r="R4622" s="10" t="str">
        <f t="shared" si="144"/>
        <v>34-39</v>
      </c>
      <c r="S4622">
        <f t="shared" si="145"/>
        <v>24</v>
      </c>
    </row>
    <row r="4623" spans="1:19">
      <c r="A4623" t="s">
        <v>4697</v>
      </c>
      <c r="B4623" t="s">
        <v>30</v>
      </c>
      <c r="C4623" s="4">
        <v>42</v>
      </c>
      <c r="D4623" t="s">
        <v>24</v>
      </c>
      <c r="E4623" t="s">
        <v>43</v>
      </c>
      <c r="F4623" t="s">
        <v>53</v>
      </c>
      <c r="G4623" t="s">
        <v>32</v>
      </c>
      <c r="H4623" t="s">
        <v>37</v>
      </c>
      <c r="I4623" s="9">
        <v>45606</v>
      </c>
      <c r="J4623" s="9">
        <v>45616</v>
      </c>
      <c r="K4623" s="9">
        <v>45627</v>
      </c>
      <c r="L4623" t="s">
        <v>56</v>
      </c>
      <c r="M4623" s="5"/>
      <c r="P4623" s="4">
        <v>4</v>
      </c>
      <c r="Q4623" t="s">
        <v>28</v>
      </c>
      <c r="R4623" s="10" t="str">
        <f t="shared" si="144"/>
        <v>40-45</v>
      </c>
      <c r="S4623">
        <f t="shared" si="145"/>
        <v>21</v>
      </c>
    </row>
    <row r="4624" spans="1:19">
      <c r="A4624" t="s">
        <v>4698</v>
      </c>
      <c r="B4624" t="s">
        <v>13</v>
      </c>
      <c r="C4624" s="4">
        <v>38</v>
      </c>
      <c r="D4624" t="s">
        <v>24</v>
      </c>
      <c r="E4624" t="s">
        <v>25</v>
      </c>
      <c r="F4624" t="s">
        <v>93</v>
      </c>
      <c r="G4624" t="s">
        <v>69</v>
      </c>
      <c r="H4624" t="s">
        <v>37</v>
      </c>
      <c r="I4624" s="9">
        <v>45607</v>
      </c>
      <c r="J4624" s="9">
        <v>45623</v>
      </c>
      <c r="K4624" s="9">
        <v>45630</v>
      </c>
      <c r="L4624" t="s">
        <v>19</v>
      </c>
      <c r="M4624" s="4">
        <v>139070</v>
      </c>
      <c r="N4624">
        <v>4.4000000000000004</v>
      </c>
      <c r="O4624" t="s">
        <v>20</v>
      </c>
      <c r="P4624" s="4">
        <v>5</v>
      </c>
      <c r="Q4624" t="s">
        <v>21</v>
      </c>
      <c r="R4624" s="10" t="str">
        <f t="shared" si="144"/>
        <v>34-39</v>
      </c>
      <c r="S4624">
        <f t="shared" si="145"/>
        <v>23</v>
      </c>
    </row>
    <row r="4625" spans="1:19">
      <c r="A4625" t="s">
        <v>4699</v>
      </c>
      <c r="B4625" t="s">
        <v>30</v>
      </c>
      <c r="C4625" s="4">
        <v>31</v>
      </c>
      <c r="D4625" t="s">
        <v>58</v>
      </c>
      <c r="E4625" t="s">
        <v>111</v>
      </c>
      <c r="F4625" t="s">
        <v>53</v>
      </c>
      <c r="G4625" t="s">
        <v>17</v>
      </c>
      <c r="H4625" t="s">
        <v>37</v>
      </c>
      <c r="I4625" s="9">
        <v>45607</v>
      </c>
      <c r="J4625" s="9">
        <v>45620</v>
      </c>
      <c r="K4625" s="9">
        <v>45625</v>
      </c>
      <c r="L4625" t="s">
        <v>38</v>
      </c>
      <c r="M4625" s="5"/>
      <c r="P4625" s="4">
        <v>4</v>
      </c>
      <c r="Q4625" t="s">
        <v>28</v>
      </c>
      <c r="R4625" s="10" t="str">
        <f t="shared" si="144"/>
        <v>28-33</v>
      </c>
      <c r="S4625">
        <f t="shared" si="145"/>
        <v>18</v>
      </c>
    </row>
    <row r="4626" spans="1:19">
      <c r="A4626" t="s">
        <v>4700</v>
      </c>
      <c r="B4626" t="s">
        <v>23</v>
      </c>
      <c r="C4626" s="4">
        <v>31</v>
      </c>
      <c r="D4626" t="s">
        <v>14</v>
      </c>
      <c r="E4626" t="s">
        <v>15</v>
      </c>
      <c r="F4626" t="s">
        <v>44</v>
      </c>
      <c r="G4626" t="s">
        <v>17</v>
      </c>
      <c r="H4626" t="s">
        <v>37</v>
      </c>
      <c r="I4626" s="9">
        <v>45607</v>
      </c>
      <c r="J4626" s="9">
        <v>45629</v>
      </c>
      <c r="K4626" s="9">
        <v>45639</v>
      </c>
      <c r="L4626" t="s">
        <v>19</v>
      </c>
      <c r="M4626" s="4">
        <v>57699</v>
      </c>
      <c r="N4626">
        <v>4.7</v>
      </c>
      <c r="O4626" t="s">
        <v>45</v>
      </c>
      <c r="P4626" s="4">
        <v>5</v>
      </c>
      <c r="Q4626" t="s">
        <v>28</v>
      </c>
      <c r="R4626" s="10" t="str">
        <f t="shared" si="144"/>
        <v>28-33</v>
      </c>
      <c r="S4626">
        <f t="shared" si="145"/>
        <v>32</v>
      </c>
    </row>
    <row r="4627" spans="1:19">
      <c r="A4627" t="s">
        <v>4701</v>
      </c>
      <c r="B4627" t="s">
        <v>30</v>
      </c>
      <c r="C4627" s="4">
        <v>23</v>
      </c>
      <c r="D4627" t="s">
        <v>24</v>
      </c>
      <c r="E4627" t="s">
        <v>25</v>
      </c>
      <c r="F4627" t="s">
        <v>36</v>
      </c>
      <c r="G4627" t="s">
        <v>17</v>
      </c>
      <c r="H4627" t="s">
        <v>48</v>
      </c>
      <c r="I4627" s="9">
        <v>45607</v>
      </c>
      <c r="J4627" s="9">
        <v>45616</v>
      </c>
      <c r="K4627" s="9">
        <v>45624</v>
      </c>
      <c r="L4627" t="s">
        <v>38</v>
      </c>
      <c r="M4627" s="5"/>
      <c r="P4627" s="4">
        <v>3</v>
      </c>
      <c r="Q4627" t="s">
        <v>28</v>
      </c>
      <c r="R4627" s="10" t="str">
        <f t="shared" si="144"/>
        <v>22-27</v>
      </c>
      <c r="S4627">
        <f t="shared" si="145"/>
        <v>17</v>
      </c>
    </row>
    <row r="4628" spans="1:19">
      <c r="A4628" t="s">
        <v>4702</v>
      </c>
      <c r="B4628" t="s">
        <v>13</v>
      </c>
      <c r="C4628" s="4">
        <v>40</v>
      </c>
      <c r="D4628" t="s">
        <v>40</v>
      </c>
      <c r="E4628" t="s">
        <v>41</v>
      </c>
      <c r="F4628" t="s">
        <v>26</v>
      </c>
      <c r="G4628" t="s">
        <v>69</v>
      </c>
      <c r="H4628" t="s">
        <v>37</v>
      </c>
      <c r="I4628" s="9">
        <v>45607</v>
      </c>
      <c r="J4628" s="9">
        <v>45624</v>
      </c>
      <c r="K4628" s="9">
        <v>45635</v>
      </c>
      <c r="L4628" t="s">
        <v>38</v>
      </c>
      <c r="M4628" s="5"/>
      <c r="P4628" s="4">
        <v>5</v>
      </c>
      <c r="Q4628" t="s">
        <v>28</v>
      </c>
      <c r="R4628" s="10" t="str">
        <f t="shared" si="144"/>
        <v>40-45</v>
      </c>
      <c r="S4628">
        <f t="shared" si="145"/>
        <v>28</v>
      </c>
    </row>
    <row r="4629" spans="1:19">
      <c r="A4629" t="s">
        <v>4703</v>
      </c>
      <c r="B4629" t="s">
        <v>13</v>
      </c>
      <c r="C4629" s="4">
        <v>24</v>
      </c>
      <c r="D4629" t="s">
        <v>34</v>
      </c>
      <c r="E4629" t="s">
        <v>47</v>
      </c>
      <c r="F4629" t="s">
        <v>53</v>
      </c>
      <c r="G4629" t="s">
        <v>66</v>
      </c>
      <c r="H4629" t="s">
        <v>48</v>
      </c>
      <c r="I4629" s="9">
        <v>45607</v>
      </c>
      <c r="J4629" s="9">
        <v>45628</v>
      </c>
      <c r="K4629" s="9">
        <v>45639</v>
      </c>
      <c r="L4629" t="s">
        <v>19</v>
      </c>
      <c r="M4629" s="4">
        <v>68855</v>
      </c>
      <c r="N4629">
        <v>3.8</v>
      </c>
      <c r="O4629" t="s">
        <v>20</v>
      </c>
      <c r="P4629" s="4">
        <v>4</v>
      </c>
      <c r="Q4629" t="s">
        <v>28</v>
      </c>
      <c r="R4629" s="10" t="str">
        <f t="shared" si="144"/>
        <v>22-27</v>
      </c>
      <c r="S4629">
        <f t="shared" si="145"/>
        <v>32</v>
      </c>
    </row>
    <row r="4630" spans="1:19">
      <c r="A4630" t="s">
        <v>4704</v>
      </c>
      <c r="B4630" t="s">
        <v>30</v>
      </c>
      <c r="C4630" s="4">
        <v>23</v>
      </c>
      <c r="D4630" t="s">
        <v>24</v>
      </c>
      <c r="E4630" t="s">
        <v>43</v>
      </c>
      <c r="F4630" t="s">
        <v>36</v>
      </c>
      <c r="G4630" t="s">
        <v>69</v>
      </c>
      <c r="H4630" t="s">
        <v>37</v>
      </c>
      <c r="I4630" s="9">
        <v>45608</v>
      </c>
      <c r="J4630" s="9">
        <v>45622</v>
      </c>
      <c r="K4630" s="9">
        <v>45628</v>
      </c>
      <c r="L4630" t="s">
        <v>19</v>
      </c>
      <c r="M4630" s="4">
        <v>67745</v>
      </c>
      <c r="N4630">
        <v>4.3</v>
      </c>
      <c r="O4630" t="s">
        <v>20</v>
      </c>
      <c r="P4630" s="5"/>
      <c r="Q4630" t="s">
        <v>21</v>
      </c>
      <c r="R4630" s="10" t="str">
        <f t="shared" si="144"/>
        <v>22-27</v>
      </c>
      <c r="S4630">
        <f t="shared" si="145"/>
        <v>20</v>
      </c>
    </row>
    <row r="4631" spans="1:19">
      <c r="A4631" t="s">
        <v>4705</v>
      </c>
      <c r="B4631" t="s">
        <v>13</v>
      </c>
      <c r="C4631" s="4">
        <v>22</v>
      </c>
      <c r="D4631" t="s">
        <v>14</v>
      </c>
      <c r="E4631" t="s">
        <v>15</v>
      </c>
      <c r="F4631" t="s">
        <v>36</v>
      </c>
      <c r="G4631" t="s">
        <v>17</v>
      </c>
      <c r="H4631" t="s">
        <v>18</v>
      </c>
      <c r="I4631" s="9">
        <v>45608</v>
      </c>
      <c r="J4631" s="9">
        <v>45617</v>
      </c>
      <c r="K4631" s="9">
        <v>45626</v>
      </c>
      <c r="L4631" t="s">
        <v>56</v>
      </c>
      <c r="M4631" s="5"/>
      <c r="P4631" s="5"/>
      <c r="Q4631" t="s">
        <v>21</v>
      </c>
      <c r="R4631" s="10" t="str">
        <f t="shared" si="144"/>
        <v>22-27</v>
      </c>
      <c r="S4631">
        <f t="shared" si="145"/>
        <v>18</v>
      </c>
    </row>
    <row r="4632" spans="1:19">
      <c r="A4632" t="s">
        <v>4706</v>
      </c>
      <c r="B4632" t="s">
        <v>13</v>
      </c>
      <c r="C4632" s="4">
        <v>30</v>
      </c>
      <c r="D4632" t="s">
        <v>24</v>
      </c>
      <c r="E4632" t="s">
        <v>25</v>
      </c>
      <c r="F4632" t="s">
        <v>106</v>
      </c>
      <c r="G4632" t="s">
        <v>27</v>
      </c>
      <c r="H4632" t="s">
        <v>37</v>
      </c>
      <c r="I4632" s="9">
        <v>45608</v>
      </c>
      <c r="J4632" s="9">
        <v>45617</v>
      </c>
      <c r="K4632" s="9">
        <v>45622</v>
      </c>
      <c r="L4632" t="s">
        <v>19</v>
      </c>
      <c r="M4632" s="4">
        <v>191723</v>
      </c>
      <c r="N4632">
        <v>3.5</v>
      </c>
      <c r="O4632" t="s">
        <v>20</v>
      </c>
      <c r="P4632" s="4">
        <v>4</v>
      </c>
      <c r="Q4632" t="s">
        <v>28</v>
      </c>
      <c r="R4632" s="10" t="str">
        <f t="shared" si="144"/>
        <v>28-33</v>
      </c>
      <c r="S4632">
        <f t="shared" si="145"/>
        <v>14</v>
      </c>
    </row>
    <row r="4633" spans="1:19">
      <c r="A4633" t="s">
        <v>4707</v>
      </c>
      <c r="B4633" t="s">
        <v>13</v>
      </c>
      <c r="C4633" s="4">
        <v>25</v>
      </c>
      <c r="D4633" t="s">
        <v>14</v>
      </c>
      <c r="E4633" t="s">
        <v>15</v>
      </c>
      <c r="F4633" t="s">
        <v>44</v>
      </c>
      <c r="G4633" t="s">
        <v>17</v>
      </c>
      <c r="H4633" t="s">
        <v>18</v>
      </c>
      <c r="I4633" s="9">
        <v>45608</v>
      </c>
      <c r="J4633" s="9">
        <v>45621</v>
      </c>
      <c r="K4633" s="9">
        <v>45627</v>
      </c>
      <c r="L4633" t="s">
        <v>19</v>
      </c>
      <c r="M4633" s="4">
        <v>78559</v>
      </c>
      <c r="N4633">
        <v>4.3</v>
      </c>
      <c r="O4633" t="s">
        <v>20</v>
      </c>
      <c r="P4633" s="4">
        <v>4</v>
      </c>
      <c r="Q4633" t="s">
        <v>63</v>
      </c>
      <c r="R4633" s="10" t="str">
        <f t="shared" si="144"/>
        <v>22-27</v>
      </c>
      <c r="S4633">
        <f t="shared" si="145"/>
        <v>19</v>
      </c>
    </row>
    <row r="4634" spans="1:19">
      <c r="A4634" t="s">
        <v>4708</v>
      </c>
      <c r="B4634" t="s">
        <v>30</v>
      </c>
      <c r="C4634" s="4">
        <v>51</v>
      </c>
      <c r="D4634" t="s">
        <v>24</v>
      </c>
      <c r="E4634" t="s">
        <v>25</v>
      </c>
      <c r="F4634" t="s">
        <v>50</v>
      </c>
      <c r="G4634" t="s">
        <v>27</v>
      </c>
      <c r="H4634" t="s">
        <v>18</v>
      </c>
      <c r="I4634" s="9">
        <v>45608</v>
      </c>
      <c r="J4634" s="9">
        <v>45625</v>
      </c>
      <c r="K4634" s="9">
        <v>45634</v>
      </c>
      <c r="L4634" t="s">
        <v>19</v>
      </c>
      <c r="M4634" s="4">
        <v>37646</v>
      </c>
      <c r="N4634">
        <v>4.3</v>
      </c>
      <c r="O4634" t="s">
        <v>45</v>
      </c>
      <c r="P4634" s="4">
        <v>5</v>
      </c>
      <c r="Q4634" t="s">
        <v>28</v>
      </c>
      <c r="R4634" s="10" t="str">
        <f t="shared" si="144"/>
        <v>46-51</v>
      </c>
      <c r="S4634">
        <f t="shared" si="145"/>
        <v>26</v>
      </c>
    </row>
    <row r="4635" spans="1:19">
      <c r="A4635" t="s">
        <v>4709</v>
      </c>
      <c r="B4635" t="s">
        <v>30</v>
      </c>
      <c r="C4635" s="4">
        <v>25</v>
      </c>
      <c r="D4635" t="s">
        <v>34</v>
      </c>
      <c r="E4635" t="s">
        <v>35</v>
      </c>
      <c r="F4635" t="s">
        <v>53</v>
      </c>
      <c r="G4635" t="s">
        <v>27</v>
      </c>
      <c r="H4635" t="s">
        <v>18</v>
      </c>
      <c r="I4635" s="9">
        <v>45608</v>
      </c>
      <c r="J4635" s="9">
        <v>45620</v>
      </c>
      <c r="K4635" s="9">
        <v>45631</v>
      </c>
      <c r="L4635" t="s">
        <v>19</v>
      </c>
      <c r="M4635" s="4">
        <v>70078</v>
      </c>
      <c r="N4635">
        <v>4.2</v>
      </c>
      <c r="O4635" t="s">
        <v>20</v>
      </c>
      <c r="P4635" s="5"/>
      <c r="Q4635" t="s">
        <v>28</v>
      </c>
      <c r="R4635" s="10" t="str">
        <f t="shared" si="144"/>
        <v>22-27</v>
      </c>
      <c r="S4635">
        <f t="shared" si="145"/>
        <v>23</v>
      </c>
    </row>
    <row r="4636" spans="1:19">
      <c r="A4636" t="s">
        <v>4710</v>
      </c>
      <c r="B4636" t="s">
        <v>13</v>
      </c>
      <c r="C4636" s="4">
        <v>33</v>
      </c>
      <c r="D4636" t="s">
        <v>24</v>
      </c>
      <c r="E4636" t="s">
        <v>25</v>
      </c>
      <c r="F4636" t="s">
        <v>31</v>
      </c>
      <c r="G4636" t="s">
        <v>27</v>
      </c>
      <c r="H4636" t="s">
        <v>37</v>
      </c>
      <c r="I4636" s="9">
        <v>45608</v>
      </c>
      <c r="J4636" s="9">
        <v>45616</v>
      </c>
      <c r="K4636" s="9">
        <v>45628</v>
      </c>
      <c r="L4636" t="s">
        <v>38</v>
      </c>
      <c r="M4636" s="5"/>
      <c r="P4636" s="4">
        <v>3</v>
      </c>
      <c r="Q4636" t="s">
        <v>28</v>
      </c>
      <c r="R4636" s="10" t="str">
        <f t="shared" si="144"/>
        <v>28-33</v>
      </c>
      <c r="S4636">
        <f t="shared" si="145"/>
        <v>20</v>
      </c>
    </row>
    <row r="4637" spans="1:19">
      <c r="A4637" t="s">
        <v>4711</v>
      </c>
      <c r="B4637" t="s">
        <v>23</v>
      </c>
      <c r="C4637" s="4">
        <v>40</v>
      </c>
      <c r="D4637" t="s">
        <v>40</v>
      </c>
      <c r="E4637" t="s">
        <v>41</v>
      </c>
      <c r="F4637" t="s">
        <v>96</v>
      </c>
      <c r="G4637" t="s">
        <v>27</v>
      </c>
      <c r="H4637" t="s">
        <v>37</v>
      </c>
      <c r="I4637" s="9">
        <v>45609</v>
      </c>
      <c r="J4637" s="9">
        <v>45625</v>
      </c>
      <c r="K4637" s="9">
        <v>45635</v>
      </c>
      <c r="L4637" t="s">
        <v>19</v>
      </c>
      <c r="M4637" s="4">
        <v>53992</v>
      </c>
      <c r="N4637">
        <v>3.7</v>
      </c>
      <c r="O4637" t="s">
        <v>20</v>
      </c>
      <c r="P4637" s="5"/>
      <c r="Q4637" t="s">
        <v>28</v>
      </c>
      <c r="R4637" s="10" t="str">
        <f t="shared" si="144"/>
        <v>40-45</v>
      </c>
      <c r="S4637">
        <f t="shared" si="145"/>
        <v>26</v>
      </c>
    </row>
    <row r="4638" spans="1:19">
      <c r="A4638" t="s">
        <v>4712</v>
      </c>
      <c r="B4638" t="s">
        <v>13</v>
      </c>
      <c r="C4638" s="4">
        <v>36</v>
      </c>
      <c r="D4638" t="s">
        <v>14</v>
      </c>
      <c r="E4638" t="s">
        <v>15</v>
      </c>
      <c r="F4638" t="s">
        <v>50</v>
      </c>
      <c r="G4638" t="s">
        <v>17</v>
      </c>
      <c r="H4638" t="s">
        <v>18</v>
      </c>
      <c r="I4638" s="9">
        <v>45609</v>
      </c>
      <c r="J4638" s="9">
        <v>45619</v>
      </c>
      <c r="K4638" s="9">
        <v>45623</v>
      </c>
      <c r="L4638" t="s">
        <v>38</v>
      </c>
      <c r="M4638" s="5"/>
      <c r="P4638" s="5"/>
      <c r="Q4638" t="s">
        <v>28</v>
      </c>
      <c r="R4638" s="10" t="str">
        <f t="shared" si="144"/>
        <v>34-39</v>
      </c>
      <c r="S4638">
        <f t="shared" si="145"/>
        <v>14</v>
      </c>
    </row>
    <row r="4639" spans="1:19">
      <c r="A4639" t="s">
        <v>4713</v>
      </c>
      <c r="B4639" t="s">
        <v>30</v>
      </c>
      <c r="C4639" s="4">
        <v>28</v>
      </c>
      <c r="D4639" t="s">
        <v>14</v>
      </c>
      <c r="E4639" t="s">
        <v>15</v>
      </c>
      <c r="F4639" t="s">
        <v>78</v>
      </c>
      <c r="G4639" t="s">
        <v>27</v>
      </c>
      <c r="H4639" t="s">
        <v>37</v>
      </c>
      <c r="I4639" s="9">
        <v>45609</v>
      </c>
      <c r="J4639" s="9">
        <v>45618</v>
      </c>
      <c r="K4639" s="9">
        <v>45628</v>
      </c>
      <c r="L4639" t="s">
        <v>19</v>
      </c>
      <c r="M4639" s="4">
        <v>40674</v>
      </c>
      <c r="N4639">
        <v>4.5</v>
      </c>
      <c r="O4639" t="s">
        <v>20</v>
      </c>
      <c r="P4639" s="4">
        <v>4</v>
      </c>
      <c r="Q4639" t="s">
        <v>28</v>
      </c>
      <c r="R4639" s="10" t="str">
        <f t="shared" si="144"/>
        <v>28-33</v>
      </c>
      <c r="S4639">
        <f t="shared" si="145"/>
        <v>19</v>
      </c>
    </row>
    <row r="4640" spans="1:19">
      <c r="A4640" t="s">
        <v>4714</v>
      </c>
      <c r="B4640" t="s">
        <v>30</v>
      </c>
      <c r="C4640" s="4">
        <v>35</v>
      </c>
      <c r="D4640" t="s">
        <v>24</v>
      </c>
      <c r="E4640" t="s">
        <v>43</v>
      </c>
      <c r="F4640" t="s">
        <v>53</v>
      </c>
      <c r="G4640" t="s">
        <v>17</v>
      </c>
      <c r="H4640" t="s">
        <v>37</v>
      </c>
      <c r="I4640" s="9">
        <v>45609</v>
      </c>
      <c r="J4640" s="9">
        <v>45622</v>
      </c>
      <c r="K4640" s="9">
        <v>45630</v>
      </c>
      <c r="L4640" t="s">
        <v>19</v>
      </c>
      <c r="M4640" s="4">
        <v>77720</v>
      </c>
      <c r="N4640">
        <v>4.3</v>
      </c>
      <c r="O4640" t="s">
        <v>20</v>
      </c>
      <c r="P4640" s="4">
        <v>4</v>
      </c>
      <c r="Q4640" t="s">
        <v>28</v>
      </c>
      <c r="R4640" s="10" t="str">
        <f t="shared" si="144"/>
        <v>34-39</v>
      </c>
      <c r="S4640">
        <f t="shared" si="145"/>
        <v>21</v>
      </c>
    </row>
    <row r="4641" spans="1:19">
      <c r="A4641" t="s">
        <v>4715</v>
      </c>
      <c r="B4641" t="s">
        <v>30</v>
      </c>
      <c r="C4641" s="4">
        <v>29</v>
      </c>
      <c r="D4641" t="s">
        <v>14</v>
      </c>
      <c r="E4641" t="s">
        <v>15</v>
      </c>
      <c r="F4641" t="s">
        <v>36</v>
      </c>
      <c r="G4641" t="s">
        <v>27</v>
      </c>
      <c r="H4641" t="s">
        <v>37</v>
      </c>
      <c r="I4641" s="9">
        <v>45609</v>
      </c>
      <c r="J4641" s="9">
        <v>45621</v>
      </c>
      <c r="K4641" s="9">
        <v>45625</v>
      </c>
      <c r="L4641" t="s">
        <v>38</v>
      </c>
      <c r="M4641" s="5"/>
      <c r="P4641" s="4">
        <v>3</v>
      </c>
      <c r="Q4641" t="s">
        <v>28</v>
      </c>
      <c r="R4641" s="10" t="str">
        <f t="shared" si="144"/>
        <v>28-33</v>
      </c>
      <c r="S4641">
        <f t="shared" si="145"/>
        <v>16</v>
      </c>
    </row>
    <row r="4642" spans="1:19">
      <c r="A4642" t="s">
        <v>4716</v>
      </c>
      <c r="B4642" t="s">
        <v>23</v>
      </c>
      <c r="C4642" s="4">
        <v>24</v>
      </c>
      <c r="D4642" t="s">
        <v>83</v>
      </c>
      <c r="E4642" t="s">
        <v>84</v>
      </c>
      <c r="F4642" t="s">
        <v>61</v>
      </c>
      <c r="G4642" t="s">
        <v>17</v>
      </c>
      <c r="H4642" t="s">
        <v>48</v>
      </c>
      <c r="I4642" s="9">
        <v>45611</v>
      </c>
      <c r="J4642" s="9">
        <v>45624</v>
      </c>
      <c r="K4642" s="9">
        <v>45634</v>
      </c>
      <c r="L4642" t="s">
        <v>19</v>
      </c>
      <c r="M4642" s="4">
        <v>59320</v>
      </c>
      <c r="N4642">
        <v>3.5</v>
      </c>
      <c r="O4642" t="s">
        <v>20</v>
      </c>
      <c r="P4642" s="5"/>
      <c r="Q4642" t="s">
        <v>28</v>
      </c>
      <c r="R4642" s="10" t="str">
        <f t="shared" si="144"/>
        <v>22-27</v>
      </c>
      <c r="S4642">
        <f t="shared" si="145"/>
        <v>23</v>
      </c>
    </row>
    <row r="4643" spans="1:19">
      <c r="A4643" t="s">
        <v>4717</v>
      </c>
      <c r="B4643" t="s">
        <v>13</v>
      </c>
      <c r="C4643" s="4">
        <v>38</v>
      </c>
      <c r="D4643" t="s">
        <v>40</v>
      </c>
      <c r="E4643" t="s">
        <v>41</v>
      </c>
      <c r="F4643" t="s">
        <v>78</v>
      </c>
      <c r="G4643" t="s">
        <v>17</v>
      </c>
      <c r="H4643" t="s">
        <v>18</v>
      </c>
      <c r="I4643" s="9">
        <v>45611</v>
      </c>
      <c r="J4643" s="9">
        <v>45623</v>
      </c>
      <c r="K4643" s="9">
        <v>45627</v>
      </c>
      <c r="L4643" t="s">
        <v>19</v>
      </c>
      <c r="M4643" s="4">
        <v>46466</v>
      </c>
      <c r="N4643">
        <v>5</v>
      </c>
      <c r="O4643" t="s">
        <v>45</v>
      </c>
      <c r="P4643" s="4">
        <v>4</v>
      </c>
      <c r="Q4643" t="s">
        <v>21</v>
      </c>
      <c r="R4643" s="10" t="str">
        <f t="shared" si="144"/>
        <v>34-39</v>
      </c>
      <c r="S4643">
        <f t="shared" si="145"/>
        <v>16</v>
      </c>
    </row>
    <row r="4644" spans="1:19">
      <c r="A4644" t="s">
        <v>4718</v>
      </c>
      <c r="B4644" t="s">
        <v>30</v>
      </c>
      <c r="C4644" s="4">
        <v>25</v>
      </c>
      <c r="D4644" t="s">
        <v>14</v>
      </c>
      <c r="E4644" t="s">
        <v>15</v>
      </c>
      <c r="F4644" t="s">
        <v>96</v>
      </c>
      <c r="G4644" t="s">
        <v>27</v>
      </c>
      <c r="H4644" t="s">
        <v>37</v>
      </c>
      <c r="I4644" s="9">
        <v>45611</v>
      </c>
      <c r="J4644" s="9">
        <v>45623</v>
      </c>
      <c r="K4644" s="9">
        <v>45627</v>
      </c>
      <c r="L4644" t="s">
        <v>19</v>
      </c>
      <c r="M4644" s="4">
        <v>45154</v>
      </c>
      <c r="N4644">
        <v>4.0999999999999996</v>
      </c>
      <c r="O4644" t="s">
        <v>20</v>
      </c>
      <c r="P4644" s="4">
        <v>4</v>
      </c>
      <c r="Q4644" t="s">
        <v>28</v>
      </c>
      <c r="R4644" s="10" t="str">
        <f t="shared" si="144"/>
        <v>22-27</v>
      </c>
      <c r="S4644">
        <f t="shared" si="145"/>
        <v>16</v>
      </c>
    </row>
    <row r="4645" spans="1:19">
      <c r="A4645" t="s">
        <v>4719</v>
      </c>
      <c r="B4645" t="s">
        <v>13</v>
      </c>
      <c r="C4645" s="4">
        <v>28</v>
      </c>
      <c r="D4645" t="s">
        <v>14</v>
      </c>
      <c r="E4645" t="s">
        <v>15</v>
      </c>
      <c r="F4645" t="s">
        <v>36</v>
      </c>
      <c r="G4645" t="s">
        <v>32</v>
      </c>
      <c r="H4645" t="s">
        <v>37</v>
      </c>
      <c r="I4645" s="9">
        <v>45611</v>
      </c>
      <c r="J4645" s="9">
        <v>45626</v>
      </c>
      <c r="K4645" s="9">
        <v>45633</v>
      </c>
      <c r="L4645" t="s">
        <v>19</v>
      </c>
      <c r="M4645" s="5"/>
      <c r="O4645" t="s">
        <v>20</v>
      </c>
      <c r="P4645" s="4">
        <v>4</v>
      </c>
      <c r="Q4645" t="s">
        <v>28</v>
      </c>
      <c r="R4645" s="10" t="str">
        <f t="shared" si="144"/>
        <v>28-33</v>
      </c>
      <c r="S4645">
        <f t="shared" si="145"/>
        <v>22</v>
      </c>
    </row>
    <row r="4646" spans="1:19">
      <c r="A4646" t="s">
        <v>4720</v>
      </c>
      <c r="B4646" t="s">
        <v>30</v>
      </c>
      <c r="C4646" s="4">
        <v>29</v>
      </c>
      <c r="D4646" t="s">
        <v>34</v>
      </c>
      <c r="E4646" t="s">
        <v>35</v>
      </c>
      <c r="F4646" t="s">
        <v>36</v>
      </c>
      <c r="G4646" t="s">
        <v>17</v>
      </c>
      <c r="H4646" t="s">
        <v>37</v>
      </c>
      <c r="I4646" s="9">
        <v>45611</v>
      </c>
      <c r="J4646" s="9">
        <v>45619</v>
      </c>
      <c r="K4646" s="9">
        <v>45628</v>
      </c>
      <c r="L4646" t="s">
        <v>19</v>
      </c>
      <c r="M4646" s="4">
        <v>59072</v>
      </c>
      <c r="N4646">
        <v>4</v>
      </c>
      <c r="O4646" t="s">
        <v>20</v>
      </c>
      <c r="P4646" s="5"/>
      <c r="Q4646" t="s">
        <v>28</v>
      </c>
      <c r="R4646" s="10" t="str">
        <f t="shared" si="144"/>
        <v>28-33</v>
      </c>
      <c r="S4646">
        <f t="shared" si="145"/>
        <v>17</v>
      </c>
    </row>
    <row r="4647" spans="1:19">
      <c r="A4647" t="s">
        <v>4721</v>
      </c>
      <c r="B4647" t="s">
        <v>30</v>
      </c>
      <c r="C4647" s="4">
        <v>23</v>
      </c>
      <c r="D4647" t="s">
        <v>14</v>
      </c>
      <c r="E4647" t="s">
        <v>15</v>
      </c>
      <c r="F4647" t="s">
        <v>16</v>
      </c>
      <c r="G4647" t="s">
        <v>17</v>
      </c>
      <c r="H4647" t="s">
        <v>37</v>
      </c>
      <c r="I4647" s="9">
        <v>45612</v>
      </c>
      <c r="J4647" s="9">
        <v>45632</v>
      </c>
      <c r="K4647" s="9">
        <v>45642</v>
      </c>
      <c r="L4647" t="s">
        <v>19</v>
      </c>
      <c r="M4647" s="4">
        <v>53607</v>
      </c>
      <c r="N4647">
        <v>4.5</v>
      </c>
      <c r="O4647" t="s">
        <v>45</v>
      </c>
      <c r="P4647" s="4">
        <v>5</v>
      </c>
      <c r="Q4647" t="s">
        <v>21</v>
      </c>
      <c r="R4647" s="10" t="str">
        <f t="shared" si="144"/>
        <v>22-27</v>
      </c>
      <c r="S4647">
        <f t="shared" si="145"/>
        <v>30</v>
      </c>
    </row>
    <row r="4648" spans="1:19">
      <c r="A4648" t="s">
        <v>4722</v>
      </c>
      <c r="B4648" t="s">
        <v>30</v>
      </c>
      <c r="C4648" s="4">
        <v>39</v>
      </c>
      <c r="D4648" t="s">
        <v>58</v>
      </c>
      <c r="E4648" t="s">
        <v>111</v>
      </c>
      <c r="F4648" t="s">
        <v>73</v>
      </c>
      <c r="G4648" t="s">
        <v>17</v>
      </c>
      <c r="H4648" t="s">
        <v>48</v>
      </c>
      <c r="I4648" s="9">
        <v>45612</v>
      </c>
      <c r="J4648" s="9">
        <v>45622</v>
      </c>
      <c r="K4648" s="9">
        <v>45628</v>
      </c>
      <c r="L4648" t="s">
        <v>38</v>
      </c>
      <c r="M4648" s="5"/>
      <c r="P4648" s="4">
        <v>4</v>
      </c>
      <c r="Q4648" t="s">
        <v>28</v>
      </c>
      <c r="R4648" s="10" t="str">
        <f t="shared" si="144"/>
        <v>34-39</v>
      </c>
      <c r="S4648">
        <f t="shared" si="145"/>
        <v>16</v>
      </c>
    </row>
    <row r="4649" spans="1:19">
      <c r="A4649" t="s">
        <v>4723</v>
      </c>
      <c r="B4649" t="s">
        <v>13</v>
      </c>
      <c r="C4649" s="4">
        <v>51</v>
      </c>
      <c r="D4649" t="s">
        <v>40</v>
      </c>
      <c r="E4649" t="s">
        <v>41</v>
      </c>
      <c r="F4649" t="s">
        <v>50</v>
      </c>
      <c r="G4649" t="s">
        <v>17</v>
      </c>
      <c r="H4649" t="s">
        <v>51</v>
      </c>
      <c r="I4649" s="9">
        <v>45613</v>
      </c>
      <c r="J4649" s="9">
        <v>45623</v>
      </c>
      <c r="K4649" s="9">
        <v>45631</v>
      </c>
      <c r="L4649" t="s">
        <v>38</v>
      </c>
      <c r="M4649" s="5"/>
      <c r="P4649" s="4">
        <v>5</v>
      </c>
      <c r="Q4649" t="s">
        <v>28</v>
      </c>
      <c r="R4649" s="10" t="str">
        <f t="shared" si="144"/>
        <v>46-51</v>
      </c>
      <c r="S4649">
        <f t="shared" si="145"/>
        <v>18</v>
      </c>
    </row>
    <row r="4650" spans="1:19">
      <c r="A4650" t="s">
        <v>4724</v>
      </c>
      <c r="B4650" t="s">
        <v>30</v>
      </c>
      <c r="C4650" s="4">
        <v>30</v>
      </c>
      <c r="D4650" t="s">
        <v>24</v>
      </c>
      <c r="E4650" t="s">
        <v>25</v>
      </c>
      <c r="F4650" t="s">
        <v>96</v>
      </c>
      <c r="G4650" t="s">
        <v>27</v>
      </c>
      <c r="H4650" t="s">
        <v>37</v>
      </c>
      <c r="I4650" s="9">
        <v>45613</v>
      </c>
      <c r="J4650" s="9">
        <v>45633</v>
      </c>
      <c r="K4650" s="9">
        <v>45640</v>
      </c>
      <c r="L4650" t="s">
        <v>19</v>
      </c>
      <c r="M4650" s="5"/>
      <c r="O4650" t="s">
        <v>20</v>
      </c>
      <c r="P4650" s="4">
        <v>4</v>
      </c>
      <c r="Q4650" t="s">
        <v>21</v>
      </c>
      <c r="R4650" s="10" t="str">
        <f t="shared" si="144"/>
        <v>28-33</v>
      </c>
      <c r="S4650">
        <f t="shared" si="145"/>
        <v>27</v>
      </c>
    </row>
    <row r="4651" spans="1:19">
      <c r="A4651" t="s">
        <v>4725</v>
      </c>
      <c r="B4651" t="s">
        <v>13</v>
      </c>
      <c r="C4651" s="4">
        <v>26</v>
      </c>
      <c r="D4651" t="s">
        <v>24</v>
      </c>
      <c r="E4651" t="s">
        <v>43</v>
      </c>
      <c r="F4651" t="s">
        <v>96</v>
      </c>
      <c r="G4651" t="s">
        <v>32</v>
      </c>
      <c r="H4651" t="s">
        <v>18</v>
      </c>
      <c r="I4651" s="9">
        <v>45613</v>
      </c>
      <c r="J4651" s="9">
        <v>45630</v>
      </c>
      <c r="K4651" s="9">
        <v>45639</v>
      </c>
      <c r="L4651" t="s">
        <v>19</v>
      </c>
      <c r="M4651" s="4">
        <v>47248</v>
      </c>
      <c r="N4651">
        <v>4.8</v>
      </c>
      <c r="O4651" t="s">
        <v>45</v>
      </c>
      <c r="P4651" s="4">
        <v>4</v>
      </c>
      <c r="Q4651" t="s">
        <v>28</v>
      </c>
      <c r="R4651" s="10" t="str">
        <f t="shared" si="144"/>
        <v>22-27</v>
      </c>
      <c r="S4651">
        <f t="shared" si="145"/>
        <v>26</v>
      </c>
    </row>
    <row r="4652" spans="1:19">
      <c r="A4652" t="s">
        <v>4726</v>
      </c>
      <c r="B4652" t="s">
        <v>13</v>
      </c>
      <c r="C4652" s="4">
        <v>31</v>
      </c>
      <c r="D4652" t="s">
        <v>129</v>
      </c>
      <c r="E4652" t="s">
        <v>130</v>
      </c>
      <c r="F4652" t="s">
        <v>50</v>
      </c>
      <c r="G4652" t="s">
        <v>17</v>
      </c>
      <c r="H4652" t="s">
        <v>18</v>
      </c>
      <c r="I4652" s="9">
        <v>45613</v>
      </c>
      <c r="J4652" s="9">
        <v>45627</v>
      </c>
      <c r="K4652" s="9">
        <v>45639</v>
      </c>
      <c r="L4652" t="s">
        <v>19</v>
      </c>
      <c r="M4652" s="4">
        <v>55828</v>
      </c>
      <c r="N4652">
        <v>3.8</v>
      </c>
      <c r="O4652" t="s">
        <v>20</v>
      </c>
      <c r="P4652" s="4">
        <v>4</v>
      </c>
      <c r="Q4652" t="s">
        <v>63</v>
      </c>
      <c r="R4652" s="10" t="str">
        <f t="shared" si="144"/>
        <v>28-33</v>
      </c>
      <c r="S4652">
        <f t="shared" si="145"/>
        <v>26</v>
      </c>
    </row>
    <row r="4653" spans="1:19">
      <c r="A4653" t="s">
        <v>4727</v>
      </c>
      <c r="B4653" t="s">
        <v>30</v>
      </c>
      <c r="C4653" s="4">
        <v>40</v>
      </c>
      <c r="D4653" t="s">
        <v>24</v>
      </c>
      <c r="E4653" t="s">
        <v>43</v>
      </c>
      <c r="F4653" t="s">
        <v>26</v>
      </c>
      <c r="G4653" t="s">
        <v>27</v>
      </c>
      <c r="H4653" t="s">
        <v>18</v>
      </c>
      <c r="I4653" s="9">
        <v>45613</v>
      </c>
      <c r="J4653" s="9">
        <v>45621</v>
      </c>
      <c r="K4653" s="9">
        <v>45632</v>
      </c>
      <c r="L4653" t="s">
        <v>38</v>
      </c>
      <c r="M4653" s="5"/>
      <c r="P4653" s="4">
        <v>4</v>
      </c>
      <c r="Q4653" t="s">
        <v>28</v>
      </c>
      <c r="R4653" s="10" t="str">
        <f t="shared" si="144"/>
        <v>40-45</v>
      </c>
      <c r="S4653">
        <f t="shared" si="145"/>
        <v>19</v>
      </c>
    </row>
    <row r="4654" spans="1:19">
      <c r="A4654" t="s">
        <v>4728</v>
      </c>
      <c r="B4654" t="s">
        <v>13</v>
      </c>
      <c r="C4654" s="4">
        <v>24</v>
      </c>
      <c r="D4654" t="s">
        <v>24</v>
      </c>
      <c r="E4654" t="s">
        <v>25</v>
      </c>
      <c r="F4654" t="s">
        <v>36</v>
      </c>
      <c r="G4654" t="s">
        <v>17</v>
      </c>
      <c r="H4654" t="s">
        <v>37</v>
      </c>
      <c r="I4654" s="9">
        <v>45613</v>
      </c>
      <c r="J4654" s="9">
        <v>45635</v>
      </c>
      <c r="K4654" s="9">
        <v>45642</v>
      </c>
      <c r="L4654" t="s">
        <v>19</v>
      </c>
      <c r="M4654" s="4">
        <v>71153</v>
      </c>
      <c r="N4654">
        <v>3.7</v>
      </c>
      <c r="O4654" t="s">
        <v>45</v>
      </c>
      <c r="P4654" s="4">
        <v>5</v>
      </c>
      <c r="Q4654" t="s">
        <v>28</v>
      </c>
      <c r="R4654" s="10" t="str">
        <f t="shared" si="144"/>
        <v>22-27</v>
      </c>
      <c r="S4654">
        <f t="shared" si="145"/>
        <v>29</v>
      </c>
    </row>
    <row r="4655" spans="1:19">
      <c r="A4655" t="s">
        <v>4729</v>
      </c>
      <c r="B4655" t="s">
        <v>30</v>
      </c>
      <c r="C4655" s="4">
        <v>35</v>
      </c>
      <c r="D4655" t="s">
        <v>14</v>
      </c>
      <c r="E4655" t="s">
        <v>15</v>
      </c>
      <c r="F4655" t="s">
        <v>53</v>
      </c>
      <c r="G4655" t="s">
        <v>17</v>
      </c>
      <c r="H4655" t="s">
        <v>18</v>
      </c>
      <c r="I4655" s="9">
        <v>45614</v>
      </c>
      <c r="J4655" s="9">
        <v>45636</v>
      </c>
      <c r="K4655" s="9">
        <v>45645</v>
      </c>
      <c r="L4655" t="s">
        <v>19</v>
      </c>
      <c r="M4655" s="4">
        <v>79466</v>
      </c>
      <c r="N4655">
        <v>4.8</v>
      </c>
      <c r="O4655" t="s">
        <v>20</v>
      </c>
      <c r="P4655" s="4">
        <v>5</v>
      </c>
      <c r="Q4655" t="s">
        <v>28</v>
      </c>
      <c r="R4655" s="10" t="str">
        <f t="shared" si="144"/>
        <v>34-39</v>
      </c>
      <c r="S4655">
        <f t="shared" si="145"/>
        <v>31</v>
      </c>
    </row>
    <row r="4656" spans="1:19">
      <c r="A4656" t="s">
        <v>4730</v>
      </c>
      <c r="B4656" t="s">
        <v>13</v>
      </c>
      <c r="C4656" s="4">
        <v>51</v>
      </c>
      <c r="D4656" t="s">
        <v>14</v>
      </c>
      <c r="E4656" t="s">
        <v>15</v>
      </c>
      <c r="F4656" t="s">
        <v>44</v>
      </c>
      <c r="G4656" t="s">
        <v>27</v>
      </c>
      <c r="H4656" t="s">
        <v>37</v>
      </c>
      <c r="I4656" s="9">
        <v>45614</v>
      </c>
      <c r="J4656" s="9">
        <v>45626</v>
      </c>
      <c r="K4656" s="9">
        <v>45632</v>
      </c>
      <c r="L4656" t="s">
        <v>19</v>
      </c>
      <c r="M4656" s="4">
        <v>67463</v>
      </c>
      <c r="N4656">
        <v>4.2</v>
      </c>
      <c r="O4656" t="s">
        <v>20</v>
      </c>
      <c r="P4656" s="5"/>
      <c r="Q4656" t="s">
        <v>28</v>
      </c>
      <c r="R4656" s="10" t="str">
        <f t="shared" si="144"/>
        <v>46-51</v>
      </c>
      <c r="S4656">
        <f t="shared" si="145"/>
        <v>18</v>
      </c>
    </row>
    <row r="4657" spans="1:19">
      <c r="A4657" t="s">
        <v>4731</v>
      </c>
      <c r="B4657" t="s">
        <v>13</v>
      </c>
      <c r="C4657" s="4">
        <v>34</v>
      </c>
      <c r="D4657" t="s">
        <v>14</v>
      </c>
      <c r="E4657" t="s">
        <v>65</v>
      </c>
      <c r="F4657" t="s">
        <v>93</v>
      </c>
      <c r="G4657" t="s">
        <v>32</v>
      </c>
      <c r="H4657" t="s">
        <v>18</v>
      </c>
      <c r="I4657" s="9">
        <v>45614</v>
      </c>
      <c r="J4657" s="9">
        <v>45636</v>
      </c>
      <c r="K4657" s="9">
        <v>45643</v>
      </c>
      <c r="L4657" t="s">
        <v>19</v>
      </c>
      <c r="M4657" s="4">
        <v>105232</v>
      </c>
      <c r="N4657">
        <v>4.5</v>
      </c>
      <c r="O4657" t="s">
        <v>20</v>
      </c>
      <c r="P4657" s="4">
        <v>4</v>
      </c>
      <c r="Q4657" t="s">
        <v>28</v>
      </c>
      <c r="R4657" s="10" t="str">
        <f t="shared" si="144"/>
        <v>34-39</v>
      </c>
      <c r="S4657">
        <f t="shared" si="145"/>
        <v>29</v>
      </c>
    </row>
    <row r="4658" spans="1:19">
      <c r="A4658" t="s">
        <v>4732</v>
      </c>
      <c r="B4658" t="s">
        <v>30</v>
      </c>
      <c r="C4658" s="4">
        <v>31</v>
      </c>
      <c r="D4658" t="s">
        <v>14</v>
      </c>
      <c r="E4658" t="s">
        <v>65</v>
      </c>
      <c r="F4658" t="s">
        <v>78</v>
      </c>
      <c r="G4658" t="s">
        <v>17</v>
      </c>
      <c r="H4658" t="s">
        <v>37</v>
      </c>
      <c r="I4658" s="9">
        <v>45614</v>
      </c>
      <c r="J4658" s="9">
        <v>45626</v>
      </c>
      <c r="K4658" s="9">
        <v>45632</v>
      </c>
      <c r="L4658" t="s">
        <v>19</v>
      </c>
      <c r="M4658" s="4">
        <v>48550</v>
      </c>
      <c r="N4658">
        <v>4.5999999999999996</v>
      </c>
      <c r="O4658" t="s">
        <v>20</v>
      </c>
      <c r="P4658" s="4">
        <v>4</v>
      </c>
      <c r="Q4658" t="s">
        <v>21</v>
      </c>
      <c r="R4658" s="10" t="str">
        <f t="shared" si="144"/>
        <v>28-33</v>
      </c>
      <c r="S4658">
        <f t="shared" si="145"/>
        <v>18</v>
      </c>
    </row>
    <row r="4659" spans="1:19">
      <c r="A4659" t="s">
        <v>4733</v>
      </c>
      <c r="B4659" t="s">
        <v>13</v>
      </c>
      <c r="C4659" s="4">
        <v>30</v>
      </c>
      <c r="D4659" t="s">
        <v>24</v>
      </c>
      <c r="E4659" t="s">
        <v>43</v>
      </c>
      <c r="F4659" t="s">
        <v>44</v>
      </c>
      <c r="G4659" t="s">
        <v>27</v>
      </c>
      <c r="H4659" t="s">
        <v>48</v>
      </c>
      <c r="I4659" s="9">
        <v>45615</v>
      </c>
      <c r="J4659" s="9">
        <v>45626</v>
      </c>
      <c r="K4659" s="9">
        <v>45633</v>
      </c>
      <c r="L4659" t="s">
        <v>19</v>
      </c>
      <c r="M4659" s="4">
        <v>78513</v>
      </c>
      <c r="N4659">
        <v>4.2</v>
      </c>
      <c r="O4659" t="s">
        <v>45</v>
      </c>
      <c r="P4659" s="4">
        <v>4</v>
      </c>
      <c r="Q4659" t="s">
        <v>28</v>
      </c>
      <c r="R4659" s="10" t="str">
        <f t="shared" si="144"/>
        <v>28-33</v>
      </c>
      <c r="S4659">
        <f t="shared" si="145"/>
        <v>18</v>
      </c>
    </row>
    <row r="4660" spans="1:19">
      <c r="A4660" t="s">
        <v>4734</v>
      </c>
      <c r="B4660" t="s">
        <v>13</v>
      </c>
      <c r="C4660" s="4">
        <v>34</v>
      </c>
      <c r="D4660" t="s">
        <v>14</v>
      </c>
      <c r="E4660" t="s">
        <v>15</v>
      </c>
      <c r="F4660" t="s">
        <v>36</v>
      </c>
      <c r="G4660" t="s">
        <v>17</v>
      </c>
      <c r="H4660" t="s">
        <v>48</v>
      </c>
      <c r="I4660" s="9">
        <v>45615</v>
      </c>
      <c r="J4660" s="9">
        <v>45625</v>
      </c>
      <c r="K4660" s="9">
        <v>45633</v>
      </c>
      <c r="L4660" t="s">
        <v>38</v>
      </c>
      <c r="M4660" s="5"/>
      <c r="P4660" s="4">
        <v>5</v>
      </c>
      <c r="Q4660" t="s">
        <v>28</v>
      </c>
      <c r="R4660" s="10" t="str">
        <f t="shared" si="144"/>
        <v>34-39</v>
      </c>
      <c r="S4660">
        <f t="shared" si="145"/>
        <v>18</v>
      </c>
    </row>
    <row r="4661" spans="1:19">
      <c r="A4661" t="s">
        <v>4735</v>
      </c>
      <c r="B4661" t="s">
        <v>30</v>
      </c>
      <c r="C4661" s="4">
        <v>37</v>
      </c>
      <c r="D4661" t="s">
        <v>34</v>
      </c>
      <c r="E4661" t="s">
        <v>35</v>
      </c>
      <c r="F4661" t="s">
        <v>93</v>
      </c>
      <c r="G4661" t="s">
        <v>17</v>
      </c>
      <c r="H4661" t="s">
        <v>37</v>
      </c>
      <c r="I4661" s="9">
        <v>45615</v>
      </c>
      <c r="J4661" s="9">
        <v>45636</v>
      </c>
      <c r="K4661" s="9">
        <v>45642</v>
      </c>
      <c r="L4661" t="s">
        <v>19</v>
      </c>
      <c r="M4661" s="4">
        <v>138767</v>
      </c>
      <c r="N4661">
        <v>3.5</v>
      </c>
      <c r="O4661" t="s">
        <v>20</v>
      </c>
      <c r="P4661" s="4">
        <v>3</v>
      </c>
      <c r="Q4661" t="s">
        <v>21</v>
      </c>
      <c r="R4661" s="10" t="str">
        <f t="shared" si="144"/>
        <v>34-39</v>
      </c>
      <c r="S4661">
        <f t="shared" si="145"/>
        <v>27</v>
      </c>
    </row>
    <row r="4662" spans="1:19">
      <c r="A4662" t="s">
        <v>4736</v>
      </c>
      <c r="B4662" t="s">
        <v>13</v>
      </c>
      <c r="C4662" s="4">
        <v>30</v>
      </c>
      <c r="D4662" t="s">
        <v>14</v>
      </c>
      <c r="E4662" t="s">
        <v>15</v>
      </c>
      <c r="F4662" t="s">
        <v>44</v>
      </c>
      <c r="G4662" t="s">
        <v>27</v>
      </c>
      <c r="H4662" t="s">
        <v>37</v>
      </c>
      <c r="I4662" s="9">
        <v>45615</v>
      </c>
      <c r="J4662" s="9">
        <v>45634</v>
      </c>
      <c r="K4662" s="9">
        <v>45639</v>
      </c>
      <c r="L4662" t="s">
        <v>19</v>
      </c>
      <c r="M4662" s="4">
        <v>67586</v>
      </c>
      <c r="N4662">
        <v>4.9000000000000004</v>
      </c>
      <c r="O4662" t="s">
        <v>20</v>
      </c>
      <c r="P4662" s="4">
        <v>4</v>
      </c>
      <c r="Q4662" t="s">
        <v>28</v>
      </c>
      <c r="R4662" s="10" t="str">
        <f t="shared" si="144"/>
        <v>28-33</v>
      </c>
      <c r="S4662">
        <f t="shared" si="145"/>
        <v>24</v>
      </c>
    </row>
    <row r="4663" spans="1:19">
      <c r="A4663" t="s">
        <v>4737</v>
      </c>
      <c r="B4663" t="s">
        <v>30</v>
      </c>
      <c r="C4663" s="4">
        <v>35</v>
      </c>
      <c r="D4663" t="s">
        <v>129</v>
      </c>
      <c r="E4663" t="s">
        <v>130</v>
      </c>
      <c r="F4663" t="s">
        <v>50</v>
      </c>
      <c r="G4663" t="s">
        <v>69</v>
      </c>
      <c r="H4663" t="s">
        <v>18</v>
      </c>
      <c r="I4663" s="9">
        <v>45616</v>
      </c>
      <c r="J4663" s="9">
        <v>45631</v>
      </c>
      <c r="K4663" s="9">
        <v>45635</v>
      </c>
      <c r="L4663" t="s">
        <v>38</v>
      </c>
      <c r="M4663" s="5"/>
      <c r="P4663" s="4">
        <v>4</v>
      </c>
      <c r="Q4663" t="s">
        <v>28</v>
      </c>
      <c r="R4663" s="10" t="str">
        <f t="shared" si="144"/>
        <v>34-39</v>
      </c>
      <c r="S4663">
        <f t="shared" si="145"/>
        <v>19</v>
      </c>
    </row>
    <row r="4664" spans="1:19">
      <c r="A4664" t="s">
        <v>4738</v>
      </c>
      <c r="B4664" t="s">
        <v>13</v>
      </c>
      <c r="C4664" s="4">
        <v>28</v>
      </c>
      <c r="D4664" t="s">
        <v>129</v>
      </c>
      <c r="E4664" t="s">
        <v>205</v>
      </c>
      <c r="F4664" t="s">
        <v>53</v>
      </c>
      <c r="G4664" t="s">
        <v>69</v>
      </c>
      <c r="H4664" t="s">
        <v>67</v>
      </c>
      <c r="I4664" s="9">
        <v>45616</v>
      </c>
      <c r="J4664" s="9">
        <v>45624</v>
      </c>
      <c r="K4664" s="9">
        <v>45636</v>
      </c>
      <c r="L4664" t="s">
        <v>38</v>
      </c>
      <c r="M4664" s="5"/>
      <c r="P4664" s="4">
        <v>4</v>
      </c>
      <c r="Q4664" t="s">
        <v>28</v>
      </c>
      <c r="R4664" s="10" t="str">
        <f t="shared" si="144"/>
        <v>28-33</v>
      </c>
      <c r="S4664">
        <f t="shared" si="145"/>
        <v>20</v>
      </c>
    </row>
    <row r="4665" spans="1:19">
      <c r="A4665" t="s">
        <v>4739</v>
      </c>
      <c r="B4665" t="s">
        <v>30</v>
      </c>
      <c r="C4665" s="4">
        <v>35</v>
      </c>
      <c r="D4665" t="s">
        <v>24</v>
      </c>
      <c r="E4665" t="s">
        <v>43</v>
      </c>
      <c r="F4665" t="s">
        <v>36</v>
      </c>
      <c r="G4665" t="s">
        <v>32</v>
      </c>
      <c r="H4665" t="s">
        <v>48</v>
      </c>
      <c r="I4665" s="9">
        <v>45617</v>
      </c>
      <c r="J4665" s="9">
        <v>45626</v>
      </c>
      <c r="K4665" s="9">
        <v>45630</v>
      </c>
      <c r="L4665" t="s">
        <v>75</v>
      </c>
      <c r="M4665" s="5"/>
      <c r="P4665" s="4">
        <v>4</v>
      </c>
      <c r="Q4665" t="s">
        <v>21</v>
      </c>
      <c r="R4665" s="10" t="str">
        <f t="shared" si="144"/>
        <v>34-39</v>
      </c>
      <c r="S4665">
        <f t="shared" si="145"/>
        <v>13</v>
      </c>
    </row>
    <row r="4666" spans="1:19">
      <c r="A4666" t="s">
        <v>4740</v>
      </c>
      <c r="B4666" t="s">
        <v>30</v>
      </c>
      <c r="C4666" s="4">
        <v>33</v>
      </c>
      <c r="D4666" t="s">
        <v>58</v>
      </c>
      <c r="E4666" t="s">
        <v>111</v>
      </c>
      <c r="F4666" t="s">
        <v>31</v>
      </c>
      <c r="G4666" t="s">
        <v>27</v>
      </c>
      <c r="H4666" t="s">
        <v>37</v>
      </c>
      <c r="I4666" s="9">
        <v>45617</v>
      </c>
      <c r="J4666" s="9">
        <v>45633</v>
      </c>
      <c r="K4666" s="9">
        <v>45639</v>
      </c>
      <c r="L4666" t="s">
        <v>38</v>
      </c>
      <c r="M4666" s="5"/>
      <c r="P4666" s="4">
        <v>4</v>
      </c>
      <c r="Q4666" t="s">
        <v>28</v>
      </c>
      <c r="R4666" s="10" t="str">
        <f t="shared" si="144"/>
        <v>28-33</v>
      </c>
      <c r="S4666">
        <f t="shared" si="145"/>
        <v>22</v>
      </c>
    </row>
    <row r="4667" spans="1:19">
      <c r="A4667" t="s">
        <v>4741</v>
      </c>
      <c r="B4667" t="s">
        <v>30</v>
      </c>
      <c r="C4667" s="4">
        <v>35</v>
      </c>
      <c r="D4667" t="s">
        <v>24</v>
      </c>
      <c r="E4667" t="s">
        <v>43</v>
      </c>
      <c r="F4667" t="s">
        <v>78</v>
      </c>
      <c r="G4667" t="s">
        <v>32</v>
      </c>
      <c r="H4667" t="s">
        <v>37</v>
      </c>
      <c r="I4667" s="9">
        <v>45617</v>
      </c>
      <c r="J4667" s="9">
        <v>45630</v>
      </c>
      <c r="K4667" s="9">
        <v>45642</v>
      </c>
      <c r="L4667" t="s">
        <v>19</v>
      </c>
      <c r="M4667" s="4">
        <v>42641</v>
      </c>
      <c r="N4667">
        <v>4.4000000000000004</v>
      </c>
      <c r="O4667" t="s">
        <v>20</v>
      </c>
      <c r="P4667" s="4">
        <v>5</v>
      </c>
      <c r="Q4667" t="s">
        <v>28</v>
      </c>
      <c r="R4667" s="10" t="str">
        <f t="shared" si="144"/>
        <v>34-39</v>
      </c>
      <c r="S4667">
        <f t="shared" si="145"/>
        <v>25</v>
      </c>
    </row>
    <row r="4668" spans="1:19">
      <c r="A4668" t="s">
        <v>4742</v>
      </c>
      <c r="B4668" t="s">
        <v>13</v>
      </c>
      <c r="C4668" s="4">
        <v>28</v>
      </c>
      <c r="D4668" t="s">
        <v>24</v>
      </c>
      <c r="E4668" t="s">
        <v>43</v>
      </c>
      <c r="F4668" t="s">
        <v>36</v>
      </c>
      <c r="G4668" t="s">
        <v>32</v>
      </c>
      <c r="H4668" t="s">
        <v>51</v>
      </c>
      <c r="I4668" s="9">
        <v>45617</v>
      </c>
      <c r="J4668" s="9">
        <v>45626</v>
      </c>
      <c r="K4668" s="9">
        <v>45635</v>
      </c>
      <c r="L4668" t="s">
        <v>38</v>
      </c>
      <c r="M4668" s="5"/>
      <c r="P4668" s="4">
        <v>3</v>
      </c>
      <c r="Q4668" t="s">
        <v>28</v>
      </c>
      <c r="R4668" s="10" t="str">
        <f t="shared" si="144"/>
        <v>28-33</v>
      </c>
      <c r="S4668">
        <f t="shared" si="145"/>
        <v>18</v>
      </c>
    </row>
    <row r="4669" spans="1:19">
      <c r="A4669" t="s">
        <v>4743</v>
      </c>
      <c r="B4669" t="s">
        <v>30</v>
      </c>
      <c r="C4669" s="4">
        <v>27</v>
      </c>
      <c r="D4669" t="s">
        <v>14</v>
      </c>
      <c r="E4669" t="s">
        <v>65</v>
      </c>
      <c r="F4669" t="s">
        <v>26</v>
      </c>
      <c r="G4669" t="s">
        <v>66</v>
      </c>
      <c r="H4669" t="s">
        <v>18</v>
      </c>
      <c r="I4669" s="9">
        <v>45617</v>
      </c>
      <c r="J4669" s="9">
        <v>45638</v>
      </c>
      <c r="K4669" s="9">
        <v>45643</v>
      </c>
      <c r="L4669" t="s">
        <v>56</v>
      </c>
      <c r="M4669" s="5"/>
      <c r="P4669" s="4">
        <v>4</v>
      </c>
      <c r="Q4669" t="s">
        <v>28</v>
      </c>
      <c r="R4669" s="10" t="str">
        <f t="shared" si="144"/>
        <v>22-27</v>
      </c>
      <c r="S4669">
        <f t="shared" si="145"/>
        <v>26</v>
      </c>
    </row>
    <row r="4670" spans="1:19">
      <c r="A4670" t="s">
        <v>4744</v>
      </c>
      <c r="B4670" t="s">
        <v>30</v>
      </c>
      <c r="C4670" s="4">
        <v>29</v>
      </c>
      <c r="D4670" t="s">
        <v>14</v>
      </c>
      <c r="E4670" t="s">
        <v>15</v>
      </c>
      <c r="F4670" t="s">
        <v>26</v>
      </c>
      <c r="G4670" t="s">
        <v>66</v>
      </c>
      <c r="H4670" t="s">
        <v>37</v>
      </c>
      <c r="I4670" s="9">
        <v>45617</v>
      </c>
      <c r="J4670" s="9">
        <v>45625</v>
      </c>
      <c r="K4670" s="9">
        <v>45634</v>
      </c>
      <c r="L4670" t="s">
        <v>38</v>
      </c>
      <c r="M4670" s="5"/>
      <c r="P4670" s="4">
        <v>4</v>
      </c>
      <c r="Q4670" t="s">
        <v>28</v>
      </c>
      <c r="R4670" s="10" t="str">
        <f t="shared" si="144"/>
        <v>28-33</v>
      </c>
      <c r="S4670">
        <f t="shared" si="145"/>
        <v>17</v>
      </c>
    </row>
    <row r="4671" spans="1:19">
      <c r="A4671" t="s">
        <v>4745</v>
      </c>
      <c r="B4671" t="s">
        <v>30</v>
      </c>
      <c r="C4671" s="4">
        <v>53</v>
      </c>
      <c r="D4671" t="s">
        <v>24</v>
      </c>
      <c r="E4671" t="s">
        <v>25</v>
      </c>
      <c r="F4671" t="s">
        <v>36</v>
      </c>
      <c r="G4671" t="s">
        <v>27</v>
      </c>
      <c r="H4671" t="s">
        <v>48</v>
      </c>
      <c r="I4671" s="9">
        <v>45617</v>
      </c>
      <c r="J4671" s="9">
        <v>45631</v>
      </c>
      <c r="K4671" s="9">
        <v>45640</v>
      </c>
      <c r="L4671" t="s">
        <v>19</v>
      </c>
      <c r="M4671" s="4">
        <v>57418</v>
      </c>
      <c r="N4671">
        <v>3.6</v>
      </c>
      <c r="O4671" t="s">
        <v>20</v>
      </c>
      <c r="P4671" s="4">
        <v>4</v>
      </c>
      <c r="Q4671" t="s">
        <v>21</v>
      </c>
      <c r="R4671" s="10" t="str">
        <f t="shared" si="144"/>
        <v>52-57</v>
      </c>
      <c r="S4671">
        <f t="shared" si="145"/>
        <v>23</v>
      </c>
    </row>
    <row r="4672" spans="1:19">
      <c r="A4672" t="s">
        <v>4746</v>
      </c>
      <c r="B4672" t="s">
        <v>13</v>
      </c>
      <c r="C4672" s="4">
        <v>35</v>
      </c>
      <c r="D4672" t="s">
        <v>58</v>
      </c>
      <c r="E4672" t="s">
        <v>111</v>
      </c>
      <c r="F4672" t="s">
        <v>31</v>
      </c>
      <c r="G4672" t="s">
        <v>27</v>
      </c>
      <c r="H4672" t="s">
        <v>37</v>
      </c>
      <c r="I4672" s="9">
        <v>45618</v>
      </c>
      <c r="J4672" s="9">
        <v>45633</v>
      </c>
      <c r="K4672" s="9">
        <v>45640</v>
      </c>
      <c r="L4672" t="s">
        <v>19</v>
      </c>
      <c r="M4672" s="5"/>
      <c r="O4672" t="s">
        <v>20</v>
      </c>
      <c r="P4672" s="4">
        <v>4</v>
      </c>
      <c r="Q4672" t="s">
        <v>28</v>
      </c>
      <c r="R4672" s="10" t="str">
        <f t="shared" si="144"/>
        <v>34-39</v>
      </c>
      <c r="S4672">
        <f t="shared" si="145"/>
        <v>22</v>
      </c>
    </row>
    <row r="4673" spans="1:19">
      <c r="A4673" t="s">
        <v>4747</v>
      </c>
      <c r="B4673" t="s">
        <v>30</v>
      </c>
      <c r="C4673" s="4">
        <v>38</v>
      </c>
      <c r="D4673" t="s">
        <v>14</v>
      </c>
      <c r="E4673" t="s">
        <v>15</v>
      </c>
      <c r="F4673" t="s">
        <v>36</v>
      </c>
      <c r="G4673" t="s">
        <v>27</v>
      </c>
      <c r="H4673" t="s">
        <v>18</v>
      </c>
      <c r="I4673" s="9">
        <v>45618</v>
      </c>
      <c r="J4673" s="9">
        <v>45635</v>
      </c>
      <c r="K4673" s="9">
        <v>45642</v>
      </c>
      <c r="L4673" t="s">
        <v>19</v>
      </c>
      <c r="M4673" s="4">
        <v>60096</v>
      </c>
      <c r="N4673">
        <v>4.4000000000000004</v>
      </c>
      <c r="O4673" t="s">
        <v>45</v>
      </c>
      <c r="P4673" s="5"/>
      <c r="Q4673" t="s">
        <v>28</v>
      </c>
      <c r="R4673" s="10" t="str">
        <f t="shared" si="144"/>
        <v>34-39</v>
      </c>
      <c r="S4673">
        <f t="shared" si="145"/>
        <v>24</v>
      </c>
    </row>
    <row r="4674" spans="1:19">
      <c r="A4674" t="s">
        <v>4748</v>
      </c>
      <c r="B4674" t="s">
        <v>30</v>
      </c>
      <c r="C4674" s="4">
        <v>34</v>
      </c>
      <c r="D4674" t="s">
        <v>34</v>
      </c>
      <c r="E4674" t="s">
        <v>35</v>
      </c>
      <c r="F4674" t="s">
        <v>44</v>
      </c>
      <c r="G4674" t="s">
        <v>17</v>
      </c>
      <c r="H4674" t="s">
        <v>18</v>
      </c>
      <c r="I4674" s="9">
        <v>45618</v>
      </c>
      <c r="J4674" s="9">
        <v>45630</v>
      </c>
      <c r="K4674" s="9">
        <v>45637</v>
      </c>
      <c r="L4674" t="s">
        <v>19</v>
      </c>
      <c r="M4674" s="4">
        <v>59876</v>
      </c>
      <c r="N4674">
        <v>4.2</v>
      </c>
      <c r="O4674" t="s">
        <v>20</v>
      </c>
      <c r="P4674" s="4">
        <v>4</v>
      </c>
      <c r="Q4674" t="s">
        <v>28</v>
      </c>
      <c r="R4674" s="10" t="str">
        <f t="shared" si="144"/>
        <v>34-39</v>
      </c>
      <c r="S4674">
        <f t="shared" si="145"/>
        <v>19</v>
      </c>
    </row>
    <row r="4675" spans="1:19">
      <c r="A4675" t="s">
        <v>4749</v>
      </c>
      <c r="B4675" t="s">
        <v>13</v>
      </c>
      <c r="C4675" s="4">
        <v>25</v>
      </c>
      <c r="D4675" t="s">
        <v>14</v>
      </c>
      <c r="E4675" t="s">
        <v>15</v>
      </c>
      <c r="F4675" t="s">
        <v>50</v>
      </c>
      <c r="G4675" t="s">
        <v>32</v>
      </c>
      <c r="H4675" t="s">
        <v>48</v>
      </c>
      <c r="I4675" s="9">
        <v>45618</v>
      </c>
      <c r="J4675" s="9">
        <v>45635</v>
      </c>
      <c r="K4675" s="9">
        <v>45643</v>
      </c>
      <c r="L4675" t="s">
        <v>19</v>
      </c>
      <c r="M4675" s="4">
        <v>55041</v>
      </c>
      <c r="N4675">
        <v>3.9</v>
      </c>
      <c r="O4675" t="s">
        <v>20</v>
      </c>
      <c r="P4675" s="4">
        <v>4</v>
      </c>
      <c r="Q4675" t="s">
        <v>28</v>
      </c>
      <c r="R4675" s="10" t="str">
        <f t="shared" ref="R4675:R4738" si="146">IF(AND(C4675&gt;=22,C4675&lt;=27),"22-27",
 IF(AND(C4675&gt;=28,C4675&lt;=33),"28-33",
 IF(AND(C4675&gt;=34,C4675&lt;=39),"34-39",
 IF(AND(C4675&gt;=40,C4675&lt;=45),"40-45",
 IF(AND(C4675&gt;=46,C4675&lt;=51),"46-51",
 IF(AND(C4675&gt;=52,C4675&lt;=57),"52-57","Other"))))))</f>
        <v>22-27</v>
      </c>
      <c r="S4675">
        <f t="shared" ref="S4675:S4738" si="147">K4675-I4675</f>
        <v>25</v>
      </c>
    </row>
    <row r="4676" spans="1:19">
      <c r="A4676" t="s">
        <v>4750</v>
      </c>
      <c r="B4676" t="s">
        <v>13</v>
      </c>
      <c r="C4676" s="4">
        <v>31</v>
      </c>
      <c r="D4676" t="s">
        <v>24</v>
      </c>
      <c r="E4676" t="s">
        <v>25</v>
      </c>
      <c r="F4676" t="s">
        <v>96</v>
      </c>
      <c r="G4676" t="s">
        <v>32</v>
      </c>
      <c r="H4676" t="s">
        <v>37</v>
      </c>
      <c r="I4676" s="9">
        <v>45619</v>
      </c>
      <c r="J4676" s="9">
        <v>45634</v>
      </c>
      <c r="K4676" s="9">
        <v>45640</v>
      </c>
      <c r="L4676" t="s">
        <v>75</v>
      </c>
      <c r="M4676" s="5"/>
      <c r="P4676" s="4">
        <v>4</v>
      </c>
      <c r="Q4676" t="s">
        <v>21</v>
      </c>
      <c r="R4676" s="10" t="str">
        <f t="shared" si="146"/>
        <v>28-33</v>
      </c>
      <c r="S4676">
        <f t="shared" si="147"/>
        <v>21</v>
      </c>
    </row>
    <row r="4677" spans="1:19">
      <c r="A4677" t="s">
        <v>4751</v>
      </c>
      <c r="B4677" t="s">
        <v>30</v>
      </c>
      <c r="C4677" s="4">
        <v>35</v>
      </c>
      <c r="D4677" t="s">
        <v>14</v>
      </c>
      <c r="E4677" t="s">
        <v>15</v>
      </c>
      <c r="F4677" t="s">
        <v>53</v>
      </c>
      <c r="G4677" t="s">
        <v>32</v>
      </c>
      <c r="H4677" t="s">
        <v>37</v>
      </c>
      <c r="I4677" s="9">
        <v>45619</v>
      </c>
      <c r="J4677" s="9">
        <v>45641</v>
      </c>
      <c r="K4677" s="9">
        <v>45651</v>
      </c>
      <c r="L4677" t="s">
        <v>19</v>
      </c>
      <c r="M4677" s="4">
        <v>58150</v>
      </c>
      <c r="N4677">
        <v>4.5</v>
      </c>
      <c r="O4677" t="s">
        <v>20</v>
      </c>
      <c r="P4677" s="4">
        <v>4</v>
      </c>
      <c r="Q4677" t="s">
        <v>21</v>
      </c>
      <c r="R4677" s="10" t="str">
        <f t="shared" si="146"/>
        <v>34-39</v>
      </c>
      <c r="S4677">
        <f t="shared" si="147"/>
        <v>32</v>
      </c>
    </row>
    <row r="4678" spans="1:19">
      <c r="A4678" t="s">
        <v>4752</v>
      </c>
      <c r="B4678" t="s">
        <v>13</v>
      </c>
      <c r="C4678" s="4">
        <v>40</v>
      </c>
      <c r="D4678" t="s">
        <v>14</v>
      </c>
      <c r="E4678" t="s">
        <v>15</v>
      </c>
      <c r="F4678" t="s">
        <v>31</v>
      </c>
      <c r="G4678" t="s">
        <v>27</v>
      </c>
      <c r="H4678" t="s">
        <v>48</v>
      </c>
      <c r="I4678" s="9">
        <v>45619</v>
      </c>
      <c r="J4678" s="9">
        <v>45632</v>
      </c>
      <c r="K4678" s="9">
        <v>45640</v>
      </c>
      <c r="L4678" t="s">
        <v>38</v>
      </c>
      <c r="M4678" s="5"/>
      <c r="P4678" s="5"/>
      <c r="Q4678" t="s">
        <v>28</v>
      </c>
      <c r="R4678" s="10" t="str">
        <f t="shared" si="146"/>
        <v>40-45</v>
      </c>
      <c r="S4678">
        <f t="shared" si="147"/>
        <v>21</v>
      </c>
    </row>
    <row r="4679" spans="1:19">
      <c r="A4679" t="s">
        <v>4753</v>
      </c>
      <c r="B4679" t="s">
        <v>23</v>
      </c>
      <c r="C4679" s="4">
        <v>29</v>
      </c>
      <c r="D4679" t="s">
        <v>14</v>
      </c>
      <c r="E4679" t="s">
        <v>15</v>
      </c>
      <c r="F4679" t="s">
        <v>31</v>
      </c>
      <c r="G4679" t="s">
        <v>27</v>
      </c>
      <c r="H4679" t="s">
        <v>48</v>
      </c>
      <c r="I4679" s="9">
        <v>45620</v>
      </c>
      <c r="J4679" s="9">
        <v>45640</v>
      </c>
      <c r="K4679" s="9">
        <v>45647</v>
      </c>
      <c r="L4679" t="s">
        <v>38</v>
      </c>
      <c r="M4679" s="5"/>
      <c r="P4679" s="4">
        <v>4</v>
      </c>
      <c r="Q4679" t="s">
        <v>28</v>
      </c>
      <c r="R4679" s="10" t="str">
        <f t="shared" si="146"/>
        <v>28-33</v>
      </c>
      <c r="S4679">
        <f t="shared" si="147"/>
        <v>27</v>
      </c>
    </row>
    <row r="4680" spans="1:19">
      <c r="A4680" t="s">
        <v>4754</v>
      </c>
      <c r="B4680" t="s">
        <v>30</v>
      </c>
      <c r="C4680" s="4">
        <v>27</v>
      </c>
      <c r="D4680" t="s">
        <v>14</v>
      </c>
      <c r="E4680" t="s">
        <v>15</v>
      </c>
      <c r="F4680" t="s">
        <v>26</v>
      </c>
      <c r="G4680" t="s">
        <v>27</v>
      </c>
      <c r="H4680" t="s">
        <v>37</v>
      </c>
      <c r="I4680" s="9">
        <v>45620</v>
      </c>
      <c r="J4680" s="9">
        <v>45634</v>
      </c>
      <c r="K4680" s="9">
        <v>45641</v>
      </c>
      <c r="L4680" t="s">
        <v>19</v>
      </c>
      <c r="M4680" s="4">
        <v>51333</v>
      </c>
      <c r="N4680">
        <v>4</v>
      </c>
      <c r="O4680" t="s">
        <v>45</v>
      </c>
      <c r="P4680" s="4">
        <v>4</v>
      </c>
      <c r="Q4680" t="s">
        <v>28</v>
      </c>
      <c r="R4680" s="10" t="str">
        <f t="shared" si="146"/>
        <v>22-27</v>
      </c>
      <c r="S4680">
        <f t="shared" si="147"/>
        <v>21</v>
      </c>
    </row>
    <row r="4681" spans="1:19">
      <c r="A4681" t="s">
        <v>4755</v>
      </c>
      <c r="B4681" t="s">
        <v>30</v>
      </c>
      <c r="C4681" s="4">
        <v>34</v>
      </c>
      <c r="D4681" t="s">
        <v>24</v>
      </c>
      <c r="E4681" t="s">
        <v>25</v>
      </c>
      <c r="F4681" t="s">
        <v>26</v>
      </c>
      <c r="G4681" t="s">
        <v>17</v>
      </c>
      <c r="H4681" t="s">
        <v>37</v>
      </c>
      <c r="I4681" s="9">
        <v>45620</v>
      </c>
      <c r="J4681" s="9">
        <v>45635</v>
      </c>
      <c r="K4681" s="9">
        <v>45644</v>
      </c>
      <c r="L4681" t="s">
        <v>38</v>
      </c>
      <c r="M4681" s="5"/>
      <c r="P4681" s="4">
        <v>4</v>
      </c>
      <c r="Q4681" t="s">
        <v>28</v>
      </c>
      <c r="R4681" s="10" t="str">
        <f t="shared" si="146"/>
        <v>34-39</v>
      </c>
      <c r="S4681">
        <f t="shared" si="147"/>
        <v>24</v>
      </c>
    </row>
    <row r="4682" spans="1:19">
      <c r="A4682" t="s">
        <v>4756</v>
      </c>
      <c r="B4682" t="s">
        <v>13</v>
      </c>
      <c r="C4682" s="4">
        <v>26</v>
      </c>
      <c r="D4682" t="s">
        <v>24</v>
      </c>
      <c r="E4682" t="s">
        <v>43</v>
      </c>
      <c r="F4682" t="s">
        <v>50</v>
      </c>
      <c r="G4682" t="s">
        <v>32</v>
      </c>
      <c r="H4682" t="s">
        <v>37</v>
      </c>
      <c r="I4682" s="9">
        <v>45620</v>
      </c>
      <c r="J4682" s="9">
        <v>45641</v>
      </c>
      <c r="K4682" s="9">
        <v>45645</v>
      </c>
      <c r="L4682" t="s">
        <v>19</v>
      </c>
      <c r="M4682" s="4">
        <v>49283</v>
      </c>
      <c r="N4682">
        <v>4.7</v>
      </c>
      <c r="O4682" t="s">
        <v>45</v>
      </c>
      <c r="P4682" s="4">
        <v>5</v>
      </c>
      <c r="Q4682" t="s">
        <v>28</v>
      </c>
      <c r="R4682" s="10" t="str">
        <f t="shared" si="146"/>
        <v>22-27</v>
      </c>
      <c r="S4682">
        <f t="shared" si="147"/>
        <v>25</v>
      </c>
    </row>
    <row r="4683" spans="1:19">
      <c r="A4683" t="s">
        <v>4757</v>
      </c>
      <c r="B4683" t="s">
        <v>13</v>
      </c>
      <c r="C4683" s="4">
        <v>39</v>
      </c>
      <c r="D4683" t="s">
        <v>14</v>
      </c>
      <c r="E4683" t="s">
        <v>65</v>
      </c>
      <c r="F4683" t="s">
        <v>36</v>
      </c>
      <c r="G4683" t="s">
        <v>69</v>
      </c>
      <c r="H4683" t="s">
        <v>18</v>
      </c>
      <c r="I4683" s="9">
        <v>45620</v>
      </c>
      <c r="J4683" s="9">
        <v>45639</v>
      </c>
      <c r="K4683" s="9">
        <v>45645</v>
      </c>
      <c r="L4683" t="s">
        <v>19</v>
      </c>
      <c r="M4683" s="4">
        <v>71026</v>
      </c>
      <c r="N4683">
        <v>4.7</v>
      </c>
      <c r="O4683" t="s">
        <v>20</v>
      </c>
      <c r="P4683" s="5"/>
      <c r="Q4683" t="s">
        <v>63</v>
      </c>
      <c r="R4683" s="10" t="str">
        <f t="shared" si="146"/>
        <v>34-39</v>
      </c>
      <c r="S4683">
        <f t="shared" si="147"/>
        <v>25</v>
      </c>
    </row>
    <row r="4684" spans="1:19">
      <c r="A4684" t="s">
        <v>4758</v>
      </c>
      <c r="B4684" t="s">
        <v>23</v>
      </c>
      <c r="C4684" s="4">
        <v>24</v>
      </c>
      <c r="D4684" t="s">
        <v>14</v>
      </c>
      <c r="E4684" t="s">
        <v>15</v>
      </c>
      <c r="F4684" t="s">
        <v>53</v>
      </c>
      <c r="G4684" t="s">
        <v>17</v>
      </c>
      <c r="H4684" t="s">
        <v>37</v>
      </c>
      <c r="I4684" s="9">
        <v>45620</v>
      </c>
      <c r="J4684" s="9">
        <v>45641</v>
      </c>
      <c r="K4684" s="9">
        <v>45652</v>
      </c>
      <c r="L4684" t="s">
        <v>19</v>
      </c>
      <c r="M4684" s="4">
        <v>80886</v>
      </c>
      <c r="N4684">
        <v>3.9</v>
      </c>
      <c r="O4684" t="s">
        <v>20</v>
      </c>
      <c r="P4684" s="4">
        <v>4</v>
      </c>
      <c r="Q4684" t="s">
        <v>28</v>
      </c>
      <c r="R4684" s="10" t="str">
        <f t="shared" si="146"/>
        <v>22-27</v>
      </c>
      <c r="S4684">
        <f t="shared" si="147"/>
        <v>32</v>
      </c>
    </row>
    <row r="4685" spans="1:19">
      <c r="A4685" t="s">
        <v>4759</v>
      </c>
      <c r="B4685" t="s">
        <v>13</v>
      </c>
      <c r="C4685" s="4">
        <v>30</v>
      </c>
      <c r="D4685" t="s">
        <v>24</v>
      </c>
      <c r="E4685" t="s">
        <v>43</v>
      </c>
      <c r="F4685" t="s">
        <v>73</v>
      </c>
      <c r="G4685" t="s">
        <v>69</v>
      </c>
      <c r="H4685" t="s">
        <v>37</v>
      </c>
      <c r="I4685" s="9">
        <v>45620</v>
      </c>
      <c r="J4685" s="9">
        <v>45637</v>
      </c>
      <c r="K4685" s="9">
        <v>45642</v>
      </c>
      <c r="L4685" t="s">
        <v>19</v>
      </c>
      <c r="M4685" s="4">
        <v>175056</v>
      </c>
      <c r="N4685">
        <v>4.9000000000000004</v>
      </c>
      <c r="O4685" t="s">
        <v>20</v>
      </c>
      <c r="P4685" s="5"/>
      <c r="Q4685" t="s">
        <v>28</v>
      </c>
      <c r="R4685" s="10" t="str">
        <f t="shared" si="146"/>
        <v>28-33</v>
      </c>
      <c r="S4685">
        <f t="shared" si="147"/>
        <v>22</v>
      </c>
    </row>
    <row r="4686" spans="1:19">
      <c r="A4686" t="s">
        <v>4760</v>
      </c>
      <c r="B4686" t="s">
        <v>30</v>
      </c>
      <c r="C4686" s="4">
        <v>39</v>
      </c>
      <c r="D4686" t="s">
        <v>14</v>
      </c>
      <c r="E4686" t="s">
        <v>15</v>
      </c>
      <c r="F4686" t="s">
        <v>61</v>
      </c>
      <c r="G4686" t="s">
        <v>27</v>
      </c>
      <c r="H4686" t="s">
        <v>18</v>
      </c>
      <c r="I4686" s="9">
        <v>45621</v>
      </c>
      <c r="J4686" s="9">
        <v>45631</v>
      </c>
      <c r="K4686" s="9">
        <v>45641</v>
      </c>
      <c r="L4686" t="s">
        <v>19</v>
      </c>
      <c r="M4686" s="4">
        <v>68814</v>
      </c>
      <c r="N4686">
        <v>4.9000000000000004</v>
      </c>
      <c r="O4686" t="s">
        <v>45</v>
      </c>
      <c r="P4686" s="4">
        <v>2</v>
      </c>
      <c r="Q4686" t="s">
        <v>21</v>
      </c>
      <c r="R4686" s="10" t="str">
        <f t="shared" si="146"/>
        <v>34-39</v>
      </c>
      <c r="S4686">
        <f t="shared" si="147"/>
        <v>20</v>
      </c>
    </row>
    <row r="4687" spans="1:19">
      <c r="A4687" t="s">
        <v>4761</v>
      </c>
      <c r="B4687" t="s">
        <v>13</v>
      </c>
      <c r="C4687" s="4">
        <v>24</v>
      </c>
      <c r="D4687" t="s">
        <v>129</v>
      </c>
      <c r="E4687" t="s">
        <v>130</v>
      </c>
      <c r="F4687" t="s">
        <v>61</v>
      </c>
      <c r="G4687" t="s">
        <v>17</v>
      </c>
      <c r="H4687" t="s">
        <v>51</v>
      </c>
      <c r="I4687" s="9">
        <v>45621</v>
      </c>
      <c r="J4687" s="9">
        <v>45641</v>
      </c>
      <c r="K4687" s="9">
        <v>45645</v>
      </c>
      <c r="L4687" t="s">
        <v>19</v>
      </c>
      <c r="M4687" s="4">
        <v>62960</v>
      </c>
      <c r="N4687">
        <v>4.9000000000000004</v>
      </c>
      <c r="O4687" t="s">
        <v>20</v>
      </c>
      <c r="P4687" s="4">
        <v>5</v>
      </c>
      <c r="Q4687" t="s">
        <v>28</v>
      </c>
      <c r="R4687" s="10" t="str">
        <f t="shared" si="146"/>
        <v>22-27</v>
      </c>
      <c r="S4687">
        <f t="shared" si="147"/>
        <v>24</v>
      </c>
    </row>
    <row r="4688" spans="1:19">
      <c r="A4688" t="s">
        <v>4762</v>
      </c>
      <c r="B4688" t="s">
        <v>13</v>
      </c>
      <c r="C4688" s="4">
        <v>35</v>
      </c>
      <c r="D4688" t="s">
        <v>24</v>
      </c>
      <c r="E4688" t="s">
        <v>25</v>
      </c>
      <c r="F4688" t="s">
        <v>36</v>
      </c>
      <c r="G4688" t="s">
        <v>27</v>
      </c>
      <c r="H4688" t="s">
        <v>51</v>
      </c>
      <c r="I4688" s="9">
        <v>45621</v>
      </c>
      <c r="J4688" s="9">
        <v>45631</v>
      </c>
      <c r="K4688" s="9">
        <v>45642</v>
      </c>
      <c r="L4688" t="s">
        <v>19</v>
      </c>
      <c r="M4688" s="4">
        <v>55855</v>
      </c>
      <c r="N4688">
        <v>4.0999999999999996</v>
      </c>
      <c r="O4688" t="s">
        <v>20</v>
      </c>
      <c r="P4688" s="4">
        <v>4</v>
      </c>
      <c r="Q4688" t="s">
        <v>21</v>
      </c>
      <c r="R4688" s="10" t="str">
        <f t="shared" si="146"/>
        <v>34-39</v>
      </c>
      <c r="S4688">
        <f t="shared" si="147"/>
        <v>21</v>
      </c>
    </row>
    <row r="4689" spans="1:19">
      <c r="A4689" t="s">
        <v>4763</v>
      </c>
      <c r="B4689" t="s">
        <v>13</v>
      </c>
      <c r="C4689" s="4">
        <v>24</v>
      </c>
      <c r="D4689" t="s">
        <v>14</v>
      </c>
      <c r="E4689" t="s">
        <v>15</v>
      </c>
      <c r="F4689" t="s">
        <v>78</v>
      </c>
      <c r="G4689" t="s">
        <v>27</v>
      </c>
      <c r="H4689" t="s">
        <v>37</v>
      </c>
      <c r="I4689" s="9">
        <v>45621</v>
      </c>
      <c r="J4689" s="9">
        <v>45637</v>
      </c>
      <c r="K4689" s="9">
        <v>45644</v>
      </c>
      <c r="L4689" t="s">
        <v>38</v>
      </c>
      <c r="M4689" s="5"/>
      <c r="P4689" s="4">
        <v>5</v>
      </c>
      <c r="Q4689" t="s">
        <v>21</v>
      </c>
      <c r="R4689" s="10" t="str">
        <f t="shared" si="146"/>
        <v>22-27</v>
      </c>
      <c r="S4689">
        <f t="shared" si="147"/>
        <v>23</v>
      </c>
    </row>
    <row r="4690" spans="1:19">
      <c r="A4690" t="s">
        <v>4764</v>
      </c>
      <c r="B4690" t="s">
        <v>13</v>
      </c>
      <c r="C4690" s="4">
        <v>22</v>
      </c>
      <c r="D4690" t="s">
        <v>34</v>
      </c>
      <c r="E4690" t="s">
        <v>35</v>
      </c>
      <c r="F4690" t="s">
        <v>61</v>
      </c>
      <c r="G4690" t="s">
        <v>66</v>
      </c>
      <c r="H4690" t="s">
        <v>18</v>
      </c>
      <c r="I4690" s="9">
        <v>45622</v>
      </c>
      <c r="J4690" s="9">
        <v>45640</v>
      </c>
      <c r="K4690" s="9">
        <v>45650</v>
      </c>
      <c r="L4690" t="s">
        <v>19</v>
      </c>
      <c r="M4690" s="4">
        <v>59619</v>
      </c>
      <c r="N4690">
        <v>4.5</v>
      </c>
      <c r="O4690" t="s">
        <v>20</v>
      </c>
      <c r="P4690" s="4">
        <v>4</v>
      </c>
      <c r="Q4690" t="s">
        <v>21</v>
      </c>
      <c r="R4690" s="10" t="str">
        <f t="shared" si="146"/>
        <v>22-27</v>
      </c>
      <c r="S4690">
        <f t="shared" si="147"/>
        <v>28</v>
      </c>
    </row>
    <row r="4691" spans="1:19">
      <c r="A4691" t="s">
        <v>4765</v>
      </c>
      <c r="B4691" t="s">
        <v>23</v>
      </c>
      <c r="C4691" s="4">
        <v>32</v>
      </c>
      <c r="D4691" t="s">
        <v>83</v>
      </c>
      <c r="E4691" t="s">
        <v>84</v>
      </c>
      <c r="F4691" t="s">
        <v>31</v>
      </c>
      <c r="G4691" t="s">
        <v>32</v>
      </c>
      <c r="H4691" t="s">
        <v>37</v>
      </c>
      <c r="I4691" s="9">
        <v>45622</v>
      </c>
      <c r="J4691" s="9">
        <v>45637</v>
      </c>
      <c r="K4691" s="9">
        <v>45641</v>
      </c>
      <c r="L4691" t="s">
        <v>19</v>
      </c>
      <c r="M4691" s="4">
        <v>84272</v>
      </c>
      <c r="N4691">
        <v>4.9000000000000004</v>
      </c>
      <c r="O4691" t="s">
        <v>20</v>
      </c>
      <c r="P4691" s="4">
        <v>5</v>
      </c>
      <c r="Q4691" t="s">
        <v>28</v>
      </c>
      <c r="R4691" s="10" t="str">
        <f t="shared" si="146"/>
        <v>28-33</v>
      </c>
      <c r="S4691">
        <f t="shared" si="147"/>
        <v>19</v>
      </c>
    </row>
    <row r="4692" spans="1:19">
      <c r="A4692" t="s">
        <v>4766</v>
      </c>
      <c r="B4692" t="s">
        <v>13</v>
      </c>
      <c r="C4692" s="4">
        <v>28</v>
      </c>
      <c r="D4692" t="s">
        <v>34</v>
      </c>
      <c r="E4692" t="s">
        <v>35</v>
      </c>
      <c r="F4692" t="s">
        <v>53</v>
      </c>
      <c r="G4692" t="s">
        <v>27</v>
      </c>
      <c r="H4692" t="s">
        <v>37</v>
      </c>
      <c r="I4692" s="9">
        <v>45622</v>
      </c>
      <c r="J4692" s="9">
        <v>45642</v>
      </c>
      <c r="K4692" s="9">
        <v>45653</v>
      </c>
      <c r="L4692" t="s">
        <v>75</v>
      </c>
      <c r="M4692" s="5"/>
      <c r="P4692" s="4">
        <v>3</v>
      </c>
      <c r="Q4692" t="s">
        <v>28</v>
      </c>
      <c r="R4692" s="10" t="str">
        <f t="shared" si="146"/>
        <v>28-33</v>
      </c>
      <c r="S4692">
        <f t="shared" si="147"/>
        <v>31</v>
      </c>
    </row>
    <row r="4693" spans="1:19">
      <c r="A4693" t="s">
        <v>4767</v>
      </c>
      <c r="B4693" t="s">
        <v>13</v>
      </c>
      <c r="C4693" s="4">
        <v>23</v>
      </c>
      <c r="D4693" t="s">
        <v>24</v>
      </c>
      <c r="E4693" t="s">
        <v>43</v>
      </c>
      <c r="F4693" t="s">
        <v>86</v>
      </c>
      <c r="G4693" t="s">
        <v>27</v>
      </c>
      <c r="H4693" t="s">
        <v>18</v>
      </c>
      <c r="I4693" s="9">
        <v>45622</v>
      </c>
      <c r="J4693" s="9">
        <v>45637</v>
      </c>
      <c r="K4693" s="9">
        <v>45648</v>
      </c>
      <c r="L4693" t="s">
        <v>38</v>
      </c>
      <c r="M4693" s="5"/>
      <c r="P4693" s="4">
        <v>4</v>
      </c>
      <c r="Q4693" t="s">
        <v>28</v>
      </c>
      <c r="R4693" s="10" t="str">
        <f t="shared" si="146"/>
        <v>22-27</v>
      </c>
      <c r="S4693">
        <f t="shared" si="147"/>
        <v>26</v>
      </c>
    </row>
    <row r="4694" spans="1:19">
      <c r="A4694" t="s">
        <v>4768</v>
      </c>
      <c r="B4694" t="s">
        <v>13</v>
      </c>
      <c r="C4694" s="4">
        <v>25</v>
      </c>
      <c r="D4694" t="s">
        <v>14</v>
      </c>
      <c r="E4694" t="s">
        <v>15</v>
      </c>
      <c r="F4694" t="s">
        <v>44</v>
      </c>
      <c r="G4694" t="s">
        <v>27</v>
      </c>
      <c r="H4694" t="s">
        <v>48</v>
      </c>
      <c r="I4694" s="9">
        <v>45622</v>
      </c>
      <c r="J4694" s="9">
        <v>45640</v>
      </c>
      <c r="K4694" s="9">
        <v>45650</v>
      </c>
      <c r="L4694" t="s">
        <v>19</v>
      </c>
      <c r="M4694" s="4">
        <v>88850</v>
      </c>
      <c r="N4694">
        <v>4</v>
      </c>
      <c r="O4694" t="s">
        <v>20</v>
      </c>
      <c r="P4694" s="4">
        <v>4</v>
      </c>
      <c r="Q4694" t="s">
        <v>28</v>
      </c>
      <c r="R4694" s="10" t="str">
        <f t="shared" si="146"/>
        <v>22-27</v>
      </c>
      <c r="S4694">
        <f t="shared" si="147"/>
        <v>28</v>
      </c>
    </row>
    <row r="4695" spans="1:19">
      <c r="A4695" t="s">
        <v>4769</v>
      </c>
      <c r="B4695" t="s">
        <v>13</v>
      </c>
      <c r="C4695" s="4">
        <v>27</v>
      </c>
      <c r="D4695" t="s">
        <v>14</v>
      </c>
      <c r="E4695" t="s">
        <v>15</v>
      </c>
      <c r="F4695" t="s">
        <v>44</v>
      </c>
      <c r="G4695" t="s">
        <v>27</v>
      </c>
      <c r="H4695" t="s">
        <v>51</v>
      </c>
      <c r="I4695" s="9">
        <v>45623</v>
      </c>
      <c r="J4695" s="9">
        <v>45638</v>
      </c>
      <c r="K4695" s="9">
        <v>45645</v>
      </c>
      <c r="L4695" t="s">
        <v>19</v>
      </c>
      <c r="M4695" s="4">
        <v>61164</v>
      </c>
      <c r="N4695">
        <v>4.5</v>
      </c>
      <c r="O4695" t="s">
        <v>20</v>
      </c>
      <c r="P4695" s="5"/>
      <c r="Q4695" t="s">
        <v>63</v>
      </c>
      <c r="R4695" s="10" t="str">
        <f t="shared" si="146"/>
        <v>22-27</v>
      </c>
      <c r="S4695">
        <f t="shared" si="147"/>
        <v>22</v>
      </c>
    </row>
    <row r="4696" spans="1:19">
      <c r="A4696" t="s">
        <v>4770</v>
      </c>
      <c r="B4696" t="s">
        <v>13</v>
      </c>
      <c r="C4696" s="4">
        <v>22</v>
      </c>
      <c r="D4696" t="s">
        <v>129</v>
      </c>
      <c r="E4696" t="s">
        <v>205</v>
      </c>
      <c r="F4696" t="s">
        <v>125</v>
      </c>
      <c r="G4696" t="s">
        <v>17</v>
      </c>
      <c r="H4696" t="s">
        <v>51</v>
      </c>
      <c r="I4696" s="9">
        <v>45623</v>
      </c>
      <c r="J4696" s="9">
        <v>45633</v>
      </c>
      <c r="K4696" s="9">
        <v>45640</v>
      </c>
      <c r="L4696" t="s">
        <v>19</v>
      </c>
      <c r="M4696" s="4">
        <v>146286</v>
      </c>
      <c r="N4696">
        <v>4.8</v>
      </c>
      <c r="O4696" t="s">
        <v>20</v>
      </c>
      <c r="P4696" s="4">
        <v>5</v>
      </c>
      <c r="Q4696" t="s">
        <v>28</v>
      </c>
      <c r="R4696" s="10" t="str">
        <f t="shared" si="146"/>
        <v>22-27</v>
      </c>
      <c r="S4696">
        <f t="shared" si="147"/>
        <v>17</v>
      </c>
    </row>
    <row r="4697" spans="1:19">
      <c r="A4697" t="s">
        <v>4771</v>
      </c>
      <c r="B4697" t="s">
        <v>30</v>
      </c>
      <c r="C4697" s="4">
        <v>30</v>
      </c>
      <c r="D4697" t="s">
        <v>129</v>
      </c>
      <c r="E4697" t="s">
        <v>205</v>
      </c>
      <c r="F4697" t="s">
        <v>44</v>
      </c>
      <c r="G4697" t="s">
        <v>17</v>
      </c>
      <c r="H4697" t="s">
        <v>51</v>
      </c>
      <c r="I4697" s="9">
        <v>45623</v>
      </c>
      <c r="J4697" s="9">
        <v>45644</v>
      </c>
      <c r="K4697" s="9">
        <v>45654</v>
      </c>
      <c r="L4697" t="s">
        <v>19</v>
      </c>
      <c r="M4697" s="4">
        <v>81407</v>
      </c>
      <c r="N4697">
        <v>3.8</v>
      </c>
      <c r="O4697" t="s">
        <v>20</v>
      </c>
      <c r="P4697" s="4">
        <v>4</v>
      </c>
      <c r="Q4697" t="s">
        <v>28</v>
      </c>
      <c r="R4697" s="10" t="str">
        <f t="shared" si="146"/>
        <v>28-33</v>
      </c>
      <c r="S4697">
        <f t="shared" si="147"/>
        <v>31</v>
      </c>
    </row>
    <row r="4698" spans="1:19">
      <c r="A4698" t="s">
        <v>4772</v>
      </c>
      <c r="B4698" t="s">
        <v>13</v>
      </c>
      <c r="C4698" s="4">
        <v>42</v>
      </c>
      <c r="D4698" t="s">
        <v>24</v>
      </c>
      <c r="E4698" t="s">
        <v>25</v>
      </c>
      <c r="F4698" t="s">
        <v>31</v>
      </c>
      <c r="G4698" t="s">
        <v>17</v>
      </c>
      <c r="H4698" t="s">
        <v>37</v>
      </c>
      <c r="I4698" s="9">
        <v>45623</v>
      </c>
      <c r="J4698" s="9">
        <v>45642</v>
      </c>
      <c r="K4698" s="9">
        <v>45647</v>
      </c>
      <c r="L4698" t="s">
        <v>19</v>
      </c>
      <c r="M4698" s="4">
        <v>78087</v>
      </c>
      <c r="N4698">
        <v>4.0999999999999996</v>
      </c>
      <c r="O4698" t="s">
        <v>20</v>
      </c>
      <c r="P4698" s="4">
        <v>5</v>
      </c>
      <c r="Q4698" t="s">
        <v>28</v>
      </c>
      <c r="R4698" s="10" t="str">
        <f t="shared" si="146"/>
        <v>40-45</v>
      </c>
      <c r="S4698">
        <f t="shared" si="147"/>
        <v>24</v>
      </c>
    </row>
    <row r="4699" spans="1:19">
      <c r="A4699" t="s">
        <v>4773</v>
      </c>
      <c r="B4699" t="s">
        <v>13</v>
      </c>
      <c r="C4699" s="4">
        <v>26</v>
      </c>
      <c r="D4699" t="s">
        <v>58</v>
      </c>
      <c r="E4699" t="s">
        <v>111</v>
      </c>
      <c r="F4699" t="s">
        <v>26</v>
      </c>
      <c r="G4699" t="s">
        <v>27</v>
      </c>
      <c r="H4699" t="s">
        <v>67</v>
      </c>
      <c r="I4699" s="9">
        <v>45624</v>
      </c>
      <c r="J4699" s="9">
        <v>45637</v>
      </c>
      <c r="K4699" s="9">
        <v>45642</v>
      </c>
      <c r="L4699" t="s">
        <v>19</v>
      </c>
      <c r="M4699" s="4">
        <v>64840</v>
      </c>
      <c r="N4699">
        <v>4.0999999999999996</v>
      </c>
      <c r="O4699" t="s">
        <v>20</v>
      </c>
      <c r="P4699" s="4">
        <v>4</v>
      </c>
      <c r="Q4699" t="s">
        <v>28</v>
      </c>
      <c r="R4699" s="10" t="str">
        <f t="shared" si="146"/>
        <v>22-27</v>
      </c>
      <c r="S4699">
        <f t="shared" si="147"/>
        <v>18</v>
      </c>
    </row>
    <row r="4700" spans="1:19">
      <c r="A4700" t="s">
        <v>4774</v>
      </c>
      <c r="B4700" t="s">
        <v>13</v>
      </c>
      <c r="C4700" s="4">
        <v>34</v>
      </c>
      <c r="D4700" t="s">
        <v>40</v>
      </c>
      <c r="E4700" t="s">
        <v>253</v>
      </c>
      <c r="F4700" t="s">
        <v>53</v>
      </c>
      <c r="G4700" t="s">
        <v>27</v>
      </c>
      <c r="H4700" t="s">
        <v>37</v>
      </c>
      <c r="I4700" s="9">
        <v>45624</v>
      </c>
      <c r="J4700" s="9">
        <v>45633</v>
      </c>
      <c r="K4700" s="9">
        <v>45639</v>
      </c>
      <c r="L4700" t="s">
        <v>19</v>
      </c>
      <c r="M4700" s="4">
        <v>50711</v>
      </c>
      <c r="N4700">
        <v>4.9000000000000004</v>
      </c>
      <c r="O4700" t="s">
        <v>20</v>
      </c>
      <c r="P4700" s="4">
        <v>4</v>
      </c>
      <c r="Q4700" t="s">
        <v>28</v>
      </c>
      <c r="R4700" s="10" t="str">
        <f t="shared" si="146"/>
        <v>34-39</v>
      </c>
      <c r="S4700">
        <f t="shared" si="147"/>
        <v>15</v>
      </c>
    </row>
    <row r="4701" spans="1:19">
      <c r="A4701" t="s">
        <v>4775</v>
      </c>
      <c r="B4701" t="s">
        <v>23</v>
      </c>
      <c r="C4701" s="4">
        <v>34</v>
      </c>
      <c r="D4701" t="s">
        <v>14</v>
      </c>
      <c r="E4701" t="s">
        <v>15</v>
      </c>
      <c r="F4701" t="s">
        <v>53</v>
      </c>
      <c r="G4701" t="s">
        <v>27</v>
      </c>
      <c r="H4701" t="s">
        <v>51</v>
      </c>
      <c r="I4701" s="9">
        <v>45624</v>
      </c>
      <c r="J4701" s="9">
        <v>45644</v>
      </c>
      <c r="K4701" s="9">
        <v>45656</v>
      </c>
      <c r="L4701" t="s">
        <v>19</v>
      </c>
      <c r="M4701" s="4">
        <v>77283</v>
      </c>
      <c r="N4701">
        <v>3.5</v>
      </c>
      <c r="O4701" t="s">
        <v>20</v>
      </c>
      <c r="P4701" s="4">
        <v>4</v>
      </c>
      <c r="Q4701" t="s">
        <v>21</v>
      </c>
      <c r="R4701" s="10" t="str">
        <f t="shared" si="146"/>
        <v>34-39</v>
      </c>
      <c r="S4701">
        <f t="shared" si="147"/>
        <v>32</v>
      </c>
    </row>
    <row r="4702" spans="1:19">
      <c r="A4702" t="s">
        <v>4776</v>
      </c>
      <c r="B4702" t="s">
        <v>13</v>
      </c>
      <c r="C4702" s="4">
        <v>35</v>
      </c>
      <c r="D4702" t="s">
        <v>24</v>
      </c>
      <c r="E4702" t="s">
        <v>43</v>
      </c>
      <c r="F4702" t="s">
        <v>36</v>
      </c>
      <c r="G4702" t="s">
        <v>32</v>
      </c>
      <c r="H4702" t="s">
        <v>18</v>
      </c>
      <c r="I4702" s="9">
        <v>45624</v>
      </c>
      <c r="J4702" s="9">
        <v>45641</v>
      </c>
      <c r="K4702" s="9">
        <v>45653</v>
      </c>
      <c r="L4702" t="s">
        <v>19</v>
      </c>
      <c r="M4702" s="4">
        <v>67634</v>
      </c>
      <c r="N4702">
        <v>4.5</v>
      </c>
      <c r="O4702" t="s">
        <v>20</v>
      </c>
      <c r="P4702" s="4">
        <v>5</v>
      </c>
      <c r="Q4702" t="s">
        <v>21</v>
      </c>
      <c r="R4702" s="10" t="str">
        <f t="shared" si="146"/>
        <v>34-39</v>
      </c>
      <c r="S4702">
        <f t="shared" si="147"/>
        <v>29</v>
      </c>
    </row>
    <row r="4703" spans="1:19">
      <c r="A4703" t="s">
        <v>4777</v>
      </c>
      <c r="B4703" t="s">
        <v>13</v>
      </c>
      <c r="C4703" s="4">
        <v>33</v>
      </c>
      <c r="D4703" t="s">
        <v>34</v>
      </c>
      <c r="E4703" t="s">
        <v>35</v>
      </c>
      <c r="F4703" t="s">
        <v>16</v>
      </c>
      <c r="G4703" t="s">
        <v>66</v>
      </c>
      <c r="H4703" t="s">
        <v>18</v>
      </c>
      <c r="I4703" s="9">
        <v>45625</v>
      </c>
      <c r="J4703" s="9">
        <v>45643</v>
      </c>
      <c r="K4703" s="9">
        <v>45648</v>
      </c>
      <c r="L4703" t="s">
        <v>38</v>
      </c>
      <c r="M4703" s="5"/>
      <c r="P4703" s="4">
        <v>4</v>
      </c>
      <c r="Q4703" t="s">
        <v>28</v>
      </c>
      <c r="R4703" s="10" t="str">
        <f t="shared" si="146"/>
        <v>28-33</v>
      </c>
      <c r="S4703">
        <f t="shared" si="147"/>
        <v>23</v>
      </c>
    </row>
    <row r="4704" spans="1:19">
      <c r="A4704" t="s">
        <v>4778</v>
      </c>
      <c r="B4704" t="s">
        <v>30</v>
      </c>
      <c r="C4704" s="4">
        <v>39</v>
      </c>
      <c r="D4704" t="s">
        <v>40</v>
      </c>
      <c r="E4704" t="s">
        <v>41</v>
      </c>
      <c r="F4704" t="s">
        <v>26</v>
      </c>
      <c r="G4704" t="s">
        <v>27</v>
      </c>
      <c r="H4704" t="s">
        <v>37</v>
      </c>
      <c r="I4704" s="9">
        <v>45625</v>
      </c>
      <c r="J4704" s="9">
        <v>45642</v>
      </c>
      <c r="K4704" s="9">
        <v>45648</v>
      </c>
      <c r="L4704" t="s">
        <v>19</v>
      </c>
      <c r="M4704" s="4">
        <v>66690</v>
      </c>
      <c r="N4704">
        <v>3.6</v>
      </c>
      <c r="O4704" t="s">
        <v>20</v>
      </c>
      <c r="P4704" s="4">
        <v>4</v>
      </c>
      <c r="Q4704" t="s">
        <v>28</v>
      </c>
      <c r="R4704" s="10" t="str">
        <f t="shared" si="146"/>
        <v>34-39</v>
      </c>
      <c r="S4704">
        <f t="shared" si="147"/>
        <v>23</v>
      </c>
    </row>
    <row r="4705" spans="1:19">
      <c r="A4705" t="s">
        <v>4779</v>
      </c>
      <c r="B4705" t="s">
        <v>30</v>
      </c>
      <c r="C4705" s="4">
        <v>24</v>
      </c>
      <c r="D4705" t="s">
        <v>83</v>
      </c>
      <c r="E4705" t="s">
        <v>84</v>
      </c>
      <c r="F4705" t="s">
        <v>26</v>
      </c>
      <c r="G4705" t="s">
        <v>27</v>
      </c>
      <c r="H4705" t="s">
        <v>37</v>
      </c>
      <c r="I4705" s="9">
        <v>45625</v>
      </c>
      <c r="J4705" s="9">
        <v>45639</v>
      </c>
      <c r="K4705" s="9">
        <v>45646</v>
      </c>
      <c r="L4705" t="s">
        <v>75</v>
      </c>
      <c r="M4705" s="5"/>
      <c r="P4705" s="4">
        <v>5</v>
      </c>
      <c r="Q4705" t="s">
        <v>28</v>
      </c>
      <c r="R4705" s="10" t="str">
        <f t="shared" si="146"/>
        <v>22-27</v>
      </c>
      <c r="S4705">
        <f t="shared" si="147"/>
        <v>21</v>
      </c>
    </row>
    <row r="4706" spans="1:19">
      <c r="A4706" t="s">
        <v>4780</v>
      </c>
      <c r="B4706" t="s">
        <v>13</v>
      </c>
      <c r="C4706" s="4">
        <v>31</v>
      </c>
      <c r="D4706" t="s">
        <v>14</v>
      </c>
      <c r="E4706" t="s">
        <v>15</v>
      </c>
      <c r="F4706" t="s">
        <v>106</v>
      </c>
      <c r="G4706" t="s">
        <v>27</v>
      </c>
      <c r="H4706" t="s">
        <v>18</v>
      </c>
      <c r="I4706" s="9">
        <v>45625</v>
      </c>
      <c r="J4706" s="9">
        <v>45639</v>
      </c>
      <c r="K4706" s="9">
        <v>45644</v>
      </c>
      <c r="L4706" t="s">
        <v>19</v>
      </c>
      <c r="M4706" s="5"/>
      <c r="O4706" t="s">
        <v>20</v>
      </c>
      <c r="P4706" s="4">
        <v>4</v>
      </c>
      <c r="Q4706" t="s">
        <v>63</v>
      </c>
      <c r="R4706" s="10" t="str">
        <f t="shared" si="146"/>
        <v>28-33</v>
      </c>
      <c r="S4706">
        <f t="shared" si="147"/>
        <v>19</v>
      </c>
    </row>
    <row r="4707" spans="1:19">
      <c r="A4707" t="s">
        <v>4781</v>
      </c>
      <c r="B4707" t="s">
        <v>13</v>
      </c>
      <c r="C4707" s="4">
        <v>27</v>
      </c>
      <c r="D4707" t="s">
        <v>14</v>
      </c>
      <c r="E4707" t="s">
        <v>65</v>
      </c>
      <c r="F4707" t="s">
        <v>26</v>
      </c>
      <c r="G4707" t="s">
        <v>27</v>
      </c>
      <c r="H4707" t="s">
        <v>51</v>
      </c>
      <c r="I4707" s="9">
        <v>45625</v>
      </c>
      <c r="J4707" s="9">
        <v>45636</v>
      </c>
      <c r="K4707" s="9">
        <v>45647</v>
      </c>
      <c r="L4707" t="s">
        <v>19</v>
      </c>
      <c r="M4707" s="4">
        <v>59776</v>
      </c>
      <c r="N4707">
        <v>3.9</v>
      </c>
      <c r="O4707" t="s">
        <v>20</v>
      </c>
      <c r="P4707" s="4">
        <v>4</v>
      </c>
      <c r="Q4707" t="s">
        <v>28</v>
      </c>
      <c r="R4707" s="10" t="str">
        <f t="shared" si="146"/>
        <v>22-27</v>
      </c>
      <c r="S4707">
        <f t="shared" si="147"/>
        <v>22</v>
      </c>
    </row>
    <row r="4708" spans="1:19">
      <c r="A4708" t="s">
        <v>4782</v>
      </c>
      <c r="B4708" t="s">
        <v>30</v>
      </c>
      <c r="C4708" s="4">
        <v>37</v>
      </c>
      <c r="D4708" t="s">
        <v>24</v>
      </c>
      <c r="E4708" t="s">
        <v>43</v>
      </c>
      <c r="F4708" t="s">
        <v>86</v>
      </c>
      <c r="G4708" t="s">
        <v>27</v>
      </c>
      <c r="H4708" t="s">
        <v>37</v>
      </c>
      <c r="I4708" s="9">
        <v>45626</v>
      </c>
      <c r="J4708" s="9">
        <v>45648</v>
      </c>
      <c r="K4708" s="9">
        <v>45657</v>
      </c>
      <c r="L4708" t="s">
        <v>19</v>
      </c>
      <c r="M4708" s="4">
        <v>146205</v>
      </c>
      <c r="N4708">
        <v>3.7</v>
      </c>
      <c r="O4708" t="s">
        <v>20</v>
      </c>
      <c r="P4708" s="4">
        <v>4</v>
      </c>
      <c r="Q4708" t="s">
        <v>28</v>
      </c>
      <c r="R4708" s="10" t="str">
        <f t="shared" si="146"/>
        <v>34-39</v>
      </c>
      <c r="S4708">
        <f t="shared" si="147"/>
        <v>31</v>
      </c>
    </row>
    <row r="4709" spans="1:19">
      <c r="A4709" t="s">
        <v>4783</v>
      </c>
      <c r="B4709" t="s">
        <v>13</v>
      </c>
      <c r="C4709" s="4">
        <v>25</v>
      </c>
      <c r="D4709" t="s">
        <v>58</v>
      </c>
      <c r="E4709" t="s">
        <v>59</v>
      </c>
      <c r="F4709" t="s">
        <v>78</v>
      </c>
      <c r="G4709" t="s">
        <v>69</v>
      </c>
      <c r="H4709" t="s">
        <v>37</v>
      </c>
      <c r="I4709" s="9">
        <v>45626</v>
      </c>
      <c r="J4709" s="9">
        <v>45640</v>
      </c>
      <c r="K4709" s="9">
        <v>45649</v>
      </c>
      <c r="L4709" t="s">
        <v>38</v>
      </c>
      <c r="M4709" s="5"/>
      <c r="P4709" s="4">
        <v>4</v>
      </c>
      <c r="Q4709" t="s">
        <v>21</v>
      </c>
      <c r="R4709" s="10" t="str">
        <f t="shared" si="146"/>
        <v>22-27</v>
      </c>
      <c r="S4709">
        <f t="shared" si="147"/>
        <v>23</v>
      </c>
    </row>
    <row r="4710" spans="1:19">
      <c r="A4710" t="s">
        <v>4784</v>
      </c>
      <c r="B4710" t="s">
        <v>30</v>
      </c>
      <c r="C4710" s="4">
        <v>38</v>
      </c>
      <c r="D4710" t="s">
        <v>40</v>
      </c>
      <c r="E4710" t="s">
        <v>41</v>
      </c>
      <c r="F4710" t="s">
        <v>50</v>
      </c>
      <c r="G4710" t="s">
        <v>32</v>
      </c>
      <c r="H4710" t="s">
        <v>37</v>
      </c>
      <c r="I4710" s="9">
        <v>45626</v>
      </c>
      <c r="J4710" s="9">
        <v>45639</v>
      </c>
      <c r="K4710" s="9">
        <v>45649</v>
      </c>
      <c r="L4710" t="s">
        <v>38</v>
      </c>
      <c r="M4710" s="5"/>
      <c r="P4710" s="4">
        <v>4</v>
      </c>
      <c r="Q4710" t="s">
        <v>28</v>
      </c>
      <c r="R4710" s="10" t="str">
        <f t="shared" si="146"/>
        <v>34-39</v>
      </c>
      <c r="S4710">
        <f t="shared" si="147"/>
        <v>23</v>
      </c>
    </row>
    <row r="4711" spans="1:19">
      <c r="A4711" t="s">
        <v>4785</v>
      </c>
      <c r="B4711" t="s">
        <v>30</v>
      </c>
      <c r="C4711" s="4">
        <v>25</v>
      </c>
      <c r="D4711" t="s">
        <v>14</v>
      </c>
      <c r="E4711" t="s">
        <v>15</v>
      </c>
      <c r="F4711" t="s">
        <v>53</v>
      </c>
      <c r="G4711" t="s">
        <v>27</v>
      </c>
      <c r="H4711" t="s">
        <v>37</v>
      </c>
      <c r="I4711" s="9">
        <v>45626</v>
      </c>
      <c r="J4711" s="9">
        <v>45642</v>
      </c>
      <c r="K4711" s="9">
        <v>45649</v>
      </c>
      <c r="L4711" t="s">
        <v>19</v>
      </c>
      <c r="M4711" s="4">
        <v>78412</v>
      </c>
      <c r="N4711">
        <v>3.6</v>
      </c>
      <c r="O4711" t="s">
        <v>20</v>
      </c>
      <c r="P4711" s="4">
        <v>4</v>
      </c>
      <c r="Q4711" t="s">
        <v>21</v>
      </c>
      <c r="R4711" s="10" t="str">
        <f t="shared" si="146"/>
        <v>22-27</v>
      </c>
      <c r="S4711">
        <f t="shared" si="147"/>
        <v>23</v>
      </c>
    </row>
    <row r="4712" spans="1:19">
      <c r="A4712" t="s">
        <v>4786</v>
      </c>
      <c r="B4712" t="s">
        <v>13</v>
      </c>
      <c r="C4712" s="4">
        <v>29</v>
      </c>
      <c r="D4712" t="s">
        <v>24</v>
      </c>
      <c r="E4712" t="s">
        <v>43</v>
      </c>
      <c r="F4712" t="s">
        <v>125</v>
      </c>
      <c r="G4712" t="s">
        <v>27</v>
      </c>
      <c r="H4712" t="s">
        <v>37</v>
      </c>
      <c r="I4712" s="9">
        <v>45627</v>
      </c>
      <c r="J4712" s="9">
        <v>45635</v>
      </c>
      <c r="K4712" s="9">
        <v>45642</v>
      </c>
      <c r="L4712" t="s">
        <v>19</v>
      </c>
      <c r="M4712" s="4">
        <v>111000</v>
      </c>
      <c r="N4712">
        <v>3.8</v>
      </c>
      <c r="O4712" t="s">
        <v>20</v>
      </c>
      <c r="P4712" s="4">
        <v>4</v>
      </c>
      <c r="Q4712" t="s">
        <v>21</v>
      </c>
      <c r="R4712" s="10" t="str">
        <f t="shared" si="146"/>
        <v>28-33</v>
      </c>
      <c r="S4712">
        <f t="shared" si="147"/>
        <v>15</v>
      </c>
    </row>
    <row r="4713" spans="1:19">
      <c r="A4713" t="s">
        <v>4787</v>
      </c>
      <c r="B4713" t="s">
        <v>13</v>
      </c>
      <c r="C4713" s="4">
        <v>23</v>
      </c>
      <c r="D4713" t="s">
        <v>24</v>
      </c>
      <c r="E4713" t="s">
        <v>25</v>
      </c>
      <c r="F4713" t="s">
        <v>78</v>
      </c>
      <c r="G4713" t="s">
        <v>27</v>
      </c>
      <c r="H4713" t="s">
        <v>37</v>
      </c>
      <c r="I4713" s="9">
        <v>45627</v>
      </c>
      <c r="J4713" s="9">
        <v>45645</v>
      </c>
      <c r="K4713" s="9">
        <v>45650</v>
      </c>
      <c r="L4713" t="s">
        <v>19</v>
      </c>
      <c r="M4713" s="4">
        <v>41064</v>
      </c>
      <c r="N4713">
        <v>3.8</v>
      </c>
      <c r="O4713" t="s">
        <v>45</v>
      </c>
      <c r="P4713" s="4">
        <v>5</v>
      </c>
      <c r="Q4713" t="s">
        <v>21</v>
      </c>
      <c r="R4713" s="10" t="str">
        <f t="shared" si="146"/>
        <v>22-27</v>
      </c>
      <c r="S4713">
        <f t="shared" si="147"/>
        <v>23</v>
      </c>
    </row>
    <row r="4714" spans="1:19">
      <c r="A4714" t="s">
        <v>4788</v>
      </c>
      <c r="B4714" t="s">
        <v>13</v>
      </c>
      <c r="C4714" s="4">
        <v>35</v>
      </c>
      <c r="D4714" t="s">
        <v>24</v>
      </c>
      <c r="E4714" t="s">
        <v>43</v>
      </c>
      <c r="F4714" t="s">
        <v>16</v>
      </c>
      <c r="G4714" t="s">
        <v>27</v>
      </c>
      <c r="H4714" t="s">
        <v>37</v>
      </c>
      <c r="I4714" s="9">
        <v>45627</v>
      </c>
      <c r="J4714" s="9">
        <v>45649</v>
      </c>
      <c r="K4714" s="9">
        <v>45661</v>
      </c>
      <c r="L4714" t="s">
        <v>19</v>
      </c>
      <c r="M4714" s="4">
        <v>59575</v>
      </c>
      <c r="N4714">
        <v>4.0999999999999996</v>
      </c>
      <c r="O4714" t="s">
        <v>45</v>
      </c>
      <c r="P4714" s="4">
        <v>5</v>
      </c>
      <c r="Q4714" t="s">
        <v>28</v>
      </c>
      <c r="R4714" s="10" t="str">
        <f t="shared" si="146"/>
        <v>34-39</v>
      </c>
      <c r="S4714">
        <f t="shared" si="147"/>
        <v>34</v>
      </c>
    </row>
    <row r="4715" spans="1:19">
      <c r="A4715" t="s">
        <v>4789</v>
      </c>
      <c r="B4715" t="s">
        <v>30</v>
      </c>
      <c r="C4715" s="4">
        <v>38</v>
      </c>
      <c r="D4715" t="s">
        <v>14</v>
      </c>
      <c r="E4715" t="s">
        <v>65</v>
      </c>
      <c r="F4715" t="s">
        <v>96</v>
      </c>
      <c r="G4715" t="s">
        <v>17</v>
      </c>
      <c r="H4715" t="s">
        <v>51</v>
      </c>
      <c r="I4715" s="9">
        <v>45628</v>
      </c>
      <c r="J4715" s="9">
        <v>45643</v>
      </c>
      <c r="K4715" s="9">
        <v>45652</v>
      </c>
      <c r="L4715" t="s">
        <v>19</v>
      </c>
      <c r="M4715" s="4">
        <v>52790</v>
      </c>
      <c r="N4715">
        <v>3.7</v>
      </c>
      <c r="O4715" t="s">
        <v>20</v>
      </c>
      <c r="P4715" s="4">
        <v>4</v>
      </c>
      <c r="Q4715" t="s">
        <v>28</v>
      </c>
      <c r="R4715" s="10" t="str">
        <f t="shared" si="146"/>
        <v>34-39</v>
      </c>
      <c r="S4715">
        <f t="shared" si="147"/>
        <v>24</v>
      </c>
    </row>
    <row r="4716" spans="1:19">
      <c r="A4716" t="s">
        <v>4790</v>
      </c>
      <c r="B4716" t="s">
        <v>13</v>
      </c>
      <c r="C4716" s="4">
        <v>36</v>
      </c>
      <c r="D4716" t="s">
        <v>24</v>
      </c>
      <c r="E4716" t="s">
        <v>43</v>
      </c>
      <c r="F4716" t="s">
        <v>53</v>
      </c>
      <c r="G4716" t="s">
        <v>17</v>
      </c>
      <c r="H4716" t="s">
        <v>51</v>
      </c>
      <c r="I4716" s="9">
        <v>45628</v>
      </c>
      <c r="J4716" s="9">
        <v>45647</v>
      </c>
      <c r="K4716" s="9">
        <v>45658</v>
      </c>
      <c r="L4716" t="s">
        <v>38</v>
      </c>
      <c r="M4716" s="5"/>
      <c r="P4716" s="5"/>
      <c r="Q4716" t="s">
        <v>28</v>
      </c>
      <c r="R4716" s="10" t="str">
        <f t="shared" si="146"/>
        <v>34-39</v>
      </c>
      <c r="S4716">
        <f t="shared" si="147"/>
        <v>30</v>
      </c>
    </row>
    <row r="4717" spans="1:19">
      <c r="A4717" t="s">
        <v>4791</v>
      </c>
      <c r="B4717" t="s">
        <v>13</v>
      </c>
      <c r="C4717" s="4">
        <v>26</v>
      </c>
      <c r="D4717" t="s">
        <v>34</v>
      </c>
      <c r="E4717" t="s">
        <v>47</v>
      </c>
      <c r="F4717" t="s">
        <v>78</v>
      </c>
      <c r="G4717" t="s">
        <v>17</v>
      </c>
      <c r="H4717" t="s">
        <v>37</v>
      </c>
      <c r="I4717" s="9">
        <v>45628</v>
      </c>
      <c r="J4717" s="9">
        <v>45640</v>
      </c>
      <c r="K4717" s="9">
        <v>45648</v>
      </c>
      <c r="L4717" t="s">
        <v>38</v>
      </c>
      <c r="M4717" s="5"/>
      <c r="P4717" s="4">
        <v>5</v>
      </c>
      <c r="Q4717" t="s">
        <v>21</v>
      </c>
      <c r="R4717" s="10" t="str">
        <f t="shared" si="146"/>
        <v>22-27</v>
      </c>
      <c r="S4717">
        <f t="shared" si="147"/>
        <v>20</v>
      </c>
    </row>
    <row r="4718" spans="1:19">
      <c r="A4718" t="s">
        <v>4792</v>
      </c>
      <c r="B4718" t="s">
        <v>30</v>
      </c>
      <c r="C4718" s="4">
        <v>28</v>
      </c>
      <c r="D4718" t="s">
        <v>40</v>
      </c>
      <c r="E4718" t="s">
        <v>41</v>
      </c>
      <c r="F4718" t="s">
        <v>44</v>
      </c>
      <c r="G4718" t="s">
        <v>69</v>
      </c>
      <c r="H4718" t="s">
        <v>67</v>
      </c>
      <c r="I4718" s="9">
        <v>45628</v>
      </c>
      <c r="J4718" s="9">
        <v>45646</v>
      </c>
      <c r="K4718" s="9">
        <v>45658</v>
      </c>
      <c r="L4718" t="s">
        <v>38</v>
      </c>
      <c r="M4718" s="5"/>
      <c r="P4718" s="4">
        <v>4</v>
      </c>
      <c r="Q4718" t="s">
        <v>21</v>
      </c>
      <c r="R4718" s="10" t="str">
        <f t="shared" si="146"/>
        <v>28-33</v>
      </c>
      <c r="S4718">
        <f t="shared" si="147"/>
        <v>30</v>
      </c>
    </row>
    <row r="4719" spans="1:19">
      <c r="A4719" t="s">
        <v>4793</v>
      </c>
      <c r="B4719" t="s">
        <v>23</v>
      </c>
      <c r="C4719" s="4">
        <v>31</v>
      </c>
      <c r="D4719" t="s">
        <v>24</v>
      </c>
      <c r="E4719" t="s">
        <v>43</v>
      </c>
      <c r="F4719" t="s">
        <v>53</v>
      </c>
      <c r="G4719" t="s">
        <v>17</v>
      </c>
      <c r="H4719" t="s">
        <v>37</v>
      </c>
      <c r="I4719" s="9">
        <v>45629</v>
      </c>
      <c r="J4719" s="9">
        <v>45638</v>
      </c>
      <c r="K4719" s="9">
        <v>45643</v>
      </c>
      <c r="L4719" t="s">
        <v>38</v>
      </c>
      <c r="M4719" s="5"/>
      <c r="P4719" s="4">
        <v>4</v>
      </c>
      <c r="Q4719" t="s">
        <v>28</v>
      </c>
      <c r="R4719" s="10" t="str">
        <f t="shared" si="146"/>
        <v>28-33</v>
      </c>
      <c r="S4719">
        <f t="shared" si="147"/>
        <v>14</v>
      </c>
    </row>
    <row r="4720" spans="1:19">
      <c r="A4720" t="s">
        <v>4794</v>
      </c>
      <c r="B4720" t="s">
        <v>13</v>
      </c>
      <c r="C4720" s="4">
        <v>29</v>
      </c>
      <c r="D4720" t="s">
        <v>34</v>
      </c>
      <c r="E4720" t="s">
        <v>35</v>
      </c>
      <c r="F4720" t="s">
        <v>26</v>
      </c>
      <c r="G4720" t="s">
        <v>27</v>
      </c>
      <c r="H4720" t="s">
        <v>48</v>
      </c>
      <c r="I4720" s="9">
        <v>45629</v>
      </c>
      <c r="J4720" s="9">
        <v>45650</v>
      </c>
      <c r="K4720" s="9">
        <v>45661</v>
      </c>
      <c r="L4720" t="s">
        <v>19</v>
      </c>
      <c r="M4720" s="4">
        <v>71752</v>
      </c>
      <c r="N4720">
        <v>4.3</v>
      </c>
      <c r="O4720" t="s">
        <v>20</v>
      </c>
      <c r="P4720" s="4">
        <v>4</v>
      </c>
      <c r="Q4720" t="s">
        <v>28</v>
      </c>
      <c r="R4720" s="10" t="str">
        <f t="shared" si="146"/>
        <v>28-33</v>
      </c>
      <c r="S4720">
        <f t="shared" si="147"/>
        <v>32</v>
      </c>
    </row>
    <row r="4721" spans="1:19">
      <c r="A4721" t="s">
        <v>4795</v>
      </c>
      <c r="B4721" t="s">
        <v>23</v>
      </c>
      <c r="C4721" s="4">
        <v>35</v>
      </c>
      <c r="D4721" t="s">
        <v>24</v>
      </c>
      <c r="E4721" t="s">
        <v>43</v>
      </c>
      <c r="F4721" t="s">
        <v>31</v>
      </c>
      <c r="G4721" t="s">
        <v>27</v>
      </c>
      <c r="H4721" t="s">
        <v>18</v>
      </c>
      <c r="I4721" s="9">
        <v>45629</v>
      </c>
      <c r="J4721" s="9">
        <v>45639</v>
      </c>
      <c r="K4721" s="9">
        <v>45643</v>
      </c>
      <c r="L4721" t="s">
        <v>19</v>
      </c>
      <c r="M4721" s="4">
        <v>65895</v>
      </c>
      <c r="N4721">
        <v>4.2</v>
      </c>
      <c r="O4721" t="s">
        <v>20</v>
      </c>
      <c r="P4721" s="4">
        <v>5</v>
      </c>
      <c r="Q4721" t="s">
        <v>28</v>
      </c>
      <c r="R4721" s="10" t="str">
        <f t="shared" si="146"/>
        <v>34-39</v>
      </c>
      <c r="S4721">
        <f t="shared" si="147"/>
        <v>14</v>
      </c>
    </row>
    <row r="4722" spans="1:19">
      <c r="A4722" t="s">
        <v>4796</v>
      </c>
      <c r="B4722" t="s">
        <v>13</v>
      </c>
      <c r="C4722" s="4">
        <v>22</v>
      </c>
      <c r="D4722" t="s">
        <v>24</v>
      </c>
      <c r="E4722" t="s">
        <v>43</v>
      </c>
      <c r="F4722" t="s">
        <v>61</v>
      </c>
      <c r="G4722" t="s">
        <v>27</v>
      </c>
      <c r="H4722" t="s">
        <v>37</v>
      </c>
      <c r="I4722" s="9">
        <v>45629</v>
      </c>
      <c r="J4722" s="9">
        <v>45648</v>
      </c>
      <c r="K4722" s="9">
        <v>45652</v>
      </c>
      <c r="L4722" t="s">
        <v>19</v>
      </c>
      <c r="M4722" s="4">
        <v>61068</v>
      </c>
      <c r="N4722">
        <v>5</v>
      </c>
      <c r="O4722" t="s">
        <v>20</v>
      </c>
      <c r="P4722" s="4">
        <v>4</v>
      </c>
      <c r="Q4722" t="s">
        <v>28</v>
      </c>
      <c r="R4722" s="10" t="str">
        <f t="shared" si="146"/>
        <v>22-27</v>
      </c>
      <c r="S4722">
        <f t="shared" si="147"/>
        <v>23</v>
      </c>
    </row>
    <row r="4723" spans="1:19">
      <c r="A4723" t="s">
        <v>4797</v>
      </c>
      <c r="B4723" t="s">
        <v>13</v>
      </c>
      <c r="C4723" s="4">
        <v>27</v>
      </c>
      <c r="D4723" t="s">
        <v>129</v>
      </c>
      <c r="E4723" t="s">
        <v>205</v>
      </c>
      <c r="F4723" t="s">
        <v>16</v>
      </c>
      <c r="G4723" t="s">
        <v>17</v>
      </c>
      <c r="H4723" t="s">
        <v>37</v>
      </c>
      <c r="I4723" s="9">
        <v>45629</v>
      </c>
      <c r="J4723" s="9">
        <v>45637</v>
      </c>
      <c r="K4723" s="9">
        <v>45647</v>
      </c>
      <c r="L4723" t="s">
        <v>38</v>
      </c>
      <c r="M4723" s="5"/>
      <c r="P4723" s="4">
        <v>4</v>
      </c>
      <c r="Q4723" t="s">
        <v>28</v>
      </c>
      <c r="R4723" s="10" t="str">
        <f t="shared" si="146"/>
        <v>22-27</v>
      </c>
      <c r="S4723">
        <f t="shared" si="147"/>
        <v>18</v>
      </c>
    </row>
    <row r="4724" spans="1:19">
      <c r="A4724" t="s">
        <v>4798</v>
      </c>
      <c r="B4724" t="s">
        <v>13</v>
      </c>
      <c r="C4724" s="4">
        <v>37</v>
      </c>
      <c r="D4724" t="s">
        <v>40</v>
      </c>
      <c r="E4724" t="s">
        <v>41</v>
      </c>
      <c r="F4724" t="s">
        <v>125</v>
      </c>
      <c r="G4724" t="s">
        <v>17</v>
      </c>
      <c r="H4724" t="s">
        <v>67</v>
      </c>
      <c r="I4724" s="9">
        <v>45629</v>
      </c>
      <c r="J4724" s="9">
        <v>45646</v>
      </c>
      <c r="K4724" s="9">
        <v>45656</v>
      </c>
      <c r="L4724" t="s">
        <v>19</v>
      </c>
      <c r="M4724" s="4">
        <v>141674</v>
      </c>
      <c r="N4724">
        <v>3.6</v>
      </c>
      <c r="O4724" t="s">
        <v>20</v>
      </c>
      <c r="P4724" s="4">
        <v>4</v>
      </c>
      <c r="Q4724" t="s">
        <v>21</v>
      </c>
      <c r="R4724" s="10" t="str">
        <f t="shared" si="146"/>
        <v>34-39</v>
      </c>
      <c r="S4724">
        <f t="shared" si="147"/>
        <v>27</v>
      </c>
    </row>
    <row r="4725" spans="1:19">
      <c r="A4725" t="s">
        <v>4799</v>
      </c>
      <c r="B4725" t="s">
        <v>13</v>
      </c>
      <c r="C4725" s="4">
        <v>29</v>
      </c>
      <c r="D4725" t="s">
        <v>14</v>
      </c>
      <c r="E4725" t="s">
        <v>15</v>
      </c>
      <c r="F4725" t="s">
        <v>31</v>
      </c>
      <c r="G4725" t="s">
        <v>69</v>
      </c>
      <c r="H4725" t="s">
        <v>37</v>
      </c>
      <c r="I4725" s="9">
        <v>45629</v>
      </c>
      <c r="J4725" s="9">
        <v>45647</v>
      </c>
      <c r="K4725" s="9">
        <v>45657</v>
      </c>
      <c r="L4725" t="s">
        <v>19</v>
      </c>
      <c r="M4725" s="4">
        <v>69614</v>
      </c>
      <c r="N4725">
        <v>3.6</v>
      </c>
      <c r="O4725" t="s">
        <v>20</v>
      </c>
      <c r="P4725" s="4">
        <v>3</v>
      </c>
      <c r="Q4725" t="s">
        <v>28</v>
      </c>
      <c r="R4725" s="10" t="str">
        <f t="shared" si="146"/>
        <v>28-33</v>
      </c>
      <c r="S4725">
        <f t="shared" si="147"/>
        <v>28</v>
      </c>
    </row>
    <row r="4726" spans="1:19">
      <c r="A4726" t="s">
        <v>4800</v>
      </c>
      <c r="B4726" t="s">
        <v>13</v>
      </c>
      <c r="C4726" s="4">
        <v>23</v>
      </c>
      <c r="D4726" t="s">
        <v>58</v>
      </c>
      <c r="E4726" t="s">
        <v>111</v>
      </c>
      <c r="F4726" t="s">
        <v>106</v>
      </c>
      <c r="G4726" t="s">
        <v>69</v>
      </c>
      <c r="H4726" t="s">
        <v>37</v>
      </c>
      <c r="I4726" s="9">
        <v>45629</v>
      </c>
      <c r="J4726" s="9">
        <v>45649</v>
      </c>
      <c r="K4726" s="9">
        <v>45654</v>
      </c>
      <c r="L4726" t="s">
        <v>19</v>
      </c>
      <c r="M4726" s="4">
        <v>219477</v>
      </c>
      <c r="N4726">
        <v>4.4000000000000004</v>
      </c>
      <c r="O4726" t="s">
        <v>20</v>
      </c>
      <c r="P4726" s="5"/>
      <c r="Q4726" t="s">
        <v>28</v>
      </c>
      <c r="R4726" s="10" t="str">
        <f t="shared" si="146"/>
        <v>22-27</v>
      </c>
      <c r="S4726">
        <f t="shared" si="147"/>
        <v>25</v>
      </c>
    </row>
    <row r="4727" spans="1:19">
      <c r="A4727" t="s">
        <v>4801</v>
      </c>
      <c r="B4727" t="s">
        <v>13</v>
      </c>
      <c r="C4727" s="4">
        <v>32</v>
      </c>
      <c r="D4727" t="s">
        <v>129</v>
      </c>
      <c r="E4727" t="s">
        <v>205</v>
      </c>
      <c r="F4727" t="s">
        <v>16</v>
      </c>
      <c r="G4727" t="s">
        <v>32</v>
      </c>
      <c r="H4727" t="s">
        <v>67</v>
      </c>
      <c r="I4727" s="9">
        <v>45630</v>
      </c>
      <c r="J4727" s="9">
        <v>45650</v>
      </c>
      <c r="K4727" s="9">
        <v>45659</v>
      </c>
      <c r="L4727" t="s">
        <v>19</v>
      </c>
      <c r="M4727" s="4">
        <v>64449</v>
      </c>
      <c r="N4727">
        <v>3.6</v>
      </c>
      <c r="O4727" t="s">
        <v>20</v>
      </c>
      <c r="P4727" s="4">
        <v>3</v>
      </c>
      <c r="Q4727" t="s">
        <v>28</v>
      </c>
      <c r="R4727" s="10" t="str">
        <f t="shared" si="146"/>
        <v>28-33</v>
      </c>
      <c r="S4727">
        <f t="shared" si="147"/>
        <v>29</v>
      </c>
    </row>
    <row r="4728" spans="1:19">
      <c r="A4728" t="s">
        <v>4802</v>
      </c>
      <c r="B4728" t="s">
        <v>23</v>
      </c>
      <c r="C4728" s="4">
        <v>25</v>
      </c>
      <c r="D4728" t="s">
        <v>14</v>
      </c>
      <c r="E4728" t="s">
        <v>15</v>
      </c>
      <c r="F4728" t="s">
        <v>86</v>
      </c>
      <c r="G4728" t="s">
        <v>17</v>
      </c>
      <c r="H4728" t="s">
        <v>37</v>
      </c>
      <c r="I4728" s="9">
        <v>45631</v>
      </c>
      <c r="J4728" s="9">
        <v>45650</v>
      </c>
      <c r="K4728" s="9">
        <v>45659</v>
      </c>
      <c r="L4728" t="s">
        <v>75</v>
      </c>
      <c r="M4728" s="5"/>
      <c r="P4728" s="5"/>
      <c r="Q4728" t="s">
        <v>28</v>
      </c>
      <c r="R4728" s="10" t="str">
        <f t="shared" si="146"/>
        <v>22-27</v>
      </c>
      <c r="S4728">
        <f t="shared" si="147"/>
        <v>28</v>
      </c>
    </row>
    <row r="4729" spans="1:19">
      <c r="A4729" t="s">
        <v>4803</v>
      </c>
      <c r="B4729" t="s">
        <v>30</v>
      </c>
      <c r="C4729" s="4">
        <v>35</v>
      </c>
      <c r="D4729" t="s">
        <v>24</v>
      </c>
      <c r="E4729" t="s">
        <v>25</v>
      </c>
      <c r="F4729" t="s">
        <v>96</v>
      </c>
      <c r="G4729" t="s">
        <v>17</v>
      </c>
      <c r="H4729" t="s">
        <v>18</v>
      </c>
      <c r="I4729" s="9">
        <v>45631</v>
      </c>
      <c r="J4729" s="9">
        <v>45643</v>
      </c>
      <c r="K4729" s="9">
        <v>45651</v>
      </c>
      <c r="L4729" t="s">
        <v>38</v>
      </c>
      <c r="M4729" s="5"/>
      <c r="P4729" s="4">
        <v>5</v>
      </c>
      <c r="Q4729" t="s">
        <v>21</v>
      </c>
      <c r="R4729" s="10" t="str">
        <f t="shared" si="146"/>
        <v>34-39</v>
      </c>
      <c r="S4729">
        <f t="shared" si="147"/>
        <v>20</v>
      </c>
    </row>
    <row r="4730" spans="1:19">
      <c r="A4730" t="s">
        <v>4804</v>
      </c>
      <c r="B4730" t="s">
        <v>30</v>
      </c>
      <c r="C4730" s="4">
        <v>34</v>
      </c>
      <c r="D4730" t="s">
        <v>34</v>
      </c>
      <c r="E4730" t="s">
        <v>47</v>
      </c>
      <c r="F4730" t="s">
        <v>96</v>
      </c>
      <c r="G4730" t="s">
        <v>32</v>
      </c>
      <c r="H4730" t="s">
        <v>51</v>
      </c>
      <c r="I4730" s="9">
        <v>45632</v>
      </c>
      <c r="J4730" s="9">
        <v>45648</v>
      </c>
      <c r="K4730" s="9">
        <v>45653</v>
      </c>
      <c r="L4730" t="s">
        <v>19</v>
      </c>
      <c r="M4730" s="4">
        <v>43829</v>
      </c>
      <c r="N4730">
        <v>4</v>
      </c>
      <c r="O4730" t="s">
        <v>20</v>
      </c>
      <c r="P4730" s="4">
        <v>5</v>
      </c>
      <c r="Q4730" t="s">
        <v>21</v>
      </c>
      <c r="R4730" s="10" t="str">
        <f t="shared" si="146"/>
        <v>34-39</v>
      </c>
      <c r="S4730">
        <f t="shared" si="147"/>
        <v>21</v>
      </c>
    </row>
    <row r="4731" spans="1:19">
      <c r="A4731" t="s">
        <v>4805</v>
      </c>
      <c r="B4731" t="s">
        <v>13</v>
      </c>
      <c r="C4731" s="4">
        <v>25</v>
      </c>
      <c r="D4731" t="s">
        <v>40</v>
      </c>
      <c r="E4731" t="s">
        <v>41</v>
      </c>
      <c r="F4731" t="s">
        <v>78</v>
      </c>
      <c r="G4731" t="s">
        <v>27</v>
      </c>
      <c r="H4731" t="s">
        <v>51</v>
      </c>
      <c r="I4731" s="9">
        <v>45632</v>
      </c>
      <c r="J4731" s="9">
        <v>45650</v>
      </c>
      <c r="K4731" s="9">
        <v>45660</v>
      </c>
      <c r="L4731" t="s">
        <v>19</v>
      </c>
      <c r="M4731" s="4">
        <v>41784</v>
      </c>
      <c r="N4731">
        <v>3.8</v>
      </c>
      <c r="O4731" t="s">
        <v>20</v>
      </c>
      <c r="P4731" s="4">
        <v>5</v>
      </c>
      <c r="Q4731" t="s">
        <v>28</v>
      </c>
      <c r="R4731" s="10" t="str">
        <f t="shared" si="146"/>
        <v>22-27</v>
      </c>
      <c r="S4731">
        <f t="shared" si="147"/>
        <v>28</v>
      </c>
    </row>
    <row r="4732" spans="1:19">
      <c r="A4732" t="s">
        <v>4806</v>
      </c>
      <c r="B4732" t="s">
        <v>13</v>
      </c>
      <c r="C4732" s="4">
        <v>54</v>
      </c>
      <c r="D4732" t="s">
        <v>24</v>
      </c>
      <c r="E4732" t="s">
        <v>25</v>
      </c>
      <c r="F4732" t="s">
        <v>96</v>
      </c>
      <c r="G4732" t="s">
        <v>27</v>
      </c>
      <c r="H4732" t="s">
        <v>67</v>
      </c>
      <c r="I4732" s="9">
        <v>45632</v>
      </c>
      <c r="J4732" s="9">
        <v>45641</v>
      </c>
      <c r="K4732" s="9">
        <v>45649</v>
      </c>
      <c r="L4732" t="s">
        <v>38</v>
      </c>
      <c r="M4732" s="5"/>
      <c r="P4732" s="4">
        <v>2</v>
      </c>
      <c r="Q4732" t="s">
        <v>28</v>
      </c>
      <c r="R4732" s="10" t="str">
        <f t="shared" si="146"/>
        <v>52-57</v>
      </c>
      <c r="S4732">
        <f t="shared" si="147"/>
        <v>17</v>
      </c>
    </row>
    <row r="4733" spans="1:19">
      <c r="A4733" t="s">
        <v>4807</v>
      </c>
      <c r="B4733" t="s">
        <v>13</v>
      </c>
      <c r="C4733" s="4">
        <v>37</v>
      </c>
      <c r="D4733" t="s">
        <v>24</v>
      </c>
      <c r="E4733" t="s">
        <v>43</v>
      </c>
      <c r="F4733" t="s">
        <v>86</v>
      </c>
      <c r="G4733" t="s">
        <v>27</v>
      </c>
      <c r="H4733" t="s">
        <v>18</v>
      </c>
      <c r="I4733" s="9">
        <v>45632</v>
      </c>
      <c r="J4733" s="9">
        <v>45650</v>
      </c>
      <c r="K4733" s="9">
        <v>45657</v>
      </c>
      <c r="L4733" t="s">
        <v>19</v>
      </c>
      <c r="M4733" s="5"/>
      <c r="O4733" t="s">
        <v>20</v>
      </c>
      <c r="P4733" s="4">
        <v>5</v>
      </c>
      <c r="Q4733" t="s">
        <v>28</v>
      </c>
      <c r="R4733" s="10" t="str">
        <f t="shared" si="146"/>
        <v>34-39</v>
      </c>
      <c r="S4733">
        <f t="shared" si="147"/>
        <v>25</v>
      </c>
    </row>
    <row r="4734" spans="1:19">
      <c r="A4734" t="s">
        <v>4808</v>
      </c>
      <c r="B4734" t="s">
        <v>30</v>
      </c>
      <c r="C4734" s="4">
        <v>28</v>
      </c>
      <c r="D4734" t="s">
        <v>58</v>
      </c>
      <c r="E4734" t="s">
        <v>111</v>
      </c>
      <c r="F4734" t="s">
        <v>73</v>
      </c>
      <c r="G4734" t="s">
        <v>17</v>
      </c>
      <c r="H4734" t="s">
        <v>37</v>
      </c>
      <c r="I4734" s="9">
        <v>45632</v>
      </c>
      <c r="J4734" s="9">
        <v>45648</v>
      </c>
      <c r="K4734" s="9">
        <v>45653</v>
      </c>
      <c r="L4734" t="s">
        <v>56</v>
      </c>
      <c r="M4734" s="5"/>
      <c r="P4734" s="5"/>
      <c r="Q4734" t="s">
        <v>28</v>
      </c>
      <c r="R4734" s="10" t="str">
        <f t="shared" si="146"/>
        <v>28-33</v>
      </c>
      <c r="S4734">
        <f t="shared" si="147"/>
        <v>21</v>
      </c>
    </row>
    <row r="4735" spans="1:19">
      <c r="A4735" t="s">
        <v>4809</v>
      </c>
      <c r="B4735" t="s">
        <v>23</v>
      </c>
      <c r="C4735" s="4">
        <v>29</v>
      </c>
      <c r="D4735" t="s">
        <v>83</v>
      </c>
      <c r="E4735" t="s">
        <v>84</v>
      </c>
      <c r="F4735" t="s">
        <v>26</v>
      </c>
      <c r="G4735" t="s">
        <v>32</v>
      </c>
      <c r="H4735" t="s">
        <v>48</v>
      </c>
      <c r="I4735" s="9">
        <v>45632</v>
      </c>
      <c r="J4735" s="9">
        <v>45641</v>
      </c>
      <c r="K4735" s="9">
        <v>45651</v>
      </c>
      <c r="L4735" t="s">
        <v>19</v>
      </c>
      <c r="M4735" s="4">
        <v>69527</v>
      </c>
      <c r="N4735">
        <v>4.5999999999999996</v>
      </c>
      <c r="O4735" t="s">
        <v>20</v>
      </c>
      <c r="P4735" s="4">
        <v>4</v>
      </c>
      <c r="Q4735" t="s">
        <v>21</v>
      </c>
      <c r="R4735" s="10" t="str">
        <f t="shared" si="146"/>
        <v>28-33</v>
      </c>
      <c r="S4735">
        <f t="shared" si="147"/>
        <v>19</v>
      </c>
    </row>
    <row r="4736" spans="1:19">
      <c r="A4736" t="s">
        <v>4810</v>
      </c>
      <c r="B4736" t="s">
        <v>13</v>
      </c>
      <c r="C4736" s="4">
        <v>36</v>
      </c>
      <c r="D4736" t="s">
        <v>34</v>
      </c>
      <c r="E4736" t="s">
        <v>47</v>
      </c>
      <c r="F4736" t="s">
        <v>61</v>
      </c>
      <c r="G4736" t="s">
        <v>27</v>
      </c>
      <c r="H4736" t="s">
        <v>48</v>
      </c>
      <c r="I4736" s="9">
        <v>45632</v>
      </c>
      <c r="J4736" s="9">
        <v>45643</v>
      </c>
      <c r="K4736" s="9">
        <v>45654</v>
      </c>
      <c r="L4736" t="s">
        <v>56</v>
      </c>
      <c r="M4736" s="5"/>
      <c r="P4736" s="4">
        <v>4</v>
      </c>
      <c r="Q4736" t="s">
        <v>28</v>
      </c>
      <c r="R4736" s="10" t="str">
        <f t="shared" si="146"/>
        <v>34-39</v>
      </c>
      <c r="S4736">
        <f t="shared" si="147"/>
        <v>22</v>
      </c>
    </row>
    <row r="4737" spans="1:19">
      <c r="A4737" t="s">
        <v>4811</v>
      </c>
      <c r="B4737" t="s">
        <v>13</v>
      </c>
      <c r="C4737" s="4">
        <v>36</v>
      </c>
      <c r="D4737" t="s">
        <v>24</v>
      </c>
      <c r="E4737" t="s">
        <v>43</v>
      </c>
      <c r="F4737" t="s">
        <v>36</v>
      </c>
      <c r="G4737" t="s">
        <v>32</v>
      </c>
      <c r="H4737" t="s">
        <v>18</v>
      </c>
      <c r="I4737" s="9">
        <v>45632</v>
      </c>
      <c r="J4737" s="9">
        <v>45649</v>
      </c>
      <c r="K4737" s="9">
        <v>45653</v>
      </c>
      <c r="L4737" t="s">
        <v>56</v>
      </c>
      <c r="M4737" s="5"/>
      <c r="P4737" s="4">
        <v>5</v>
      </c>
      <c r="Q4737" t="s">
        <v>21</v>
      </c>
      <c r="R4737" s="10" t="str">
        <f t="shared" si="146"/>
        <v>34-39</v>
      </c>
      <c r="S4737">
        <f t="shared" si="147"/>
        <v>21</v>
      </c>
    </row>
    <row r="4738" spans="1:19">
      <c r="A4738" t="s">
        <v>4812</v>
      </c>
      <c r="B4738" t="s">
        <v>13</v>
      </c>
      <c r="C4738" s="4">
        <v>24</v>
      </c>
      <c r="D4738" t="s">
        <v>24</v>
      </c>
      <c r="E4738" t="s">
        <v>25</v>
      </c>
      <c r="F4738" t="s">
        <v>96</v>
      </c>
      <c r="G4738" t="s">
        <v>17</v>
      </c>
      <c r="H4738" t="s">
        <v>51</v>
      </c>
      <c r="I4738" s="9">
        <v>45633</v>
      </c>
      <c r="J4738" s="9">
        <v>45649</v>
      </c>
      <c r="K4738" s="9">
        <v>45657</v>
      </c>
      <c r="L4738" t="s">
        <v>38</v>
      </c>
      <c r="M4738" s="5"/>
      <c r="P4738" s="5"/>
      <c r="Q4738" t="s">
        <v>63</v>
      </c>
      <c r="R4738" s="10" t="str">
        <f t="shared" si="146"/>
        <v>22-27</v>
      </c>
      <c r="S4738">
        <f t="shared" si="147"/>
        <v>24</v>
      </c>
    </row>
    <row r="4739" spans="1:19">
      <c r="A4739" t="s">
        <v>4813</v>
      </c>
      <c r="B4739" t="s">
        <v>13</v>
      </c>
      <c r="C4739" s="4">
        <v>25</v>
      </c>
      <c r="D4739" t="s">
        <v>14</v>
      </c>
      <c r="E4739" t="s">
        <v>65</v>
      </c>
      <c r="F4739" t="s">
        <v>61</v>
      </c>
      <c r="G4739" t="s">
        <v>69</v>
      </c>
      <c r="H4739" t="s">
        <v>51</v>
      </c>
      <c r="I4739" s="9">
        <v>45633</v>
      </c>
      <c r="J4739" s="9">
        <v>45650</v>
      </c>
      <c r="K4739" s="9">
        <v>45659</v>
      </c>
      <c r="L4739" t="s">
        <v>19</v>
      </c>
      <c r="M4739" s="4">
        <v>65370</v>
      </c>
      <c r="N4739">
        <v>5</v>
      </c>
      <c r="O4739" t="s">
        <v>20</v>
      </c>
      <c r="P4739" s="4">
        <v>4</v>
      </c>
      <c r="Q4739" t="s">
        <v>28</v>
      </c>
      <c r="R4739" s="10" t="str">
        <f t="shared" ref="R4739:R4802" si="148">IF(AND(C4739&gt;=22,C4739&lt;=27),"22-27",
 IF(AND(C4739&gt;=28,C4739&lt;=33),"28-33",
 IF(AND(C4739&gt;=34,C4739&lt;=39),"34-39",
 IF(AND(C4739&gt;=40,C4739&lt;=45),"40-45",
 IF(AND(C4739&gt;=46,C4739&lt;=51),"46-51",
 IF(AND(C4739&gt;=52,C4739&lt;=57),"52-57","Other"))))))</f>
        <v>22-27</v>
      </c>
      <c r="S4739">
        <f t="shared" ref="S4739:S4802" si="149">K4739-I4739</f>
        <v>26</v>
      </c>
    </row>
    <row r="4740" spans="1:19">
      <c r="A4740" t="s">
        <v>4814</v>
      </c>
      <c r="B4740" t="s">
        <v>13</v>
      </c>
      <c r="C4740" s="4">
        <v>31</v>
      </c>
      <c r="D4740" t="s">
        <v>24</v>
      </c>
      <c r="E4740" t="s">
        <v>43</v>
      </c>
      <c r="F4740" t="s">
        <v>36</v>
      </c>
      <c r="G4740" t="s">
        <v>17</v>
      </c>
      <c r="H4740" t="s">
        <v>18</v>
      </c>
      <c r="I4740" s="9">
        <v>45633</v>
      </c>
      <c r="J4740" s="9">
        <v>45653</v>
      </c>
      <c r="K4740" s="9">
        <v>45657</v>
      </c>
      <c r="L4740" t="s">
        <v>19</v>
      </c>
      <c r="M4740" s="4">
        <v>71930</v>
      </c>
      <c r="N4740">
        <v>3.6</v>
      </c>
      <c r="O4740" t="s">
        <v>45</v>
      </c>
      <c r="P4740" s="4">
        <v>4</v>
      </c>
      <c r="Q4740" t="s">
        <v>28</v>
      </c>
      <c r="R4740" s="10" t="str">
        <f t="shared" si="148"/>
        <v>28-33</v>
      </c>
      <c r="S4740">
        <f t="shared" si="149"/>
        <v>24</v>
      </c>
    </row>
    <row r="4741" spans="1:19">
      <c r="A4741" t="s">
        <v>4815</v>
      </c>
      <c r="B4741" t="s">
        <v>30</v>
      </c>
      <c r="C4741" s="4">
        <v>24</v>
      </c>
      <c r="D4741" t="s">
        <v>129</v>
      </c>
      <c r="E4741" t="s">
        <v>205</v>
      </c>
      <c r="F4741" t="s">
        <v>61</v>
      </c>
      <c r="G4741" t="s">
        <v>66</v>
      </c>
      <c r="H4741" t="s">
        <v>37</v>
      </c>
      <c r="I4741" s="9">
        <v>45633</v>
      </c>
      <c r="J4741" s="9">
        <v>45641</v>
      </c>
      <c r="K4741" s="9">
        <v>45647</v>
      </c>
      <c r="L4741" t="s">
        <v>19</v>
      </c>
      <c r="M4741" s="4">
        <v>64704</v>
      </c>
      <c r="N4741">
        <v>3.7</v>
      </c>
      <c r="O4741" t="s">
        <v>45</v>
      </c>
      <c r="P4741" s="4">
        <v>4</v>
      </c>
      <c r="Q4741" t="s">
        <v>28</v>
      </c>
      <c r="R4741" s="10" t="str">
        <f t="shared" si="148"/>
        <v>22-27</v>
      </c>
      <c r="S4741">
        <f t="shared" si="149"/>
        <v>14</v>
      </c>
    </row>
    <row r="4742" spans="1:19">
      <c r="A4742" t="s">
        <v>4816</v>
      </c>
      <c r="B4742" t="s">
        <v>30</v>
      </c>
      <c r="C4742" s="4">
        <v>25</v>
      </c>
      <c r="D4742" t="s">
        <v>14</v>
      </c>
      <c r="E4742" t="s">
        <v>15</v>
      </c>
      <c r="F4742" t="s">
        <v>16</v>
      </c>
      <c r="G4742" t="s">
        <v>27</v>
      </c>
      <c r="H4742" t="s">
        <v>37</v>
      </c>
      <c r="I4742" s="9">
        <v>45633</v>
      </c>
      <c r="J4742" s="9">
        <v>45650</v>
      </c>
      <c r="K4742" s="9">
        <v>45657</v>
      </c>
      <c r="L4742" t="s">
        <v>38</v>
      </c>
      <c r="M4742" s="5"/>
      <c r="P4742" s="5"/>
      <c r="Q4742" t="s">
        <v>21</v>
      </c>
      <c r="R4742" s="10" t="str">
        <f t="shared" si="148"/>
        <v>22-27</v>
      </c>
      <c r="S4742">
        <f t="shared" si="149"/>
        <v>24</v>
      </c>
    </row>
    <row r="4743" spans="1:19">
      <c r="A4743" t="s">
        <v>4817</v>
      </c>
      <c r="B4743" t="s">
        <v>13</v>
      </c>
      <c r="C4743" s="4">
        <v>25</v>
      </c>
      <c r="D4743" t="s">
        <v>14</v>
      </c>
      <c r="E4743" t="s">
        <v>15</v>
      </c>
      <c r="F4743" t="s">
        <v>31</v>
      </c>
      <c r="G4743" t="s">
        <v>69</v>
      </c>
      <c r="H4743" t="s">
        <v>18</v>
      </c>
      <c r="I4743" s="9">
        <v>45634</v>
      </c>
      <c r="J4743" s="9">
        <v>45650</v>
      </c>
      <c r="K4743" s="9">
        <v>45656</v>
      </c>
      <c r="L4743" t="s">
        <v>19</v>
      </c>
      <c r="M4743" s="4">
        <v>68690</v>
      </c>
      <c r="N4743">
        <v>4.5999999999999996</v>
      </c>
      <c r="O4743" t="s">
        <v>20</v>
      </c>
      <c r="P4743" s="4">
        <v>5</v>
      </c>
      <c r="Q4743" t="s">
        <v>28</v>
      </c>
      <c r="R4743" s="10" t="str">
        <f t="shared" si="148"/>
        <v>22-27</v>
      </c>
      <c r="S4743">
        <f t="shared" si="149"/>
        <v>22</v>
      </c>
    </row>
    <row r="4744" spans="1:19">
      <c r="A4744" t="s">
        <v>4818</v>
      </c>
      <c r="B4744" t="s">
        <v>13</v>
      </c>
      <c r="C4744" s="4">
        <v>34</v>
      </c>
      <c r="D4744" t="s">
        <v>24</v>
      </c>
      <c r="E4744" t="s">
        <v>43</v>
      </c>
      <c r="F4744" t="s">
        <v>93</v>
      </c>
      <c r="G4744" t="s">
        <v>27</v>
      </c>
      <c r="H4744" t="s">
        <v>37</v>
      </c>
      <c r="I4744" s="9">
        <v>45634</v>
      </c>
      <c r="J4744" s="9">
        <v>45645</v>
      </c>
      <c r="K4744" s="9">
        <v>45649</v>
      </c>
      <c r="L4744" t="s">
        <v>19</v>
      </c>
      <c r="M4744" s="4">
        <v>162711</v>
      </c>
      <c r="N4744">
        <v>4</v>
      </c>
      <c r="O4744" t="s">
        <v>20</v>
      </c>
      <c r="P4744" s="4">
        <v>3</v>
      </c>
      <c r="Q4744" t="s">
        <v>21</v>
      </c>
      <c r="R4744" s="10" t="str">
        <f t="shared" si="148"/>
        <v>34-39</v>
      </c>
      <c r="S4744">
        <f t="shared" si="149"/>
        <v>15</v>
      </c>
    </row>
    <row r="4745" spans="1:19">
      <c r="A4745" t="s">
        <v>4819</v>
      </c>
      <c r="B4745" t="s">
        <v>23</v>
      </c>
      <c r="C4745" s="4">
        <v>31</v>
      </c>
      <c r="D4745" t="s">
        <v>24</v>
      </c>
      <c r="E4745" t="s">
        <v>43</v>
      </c>
      <c r="F4745" t="s">
        <v>44</v>
      </c>
      <c r="G4745" t="s">
        <v>17</v>
      </c>
      <c r="H4745" t="s">
        <v>37</v>
      </c>
      <c r="I4745" s="9">
        <v>45634</v>
      </c>
      <c r="J4745" s="9">
        <v>45654</v>
      </c>
      <c r="K4745" s="9">
        <v>45660</v>
      </c>
      <c r="L4745" t="s">
        <v>38</v>
      </c>
      <c r="M4745" s="5"/>
      <c r="P4745" s="4">
        <v>4</v>
      </c>
      <c r="Q4745" t="s">
        <v>63</v>
      </c>
      <c r="R4745" s="10" t="str">
        <f t="shared" si="148"/>
        <v>28-33</v>
      </c>
      <c r="S4745">
        <f t="shared" si="149"/>
        <v>26</v>
      </c>
    </row>
    <row r="4746" spans="1:19">
      <c r="A4746" t="s">
        <v>4820</v>
      </c>
      <c r="B4746" t="s">
        <v>13</v>
      </c>
      <c r="C4746" s="4">
        <v>24</v>
      </c>
      <c r="D4746" t="s">
        <v>58</v>
      </c>
      <c r="E4746" t="s">
        <v>111</v>
      </c>
      <c r="F4746" t="s">
        <v>26</v>
      </c>
      <c r="G4746" t="s">
        <v>27</v>
      </c>
      <c r="H4746" t="s">
        <v>18</v>
      </c>
      <c r="I4746" s="9">
        <v>45635</v>
      </c>
      <c r="J4746" s="9">
        <v>45650</v>
      </c>
      <c r="K4746" s="9">
        <v>45662</v>
      </c>
      <c r="L4746" t="s">
        <v>19</v>
      </c>
      <c r="M4746" s="4">
        <v>66883</v>
      </c>
      <c r="N4746">
        <v>4.3</v>
      </c>
      <c r="O4746" t="s">
        <v>45</v>
      </c>
      <c r="P4746" s="4">
        <v>4</v>
      </c>
      <c r="Q4746" t="s">
        <v>28</v>
      </c>
      <c r="R4746" s="10" t="str">
        <f t="shared" si="148"/>
        <v>22-27</v>
      </c>
      <c r="S4746">
        <f t="shared" si="149"/>
        <v>27</v>
      </c>
    </row>
    <row r="4747" spans="1:19">
      <c r="A4747" t="s">
        <v>4821</v>
      </c>
      <c r="B4747" t="s">
        <v>13</v>
      </c>
      <c r="C4747" s="4">
        <v>35</v>
      </c>
      <c r="D4747" t="s">
        <v>14</v>
      </c>
      <c r="E4747" t="s">
        <v>15</v>
      </c>
      <c r="F4747" t="s">
        <v>31</v>
      </c>
      <c r="G4747" t="s">
        <v>32</v>
      </c>
      <c r="H4747" t="s">
        <v>18</v>
      </c>
      <c r="I4747" s="9">
        <v>45635</v>
      </c>
      <c r="J4747" s="9">
        <v>45651</v>
      </c>
      <c r="K4747" s="9">
        <v>45657</v>
      </c>
      <c r="L4747" t="s">
        <v>38</v>
      </c>
      <c r="M4747" s="5"/>
      <c r="P4747" s="4">
        <v>5</v>
      </c>
      <c r="Q4747" t="s">
        <v>28</v>
      </c>
      <c r="R4747" s="10" t="str">
        <f t="shared" si="148"/>
        <v>34-39</v>
      </c>
      <c r="S4747">
        <f t="shared" si="149"/>
        <v>22</v>
      </c>
    </row>
    <row r="4748" spans="1:19">
      <c r="A4748" t="s">
        <v>4822</v>
      </c>
      <c r="B4748" t="s">
        <v>13</v>
      </c>
      <c r="C4748" s="4">
        <v>43</v>
      </c>
      <c r="D4748" t="s">
        <v>24</v>
      </c>
      <c r="E4748" t="s">
        <v>43</v>
      </c>
      <c r="F4748" t="s">
        <v>61</v>
      </c>
      <c r="G4748" t="s">
        <v>66</v>
      </c>
      <c r="H4748" t="s">
        <v>18</v>
      </c>
      <c r="I4748" s="9">
        <v>45635</v>
      </c>
      <c r="J4748" s="9">
        <v>45657</v>
      </c>
      <c r="K4748" s="9">
        <v>45663</v>
      </c>
      <c r="L4748" t="s">
        <v>19</v>
      </c>
      <c r="M4748" s="4">
        <v>54236</v>
      </c>
      <c r="N4748">
        <v>3.5</v>
      </c>
      <c r="O4748" t="s">
        <v>20</v>
      </c>
      <c r="P4748" s="4">
        <v>5</v>
      </c>
      <c r="Q4748" t="s">
        <v>28</v>
      </c>
      <c r="R4748" s="10" t="str">
        <f t="shared" si="148"/>
        <v>40-45</v>
      </c>
      <c r="S4748">
        <f t="shared" si="149"/>
        <v>28</v>
      </c>
    </row>
    <row r="4749" spans="1:19">
      <c r="A4749" t="s">
        <v>4823</v>
      </c>
      <c r="B4749" t="s">
        <v>13</v>
      </c>
      <c r="C4749" s="4">
        <v>30</v>
      </c>
      <c r="D4749" t="s">
        <v>129</v>
      </c>
      <c r="E4749" t="s">
        <v>205</v>
      </c>
      <c r="F4749" t="s">
        <v>53</v>
      </c>
      <c r="G4749" t="s">
        <v>32</v>
      </c>
      <c r="H4749" t="s">
        <v>37</v>
      </c>
      <c r="I4749" s="9">
        <v>45635</v>
      </c>
      <c r="J4749" s="9">
        <v>45643</v>
      </c>
      <c r="K4749" s="9">
        <v>45654</v>
      </c>
      <c r="L4749" t="s">
        <v>19</v>
      </c>
      <c r="M4749" s="4">
        <v>66262</v>
      </c>
      <c r="N4749">
        <v>3.7</v>
      </c>
      <c r="O4749" t="s">
        <v>20</v>
      </c>
      <c r="P4749" s="4">
        <v>2</v>
      </c>
      <c r="Q4749" t="s">
        <v>63</v>
      </c>
      <c r="R4749" s="10" t="str">
        <f t="shared" si="148"/>
        <v>28-33</v>
      </c>
      <c r="S4749">
        <f t="shared" si="149"/>
        <v>19</v>
      </c>
    </row>
    <row r="4750" spans="1:19">
      <c r="A4750" t="s">
        <v>4824</v>
      </c>
      <c r="B4750" t="s">
        <v>13</v>
      </c>
      <c r="C4750" s="4">
        <v>39</v>
      </c>
      <c r="D4750" t="s">
        <v>34</v>
      </c>
      <c r="E4750" t="s">
        <v>35</v>
      </c>
      <c r="F4750" t="s">
        <v>44</v>
      </c>
      <c r="G4750" t="s">
        <v>17</v>
      </c>
      <c r="H4750" t="s">
        <v>37</v>
      </c>
      <c r="I4750" s="9">
        <v>45635</v>
      </c>
      <c r="J4750" s="9">
        <v>45644</v>
      </c>
      <c r="K4750" s="9">
        <v>45648</v>
      </c>
      <c r="L4750" t="s">
        <v>19</v>
      </c>
      <c r="M4750" s="4">
        <v>75746</v>
      </c>
      <c r="N4750">
        <v>4.8</v>
      </c>
      <c r="O4750" t="s">
        <v>20</v>
      </c>
      <c r="P4750" s="5"/>
      <c r="Q4750" t="s">
        <v>28</v>
      </c>
      <c r="R4750" s="10" t="str">
        <f t="shared" si="148"/>
        <v>34-39</v>
      </c>
      <c r="S4750">
        <f t="shared" si="149"/>
        <v>13</v>
      </c>
    </row>
    <row r="4751" spans="1:19">
      <c r="A4751" t="s">
        <v>4825</v>
      </c>
      <c r="B4751" t="s">
        <v>30</v>
      </c>
      <c r="C4751" s="4">
        <v>39</v>
      </c>
      <c r="D4751" t="s">
        <v>34</v>
      </c>
      <c r="E4751" t="s">
        <v>35</v>
      </c>
      <c r="F4751" t="s">
        <v>61</v>
      </c>
      <c r="G4751" t="s">
        <v>17</v>
      </c>
      <c r="H4751" t="s">
        <v>37</v>
      </c>
      <c r="I4751" s="9">
        <v>45635</v>
      </c>
      <c r="J4751" s="9">
        <v>45653</v>
      </c>
      <c r="K4751" s="9">
        <v>45657</v>
      </c>
      <c r="L4751" t="s">
        <v>38</v>
      </c>
      <c r="M4751" s="5"/>
      <c r="P4751" s="5"/>
      <c r="Q4751" t="s">
        <v>28</v>
      </c>
      <c r="R4751" s="10" t="str">
        <f t="shared" si="148"/>
        <v>34-39</v>
      </c>
      <c r="S4751">
        <f t="shared" si="149"/>
        <v>22</v>
      </c>
    </row>
    <row r="4752" spans="1:19">
      <c r="A4752" t="s">
        <v>4826</v>
      </c>
      <c r="B4752" t="s">
        <v>13</v>
      </c>
      <c r="C4752" s="4">
        <v>40</v>
      </c>
      <c r="D4752" t="s">
        <v>58</v>
      </c>
      <c r="E4752" t="s">
        <v>111</v>
      </c>
      <c r="F4752" t="s">
        <v>26</v>
      </c>
      <c r="G4752" t="s">
        <v>27</v>
      </c>
      <c r="H4752" t="s">
        <v>18</v>
      </c>
      <c r="I4752" s="9">
        <v>45635</v>
      </c>
      <c r="J4752" s="9">
        <v>45657</v>
      </c>
      <c r="K4752" s="9">
        <v>45664</v>
      </c>
      <c r="L4752" t="s">
        <v>19</v>
      </c>
      <c r="M4752" s="4">
        <v>65962</v>
      </c>
      <c r="N4752">
        <v>4.3</v>
      </c>
      <c r="O4752" t="s">
        <v>20</v>
      </c>
      <c r="P4752" s="4">
        <v>4</v>
      </c>
      <c r="Q4752" t="s">
        <v>28</v>
      </c>
      <c r="R4752" s="10" t="str">
        <f t="shared" si="148"/>
        <v>40-45</v>
      </c>
      <c r="S4752">
        <f t="shared" si="149"/>
        <v>29</v>
      </c>
    </row>
    <row r="4753" spans="1:19">
      <c r="A4753" t="s">
        <v>4827</v>
      </c>
      <c r="B4753" t="s">
        <v>13</v>
      </c>
      <c r="C4753" s="4">
        <v>39</v>
      </c>
      <c r="D4753" t="s">
        <v>24</v>
      </c>
      <c r="E4753" t="s">
        <v>25</v>
      </c>
      <c r="F4753" t="s">
        <v>61</v>
      </c>
      <c r="G4753" t="s">
        <v>17</v>
      </c>
      <c r="H4753" t="s">
        <v>18</v>
      </c>
      <c r="I4753" s="9">
        <v>45635</v>
      </c>
      <c r="J4753" s="9">
        <v>45651</v>
      </c>
      <c r="K4753" s="9">
        <v>45659</v>
      </c>
      <c r="L4753" t="s">
        <v>19</v>
      </c>
      <c r="M4753" s="4">
        <v>50830</v>
      </c>
      <c r="N4753">
        <v>4.7</v>
      </c>
      <c r="O4753" t="s">
        <v>20</v>
      </c>
      <c r="P4753" s="4">
        <v>4</v>
      </c>
      <c r="Q4753" t="s">
        <v>21</v>
      </c>
      <c r="R4753" s="10" t="str">
        <f t="shared" si="148"/>
        <v>34-39</v>
      </c>
      <c r="S4753">
        <f t="shared" si="149"/>
        <v>24</v>
      </c>
    </row>
    <row r="4754" spans="1:19">
      <c r="A4754" t="s">
        <v>4828</v>
      </c>
      <c r="B4754" t="s">
        <v>30</v>
      </c>
      <c r="C4754" s="4">
        <v>31</v>
      </c>
      <c r="D4754" t="s">
        <v>14</v>
      </c>
      <c r="E4754" t="s">
        <v>15</v>
      </c>
      <c r="F4754" t="s">
        <v>61</v>
      </c>
      <c r="G4754" t="s">
        <v>27</v>
      </c>
      <c r="H4754" t="s">
        <v>18</v>
      </c>
      <c r="I4754" s="9">
        <v>45635</v>
      </c>
      <c r="J4754" s="9">
        <v>45645</v>
      </c>
      <c r="K4754" s="9">
        <v>45654</v>
      </c>
      <c r="L4754" t="s">
        <v>145</v>
      </c>
      <c r="M4754" s="5"/>
      <c r="P4754" s="4">
        <v>3</v>
      </c>
      <c r="Q4754" t="s">
        <v>28</v>
      </c>
      <c r="R4754" s="10" t="str">
        <f t="shared" si="148"/>
        <v>28-33</v>
      </c>
      <c r="S4754">
        <f t="shared" si="149"/>
        <v>19</v>
      </c>
    </row>
    <row r="4755" spans="1:19">
      <c r="A4755" t="s">
        <v>4829</v>
      </c>
      <c r="B4755" t="s">
        <v>13</v>
      </c>
      <c r="C4755" s="4">
        <v>28</v>
      </c>
      <c r="D4755" t="s">
        <v>14</v>
      </c>
      <c r="E4755" t="s">
        <v>15</v>
      </c>
      <c r="F4755" t="s">
        <v>36</v>
      </c>
      <c r="G4755" t="s">
        <v>32</v>
      </c>
      <c r="H4755" t="s">
        <v>37</v>
      </c>
      <c r="I4755" s="9">
        <v>45635</v>
      </c>
      <c r="J4755" s="9">
        <v>45643</v>
      </c>
      <c r="K4755" s="9">
        <v>45653</v>
      </c>
      <c r="L4755" t="s">
        <v>19</v>
      </c>
      <c r="M4755" s="4">
        <v>78647</v>
      </c>
      <c r="N4755">
        <v>4.9000000000000004</v>
      </c>
      <c r="O4755" t="s">
        <v>20</v>
      </c>
      <c r="P4755" s="4">
        <v>4</v>
      </c>
      <c r="Q4755" t="s">
        <v>21</v>
      </c>
      <c r="R4755" s="10" t="str">
        <f t="shared" si="148"/>
        <v>28-33</v>
      </c>
      <c r="S4755">
        <f t="shared" si="149"/>
        <v>18</v>
      </c>
    </row>
    <row r="4756" spans="1:19">
      <c r="A4756" t="s">
        <v>4830</v>
      </c>
      <c r="B4756" t="s">
        <v>30</v>
      </c>
      <c r="C4756" s="4">
        <v>36</v>
      </c>
      <c r="D4756" t="s">
        <v>58</v>
      </c>
      <c r="E4756" t="s">
        <v>59</v>
      </c>
      <c r="F4756" t="s">
        <v>78</v>
      </c>
      <c r="G4756" t="s">
        <v>69</v>
      </c>
      <c r="H4756" t="s">
        <v>37</v>
      </c>
      <c r="I4756" s="9">
        <v>45636</v>
      </c>
      <c r="J4756" s="9">
        <v>45648</v>
      </c>
      <c r="K4756" s="9">
        <v>45654</v>
      </c>
      <c r="L4756" t="s">
        <v>19</v>
      </c>
      <c r="M4756" s="4">
        <v>56949</v>
      </c>
      <c r="N4756">
        <v>4.4000000000000004</v>
      </c>
      <c r="O4756" t="s">
        <v>20</v>
      </c>
      <c r="P4756" s="5"/>
      <c r="Q4756" t="s">
        <v>21</v>
      </c>
      <c r="R4756" s="10" t="str">
        <f t="shared" si="148"/>
        <v>34-39</v>
      </c>
      <c r="S4756">
        <f t="shared" si="149"/>
        <v>18</v>
      </c>
    </row>
    <row r="4757" spans="1:19">
      <c r="A4757" t="s">
        <v>4831</v>
      </c>
      <c r="B4757" t="s">
        <v>30</v>
      </c>
      <c r="C4757" s="4">
        <v>26</v>
      </c>
      <c r="D4757" t="s">
        <v>129</v>
      </c>
      <c r="E4757" t="s">
        <v>205</v>
      </c>
      <c r="F4757" t="s">
        <v>93</v>
      </c>
      <c r="G4757" t="s">
        <v>69</v>
      </c>
      <c r="H4757" t="s">
        <v>51</v>
      </c>
      <c r="I4757" s="9">
        <v>45636</v>
      </c>
      <c r="J4757" s="9">
        <v>45656</v>
      </c>
      <c r="K4757" s="9">
        <v>45666</v>
      </c>
      <c r="L4757" t="s">
        <v>19</v>
      </c>
      <c r="M4757" s="4">
        <v>101663</v>
      </c>
      <c r="N4757">
        <v>4.5</v>
      </c>
      <c r="O4757" t="s">
        <v>20</v>
      </c>
      <c r="P4757" s="4">
        <v>4</v>
      </c>
      <c r="Q4757" t="s">
        <v>28</v>
      </c>
      <c r="R4757" s="10" t="str">
        <f t="shared" si="148"/>
        <v>22-27</v>
      </c>
      <c r="S4757">
        <f t="shared" si="149"/>
        <v>30</v>
      </c>
    </row>
    <row r="4758" spans="1:19">
      <c r="A4758" t="s">
        <v>4832</v>
      </c>
      <c r="B4758" t="s">
        <v>13</v>
      </c>
      <c r="C4758" s="4">
        <v>34</v>
      </c>
      <c r="D4758" t="s">
        <v>83</v>
      </c>
      <c r="E4758" t="s">
        <v>117</v>
      </c>
      <c r="F4758" t="s">
        <v>73</v>
      </c>
      <c r="G4758" t="s">
        <v>17</v>
      </c>
      <c r="H4758" t="s">
        <v>37</v>
      </c>
      <c r="I4758" s="9">
        <v>45636</v>
      </c>
      <c r="J4758" s="9">
        <v>45647</v>
      </c>
      <c r="K4758" s="9">
        <v>45653</v>
      </c>
      <c r="L4758" t="s">
        <v>38</v>
      </c>
      <c r="M4758" s="5"/>
      <c r="P4758" s="4">
        <v>5</v>
      </c>
      <c r="Q4758" t="s">
        <v>21</v>
      </c>
      <c r="R4758" s="10" t="str">
        <f t="shared" si="148"/>
        <v>34-39</v>
      </c>
      <c r="S4758">
        <f t="shared" si="149"/>
        <v>17</v>
      </c>
    </row>
    <row r="4759" spans="1:19">
      <c r="A4759" t="s">
        <v>4833</v>
      </c>
      <c r="B4759" t="s">
        <v>30</v>
      </c>
      <c r="C4759" s="4">
        <v>35</v>
      </c>
      <c r="D4759" t="s">
        <v>34</v>
      </c>
      <c r="E4759" t="s">
        <v>35</v>
      </c>
      <c r="F4759" t="s">
        <v>53</v>
      </c>
      <c r="G4759" t="s">
        <v>17</v>
      </c>
      <c r="H4759" t="s">
        <v>18</v>
      </c>
      <c r="I4759" s="9">
        <v>45638</v>
      </c>
      <c r="J4759" s="9">
        <v>45649</v>
      </c>
      <c r="K4759" s="9">
        <v>45655</v>
      </c>
      <c r="L4759" t="s">
        <v>19</v>
      </c>
      <c r="M4759" s="4">
        <v>72036</v>
      </c>
      <c r="N4759">
        <v>4.3</v>
      </c>
      <c r="O4759" t="s">
        <v>20</v>
      </c>
      <c r="P4759" s="4">
        <v>4</v>
      </c>
      <c r="Q4759" t="s">
        <v>28</v>
      </c>
      <c r="R4759" s="10" t="str">
        <f t="shared" si="148"/>
        <v>34-39</v>
      </c>
      <c r="S4759">
        <f t="shared" si="149"/>
        <v>17</v>
      </c>
    </row>
    <row r="4760" spans="1:19">
      <c r="A4760" t="s">
        <v>4834</v>
      </c>
      <c r="B4760" t="s">
        <v>13</v>
      </c>
      <c r="C4760" s="4">
        <v>31</v>
      </c>
      <c r="D4760" t="s">
        <v>14</v>
      </c>
      <c r="E4760" t="s">
        <v>65</v>
      </c>
      <c r="F4760" t="s">
        <v>78</v>
      </c>
      <c r="G4760" t="s">
        <v>17</v>
      </c>
      <c r="H4760" t="s">
        <v>37</v>
      </c>
      <c r="I4760" s="9">
        <v>45638</v>
      </c>
      <c r="J4760" s="9">
        <v>45659</v>
      </c>
      <c r="K4760" s="9">
        <v>45671</v>
      </c>
      <c r="L4760" t="s">
        <v>19</v>
      </c>
      <c r="M4760" s="4">
        <v>47607</v>
      </c>
      <c r="N4760">
        <v>4.3</v>
      </c>
      <c r="O4760" t="s">
        <v>20</v>
      </c>
      <c r="P4760" s="5"/>
      <c r="Q4760" t="s">
        <v>28</v>
      </c>
      <c r="R4760" s="10" t="str">
        <f t="shared" si="148"/>
        <v>28-33</v>
      </c>
      <c r="S4760">
        <f t="shared" si="149"/>
        <v>33</v>
      </c>
    </row>
    <row r="4761" spans="1:19">
      <c r="A4761" t="s">
        <v>4835</v>
      </c>
      <c r="B4761" t="s">
        <v>23</v>
      </c>
      <c r="C4761" s="4">
        <v>25</v>
      </c>
      <c r="D4761" t="s">
        <v>231</v>
      </c>
      <c r="E4761" t="s">
        <v>232</v>
      </c>
      <c r="F4761" t="s">
        <v>36</v>
      </c>
      <c r="G4761" t="s">
        <v>17</v>
      </c>
      <c r="H4761" t="s">
        <v>37</v>
      </c>
      <c r="I4761" s="9">
        <v>45638</v>
      </c>
      <c r="J4761" s="9">
        <v>45657</v>
      </c>
      <c r="K4761" s="9">
        <v>45663</v>
      </c>
      <c r="L4761" t="s">
        <v>19</v>
      </c>
      <c r="M4761" s="4">
        <v>76828</v>
      </c>
      <c r="N4761">
        <v>3.8</v>
      </c>
      <c r="O4761" t="s">
        <v>20</v>
      </c>
      <c r="P4761" s="4">
        <v>4</v>
      </c>
      <c r="Q4761" t="s">
        <v>28</v>
      </c>
      <c r="R4761" s="10" t="str">
        <f t="shared" si="148"/>
        <v>22-27</v>
      </c>
      <c r="S4761">
        <f t="shared" si="149"/>
        <v>25</v>
      </c>
    </row>
    <row r="4762" spans="1:19">
      <c r="A4762" t="s">
        <v>4836</v>
      </c>
      <c r="B4762" t="s">
        <v>13</v>
      </c>
      <c r="C4762" s="4">
        <v>37</v>
      </c>
      <c r="D4762" t="s">
        <v>24</v>
      </c>
      <c r="E4762" t="s">
        <v>43</v>
      </c>
      <c r="F4762" t="s">
        <v>78</v>
      </c>
      <c r="G4762" t="s">
        <v>27</v>
      </c>
      <c r="H4762" t="s">
        <v>37</v>
      </c>
      <c r="I4762" s="9">
        <v>45638</v>
      </c>
      <c r="J4762" s="9">
        <v>45659</v>
      </c>
      <c r="K4762" s="9">
        <v>45665</v>
      </c>
      <c r="L4762" t="s">
        <v>19</v>
      </c>
      <c r="M4762" s="5"/>
      <c r="O4762" t="s">
        <v>20</v>
      </c>
      <c r="P4762" s="5"/>
      <c r="Q4762" t="s">
        <v>28</v>
      </c>
      <c r="R4762" s="10" t="str">
        <f t="shared" si="148"/>
        <v>34-39</v>
      </c>
      <c r="S4762">
        <f t="shared" si="149"/>
        <v>27</v>
      </c>
    </row>
    <row r="4763" spans="1:19">
      <c r="A4763" t="s">
        <v>4837</v>
      </c>
      <c r="B4763" t="s">
        <v>23</v>
      </c>
      <c r="C4763" s="4">
        <v>24</v>
      </c>
      <c r="D4763" t="s">
        <v>24</v>
      </c>
      <c r="E4763" t="s">
        <v>43</v>
      </c>
      <c r="F4763" t="s">
        <v>16</v>
      </c>
      <c r="G4763" t="s">
        <v>32</v>
      </c>
      <c r="H4763" t="s">
        <v>51</v>
      </c>
      <c r="I4763" s="9">
        <v>45638</v>
      </c>
      <c r="J4763" s="9">
        <v>45660</v>
      </c>
      <c r="K4763" s="9">
        <v>45669</v>
      </c>
      <c r="L4763" t="s">
        <v>19</v>
      </c>
      <c r="M4763" s="4">
        <v>57078</v>
      </c>
      <c r="N4763">
        <v>3.7</v>
      </c>
      <c r="O4763" t="s">
        <v>45</v>
      </c>
      <c r="P4763" s="5"/>
      <c r="Q4763" t="s">
        <v>63</v>
      </c>
      <c r="R4763" s="10" t="str">
        <f t="shared" si="148"/>
        <v>22-27</v>
      </c>
      <c r="S4763">
        <f t="shared" si="149"/>
        <v>31</v>
      </c>
    </row>
    <row r="4764" spans="1:19">
      <c r="A4764" t="s">
        <v>4838</v>
      </c>
      <c r="B4764" t="s">
        <v>30</v>
      </c>
      <c r="C4764" s="4">
        <v>25</v>
      </c>
      <c r="D4764" t="s">
        <v>24</v>
      </c>
      <c r="E4764" t="s">
        <v>25</v>
      </c>
      <c r="F4764" t="s">
        <v>53</v>
      </c>
      <c r="G4764" t="s">
        <v>27</v>
      </c>
      <c r="H4764" t="s">
        <v>37</v>
      </c>
      <c r="I4764" s="9">
        <v>45638</v>
      </c>
      <c r="J4764" s="9">
        <v>45655</v>
      </c>
      <c r="K4764" s="9">
        <v>45660</v>
      </c>
      <c r="L4764" t="s">
        <v>56</v>
      </c>
      <c r="M4764" s="5"/>
      <c r="P4764" s="4">
        <v>4</v>
      </c>
      <c r="Q4764" t="s">
        <v>21</v>
      </c>
      <c r="R4764" s="10" t="str">
        <f t="shared" si="148"/>
        <v>22-27</v>
      </c>
      <c r="S4764">
        <f t="shared" si="149"/>
        <v>22</v>
      </c>
    </row>
    <row r="4765" spans="1:19">
      <c r="A4765" t="s">
        <v>4839</v>
      </c>
      <c r="B4765" t="s">
        <v>13</v>
      </c>
      <c r="C4765" s="4">
        <v>40</v>
      </c>
      <c r="D4765" t="s">
        <v>14</v>
      </c>
      <c r="E4765" t="s">
        <v>65</v>
      </c>
      <c r="F4765" t="s">
        <v>26</v>
      </c>
      <c r="G4765" t="s">
        <v>17</v>
      </c>
      <c r="H4765" t="s">
        <v>51</v>
      </c>
      <c r="I4765" s="9">
        <v>45638</v>
      </c>
      <c r="J4765" s="9">
        <v>45653</v>
      </c>
      <c r="K4765" s="9">
        <v>45659</v>
      </c>
      <c r="L4765" t="s">
        <v>19</v>
      </c>
      <c r="M4765" s="4">
        <v>68712</v>
      </c>
      <c r="N4765">
        <v>4.7</v>
      </c>
      <c r="O4765" t="s">
        <v>20</v>
      </c>
      <c r="P4765" s="5"/>
      <c r="Q4765" t="s">
        <v>28</v>
      </c>
      <c r="R4765" s="10" t="str">
        <f t="shared" si="148"/>
        <v>40-45</v>
      </c>
      <c r="S4765">
        <f t="shared" si="149"/>
        <v>21</v>
      </c>
    </row>
    <row r="4766" spans="1:19">
      <c r="A4766" t="s">
        <v>4840</v>
      </c>
      <c r="B4766" t="s">
        <v>13</v>
      </c>
      <c r="C4766" s="4">
        <v>22</v>
      </c>
      <c r="D4766" t="s">
        <v>14</v>
      </c>
      <c r="E4766" t="s">
        <v>65</v>
      </c>
      <c r="F4766" t="s">
        <v>26</v>
      </c>
      <c r="G4766" t="s">
        <v>32</v>
      </c>
      <c r="H4766" t="s">
        <v>48</v>
      </c>
      <c r="I4766" s="9">
        <v>45639</v>
      </c>
      <c r="J4766" s="9">
        <v>45648</v>
      </c>
      <c r="K4766" s="9">
        <v>45652</v>
      </c>
      <c r="L4766" t="s">
        <v>19</v>
      </c>
      <c r="M4766" s="4">
        <v>63540</v>
      </c>
      <c r="N4766">
        <v>4.8</v>
      </c>
      <c r="O4766" t="s">
        <v>20</v>
      </c>
      <c r="P4766" s="4">
        <v>4</v>
      </c>
      <c r="Q4766" t="s">
        <v>21</v>
      </c>
      <c r="R4766" s="10" t="str">
        <f t="shared" si="148"/>
        <v>22-27</v>
      </c>
      <c r="S4766">
        <f t="shared" si="149"/>
        <v>13</v>
      </c>
    </row>
    <row r="4767" spans="1:19">
      <c r="A4767" t="s">
        <v>4841</v>
      </c>
      <c r="B4767" t="s">
        <v>23</v>
      </c>
      <c r="C4767" s="4">
        <v>32</v>
      </c>
      <c r="D4767" t="s">
        <v>14</v>
      </c>
      <c r="E4767" t="s">
        <v>15</v>
      </c>
      <c r="F4767" t="s">
        <v>78</v>
      </c>
      <c r="G4767" t="s">
        <v>66</v>
      </c>
      <c r="H4767" t="s">
        <v>18</v>
      </c>
      <c r="I4767" s="9">
        <v>45639</v>
      </c>
      <c r="J4767" s="9">
        <v>45659</v>
      </c>
      <c r="K4767" s="9">
        <v>45670</v>
      </c>
      <c r="L4767" t="s">
        <v>19</v>
      </c>
      <c r="M4767" s="5"/>
      <c r="O4767" t="s">
        <v>20</v>
      </c>
      <c r="P4767" s="4">
        <v>5</v>
      </c>
      <c r="Q4767" t="s">
        <v>28</v>
      </c>
      <c r="R4767" s="10" t="str">
        <f t="shared" si="148"/>
        <v>28-33</v>
      </c>
      <c r="S4767">
        <f t="shared" si="149"/>
        <v>31</v>
      </c>
    </row>
    <row r="4768" spans="1:19">
      <c r="A4768" t="s">
        <v>4842</v>
      </c>
      <c r="B4768" t="s">
        <v>30</v>
      </c>
      <c r="C4768" s="4">
        <v>30</v>
      </c>
      <c r="D4768" t="s">
        <v>14</v>
      </c>
      <c r="E4768" t="s">
        <v>65</v>
      </c>
      <c r="F4768" t="s">
        <v>36</v>
      </c>
      <c r="G4768" t="s">
        <v>32</v>
      </c>
      <c r="H4768" t="s">
        <v>18</v>
      </c>
      <c r="I4768" s="9">
        <v>45639</v>
      </c>
      <c r="J4768" s="9">
        <v>45655</v>
      </c>
      <c r="K4768" s="9">
        <v>45662</v>
      </c>
      <c r="L4768" t="s">
        <v>56</v>
      </c>
      <c r="M4768" s="5"/>
      <c r="P4768" s="4">
        <v>5</v>
      </c>
      <c r="Q4768" t="s">
        <v>28</v>
      </c>
      <c r="R4768" s="10" t="str">
        <f t="shared" si="148"/>
        <v>28-33</v>
      </c>
      <c r="S4768">
        <f t="shared" si="149"/>
        <v>23</v>
      </c>
    </row>
    <row r="4769" spans="1:19">
      <c r="A4769" t="s">
        <v>4843</v>
      </c>
      <c r="B4769" t="s">
        <v>13</v>
      </c>
      <c r="C4769" s="4">
        <v>33</v>
      </c>
      <c r="D4769" t="s">
        <v>58</v>
      </c>
      <c r="E4769" t="s">
        <v>111</v>
      </c>
      <c r="F4769" t="s">
        <v>26</v>
      </c>
      <c r="G4769" t="s">
        <v>27</v>
      </c>
      <c r="H4769" t="s">
        <v>51</v>
      </c>
      <c r="I4769" s="9">
        <v>45639</v>
      </c>
      <c r="J4769" s="9">
        <v>45656</v>
      </c>
      <c r="K4769" s="9">
        <v>45664</v>
      </c>
      <c r="L4769" t="s">
        <v>19</v>
      </c>
      <c r="M4769" s="5"/>
      <c r="O4769" t="s">
        <v>45</v>
      </c>
      <c r="P4769" s="4">
        <v>4</v>
      </c>
      <c r="Q4769" t="s">
        <v>28</v>
      </c>
      <c r="R4769" s="10" t="str">
        <f t="shared" si="148"/>
        <v>28-33</v>
      </c>
      <c r="S4769">
        <f t="shared" si="149"/>
        <v>25</v>
      </c>
    </row>
    <row r="4770" spans="1:19">
      <c r="A4770" t="s">
        <v>4844</v>
      </c>
      <c r="B4770" t="s">
        <v>30</v>
      </c>
      <c r="C4770" s="4">
        <v>34</v>
      </c>
      <c r="D4770" t="s">
        <v>14</v>
      </c>
      <c r="E4770" t="s">
        <v>15</v>
      </c>
      <c r="F4770" t="s">
        <v>16</v>
      </c>
      <c r="G4770" t="s">
        <v>27</v>
      </c>
      <c r="H4770" t="s">
        <v>18</v>
      </c>
      <c r="I4770" s="9">
        <v>45639</v>
      </c>
      <c r="J4770" s="9">
        <v>45652</v>
      </c>
      <c r="K4770" s="9">
        <v>45662</v>
      </c>
      <c r="L4770" t="s">
        <v>38</v>
      </c>
      <c r="M4770" s="5"/>
      <c r="P4770" s="4">
        <v>4</v>
      </c>
      <c r="Q4770" t="s">
        <v>28</v>
      </c>
      <c r="R4770" s="10" t="str">
        <f t="shared" si="148"/>
        <v>34-39</v>
      </c>
      <c r="S4770">
        <f t="shared" si="149"/>
        <v>23</v>
      </c>
    </row>
    <row r="4771" spans="1:19">
      <c r="A4771" t="s">
        <v>4845</v>
      </c>
      <c r="B4771" t="s">
        <v>13</v>
      </c>
      <c r="C4771" s="4">
        <v>40</v>
      </c>
      <c r="D4771" t="s">
        <v>14</v>
      </c>
      <c r="E4771" t="s">
        <v>15</v>
      </c>
      <c r="F4771" t="s">
        <v>96</v>
      </c>
      <c r="G4771" t="s">
        <v>27</v>
      </c>
      <c r="H4771" t="s">
        <v>37</v>
      </c>
      <c r="I4771" s="9">
        <v>45640</v>
      </c>
      <c r="J4771" s="9">
        <v>45654</v>
      </c>
      <c r="K4771" s="9">
        <v>45663</v>
      </c>
      <c r="L4771" t="s">
        <v>19</v>
      </c>
      <c r="M4771" s="4">
        <v>40979</v>
      </c>
      <c r="N4771">
        <v>4.7</v>
      </c>
      <c r="O4771" t="s">
        <v>20</v>
      </c>
      <c r="P4771" s="5"/>
      <c r="Q4771" t="s">
        <v>28</v>
      </c>
      <c r="R4771" s="10" t="str">
        <f t="shared" si="148"/>
        <v>40-45</v>
      </c>
      <c r="S4771">
        <f t="shared" si="149"/>
        <v>23</v>
      </c>
    </row>
    <row r="4772" spans="1:19">
      <c r="A4772" t="s">
        <v>4846</v>
      </c>
      <c r="B4772" t="s">
        <v>13</v>
      </c>
      <c r="C4772" s="4">
        <v>28</v>
      </c>
      <c r="D4772" t="s">
        <v>83</v>
      </c>
      <c r="E4772" t="s">
        <v>84</v>
      </c>
      <c r="F4772" t="s">
        <v>53</v>
      </c>
      <c r="G4772" t="s">
        <v>66</v>
      </c>
      <c r="H4772" t="s">
        <v>18</v>
      </c>
      <c r="I4772" s="9">
        <v>45640</v>
      </c>
      <c r="J4772" s="9">
        <v>45657</v>
      </c>
      <c r="K4772" s="9">
        <v>45665</v>
      </c>
      <c r="L4772" t="s">
        <v>75</v>
      </c>
      <c r="M4772" s="5"/>
      <c r="P4772" s="4">
        <v>3</v>
      </c>
      <c r="Q4772" t="s">
        <v>28</v>
      </c>
      <c r="R4772" s="10" t="str">
        <f t="shared" si="148"/>
        <v>28-33</v>
      </c>
      <c r="S4772">
        <f t="shared" si="149"/>
        <v>25</v>
      </c>
    </row>
    <row r="4773" spans="1:19">
      <c r="A4773" t="s">
        <v>4847</v>
      </c>
      <c r="B4773" t="s">
        <v>13</v>
      </c>
      <c r="C4773" s="4">
        <v>40</v>
      </c>
      <c r="D4773" t="s">
        <v>58</v>
      </c>
      <c r="E4773" t="s">
        <v>111</v>
      </c>
      <c r="F4773" t="s">
        <v>96</v>
      </c>
      <c r="G4773" t="s">
        <v>27</v>
      </c>
      <c r="H4773" t="s">
        <v>37</v>
      </c>
      <c r="I4773" s="9">
        <v>45640</v>
      </c>
      <c r="J4773" s="9">
        <v>45648</v>
      </c>
      <c r="K4773" s="9">
        <v>45657</v>
      </c>
      <c r="L4773" t="s">
        <v>19</v>
      </c>
      <c r="M4773" s="4">
        <v>36156</v>
      </c>
      <c r="N4773">
        <v>4.4000000000000004</v>
      </c>
      <c r="O4773" t="s">
        <v>20</v>
      </c>
      <c r="P4773" s="4">
        <v>5</v>
      </c>
      <c r="Q4773" t="s">
        <v>28</v>
      </c>
      <c r="R4773" s="10" t="str">
        <f t="shared" si="148"/>
        <v>40-45</v>
      </c>
      <c r="S4773">
        <f t="shared" si="149"/>
        <v>17</v>
      </c>
    </row>
    <row r="4774" spans="1:19">
      <c r="A4774" t="s">
        <v>4848</v>
      </c>
      <c r="B4774" t="s">
        <v>13</v>
      </c>
      <c r="C4774" s="4">
        <v>34</v>
      </c>
      <c r="D4774" t="s">
        <v>14</v>
      </c>
      <c r="E4774" t="s">
        <v>15</v>
      </c>
      <c r="F4774" t="s">
        <v>31</v>
      </c>
      <c r="G4774" t="s">
        <v>69</v>
      </c>
      <c r="H4774" t="s">
        <v>37</v>
      </c>
      <c r="I4774" s="9">
        <v>45640</v>
      </c>
      <c r="J4774" s="9">
        <v>45655</v>
      </c>
      <c r="K4774" s="9">
        <v>45659</v>
      </c>
      <c r="L4774" t="s">
        <v>19</v>
      </c>
      <c r="M4774" s="4">
        <v>65321</v>
      </c>
      <c r="N4774">
        <v>4.2</v>
      </c>
      <c r="O4774" t="s">
        <v>20</v>
      </c>
      <c r="P4774" s="4">
        <v>3</v>
      </c>
      <c r="Q4774" t="s">
        <v>28</v>
      </c>
      <c r="R4774" s="10" t="str">
        <f t="shared" si="148"/>
        <v>34-39</v>
      </c>
      <c r="S4774">
        <f t="shared" si="149"/>
        <v>19</v>
      </c>
    </row>
    <row r="4775" spans="1:19">
      <c r="A4775" t="s">
        <v>4849</v>
      </c>
      <c r="B4775" t="s">
        <v>30</v>
      </c>
      <c r="C4775" s="4">
        <v>39</v>
      </c>
      <c r="D4775" t="s">
        <v>14</v>
      </c>
      <c r="E4775" t="s">
        <v>15</v>
      </c>
      <c r="F4775" t="s">
        <v>50</v>
      </c>
      <c r="G4775" t="s">
        <v>69</v>
      </c>
      <c r="H4775" t="s">
        <v>51</v>
      </c>
      <c r="I4775" s="9">
        <v>45640</v>
      </c>
      <c r="J4775" s="9">
        <v>45661</v>
      </c>
      <c r="K4775" s="9">
        <v>45665</v>
      </c>
      <c r="L4775" t="s">
        <v>19</v>
      </c>
      <c r="M4775" s="4">
        <v>31857</v>
      </c>
      <c r="N4775">
        <v>4</v>
      </c>
      <c r="O4775" t="s">
        <v>20</v>
      </c>
      <c r="P4775" s="5"/>
      <c r="Q4775" t="s">
        <v>21</v>
      </c>
      <c r="R4775" s="10" t="str">
        <f t="shared" si="148"/>
        <v>34-39</v>
      </c>
      <c r="S4775">
        <f t="shared" si="149"/>
        <v>25</v>
      </c>
    </row>
    <row r="4776" spans="1:19">
      <c r="A4776" t="s">
        <v>4850</v>
      </c>
      <c r="B4776" t="s">
        <v>13</v>
      </c>
      <c r="C4776" s="4">
        <v>33</v>
      </c>
      <c r="D4776" t="s">
        <v>14</v>
      </c>
      <c r="E4776" t="s">
        <v>15</v>
      </c>
      <c r="F4776" t="s">
        <v>78</v>
      </c>
      <c r="G4776" t="s">
        <v>32</v>
      </c>
      <c r="H4776" t="s">
        <v>48</v>
      </c>
      <c r="I4776" s="9">
        <v>45641</v>
      </c>
      <c r="J4776" s="9">
        <v>45663</v>
      </c>
      <c r="K4776" s="9">
        <v>45672</v>
      </c>
      <c r="L4776" t="s">
        <v>19</v>
      </c>
      <c r="M4776" s="4">
        <v>43658</v>
      </c>
      <c r="N4776">
        <v>4.2</v>
      </c>
      <c r="O4776" t="s">
        <v>20</v>
      </c>
      <c r="P4776" s="4">
        <v>4</v>
      </c>
      <c r="Q4776" t="s">
        <v>28</v>
      </c>
      <c r="R4776" s="10" t="str">
        <f t="shared" si="148"/>
        <v>28-33</v>
      </c>
      <c r="S4776">
        <f t="shared" si="149"/>
        <v>31</v>
      </c>
    </row>
    <row r="4777" spans="1:19">
      <c r="A4777" t="s">
        <v>4851</v>
      </c>
      <c r="B4777" t="s">
        <v>30</v>
      </c>
      <c r="C4777" s="4">
        <v>38</v>
      </c>
      <c r="D4777" t="s">
        <v>14</v>
      </c>
      <c r="E4777" t="s">
        <v>65</v>
      </c>
      <c r="F4777" t="s">
        <v>36</v>
      </c>
      <c r="G4777" t="s">
        <v>27</v>
      </c>
      <c r="H4777" t="s">
        <v>18</v>
      </c>
      <c r="I4777" s="9">
        <v>45642</v>
      </c>
      <c r="J4777" s="9">
        <v>45650</v>
      </c>
      <c r="K4777" s="9">
        <v>45654</v>
      </c>
      <c r="L4777" t="s">
        <v>38</v>
      </c>
      <c r="M4777" s="5"/>
      <c r="P4777" s="5"/>
      <c r="Q4777" t="s">
        <v>28</v>
      </c>
      <c r="R4777" s="10" t="str">
        <f t="shared" si="148"/>
        <v>34-39</v>
      </c>
      <c r="S4777">
        <f t="shared" si="149"/>
        <v>12</v>
      </c>
    </row>
    <row r="4778" spans="1:19">
      <c r="A4778" t="s">
        <v>4852</v>
      </c>
      <c r="B4778" t="s">
        <v>13</v>
      </c>
      <c r="C4778" s="4">
        <v>25</v>
      </c>
      <c r="D4778" t="s">
        <v>14</v>
      </c>
      <c r="E4778" t="s">
        <v>15</v>
      </c>
      <c r="F4778" t="s">
        <v>61</v>
      </c>
      <c r="G4778" t="s">
        <v>27</v>
      </c>
      <c r="H4778" t="s">
        <v>18</v>
      </c>
      <c r="I4778" s="9">
        <v>45642</v>
      </c>
      <c r="J4778" s="9">
        <v>45655</v>
      </c>
      <c r="K4778" s="9">
        <v>45666</v>
      </c>
      <c r="L4778" t="s">
        <v>19</v>
      </c>
      <c r="M4778" s="4">
        <v>64933</v>
      </c>
      <c r="N4778">
        <v>3.8</v>
      </c>
      <c r="O4778" t="s">
        <v>20</v>
      </c>
      <c r="P4778" s="5"/>
      <c r="Q4778" t="s">
        <v>28</v>
      </c>
      <c r="R4778" s="10" t="str">
        <f t="shared" si="148"/>
        <v>22-27</v>
      </c>
      <c r="S4778">
        <f t="shared" si="149"/>
        <v>24</v>
      </c>
    </row>
    <row r="4779" spans="1:19">
      <c r="A4779" t="s">
        <v>4853</v>
      </c>
      <c r="B4779" t="s">
        <v>13</v>
      </c>
      <c r="C4779" s="4">
        <v>52</v>
      </c>
      <c r="D4779" t="s">
        <v>14</v>
      </c>
      <c r="E4779" t="s">
        <v>15</v>
      </c>
      <c r="F4779" t="s">
        <v>61</v>
      </c>
      <c r="G4779" t="s">
        <v>32</v>
      </c>
      <c r="H4779" t="s">
        <v>48</v>
      </c>
      <c r="I4779" s="9">
        <v>45642</v>
      </c>
      <c r="J4779" s="9">
        <v>45656</v>
      </c>
      <c r="K4779" s="9">
        <v>45660</v>
      </c>
      <c r="L4779" t="s">
        <v>19</v>
      </c>
      <c r="M4779" s="4">
        <v>49446</v>
      </c>
      <c r="N4779">
        <v>4.7</v>
      </c>
      <c r="O4779" t="s">
        <v>20</v>
      </c>
      <c r="P4779" s="5"/>
      <c r="Q4779" t="s">
        <v>21</v>
      </c>
      <c r="R4779" s="10" t="str">
        <f t="shared" si="148"/>
        <v>52-57</v>
      </c>
      <c r="S4779">
        <f t="shared" si="149"/>
        <v>18</v>
      </c>
    </row>
    <row r="4780" spans="1:19">
      <c r="A4780" t="s">
        <v>4854</v>
      </c>
      <c r="B4780" t="s">
        <v>13</v>
      </c>
      <c r="C4780" s="4">
        <v>26</v>
      </c>
      <c r="D4780" t="s">
        <v>83</v>
      </c>
      <c r="E4780" t="s">
        <v>84</v>
      </c>
      <c r="F4780" t="s">
        <v>96</v>
      </c>
      <c r="G4780" t="s">
        <v>32</v>
      </c>
      <c r="H4780" t="s">
        <v>18</v>
      </c>
      <c r="I4780" s="9">
        <v>45642</v>
      </c>
      <c r="J4780" s="9">
        <v>45652</v>
      </c>
      <c r="K4780" s="9">
        <v>45658</v>
      </c>
      <c r="L4780" t="s">
        <v>19</v>
      </c>
      <c r="M4780" s="5"/>
      <c r="O4780" t="s">
        <v>20</v>
      </c>
      <c r="P4780" s="4">
        <v>4</v>
      </c>
      <c r="Q4780" t="s">
        <v>28</v>
      </c>
      <c r="R4780" s="10" t="str">
        <f t="shared" si="148"/>
        <v>22-27</v>
      </c>
      <c r="S4780">
        <f t="shared" si="149"/>
        <v>16</v>
      </c>
    </row>
    <row r="4781" spans="1:19">
      <c r="A4781" t="s">
        <v>4855</v>
      </c>
      <c r="B4781" t="s">
        <v>13</v>
      </c>
      <c r="C4781" s="4">
        <v>25</v>
      </c>
      <c r="D4781" t="s">
        <v>14</v>
      </c>
      <c r="E4781" t="s">
        <v>15</v>
      </c>
      <c r="F4781" t="s">
        <v>61</v>
      </c>
      <c r="G4781" t="s">
        <v>66</v>
      </c>
      <c r="H4781" t="s">
        <v>18</v>
      </c>
      <c r="I4781" s="9">
        <v>45643</v>
      </c>
      <c r="J4781" s="9">
        <v>45657</v>
      </c>
      <c r="K4781" s="9">
        <v>45667</v>
      </c>
      <c r="L4781" t="s">
        <v>19</v>
      </c>
      <c r="M4781" s="4">
        <v>66508</v>
      </c>
      <c r="N4781">
        <v>4.5</v>
      </c>
      <c r="O4781" t="s">
        <v>20</v>
      </c>
      <c r="P4781" s="4">
        <v>4</v>
      </c>
      <c r="Q4781" t="s">
        <v>28</v>
      </c>
      <c r="R4781" s="10" t="str">
        <f t="shared" si="148"/>
        <v>22-27</v>
      </c>
      <c r="S4781">
        <f t="shared" si="149"/>
        <v>24</v>
      </c>
    </row>
    <row r="4782" spans="1:19">
      <c r="A4782" t="s">
        <v>4856</v>
      </c>
      <c r="B4782" t="s">
        <v>13</v>
      </c>
      <c r="C4782" s="4">
        <v>38</v>
      </c>
      <c r="D4782" t="s">
        <v>58</v>
      </c>
      <c r="E4782" t="s">
        <v>111</v>
      </c>
      <c r="F4782" t="s">
        <v>96</v>
      </c>
      <c r="G4782" t="s">
        <v>27</v>
      </c>
      <c r="H4782" t="s">
        <v>18</v>
      </c>
      <c r="I4782" s="9">
        <v>45643</v>
      </c>
      <c r="J4782" s="9">
        <v>45651</v>
      </c>
      <c r="K4782" s="9">
        <v>45655</v>
      </c>
      <c r="L4782" t="s">
        <v>19</v>
      </c>
      <c r="M4782" s="4">
        <v>52561</v>
      </c>
      <c r="N4782">
        <v>3.9</v>
      </c>
      <c r="O4782" t="s">
        <v>20</v>
      </c>
      <c r="P4782" s="4">
        <v>5</v>
      </c>
      <c r="Q4782" t="s">
        <v>28</v>
      </c>
      <c r="R4782" s="10" t="str">
        <f t="shared" si="148"/>
        <v>34-39</v>
      </c>
      <c r="S4782">
        <f t="shared" si="149"/>
        <v>12</v>
      </c>
    </row>
    <row r="4783" spans="1:19">
      <c r="A4783" t="s">
        <v>4857</v>
      </c>
      <c r="B4783" t="s">
        <v>13</v>
      </c>
      <c r="C4783" s="4">
        <v>38</v>
      </c>
      <c r="D4783" t="s">
        <v>24</v>
      </c>
      <c r="E4783" t="s">
        <v>43</v>
      </c>
      <c r="F4783" t="s">
        <v>96</v>
      </c>
      <c r="G4783" t="s">
        <v>32</v>
      </c>
      <c r="H4783" t="s">
        <v>37</v>
      </c>
      <c r="I4783" s="9">
        <v>45643</v>
      </c>
      <c r="J4783" s="9">
        <v>45664</v>
      </c>
      <c r="K4783" s="9">
        <v>45676</v>
      </c>
      <c r="L4783" t="s">
        <v>19</v>
      </c>
      <c r="M4783" s="4">
        <v>48062</v>
      </c>
      <c r="N4783">
        <v>4.0999999999999996</v>
      </c>
      <c r="O4783" t="s">
        <v>45</v>
      </c>
      <c r="P4783" s="4">
        <v>5</v>
      </c>
      <c r="Q4783" t="s">
        <v>28</v>
      </c>
      <c r="R4783" s="10" t="str">
        <f t="shared" si="148"/>
        <v>34-39</v>
      </c>
      <c r="S4783">
        <f t="shared" si="149"/>
        <v>33</v>
      </c>
    </row>
    <row r="4784" spans="1:19">
      <c r="A4784" t="s">
        <v>4858</v>
      </c>
      <c r="B4784" t="s">
        <v>13</v>
      </c>
      <c r="C4784" s="4">
        <v>25</v>
      </c>
      <c r="D4784" t="s">
        <v>34</v>
      </c>
      <c r="E4784" t="s">
        <v>35</v>
      </c>
      <c r="F4784" t="s">
        <v>78</v>
      </c>
      <c r="G4784" t="s">
        <v>17</v>
      </c>
      <c r="H4784" t="s">
        <v>37</v>
      </c>
      <c r="I4784" s="9">
        <v>45645</v>
      </c>
      <c r="J4784" s="9">
        <v>45661</v>
      </c>
      <c r="K4784" s="9">
        <v>45671</v>
      </c>
      <c r="L4784" t="s">
        <v>19</v>
      </c>
      <c r="M4784" s="4">
        <v>41983</v>
      </c>
      <c r="N4784">
        <v>4.9000000000000004</v>
      </c>
      <c r="O4784" t="s">
        <v>20</v>
      </c>
      <c r="P4784" s="5"/>
      <c r="Q4784" t="s">
        <v>28</v>
      </c>
      <c r="R4784" s="10" t="str">
        <f t="shared" si="148"/>
        <v>22-27</v>
      </c>
      <c r="S4784">
        <f t="shared" si="149"/>
        <v>26</v>
      </c>
    </row>
    <row r="4785" spans="1:19">
      <c r="A4785" t="s">
        <v>4859</v>
      </c>
      <c r="B4785" t="s">
        <v>13</v>
      </c>
      <c r="C4785" s="4">
        <v>38</v>
      </c>
      <c r="D4785" t="s">
        <v>14</v>
      </c>
      <c r="E4785" t="s">
        <v>65</v>
      </c>
      <c r="F4785" t="s">
        <v>53</v>
      </c>
      <c r="G4785" t="s">
        <v>27</v>
      </c>
      <c r="H4785" t="s">
        <v>67</v>
      </c>
      <c r="I4785" s="9">
        <v>45645</v>
      </c>
      <c r="J4785" s="9">
        <v>45658</v>
      </c>
      <c r="K4785" s="9">
        <v>45670</v>
      </c>
      <c r="L4785" t="s">
        <v>19</v>
      </c>
      <c r="M4785" s="4">
        <v>57241</v>
      </c>
      <c r="N4785">
        <v>4.2</v>
      </c>
      <c r="O4785" t="s">
        <v>20</v>
      </c>
      <c r="P4785" s="4">
        <v>4</v>
      </c>
      <c r="Q4785" t="s">
        <v>28</v>
      </c>
      <c r="R4785" s="10" t="str">
        <f t="shared" si="148"/>
        <v>34-39</v>
      </c>
      <c r="S4785">
        <f t="shared" si="149"/>
        <v>25</v>
      </c>
    </row>
    <row r="4786" spans="1:19">
      <c r="A4786" t="s">
        <v>4860</v>
      </c>
      <c r="B4786" t="s">
        <v>13</v>
      </c>
      <c r="C4786" s="4">
        <v>26</v>
      </c>
      <c r="D4786" t="s">
        <v>14</v>
      </c>
      <c r="E4786" t="s">
        <v>15</v>
      </c>
      <c r="F4786" t="s">
        <v>26</v>
      </c>
      <c r="G4786" t="s">
        <v>17</v>
      </c>
      <c r="H4786" t="s">
        <v>67</v>
      </c>
      <c r="I4786" s="9">
        <v>45645</v>
      </c>
      <c r="J4786" s="9">
        <v>45659</v>
      </c>
      <c r="K4786" s="9">
        <v>45665</v>
      </c>
      <c r="L4786" t="s">
        <v>38</v>
      </c>
      <c r="M4786" s="5"/>
      <c r="P4786" s="4">
        <v>4</v>
      </c>
      <c r="Q4786" t="s">
        <v>28</v>
      </c>
      <c r="R4786" s="10" t="str">
        <f t="shared" si="148"/>
        <v>22-27</v>
      </c>
      <c r="S4786">
        <f t="shared" si="149"/>
        <v>20</v>
      </c>
    </row>
    <row r="4787" spans="1:19">
      <c r="A4787" t="s">
        <v>4861</v>
      </c>
      <c r="B4787" t="s">
        <v>13</v>
      </c>
      <c r="C4787" s="4">
        <v>35</v>
      </c>
      <c r="D4787" t="s">
        <v>80</v>
      </c>
      <c r="E4787" t="s">
        <v>81</v>
      </c>
      <c r="F4787" t="s">
        <v>93</v>
      </c>
      <c r="G4787" t="s">
        <v>17</v>
      </c>
      <c r="H4787" t="s">
        <v>18</v>
      </c>
      <c r="I4787" s="9">
        <v>45645</v>
      </c>
      <c r="J4787" s="9">
        <v>45657</v>
      </c>
      <c r="K4787" s="9">
        <v>45663</v>
      </c>
      <c r="L4787" t="s">
        <v>19</v>
      </c>
      <c r="M4787" s="4">
        <v>130030</v>
      </c>
      <c r="N4787">
        <v>4.9000000000000004</v>
      </c>
      <c r="O4787" t="s">
        <v>20</v>
      </c>
      <c r="P4787" s="4">
        <v>5</v>
      </c>
      <c r="Q4787" t="s">
        <v>63</v>
      </c>
      <c r="R4787" s="10" t="str">
        <f t="shared" si="148"/>
        <v>34-39</v>
      </c>
      <c r="S4787">
        <f t="shared" si="149"/>
        <v>18</v>
      </c>
    </row>
    <row r="4788" spans="1:19">
      <c r="A4788" t="s">
        <v>4862</v>
      </c>
      <c r="B4788" t="s">
        <v>30</v>
      </c>
      <c r="C4788" s="4">
        <v>35</v>
      </c>
      <c r="D4788" t="s">
        <v>24</v>
      </c>
      <c r="E4788" t="s">
        <v>43</v>
      </c>
      <c r="F4788" t="s">
        <v>53</v>
      </c>
      <c r="G4788" t="s">
        <v>27</v>
      </c>
      <c r="H4788" t="s">
        <v>18</v>
      </c>
      <c r="I4788" s="9">
        <v>45646</v>
      </c>
      <c r="J4788" s="9">
        <v>45655</v>
      </c>
      <c r="K4788" s="9">
        <v>45660</v>
      </c>
      <c r="L4788" t="s">
        <v>19</v>
      </c>
      <c r="M4788" s="4">
        <v>83259</v>
      </c>
      <c r="N4788">
        <v>4.0999999999999996</v>
      </c>
      <c r="O4788" t="s">
        <v>20</v>
      </c>
      <c r="P4788" s="4">
        <v>5</v>
      </c>
      <c r="Q4788" t="s">
        <v>28</v>
      </c>
      <c r="R4788" s="10" t="str">
        <f t="shared" si="148"/>
        <v>34-39</v>
      </c>
      <c r="S4788">
        <f t="shared" si="149"/>
        <v>14</v>
      </c>
    </row>
    <row r="4789" spans="1:19">
      <c r="A4789" t="s">
        <v>4863</v>
      </c>
      <c r="B4789" t="s">
        <v>23</v>
      </c>
      <c r="C4789" s="4">
        <v>31</v>
      </c>
      <c r="D4789" t="s">
        <v>129</v>
      </c>
      <c r="E4789" t="s">
        <v>205</v>
      </c>
      <c r="F4789" t="s">
        <v>61</v>
      </c>
      <c r="G4789" t="s">
        <v>27</v>
      </c>
      <c r="H4789" t="s">
        <v>48</v>
      </c>
      <c r="I4789" s="9">
        <v>45646</v>
      </c>
      <c r="J4789" s="9">
        <v>45655</v>
      </c>
      <c r="K4789" s="9">
        <v>45659</v>
      </c>
      <c r="L4789" t="s">
        <v>38</v>
      </c>
      <c r="M4789" s="5"/>
      <c r="P4789" s="4">
        <v>4</v>
      </c>
      <c r="Q4789" t="s">
        <v>28</v>
      </c>
      <c r="R4789" s="10" t="str">
        <f t="shared" si="148"/>
        <v>28-33</v>
      </c>
      <c r="S4789">
        <f t="shared" si="149"/>
        <v>13</v>
      </c>
    </row>
    <row r="4790" spans="1:19">
      <c r="A4790" t="s">
        <v>4864</v>
      </c>
      <c r="B4790" t="s">
        <v>13</v>
      </c>
      <c r="C4790" s="4">
        <v>23</v>
      </c>
      <c r="D4790" t="s">
        <v>24</v>
      </c>
      <c r="E4790" t="s">
        <v>43</v>
      </c>
      <c r="F4790" t="s">
        <v>61</v>
      </c>
      <c r="G4790" t="s">
        <v>17</v>
      </c>
      <c r="H4790" t="s">
        <v>48</v>
      </c>
      <c r="I4790" s="9">
        <v>45646</v>
      </c>
      <c r="J4790" s="9">
        <v>45655</v>
      </c>
      <c r="K4790" s="9">
        <v>45664</v>
      </c>
      <c r="L4790" t="s">
        <v>19</v>
      </c>
      <c r="M4790" s="4">
        <v>55593</v>
      </c>
      <c r="N4790">
        <v>3.7</v>
      </c>
      <c r="O4790" t="s">
        <v>20</v>
      </c>
      <c r="P4790" s="4">
        <v>4</v>
      </c>
      <c r="Q4790" t="s">
        <v>63</v>
      </c>
      <c r="R4790" s="10" t="str">
        <f t="shared" si="148"/>
        <v>22-27</v>
      </c>
      <c r="S4790">
        <f t="shared" si="149"/>
        <v>18</v>
      </c>
    </row>
    <row r="4791" spans="1:19">
      <c r="A4791" t="s">
        <v>4865</v>
      </c>
      <c r="B4791" t="s">
        <v>13</v>
      </c>
      <c r="C4791" s="4">
        <v>22</v>
      </c>
      <c r="D4791" t="s">
        <v>34</v>
      </c>
      <c r="E4791" t="s">
        <v>35</v>
      </c>
      <c r="F4791" t="s">
        <v>86</v>
      </c>
      <c r="G4791" t="s">
        <v>17</v>
      </c>
      <c r="H4791" t="s">
        <v>37</v>
      </c>
      <c r="I4791" s="9">
        <v>45647</v>
      </c>
      <c r="J4791" s="9">
        <v>45663</v>
      </c>
      <c r="K4791" s="9">
        <v>45670</v>
      </c>
      <c r="L4791" t="s">
        <v>19</v>
      </c>
      <c r="M4791" s="4">
        <v>167736</v>
      </c>
      <c r="N4791">
        <v>3.8</v>
      </c>
      <c r="O4791" t="s">
        <v>20</v>
      </c>
      <c r="P4791" s="4">
        <v>4</v>
      </c>
      <c r="Q4791" t="s">
        <v>28</v>
      </c>
      <c r="R4791" s="10" t="str">
        <f t="shared" si="148"/>
        <v>22-27</v>
      </c>
      <c r="S4791">
        <f t="shared" si="149"/>
        <v>23</v>
      </c>
    </row>
    <row r="4792" spans="1:19">
      <c r="A4792" t="s">
        <v>4866</v>
      </c>
      <c r="B4792" t="s">
        <v>13</v>
      </c>
      <c r="C4792" s="4">
        <v>35</v>
      </c>
      <c r="D4792" t="s">
        <v>14</v>
      </c>
      <c r="E4792" t="s">
        <v>15</v>
      </c>
      <c r="F4792" t="s">
        <v>53</v>
      </c>
      <c r="G4792" t="s">
        <v>27</v>
      </c>
      <c r="H4792" t="s">
        <v>37</v>
      </c>
      <c r="I4792" s="9">
        <v>45647</v>
      </c>
      <c r="J4792" s="9">
        <v>45657</v>
      </c>
      <c r="K4792" s="9">
        <v>45662</v>
      </c>
      <c r="L4792" t="s">
        <v>19</v>
      </c>
      <c r="M4792" s="4">
        <v>73820</v>
      </c>
      <c r="N4792">
        <v>5</v>
      </c>
      <c r="O4792" t="s">
        <v>45</v>
      </c>
      <c r="P4792" s="4">
        <v>4</v>
      </c>
      <c r="Q4792" t="s">
        <v>28</v>
      </c>
      <c r="R4792" s="10" t="str">
        <f t="shared" si="148"/>
        <v>34-39</v>
      </c>
      <c r="S4792">
        <f t="shared" si="149"/>
        <v>15</v>
      </c>
    </row>
    <row r="4793" spans="1:19">
      <c r="A4793" t="s">
        <v>4867</v>
      </c>
      <c r="B4793" t="s">
        <v>23</v>
      </c>
      <c r="C4793" s="4">
        <v>28</v>
      </c>
      <c r="D4793" t="s">
        <v>24</v>
      </c>
      <c r="E4793" t="s">
        <v>43</v>
      </c>
      <c r="F4793" t="s">
        <v>61</v>
      </c>
      <c r="G4793" t="s">
        <v>27</v>
      </c>
      <c r="H4793" t="s">
        <v>37</v>
      </c>
      <c r="I4793" s="9">
        <v>45647</v>
      </c>
      <c r="J4793" s="9">
        <v>45659</v>
      </c>
      <c r="K4793" s="9">
        <v>45669</v>
      </c>
      <c r="L4793" t="s">
        <v>19</v>
      </c>
      <c r="M4793" s="5"/>
      <c r="O4793" t="s">
        <v>20</v>
      </c>
      <c r="P4793" s="5"/>
      <c r="Q4793" t="s">
        <v>21</v>
      </c>
      <c r="R4793" s="10" t="str">
        <f t="shared" si="148"/>
        <v>28-33</v>
      </c>
      <c r="S4793">
        <f t="shared" si="149"/>
        <v>22</v>
      </c>
    </row>
    <row r="4794" spans="1:19">
      <c r="A4794" t="s">
        <v>4868</v>
      </c>
      <c r="B4794" t="s">
        <v>13</v>
      </c>
      <c r="C4794" s="4">
        <v>30</v>
      </c>
      <c r="D4794" t="s">
        <v>14</v>
      </c>
      <c r="E4794" t="s">
        <v>15</v>
      </c>
      <c r="F4794" t="s">
        <v>106</v>
      </c>
      <c r="G4794" t="s">
        <v>66</v>
      </c>
      <c r="H4794" t="s">
        <v>67</v>
      </c>
      <c r="I4794" s="9">
        <v>45647</v>
      </c>
      <c r="J4794" s="9">
        <v>45657</v>
      </c>
      <c r="K4794" s="9">
        <v>45662</v>
      </c>
      <c r="L4794" t="s">
        <v>19</v>
      </c>
      <c r="M4794" s="5"/>
      <c r="O4794" t="s">
        <v>20</v>
      </c>
      <c r="P4794" s="4">
        <v>4</v>
      </c>
      <c r="Q4794" t="s">
        <v>28</v>
      </c>
      <c r="R4794" s="10" t="str">
        <f t="shared" si="148"/>
        <v>28-33</v>
      </c>
      <c r="S4794">
        <f t="shared" si="149"/>
        <v>15</v>
      </c>
    </row>
    <row r="4795" spans="1:19">
      <c r="A4795" t="s">
        <v>4869</v>
      </c>
      <c r="B4795" t="s">
        <v>13</v>
      </c>
      <c r="C4795" s="4">
        <v>25</v>
      </c>
      <c r="D4795" t="s">
        <v>14</v>
      </c>
      <c r="E4795" t="s">
        <v>15</v>
      </c>
      <c r="F4795" t="s">
        <v>53</v>
      </c>
      <c r="G4795" t="s">
        <v>69</v>
      </c>
      <c r="H4795" t="s">
        <v>48</v>
      </c>
      <c r="I4795" s="9">
        <v>45648</v>
      </c>
      <c r="J4795" s="9">
        <v>45658</v>
      </c>
      <c r="K4795" s="9">
        <v>45663</v>
      </c>
      <c r="L4795" t="s">
        <v>19</v>
      </c>
      <c r="M4795" s="4">
        <v>72650</v>
      </c>
      <c r="N4795">
        <v>4.5999999999999996</v>
      </c>
      <c r="O4795" t="s">
        <v>45</v>
      </c>
      <c r="P4795" s="4">
        <v>5</v>
      </c>
      <c r="Q4795" t="s">
        <v>28</v>
      </c>
      <c r="R4795" s="10" t="str">
        <f t="shared" si="148"/>
        <v>22-27</v>
      </c>
      <c r="S4795">
        <f t="shared" si="149"/>
        <v>15</v>
      </c>
    </row>
    <row r="4796" spans="1:19">
      <c r="A4796" t="s">
        <v>4870</v>
      </c>
      <c r="B4796" t="s">
        <v>13</v>
      </c>
      <c r="C4796" s="4">
        <v>29</v>
      </c>
      <c r="D4796" t="s">
        <v>58</v>
      </c>
      <c r="E4796" t="s">
        <v>111</v>
      </c>
      <c r="F4796" t="s">
        <v>44</v>
      </c>
      <c r="G4796" t="s">
        <v>32</v>
      </c>
      <c r="H4796" t="s">
        <v>37</v>
      </c>
      <c r="I4796" s="9">
        <v>45648</v>
      </c>
      <c r="J4796" s="9">
        <v>45660</v>
      </c>
      <c r="K4796" s="9">
        <v>45671</v>
      </c>
      <c r="L4796" t="s">
        <v>19</v>
      </c>
      <c r="M4796" s="4">
        <v>61236</v>
      </c>
      <c r="N4796">
        <v>3.8</v>
      </c>
      <c r="O4796" t="s">
        <v>20</v>
      </c>
      <c r="P4796" s="4">
        <v>4</v>
      </c>
      <c r="Q4796" t="s">
        <v>28</v>
      </c>
      <c r="R4796" s="10" t="str">
        <f t="shared" si="148"/>
        <v>28-33</v>
      </c>
      <c r="S4796">
        <f t="shared" si="149"/>
        <v>23</v>
      </c>
    </row>
    <row r="4797" spans="1:19">
      <c r="A4797" t="s">
        <v>4871</v>
      </c>
      <c r="B4797" t="s">
        <v>13</v>
      </c>
      <c r="C4797" s="4">
        <v>26</v>
      </c>
      <c r="D4797" t="s">
        <v>14</v>
      </c>
      <c r="E4797" t="s">
        <v>65</v>
      </c>
      <c r="F4797" t="s">
        <v>61</v>
      </c>
      <c r="G4797" t="s">
        <v>27</v>
      </c>
      <c r="H4797" t="s">
        <v>51</v>
      </c>
      <c r="I4797" s="9">
        <v>45648</v>
      </c>
      <c r="J4797" s="9">
        <v>45668</v>
      </c>
      <c r="K4797" s="9">
        <v>45679</v>
      </c>
      <c r="L4797" t="s">
        <v>19</v>
      </c>
      <c r="M4797" s="5"/>
      <c r="O4797" t="s">
        <v>20</v>
      </c>
      <c r="P4797" s="5"/>
      <c r="Q4797" t="s">
        <v>28</v>
      </c>
      <c r="R4797" s="10" t="str">
        <f t="shared" si="148"/>
        <v>22-27</v>
      </c>
      <c r="S4797">
        <f t="shared" si="149"/>
        <v>31</v>
      </c>
    </row>
    <row r="4798" spans="1:19">
      <c r="A4798" t="s">
        <v>4872</v>
      </c>
      <c r="B4798" t="s">
        <v>13</v>
      </c>
      <c r="C4798" s="4">
        <v>28</v>
      </c>
      <c r="D4798" t="s">
        <v>58</v>
      </c>
      <c r="E4798" t="s">
        <v>111</v>
      </c>
      <c r="F4798" t="s">
        <v>26</v>
      </c>
      <c r="G4798" t="s">
        <v>27</v>
      </c>
      <c r="H4798" t="s">
        <v>51</v>
      </c>
      <c r="I4798" s="9">
        <v>45648</v>
      </c>
      <c r="J4798" s="9">
        <v>45657</v>
      </c>
      <c r="K4798" s="9">
        <v>45667</v>
      </c>
      <c r="L4798" t="s">
        <v>38</v>
      </c>
      <c r="M4798" s="5"/>
      <c r="P4798" s="5"/>
      <c r="Q4798" t="s">
        <v>28</v>
      </c>
      <c r="R4798" s="10" t="str">
        <f t="shared" si="148"/>
        <v>28-33</v>
      </c>
      <c r="S4798">
        <f t="shared" si="149"/>
        <v>19</v>
      </c>
    </row>
    <row r="4799" spans="1:19">
      <c r="A4799" t="s">
        <v>4873</v>
      </c>
      <c r="B4799" t="s">
        <v>30</v>
      </c>
      <c r="C4799" s="4">
        <v>35</v>
      </c>
      <c r="D4799" t="s">
        <v>24</v>
      </c>
      <c r="E4799" t="s">
        <v>43</v>
      </c>
      <c r="F4799" t="s">
        <v>53</v>
      </c>
      <c r="G4799" t="s">
        <v>32</v>
      </c>
      <c r="H4799" t="s">
        <v>37</v>
      </c>
      <c r="I4799" s="9">
        <v>45648</v>
      </c>
      <c r="J4799" s="9">
        <v>45658</v>
      </c>
      <c r="K4799" s="9">
        <v>45670</v>
      </c>
      <c r="L4799" t="s">
        <v>19</v>
      </c>
      <c r="M4799" s="4">
        <v>56027</v>
      </c>
      <c r="N4799">
        <v>3.5</v>
      </c>
      <c r="O4799" t="s">
        <v>45</v>
      </c>
      <c r="P4799" s="4">
        <v>4</v>
      </c>
      <c r="Q4799" t="s">
        <v>28</v>
      </c>
      <c r="R4799" s="10" t="str">
        <f t="shared" si="148"/>
        <v>34-39</v>
      </c>
      <c r="S4799">
        <f t="shared" si="149"/>
        <v>22</v>
      </c>
    </row>
    <row r="4800" spans="1:19">
      <c r="A4800" t="s">
        <v>4874</v>
      </c>
      <c r="B4800" t="s">
        <v>13</v>
      </c>
      <c r="C4800" s="4">
        <v>45</v>
      </c>
      <c r="D4800" t="s">
        <v>14</v>
      </c>
      <c r="E4800" t="s">
        <v>15</v>
      </c>
      <c r="F4800" t="s">
        <v>44</v>
      </c>
      <c r="G4800" t="s">
        <v>27</v>
      </c>
      <c r="H4800" t="s">
        <v>18</v>
      </c>
      <c r="I4800" s="9">
        <v>45648</v>
      </c>
      <c r="J4800" s="9">
        <v>45660</v>
      </c>
      <c r="K4800" s="9">
        <v>45671</v>
      </c>
      <c r="L4800" t="s">
        <v>145</v>
      </c>
      <c r="M4800" s="5"/>
      <c r="P4800" s="4">
        <v>2</v>
      </c>
      <c r="Q4800" t="s">
        <v>28</v>
      </c>
      <c r="R4800" s="10" t="str">
        <f t="shared" si="148"/>
        <v>40-45</v>
      </c>
      <c r="S4800">
        <f t="shared" si="149"/>
        <v>23</v>
      </c>
    </row>
    <row r="4801" spans="1:19">
      <c r="A4801" t="s">
        <v>4875</v>
      </c>
      <c r="B4801" t="s">
        <v>30</v>
      </c>
      <c r="C4801" s="4">
        <v>23</v>
      </c>
      <c r="D4801" t="s">
        <v>14</v>
      </c>
      <c r="E4801" t="s">
        <v>65</v>
      </c>
      <c r="F4801" t="s">
        <v>96</v>
      </c>
      <c r="G4801" t="s">
        <v>17</v>
      </c>
      <c r="H4801" t="s">
        <v>18</v>
      </c>
      <c r="I4801" s="9">
        <v>45648</v>
      </c>
      <c r="J4801" s="9">
        <v>45662</v>
      </c>
      <c r="K4801" s="9">
        <v>45668</v>
      </c>
      <c r="L4801" t="s">
        <v>145</v>
      </c>
      <c r="M4801" s="5"/>
      <c r="P4801" s="4">
        <v>4</v>
      </c>
      <c r="Q4801" t="s">
        <v>28</v>
      </c>
      <c r="R4801" s="10" t="str">
        <f t="shared" si="148"/>
        <v>22-27</v>
      </c>
      <c r="S4801">
        <f t="shared" si="149"/>
        <v>20</v>
      </c>
    </row>
    <row r="4802" spans="1:19">
      <c r="A4802" t="s">
        <v>4876</v>
      </c>
      <c r="B4802" t="s">
        <v>13</v>
      </c>
      <c r="C4802" s="4">
        <v>33</v>
      </c>
      <c r="D4802" t="s">
        <v>24</v>
      </c>
      <c r="E4802" t="s">
        <v>25</v>
      </c>
      <c r="F4802" t="s">
        <v>93</v>
      </c>
      <c r="G4802" t="s">
        <v>27</v>
      </c>
      <c r="H4802" t="s">
        <v>48</v>
      </c>
      <c r="I4802" s="9">
        <v>45649</v>
      </c>
      <c r="J4802" s="9">
        <v>45667</v>
      </c>
      <c r="K4802" s="9">
        <v>45671</v>
      </c>
      <c r="L4802" t="s">
        <v>19</v>
      </c>
      <c r="M4802" s="4">
        <v>149401</v>
      </c>
      <c r="N4802">
        <v>4.9000000000000004</v>
      </c>
      <c r="O4802" t="s">
        <v>20</v>
      </c>
      <c r="P4802" s="4">
        <v>4</v>
      </c>
      <c r="Q4802" t="s">
        <v>28</v>
      </c>
      <c r="R4802" s="10" t="str">
        <f t="shared" si="148"/>
        <v>28-33</v>
      </c>
      <c r="S4802">
        <f t="shared" si="149"/>
        <v>22</v>
      </c>
    </row>
    <row r="4803" spans="1:19">
      <c r="A4803" t="s">
        <v>4877</v>
      </c>
      <c r="B4803" t="s">
        <v>13</v>
      </c>
      <c r="C4803" s="4">
        <v>25</v>
      </c>
      <c r="D4803" t="s">
        <v>34</v>
      </c>
      <c r="E4803" t="s">
        <v>35</v>
      </c>
      <c r="F4803" t="s">
        <v>78</v>
      </c>
      <c r="G4803" t="s">
        <v>27</v>
      </c>
      <c r="H4803" t="s">
        <v>18</v>
      </c>
      <c r="I4803" s="9">
        <v>45649</v>
      </c>
      <c r="J4803" s="9">
        <v>45659</v>
      </c>
      <c r="K4803" s="9">
        <v>45667</v>
      </c>
      <c r="L4803" t="s">
        <v>19</v>
      </c>
      <c r="M4803" s="4">
        <v>43004</v>
      </c>
      <c r="N4803">
        <v>4.9000000000000004</v>
      </c>
      <c r="O4803" t="s">
        <v>20</v>
      </c>
      <c r="P4803" s="4">
        <v>5</v>
      </c>
      <c r="Q4803" t="s">
        <v>28</v>
      </c>
      <c r="R4803" s="10" t="str">
        <f t="shared" ref="R4803:R4866" si="150">IF(AND(C4803&gt;=22,C4803&lt;=27),"22-27",
 IF(AND(C4803&gt;=28,C4803&lt;=33),"28-33",
 IF(AND(C4803&gt;=34,C4803&lt;=39),"34-39",
 IF(AND(C4803&gt;=40,C4803&lt;=45),"40-45",
 IF(AND(C4803&gt;=46,C4803&lt;=51),"46-51",
 IF(AND(C4803&gt;=52,C4803&lt;=57),"52-57","Other"))))))</f>
        <v>22-27</v>
      </c>
      <c r="S4803">
        <f t="shared" ref="S4803:S4866" si="151">K4803-I4803</f>
        <v>18</v>
      </c>
    </row>
    <row r="4804" spans="1:19">
      <c r="A4804" t="s">
        <v>4878</v>
      </c>
      <c r="B4804" t="s">
        <v>23</v>
      </c>
      <c r="C4804" s="4">
        <v>35</v>
      </c>
      <c r="D4804" t="s">
        <v>34</v>
      </c>
      <c r="E4804" t="s">
        <v>47</v>
      </c>
      <c r="F4804" t="s">
        <v>36</v>
      </c>
      <c r="G4804" t="s">
        <v>69</v>
      </c>
      <c r="H4804" t="s">
        <v>18</v>
      </c>
      <c r="I4804" s="9">
        <v>45649</v>
      </c>
      <c r="J4804" s="9">
        <v>45657</v>
      </c>
      <c r="K4804" s="9">
        <v>45668</v>
      </c>
      <c r="L4804" t="s">
        <v>19</v>
      </c>
      <c r="M4804" s="4">
        <v>64858</v>
      </c>
      <c r="N4804">
        <v>4.7</v>
      </c>
      <c r="O4804" t="s">
        <v>20</v>
      </c>
      <c r="P4804" s="4">
        <v>4</v>
      </c>
      <c r="Q4804" t="s">
        <v>28</v>
      </c>
      <c r="R4804" s="10" t="str">
        <f t="shared" si="150"/>
        <v>34-39</v>
      </c>
      <c r="S4804">
        <f t="shared" si="151"/>
        <v>19</v>
      </c>
    </row>
    <row r="4805" spans="1:19">
      <c r="A4805" t="s">
        <v>4879</v>
      </c>
      <c r="B4805" t="s">
        <v>13</v>
      </c>
      <c r="C4805" s="4">
        <v>35</v>
      </c>
      <c r="D4805" t="s">
        <v>24</v>
      </c>
      <c r="E4805" t="s">
        <v>43</v>
      </c>
      <c r="F4805" t="s">
        <v>61</v>
      </c>
      <c r="G4805" t="s">
        <v>69</v>
      </c>
      <c r="H4805" t="s">
        <v>67</v>
      </c>
      <c r="I4805" s="9">
        <v>45649</v>
      </c>
      <c r="J4805" s="9">
        <v>45666</v>
      </c>
      <c r="K4805" s="9">
        <v>45677</v>
      </c>
      <c r="L4805" t="s">
        <v>19</v>
      </c>
      <c r="M4805" s="5"/>
      <c r="O4805" t="s">
        <v>20</v>
      </c>
      <c r="P4805" s="4">
        <v>4</v>
      </c>
      <c r="Q4805" t="s">
        <v>63</v>
      </c>
      <c r="R4805" s="10" t="str">
        <f t="shared" si="150"/>
        <v>34-39</v>
      </c>
      <c r="S4805">
        <f t="shared" si="151"/>
        <v>28</v>
      </c>
    </row>
    <row r="4806" spans="1:19">
      <c r="A4806" t="s">
        <v>4880</v>
      </c>
      <c r="B4806" t="s">
        <v>30</v>
      </c>
      <c r="C4806" s="4">
        <v>54</v>
      </c>
      <c r="D4806" t="s">
        <v>80</v>
      </c>
      <c r="E4806" t="s">
        <v>81</v>
      </c>
      <c r="F4806" t="s">
        <v>26</v>
      </c>
      <c r="G4806" t="s">
        <v>66</v>
      </c>
      <c r="H4806" t="s">
        <v>18</v>
      </c>
      <c r="I4806" s="9">
        <v>45649</v>
      </c>
      <c r="J4806" s="9">
        <v>45662</v>
      </c>
      <c r="K4806" s="9">
        <v>45670</v>
      </c>
      <c r="L4806" t="s">
        <v>19</v>
      </c>
      <c r="M4806" s="4">
        <v>62654</v>
      </c>
      <c r="N4806">
        <v>3.9</v>
      </c>
      <c r="O4806" t="s">
        <v>20</v>
      </c>
      <c r="P4806" s="4">
        <v>5</v>
      </c>
      <c r="Q4806" t="s">
        <v>28</v>
      </c>
      <c r="R4806" s="10" t="str">
        <f t="shared" si="150"/>
        <v>52-57</v>
      </c>
      <c r="S4806">
        <f t="shared" si="151"/>
        <v>21</v>
      </c>
    </row>
    <row r="4807" spans="1:19">
      <c r="A4807" t="s">
        <v>4881</v>
      </c>
      <c r="B4807" t="s">
        <v>13</v>
      </c>
      <c r="C4807" s="4">
        <v>30</v>
      </c>
      <c r="D4807" t="s">
        <v>14</v>
      </c>
      <c r="E4807" t="s">
        <v>65</v>
      </c>
      <c r="F4807" t="s">
        <v>16</v>
      </c>
      <c r="G4807" t="s">
        <v>69</v>
      </c>
      <c r="H4807" t="s">
        <v>37</v>
      </c>
      <c r="I4807" s="9">
        <v>45649</v>
      </c>
      <c r="J4807" s="9">
        <v>45659</v>
      </c>
      <c r="K4807" s="9">
        <v>45665</v>
      </c>
      <c r="L4807" t="s">
        <v>19</v>
      </c>
      <c r="M4807" s="4">
        <v>65930</v>
      </c>
      <c r="N4807">
        <v>4.0999999999999996</v>
      </c>
      <c r="O4807" t="s">
        <v>20</v>
      </c>
      <c r="P4807" s="4">
        <v>5</v>
      </c>
      <c r="Q4807" t="s">
        <v>28</v>
      </c>
      <c r="R4807" s="10" t="str">
        <f t="shared" si="150"/>
        <v>28-33</v>
      </c>
      <c r="S4807">
        <f t="shared" si="151"/>
        <v>16</v>
      </c>
    </row>
    <row r="4808" spans="1:19">
      <c r="A4808" t="s">
        <v>4882</v>
      </c>
      <c r="B4808" t="s">
        <v>13</v>
      </c>
      <c r="C4808" s="4">
        <v>29</v>
      </c>
      <c r="D4808" t="s">
        <v>24</v>
      </c>
      <c r="E4808" t="s">
        <v>43</v>
      </c>
      <c r="F4808" t="s">
        <v>93</v>
      </c>
      <c r="G4808" t="s">
        <v>17</v>
      </c>
      <c r="H4808" t="s">
        <v>37</v>
      </c>
      <c r="I4808" s="9">
        <v>45649</v>
      </c>
      <c r="J4808" s="9">
        <v>45657</v>
      </c>
      <c r="K4808" s="9">
        <v>45666</v>
      </c>
      <c r="L4808" t="s">
        <v>19</v>
      </c>
      <c r="M4808" s="5"/>
      <c r="O4808" t="s">
        <v>20</v>
      </c>
      <c r="P4808" s="4">
        <v>5</v>
      </c>
      <c r="Q4808" t="s">
        <v>63</v>
      </c>
      <c r="R4808" s="10" t="str">
        <f t="shared" si="150"/>
        <v>28-33</v>
      </c>
      <c r="S4808">
        <f t="shared" si="151"/>
        <v>17</v>
      </c>
    </row>
    <row r="4809" spans="1:19">
      <c r="A4809" t="s">
        <v>4883</v>
      </c>
      <c r="B4809" t="s">
        <v>23</v>
      </c>
      <c r="C4809" s="4">
        <v>30</v>
      </c>
      <c r="D4809" t="s">
        <v>14</v>
      </c>
      <c r="E4809" t="s">
        <v>15</v>
      </c>
      <c r="F4809" t="s">
        <v>36</v>
      </c>
      <c r="G4809" t="s">
        <v>17</v>
      </c>
      <c r="H4809" t="s">
        <v>37</v>
      </c>
      <c r="I4809" s="9">
        <v>45649</v>
      </c>
      <c r="J4809" s="9">
        <v>45668</v>
      </c>
      <c r="K4809" s="9">
        <v>45680</v>
      </c>
      <c r="L4809" t="s">
        <v>19</v>
      </c>
      <c r="M4809" s="4">
        <v>59540</v>
      </c>
      <c r="N4809">
        <v>5</v>
      </c>
      <c r="O4809" t="s">
        <v>20</v>
      </c>
      <c r="P4809" s="4">
        <v>5</v>
      </c>
      <c r="Q4809" t="s">
        <v>28</v>
      </c>
      <c r="R4809" s="10" t="str">
        <f t="shared" si="150"/>
        <v>28-33</v>
      </c>
      <c r="S4809">
        <f t="shared" si="151"/>
        <v>31</v>
      </c>
    </row>
    <row r="4810" spans="1:19">
      <c r="A4810" t="s">
        <v>4884</v>
      </c>
      <c r="B4810" t="s">
        <v>13</v>
      </c>
      <c r="C4810" s="4">
        <v>28</v>
      </c>
      <c r="D4810" t="s">
        <v>58</v>
      </c>
      <c r="E4810" t="s">
        <v>111</v>
      </c>
      <c r="F4810" t="s">
        <v>36</v>
      </c>
      <c r="G4810" t="s">
        <v>27</v>
      </c>
      <c r="H4810" t="s">
        <v>18</v>
      </c>
      <c r="I4810" s="9">
        <v>45650</v>
      </c>
      <c r="J4810" s="9">
        <v>45658</v>
      </c>
      <c r="K4810" s="9">
        <v>45667</v>
      </c>
      <c r="L4810" t="s">
        <v>38</v>
      </c>
      <c r="M4810" s="5"/>
      <c r="P4810" s="4">
        <v>4</v>
      </c>
      <c r="Q4810" t="s">
        <v>21</v>
      </c>
      <c r="R4810" s="10" t="str">
        <f t="shared" si="150"/>
        <v>28-33</v>
      </c>
      <c r="S4810">
        <f t="shared" si="151"/>
        <v>17</v>
      </c>
    </row>
    <row r="4811" spans="1:19">
      <c r="A4811" t="s">
        <v>4885</v>
      </c>
      <c r="B4811" t="s">
        <v>30</v>
      </c>
      <c r="C4811" s="4">
        <v>27</v>
      </c>
      <c r="D4811" t="s">
        <v>24</v>
      </c>
      <c r="E4811" t="s">
        <v>43</v>
      </c>
      <c r="F4811" t="s">
        <v>125</v>
      </c>
      <c r="G4811" t="s">
        <v>17</v>
      </c>
      <c r="H4811" t="s">
        <v>37</v>
      </c>
      <c r="I4811" s="9">
        <v>45650</v>
      </c>
      <c r="J4811" s="9">
        <v>45662</v>
      </c>
      <c r="K4811" s="9">
        <v>45667</v>
      </c>
      <c r="L4811" t="s">
        <v>19</v>
      </c>
      <c r="M4811" s="4">
        <v>110032</v>
      </c>
      <c r="N4811">
        <v>3.8</v>
      </c>
      <c r="O4811" t="s">
        <v>20</v>
      </c>
      <c r="P4811" s="5"/>
      <c r="Q4811" t="s">
        <v>21</v>
      </c>
      <c r="R4811" s="10" t="str">
        <f t="shared" si="150"/>
        <v>22-27</v>
      </c>
      <c r="S4811">
        <f t="shared" si="151"/>
        <v>17</v>
      </c>
    </row>
    <row r="4812" spans="1:19">
      <c r="A4812" t="s">
        <v>4886</v>
      </c>
      <c r="B4812" t="s">
        <v>13</v>
      </c>
      <c r="C4812" s="4">
        <v>36</v>
      </c>
      <c r="D4812" t="s">
        <v>40</v>
      </c>
      <c r="E4812" t="s">
        <v>41</v>
      </c>
      <c r="F4812" t="s">
        <v>78</v>
      </c>
      <c r="G4812" t="s">
        <v>27</v>
      </c>
      <c r="H4812" t="s">
        <v>51</v>
      </c>
      <c r="I4812" s="9">
        <v>45651</v>
      </c>
      <c r="J4812" s="9">
        <v>45665</v>
      </c>
      <c r="K4812" s="9">
        <v>45676</v>
      </c>
      <c r="L4812" t="s">
        <v>19</v>
      </c>
      <c r="M4812" s="4">
        <v>47425</v>
      </c>
      <c r="N4812">
        <v>4.5</v>
      </c>
      <c r="O4812" t="s">
        <v>20</v>
      </c>
      <c r="P4812" s="4">
        <v>3</v>
      </c>
      <c r="Q4812" t="s">
        <v>28</v>
      </c>
      <c r="R4812" s="10" t="str">
        <f t="shared" si="150"/>
        <v>34-39</v>
      </c>
      <c r="S4812">
        <f t="shared" si="151"/>
        <v>25</v>
      </c>
    </row>
    <row r="4813" spans="1:19">
      <c r="A4813" t="s">
        <v>4887</v>
      </c>
      <c r="B4813" t="s">
        <v>30</v>
      </c>
      <c r="C4813" s="4">
        <v>25</v>
      </c>
      <c r="D4813" t="s">
        <v>14</v>
      </c>
      <c r="E4813" t="s">
        <v>15</v>
      </c>
      <c r="F4813" t="s">
        <v>53</v>
      </c>
      <c r="G4813" t="s">
        <v>69</v>
      </c>
      <c r="H4813" t="s">
        <v>51</v>
      </c>
      <c r="I4813" s="9">
        <v>45651</v>
      </c>
      <c r="J4813" s="9">
        <v>45660</v>
      </c>
      <c r="K4813" s="9">
        <v>45671</v>
      </c>
      <c r="L4813" t="s">
        <v>19</v>
      </c>
      <c r="M4813" s="4">
        <v>76994</v>
      </c>
      <c r="N4813">
        <v>3.5</v>
      </c>
      <c r="O4813" t="s">
        <v>45</v>
      </c>
      <c r="P4813" s="4">
        <v>4</v>
      </c>
      <c r="Q4813" t="s">
        <v>63</v>
      </c>
      <c r="R4813" s="10" t="str">
        <f t="shared" si="150"/>
        <v>22-27</v>
      </c>
      <c r="S4813">
        <f t="shared" si="151"/>
        <v>20</v>
      </c>
    </row>
    <row r="4814" spans="1:19">
      <c r="A4814" t="s">
        <v>4888</v>
      </c>
      <c r="B4814" t="s">
        <v>13</v>
      </c>
      <c r="C4814" s="4">
        <v>40</v>
      </c>
      <c r="D4814" t="s">
        <v>14</v>
      </c>
      <c r="E4814" t="s">
        <v>15</v>
      </c>
      <c r="F4814" t="s">
        <v>26</v>
      </c>
      <c r="G4814" t="s">
        <v>17</v>
      </c>
      <c r="H4814" t="s">
        <v>48</v>
      </c>
      <c r="I4814" s="9">
        <v>45651</v>
      </c>
      <c r="J4814" s="9">
        <v>45664</v>
      </c>
      <c r="K4814" s="9">
        <v>45671</v>
      </c>
      <c r="L4814" t="s">
        <v>19</v>
      </c>
      <c r="M4814" s="4">
        <v>66202</v>
      </c>
      <c r="N4814">
        <v>4.3</v>
      </c>
      <c r="O4814" t="s">
        <v>20</v>
      </c>
      <c r="P4814" s="5"/>
      <c r="Q4814" t="s">
        <v>28</v>
      </c>
      <c r="R4814" s="10" t="str">
        <f t="shared" si="150"/>
        <v>40-45</v>
      </c>
      <c r="S4814">
        <f t="shared" si="151"/>
        <v>20</v>
      </c>
    </row>
    <row r="4815" spans="1:19">
      <c r="A4815" t="s">
        <v>4889</v>
      </c>
      <c r="B4815" t="s">
        <v>13</v>
      </c>
      <c r="C4815" s="4">
        <v>29</v>
      </c>
      <c r="D4815" t="s">
        <v>83</v>
      </c>
      <c r="E4815" t="s">
        <v>84</v>
      </c>
      <c r="F4815" t="s">
        <v>96</v>
      </c>
      <c r="G4815" t="s">
        <v>32</v>
      </c>
      <c r="H4815" t="s">
        <v>51</v>
      </c>
      <c r="I4815" s="9">
        <v>45652</v>
      </c>
      <c r="J4815" s="9">
        <v>45662</v>
      </c>
      <c r="K4815" s="9">
        <v>45668</v>
      </c>
      <c r="L4815" t="s">
        <v>19</v>
      </c>
      <c r="M4815" s="4">
        <v>50645</v>
      </c>
      <c r="N4815">
        <v>3.8</v>
      </c>
      <c r="O4815" t="s">
        <v>20</v>
      </c>
      <c r="P4815" s="4">
        <v>5</v>
      </c>
      <c r="Q4815" t="s">
        <v>28</v>
      </c>
      <c r="R4815" s="10" t="str">
        <f t="shared" si="150"/>
        <v>28-33</v>
      </c>
      <c r="S4815">
        <f t="shared" si="151"/>
        <v>16</v>
      </c>
    </row>
    <row r="4816" spans="1:19">
      <c r="A4816" t="s">
        <v>4890</v>
      </c>
      <c r="B4816" t="s">
        <v>30</v>
      </c>
      <c r="C4816" s="4">
        <v>31</v>
      </c>
      <c r="D4816" t="s">
        <v>14</v>
      </c>
      <c r="E4816" t="s">
        <v>15</v>
      </c>
      <c r="F4816" t="s">
        <v>53</v>
      </c>
      <c r="G4816" t="s">
        <v>17</v>
      </c>
      <c r="H4816" t="s">
        <v>37</v>
      </c>
      <c r="I4816" s="9">
        <v>45652</v>
      </c>
      <c r="J4816" s="9">
        <v>45666</v>
      </c>
      <c r="K4816" s="9">
        <v>45673</v>
      </c>
      <c r="L4816" t="s">
        <v>38</v>
      </c>
      <c r="M4816" s="5"/>
      <c r="P4816" s="4">
        <v>4</v>
      </c>
      <c r="Q4816" t="s">
        <v>28</v>
      </c>
      <c r="R4816" s="10" t="str">
        <f t="shared" si="150"/>
        <v>28-33</v>
      </c>
      <c r="S4816">
        <f t="shared" si="151"/>
        <v>21</v>
      </c>
    </row>
    <row r="4817" spans="1:19">
      <c r="A4817" t="s">
        <v>4891</v>
      </c>
      <c r="B4817" t="s">
        <v>23</v>
      </c>
      <c r="C4817" s="4">
        <v>23</v>
      </c>
      <c r="D4817" t="s">
        <v>24</v>
      </c>
      <c r="E4817" t="s">
        <v>25</v>
      </c>
      <c r="F4817" t="s">
        <v>44</v>
      </c>
      <c r="G4817" t="s">
        <v>27</v>
      </c>
      <c r="H4817" t="s">
        <v>18</v>
      </c>
      <c r="I4817" s="9">
        <v>45652</v>
      </c>
      <c r="J4817" s="9">
        <v>45674</v>
      </c>
      <c r="K4817" s="9">
        <v>45686</v>
      </c>
      <c r="L4817" t="s">
        <v>19</v>
      </c>
      <c r="M4817" s="4">
        <v>71854</v>
      </c>
      <c r="N4817">
        <v>4.5</v>
      </c>
      <c r="O4817" t="s">
        <v>20</v>
      </c>
      <c r="P4817" s="4">
        <v>4</v>
      </c>
      <c r="Q4817" t="s">
        <v>28</v>
      </c>
      <c r="R4817" s="10" t="str">
        <f t="shared" si="150"/>
        <v>22-27</v>
      </c>
      <c r="S4817">
        <f t="shared" si="151"/>
        <v>34</v>
      </c>
    </row>
    <row r="4818" spans="1:19">
      <c r="A4818" t="s">
        <v>4892</v>
      </c>
      <c r="B4818" t="s">
        <v>23</v>
      </c>
      <c r="C4818" s="4">
        <v>34</v>
      </c>
      <c r="D4818" t="s">
        <v>14</v>
      </c>
      <c r="E4818" t="s">
        <v>65</v>
      </c>
      <c r="F4818" t="s">
        <v>36</v>
      </c>
      <c r="G4818" t="s">
        <v>32</v>
      </c>
      <c r="H4818" t="s">
        <v>37</v>
      </c>
      <c r="I4818" s="9">
        <v>45652</v>
      </c>
      <c r="J4818" s="9">
        <v>45665</v>
      </c>
      <c r="K4818" s="9">
        <v>45671</v>
      </c>
      <c r="L4818" t="s">
        <v>75</v>
      </c>
      <c r="M4818" s="5"/>
      <c r="P4818" s="4">
        <v>4</v>
      </c>
      <c r="Q4818" t="s">
        <v>28</v>
      </c>
      <c r="R4818" s="10" t="str">
        <f t="shared" si="150"/>
        <v>34-39</v>
      </c>
      <c r="S4818">
        <f t="shared" si="151"/>
        <v>19</v>
      </c>
    </row>
    <row r="4819" spans="1:19">
      <c r="A4819" t="s">
        <v>4893</v>
      </c>
      <c r="B4819" t="s">
        <v>30</v>
      </c>
      <c r="C4819" s="4">
        <v>29</v>
      </c>
      <c r="D4819" t="s">
        <v>80</v>
      </c>
      <c r="E4819" t="s">
        <v>81</v>
      </c>
      <c r="F4819" t="s">
        <v>96</v>
      </c>
      <c r="G4819" t="s">
        <v>32</v>
      </c>
      <c r="H4819" t="s">
        <v>37</v>
      </c>
      <c r="I4819" s="9">
        <v>45653</v>
      </c>
      <c r="J4819" s="9">
        <v>45665</v>
      </c>
      <c r="K4819" s="9">
        <v>45671</v>
      </c>
      <c r="L4819" t="s">
        <v>19</v>
      </c>
      <c r="M4819" s="5"/>
      <c r="O4819" t="s">
        <v>20</v>
      </c>
      <c r="P4819" s="4">
        <v>4</v>
      </c>
      <c r="Q4819" t="s">
        <v>21</v>
      </c>
      <c r="R4819" s="10" t="str">
        <f t="shared" si="150"/>
        <v>28-33</v>
      </c>
      <c r="S4819">
        <f t="shared" si="151"/>
        <v>18</v>
      </c>
    </row>
    <row r="4820" spans="1:19">
      <c r="A4820" t="s">
        <v>4894</v>
      </c>
      <c r="B4820" t="s">
        <v>30</v>
      </c>
      <c r="C4820" s="4">
        <v>35</v>
      </c>
      <c r="D4820" t="s">
        <v>24</v>
      </c>
      <c r="E4820" t="s">
        <v>25</v>
      </c>
      <c r="F4820" t="s">
        <v>96</v>
      </c>
      <c r="G4820" t="s">
        <v>32</v>
      </c>
      <c r="H4820" t="s">
        <v>51</v>
      </c>
      <c r="I4820" s="9">
        <v>45653</v>
      </c>
      <c r="J4820" s="9">
        <v>45667</v>
      </c>
      <c r="K4820" s="9">
        <v>45674</v>
      </c>
      <c r="L4820" t="s">
        <v>38</v>
      </c>
      <c r="M4820" s="5"/>
      <c r="P4820" s="4">
        <v>5</v>
      </c>
      <c r="Q4820" t="s">
        <v>21</v>
      </c>
      <c r="R4820" s="10" t="str">
        <f t="shared" si="150"/>
        <v>34-39</v>
      </c>
      <c r="S4820">
        <f t="shared" si="151"/>
        <v>21</v>
      </c>
    </row>
    <row r="4821" spans="1:19">
      <c r="A4821" t="s">
        <v>4895</v>
      </c>
      <c r="B4821" t="s">
        <v>13</v>
      </c>
      <c r="C4821" s="4">
        <v>26</v>
      </c>
      <c r="D4821" t="s">
        <v>14</v>
      </c>
      <c r="E4821" t="s">
        <v>65</v>
      </c>
      <c r="F4821" t="s">
        <v>31</v>
      </c>
      <c r="G4821" t="s">
        <v>32</v>
      </c>
      <c r="H4821" t="s">
        <v>18</v>
      </c>
      <c r="I4821" s="9">
        <v>45654</v>
      </c>
      <c r="J4821" s="9">
        <v>45675</v>
      </c>
      <c r="K4821" s="9">
        <v>45680</v>
      </c>
      <c r="L4821" t="s">
        <v>38</v>
      </c>
      <c r="M4821" s="5"/>
      <c r="P4821" s="4">
        <v>4</v>
      </c>
      <c r="Q4821" t="s">
        <v>28</v>
      </c>
      <c r="R4821" s="10" t="str">
        <f t="shared" si="150"/>
        <v>22-27</v>
      </c>
      <c r="S4821">
        <f t="shared" si="151"/>
        <v>26</v>
      </c>
    </row>
    <row r="4822" spans="1:19">
      <c r="A4822" t="s">
        <v>4896</v>
      </c>
      <c r="B4822" t="s">
        <v>13</v>
      </c>
      <c r="C4822" s="4">
        <v>23</v>
      </c>
      <c r="D4822" t="s">
        <v>83</v>
      </c>
      <c r="E4822" t="s">
        <v>84</v>
      </c>
      <c r="F4822" t="s">
        <v>61</v>
      </c>
      <c r="G4822" t="s">
        <v>27</v>
      </c>
      <c r="H4822" t="s">
        <v>37</v>
      </c>
      <c r="I4822" s="9">
        <v>45654</v>
      </c>
      <c r="J4822" s="9">
        <v>45676</v>
      </c>
      <c r="K4822" s="9">
        <v>45681</v>
      </c>
      <c r="L4822" t="s">
        <v>145</v>
      </c>
      <c r="M4822" s="5"/>
      <c r="P4822" s="4">
        <v>4</v>
      </c>
      <c r="Q4822" t="s">
        <v>28</v>
      </c>
      <c r="R4822" s="10" t="str">
        <f t="shared" si="150"/>
        <v>22-27</v>
      </c>
      <c r="S4822">
        <f t="shared" si="151"/>
        <v>27</v>
      </c>
    </row>
    <row r="4823" spans="1:19">
      <c r="A4823" t="s">
        <v>4897</v>
      </c>
      <c r="B4823" t="s">
        <v>13</v>
      </c>
      <c r="C4823" s="4">
        <v>24</v>
      </c>
      <c r="D4823" t="s">
        <v>34</v>
      </c>
      <c r="E4823" t="s">
        <v>35</v>
      </c>
      <c r="F4823" t="s">
        <v>53</v>
      </c>
      <c r="G4823" t="s">
        <v>69</v>
      </c>
      <c r="H4823" t="s">
        <v>37</v>
      </c>
      <c r="I4823" s="9">
        <v>45654</v>
      </c>
      <c r="J4823" s="9">
        <v>45663</v>
      </c>
      <c r="K4823" s="9">
        <v>45673</v>
      </c>
      <c r="L4823" t="s">
        <v>38</v>
      </c>
      <c r="M4823" s="5"/>
      <c r="P4823" s="4">
        <v>4</v>
      </c>
      <c r="Q4823" t="s">
        <v>28</v>
      </c>
      <c r="R4823" s="10" t="str">
        <f t="shared" si="150"/>
        <v>22-27</v>
      </c>
      <c r="S4823">
        <f t="shared" si="151"/>
        <v>19</v>
      </c>
    </row>
    <row r="4824" spans="1:19">
      <c r="A4824" t="s">
        <v>4898</v>
      </c>
      <c r="B4824" t="s">
        <v>13</v>
      </c>
      <c r="C4824" s="4">
        <v>26</v>
      </c>
      <c r="D4824" t="s">
        <v>14</v>
      </c>
      <c r="E4824" t="s">
        <v>15</v>
      </c>
      <c r="F4824" t="s">
        <v>26</v>
      </c>
      <c r="G4824" t="s">
        <v>17</v>
      </c>
      <c r="H4824" t="s">
        <v>18</v>
      </c>
      <c r="I4824" s="9">
        <v>45654</v>
      </c>
      <c r="J4824" s="9">
        <v>45662</v>
      </c>
      <c r="K4824" s="9">
        <v>45670</v>
      </c>
      <c r="L4824" t="s">
        <v>19</v>
      </c>
      <c r="M4824" s="4">
        <v>51319</v>
      </c>
      <c r="N4824">
        <v>3.5</v>
      </c>
      <c r="O4824" t="s">
        <v>45</v>
      </c>
      <c r="P4824" s="4">
        <v>3</v>
      </c>
      <c r="Q4824" t="s">
        <v>28</v>
      </c>
      <c r="R4824" s="10" t="str">
        <f t="shared" si="150"/>
        <v>22-27</v>
      </c>
      <c r="S4824">
        <f t="shared" si="151"/>
        <v>16</v>
      </c>
    </row>
    <row r="4825" spans="1:19">
      <c r="A4825" t="s">
        <v>4899</v>
      </c>
      <c r="B4825" t="s">
        <v>13</v>
      </c>
      <c r="C4825" s="4">
        <v>33</v>
      </c>
      <c r="D4825" t="s">
        <v>24</v>
      </c>
      <c r="E4825" t="s">
        <v>43</v>
      </c>
      <c r="F4825" t="s">
        <v>44</v>
      </c>
      <c r="G4825" t="s">
        <v>69</v>
      </c>
      <c r="H4825" t="s">
        <v>37</v>
      </c>
      <c r="I4825" s="9">
        <v>45654</v>
      </c>
      <c r="J4825" s="9">
        <v>45665</v>
      </c>
      <c r="K4825" s="9">
        <v>45670</v>
      </c>
      <c r="L4825" t="s">
        <v>56</v>
      </c>
      <c r="M4825" s="5"/>
      <c r="P4825" s="4">
        <v>5</v>
      </c>
      <c r="Q4825" t="s">
        <v>28</v>
      </c>
      <c r="R4825" s="10" t="str">
        <f t="shared" si="150"/>
        <v>28-33</v>
      </c>
      <c r="S4825">
        <f t="shared" si="151"/>
        <v>16</v>
      </c>
    </row>
    <row r="4826" spans="1:19">
      <c r="A4826" t="s">
        <v>4900</v>
      </c>
      <c r="B4826" t="s">
        <v>13</v>
      </c>
      <c r="C4826" s="4">
        <v>40</v>
      </c>
      <c r="D4826" t="s">
        <v>14</v>
      </c>
      <c r="E4826" t="s">
        <v>15</v>
      </c>
      <c r="F4826" t="s">
        <v>73</v>
      </c>
      <c r="G4826" t="s">
        <v>69</v>
      </c>
      <c r="H4826" t="s">
        <v>37</v>
      </c>
      <c r="I4826" s="9">
        <v>45654</v>
      </c>
      <c r="J4826" s="9">
        <v>45665</v>
      </c>
      <c r="K4826" s="9">
        <v>45672</v>
      </c>
      <c r="L4826" t="s">
        <v>19</v>
      </c>
      <c r="M4826" s="4">
        <v>173419</v>
      </c>
      <c r="N4826">
        <v>3.9</v>
      </c>
      <c r="O4826" t="s">
        <v>20</v>
      </c>
      <c r="P4826" s="4">
        <v>5</v>
      </c>
      <c r="Q4826" t="s">
        <v>28</v>
      </c>
      <c r="R4826" s="10" t="str">
        <f t="shared" si="150"/>
        <v>40-45</v>
      </c>
      <c r="S4826">
        <f t="shared" si="151"/>
        <v>18</v>
      </c>
    </row>
    <row r="4827" spans="1:19">
      <c r="A4827" t="s">
        <v>4901</v>
      </c>
      <c r="B4827" t="s">
        <v>13</v>
      </c>
      <c r="C4827" s="4">
        <v>24</v>
      </c>
      <c r="D4827" t="s">
        <v>34</v>
      </c>
      <c r="E4827" t="s">
        <v>47</v>
      </c>
      <c r="F4827" t="s">
        <v>36</v>
      </c>
      <c r="G4827" t="s">
        <v>27</v>
      </c>
      <c r="H4827" t="s">
        <v>48</v>
      </c>
      <c r="I4827" s="9">
        <v>45655</v>
      </c>
      <c r="J4827" s="9">
        <v>45675</v>
      </c>
      <c r="K4827" s="9">
        <v>45682</v>
      </c>
      <c r="L4827" t="s">
        <v>19</v>
      </c>
      <c r="M4827" s="4">
        <v>76110</v>
      </c>
      <c r="N4827">
        <v>4.5999999999999996</v>
      </c>
      <c r="O4827" t="s">
        <v>20</v>
      </c>
      <c r="P4827" s="4">
        <v>4</v>
      </c>
      <c r="Q4827" t="s">
        <v>28</v>
      </c>
      <c r="R4827" s="10" t="str">
        <f t="shared" si="150"/>
        <v>22-27</v>
      </c>
      <c r="S4827">
        <f t="shared" si="151"/>
        <v>27</v>
      </c>
    </row>
    <row r="4828" spans="1:19">
      <c r="A4828" t="s">
        <v>4902</v>
      </c>
      <c r="B4828" t="s">
        <v>30</v>
      </c>
      <c r="C4828" s="4">
        <v>33</v>
      </c>
      <c r="D4828" t="s">
        <v>40</v>
      </c>
      <c r="E4828" t="s">
        <v>41</v>
      </c>
      <c r="F4828" t="s">
        <v>31</v>
      </c>
      <c r="G4828" t="s">
        <v>66</v>
      </c>
      <c r="H4828" t="s">
        <v>51</v>
      </c>
      <c r="I4828" s="9">
        <v>45655</v>
      </c>
      <c r="J4828" s="9">
        <v>45672</v>
      </c>
      <c r="K4828" s="9">
        <v>45680</v>
      </c>
      <c r="L4828" t="s">
        <v>19</v>
      </c>
      <c r="M4828" s="4">
        <v>88408</v>
      </c>
      <c r="N4828">
        <v>4</v>
      </c>
      <c r="O4828" t="s">
        <v>20</v>
      </c>
      <c r="P4828" s="4">
        <v>4</v>
      </c>
      <c r="Q4828" t="s">
        <v>28</v>
      </c>
      <c r="R4828" s="10" t="str">
        <f t="shared" si="150"/>
        <v>28-33</v>
      </c>
      <c r="S4828">
        <f t="shared" si="151"/>
        <v>25</v>
      </c>
    </row>
    <row r="4829" spans="1:19">
      <c r="A4829" t="s">
        <v>4903</v>
      </c>
      <c r="B4829" t="s">
        <v>13</v>
      </c>
      <c r="C4829" s="4">
        <v>25</v>
      </c>
      <c r="D4829" t="s">
        <v>24</v>
      </c>
      <c r="E4829" t="s">
        <v>25</v>
      </c>
      <c r="F4829" t="s">
        <v>53</v>
      </c>
      <c r="G4829" t="s">
        <v>66</v>
      </c>
      <c r="H4829" t="s">
        <v>51</v>
      </c>
      <c r="I4829" s="9">
        <v>45655</v>
      </c>
      <c r="J4829" s="9">
        <v>45672</v>
      </c>
      <c r="K4829" s="9">
        <v>45678</v>
      </c>
      <c r="L4829" t="s">
        <v>19</v>
      </c>
      <c r="M4829" s="4">
        <v>75757</v>
      </c>
      <c r="N4829">
        <v>4</v>
      </c>
      <c r="O4829" t="s">
        <v>20</v>
      </c>
      <c r="P4829" s="4">
        <v>4</v>
      </c>
      <c r="Q4829" t="s">
        <v>28</v>
      </c>
      <c r="R4829" s="10" t="str">
        <f t="shared" si="150"/>
        <v>22-27</v>
      </c>
      <c r="S4829">
        <f t="shared" si="151"/>
        <v>23</v>
      </c>
    </row>
    <row r="4830" spans="1:19">
      <c r="A4830" t="s">
        <v>4904</v>
      </c>
      <c r="B4830" t="s">
        <v>13</v>
      </c>
      <c r="C4830" s="4">
        <v>25</v>
      </c>
      <c r="D4830" t="s">
        <v>24</v>
      </c>
      <c r="E4830" t="s">
        <v>43</v>
      </c>
      <c r="F4830" t="s">
        <v>53</v>
      </c>
      <c r="G4830" t="s">
        <v>17</v>
      </c>
      <c r="H4830" t="s">
        <v>18</v>
      </c>
      <c r="I4830" s="9">
        <v>45655</v>
      </c>
      <c r="J4830" s="9">
        <v>45666</v>
      </c>
      <c r="K4830" s="9">
        <v>45674</v>
      </c>
      <c r="L4830" t="s">
        <v>38</v>
      </c>
      <c r="M4830" s="5"/>
      <c r="P4830" s="4">
        <v>4</v>
      </c>
      <c r="Q4830" t="s">
        <v>28</v>
      </c>
      <c r="R4830" s="10" t="str">
        <f t="shared" si="150"/>
        <v>22-27</v>
      </c>
      <c r="S4830">
        <f t="shared" si="151"/>
        <v>19</v>
      </c>
    </row>
    <row r="4831" spans="1:19">
      <c r="A4831" t="s">
        <v>4905</v>
      </c>
      <c r="B4831" t="s">
        <v>13</v>
      </c>
      <c r="C4831" s="4">
        <v>25</v>
      </c>
      <c r="D4831" t="s">
        <v>24</v>
      </c>
      <c r="E4831" t="s">
        <v>25</v>
      </c>
      <c r="F4831" t="s">
        <v>44</v>
      </c>
      <c r="G4831" t="s">
        <v>32</v>
      </c>
      <c r="H4831" t="s">
        <v>37</v>
      </c>
      <c r="I4831" s="9">
        <v>45655</v>
      </c>
      <c r="J4831" s="9">
        <v>45670</v>
      </c>
      <c r="K4831" s="9">
        <v>45679</v>
      </c>
      <c r="L4831" t="s">
        <v>19</v>
      </c>
      <c r="M4831" s="5"/>
      <c r="O4831" t="s">
        <v>20</v>
      </c>
      <c r="P4831" s="4">
        <v>5</v>
      </c>
      <c r="Q4831" t="s">
        <v>28</v>
      </c>
      <c r="R4831" s="10" t="str">
        <f t="shared" si="150"/>
        <v>22-27</v>
      </c>
      <c r="S4831">
        <f t="shared" si="151"/>
        <v>24</v>
      </c>
    </row>
    <row r="4832" spans="1:19">
      <c r="A4832" t="s">
        <v>4906</v>
      </c>
      <c r="B4832" t="s">
        <v>30</v>
      </c>
      <c r="C4832" s="4">
        <v>50</v>
      </c>
      <c r="D4832" t="s">
        <v>40</v>
      </c>
      <c r="E4832" t="s">
        <v>41</v>
      </c>
      <c r="F4832" t="s">
        <v>53</v>
      </c>
      <c r="G4832" t="s">
        <v>69</v>
      </c>
      <c r="H4832" t="s">
        <v>51</v>
      </c>
      <c r="I4832" s="9">
        <v>45655</v>
      </c>
      <c r="J4832" s="9">
        <v>45671</v>
      </c>
      <c r="K4832" s="9">
        <v>45682</v>
      </c>
      <c r="L4832" t="s">
        <v>38</v>
      </c>
      <c r="M4832" s="5"/>
      <c r="P4832" s="4">
        <v>3</v>
      </c>
      <c r="Q4832" t="s">
        <v>28</v>
      </c>
      <c r="R4832" s="10" t="str">
        <f t="shared" si="150"/>
        <v>46-51</v>
      </c>
      <c r="S4832">
        <f t="shared" si="151"/>
        <v>27</v>
      </c>
    </row>
    <row r="4833" spans="1:19">
      <c r="A4833" t="s">
        <v>4907</v>
      </c>
      <c r="B4833" t="s">
        <v>30</v>
      </c>
      <c r="C4833" s="4">
        <v>25</v>
      </c>
      <c r="D4833" t="s">
        <v>14</v>
      </c>
      <c r="E4833" t="s">
        <v>15</v>
      </c>
      <c r="F4833" t="s">
        <v>50</v>
      </c>
      <c r="G4833" t="s">
        <v>27</v>
      </c>
      <c r="H4833" t="s">
        <v>48</v>
      </c>
      <c r="I4833" s="9">
        <v>45655</v>
      </c>
      <c r="J4833" s="9">
        <v>45675</v>
      </c>
      <c r="K4833" s="9">
        <v>45687</v>
      </c>
      <c r="L4833" t="s">
        <v>38</v>
      </c>
      <c r="M4833" s="5"/>
      <c r="P4833" s="4">
        <v>4</v>
      </c>
      <c r="Q4833" t="s">
        <v>28</v>
      </c>
      <c r="R4833" s="10" t="str">
        <f t="shared" si="150"/>
        <v>22-27</v>
      </c>
      <c r="S4833">
        <f t="shared" si="151"/>
        <v>32</v>
      </c>
    </row>
    <row r="4834" spans="1:19">
      <c r="A4834" t="s">
        <v>4908</v>
      </c>
      <c r="B4834" t="s">
        <v>30</v>
      </c>
      <c r="C4834" s="4">
        <v>33</v>
      </c>
      <c r="D4834" t="s">
        <v>14</v>
      </c>
      <c r="E4834" t="s">
        <v>65</v>
      </c>
      <c r="F4834" t="s">
        <v>26</v>
      </c>
      <c r="G4834" t="s">
        <v>69</v>
      </c>
      <c r="H4834" t="s">
        <v>18</v>
      </c>
      <c r="I4834" s="9">
        <v>45655</v>
      </c>
      <c r="J4834" s="9">
        <v>45671</v>
      </c>
      <c r="K4834" s="9">
        <v>45683</v>
      </c>
      <c r="L4834" t="s">
        <v>38</v>
      </c>
      <c r="M4834" s="5"/>
      <c r="P4834" s="4">
        <v>1</v>
      </c>
      <c r="Q4834" t="s">
        <v>28</v>
      </c>
      <c r="R4834" s="10" t="str">
        <f t="shared" si="150"/>
        <v>28-33</v>
      </c>
      <c r="S4834">
        <f t="shared" si="151"/>
        <v>28</v>
      </c>
    </row>
    <row r="4835" spans="1:19">
      <c r="A4835" t="s">
        <v>4909</v>
      </c>
      <c r="B4835" t="s">
        <v>13</v>
      </c>
      <c r="C4835" s="4">
        <v>38</v>
      </c>
      <c r="D4835" t="s">
        <v>83</v>
      </c>
      <c r="E4835" t="s">
        <v>84</v>
      </c>
      <c r="F4835" t="s">
        <v>78</v>
      </c>
      <c r="G4835" t="s">
        <v>17</v>
      </c>
      <c r="H4835" t="s">
        <v>48</v>
      </c>
      <c r="I4835" s="9">
        <v>45655</v>
      </c>
      <c r="J4835" s="9">
        <v>45669</v>
      </c>
      <c r="K4835" s="9">
        <v>45677</v>
      </c>
      <c r="L4835" t="s">
        <v>19</v>
      </c>
      <c r="M4835" s="4">
        <v>59301</v>
      </c>
      <c r="N4835">
        <v>3.7</v>
      </c>
      <c r="O4835" t="s">
        <v>20</v>
      </c>
      <c r="P4835" s="5"/>
      <c r="Q4835" t="s">
        <v>28</v>
      </c>
      <c r="R4835" s="10" t="str">
        <f t="shared" si="150"/>
        <v>34-39</v>
      </c>
      <c r="S4835">
        <f t="shared" si="151"/>
        <v>22</v>
      </c>
    </row>
    <row r="4836" spans="1:19">
      <c r="A4836" t="s">
        <v>4910</v>
      </c>
      <c r="B4836" t="s">
        <v>13</v>
      </c>
      <c r="C4836" s="4">
        <v>29</v>
      </c>
      <c r="D4836" t="s">
        <v>58</v>
      </c>
      <c r="E4836" t="s">
        <v>111</v>
      </c>
      <c r="F4836" t="s">
        <v>61</v>
      </c>
      <c r="G4836" t="s">
        <v>32</v>
      </c>
      <c r="H4836" t="s">
        <v>18</v>
      </c>
      <c r="I4836" s="9">
        <v>45656</v>
      </c>
      <c r="J4836" s="9">
        <v>45665</v>
      </c>
      <c r="K4836" s="9">
        <v>45671</v>
      </c>
      <c r="L4836" t="s">
        <v>75</v>
      </c>
      <c r="M4836" s="5"/>
      <c r="P4836" s="4">
        <v>5</v>
      </c>
      <c r="Q4836" t="s">
        <v>63</v>
      </c>
      <c r="R4836" s="10" t="str">
        <f t="shared" si="150"/>
        <v>28-33</v>
      </c>
      <c r="S4836">
        <f t="shared" si="151"/>
        <v>15</v>
      </c>
    </row>
    <row r="4837" spans="1:19">
      <c r="A4837" t="s">
        <v>4911</v>
      </c>
      <c r="B4837" t="s">
        <v>13</v>
      </c>
      <c r="C4837" s="4">
        <v>35</v>
      </c>
      <c r="D4837" t="s">
        <v>24</v>
      </c>
      <c r="E4837" t="s">
        <v>43</v>
      </c>
      <c r="F4837" t="s">
        <v>50</v>
      </c>
      <c r="G4837" t="s">
        <v>17</v>
      </c>
      <c r="H4837" t="s">
        <v>37</v>
      </c>
      <c r="I4837" s="9">
        <v>45656</v>
      </c>
      <c r="J4837" s="9">
        <v>45668</v>
      </c>
      <c r="K4837" s="9">
        <v>45677</v>
      </c>
      <c r="L4837" t="s">
        <v>38</v>
      </c>
      <c r="M4837" s="5"/>
      <c r="P4837" s="5"/>
      <c r="Q4837" t="s">
        <v>28</v>
      </c>
      <c r="R4837" s="10" t="str">
        <f t="shared" si="150"/>
        <v>34-39</v>
      </c>
      <c r="S4837">
        <f t="shared" si="151"/>
        <v>21</v>
      </c>
    </row>
    <row r="4838" spans="1:19">
      <c r="A4838" t="s">
        <v>4912</v>
      </c>
      <c r="B4838" t="s">
        <v>13</v>
      </c>
      <c r="C4838" s="4">
        <v>22</v>
      </c>
      <c r="D4838" t="s">
        <v>14</v>
      </c>
      <c r="E4838" t="s">
        <v>15</v>
      </c>
      <c r="F4838" t="s">
        <v>44</v>
      </c>
      <c r="G4838" t="s">
        <v>17</v>
      </c>
      <c r="H4838" t="s">
        <v>51</v>
      </c>
      <c r="I4838" s="9">
        <v>45656</v>
      </c>
      <c r="J4838" s="9">
        <v>45664</v>
      </c>
      <c r="K4838" s="9">
        <v>45674</v>
      </c>
      <c r="L4838" t="s">
        <v>19</v>
      </c>
      <c r="M4838" s="4">
        <v>89476</v>
      </c>
      <c r="N4838">
        <v>3.9</v>
      </c>
      <c r="O4838" t="s">
        <v>20</v>
      </c>
      <c r="P4838" s="4">
        <v>4</v>
      </c>
      <c r="Q4838" t="s">
        <v>21</v>
      </c>
      <c r="R4838" s="10" t="str">
        <f t="shared" si="150"/>
        <v>22-27</v>
      </c>
      <c r="S4838">
        <f t="shared" si="151"/>
        <v>18</v>
      </c>
    </row>
    <row r="4839" spans="1:19">
      <c r="A4839" t="s">
        <v>4913</v>
      </c>
      <c r="B4839" t="s">
        <v>13</v>
      </c>
      <c r="C4839" s="4">
        <v>25</v>
      </c>
      <c r="D4839" t="s">
        <v>24</v>
      </c>
      <c r="E4839" t="s">
        <v>43</v>
      </c>
      <c r="F4839" t="s">
        <v>61</v>
      </c>
      <c r="G4839" t="s">
        <v>69</v>
      </c>
      <c r="H4839" t="s">
        <v>18</v>
      </c>
      <c r="I4839" s="9">
        <v>45657</v>
      </c>
      <c r="J4839" s="9">
        <v>45670</v>
      </c>
      <c r="K4839" s="9">
        <v>45679</v>
      </c>
      <c r="L4839" t="s">
        <v>38</v>
      </c>
      <c r="M4839" s="5"/>
      <c r="P4839" s="4">
        <v>4</v>
      </c>
      <c r="Q4839" t="s">
        <v>28</v>
      </c>
      <c r="R4839" s="10" t="str">
        <f t="shared" si="150"/>
        <v>22-27</v>
      </c>
      <c r="S4839">
        <f t="shared" si="151"/>
        <v>22</v>
      </c>
    </row>
    <row r="4840" spans="1:19">
      <c r="A4840" t="s">
        <v>4914</v>
      </c>
      <c r="B4840" t="s">
        <v>13</v>
      </c>
      <c r="C4840" s="4">
        <v>39</v>
      </c>
      <c r="D4840" t="s">
        <v>80</v>
      </c>
      <c r="E4840" t="s">
        <v>81</v>
      </c>
      <c r="F4840" t="s">
        <v>16</v>
      </c>
      <c r="G4840" t="s">
        <v>17</v>
      </c>
      <c r="H4840" t="s">
        <v>18</v>
      </c>
      <c r="I4840" s="9">
        <v>45657</v>
      </c>
      <c r="J4840" s="9">
        <v>45672</v>
      </c>
      <c r="K4840" s="9">
        <v>45678</v>
      </c>
      <c r="L4840" t="s">
        <v>38</v>
      </c>
      <c r="M4840" s="5"/>
      <c r="P4840" s="4">
        <v>4</v>
      </c>
      <c r="Q4840" t="s">
        <v>28</v>
      </c>
      <c r="R4840" s="10" t="str">
        <f t="shared" si="150"/>
        <v>34-39</v>
      </c>
      <c r="S4840">
        <f t="shared" si="151"/>
        <v>21</v>
      </c>
    </row>
    <row r="4841" spans="1:19">
      <c r="A4841" t="s">
        <v>4915</v>
      </c>
      <c r="B4841" t="s">
        <v>13</v>
      </c>
      <c r="C4841" s="4">
        <v>50</v>
      </c>
      <c r="D4841" t="s">
        <v>14</v>
      </c>
      <c r="E4841" t="s">
        <v>15</v>
      </c>
      <c r="F4841" t="s">
        <v>53</v>
      </c>
      <c r="G4841" t="s">
        <v>17</v>
      </c>
      <c r="H4841" t="s">
        <v>37</v>
      </c>
      <c r="I4841" s="9">
        <v>45657</v>
      </c>
      <c r="J4841" s="9">
        <v>45673</v>
      </c>
      <c r="K4841" s="9">
        <v>45677</v>
      </c>
      <c r="L4841" t="s">
        <v>19</v>
      </c>
      <c r="M4841" s="4">
        <v>76514</v>
      </c>
      <c r="N4841">
        <v>4.5</v>
      </c>
      <c r="O4841" t="s">
        <v>20</v>
      </c>
      <c r="P4841" s="4">
        <v>5</v>
      </c>
      <c r="Q4841" t="s">
        <v>28</v>
      </c>
      <c r="R4841" s="10" t="str">
        <f t="shared" si="150"/>
        <v>46-51</v>
      </c>
      <c r="S4841">
        <f t="shared" si="151"/>
        <v>20</v>
      </c>
    </row>
    <row r="4842" spans="1:19">
      <c r="A4842" t="s">
        <v>4916</v>
      </c>
      <c r="B4842" t="s">
        <v>23</v>
      </c>
      <c r="C4842" s="4">
        <v>36</v>
      </c>
      <c r="D4842" t="s">
        <v>129</v>
      </c>
      <c r="E4842" t="s">
        <v>205</v>
      </c>
      <c r="F4842" t="s">
        <v>96</v>
      </c>
      <c r="G4842" t="s">
        <v>17</v>
      </c>
      <c r="H4842" t="s">
        <v>37</v>
      </c>
      <c r="I4842" s="9">
        <v>45657</v>
      </c>
      <c r="J4842" s="9">
        <v>45671</v>
      </c>
      <c r="K4842" s="9">
        <v>45681</v>
      </c>
      <c r="L4842" t="s">
        <v>19</v>
      </c>
      <c r="M4842" s="4">
        <v>43713</v>
      </c>
      <c r="N4842">
        <v>4.3</v>
      </c>
      <c r="O4842" t="s">
        <v>20</v>
      </c>
      <c r="P4842" s="4">
        <v>5</v>
      </c>
      <c r="Q4842" t="s">
        <v>28</v>
      </c>
      <c r="R4842" s="10" t="str">
        <f t="shared" si="150"/>
        <v>34-39</v>
      </c>
      <c r="S4842">
        <f t="shared" si="151"/>
        <v>24</v>
      </c>
    </row>
    <row r="4843" spans="1:19">
      <c r="A4843" t="s">
        <v>4917</v>
      </c>
      <c r="B4843" t="s">
        <v>23</v>
      </c>
      <c r="C4843" s="4">
        <v>29</v>
      </c>
      <c r="D4843" t="s">
        <v>24</v>
      </c>
      <c r="E4843" t="s">
        <v>43</v>
      </c>
      <c r="F4843" t="s">
        <v>78</v>
      </c>
      <c r="G4843" t="s">
        <v>17</v>
      </c>
      <c r="H4843" t="s">
        <v>37</v>
      </c>
      <c r="I4843" s="9">
        <v>45657</v>
      </c>
      <c r="J4843" s="9">
        <v>45666</v>
      </c>
      <c r="K4843" s="9">
        <v>45670</v>
      </c>
      <c r="L4843" t="s">
        <v>19</v>
      </c>
      <c r="M4843" s="4">
        <v>44576</v>
      </c>
      <c r="N4843">
        <v>4.2</v>
      </c>
      <c r="O4843" t="s">
        <v>45</v>
      </c>
      <c r="P4843" s="4">
        <v>3</v>
      </c>
      <c r="Q4843" t="s">
        <v>21</v>
      </c>
      <c r="R4843" s="10" t="str">
        <f t="shared" si="150"/>
        <v>28-33</v>
      </c>
      <c r="S4843">
        <f t="shared" si="151"/>
        <v>13</v>
      </c>
    </row>
    <row r="4844" spans="1:19">
      <c r="A4844" t="s">
        <v>4918</v>
      </c>
      <c r="B4844" t="s">
        <v>13</v>
      </c>
      <c r="C4844" s="4">
        <v>28</v>
      </c>
      <c r="D4844" t="s">
        <v>14</v>
      </c>
      <c r="E4844" t="s">
        <v>15</v>
      </c>
      <c r="F4844" t="s">
        <v>26</v>
      </c>
      <c r="G4844" t="s">
        <v>17</v>
      </c>
      <c r="H4844" t="s">
        <v>37</v>
      </c>
      <c r="I4844" s="9">
        <v>45658</v>
      </c>
      <c r="J4844" s="9">
        <v>45673</v>
      </c>
      <c r="K4844" s="9">
        <v>45680</v>
      </c>
      <c r="L4844" t="s">
        <v>38</v>
      </c>
      <c r="M4844" s="5"/>
      <c r="P4844" s="4">
        <v>2</v>
      </c>
      <c r="Q4844" t="s">
        <v>28</v>
      </c>
      <c r="R4844" s="10" t="str">
        <f t="shared" si="150"/>
        <v>28-33</v>
      </c>
      <c r="S4844">
        <f t="shared" si="151"/>
        <v>22</v>
      </c>
    </row>
    <row r="4845" spans="1:19">
      <c r="A4845" t="s">
        <v>4919</v>
      </c>
      <c r="B4845" t="s">
        <v>13</v>
      </c>
      <c r="C4845" s="4">
        <v>28</v>
      </c>
      <c r="D4845" t="s">
        <v>24</v>
      </c>
      <c r="E4845" t="s">
        <v>25</v>
      </c>
      <c r="F4845" t="s">
        <v>53</v>
      </c>
      <c r="G4845" t="s">
        <v>27</v>
      </c>
      <c r="H4845" t="s">
        <v>37</v>
      </c>
      <c r="I4845" s="9">
        <v>45658</v>
      </c>
      <c r="J4845" s="9">
        <v>45666</v>
      </c>
      <c r="K4845" s="9">
        <v>45672</v>
      </c>
      <c r="L4845" t="s">
        <v>19</v>
      </c>
      <c r="M4845" s="4">
        <v>59835</v>
      </c>
      <c r="N4845">
        <v>3.9</v>
      </c>
      <c r="O4845" t="s">
        <v>20</v>
      </c>
      <c r="P4845" s="5"/>
      <c r="Q4845" t="s">
        <v>28</v>
      </c>
      <c r="R4845" s="10" t="str">
        <f t="shared" si="150"/>
        <v>28-33</v>
      </c>
      <c r="S4845">
        <f t="shared" si="151"/>
        <v>14</v>
      </c>
    </row>
    <row r="4846" spans="1:19">
      <c r="A4846" t="s">
        <v>4920</v>
      </c>
      <c r="B4846" t="s">
        <v>13</v>
      </c>
      <c r="C4846" s="4">
        <v>31</v>
      </c>
      <c r="D4846" t="s">
        <v>24</v>
      </c>
      <c r="E4846" t="s">
        <v>25</v>
      </c>
      <c r="F4846" t="s">
        <v>44</v>
      </c>
      <c r="G4846" t="s">
        <v>27</v>
      </c>
      <c r="H4846" t="s">
        <v>37</v>
      </c>
      <c r="I4846" s="9">
        <v>45658</v>
      </c>
      <c r="J4846" s="9">
        <v>45672</v>
      </c>
      <c r="K4846" s="9">
        <v>45676</v>
      </c>
      <c r="L4846" t="s">
        <v>19</v>
      </c>
      <c r="M4846" s="4">
        <v>87221</v>
      </c>
      <c r="N4846">
        <v>3.6</v>
      </c>
      <c r="O4846" t="s">
        <v>45</v>
      </c>
      <c r="P4846" s="4">
        <v>2</v>
      </c>
      <c r="Q4846" t="s">
        <v>28</v>
      </c>
      <c r="R4846" s="10" t="str">
        <f t="shared" si="150"/>
        <v>28-33</v>
      </c>
      <c r="S4846">
        <f t="shared" si="151"/>
        <v>18</v>
      </c>
    </row>
    <row r="4847" spans="1:19">
      <c r="A4847" t="s">
        <v>4921</v>
      </c>
      <c r="B4847" t="s">
        <v>13</v>
      </c>
      <c r="C4847" s="4">
        <v>31</v>
      </c>
      <c r="D4847" t="s">
        <v>24</v>
      </c>
      <c r="E4847" t="s">
        <v>43</v>
      </c>
      <c r="F4847" t="s">
        <v>61</v>
      </c>
      <c r="G4847" t="s">
        <v>27</v>
      </c>
      <c r="H4847" t="s">
        <v>18</v>
      </c>
      <c r="I4847" s="9">
        <v>45659</v>
      </c>
      <c r="J4847" s="9">
        <v>45677</v>
      </c>
      <c r="K4847" s="9">
        <v>45683</v>
      </c>
      <c r="L4847" t="s">
        <v>19</v>
      </c>
      <c r="M4847" s="4">
        <v>56101</v>
      </c>
      <c r="N4847">
        <v>4.4000000000000004</v>
      </c>
      <c r="O4847" t="s">
        <v>20</v>
      </c>
      <c r="P4847" s="4">
        <v>5</v>
      </c>
      <c r="Q4847" t="s">
        <v>28</v>
      </c>
      <c r="R4847" s="10" t="str">
        <f t="shared" si="150"/>
        <v>28-33</v>
      </c>
      <c r="S4847">
        <f t="shared" si="151"/>
        <v>24</v>
      </c>
    </row>
    <row r="4848" spans="1:19">
      <c r="A4848" t="s">
        <v>4922</v>
      </c>
      <c r="B4848" t="s">
        <v>23</v>
      </c>
      <c r="C4848" s="4">
        <v>25</v>
      </c>
      <c r="D4848" t="s">
        <v>14</v>
      </c>
      <c r="E4848" t="s">
        <v>15</v>
      </c>
      <c r="F4848" t="s">
        <v>125</v>
      </c>
      <c r="G4848" t="s">
        <v>17</v>
      </c>
      <c r="H4848" t="s">
        <v>67</v>
      </c>
      <c r="I4848" s="9">
        <v>45659</v>
      </c>
      <c r="J4848" s="9">
        <v>45670</v>
      </c>
      <c r="K4848" s="9">
        <v>45674</v>
      </c>
      <c r="L4848" t="s">
        <v>19</v>
      </c>
      <c r="M4848" s="4">
        <v>138798</v>
      </c>
      <c r="N4848">
        <v>3.9</v>
      </c>
      <c r="O4848" t="s">
        <v>45</v>
      </c>
      <c r="P4848" s="4">
        <v>4</v>
      </c>
      <c r="Q4848" t="s">
        <v>28</v>
      </c>
      <c r="R4848" s="10" t="str">
        <f t="shared" si="150"/>
        <v>22-27</v>
      </c>
      <c r="S4848">
        <f t="shared" si="151"/>
        <v>15</v>
      </c>
    </row>
    <row r="4849" spans="1:19">
      <c r="A4849" t="s">
        <v>4923</v>
      </c>
      <c r="B4849" t="s">
        <v>13</v>
      </c>
      <c r="C4849" s="4">
        <v>32</v>
      </c>
      <c r="D4849" t="s">
        <v>14</v>
      </c>
      <c r="E4849" t="s">
        <v>15</v>
      </c>
      <c r="F4849" t="s">
        <v>61</v>
      </c>
      <c r="G4849" t="s">
        <v>17</v>
      </c>
      <c r="H4849" t="s">
        <v>48</v>
      </c>
      <c r="I4849" s="9">
        <v>45659</v>
      </c>
      <c r="J4849" s="9">
        <v>45681</v>
      </c>
      <c r="K4849" s="9">
        <v>45688</v>
      </c>
      <c r="L4849" t="s">
        <v>19</v>
      </c>
      <c r="M4849" s="4">
        <v>52038</v>
      </c>
      <c r="N4849">
        <v>4.3</v>
      </c>
      <c r="O4849" t="s">
        <v>20</v>
      </c>
      <c r="P4849" s="4">
        <v>4</v>
      </c>
      <c r="Q4849" t="s">
        <v>63</v>
      </c>
      <c r="R4849" s="10" t="str">
        <f t="shared" si="150"/>
        <v>28-33</v>
      </c>
      <c r="S4849">
        <f t="shared" si="151"/>
        <v>29</v>
      </c>
    </row>
    <row r="4850" spans="1:19">
      <c r="A4850" t="s">
        <v>4924</v>
      </c>
      <c r="B4850" t="s">
        <v>30</v>
      </c>
      <c r="C4850" s="4">
        <v>34</v>
      </c>
      <c r="D4850" t="s">
        <v>24</v>
      </c>
      <c r="E4850" t="s">
        <v>25</v>
      </c>
      <c r="F4850" t="s">
        <v>53</v>
      </c>
      <c r="G4850" t="s">
        <v>17</v>
      </c>
      <c r="H4850" t="s">
        <v>37</v>
      </c>
      <c r="I4850" s="9">
        <v>45659</v>
      </c>
      <c r="J4850" s="9">
        <v>45681</v>
      </c>
      <c r="K4850" s="9">
        <v>45687</v>
      </c>
      <c r="L4850" t="s">
        <v>19</v>
      </c>
      <c r="M4850" s="5"/>
      <c r="O4850" t="s">
        <v>20</v>
      </c>
      <c r="P4850" s="4">
        <v>5</v>
      </c>
      <c r="Q4850" t="s">
        <v>28</v>
      </c>
      <c r="R4850" s="10" t="str">
        <f t="shared" si="150"/>
        <v>34-39</v>
      </c>
      <c r="S4850">
        <f t="shared" si="151"/>
        <v>28</v>
      </c>
    </row>
    <row r="4851" spans="1:19">
      <c r="A4851" t="s">
        <v>4925</v>
      </c>
      <c r="B4851" t="s">
        <v>13</v>
      </c>
      <c r="C4851" s="4">
        <v>40</v>
      </c>
      <c r="D4851" t="s">
        <v>34</v>
      </c>
      <c r="E4851" t="s">
        <v>47</v>
      </c>
      <c r="F4851" t="s">
        <v>26</v>
      </c>
      <c r="G4851" t="s">
        <v>27</v>
      </c>
      <c r="H4851" t="s">
        <v>48</v>
      </c>
      <c r="I4851" s="9">
        <v>45659</v>
      </c>
      <c r="J4851" s="9">
        <v>45667</v>
      </c>
      <c r="K4851" s="9">
        <v>45677</v>
      </c>
      <c r="L4851" t="s">
        <v>19</v>
      </c>
      <c r="M4851" s="4">
        <v>64521</v>
      </c>
      <c r="N4851">
        <v>4</v>
      </c>
      <c r="O4851" t="s">
        <v>20</v>
      </c>
      <c r="P4851" s="4">
        <v>4</v>
      </c>
      <c r="Q4851" t="s">
        <v>28</v>
      </c>
      <c r="R4851" s="10" t="str">
        <f t="shared" si="150"/>
        <v>40-45</v>
      </c>
      <c r="S4851">
        <f t="shared" si="151"/>
        <v>18</v>
      </c>
    </row>
    <row r="4852" spans="1:19">
      <c r="A4852" t="s">
        <v>4926</v>
      </c>
      <c r="B4852" t="s">
        <v>23</v>
      </c>
      <c r="C4852" s="4">
        <v>25</v>
      </c>
      <c r="D4852" t="s">
        <v>58</v>
      </c>
      <c r="E4852" t="s">
        <v>59</v>
      </c>
      <c r="F4852" t="s">
        <v>31</v>
      </c>
      <c r="G4852" t="s">
        <v>27</v>
      </c>
      <c r="H4852" t="s">
        <v>18</v>
      </c>
      <c r="I4852" s="9">
        <v>45659</v>
      </c>
      <c r="J4852" s="9">
        <v>45671</v>
      </c>
      <c r="K4852" s="9">
        <v>45680</v>
      </c>
      <c r="L4852" t="s">
        <v>19</v>
      </c>
      <c r="M4852" s="4">
        <v>76001</v>
      </c>
      <c r="N4852">
        <v>3.9</v>
      </c>
      <c r="O4852" t="s">
        <v>20</v>
      </c>
      <c r="P4852" s="4">
        <v>4</v>
      </c>
      <c r="Q4852" t="s">
        <v>28</v>
      </c>
      <c r="R4852" s="10" t="str">
        <f t="shared" si="150"/>
        <v>22-27</v>
      </c>
      <c r="S4852">
        <f t="shared" si="151"/>
        <v>21</v>
      </c>
    </row>
    <row r="4853" spans="1:19">
      <c r="A4853" t="s">
        <v>4927</v>
      </c>
      <c r="B4853" t="s">
        <v>13</v>
      </c>
      <c r="C4853" s="4">
        <v>25</v>
      </c>
      <c r="D4853" t="s">
        <v>14</v>
      </c>
      <c r="E4853" t="s">
        <v>15</v>
      </c>
      <c r="F4853" t="s">
        <v>53</v>
      </c>
      <c r="G4853" t="s">
        <v>32</v>
      </c>
      <c r="H4853" t="s">
        <v>18</v>
      </c>
      <c r="I4853" s="9">
        <v>45660</v>
      </c>
      <c r="J4853" s="9">
        <v>45676</v>
      </c>
      <c r="K4853" s="9">
        <v>45680</v>
      </c>
      <c r="L4853" t="s">
        <v>19</v>
      </c>
      <c r="M4853" s="4">
        <v>54599</v>
      </c>
      <c r="N4853">
        <v>4.7</v>
      </c>
      <c r="O4853" t="s">
        <v>20</v>
      </c>
      <c r="P4853" s="4">
        <v>4</v>
      </c>
      <c r="Q4853" t="s">
        <v>21</v>
      </c>
      <c r="R4853" s="10" t="str">
        <f t="shared" si="150"/>
        <v>22-27</v>
      </c>
      <c r="S4853">
        <f t="shared" si="151"/>
        <v>20</v>
      </c>
    </row>
    <row r="4854" spans="1:19">
      <c r="A4854" t="s">
        <v>4928</v>
      </c>
      <c r="B4854" t="s">
        <v>30</v>
      </c>
      <c r="C4854" s="4">
        <v>27</v>
      </c>
      <c r="D4854" t="s">
        <v>24</v>
      </c>
      <c r="E4854" t="s">
        <v>43</v>
      </c>
      <c r="F4854" t="s">
        <v>16</v>
      </c>
      <c r="G4854" t="s">
        <v>17</v>
      </c>
      <c r="H4854" t="s">
        <v>37</v>
      </c>
      <c r="I4854" s="9">
        <v>45660</v>
      </c>
      <c r="J4854" s="9">
        <v>45677</v>
      </c>
      <c r="K4854" s="9">
        <v>45688</v>
      </c>
      <c r="L4854" t="s">
        <v>38</v>
      </c>
      <c r="M4854" s="5"/>
      <c r="P4854" s="4">
        <v>4</v>
      </c>
      <c r="Q4854" t="s">
        <v>28</v>
      </c>
      <c r="R4854" s="10" t="str">
        <f t="shared" si="150"/>
        <v>22-27</v>
      </c>
      <c r="S4854">
        <f t="shared" si="151"/>
        <v>28</v>
      </c>
    </row>
    <row r="4855" spans="1:19">
      <c r="A4855" t="s">
        <v>4929</v>
      </c>
      <c r="B4855" t="s">
        <v>13</v>
      </c>
      <c r="C4855" s="4">
        <v>22</v>
      </c>
      <c r="D4855" t="s">
        <v>24</v>
      </c>
      <c r="E4855" t="s">
        <v>43</v>
      </c>
      <c r="F4855" t="s">
        <v>26</v>
      </c>
      <c r="G4855" t="s">
        <v>17</v>
      </c>
      <c r="H4855" t="s">
        <v>37</v>
      </c>
      <c r="I4855" s="9">
        <v>45660</v>
      </c>
      <c r="J4855" s="9">
        <v>45678</v>
      </c>
      <c r="K4855" s="9">
        <v>45689</v>
      </c>
      <c r="L4855" t="s">
        <v>38</v>
      </c>
      <c r="M4855" s="5"/>
      <c r="P4855" s="4">
        <v>4</v>
      </c>
      <c r="Q4855" t="s">
        <v>28</v>
      </c>
      <c r="R4855" s="10" t="str">
        <f t="shared" si="150"/>
        <v>22-27</v>
      </c>
      <c r="S4855">
        <f t="shared" si="151"/>
        <v>29</v>
      </c>
    </row>
    <row r="4856" spans="1:19">
      <c r="A4856" t="s">
        <v>4930</v>
      </c>
      <c r="B4856" t="s">
        <v>30</v>
      </c>
      <c r="C4856" s="4">
        <v>27</v>
      </c>
      <c r="D4856" t="s">
        <v>40</v>
      </c>
      <c r="E4856" t="s">
        <v>41</v>
      </c>
      <c r="F4856" t="s">
        <v>44</v>
      </c>
      <c r="G4856" t="s">
        <v>27</v>
      </c>
      <c r="H4856" t="s">
        <v>51</v>
      </c>
      <c r="I4856" s="9">
        <v>45660</v>
      </c>
      <c r="J4856" s="9">
        <v>45669</v>
      </c>
      <c r="K4856" s="9">
        <v>45678</v>
      </c>
      <c r="L4856" t="s">
        <v>38</v>
      </c>
      <c r="M4856" s="5"/>
      <c r="P4856" s="4">
        <v>5</v>
      </c>
      <c r="Q4856" t="s">
        <v>28</v>
      </c>
      <c r="R4856" s="10" t="str">
        <f t="shared" si="150"/>
        <v>22-27</v>
      </c>
      <c r="S4856">
        <f t="shared" si="151"/>
        <v>18</v>
      </c>
    </row>
    <row r="4857" spans="1:19">
      <c r="A4857" t="s">
        <v>4931</v>
      </c>
      <c r="B4857" t="s">
        <v>13</v>
      </c>
      <c r="C4857" s="4">
        <v>34</v>
      </c>
      <c r="D4857" t="s">
        <v>40</v>
      </c>
      <c r="E4857" t="s">
        <v>41</v>
      </c>
      <c r="F4857" t="s">
        <v>73</v>
      </c>
      <c r="G4857" t="s">
        <v>17</v>
      </c>
      <c r="H4857" t="s">
        <v>18</v>
      </c>
      <c r="I4857" s="9">
        <v>45660</v>
      </c>
      <c r="J4857" s="9">
        <v>45671</v>
      </c>
      <c r="K4857" s="9">
        <v>45678</v>
      </c>
      <c r="L4857" t="s">
        <v>19</v>
      </c>
      <c r="M4857" s="4">
        <v>207906</v>
      </c>
      <c r="N4857">
        <v>4.8</v>
      </c>
      <c r="O4857" t="s">
        <v>20</v>
      </c>
      <c r="P4857" s="4">
        <v>4</v>
      </c>
      <c r="Q4857" t="s">
        <v>28</v>
      </c>
      <c r="R4857" s="10" t="str">
        <f t="shared" si="150"/>
        <v>34-39</v>
      </c>
      <c r="S4857">
        <f t="shared" si="151"/>
        <v>18</v>
      </c>
    </row>
    <row r="4858" spans="1:19">
      <c r="A4858" t="s">
        <v>4932</v>
      </c>
      <c r="B4858" t="s">
        <v>13</v>
      </c>
      <c r="C4858" s="4">
        <v>37</v>
      </c>
      <c r="D4858" t="s">
        <v>231</v>
      </c>
      <c r="E4858" t="s">
        <v>551</v>
      </c>
      <c r="F4858" t="s">
        <v>36</v>
      </c>
      <c r="G4858" t="s">
        <v>32</v>
      </c>
      <c r="H4858" t="s">
        <v>37</v>
      </c>
      <c r="I4858" s="9">
        <v>45660</v>
      </c>
      <c r="J4858" s="9">
        <v>45680</v>
      </c>
      <c r="K4858" s="9">
        <v>45690</v>
      </c>
      <c r="L4858" t="s">
        <v>19</v>
      </c>
      <c r="M4858" s="4">
        <v>60731</v>
      </c>
      <c r="N4858">
        <v>4.4000000000000004</v>
      </c>
      <c r="O4858" t="s">
        <v>20</v>
      </c>
      <c r="P4858" s="4">
        <v>4</v>
      </c>
      <c r="Q4858" t="s">
        <v>28</v>
      </c>
      <c r="R4858" s="10" t="str">
        <f t="shared" si="150"/>
        <v>34-39</v>
      </c>
      <c r="S4858">
        <f t="shared" si="151"/>
        <v>30</v>
      </c>
    </row>
    <row r="4859" spans="1:19">
      <c r="A4859" t="s">
        <v>4933</v>
      </c>
      <c r="B4859" t="s">
        <v>23</v>
      </c>
      <c r="C4859" s="4">
        <v>33</v>
      </c>
      <c r="D4859" t="s">
        <v>14</v>
      </c>
      <c r="E4859" t="s">
        <v>65</v>
      </c>
      <c r="F4859" t="s">
        <v>61</v>
      </c>
      <c r="G4859" t="s">
        <v>17</v>
      </c>
      <c r="H4859" t="s">
        <v>37</v>
      </c>
      <c r="I4859" s="9">
        <v>45660</v>
      </c>
      <c r="J4859" s="9">
        <v>45676</v>
      </c>
      <c r="K4859" s="9">
        <v>45687</v>
      </c>
      <c r="L4859" t="s">
        <v>19</v>
      </c>
      <c r="M4859" s="4">
        <v>56734</v>
      </c>
      <c r="N4859">
        <v>4.5999999999999996</v>
      </c>
      <c r="O4859" t="s">
        <v>20</v>
      </c>
      <c r="P4859" s="4">
        <v>4</v>
      </c>
      <c r="Q4859" t="s">
        <v>21</v>
      </c>
      <c r="R4859" s="10" t="str">
        <f t="shared" si="150"/>
        <v>28-33</v>
      </c>
      <c r="S4859">
        <f t="shared" si="151"/>
        <v>27</v>
      </c>
    </row>
    <row r="4860" spans="1:19">
      <c r="A4860" t="s">
        <v>4934</v>
      </c>
      <c r="B4860" t="s">
        <v>23</v>
      </c>
      <c r="C4860" s="4">
        <v>26</v>
      </c>
      <c r="D4860" t="s">
        <v>24</v>
      </c>
      <c r="E4860" t="s">
        <v>43</v>
      </c>
      <c r="F4860" t="s">
        <v>36</v>
      </c>
      <c r="G4860" t="s">
        <v>27</v>
      </c>
      <c r="H4860" t="s">
        <v>37</v>
      </c>
      <c r="I4860" s="9">
        <v>45661</v>
      </c>
      <c r="J4860" s="9">
        <v>45679</v>
      </c>
      <c r="K4860" s="9">
        <v>45686</v>
      </c>
      <c r="L4860" t="s">
        <v>38</v>
      </c>
      <c r="M4860" s="5"/>
      <c r="P4860" s="4">
        <v>5</v>
      </c>
      <c r="Q4860" t="s">
        <v>28</v>
      </c>
      <c r="R4860" s="10" t="str">
        <f t="shared" si="150"/>
        <v>22-27</v>
      </c>
      <c r="S4860">
        <f t="shared" si="151"/>
        <v>25</v>
      </c>
    </row>
    <row r="4861" spans="1:19">
      <c r="A4861" t="s">
        <v>4935</v>
      </c>
      <c r="B4861" t="s">
        <v>30</v>
      </c>
      <c r="C4861" s="4">
        <v>25</v>
      </c>
      <c r="D4861" t="s">
        <v>24</v>
      </c>
      <c r="E4861" t="s">
        <v>25</v>
      </c>
      <c r="F4861" t="s">
        <v>78</v>
      </c>
      <c r="G4861" t="s">
        <v>27</v>
      </c>
      <c r="H4861" t="s">
        <v>18</v>
      </c>
      <c r="I4861" s="9">
        <v>45661</v>
      </c>
      <c r="J4861" s="9">
        <v>45681</v>
      </c>
      <c r="K4861" s="9">
        <v>45692</v>
      </c>
      <c r="L4861" t="s">
        <v>19</v>
      </c>
      <c r="M4861" s="4">
        <v>51274</v>
      </c>
      <c r="N4861">
        <v>4.5999999999999996</v>
      </c>
      <c r="O4861" t="s">
        <v>20</v>
      </c>
      <c r="P4861" s="4">
        <v>4</v>
      </c>
      <c r="Q4861" t="s">
        <v>21</v>
      </c>
      <c r="R4861" s="10" t="str">
        <f t="shared" si="150"/>
        <v>22-27</v>
      </c>
      <c r="S4861">
        <f t="shared" si="151"/>
        <v>31</v>
      </c>
    </row>
    <row r="4862" spans="1:19">
      <c r="A4862" t="s">
        <v>4936</v>
      </c>
      <c r="B4862" t="s">
        <v>30</v>
      </c>
      <c r="C4862" s="4">
        <v>34</v>
      </c>
      <c r="D4862" t="s">
        <v>24</v>
      </c>
      <c r="E4862" t="s">
        <v>43</v>
      </c>
      <c r="F4862" t="s">
        <v>93</v>
      </c>
      <c r="G4862" t="s">
        <v>66</v>
      </c>
      <c r="H4862" t="s">
        <v>51</v>
      </c>
      <c r="I4862" s="9">
        <v>45661</v>
      </c>
      <c r="J4862" s="9">
        <v>45671</v>
      </c>
      <c r="K4862" s="9">
        <v>45679</v>
      </c>
      <c r="L4862" t="s">
        <v>19</v>
      </c>
      <c r="M4862" s="5"/>
      <c r="O4862" t="s">
        <v>20</v>
      </c>
      <c r="P4862" s="4">
        <v>4</v>
      </c>
      <c r="Q4862" t="s">
        <v>28</v>
      </c>
      <c r="R4862" s="10" t="str">
        <f t="shared" si="150"/>
        <v>34-39</v>
      </c>
      <c r="S4862">
        <f t="shared" si="151"/>
        <v>18</v>
      </c>
    </row>
    <row r="4863" spans="1:19">
      <c r="A4863" t="s">
        <v>4937</v>
      </c>
      <c r="B4863" t="s">
        <v>30</v>
      </c>
      <c r="C4863" s="4">
        <v>53</v>
      </c>
      <c r="D4863" t="s">
        <v>24</v>
      </c>
      <c r="E4863" t="s">
        <v>25</v>
      </c>
      <c r="F4863" t="s">
        <v>73</v>
      </c>
      <c r="G4863" t="s">
        <v>17</v>
      </c>
      <c r="H4863" t="s">
        <v>48</v>
      </c>
      <c r="I4863" s="9">
        <v>45661</v>
      </c>
      <c r="J4863" s="9">
        <v>45673</v>
      </c>
      <c r="K4863" s="9">
        <v>45685</v>
      </c>
      <c r="L4863" t="s">
        <v>38</v>
      </c>
      <c r="M4863" s="5"/>
      <c r="P4863" s="4">
        <v>5</v>
      </c>
      <c r="Q4863" t="s">
        <v>21</v>
      </c>
      <c r="R4863" s="10" t="str">
        <f t="shared" si="150"/>
        <v>52-57</v>
      </c>
      <c r="S4863">
        <f t="shared" si="151"/>
        <v>24</v>
      </c>
    </row>
    <row r="4864" spans="1:19">
      <c r="A4864" t="s">
        <v>4938</v>
      </c>
      <c r="B4864" t="s">
        <v>13</v>
      </c>
      <c r="C4864" s="4">
        <v>28</v>
      </c>
      <c r="D4864" t="s">
        <v>40</v>
      </c>
      <c r="E4864" t="s">
        <v>253</v>
      </c>
      <c r="F4864" t="s">
        <v>53</v>
      </c>
      <c r="G4864" t="s">
        <v>27</v>
      </c>
      <c r="H4864" t="s">
        <v>48</v>
      </c>
      <c r="I4864" s="9">
        <v>45661</v>
      </c>
      <c r="J4864" s="9">
        <v>45678</v>
      </c>
      <c r="K4864" s="9">
        <v>45689</v>
      </c>
      <c r="L4864" t="s">
        <v>19</v>
      </c>
      <c r="M4864" s="4">
        <v>63655</v>
      </c>
      <c r="N4864">
        <v>4.4000000000000004</v>
      </c>
      <c r="O4864" t="s">
        <v>20</v>
      </c>
      <c r="P4864" s="4">
        <v>3</v>
      </c>
      <c r="Q4864" t="s">
        <v>28</v>
      </c>
      <c r="R4864" s="10" t="str">
        <f t="shared" si="150"/>
        <v>28-33</v>
      </c>
      <c r="S4864">
        <f t="shared" si="151"/>
        <v>28</v>
      </c>
    </row>
    <row r="4865" spans="1:19">
      <c r="A4865" t="s">
        <v>4939</v>
      </c>
      <c r="B4865" t="s">
        <v>13</v>
      </c>
      <c r="C4865" s="4">
        <v>28</v>
      </c>
      <c r="D4865" t="s">
        <v>14</v>
      </c>
      <c r="E4865" t="s">
        <v>65</v>
      </c>
      <c r="F4865" t="s">
        <v>125</v>
      </c>
      <c r="G4865" t="s">
        <v>69</v>
      </c>
      <c r="H4865" t="s">
        <v>48</v>
      </c>
      <c r="I4865" s="9">
        <v>45661</v>
      </c>
      <c r="J4865" s="9">
        <v>45675</v>
      </c>
      <c r="K4865" s="9">
        <v>45680</v>
      </c>
      <c r="L4865" t="s">
        <v>19</v>
      </c>
      <c r="M4865" s="4">
        <v>122549</v>
      </c>
      <c r="N4865">
        <v>3.8</v>
      </c>
      <c r="O4865" t="s">
        <v>20</v>
      </c>
      <c r="P4865" s="4">
        <v>5</v>
      </c>
      <c r="Q4865" t="s">
        <v>28</v>
      </c>
      <c r="R4865" s="10" t="str">
        <f t="shared" si="150"/>
        <v>28-33</v>
      </c>
      <c r="S4865">
        <f t="shared" si="151"/>
        <v>19</v>
      </c>
    </row>
    <row r="4866" spans="1:19">
      <c r="A4866" t="s">
        <v>4940</v>
      </c>
      <c r="B4866" t="s">
        <v>13</v>
      </c>
      <c r="C4866" s="4">
        <v>25</v>
      </c>
      <c r="D4866" t="s">
        <v>14</v>
      </c>
      <c r="E4866" t="s">
        <v>65</v>
      </c>
      <c r="F4866" t="s">
        <v>61</v>
      </c>
      <c r="G4866" t="s">
        <v>27</v>
      </c>
      <c r="H4866" t="s">
        <v>37</v>
      </c>
      <c r="I4866" s="9">
        <v>45662</v>
      </c>
      <c r="J4866" s="9">
        <v>45677</v>
      </c>
      <c r="K4866" s="9">
        <v>45685</v>
      </c>
      <c r="L4866" t="s">
        <v>19</v>
      </c>
      <c r="M4866" s="4">
        <v>51485</v>
      </c>
      <c r="N4866">
        <v>4.8</v>
      </c>
      <c r="O4866" t="s">
        <v>20</v>
      </c>
      <c r="P4866" s="4">
        <v>2</v>
      </c>
      <c r="Q4866" t="s">
        <v>28</v>
      </c>
      <c r="R4866" s="10" t="str">
        <f t="shared" si="150"/>
        <v>22-27</v>
      </c>
      <c r="S4866">
        <f t="shared" si="151"/>
        <v>23</v>
      </c>
    </row>
    <row r="4867" spans="1:19">
      <c r="A4867" t="s">
        <v>4941</v>
      </c>
      <c r="B4867" t="s">
        <v>30</v>
      </c>
      <c r="C4867" s="4">
        <v>36</v>
      </c>
      <c r="D4867" t="s">
        <v>24</v>
      </c>
      <c r="E4867" t="s">
        <v>25</v>
      </c>
      <c r="F4867" t="s">
        <v>36</v>
      </c>
      <c r="G4867" t="s">
        <v>32</v>
      </c>
      <c r="H4867" t="s">
        <v>37</v>
      </c>
      <c r="I4867" s="9">
        <v>45662</v>
      </c>
      <c r="J4867" s="9">
        <v>45671</v>
      </c>
      <c r="K4867" s="9">
        <v>45683</v>
      </c>
      <c r="L4867" t="s">
        <v>19</v>
      </c>
      <c r="M4867" s="4">
        <v>63432</v>
      </c>
      <c r="N4867">
        <v>4.3</v>
      </c>
      <c r="O4867" t="s">
        <v>45</v>
      </c>
      <c r="P4867" s="5"/>
      <c r="Q4867" t="s">
        <v>28</v>
      </c>
      <c r="R4867" s="10" t="str">
        <f t="shared" ref="R4867:R4930" si="152">IF(AND(C4867&gt;=22,C4867&lt;=27),"22-27",
 IF(AND(C4867&gt;=28,C4867&lt;=33),"28-33",
 IF(AND(C4867&gt;=34,C4867&lt;=39),"34-39",
 IF(AND(C4867&gt;=40,C4867&lt;=45),"40-45",
 IF(AND(C4867&gt;=46,C4867&lt;=51),"46-51",
 IF(AND(C4867&gt;=52,C4867&lt;=57),"52-57","Other"))))))</f>
        <v>34-39</v>
      </c>
      <c r="S4867">
        <f t="shared" ref="S4867:S4930" si="153">K4867-I4867</f>
        <v>21</v>
      </c>
    </row>
    <row r="4868" spans="1:19">
      <c r="A4868" t="s">
        <v>4942</v>
      </c>
      <c r="B4868" t="s">
        <v>13</v>
      </c>
      <c r="C4868" s="4">
        <v>36</v>
      </c>
      <c r="D4868" t="s">
        <v>14</v>
      </c>
      <c r="E4868" t="s">
        <v>15</v>
      </c>
      <c r="F4868" t="s">
        <v>44</v>
      </c>
      <c r="G4868" t="s">
        <v>27</v>
      </c>
      <c r="H4868" t="s">
        <v>18</v>
      </c>
      <c r="I4868" s="9">
        <v>45662</v>
      </c>
      <c r="J4868" s="9">
        <v>45683</v>
      </c>
      <c r="K4868" s="9">
        <v>45692</v>
      </c>
      <c r="L4868" t="s">
        <v>38</v>
      </c>
      <c r="M4868" s="5"/>
      <c r="P4868" s="5"/>
      <c r="Q4868" t="s">
        <v>28</v>
      </c>
      <c r="R4868" s="10" t="str">
        <f t="shared" si="152"/>
        <v>34-39</v>
      </c>
      <c r="S4868">
        <f t="shared" si="153"/>
        <v>30</v>
      </c>
    </row>
    <row r="4869" spans="1:19">
      <c r="A4869" t="s">
        <v>4943</v>
      </c>
      <c r="B4869" t="s">
        <v>13</v>
      </c>
      <c r="C4869" s="4">
        <v>29</v>
      </c>
      <c r="D4869" t="s">
        <v>14</v>
      </c>
      <c r="E4869" t="s">
        <v>15</v>
      </c>
      <c r="F4869" t="s">
        <v>106</v>
      </c>
      <c r="G4869" t="s">
        <v>27</v>
      </c>
      <c r="H4869" t="s">
        <v>37</v>
      </c>
      <c r="I4869" s="9">
        <v>45662</v>
      </c>
      <c r="J4869" s="9">
        <v>45680</v>
      </c>
      <c r="K4869" s="9">
        <v>45689</v>
      </c>
      <c r="L4869" t="s">
        <v>38</v>
      </c>
      <c r="M4869" s="5"/>
      <c r="P4869" s="4">
        <v>4</v>
      </c>
      <c r="Q4869" t="s">
        <v>21</v>
      </c>
      <c r="R4869" s="10" t="str">
        <f t="shared" si="152"/>
        <v>28-33</v>
      </c>
      <c r="S4869">
        <f t="shared" si="153"/>
        <v>27</v>
      </c>
    </row>
    <row r="4870" spans="1:19">
      <c r="A4870" t="s">
        <v>4944</v>
      </c>
      <c r="B4870" t="s">
        <v>30</v>
      </c>
      <c r="C4870" s="4">
        <v>31</v>
      </c>
      <c r="D4870" t="s">
        <v>24</v>
      </c>
      <c r="E4870" t="s">
        <v>43</v>
      </c>
      <c r="F4870" t="s">
        <v>26</v>
      </c>
      <c r="G4870" t="s">
        <v>17</v>
      </c>
      <c r="H4870" t="s">
        <v>48</v>
      </c>
      <c r="I4870" s="9">
        <v>45662</v>
      </c>
      <c r="J4870" s="9">
        <v>45678</v>
      </c>
      <c r="K4870" s="9">
        <v>45684</v>
      </c>
      <c r="L4870" t="s">
        <v>56</v>
      </c>
      <c r="M4870" s="5"/>
      <c r="P4870" s="4">
        <v>5</v>
      </c>
      <c r="Q4870" t="s">
        <v>28</v>
      </c>
      <c r="R4870" s="10" t="str">
        <f t="shared" si="152"/>
        <v>28-33</v>
      </c>
      <c r="S4870">
        <f t="shared" si="153"/>
        <v>22</v>
      </c>
    </row>
    <row r="4871" spans="1:19">
      <c r="A4871" t="s">
        <v>4945</v>
      </c>
      <c r="B4871" t="s">
        <v>30</v>
      </c>
      <c r="C4871" s="4">
        <v>33</v>
      </c>
      <c r="D4871" t="s">
        <v>14</v>
      </c>
      <c r="E4871" t="s">
        <v>65</v>
      </c>
      <c r="F4871" t="s">
        <v>26</v>
      </c>
      <c r="G4871" t="s">
        <v>27</v>
      </c>
      <c r="H4871" t="s">
        <v>37</v>
      </c>
      <c r="I4871" s="9">
        <v>45663</v>
      </c>
      <c r="J4871" s="9">
        <v>45674</v>
      </c>
      <c r="K4871" s="9">
        <v>45682</v>
      </c>
      <c r="L4871" t="s">
        <v>19</v>
      </c>
      <c r="M4871" s="4">
        <v>68130</v>
      </c>
      <c r="N4871">
        <v>4.7</v>
      </c>
      <c r="O4871" t="s">
        <v>20</v>
      </c>
      <c r="P4871" s="4">
        <v>5</v>
      </c>
      <c r="Q4871" t="s">
        <v>28</v>
      </c>
      <c r="R4871" s="10" t="str">
        <f t="shared" si="152"/>
        <v>28-33</v>
      </c>
      <c r="S4871">
        <f t="shared" si="153"/>
        <v>19</v>
      </c>
    </row>
    <row r="4872" spans="1:19">
      <c r="A4872" t="s">
        <v>4946</v>
      </c>
      <c r="B4872" t="s">
        <v>13</v>
      </c>
      <c r="C4872" s="4">
        <v>27</v>
      </c>
      <c r="D4872" t="s">
        <v>24</v>
      </c>
      <c r="E4872" t="s">
        <v>25</v>
      </c>
      <c r="F4872" t="s">
        <v>61</v>
      </c>
      <c r="G4872" t="s">
        <v>27</v>
      </c>
      <c r="H4872" t="s">
        <v>18</v>
      </c>
      <c r="I4872" s="9">
        <v>45663</v>
      </c>
      <c r="J4872" s="9">
        <v>45683</v>
      </c>
      <c r="K4872" s="9">
        <v>45692</v>
      </c>
      <c r="L4872" t="s">
        <v>19</v>
      </c>
      <c r="M4872" s="5"/>
      <c r="O4872" t="s">
        <v>45</v>
      </c>
      <c r="P4872" s="4">
        <v>5</v>
      </c>
      <c r="Q4872" t="s">
        <v>28</v>
      </c>
      <c r="R4872" s="10" t="str">
        <f t="shared" si="152"/>
        <v>22-27</v>
      </c>
      <c r="S4872">
        <f t="shared" si="153"/>
        <v>29</v>
      </c>
    </row>
    <row r="4873" spans="1:19">
      <c r="A4873" t="s">
        <v>4947</v>
      </c>
      <c r="B4873" t="s">
        <v>13</v>
      </c>
      <c r="C4873" s="4">
        <v>34</v>
      </c>
      <c r="D4873" t="s">
        <v>34</v>
      </c>
      <c r="E4873" t="s">
        <v>35</v>
      </c>
      <c r="F4873" t="s">
        <v>50</v>
      </c>
      <c r="G4873" t="s">
        <v>69</v>
      </c>
      <c r="H4873" t="s">
        <v>37</v>
      </c>
      <c r="I4873" s="9">
        <v>45663</v>
      </c>
      <c r="J4873" s="9">
        <v>45673</v>
      </c>
      <c r="K4873" s="9">
        <v>45684</v>
      </c>
      <c r="L4873" t="s">
        <v>19</v>
      </c>
      <c r="M4873" s="4">
        <v>33930</v>
      </c>
      <c r="N4873">
        <v>4.7</v>
      </c>
      <c r="O4873" t="s">
        <v>20</v>
      </c>
      <c r="P4873" s="5"/>
      <c r="Q4873" t="s">
        <v>63</v>
      </c>
      <c r="R4873" s="10" t="str">
        <f t="shared" si="152"/>
        <v>34-39</v>
      </c>
      <c r="S4873">
        <f t="shared" si="153"/>
        <v>21</v>
      </c>
    </row>
    <row r="4874" spans="1:19">
      <c r="A4874" t="s">
        <v>4948</v>
      </c>
      <c r="B4874" t="s">
        <v>13</v>
      </c>
      <c r="C4874" s="4">
        <v>27</v>
      </c>
      <c r="D4874" t="s">
        <v>14</v>
      </c>
      <c r="E4874" t="s">
        <v>15</v>
      </c>
      <c r="F4874" t="s">
        <v>125</v>
      </c>
      <c r="G4874" t="s">
        <v>27</v>
      </c>
      <c r="H4874" t="s">
        <v>18</v>
      </c>
      <c r="I4874" s="9">
        <v>45663</v>
      </c>
      <c r="J4874" s="9">
        <v>45676</v>
      </c>
      <c r="K4874" s="9">
        <v>45688</v>
      </c>
      <c r="L4874" t="s">
        <v>38</v>
      </c>
      <c r="M4874" s="5"/>
      <c r="P4874" s="4">
        <v>4</v>
      </c>
      <c r="Q4874" t="s">
        <v>28</v>
      </c>
      <c r="R4874" s="10" t="str">
        <f t="shared" si="152"/>
        <v>22-27</v>
      </c>
      <c r="S4874">
        <f t="shared" si="153"/>
        <v>25</v>
      </c>
    </row>
    <row r="4875" spans="1:19">
      <c r="A4875" t="s">
        <v>4949</v>
      </c>
      <c r="B4875" t="s">
        <v>13</v>
      </c>
      <c r="C4875" s="4">
        <v>40</v>
      </c>
      <c r="D4875" t="s">
        <v>14</v>
      </c>
      <c r="E4875" t="s">
        <v>15</v>
      </c>
      <c r="F4875" t="s">
        <v>31</v>
      </c>
      <c r="G4875" t="s">
        <v>32</v>
      </c>
      <c r="H4875" t="s">
        <v>18</v>
      </c>
      <c r="I4875" s="9">
        <v>45663</v>
      </c>
      <c r="J4875" s="9">
        <v>45679</v>
      </c>
      <c r="K4875" s="9">
        <v>45690</v>
      </c>
      <c r="L4875" t="s">
        <v>19</v>
      </c>
      <c r="M4875" s="4">
        <v>61983</v>
      </c>
      <c r="N4875">
        <v>4.9000000000000004</v>
      </c>
      <c r="O4875" t="s">
        <v>20</v>
      </c>
      <c r="P4875" s="4">
        <v>3</v>
      </c>
      <c r="Q4875" t="s">
        <v>28</v>
      </c>
      <c r="R4875" s="10" t="str">
        <f t="shared" si="152"/>
        <v>40-45</v>
      </c>
      <c r="S4875">
        <f t="shared" si="153"/>
        <v>27</v>
      </c>
    </row>
    <row r="4876" spans="1:19">
      <c r="A4876" t="s">
        <v>4950</v>
      </c>
      <c r="B4876" t="s">
        <v>13</v>
      </c>
      <c r="C4876" s="4">
        <v>28</v>
      </c>
      <c r="D4876" t="s">
        <v>34</v>
      </c>
      <c r="E4876" t="s">
        <v>47</v>
      </c>
      <c r="F4876" t="s">
        <v>53</v>
      </c>
      <c r="G4876" t="s">
        <v>27</v>
      </c>
      <c r="H4876" t="s">
        <v>51</v>
      </c>
      <c r="I4876" s="9">
        <v>45663</v>
      </c>
      <c r="J4876" s="9">
        <v>45673</v>
      </c>
      <c r="K4876" s="9">
        <v>45678</v>
      </c>
      <c r="L4876" t="s">
        <v>38</v>
      </c>
      <c r="M4876" s="5"/>
      <c r="P4876" s="4">
        <v>4</v>
      </c>
      <c r="Q4876" t="s">
        <v>63</v>
      </c>
      <c r="R4876" s="10" t="str">
        <f t="shared" si="152"/>
        <v>28-33</v>
      </c>
      <c r="S4876">
        <f t="shared" si="153"/>
        <v>15</v>
      </c>
    </row>
    <row r="4877" spans="1:19">
      <c r="A4877" t="s">
        <v>4951</v>
      </c>
      <c r="B4877" t="s">
        <v>30</v>
      </c>
      <c r="C4877" s="4">
        <v>29</v>
      </c>
      <c r="D4877" t="s">
        <v>24</v>
      </c>
      <c r="E4877" t="s">
        <v>43</v>
      </c>
      <c r="F4877" t="s">
        <v>44</v>
      </c>
      <c r="G4877" t="s">
        <v>69</v>
      </c>
      <c r="H4877" t="s">
        <v>37</v>
      </c>
      <c r="I4877" s="9">
        <v>45663</v>
      </c>
      <c r="J4877" s="9">
        <v>45683</v>
      </c>
      <c r="K4877" s="9">
        <v>45692</v>
      </c>
      <c r="L4877" t="s">
        <v>19</v>
      </c>
      <c r="M4877" s="4">
        <v>57030</v>
      </c>
      <c r="N4877">
        <v>3.5</v>
      </c>
      <c r="O4877" t="s">
        <v>20</v>
      </c>
      <c r="P4877" s="4">
        <v>4</v>
      </c>
      <c r="Q4877" t="s">
        <v>28</v>
      </c>
      <c r="R4877" s="10" t="str">
        <f t="shared" si="152"/>
        <v>28-33</v>
      </c>
      <c r="S4877">
        <f t="shared" si="153"/>
        <v>29</v>
      </c>
    </row>
    <row r="4878" spans="1:19">
      <c r="A4878" t="s">
        <v>4952</v>
      </c>
      <c r="B4878" t="s">
        <v>30</v>
      </c>
      <c r="C4878" s="4">
        <v>27</v>
      </c>
      <c r="D4878" t="s">
        <v>231</v>
      </c>
      <c r="E4878" t="s">
        <v>551</v>
      </c>
      <c r="F4878" t="s">
        <v>16</v>
      </c>
      <c r="G4878" t="s">
        <v>66</v>
      </c>
      <c r="H4878" t="s">
        <v>18</v>
      </c>
      <c r="I4878" s="9">
        <v>45664</v>
      </c>
      <c r="J4878" s="9">
        <v>45675</v>
      </c>
      <c r="K4878" s="9">
        <v>45687</v>
      </c>
      <c r="L4878" t="s">
        <v>19</v>
      </c>
      <c r="M4878" s="4">
        <v>40802</v>
      </c>
      <c r="N4878">
        <v>4.5999999999999996</v>
      </c>
      <c r="O4878" t="s">
        <v>20</v>
      </c>
      <c r="P4878" s="4">
        <v>5</v>
      </c>
      <c r="Q4878" t="s">
        <v>21</v>
      </c>
      <c r="R4878" s="10" t="str">
        <f t="shared" si="152"/>
        <v>22-27</v>
      </c>
      <c r="S4878">
        <f t="shared" si="153"/>
        <v>23</v>
      </c>
    </row>
    <row r="4879" spans="1:19">
      <c r="A4879" t="s">
        <v>4953</v>
      </c>
      <c r="B4879" t="s">
        <v>30</v>
      </c>
      <c r="C4879" s="4">
        <v>25</v>
      </c>
      <c r="D4879" t="s">
        <v>14</v>
      </c>
      <c r="E4879" t="s">
        <v>15</v>
      </c>
      <c r="F4879" t="s">
        <v>36</v>
      </c>
      <c r="G4879" t="s">
        <v>27</v>
      </c>
      <c r="H4879" t="s">
        <v>37</v>
      </c>
      <c r="I4879" s="9">
        <v>45664</v>
      </c>
      <c r="J4879" s="9">
        <v>45680</v>
      </c>
      <c r="K4879" s="9">
        <v>45688</v>
      </c>
      <c r="L4879" t="s">
        <v>38</v>
      </c>
      <c r="M4879" s="5"/>
      <c r="P4879" s="4">
        <v>4</v>
      </c>
      <c r="Q4879" t="s">
        <v>28</v>
      </c>
      <c r="R4879" s="10" t="str">
        <f t="shared" si="152"/>
        <v>22-27</v>
      </c>
      <c r="S4879">
        <f t="shared" si="153"/>
        <v>24</v>
      </c>
    </row>
    <row r="4880" spans="1:19">
      <c r="A4880" t="s">
        <v>4954</v>
      </c>
      <c r="B4880" t="s">
        <v>13</v>
      </c>
      <c r="C4880" s="4">
        <v>29</v>
      </c>
      <c r="D4880" t="s">
        <v>14</v>
      </c>
      <c r="E4880" t="s">
        <v>15</v>
      </c>
      <c r="F4880" t="s">
        <v>96</v>
      </c>
      <c r="G4880" t="s">
        <v>17</v>
      </c>
      <c r="H4880" t="s">
        <v>37</v>
      </c>
      <c r="I4880" s="9">
        <v>45664</v>
      </c>
      <c r="J4880" s="9">
        <v>45678</v>
      </c>
      <c r="K4880" s="9">
        <v>45683</v>
      </c>
      <c r="L4880" t="s">
        <v>38</v>
      </c>
      <c r="M4880" s="5"/>
      <c r="P4880" s="4">
        <v>4</v>
      </c>
      <c r="Q4880" t="s">
        <v>21</v>
      </c>
      <c r="R4880" s="10" t="str">
        <f t="shared" si="152"/>
        <v>28-33</v>
      </c>
      <c r="S4880">
        <f t="shared" si="153"/>
        <v>19</v>
      </c>
    </row>
    <row r="4881" spans="1:19">
      <c r="A4881" t="s">
        <v>4955</v>
      </c>
      <c r="B4881" t="s">
        <v>30</v>
      </c>
      <c r="C4881" s="4">
        <v>47</v>
      </c>
      <c r="D4881" t="s">
        <v>24</v>
      </c>
      <c r="E4881" t="s">
        <v>43</v>
      </c>
      <c r="F4881" t="s">
        <v>53</v>
      </c>
      <c r="G4881" t="s">
        <v>32</v>
      </c>
      <c r="H4881" t="s">
        <v>37</v>
      </c>
      <c r="I4881" s="9">
        <v>45664</v>
      </c>
      <c r="J4881" s="9">
        <v>45686</v>
      </c>
      <c r="K4881" s="9">
        <v>45695</v>
      </c>
      <c r="L4881" t="s">
        <v>38</v>
      </c>
      <c r="M4881" s="5"/>
      <c r="P4881" s="5"/>
      <c r="Q4881" t="s">
        <v>21</v>
      </c>
      <c r="R4881" s="10" t="str">
        <f t="shared" si="152"/>
        <v>46-51</v>
      </c>
      <c r="S4881">
        <f t="shared" si="153"/>
        <v>31</v>
      </c>
    </row>
    <row r="4882" spans="1:19">
      <c r="A4882" t="s">
        <v>4956</v>
      </c>
      <c r="B4882" t="s">
        <v>13</v>
      </c>
      <c r="C4882" s="4">
        <v>33</v>
      </c>
      <c r="D4882" t="s">
        <v>34</v>
      </c>
      <c r="E4882" t="s">
        <v>35</v>
      </c>
      <c r="F4882" t="s">
        <v>31</v>
      </c>
      <c r="G4882" t="s">
        <v>27</v>
      </c>
      <c r="H4882" t="s">
        <v>18</v>
      </c>
      <c r="I4882" s="9">
        <v>45665</v>
      </c>
      <c r="J4882" s="9">
        <v>45681</v>
      </c>
      <c r="K4882" s="9">
        <v>45691</v>
      </c>
      <c r="L4882" t="s">
        <v>19</v>
      </c>
      <c r="M4882" s="4">
        <v>60726</v>
      </c>
      <c r="N4882">
        <v>4.0999999999999996</v>
      </c>
      <c r="O4882" t="s">
        <v>45</v>
      </c>
      <c r="P4882" s="4">
        <v>4</v>
      </c>
      <c r="Q4882" t="s">
        <v>28</v>
      </c>
      <c r="R4882" s="10" t="str">
        <f t="shared" si="152"/>
        <v>28-33</v>
      </c>
      <c r="S4882">
        <f t="shared" si="153"/>
        <v>26</v>
      </c>
    </row>
    <row r="4883" spans="1:19">
      <c r="A4883" t="s">
        <v>4957</v>
      </c>
      <c r="B4883" t="s">
        <v>13</v>
      </c>
      <c r="C4883" s="4">
        <v>24</v>
      </c>
      <c r="D4883" t="s">
        <v>24</v>
      </c>
      <c r="E4883" t="s">
        <v>25</v>
      </c>
      <c r="F4883" t="s">
        <v>26</v>
      </c>
      <c r="G4883" t="s">
        <v>32</v>
      </c>
      <c r="H4883" t="s">
        <v>18</v>
      </c>
      <c r="I4883" s="9">
        <v>45665</v>
      </c>
      <c r="J4883" s="9">
        <v>45680</v>
      </c>
      <c r="K4883" s="9">
        <v>45684</v>
      </c>
      <c r="L4883" t="s">
        <v>19</v>
      </c>
      <c r="M4883" s="5"/>
      <c r="O4883" t="s">
        <v>20</v>
      </c>
      <c r="P4883" s="5"/>
      <c r="Q4883" t="s">
        <v>28</v>
      </c>
      <c r="R4883" s="10" t="str">
        <f t="shared" si="152"/>
        <v>22-27</v>
      </c>
      <c r="S4883">
        <f t="shared" si="153"/>
        <v>19</v>
      </c>
    </row>
    <row r="4884" spans="1:19">
      <c r="A4884" t="s">
        <v>4958</v>
      </c>
      <c r="B4884" t="s">
        <v>30</v>
      </c>
      <c r="C4884" s="4">
        <v>25</v>
      </c>
      <c r="D4884" t="s">
        <v>24</v>
      </c>
      <c r="E4884" t="s">
        <v>43</v>
      </c>
      <c r="F4884" t="s">
        <v>78</v>
      </c>
      <c r="G4884" t="s">
        <v>69</v>
      </c>
      <c r="H4884" t="s">
        <v>37</v>
      </c>
      <c r="I4884" s="9">
        <v>45665</v>
      </c>
      <c r="J4884" s="9">
        <v>45673</v>
      </c>
      <c r="K4884" s="9">
        <v>45685</v>
      </c>
      <c r="L4884" t="s">
        <v>38</v>
      </c>
      <c r="M4884" s="5"/>
      <c r="P4884" s="5"/>
      <c r="Q4884" t="s">
        <v>28</v>
      </c>
      <c r="R4884" s="10" t="str">
        <f t="shared" si="152"/>
        <v>22-27</v>
      </c>
      <c r="S4884">
        <f t="shared" si="153"/>
        <v>20</v>
      </c>
    </row>
    <row r="4885" spans="1:19">
      <c r="A4885" t="s">
        <v>4959</v>
      </c>
      <c r="B4885" t="s">
        <v>13</v>
      </c>
      <c r="C4885" s="4">
        <v>32</v>
      </c>
      <c r="D4885" t="s">
        <v>24</v>
      </c>
      <c r="E4885" t="s">
        <v>43</v>
      </c>
      <c r="F4885" t="s">
        <v>61</v>
      </c>
      <c r="G4885" t="s">
        <v>27</v>
      </c>
      <c r="H4885" t="s">
        <v>37</v>
      </c>
      <c r="I4885" s="9">
        <v>45665</v>
      </c>
      <c r="J4885" s="9">
        <v>45673</v>
      </c>
      <c r="K4885" s="9">
        <v>45679</v>
      </c>
      <c r="L4885" t="s">
        <v>19</v>
      </c>
      <c r="M4885" s="4">
        <v>59720</v>
      </c>
      <c r="N4885">
        <v>4.5999999999999996</v>
      </c>
      <c r="O4885" t="s">
        <v>20</v>
      </c>
      <c r="P4885" s="5"/>
      <c r="Q4885" t="s">
        <v>28</v>
      </c>
      <c r="R4885" s="10" t="str">
        <f t="shared" si="152"/>
        <v>28-33</v>
      </c>
      <c r="S4885">
        <f t="shared" si="153"/>
        <v>14</v>
      </c>
    </row>
    <row r="4886" spans="1:19">
      <c r="A4886" t="s">
        <v>4960</v>
      </c>
      <c r="B4886" t="s">
        <v>13</v>
      </c>
      <c r="C4886" s="4">
        <v>39</v>
      </c>
      <c r="D4886" t="s">
        <v>24</v>
      </c>
      <c r="E4886" t="s">
        <v>25</v>
      </c>
      <c r="F4886" t="s">
        <v>31</v>
      </c>
      <c r="G4886" t="s">
        <v>32</v>
      </c>
      <c r="H4886" t="s">
        <v>37</v>
      </c>
      <c r="I4886" s="9">
        <v>45665</v>
      </c>
      <c r="J4886" s="9">
        <v>45686</v>
      </c>
      <c r="K4886" s="9">
        <v>45691</v>
      </c>
      <c r="L4886" t="s">
        <v>38</v>
      </c>
      <c r="M4886" s="5"/>
      <c r="P4886" s="4">
        <v>3</v>
      </c>
      <c r="Q4886" t="s">
        <v>28</v>
      </c>
      <c r="R4886" s="10" t="str">
        <f t="shared" si="152"/>
        <v>34-39</v>
      </c>
      <c r="S4886">
        <f t="shared" si="153"/>
        <v>26</v>
      </c>
    </row>
    <row r="4887" spans="1:19">
      <c r="A4887" t="s">
        <v>4961</v>
      </c>
      <c r="B4887" t="s">
        <v>30</v>
      </c>
      <c r="C4887" s="4">
        <v>36</v>
      </c>
      <c r="D4887" t="s">
        <v>14</v>
      </c>
      <c r="E4887" t="s">
        <v>65</v>
      </c>
      <c r="F4887" t="s">
        <v>31</v>
      </c>
      <c r="G4887" t="s">
        <v>27</v>
      </c>
      <c r="H4887" t="s">
        <v>18</v>
      </c>
      <c r="I4887" s="9">
        <v>45665</v>
      </c>
      <c r="J4887" s="9">
        <v>45680</v>
      </c>
      <c r="K4887" s="9">
        <v>45687</v>
      </c>
      <c r="L4887" t="s">
        <v>19</v>
      </c>
      <c r="M4887" s="4">
        <v>72304</v>
      </c>
      <c r="N4887">
        <v>3.8</v>
      </c>
      <c r="O4887" t="s">
        <v>20</v>
      </c>
      <c r="P4887" s="5"/>
      <c r="Q4887" t="s">
        <v>28</v>
      </c>
      <c r="R4887" s="10" t="str">
        <f t="shared" si="152"/>
        <v>34-39</v>
      </c>
      <c r="S4887">
        <f t="shared" si="153"/>
        <v>22</v>
      </c>
    </row>
    <row r="4888" spans="1:19">
      <c r="A4888" t="s">
        <v>4962</v>
      </c>
      <c r="B4888" t="s">
        <v>13</v>
      </c>
      <c r="C4888" s="4">
        <v>25</v>
      </c>
      <c r="D4888" t="s">
        <v>24</v>
      </c>
      <c r="E4888" t="s">
        <v>25</v>
      </c>
      <c r="F4888" t="s">
        <v>31</v>
      </c>
      <c r="G4888" t="s">
        <v>17</v>
      </c>
      <c r="H4888" t="s">
        <v>18</v>
      </c>
      <c r="I4888" s="9">
        <v>45666</v>
      </c>
      <c r="J4888" s="9">
        <v>45687</v>
      </c>
      <c r="K4888" s="9">
        <v>45698</v>
      </c>
      <c r="L4888" t="s">
        <v>19</v>
      </c>
      <c r="M4888" s="4">
        <v>85949</v>
      </c>
      <c r="N4888">
        <v>4.4000000000000004</v>
      </c>
      <c r="O4888" t="s">
        <v>20</v>
      </c>
      <c r="P4888" s="4">
        <v>4</v>
      </c>
      <c r="Q4888" t="s">
        <v>28</v>
      </c>
      <c r="R4888" s="10" t="str">
        <f t="shared" si="152"/>
        <v>22-27</v>
      </c>
      <c r="S4888">
        <f t="shared" si="153"/>
        <v>32</v>
      </c>
    </row>
    <row r="4889" spans="1:19">
      <c r="A4889" t="s">
        <v>4963</v>
      </c>
      <c r="B4889" t="s">
        <v>30</v>
      </c>
      <c r="C4889" s="4">
        <v>27</v>
      </c>
      <c r="D4889" t="s">
        <v>14</v>
      </c>
      <c r="E4889" t="s">
        <v>15</v>
      </c>
      <c r="F4889" t="s">
        <v>31</v>
      </c>
      <c r="G4889" t="s">
        <v>27</v>
      </c>
      <c r="H4889" t="s">
        <v>48</v>
      </c>
      <c r="I4889" s="9">
        <v>45666</v>
      </c>
      <c r="J4889" s="9">
        <v>45683</v>
      </c>
      <c r="K4889" s="9">
        <v>45688</v>
      </c>
      <c r="L4889" t="s">
        <v>38</v>
      </c>
      <c r="M4889" s="5"/>
      <c r="P4889" s="4">
        <v>5</v>
      </c>
      <c r="Q4889" t="s">
        <v>28</v>
      </c>
      <c r="R4889" s="10" t="str">
        <f t="shared" si="152"/>
        <v>22-27</v>
      </c>
      <c r="S4889">
        <f t="shared" si="153"/>
        <v>22</v>
      </c>
    </row>
    <row r="4890" spans="1:19">
      <c r="A4890" t="s">
        <v>4964</v>
      </c>
      <c r="B4890" t="s">
        <v>13</v>
      </c>
      <c r="C4890" s="4">
        <v>34</v>
      </c>
      <c r="D4890" t="s">
        <v>24</v>
      </c>
      <c r="E4890" t="s">
        <v>25</v>
      </c>
      <c r="F4890" t="s">
        <v>44</v>
      </c>
      <c r="G4890" t="s">
        <v>17</v>
      </c>
      <c r="H4890" t="s">
        <v>18</v>
      </c>
      <c r="I4890" s="9">
        <v>45666</v>
      </c>
      <c r="J4890" s="9">
        <v>45678</v>
      </c>
      <c r="K4890" s="9">
        <v>45683</v>
      </c>
      <c r="L4890" t="s">
        <v>19</v>
      </c>
      <c r="M4890" s="4">
        <v>80501</v>
      </c>
      <c r="N4890">
        <v>4.5</v>
      </c>
      <c r="O4890" t="s">
        <v>20</v>
      </c>
      <c r="P4890" s="4">
        <v>5</v>
      </c>
      <c r="Q4890" t="s">
        <v>28</v>
      </c>
      <c r="R4890" s="10" t="str">
        <f t="shared" si="152"/>
        <v>34-39</v>
      </c>
      <c r="S4890">
        <f t="shared" si="153"/>
        <v>17</v>
      </c>
    </row>
    <row r="4891" spans="1:19">
      <c r="A4891" t="s">
        <v>4965</v>
      </c>
      <c r="B4891" t="s">
        <v>30</v>
      </c>
      <c r="C4891" s="4">
        <v>34</v>
      </c>
      <c r="D4891" t="s">
        <v>58</v>
      </c>
      <c r="E4891" t="s">
        <v>111</v>
      </c>
      <c r="F4891" t="s">
        <v>61</v>
      </c>
      <c r="G4891" t="s">
        <v>27</v>
      </c>
      <c r="H4891" t="s">
        <v>18</v>
      </c>
      <c r="I4891" s="9">
        <v>45666</v>
      </c>
      <c r="J4891" s="9">
        <v>45684</v>
      </c>
      <c r="K4891" s="9">
        <v>45696</v>
      </c>
      <c r="L4891" t="s">
        <v>19</v>
      </c>
      <c r="M4891" s="4">
        <v>58037</v>
      </c>
      <c r="N4891">
        <v>4.5999999999999996</v>
      </c>
      <c r="O4891" t="s">
        <v>20</v>
      </c>
      <c r="P4891" s="4">
        <v>5</v>
      </c>
      <c r="Q4891" t="s">
        <v>28</v>
      </c>
      <c r="R4891" s="10" t="str">
        <f t="shared" si="152"/>
        <v>34-39</v>
      </c>
      <c r="S4891">
        <f t="shared" si="153"/>
        <v>30</v>
      </c>
    </row>
    <row r="4892" spans="1:19">
      <c r="A4892" t="s">
        <v>4966</v>
      </c>
      <c r="B4892" t="s">
        <v>13</v>
      </c>
      <c r="C4892" s="4">
        <v>32</v>
      </c>
      <c r="D4892" t="s">
        <v>34</v>
      </c>
      <c r="E4892" t="s">
        <v>47</v>
      </c>
      <c r="F4892" t="s">
        <v>86</v>
      </c>
      <c r="G4892" t="s">
        <v>27</v>
      </c>
      <c r="H4892" t="s">
        <v>37</v>
      </c>
      <c r="I4892" s="9">
        <v>45666</v>
      </c>
      <c r="J4892" s="9">
        <v>45676</v>
      </c>
      <c r="K4892" s="9">
        <v>45684</v>
      </c>
      <c r="L4892" t="s">
        <v>75</v>
      </c>
      <c r="M4892" s="5"/>
      <c r="P4892" s="5"/>
      <c r="Q4892" t="s">
        <v>28</v>
      </c>
      <c r="R4892" s="10" t="str">
        <f t="shared" si="152"/>
        <v>28-33</v>
      </c>
      <c r="S4892">
        <f t="shared" si="153"/>
        <v>18</v>
      </c>
    </row>
    <row r="4893" spans="1:19">
      <c r="A4893" t="s">
        <v>4967</v>
      </c>
      <c r="B4893" t="s">
        <v>13</v>
      </c>
      <c r="C4893" s="4">
        <v>35</v>
      </c>
      <c r="D4893" t="s">
        <v>58</v>
      </c>
      <c r="E4893" t="s">
        <v>111</v>
      </c>
      <c r="F4893" t="s">
        <v>31</v>
      </c>
      <c r="G4893" t="s">
        <v>32</v>
      </c>
      <c r="H4893" t="s">
        <v>37</v>
      </c>
      <c r="I4893" s="9">
        <v>45666</v>
      </c>
      <c r="J4893" s="9">
        <v>45674</v>
      </c>
      <c r="K4893" s="9">
        <v>45680</v>
      </c>
      <c r="L4893" t="s">
        <v>19</v>
      </c>
      <c r="M4893" s="4">
        <v>72230</v>
      </c>
      <c r="N4893">
        <v>4.3</v>
      </c>
      <c r="O4893" t="s">
        <v>20</v>
      </c>
      <c r="P4893" s="4">
        <v>4</v>
      </c>
      <c r="Q4893" t="s">
        <v>28</v>
      </c>
      <c r="R4893" s="10" t="str">
        <f t="shared" si="152"/>
        <v>34-39</v>
      </c>
      <c r="S4893">
        <f t="shared" si="153"/>
        <v>14</v>
      </c>
    </row>
    <row r="4894" spans="1:19">
      <c r="A4894" t="s">
        <v>4968</v>
      </c>
      <c r="B4894" t="s">
        <v>30</v>
      </c>
      <c r="C4894" s="4">
        <v>25</v>
      </c>
      <c r="D4894" t="s">
        <v>34</v>
      </c>
      <c r="E4894" t="s">
        <v>35</v>
      </c>
      <c r="F4894" t="s">
        <v>26</v>
      </c>
      <c r="G4894" t="s">
        <v>27</v>
      </c>
      <c r="H4894" t="s">
        <v>48</v>
      </c>
      <c r="I4894" s="9">
        <v>45666</v>
      </c>
      <c r="J4894" s="9">
        <v>45674</v>
      </c>
      <c r="K4894" s="9">
        <v>45683</v>
      </c>
      <c r="L4894" t="s">
        <v>19</v>
      </c>
      <c r="M4894" s="4">
        <v>71948</v>
      </c>
      <c r="N4894">
        <v>4</v>
      </c>
      <c r="O4894" t="s">
        <v>20</v>
      </c>
      <c r="P4894" s="4">
        <v>4</v>
      </c>
      <c r="Q4894" t="s">
        <v>28</v>
      </c>
      <c r="R4894" s="10" t="str">
        <f t="shared" si="152"/>
        <v>22-27</v>
      </c>
      <c r="S4894">
        <f t="shared" si="153"/>
        <v>17</v>
      </c>
    </row>
    <row r="4895" spans="1:19">
      <c r="A4895" t="s">
        <v>4969</v>
      </c>
      <c r="B4895" t="s">
        <v>13</v>
      </c>
      <c r="C4895" s="4">
        <v>27</v>
      </c>
      <c r="D4895" t="s">
        <v>80</v>
      </c>
      <c r="E4895" t="s">
        <v>81</v>
      </c>
      <c r="F4895" t="s">
        <v>26</v>
      </c>
      <c r="G4895" t="s">
        <v>17</v>
      </c>
      <c r="H4895" t="s">
        <v>18</v>
      </c>
      <c r="I4895" s="9">
        <v>45666</v>
      </c>
      <c r="J4895" s="9">
        <v>45688</v>
      </c>
      <c r="K4895" s="9">
        <v>45696</v>
      </c>
      <c r="L4895" t="s">
        <v>38</v>
      </c>
      <c r="M4895" s="5"/>
      <c r="P4895" s="5"/>
      <c r="Q4895" t="s">
        <v>63</v>
      </c>
      <c r="R4895" s="10" t="str">
        <f t="shared" si="152"/>
        <v>22-27</v>
      </c>
      <c r="S4895">
        <f t="shared" si="153"/>
        <v>30</v>
      </c>
    </row>
    <row r="4896" spans="1:19">
      <c r="A4896" t="s">
        <v>4970</v>
      </c>
      <c r="B4896" t="s">
        <v>13</v>
      </c>
      <c r="C4896" s="4">
        <v>30</v>
      </c>
      <c r="D4896" t="s">
        <v>14</v>
      </c>
      <c r="E4896" t="s">
        <v>15</v>
      </c>
      <c r="F4896" t="s">
        <v>53</v>
      </c>
      <c r="G4896" t="s">
        <v>27</v>
      </c>
      <c r="H4896" t="s">
        <v>51</v>
      </c>
      <c r="I4896" s="9">
        <v>45667</v>
      </c>
      <c r="J4896" s="9">
        <v>45689</v>
      </c>
      <c r="K4896" s="9">
        <v>45700</v>
      </c>
      <c r="L4896" t="s">
        <v>19</v>
      </c>
      <c r="M4896" s="4">
        <v>74278</v>
      </c>
      <c r="N4896">
        <v>4.0999999999999996</v>
      </c>
      <c r="O4896" t="s">
        <v>45</v>
      </c>
      <c r="P4896" s="4">
        <v>4</v>
      </c>
      <c r="Q4896" t="s">
        <v>28</v>
      </c>
      <c r="R4896" s="10" t="str">
        <f t="shared" si="152"/>
        <v>28-33</v>
      </c>
      <c r="S4896">
        <f t="shared" si="153"/>
        <v>33</v>
      </c>
    </row>
    <row r="4897" spans="1:19">
      <c r="A4897" t="s">
        <v>4971</v>
      </c>
      <c r="B4897" t="s">
        <v>13</v>
      </c>
      <c r="C4897" s="4">
        <v>22</v>
      </c>
      <c r="D4897" t="s">
        <v>83</v>
      </c>
      <c r="E4897" t="s">
        <v>84</v>
      </c>
      <c r="F4897" t="s">
        <v>78</v>
      </c>
      <c r="G4897" t="s">
        <v>27</v>
      </c>
      <c r="H4897" t="s">
        <v>67</v>
      </c>
      <c r="I4897" s="9">
        <v>45667</v>
      </c>
      <c r="J4897" s="9">
        <v>45682</v>
      </c>
      <c r="K4897" s="9">
        <v>45692</v>
      </c>
      <c r="L4897" t="s">
        <v>19</v>
      </c>
      <c r="M4897" s="4">
        <v>64866</v>
      </c>
      <c r="N4897">
        <v>4.5999999999999996</v>
      </c>
      <c r="O4897" t="s">
        <v>20</v>
      </c>
      <c r="P4897" s="4">
        <v>5</v>
      </c>
      <c r="Q4897" t="s">
        <v>28</v>
      </c>
      <c r="R4897" s="10" t="str">
        <f t="shared" si="152"/>
        <v>22-27</v>
      </c>
      <c r="S4897">
        <f t="shared" si="153"/>
        <v>25</v>
      </c>
    </row>
    <row r="4898" spans="1:19">
      <c r="A4898" t="s">
        <v>4972</v>
      </c>
      <c r="B4898" t="s">
        <v>13</v>
      </c>
      <c r="C4898" s="4">
        <v>34</v>
      </c>
      <c r="D4898" t="s">
        <v>34</v>
      </c>
      <c r="E4898" t="s">
        <v>47</v>
      </c>
      <c r="F4898" t="s">
        <v>26</v>
      </c>
      <c r="G4898" t="s">
        <v>17</v>
      </c>
      <c r="H4898" t="s">
        <v>48</v>
      </c>
      <c r="I4898" s="9">
        <v>45667</v>
      </c>
      <c r="J4898" s="9">
        <v>45679</v>
      </c>
      <c r="K4898" s="9">
        <v>45691</v>
      </c>
      <c r="L4898" t="s">
        <v>19</v>
      </c>
      <c r="M4898" s="4">
        <v>65429</v>
      </c>
      <c r="N4898">
        <v>4.9000000000000004</v>
      </c>
      <c r="O4898" t="s">
        <v>45</v>
      </c>
      <c r="P4898" s="4">
        <v>3</v>
      </c>
      <c r="Q4898" t="s">
        <v>28</v>
      </c>
      <c r="R4898" s="10" t="str">
        <f t="shared" si="152"/>
        <v>34-39</v>
      </c>
      <c r="S4898">
        <f t="shared" si="153"/>
        <v>24</v>
      </c>
    </row>
    <row r="4899" spans="1:19">
      <c r="A4899" t="s">
        <v>4973</v>
      </c>
      <c r="B4899" t="s">
        <v>13</v>
      </c>
      <c r="C4899" s="4">
        <v>28</v>
      </c>
      <c r="D4899" t="s">
        <v>14</v>
      </c>
      <c r="E4899" t="s">
        <v>15</v>
      </c>
      <c r="F4899" t="s">
        <v>78</v>
      </c>
      <c r="G4899" t="s">
        <v>27</v>
      </c>
      <c r="H4899" t="s">
        <v>67</v>
      </c>
      <c r="I4899" s="9">
        <v>45667</v>
      </c>
      <c r="J4899" s="9">
        <v>45684</v>
      </c>
      <c r="K4899" s="9">
        <v>45689</v>
      </c>
      <c r="L4899" t="s">
        <v>56</v>
      </c>
      <c r="M4899" s="5"/>
      <c r="P4899" s="4">
        <v>4</v>
      </c>
      <c r="Q4899" t="s">
        <v>28</v>
      </c>
      <c r="R4899" s="10" t="str">
        <f t="shared" si="152"/>
        <v>28-33</v>
      </c>
      <c r="S4899">
        <f t="shared" si="153"/>
        <v>22</v>
      </c>
    </row>
    <row r="4900" spans="1:19">
      <c r="A4900" t="s">
        <v>4974</v>
      </c>
      <c r="B4900" t="s">
        <v>13</v>
      </c>
      <c r="C4900" s="4">
        <v>35</v>
      </c>
      <c r="D4900" t="s">
        <v>14</v>
      </c>
      <c r="E4900" t="s">
        <v>15</v>
      </c>
      <c r="F4900" t="s">
        <v>16</v>
      </c>
      <c r="G4900" t="s">
        <v>32</v>
      </c>
      <c r="H4900" t="s">
        <v>18</v>
      </c>
      <c r="I4900" s="9">
        <v>45667</v>
      </c>
      <c r="J4900" s="9">
        <v>45679</v>
      </c>
      <c r="K4900" s="9">
        <v>45691</v>
      </c>
      <c r="L4900" t="s">
        <v>19</v>
      </c>
      <c r="M4900" s="4">
        <v>55477</v>
      </c>
      <c r="N4900">
        <v>4.7</v>
      </c>
      <c r="O4900" t="s">
        <v>20</v>
      </c>
      <c r="P4900" s="4">
        <v>5</v>
      </c>
      <c r="Q4900" t="s">
        <v>28</v>
      </c>
      <c r="R4900" s="10" t="str">
        <f t="shared" si="152"/>
        <v>34-39</v>
      </c>
      <c r="S4900">
        <f t="shared" si="153"/>
        <v>24</v>
      </c>
    </row>
    <row r="4901" spans="1:19">
      <c r="A4901" t="s">
        <v>4975</v>
      </c>
      <c r="B4901" t="s">
        <v>23</v>
      </c>
      <c r="C4901" s="4">
        <v>33</v>
      </c>
      <c r="D4901" t="s">
        <v>24</v>
      </c>
      <c r="E4901" t="s">
        <v>43</v>
      </c>
      <c r="F4901" t="s">
        <v>61</v>
      </c>
      <c r="G4901" t="s">
        <v>17</v>
      </c>
      <c r="H4901" t="s">
        <v>37</v>
      </c>
      <c r="I4901" s="9">
        <v>45668</v>
      </c>
      <c r="J4901" s="9">
        <v>45689</v>
      </c>
      <c r="K4901" s="9">
        <v>45695</v>
      </c>
      <c r="L4901" t="s">
        <v>19</v>
      </c>
      <c r="M4901" s="4">
        <v>54694</v>
      </c>
      <c r="N4901">
        <v>4.9000000000000004</v>
      </c>
      <c r="O4901" t="s">
        <v>20</v>
      </c>
      <c r="P4901" s="4">
        <v>1</v>
      </c>
      <c r="Q4901" t="s">
        <v>28</v>
      </c>
      <c r="R4901" s="10" t="str">
        <f t="shared" si="152"/>
        <v>28-33</v>
      </c>
      <c r="S4901">
        <f t="shared" si="153"/>
        <v>27</v>
      </c>
    </row>
    <row r="4902" spans="1:19">
      <c r="A4902" t="s">
        <v>4976</v>
      </c>
      <c r="B4902" t="s">
        <v>13</v>
      </c>
      <c r="C4902" s="4">
        <v>35</v>
      </c>
      <c r="D4902" t="s">
        <v>14</v>
      </c>
      <c r="E4902" t="s">
        <v>15</v>
      </c>
      <c r="F4902" t="s">
        <v>16</v>
      </c>
      <c r="G4902" t="s">
        <v>32</v>
      </c>
      <c r="H4902" t="s">
        <v>37</v>
      </c>
      <c r="I4902" s="9">
        <v>45668</v>
      </c>
      <c r="J4902" s="9">
        <v>45686</v>
      </c>
      <c r="K4902" s="9">
        <v>45696</v>
      </c>
      <c r="L4902" t="s">
        <v>38</v>
      </c>
      <c r="M4902" s="5"/>
      <c r="P4902" s="4">
        <v>4</v>
      </c>
      <c r="Q4902" t="s">
        <v>28</v>
      </c>
      <c r="R4902" s="10" t="str">
        <f t="shared" si="152"/>
        <v>34-39</v>
      </c>
      <c r="S4902">
        <f t="shared" si="153"/>
        <v>28</v>
      </c>
    </row>
    <row r="4903" spans="1:19">
      <c r="A4903" t="s">
        <v>4977</v>
      </c>
      <c r="B4903" t="s">
        <v>13</v>
      </c>
      <c r="C4903" s="4">
        <v>37</v>
      </c>
      <c r="D4903" t="s">
        <v>14</v>
      </c>
      <c r="E4903" t="s">
        <v>65</v>
      </c>
      <c r="F4903" t="s">
        <v>53</v>
      </c>
      <c r="G4903" t="s">
        <v>27</v>
      </c>
      <c r="H4903" t="s">
        <v>48</v>
      </c>
      <c r="I4903" s="9">
        <v>45668</v>
      </c>
      <c r="J4903" s="9">
        <v>45682</v>
      </c>
      <c r="K4903" s="9">
        <v>45694</v>
      </c>
      <c r="L4903" t="s">
        <v>38</v>
      </c>
      <c r="M4903" s="5"/>
      <c r="P4903" s="5"/>
      <c r="Q4903" t="s">
        <v>28</v>
      </c>
      <c r="R4903" s="10" t="str">
        <f t="shared" si="152"/>
        <v>34-39</v>
      </c>
      <c r="S4903">
        <f t="shared" si="153"/>
        <v>26</v>
      </c>
    </row>
    <row r="4904" spans="1:19">
      <c r="A4904" t="s">
        <v>4978</v>
      </c>
      <c r="B4904" t="s">
        <v>13</v>
      </c>
      <c r="C4904" s="4">
        <v>24</v>
      </c>
      <c r="D4904" t="s">
        <v>14</v>
      </c>
      <c r="E4904" t="s">
        <v>65</v>
      </c>
      <c r="F4904" t="s">
        <v>73</v>
      </c>
      <c r="G4904" t="s">
        <v>32</v>
      </c>
      <c r="H4904" t="s">
        <v>37</v>
      </c>
      <c r="I4904" s="9">
        <v>45668</v>
      </c>
      <c r="J4904" s="9">
        <v>45681</v>
      </c>
      <c r="K4904" s="9">
        <v>45688</v>
      </c>
      <c r="L4904" t="s">
        <v>19</v>
      </c>
      <c r="M4904" s="4">
        <v>162732</v>
      </c>
      <c r="N4904">
        <v>4.8</v>
      </c>
      <c r="O4904" t="s">
        <v>20</v>
      </c>
      <c r="P4904" s="4">
        <v>2</v>
      </c>
      <c r="Q4904" t="s">
        <v>28</v>
      </c>
      <c r="R4904" s="10" t="str">
        <f t="shared" si="152"/>
        <v>22-27</v>
      </c>
      <c r="S4904">
        <f t="shared" si="153"/>
        <v>20</v>
      </c>
    </row>
    <row r="4905" spans="1:19">
      <c r="A4905" t="s">
        <v>4979</v>
      </c>
      <c r="B4905" t="s">
        <v>13</v>
      </c>
      <c r="C4905" s="4">
        <v>24</v>
      </c>
      <c r="D4905" t="s">
        <v>14</v>
      </c>
      <c r="E4905" t="s">
        <v>65</v>
      </c>
      <c r="F4905" t="s">
        <v>50</v>
      </c>
      <c r="G4905" t="s">
        <v>17</v>
      </c>
      <c r="H4905" t="s">
        <v>37</v>
      </c>
      <c r="I4905" s="9">
        <v>45668</v>
      </c>
      <c r="J4905" s="9">
        <v>45689</v>
      </c>
      <c r="K4905" s="9">
        <v>45695</v>
      </c>
      <c r="L4905" t="s">
        <v>19</v>
      </c>
      <c r="M4905" s="4">
        <v>35737</v>
      </c>
      <c r="N4905">
        <v>4.5999999999999996</v>
      </c>
      <c r="O4905" t="s">
        <v>20</v>
      </c>
      <c r="P4905" s="4">
        <v>2</v>
      </c>
      <c r="Q4905" t="s">
        <v>28</v>
      </c>
      <c r="R4905" s="10" t="str">
        <f t="shared" si="152"/>
        <v>22-27</v>
      </c>
      <c r="S4905">
        <f t="shared" si="153"/>
        <v>27</v>
      </c>
    </row>
    <row r="4906" spans="1:19">
      <c r="A4906" t="s">
        <v>4980</v>
      </c>
      <c r="B4906" t="s">
        <v>23</v>
      </c>
      <c r="C4906" s="4">
        <v>30</v>
      </c>
      <c r="D4906" t="s">
        <v>14</v>
      </c>
      <c r="E4906" t="s">
        <v>15</v>
      </c>
      <c r="F4906" t="s">
        <v>86</v>
      </c>
      <c r="G4906" t="s">
        <v>27</v>
      </c>
      <c r="H4906" t="s">
        <v>18</v>
      </c>
      <c r="I4906" s="9">
        <v>45669</v>
      </c>
      <c r="J4906" s="9">
        <v>45687</v>
      </c>
      <c r="K4906" s="9">
        <v>45694</v>
      </c>
      <c r="L4906" t="s">
        <v>56</v>
      </c>
      <c r="M4906" s="5"/>
      <c r="P4906" s="4">
        <v>3</v>
      </c>
      <c r="Q4906" t="s">
        <v>28</v>
      </c>
      <c r="R4906" s="10" t="str">
        <f t="shared" si="152"/>
        <v>28-33</v>
      </c>
      <c r="S4906">
        <f t="shared" si="153"/>
        <v>25</v>
      </c>
    </row>
    <row r="4907" spans="1:19">
      <c r="A4907" t="s">
        <v>4981</v>
      </c>
      <c r="B4907" t="s">
        <v>13</v>
      </c>
      <c r="C4907" s="4">
        <v>28</v>
      </c>
      <c r="D4907" t="s">
        <v>40</v>
      </c>
      <c r="E4907" t="s">
        <v>41</v>
      </c>
      <c r="F4907" t="s">
        <v>78</v>
      </c>
      <c r="G4907" t="s">
        <v>32</v>
      </c>
      <c r="H4907" t="s">
        <v>37</v>
      </c>
      <c r="I4907" s="9">
        <v>45669</v>
      </c>
      <c r="J4907" s="9">
        <v>45680</v>
      </c>
      <c r="K4907" s="9">
        <v>45684</v>
      </c>
      <c r="L4907" t="s">
        <v>19</v>
      </c>
      <c r="M4907" s="4">
        <v>50179</v>
      </c>
      <c r="N4907">
        <v>3.8</v>
      </c>
      <c r="O4907" t="s">
        <v>20</v>
      </c>
      <c r="P4907" s="4">
        <v>4</v>
      </c>
      <c r="Q4907" t="s">
        <v>28</v>
      </c>
      <c r="R4907" s="10" t="str">
        <f t="shared" si="152"/>
        <v>28-33</v>
      </c>
      <c r="S4907">
        <f t="shared" si="153"/>
        <v>15</v>
      </c>
    </row>
    <row r="4908" spans="1:19">
      <c r="A4908" t="s">
        <v>4982</v>
      </c>
      <c r="B4908" t="s">
        <v>23</v>
      </c>
      <c r="C4908" s="4">
        <v>34</v>
      </c>
      <c r="D4908" t="s">
        <v>129</v>
      </c>
      <c r="E4908" t="s">
        <v>205</v>
      </c>
      <c r="F4908" t="s">
        <v>78</v>
      </c>
      <c r="G4908" t="s">
        <v>32</v>
      </c>
      <c r="H4908" t="s">
        <v>18</v>
      </c>
      <c r="I4908" s="9">
        <v>45669</v>
      </c>
      <c r="J4908" s="9">
        <v>45686</v>
      </c>
      <c r="K4908" s="9">
        <v>45693</v>
      </c>
      <c r="L4908" t="s">
        <v>19</v>
      </c>
      <c r="M4908" s="4">
        <v>56425</v>
      </c>
      <c r="N4908">
        <v>3.6</v>
      </c>
      <c r="O4908" t="s">
        <v>20</v>
      </c>
      <c r="P4908" s="4">
        <v>5</v>
      </c>
      <c r="Q4908" t="s">
        <v>21</v>
      </c>
      <c r="R4908" s="10" t="str">
        <f t="shared" si="152"/>
        <v>34-39</v>
      </c>
      <c r="S4908">
        <f t="shared" si="153"/>
        <v>24</v>
      </c>
    </row>
    <row r="4909" spans="1:19">
      <c r="A4909" t="s">
        <v>4983</v>
      </c>
      <c r="B4909" t="s">
        <v>13</v>
      </c>
      <c r="C4909" s="4">
        <v>30</v>
      </c>
      <c r="D4909" t="s">
        <v>14</v>
      </c>
      <c r="E4909" t="s">
        <v>15</v>
      </c>
      <c r="F4909" t="s">
        <v>53</v>
      </c>
      <c r="G4909" t="s">
        <v>27</v>
      </c>
      <c r="H4909" t="s">
        <v>18</v>
      </c>
      <c r="I4909" s="9">
        <v>45669</v>
      </c>
      <c r="J4909" s="9">
        <v>45690</v>
      </c>
      <c r="K4909" s="9">
        <v>45699</v>
      </c>
      <c r="L4909" t="s">
        <v>56</v>
      </c>
      <c r="M4909" s="5"/>
      <c r="P4909" s="4">
        <v>4</v>
      </c>
      <c r="Q4909" t="s">
        <v>28</v>
      </c>
      <c r="R4909" s="10" t="str">
        <f t="shared" si="152"/>
        <v>28-33</v>
      </c>
      <c r="S4909">
        <f t="shared" si="153"/>
        <v>30</v>
      </c>
    </row>
    <row r="4910" spans="1:19">
      <c r="A4910" t="s">
        <v>4984</v>
      </c>
      <c r="B4910" t="s">
        <v>30</v>
      </c>
      <c r="C4910" s="4">
        <v>25</v>
      </c>
      <c r="D4910" t="s">
        <v>14</v>
      </c>
      <c r="E4910" t="s">
        <v>15</v>
      </c>
      <c r="F4910" t="s">
        <v>44</v>
      </c>
      <c r="G4910" t="s">
        <v>69</v>
      </c>
      <c r="H4910" t="s">
        <v>18</v>
      </c>
      <c r="I4910" s="9">
        <v>45670</v>
      </c>
      <c r="J4910" s="9">
        <v>45686</v>
      </c>
      <c r="K4910" s="9">
        <v>45698</v>
      </c>
      <c r="L4910" t="s">
        <v>19</v>
      </c>
      <c r="M4910" s="4">
        <v>66445</v>
      </c>
      <c r="N4910">
        <v>4.3</v>
      </c>
      <c r="O4910" t="s">
        <v>45</v>
      </c>
      <c r="P4910" s="5"/>
      <c r="Q4910" t="s">
        <v>21</v>
      </c>
      <c r="R4910" s="10" t="str">
        <f t="shared" si="152"/>
        <v>22-27</v>
      </c>
      <c r="S4910">
        <f t="shared" si="153"/>
        <v>28</v>
      </c>
    </row>
    <row r="4911" spans="1:19">
      <c r="A4911" t="s">
        <v>4985</v>
      </c>
      <c r="B4911" t="s">
        <v>13</v>
      </c>
      <c r="C4911" s="4">
        <v>25</v>
      </c>
      <c r="D4911" t="s">
        <v>14</v>
      </c>
      <c r="E4911" t="s">
        <v>65</v>
      </c>
      <c r="F4911" t="s">
        <v>26</v>
      </c>
      <c r="G4911" t="s">
        <v>32</v>
      </c>
      <c r="H4911" t="s">
        <v>18</v>
      </c>
      <c r="I4911" s="9">
        <v>45670</v>
      </c>
      <c r="J4911" s="9">
        <v>45682</v>
      </c>
      <c r="K4911" s="9">
        <v>45688</v>
      </c>
      <c r="L4911" t="s">
        <v>38</v>
      </c>
      <c r="M4911" s="5"/>
      <c r="P4911" s="5"/>
      <c r="Q4911" t="s">
        <v>28</v>
      </c>
      <c r="R4911" s="10" t="str">
        <f t="shared" si="152"/>
        <v>22-27</v>
      </c>
      <c r="S4911">
        <f t="shared" si="153"/>
        <v>18</v>
      </c>
    </row>
    <row r="4912" spans="1:19">
      <c r="A4912" t="s">
        <v>4986</v>
      </c>
      <c r="B4912" t="s">
        <v>30</v>
      </c>
      <c r="C4912" s="4">
        <v>26</v>
      </c>
      <c r="D4912" t="s">
        <v>231</v>
      </c>
      <c r="E4912" t="s">
        <v>551</v>
      </c>
      <c r="F4912" t="s">
        <v>31</v>
      </c>
      <c r="G4912" t="s">
        <v>27</v>
      </c>
      <c r="H4912" t="s">
        <v>37</v>
      </c>
      <c r="I4912" s="9">
        <v>45670</v>
      </c>
      <c r="J4912" s="9">
        <v>45678</v>
      </c>
      <c r="K4912" s="9">
        <v>45690</v>
      </c>
      <c r="L4912" t="s">
        <v>75</v>
      </c>
      <c r="M4912" s="5"/>
      <c r="P4912" s="4">
        <v>4</v>
      </c>
      <c r="Q4912" t="s">
        <v>28</v>
      </c>
      <c r="R4912" s="10" t="str">
        <f t="shared" si="152"/>
        <v>22-27</v>
      </c>
      <c r="S4912">
        <f t="shared" si="153"/>
        <v>20</v>
      </c>
    </row>
    <row r="4913" spans="1:19">
      <c r="A4913" t="s">
        <v>4987</v>
      </c>
      <c r="B4913" t="s">
        <v>13</v>
      </c>
      <c r="C4913" s="4">
        <v>35</v>
      </c>
      <c r="D4913" t="s">
        <v>34</v>
      </c>
      <c r="E4913" t="s">
        <v>35</v>
      </c>
      <c r="F4913" t="s">
        <v>16</v>
      </c>
      <c r="G4913" t="s">
        <v>27</v>
      </c>
      <c r="H4913" t="s">
        <v>37</v>
      </c>
      <c r="I4913" s="9">
        <v>45670</v>
      </c>
      <c r="J4913" s="9">
        <v>45680</v>
      </c>
      <c r="K4913" s="9">
        <v>45692</v>
      </c>
      <c r="L4913" t="s">
        <v>19</v>
      </c>
      <c r="M4913" s="4">
        <v>64075</v>
      </c>
      <c r="N4913">
        <v>4.4000000000000004</v>
      </c>
      <c r="O4913" t="s">
        <v>20</v>
      </c>
      <c r="P4913" s="4">
        <v>5</v>
      </c>
      <c r="Q4913" t="s">
        <v>28</v>
      </c>
      <c r="R4913" s="10" t="str">
        <f t="shared" si="152"/>
        <v>34-39</v>
      </c>
      <c r="S4913">
        <f t="shared" si="153"/>
        <v>22</v>
      </c>
    </row>
    <row r="4914" spans="1:19">
      <c r="A4914" t="s">
        <v>4988</v>
      </c>
      <c r="B4914" t="s">
        <v>13</v>
      </c>
      <c r="C4914" s="4">
        <v>26</v>
      </c>
      <c r="D4914" t="s">
        <v>24</v>
      </c>
      <c r="E4914" t="s">
        <v>43</v>
      </c>
      <c r="F4914" t="s">
        <v>44</v>
      </c>
      <c r="G4914" t="s">
        <v>17</v>
      </c>
      <c r="H4914" t="s">
        <v>51</v>
      </c>
      <c r="I4914" s="9">
        <v>45670</v>
      </c>
      <c r="J4914" s="9">
        <v>45689</v>
      </c>
      <c r="K4914" s="9">
        <v>45693</v>
      </c>
      <c r="L4914" t="s">
        <v>19</v>
      </c>
      <c r="M4914" s="4">
        <v>66496</v>
      </c>
      <c r="N4914">
        <v>4.0999999999999996</v>
      </c>
      <c r="O4914" t="s">
        <v>45</v>
      </c>
      <c r="P4914" s="4">
        <v>5</v>
      </c>
      <c r="Q4914" t="s">
        <v>28</v>
      </c>
      <c r="R4914" s="10" t="str">
        <f t="shared" si="152"/>
        <v>22-27</v>
      </c>
      <c r="S4914">
        <f t="shared" si="153"/>
        <v>23</v>
      </c>
    </row>
    <row r="4915" spans="1:19">
      <c r="A4915" t="s">
        <v>4989</v>
      </c>
      <c r="B4915" t="s">
        <v>13</v>
      </c>
      <c r="C4915" s="4">
        <v>24</v>
      </c>
      <c r="D4915" t="s">
        <v>24</v>
      </c>
      <c r="E4915" t="s">
        <v>43</v>
      </c>
      <c r="F4915" t="s">
        <v>31</v>
      </c>
      <c r="G4915" t="s">
        <v>27</v>
      </c>
      <c r="H4915" t="s">
        <v>37</v>
      </c>
      <c r="I4915" s="9">
        <v>45671</v>
      </c>
      <c r="J4915" s="9">
        <v>45687</v>
      </c>
      <c r="K4915" s="9">
        <v>45699</v>
      </c>
      <c r="L4915" t="s">
        <v>19</v>
      </c>
      <c r="M4915" s="4">
        <v>85864</v>
      </c>
      <c r="N4915">
        <v>5</v>
      </c>
      <c r="O4915" t="s">
        <v>20</v>
      </c>
      <c r="P4915" s="4">
        <v>5</v>
      </c>
      <c r="Q4915" t="s">
        <v>28</v>
      </c>
      <c r="R4915" s="10" t="str">
        <f t="shared" si="152"/>
        <v>22-27</v>
      </c>
      <c r="S4915">
        <f t="shared" si="153"/>
        <v>28</v>
      </c>
    </row>
    <row r="4916" spans="1:19">
      <c r="A4916" t="s">
        <v>4990</v>
      </c>
      <c r="B4916" t="s">
        <v>13</v>
      </c>
      <c r="C4916" s="4">
        <v>33</v>
      </c>
      <c r="D4916" t="s">
        <v>24</v>
      </c>
      <c r="E4916" t="s">
        <v>25</v>
      </c>
      <c r="F4916" t="s">
        <v>50</v>
      </c>
      <c r="G4916" t="s">
        <v>27</v>
      </c>
      <c r="H4916" t="s">
        <v>18</v>
      </c>
      <c r="I4916" s="9">
        <v>45671</v>
      </c>
      <c r="J4916" s="9">
        <v>45688</v>
      </c>
      <c r="K4916" s="9">
        <v>45697</v>
      </c>
      <c r="L4916" t="s">
        <v>38</v>
      </c>
      <c r="M4916" s="5"/>
      <c r="P4916" s="4">
        <v>4</v>
      </c>
      <c r="Q4916" t="s">
        <v>28</v>
      </c>
      <c r="R4916" s="10" t="str">
        <f t="shared" si="152"/>
        <v>28-33</v>
      </c>
      <c r="S4916">
        <f t="shared" si="153"/>
        <v>26</v>
      </c>
    </row>
    <row r="4917" spans="1:19">
      <c r="A4917" t="s">
        <v>4991</v>
      </c>
      <c r="B4917" t="s">
        <v>23</v>
      </c>
      <c r="C4917" s="4">
        <v>26</v>
      </c>
      <c r="D4917" t="s">
        <v>24</v>
      </c>
      <c r="E4917" t="s">
        <v>43</v>
      </c>
      <c r="F4917" t="s">
        <v>78</v>
      </c>
      <c r="G4917" t="s">
        <v>27</v>
      </c>
      <c r="H4917" t="s">
        <v>18</v>
      </c>
      <c r="I4917" s="9">
        <v>45672</v>
      </c>
      <c r="J4917" s="9">
        <v>45681</v>
      </c>
      <c r="K4917" s="9">
        <v>45693</v>
      </c>
      <c r="L4917" t="s">
        <v>38</v>
      </c>
      <c r="M4917" s="5"/>
      <c r="P4917" s="4">
        <v>4</v>
      </c>
      <c r="Q4917" t="s">
        <v>28</v>
      </c>
      <c r="R4917" s="10" t="str">
        <f t="shared" si="152"/>
        <v>22-27</v>
      </c>
      <c r="S4917">
        <f t="shared" si="153"/>
        <v>21</v>
      </c>
    </row>
    <row r="4918" spans="1:19">
      <c r="A4918" t="s">
        <v>4992</v>
      </c>
      <c r="B4918" t="s">
        <v>13</v>
      </c>
      <c r="C4918" s="4">
        <v>27</v>
      </c>
      <c r="D4918" t="s">
        <v>14</v>
      </c>
      <c r="E4918" t="s">
        <v>15</v>
      </c>
      <c r="F4918" t="s">
        <v>50</v>
      </c>
      <c r="G4918" t="s">
        <v>27</v>
      </c>
      <c r="H4918" t="s">
        <v>37</v>
      </c>
      <c r="I4918" s="9">
        <v>45672</v>
      </c>
      <c r="J4918" s="9">
        <v>45684</v>
      </c>
      <c r="K4918" s="9">
        <v>45691</v>
      </c>
      <c r="L4918" t="s">
        <v>19</v>
      </c>
      <c r="M4918" s="4">
        <v>56711</v>
      </c>
      <c r="N4918">
        <v>3.9</v>
      </c>
      <c r="O4918" t="s">
        <v>20</v>
      </c>
      <c r="P4918" s="4">
        <v>4</v>
      </c>
      <c r="Q4918" t="s">
        <v>21</v>
      </c>
      <c r="R4918" s="10" t="str">
        <f t="shared" si="152"/>
        <v>22-27</v>
      </c>
      <c r="S4918">
        <f t="shared" si="153"/>
        <v>19</v>
      </c>
    </row>
    <row r="4919" spans="1:19">
      <c r="A4919" t="s">
        <v>4993</v>
      </c>
      <c r="B4919" t="s">
        <v>13</v>
      </c>
      <c r="C4919" s="4">
        <v>25</v>
      </c>
      <c r="D4919" t="s">
        <v>34</v>
      </c>
      <c r="E4919" t="s">
        <v>35</v>
      </c>
      <c r="F4919" t="s">
        <v>31</v>
      </c>
      <c r="G4919" t="s">
        <v>17</v>
      </c>
      <c r="H4919" t="s">
        <v>37</v>
      </c>
      <c r="I4919" s="9">
        <v>45672</v>
      </c>
      <c r="J4919" s="9">
        <v>45681</v>
      </c>
      <c r="K4919" s="9">
        <v>45693</v>
      </c>
      <c r="L4919" t="s">
        <v>75</v>
      </c>
      <c r="M4919" s="5"/>
      <c r="P4919" s="5"/>
      <c r="Q4919" t="s">
        <v>21</v>
      </c>
      <c r="R4919" s="10" t="str">
        <f t="shared" si="152"/>
        <v>22-27</v>
      </c>
      <c r="S4919">
        <f t="shared" si="153"/>
        <v>21</v>
      </c>
    </row>
    <row r="4920" spans="1:19">
      <c r="A4920" t="s">
        <v>4994</v>
      </c>
      <c r="B4920" t="s">
        <v>30</v>
      </c>
      <c r="C4920" s="4">
        <v>31</v>
      </c>
      <c r="D4920" t="s">
        <v>14</v>
      </c>
      <c r="E4920" t="s">
        <v>65</v>
      </c>
      <c r="F4920" t="s">
        <v>53</v>
      </c>
      <c r="G4920" t="s">
        <v>27</v>
      </c>
      <c r="H4920" t="s">
        <v>37</v>
      </c>
      <c r="I4920" s="9">
        <v>45672</v>
      </c>
      <c r="J4920" s="9">
        <v>45686</v>
      </c>
      <c r="K4920" s="9">
        <v>45692</v>
      </c>
      <c r="L4920" t="s">
        <v>19</v>
      </c>
      <c r="M4920" s="4">
        <v>59735</v>
      </c>
      <c r="N4920">
        <v>4.7</v>
      </c>
      <c r="O4920" t="s">
        <v>20</v>
      </c>
      <c r="P4920" s="4">
        <v>5</v>
      </c>
      <c r="Q4920" t="s">
        <v>21</v>
      </c>
      <c r="R4920" s="10" t="str">
        <f t="shared" si="152"/>
        <v>28-33</v>
      </c>
      <c r="S4920">
        <f t="shared" si="153"/>
        <v>20</v>
      </c>
    </row>
    <row r="4921" spans="1:19">
      <c r="A4921" t="s">
        <v>4995</v>
      </c>
      <c r="B4921" t="s">
        <v>13</v>
      </c>
      <c r="C4921" s="4">
        <v>34</v>
      </c>
      <c r="D4921" t="s">
        <v>14</v>
      </c>
      <c r="E4921" t="s">
        <v>65</v>
      </c>
      <c r="F4921" t="s">
        <v>73</v>
      </c>
      <c r="G4921" t="s">
        <v>27</v>
      </c>
      <c r="H4921" t="s">
        <v>37</v>
      </c>
      <c r="I4921" s="9">
        <v>45672</v>
      </c>
      <c r="J4921" s="9">
        <v>45691</v>
      </c>
      <c r="K4921" s="9">
        <v>45700</v>
      </c>
      <c r="L4921" t="s">
        <v>38</v>
      </c>
      <c r="M4921" s="5"/>
      <c r="P4921" s="4">
        <v>4</v>
      </c>
      <c r="Q4921" t="s">
        <v>28</v>
      </c>
      <c r="R4921" s="10" t="str">
        <f t="shared" si="152"/>
        <v>34-39</v>
      </c>
      <c r="S4921">
        <f t="shared" si="153"/>
        <v>28</v>
      </c>
    </row>
    <row r="4922" spans="1:19">
      <c r="A4922" t="s">
        <v>4996</v>
      </c>
      <c r="B4922" t="s">
        <v>23</v>
      </c>
      <c r="C4922" s="4">
        <v>27</v>
      </c>
      <c r="D4922" t="s">
        <v>24</v>
      </c>
      <c r="E4922" t="s">
        <v>43</v>
      </c>
      <c r="F4922" t="s">
        <v>73</v>
      </c>
      <c r="G4922" t="s">
        <v>27</v>
      </c>
      <c r="H4922" t="s">
        <v>37</v>
      </c>
      <c r="I4922" s="9">
        <v>45673</v>
      </c>
      <c r="J4922" s="9">
        <v>45682</v>
      </c>
      <c r="K4922" s="9">
        <v>45688</v>
      </c>
      <c r="L4922" t="s">
        <v>38</v>
      </c>
      <c r="M4922" s="5"/>
      <c r="P4922" s="5"/>
      <c r="Q4922" t="s">
        <v>28</v>
      </c>
      <c r="R4922" s="10" t="str">
        <f t="shared" si="152"/>
        <v>22-27</v>
      </c>
      <c r="S4922">
        <f t="shared" si="153"/>
        <v>15</v>
      </c>
    </row>
    <row r="4923" spans="1:19">
      <c r="A4923" t="s">
        <v>4997</v>
      </c>
      <c r="B4923" t="s">
        <v>30</v>
      </c>
      <c r="C4923" s="4">
        <v>33</v>
      </c>
      <c r="D4923" t="s">
        <v>24</v>
      </c>
      <c r="E4923" t="s">
        <v>43</v>
      </c>
      <c r="F4923" t="s">
        <v>36</v>
      </c>
      <c r="G4923" t="s">
        <v>17</v>
      </c>
      <c r="H4923" t="s">
        <v>67</v>
      </c>
      <c r="I4923" s="9">
        <v>45673</v>
      </c>
      <c r="J4923" s="9">
        <v>45694</v>
      </c>
      <c r="K4923" s="9">
        <v>45699</v>
      </c>
      <c r="L4923" t="s">
        <v>38</v>
      </c>
      <c r="M4923" s="5"/>
      <c r="P4923" s="4">
        <v>4</v>
      </c>
      <c r="Q4923" t="s">
        <v>21</v>
      </c>
      <c r="R4923" s="10" t="str">
        <f t="shared" si="152"/>
        <v>28-33</v>
      </c>
      <c r="S4923">
        <f t="shared" si="153"/>
        <v>26</v>
      </c>
    </row>
    <row r="4924" spans="1:19">
      <c r="A4924" t="s">
        <v>4998</v>
      </c>
      <c r="B4924" t="s">
        <v>30</v>
      </c>
      <c r="C4924" s="4">
        <v>33</v>
      </c>
      <c r="D4924" t="s">
        <v>14</v>
      </c>
      <c r="E4924" t="s">
        <v>15</v>
      </c>
      <c r="F4924" t="s">
        <v>31</v>
      </c>
      <c r="G4924" t="s">
        <v>17</v>
      </c>
      <c r="H4924" t="s">
        <v>18</v>
      </c>
      <c r="I4924" s="9">
        <v>45673</v>
      </c>
      <c r="J4924" s="9">
        <v>45683</v>
      </c>
      <c r="K4924" s="9">
        <v>45689</v>
      </c>
      <c r="L4924" t="s">
        <v>38</v>
      </c>
      <c r="M4924" s="5"/>
      <c r="P4924" s="5"/>
      <c r="Q4924" t="s">
        <v>21</v>
      </c>
      <c r="R4924" s="10" t="str">
        <f t="shared" si="152"/>
        <v>28-33</v>
      </c>
      <c r="S4924">
        <f t="shared" si="153"/>
        <v>16</v>
      </c>
    </row>
    <row r="4925" spans="1:19">
      <c r="A4925" t="s">
        <v>4999</v>
      </c>
      <c r="B4925" t="s">
        <v>30</v>
      </c>
      <c r="C4925" s="4">
        <v>40</v>
      </c>
      <c r="D4925" t="s">
        <v>14</v>
      </c>
      <c r="E4925" t="s">
        <v>15</v>
      </c>
      <c r="F4925" t="s">
        <v>78</v>
      </c>
      <c r="G4925" t="s">
        <v>32</v>
      </c>
      <c r="H4925" t="s">
        <v>37</v>
      </c>
      <c r="I4925" s="9">
        <v>45673</v>
      </c>
      <c r="J4925" s="9">
        <v>45692</v>
      </c>
      <c r="K4925" s="9">
        <v>45699</v>
      </c>
      <c r="L4925" t="s">
        <v>19</v>
      </c>
      <c r="M4925" s="4">
        <v>64300</v>
      </c>
      <c r="N4925">
        <v>4.3</v>
      </c>
      <c r="O4925" t="s">
        <v>20</v>
      </c>
      <c r="P4925" s="4">
        <v>3</v>
      </c>
      <c r="Q4925" t="s">
        <v>28</v>
      </c>
      <c r="R4925" s="10" t="str">
        <f t="shared" si="152"/>
        <v>40-45</v>
      </c>
      <c r="S4925">
        <f t="shared" si="153"/>
        <v>26</v>
      </c>
    </row>
    <row r="4926" spans="1:19">
      <c r="A4926" t="s">
        <v>5000</v>
      </c>
      <c r="B4926" t="s">
        <v>13</v>
      </c>
      <c r="C4926" s="4">
        <v>23</v>
      </c>
      <c r="D4926" t="s">
        <v>14</v>
      </c>
      <c r="E4926" t="s">
        <v>65</v>
      </c>
      <c r="F4926" t="s">
        <v>44</v>
      </c>
      <c r="G4926" t="s">
        <v>66</v>
      </c>
      <c r="H4926" t="s">
        <v>18</v>
      </c>
      <c r="I4926" s="9">
        <v>45674</v>
      </c>
      <c r="J4926" s="9">
        <v>45690</v>
      </c>
      <c r="K4926" s="9">
        <v>45696</v>
      </c>
      <c r="L4926" t="s">
        <v>19</v>
      </c>
      <c r="M4926" s="4">
        <v>73824</v>
      </c>
      <c r="N4926">
        <v>4.4000000000000004</v>
      </c>
      <c r="O4926" t="s">
        <v>20</v>
      </c>
      <c r="P4926" s="4">
        <v>3</v>
      </c>
      <c r="Q4926" t="s">
        <v>28</v>
      </c>
      <c r="R4926" s="10" t="str">
        <f t="shared" si="152"/>
        <v>22-27</v>
      </c>
      <c r="S4926">
        <f t="shared" si="153"/>
        <v>22</v>
      </c>
    </row>
    <row r="4927" spans="1:19">
      <c r="A4927" t="s">
        <v>5001</v>
      </c>
      <c r="B4927" t="s">
        <v>13</v>
      </c>
      <c r="C4927" s="4">
        <v>22</v>
      </c>
      <c r="D4927" t="s">
        <v>14</v>
      </c>
      <c r="E4927" t="s">
        <v>65</v>
      </c>
      <c r="F4927" t="s">
        <v>61</v>
      </c>
      <c r="G4927" t="s">
        <v>27</v>
      </c>
      <c r="H4927" t="s">
        <v>37</v>
      </c>
      <c r="I4927" s="9">
        <v>45674</v>
      </c>
      <c r="J4927" s="9">
        <v>45686</v>
      </c>
      <c r="K4927" s="9">
        <v>45698</v>
      </c>
      <c r="L4927" t="s">
        <v>19</v>
      </c>
      <c r="M4927" s="5"/>
      <c r="O4927" t="s">
        <v>45</v>
      </c>
      <c r="P4927" s="4">
        <v>4</v>
      </c>
      <c r="Q4927" t="s">
        <v>28</v>
      </c>
      <c r="R4927" s="10" t="str">
        <f t="shared" si="152"/>
        <v>22-27</v>
      </c>
      <c r="S4927">
        <f t="shared" si="153"/>
        <v>24</v>
      </c>
    </row>
    <row r="4928" spans="1:19">
      <c r="A4928" t="s">
        <v>5002</v>
      </c>
      <c r="B4928" t="s">
        <v>13</v>
      </c>
      <c r="C4928" s="4">
        <v>49</v>
      </c>
      <c r="D4928" t="s">
        <v>40</v>
      </c>
      <c r="E4928" t="s">
        <v>253</v>
      </c>
      <c r="F4928" t="s">
        <v>31</v>
      </c>
      <c r="G4928" t="s">
        <v>27</v>
      </c>
      <c r="H4928" t="s">
        <v>37</v>
      </c>
      <c r="I4928" s="9">
        <v>45674</v>
      </c>
      <c r="J4928" s="9">
        <v>45696</v>
      </c>
      <c r="K4928" s="9">
        <v>45706</v>
      </c>
      <c r="L4928" t="s">
        <v>19</v>
      </c>
      <c r="M4928" s="4">
        <v>78252</v>
      </c>
      <c r="N4928">
        <v>4.8</v>
      </c>
      <c r="O4928" t="s">
        <v>20</v>
      </c>
      <c r="P4928" s="4">
        <v>4</v>
      </c>
      <c r="Q4928" t="s">
        <v>28</v>
      </c>
      <c r="R4928" s="10" t="str">
        <f t="shared" si="152"/>
        <v>46-51</v>
      </c>
      <c r="S4928">
        <f t="shared" si="153"/>
        <v>32</v>
      </c>
    </row>
    <row r="4929" spans="1:19">
      <c r="A4929" t="s">
        <v>5003</v>
      </c>
      <c r="B4929" t="s">
        <v>13</v>
      </c>
      <c r="C4929" s="4">
        <v>25</v>
      </c>
      <c r="D4929" t="s">
        <v>14</v>
      </c>
      <c r="E4929" t="s">
        <v>15</v>
      </c>
      <c r="F4929" t="s">
        <v>96</v>
      </c>
      <c r="G4929" t="s">
        <v>17</v>
      </c>
      <c r="H4929" t="s">
        <v>48</v>
      </c>
      <c r="I4929" s="9">
        <v>45674</v>
      </c>
      <c r="J4929" s="9">
        <v>45688</v>
      </c>
      <c r="K4929" s="9">
        <v>45695</v>
      </c>
      <c r="L4929" t="s">
        <v>19</v>
      </c>
      <c r="M4929" s="4">
        <v>58712</v>
      </c>
      <c r="N4929">
        <v>3.9</v>
      </c>
      <c r="O4929" t="s">
        <v>20</v>
      </c>
      <c r="P4929" s="4">
        <v>4</v>
      </c>
      <c r="Q4929" t="s">
        <v>21</v>
      </c>
      <c r="R4929" s="10" t="str">
        <f t="shared" si="152"/>
        <v>22-27</v>
      </c>
      <c r="S4929">
        <f t="shared" si="153"/>
        <v>21</v>
      </c>
    </row>
    <row r="4930" spans="1:19">
      <c r="A4930" t="s">
        <v>5004</v>
      </c>
      <c r="B4930" t="s">
        <v>30</v>
      </c>
      <c r="C4930" s="4">
        <v>23</v>
      </c>
      <c r="D4930" t="s">
        <v>14</v>
      </c>
      <c r="E4930" t="s">
        <v>65</v>
      </c>
      <c r="F4930" t="s">
        <v>50</v>
      </c>
      <c r="G4930" t="s">
        <v>27</v>
      </c>
      <c r="H4930" t="s">
        <v>51</v>
      </c>
      <c r="I4930" s="9">
        <v>45674</v>
      </c>
      <c r="J4930" s="9">
        <v>45685</v>
      </c>
      <c r="K4930" s="9">
        <v>45693</v>
      </c>
      <c r="L4930" t="s">
        <v>19</v>
      </c>
      <c r="M4930" s="4">
        <v>49958</v>
      </c>
      <c r="N4930">
        <v>3.8</v>
      </c>
      <c r="O4930" t="s">
        <v>20</v>
      </c>
      <c r="P4930" s="4">
        <v>5</v>
      </c>
      <c r="Q4930" t="s">
        <v>21</v>
      </c>
      <c r="R4930" s="10" t="str">
        <f t="shared" si="152"/>
        <v>22-27</v>
      </c>
      <c r="S4930">
        <f t="shared" si="153"/>
        <v>19</v>
      </c>
    </row>
    <row r="4931" spans="1:19">
      <c r="A4931" t="s">
        <v>5005</v>
      </c>
      <c r="B4931" t="s">
        <v>23</v>
      </c>
      <c r="C4931" s="4">
        <v>31</v>
      </c>
      <c r="D4931" t="s">
        <v>14</v>
      </c>
      <c r="E4931" t="s">
        <v>15</v>
      </c>
      <c r="F4931" t="s">
        <v>61</v>
      </c>
      <c r="G4931" t="s">
        <v>27</v>
      </c>
      <c r="H4931" t="s">
        <v>18</v>
      </c>
      <c r="I4931" s="9">
        <v>45674</v>
      </c>
      <c r="J4931" s="9">
        <v>45691</v>
      </c>
      <c r="K4931" s="9">
        <v>45695</v>
      </c>
      <c r="L4931" t="s">
        <v>19</v>
      </c>
      <c r="M4931" s="4">
        <v>67003</v>
      </c>
      <c r="N4931">
        <v>4.5999999999999996</v>
      </c>
      <c r="O4931" t="s">
        <v>20</v>
      </c>
      <c r="P4931" s="4">
        <v>2</v>
      </c>
      <c r="Q4931" t="s">
        <v>21</v>
      </c>
      <c r="R4931" s="10" t="str">
        <f t="shared" ref="R4931:R4994" si="154">IF(AND(C4931&gt;=22,C4931&lt;=27),"22-27",
 IF(AND(C4931&gt;=28,C4931&lt;=33),"28-33",
 IF(AND(C4931&gt;=34,C4931&lt;=39),"34-39",
 IF(AND(C4931&gt;=40,C4931&lt;=45),"40-45",
 IF(AND(C4931&gt;=46,C4931&lt;=51),"46-51",
 IF(AND(C4931&gt;=52,C4931&lt;=57),"52-57","Other"))))))</f>
        <v>28-33</v>
      </c>
      <c r="S4931">
        <f t="shared" ref="S4931:S4994" si="155">K4931-I4931</f>
        <v>21</v>
      </c>
    </row>
    <row r="4932" spans="1:19">
      <c r="A4932" t="s">
        <v>5006</v>
      </c>
      <c r="B4932" t="s">
        <v>13</v>
      </c>
      <c r="C4932" s="4">
        <v>38</v>
      </c>
      <c r="D4932" t="s">
        <v>14</v>
      </c>
      <c r="E4932" t="s">
        <v>65</v>
      </c>
      <c r="F4932" t="s">
        <v>61</v>
      </c>
      <c r="G4932" t="s">
        <v>27</v>
      </c>
      <c r="H4932" t="s">
        <v>51</v>
      </c>
      <c r="I4932" s="9">
        <v>45674</v>
      </c>
      <c r="J4932" s="9">
        <v>45690</v>
      </c>
      <c r="K4932" s="9">
        <v>45700</v>
      </c>
      <c r="L4932" t="s">
        <v>19</v>
      </c>
      <c r="M4932" s="5"/>
      <c r="O4932" t="s">
        <v>20</v>
      </c>
      <c r="P4932" s="4">
        <v>4</v>
      </c>
      <c r="Q4932" t="s">
        <v>28</v>
      </c>
      <c r="R4932" s="10" t="str">
        <f t="shared" si="154"/>
        <v>34-39</v>
      </c>
      <c r="S4932">
        <f t="shared" si="155"/>
        <v>26</v>
      </c>
    </row>
    <row r="4933" spans="1:19">
      <c r="A4933" t="s">
        <v>5007</v>
      </c>
      <c r="B4933" t="s">
        <v>13</v>
      </c>
      <c r="C4933" s="4">
        <v>31</v>
      </c>
      <c r="D4933" t="s">
        <v>34</v>
      </c>
      <c r="E4933" t="s">
        <v>35</v>
      </c>
      <c r="F4933" t="s">
        <v>78</v>
      </c>
      <c r="G4933" t="s">
        <v>17</v>
      </c>
      <c r="H4933" t="s">
        <v>51</v>
      </c>
      <c r="I4933" s="9">
        <v>45674</v>
      </c>
      <c r="J4933" s="9">
        <v>45694</v>
      </c>
      <c r="K4933" s="9">
        <v>45702</v>
      </c>
      <c r="L4933" t="s">
        <v>19</v>
      </c>
      <c r="M4933" s="4">
        <v>46638</v>
      </c>
      <c r="N4933">
        <v>4.7</v>
      </c>
      <c r="O4933" t="s">
        <v>20</v>
      </c>
      <c r="P4933" s="4">
        <v>5</v>
      </c>
      <c r="Q4933" t="s">
        <v>21</v>
      </c>
      <c r="R4933" s="10" t="str">
        <f t="shared" si="154"/>
        <v>28-33</v>
      </c>
      <c r="S4933">
        <f t="shared" si="155"/>
        <v>28</v>
      </c>
    </row>
    <row r="4934" spans="1:19">
      <c r="A4934" t="s">
        <v>5008</v>
      </c>
      <c r="B4934" t="s">
        <v>23</v>
      </c>
      <c r="C4934" s="4">
        <v>25</v>
      </c>
      <c r="D4934" t="s">
        <v>40</v>
      </c>
      <c r="E4934" t="s">
        <v>41</v>
      </c>
      <c r="F4934" t="s">
        <v>16</v>
      </c>
      <c r="G4934" t="s">
        <v>17</v>
      </c>
      <c r="H4934" t="s">
        <v>18</v>
      </c>
      <c r="I4934" s="9">
        <v>45674</v>
      </c>
      <c r="J4934" s="9">
        <v>45687</v>
      </c>
      <c r="K4934" s="9">
        <v>45697</v>
      </c>
      <c r="L4934" t="s">
        <v>145</v>
      </c>
      <c r="M4934" s="5"/>
      <c r="P4934" s="4">
        <v>4</v>
      </c>
      <c r="Q4934" t="s">
        <v>28</v>
      </c>
      <c r="R4934" s="10" t="str">
        <f t="shared" si="154"/>
        <v>22-27</v>
      </c>
      <c r="S4934">
        <f t="shared" si="155"/>
        <v>23</v>
      </c>
    </row>
    <row r="4935" spans="1:19">
      <c r="A4935" t="s">
        <v>5009</v>
      </c>
      <c r="B4935" t="s">
        <v>13</v>
      </c>
      <c r="C4935" s="4">
        <v>23</v>
      </c>
      <c r="D4935" t="s">
        <v>58</v>
      </c>
      <c r="E4935" t="s">
        <v>111</v>
      </c>
      <c r="F4935" t="s">
        <v>26</v>
      </c>
      <c r="G4935" t="s">
        <v>66</v>
      </c>
      <c r="H4935" t="s">
        <v>51</v>
      </c>
      <c r="I4935" s="9">
        <v>45675</v>
      </c>
      <c r="J4935" s="9">
        <v>45697</v>
      </c>
      <c r="K4935" s="9">
        <v>45709</v>
      </c>
      <c r="L4935" t="s">
        <v>38</v>
      </c>
      <c r="M4935" s="5"/>
      <c r="P4935" s="4">
        <v>1</v>
      </c>
      <c r="Q4935" t="s">
        <v>63</v>
      </c>
      <c r="R4935" s="10" t="str">
        <f t="shared" si="154"/>
        <v>22-27</v>
      </c>
      <c r="S4935">
        <f t="shared" si="155"/>
        <v>34</v>
      </c>
    </row>
    <row r="4936" spans="1:19">
      <c r="A4936" t="s">
        <v>5010</v>
      </c>
      <c r="B4936" t="s">
        <v>13</v>
      </c>
      <c r="C4936" s="4">
        <v>22</v>
      </c>
      <c r="D4936" t="s">
        <v>14</v>
      </c>
      <c r="E4936" t="s">
        <v>15</v>
      </c>
      <c r="F4936" t="s">
        <v>44</v>
      </c>
      <c r="G4936" t="s">
        <v>17</v>
      </c>
      <c r="H4936" t="s">
        <v>18</v>
      </c>
      <c r="I4936" s="9">
        <v>45675</v>
      </c>
      <c r="J4936" s="9">
        <v>45693</v>
      </c>
      <c r="K4936" s="9">
        <v>45703</v>
      </c>
      <c r="L4936" t="s">
        <v>19</v>
      </c>
      <c r="M4936" s="5"/>
      <c r="O4936" t="s">
        <v>20</v>
      </c>
      <c r="P4936" s="4">
        <v>2</v>
      </c>
      <c r="Q4936" t="s">
        <v>63</v>
      </c>
      <c r="R4936" s="10" t="str">
        <f t="shared" si="154"/>
        <v>22-27</v>
      </c>
      <c r="S4936">
        <f t="shared" si="155"/>
        <v>28</v>
      </c>
    </row>
    <row r="4937" spans="1:19">
      <c r="A4937" t="s">
        <v>5011</v>
      </c>
      <c r="B4937" t="s">
        <v>13</v>
      </c>
      <c r="C4937" s="4">
        <v>32</v>
      </c>
      <c r="D4937" t="s">
        <v>24</v>
      </c>
      <c r="E4937" t="s">
        <v>43</v>
      </c>
      <c r="F4937" t="s">
        <v>26</v>
      </c>
      <c r="G4937" t="s">
        <v>17</v>
      </c>
      <c r="H4937" t="s">
        <v>37</v>
      </c>
      <c r="I4937" s="9">
        <v>45675</v>
      </c>
      <c r="J4937" s="9">
        <v>45688</v>
      </c>
      <c r="K4937" s="9">
        <v>45699</v>
      </c>
      <c r="L4937" t="s">
        <v>19</v>
      </c>
      <c r="M4937" s="4">
        <v>64308</v>
      </c>
      <c r="N4937">
        <v>4.3</v>
      </c>
      <c r="O4937" t="s">
        <v>20</v>
      </c>
      <c r="P4937" s="4">
        <v>5</v>
      </c>
      <c r="Q4937" t="s">
        <v>21</v>
      </c>
      <c r="R4937" s="10" t="str">
        <f t="shared" si="154"/>
        <v>28-33</v>
      </c>
      <c r="S4937">
        <f t="shared" si="155"/>
        <v>24</v>
      </c>
    </row>
    <row r="4938" spans="1:19">
      <c r="A4938" t="s">
        <v>5012</v>
      </c>
      <c r="B4938" t="s">
        <v>23</v>
      </c>
      <c r="C4938" s="4">
        <v>27</v>
      </c>
      <c r="D4938" t="s">
        <v>129</v>
      </c>
      <c r="E4938" t="s">
        <v>130</v>
      </c>
      <c r="F4938" t="s">
        <v>36</v>
      </c>
      <c r="G4938" t="s">
        <v>17</v>
      </c>
      <c r="H4938" t="s">
        <v>48</v>
      </c>
      <c r="I4938" s="9">
        <v>45675</v>
      </c>
      <c r="J4938" s="9">
        <v>45693</v>
      </c>
      <c r="K4938" s="9">
        <v>45704</v>
      </c>
      <c r="L4938" t="s">
        <v>19</v>
      </c>
      <c r="M4938" s="4">
        <v>57296</v>
      </c>
      <c r="N4938">
        <v>5</v>
      </c>
      <c r="O4938" t="s">
        <v>45</v>
      </c>
      <c r="P4938" s="4">
        <v>5</v>
      </c>
      <c r="Q4938" t="s">
        <v>28</v>
      </c>
      <c r="R4938" s="10" t="str">
        <f t="shared" si="154"/>
        <v>22-27</v>
      </c>
      <c r="S4938">
        <f t="shared" si="155"/>
        <v>29</v>
      </c>
    </row>
    <row r="4939" spans="1:19">
      <c r="A4939" t="s">
        <v>5013</v>
      </c>
      <c r="B4939" t="s">
        <v>13</v>
      </c>
      <c r="C4939" s="4">
        <v>28</v>
      </c>
      <c r="D4939" t="s">
        <v>24</v>
      </c>
      <c r="E4939" t="s">
        <v>43</v>
      </c>
      <c r="F4939" t="s">
        <v>86</v>
      </c>
      <c r="G4939" t="s">
        <v>27</v>
      </c>
      <c r="H4939" t="s">
        <v>37</v>
      </c>
      <c r="I4939" s="9">
        <v>45675</v>
      </c>
      <c r="J4939" s="9">
        <v>45687</v>
      </c>
      <c r="K4939" s="9">
        <v>45696</v>
      </c>
      <c r="L4939" t="s">
        <v>145</v>
      </c>
      <c r="M4939" s="5"/>
      <c r="P4939" s="4">
        <v>5</v>
      </c>
      <c r="Q4939" t="s">
        <v>21</v>
      </c>
      <c r="R4939" s="10" t="str">
        <f t="shared" si="154"/>
        <v>28-33</v>
      </c>
      <c r="S4939">
        <f t="shared" si="155"/>
        <v>21</v>
      </c>
    </row>
    <row r="4940" spans="1:19">
      <c r="A4940" t="s">
        <v>5014</v>
      </c>
      <c r="B4940" t="s">
        <v>30</v>
      </c>
      <c r="C4940" s="4">
        <v>23</v>
      </c>
      <c r="D4940" t="s">
        <v>24</v>
      </c>
      <c r="E4940" t="s">
        <v>43</v>
      </c>
      <c r="F4940" t="s">
        <v>73</v>
      </c>
      <c r="G4940" t="s">
        <v>27</v>
      </c>
      <c r="H4940" t="s">
        <v>37</v>
      </c>
      <c r="I4940" s="9">
        <v>45676</v>
      </c>
      <c r="J4940" s="9">
        <v>45696</v>
      </c>
      <c r="K4940" s="9">
        <v>45702</v>
      </c>
      <c r="L4940" t="s">
        <v>19</v>
      </c>
      <c r="M4940" s="4">
        <v>218806</v>
      </c>
      <c r="N4940">
        <v>4.9000000000000004</v>
      </c>
      <c r="O4940" t="s">
        <v>20</v>
      </c>
      <c r="P4940" s="4">
        <v>4</v>
      </c>
      <c r="Q4940" t="s">
        <v>28</v>
      </c>
      <c r="R4940" s="10" t="str">
        <f t="shared" si="154"/>
        <v>22-27</v>
      </c>
      <c r="S4940">
        <f t="shared" si="155"/>
        <v>26</v>
      </c>
    </row>
    <row r="4941" spans="1:19">
      <c r="A4941" t="s">
        <v>5015</v>
      </c>
      <c r="B4941" t="s">
        <v>30</v>
      </c>
      <c r="C4941" s="4">
        <v>35</v>
      </c>
      <c r="D4941" t="s">
        <v>24</v>
      </c>
      <c r="E4941" t="s">
        <v>43</v>
      </c>
      <c r="F4941" t="s">
        <v>31</v>
      </c>
      <c r="G4941" t="s">
        <v>69</v>
      </c>
      <c r="H4941" t="s">
        <v>37</v>
      </c>
      <c r="I4941" s="9">
        <v>45676</v>
      </c>
      <c r="J4941" s="9">
        <v>45695</v>
      </c>
      <c r="K4941" s="9">
        <v>45703</v>
      </c>
      <c r="L4941" t="s">
        <v>19</v>
      </c>
      <c r="M4941" s="4">
        <v>69653</v>
      </c>
      <c r="N4941">
        <v>4.0999999999999996</v>
      </c>
      <c r="O4941" t="s">
        <v>20</v>
      </c>
      <c r="P4941" s="4">
        <v>3</v>
      </c>
      <c r="Q4941" t="s">
        <v>28</v>
      </c>
      <c r="R4941" s="10" t="str">
        <f t="shared" si="154"/>
        <v>34-39</v>
      </c>
      <c r="S4941">
        <f t="shared" si="155"/>
        <v>27</v>
      </c>
    </row>
    <row r="4942" spans="1:19">
      <c r="A4942" t="s">
        <v>5016</v>
      </c>
      <c r="B4942" t="s">
        <v>13</v>
      </c>
      <c r="C4942" s="4">
        <v>37</v>
      </c>
      <c r="D4942" t="s">
        <v>14</v>
      </c>
      <c r="E4942" t="s">
        <v>15</v>
      </c>
      <c r="F4942" t="s">
        <v>16</v>
      </c>
      <c r="G4942" t="s">
        <v>27</v>
      </c>
      <c r="H4942" t="s">
        <v>48</v>
      </c>
      <c r="I4942" s="9">
        <v>45676</v>
      </c>
      <c r="J4942" s="9">
        <v>45691</v>
      </c>
      <c r="K4942" s="9">
        <v>45695</v>
      </c>
      <c r="L4942" t="s">
        <v>75</v>
      </c>
      <c r="M4942" s="5"/>
      <c r="P4942" s="4">
        <v>5</v>
      </c>
      <c r="Q4942" t="s">
        <v>28</v>
      </c>
      <c r="R4942" s="10" t="str">
        <f t="shared" si="154"/>
        <v>34-39</v>
      </c>
      <c r="S4942">
        <f t="shared" si="155"/>
        <v>19</v>
      </c>
    </row>
    <row r="4943" spans="1:19">
      <c r="A4943" t="s">
        <v>5017</v>
      </c>
      <c r="B4943" t="s">
        <v>13</v>
      </c>
      <c r="C4943" s="4">
        <v>35</v>
      </c>
      <c r="D4943" t="s">
        <v>34</v>
      </c>
      <c r="E4943" t="s">
        <v>47</v>
      </c>
      <c r="F4943" t="s">
        <v>86</v>
      </c>
      <c r="G4943" t="s">
        <v>27</v>
      </c>
      <c r="H4943" t="s">
        <v>37</v>
      </c>
      <c r="I4943" s="9">
        <v>45677</v>
      </c>
      <c r="J4943" s="9">
        <v>45689</v>
      </c>
      <c r="K4943" s="9">
        <v>45694</v>
      </c>
      <c r="L4943" t="s">
        <v>38</v>
      </c>
      <c r="M4943" s="5"/>
      <c r="P4943" s="4">
        <v>5</v>
      </c>
      <c r="Q4943" t="s">
        <v>21</v>
      </c>
      <c r="R4943" s="10" t="str">
        <f t="shared" si="154"/>
        <v>34-39</v>
      </c>
      <c r="S4943">
        <f t="shared" si="155"/>
        <v>17</v>
      </c>
    </row>
    <row r="4944" spans="1:19">
      <c r="A4944" t="s">
        <v>5018</v>
      </c>
      <c r="B4944" t="s">
        <v>30</v>
      </c>
      <c r="C4944" s="4">
        <v>26</v>
      </c>
      <c r="D4944" t="s">
        <v>24</v>
      </c>
      <c r="E4944" t="s">
        <v>43</v>
      </c>
      <c r="F4944" t="s">
        <v>26</v>
      </c>
      <c r="G4944" t="s">
        <v>27</v>
      </c>
      <c r="H4944" t="s">
        <v>18</v>
      </c>
      <c r="I4944" s="9">
        <v>45677</v>
      </c>
      <c r="J4944" s="9">
        <v>45688</v>
      </c>
      <c r="K4944" s="9">
        <v>45696</v>
      </c>
      <c r="L4944" t="s">
        <v>19</v>
      </c>
      <c r="M4944" s="4">
        <v>71900</v>
      </c>
      <c r="N4944">
        <v>4.9000000000000004</v>
      </c>
      <c r="O4944" t="s">
        <v>20</v>
      </c>
      <c r="P4944" s="4">
        <v>5</v>
      </c>
      <c r="Q4944" t="s">
        <v>28</v>
      </c>
      <c r="R4944" s="10" t="str">
        <f t="shared" si="154"/>
        <v>22-27</v>
      </c>
      <c r="S4944">
        <f t="shared" si="155"/>
        <v>19</v>
      </c>
    </row>
    <row r="4945" spans="1:19">
      <c r="A4945" t="s">
        <v>5019</v>
      </c>
      <c r="B4945" t="s">
        <v>13</v>
      </c>
      <c r="C4945" s="4">
        <v>23</v>
      </c>
      <c r="D4945" t="s">
        <v>24</v>
      </c>
      <c r="E4945" t="s">
        <v>43</v>
      </c>
      <c r="F4945" t="s">
        <v>61</v>
      </c>
      <c r="G4945" t="s">
        <v>27</v>
      </c>
      <c r="H4945" t="s">
        <v>18</v>
      </c>
      <c r="I4945" s="9">
        <v>45677</v>
      </c>
      <c r="J4945" s="9">
        <v>45695</v>
      </c>
      <c r="K4945" s="9">
        <v>45707</v>
      </c>
      <c r="L4945" t="s">
        <v>19</v>
      </c>
      <c r="M4945" s="4">
        <v>61505</v>
      </c>
      <c r="N4945">
        <v>4.0999999999999996</v>
      </c>
      <c r="O4945" t="s">
        <v>20</v>
      </c>
      <c r="P4945" s="5"/>
      <c r="Q4945" t="s">
        <v>21</v>
      </c>
      <c r="R4945" s="10" t="str">
        <f t="shared" si="154"/>
        <v>22-27</v>
      </c>
      <c r="S4945">
        <f t="shared" si="155"/>
        <v>30</v>
      </c>
    </row>
    <row r="4946" spans="1:19">
      <c r="A4946" t="s">
        <v>5020</v>
      </c>
      <c r="B4946" t="s">
        <v>30</v>
      </c>
      <c r="C4946" s="4">
        <v>41</v>
      </c>
      <c r="D4946" t="s">
        <v>14</v>
      </c>
      <c r="E4946" t="s">
        <v>65</v>
      </c>
      <c r="F4946" t="s">
        <v>53</v>
      </c>
      <c r="G4946" t="s">
        <v>27</v>
      </c>
      <c r="H4946" t="s">
        <v>18</v>
      </c>
      <c r="I4946" s="9">
        <v>45677</v>
      </c>
      <c r="J4946" s="9">
        <v>45690</v>
      </c>
      <c r="K4946" s="9">
        <v>45698</v>
      </c>
      <c r="L4946" t="s">
        <v>19</v>
      </c>
      <c r="M4946" s="4">
        <v>54937</v>
      </c>
      <c r="N4946">
        <v>3.9</v>
      </c>
      <c r="O4946" t="s">
        <v>20</v>
      </c>
      <c r="P4946" s="5"/>
      <c r="Q4946" t="s">
        <v>21</v>
      </c>
      <c r="R4946" s="10" t="str">
        <f t="shared" si="154"/>
        <v>40-45</v>
      </c>
      <c r="S4946">
        <f t="shared" si="155"/>
        <v>21</v>
      </c>
    </row>
    <row r="4947" spans="1:19">
      <c r="A4947" t="s">
        <v>5021</v>
      </c>
      <c r="B4947" t="s">
        <v>23</v>
      </c>
      <c r="C4947" s="4">
        <v>28</v>
      </c>
      <c r="D4947" t="s">
        <v>24</v>
      </c>
      <c r="E4947" t="s">
        <v>25</v>
      </c>
      <c r="F4947" t="s">
        <v>50</v>
      </c>
      <c r="G4947" t="s">
        <v>17</v>
      </c>
      <c r="H4947" t="s">
        <v>37</v>
      </c>
      <c r="I4947" s="9">
        <v>45678</v>
      </c>
      <c r="J4947" s="9">
        <v>45691</v>
      </c>
      <c r="K4947" s="9">
        <v>45698</v>
      </c>
      <c r="L4947" t="s">
        <v>19</v>
      </c>
      <c r="M4947" s="4">
        <v>52236</v>
      </c>
      <c r="N4947">
        <v>4.7</v>
      </c>
      <c r="O4947" t="s">
        <v>20</v>
      </c>
      <c r="P4947" s="5"/>
      <c r="Q4947" t="s">
        <v>28</v>
      </c>
      <c r="R4947" s="10" t="str">
        <f t="shared" si="154"/>
        <v>28-33</v>
      </c>
      <c r="S4947">
        <f t="shared" si="155"/>
        <v>20</v>
      </c>
    </row>
    <row r="4948" spans="1:19">
      <c r="A4948" t="s">
        <v>5022</v>
      </c>
      <c r="B4948" t="s">
        <v>30</v>
      </c>
      <c r="C4948" s="4">
        <v>37</v>
      </c>
      <c r="D4948" t="s">
        <v>24</v>
      </c>
      <c r="E4948" t="s">
        <v>43</v>
      </c>
      <c r="F4948" t="s">
        <v>44</v>
      </c>
      <c r="G4948" t="s">
        <v>27</v>
      </c>
      <c r="H4948" t="s">
        <v>18</v>
      </c>
      <c r="I4948" s="9">
        <v>45678</v>
      </c>
      <c r="J4948" s="9">
        <v>45689</v>
      </c>
      <c r="K4948" s="9">
        <v>45694</v>
      </c>
      <c r="L4948" t="s">
        <v>19</v>
      </c>
      <c r="M4948" s="4">
        <v>65010</v>
      </c>
      <c r="N4948">
        <v>4.4000000000000004</v>
      </c>
      <c r="O4948" t="s">
        <v>20</v>
      </c>
      <c r="P4948" s="4">
        <v>4</v>
      </c>
      <c r="Q4948" t="s">
        <v>28</v>
      </c>
      <c r="R4948" s="10" t="str">
        <f t="shared" si="154"/>
        <v>34-39</v>
      </c>
      <c r="S4948">
        <f t="shared" si="155"/>
        <v>16</v>
      </c>
    </row>
    <row r="4949" spans="1:19">
      <c r="A4949" t="s">
        <v>5023</v>
      </c>
      <c r="B4949" t="s">
        <v>30</v>
      </c>
      <c r="C4949" s="4">
        <v>24</v>
      </c>
      <c r="D4949" t="s">
        <v>58</v>
      </c>
      <c r="E4949" t="s">
        <v>59</v>
      </c>
      <c r="F4949" t="s">
        <v>44</v>
      </c>
      <c r="G4949" t="s">
        <v>27</v>
      </c>
      <c r="H4949" t="s">
        <v>67</v>
      </c>
      <c r="I4949" s="9">
        <v>45679</v>
      </c>
      <c r="J4949" s="9">
        <v>45694</v>
      </c>
      <c r="K4949" s="9">
        <v>45698</v>
      </c>
      <c r="L4949" t="s">
        <v>56</v>
      </c>
      <c r="M4949" s="5"/>
      <c r="P4949" s="4">
        <v>4</v>
      </c>
      <c r="Q4949" t="s">
        <v>28</v>
      </c>
      <c r="R4949" s="10" t="str">
        <f t="shared" si="154"/>
        <v>22-27</v>
      </c>
      <c r="S4949">
        <f t="shared" si="155"/>
        <v>19</v>
      </c>
    </row>
    <row r="4950" spans="1:19">
      <c r="A4950" t="s">
        <v>5024</v>
      </c>
      <c r="B4950" t="s">
        <v>30</v>
      </c>
      <c r="C4950" s="4">
        <v>25</v>
      </c>
      <c r="D4950" t="s">
        <v>14</v>
      </c>
      <c r="E4950" t="s">
        <v>15</v>
      </c>
      <c r="F4950" t="s">
        <v>36</v>
      </c>
      <c r="G4950" t="s">
        <v>32</v>
      </c>
      <c r="H4950" t="s">
        <v>37</v>
      </c>
      <c r="I4950" s="9">
        <v>45679</v>
      </c>
      <c r="J4950" s="9">
        <v>45696</v>
      </c>
      <c r="K4950" s="9">
        <v>45706</v>
      </c>
      <c r="L4950" t="s">
        <v>38</v>
      </c>
      <c r="M4950" s="5"/>
      <c r="P4950" s="5"/>
      <c r="Q4950" t="s">
        <v>28</v>
      </c>
      <c r="R4950" s="10" t="str">
        <f t="shared" si="154"/>
        <v>22-27</v>
      </c>
      <c r="S4950">
        <f t="shared" si="155"/>
        <v>27</v>
      </c>
    </row>
    <row r="4951" spans="1:19">
      <c r="A4951" t="s">
        <v>5025</v>
      </c>
      <c r="B4951" t="s">
        <v>30</v>
      </c>
      <c r="C4951" s="4">
        <v>29</v>
      </c>
      <c r="D4951" t="s">
        <v>24</v>
      </c>
      <c r="E4951" t="s">
        <v>25</v>
      </c>
      <c r="F4951" t="s">
        <v>50</v>
      </c>
      <c r="G4951" t="s">
        <v>32</v>
      </c>
      <c r="H4951" t="s">
        <v>51</v>
      </c>
      <c r="I4951" s="9">
        <v>45679</v>
      </c>
      <c r="J4951" s="9">
        <v>45692</v>
      </c>
      <c r="K4951" s="9">
        <v>45698</v>
      </c>
      <c r="L4951" t="s">
        <v>19</v>
      </c>
      <c r="M4951" s="4">
        <v>54108</v>
      </c>
      <c r="N4951">
        <v>4.9000000000000004</v>
      </c>
      <c r="O4951" t="s">
        <v>20</v>
      </c>
      <c r="P4951" s="4">
        <v>4</v>
      </c>
      <c r="Q4951" t="s">
        <v>28</v>
      </c>
      <c r="R4951" s="10" t="str">
        <f t="shared" si="154"/>
        <v>28-33</v>
      </c>
      <c r="S4951">
        <f t="shared" si="155"/>
        <v>19</v>
      </c>
    </row>
    <row r="4952" spans="1:19">
      <c r="A4952" t="s">
        <v>5026</v>
      </c>
      <c r="B4952" t="s">
        <v>13</v>
      </c>
      <c r="C4952" s="4">
        <v>31</v>
      </c>
      <c r="D4952" t="s">
        <v>24</v>
      </c>
      <c r="E4952" t="s">
        <v>43</v>
      </c>
      <c r="F4952" t="s">
        <v>26</v>
      </c>
      <c r="G4952" t="s">
        <v>17</v>
      </c>
      <c r="H4952" t="s">
        <v>37</v>
      </c>
      <c r="I4952" s="9">
        <v>45679</v>
      </c>
      <c r="J4952" s="9">
        <v>45687</v>
      </c>
      <c r="K4952" s="9">
        <v>45693</v>
      </c>
      <c r="L4952" t="s">
        <v>38</v>
      </c>
      <c r="M4952" s="5"/>
      <c r="P4952" s="4">
        <v>4</v>
      </c>
      <c r="Q4952" t="s">
        <v>28</v>
      </c>
      <c r="R4952" s="10" t="str">
        <f t="shared" si="154"/>
        <v>28-33</v>
      </c>
      <c r="S4952">
        <f t="shared" si="155"/>
        <v>14</v>
      </c>
    </row>
    <row r="4953" spans="1:19">
      <c r="A4953" t="s">
        <v>5027</v>
      </c>
      <c r="B4953" t="s">
        <v>13</v>
      </c>
      <c r="C4953" s="4">
        <v>35</v>
      </c>
      <c r="D4953" t="s">
        <v>24</v>
      </c>
      <c r="E4953" t="s">
        <v>25</v>
      </c>
      <c r="F4953" t="s">
        <v>61</v>
      </c>
      <c r="G4953" t="s">
        <v>17</v>
      </c>
      <c r="H4953" t="s">
        <v>18</v>
      </c>
      <c r="I4953" s="9">
        <v>45679</v>
      </c>
      <c r="J4953" s="9">
        <v>45701</v>
      </c>
      <c r="K4953" s="9">
        <v>45712</v>
      </c>
      <c r="L4953" t="s">
        <v>19</v>
      </c>
      <c r="M4953" s="5"/>
      <c r="O4953" t="s">
        <v>20</v>
      </c>
      <c r="P4953" s="4">
        <v>4</v>
      </c>
      <c r="Q4953" t="s">
        <v>28</v>
      </c>
      <c r="R4953" s="10" t="str">
        <f t="shared" si="154"/>
        <v>34-39</v>
      </c>
      <c r="S4953">
        <f t="shared" si="155"/>
        <v>33</v>
      </c>
    </row>
    <row r="4954" spans="1:19">
      <c r="A4954" t="s">
        <v>5028</v>
      </c>
      <c r="B4954" t="s">
        <v>13</v>
      </c>
      <c r="C4954" s="4">
        <v>24</v>
      </c>
      <c r="D4954" t="s">
        <v>80</v>
      </c>
      <c r="E4954" t="s">
        <v>81</v>
      </c>
      <c r="F4954" t="s">
        <v>50</v>
      </c>
      <c r="G4954" t="s">
        <v>27</v>
      </c>
      <c r="H4954" t="s">
        <v>48</v>
      </c>
      <c r="I4954" s="9">
        <v>45680</v>
      </c>
      <c r="J4954" s="9">
        <v>45699</v>
      </c>
      <c r="K4954" s="9">
        <v>45705</v>
      </c>
      <c r="L4954" t="s">
        <v>19</v>
      </c>
      <c r="M4954" s="4">
        <v>58099</v>
      </c>
      <c r="N4954">
        <v>4.5</v>
      </c>
      <c r="O4954" t="s">
        <v>20</v>
      </c>
      <c r="P4954" s="4">
        <v>5</v>
      </c>
      <c r="Q4954" t="s">
        <v>28</v>
      </c>
      <c r="R4954" s="10" t="str">
        <f t="shared" si="154"/>
        <v>22-27</v>
      </c>
      <c r="S4954">
        <f t="shared" si="155"/>
        <v>25</v>
      </c>
    </row>
    <row r="4955" spans="1:19">
      <c r="A4955" t="s">
        <v>5029</v>
      </c>
      <c r="B4955" t="s">
        <v>30</v>
      </c>
      <c r="C4955" s="4">
        <v>28</v>
      </c>
      <c r="D4955" t="s">
        <v>129</v>
      </c>
      <c r="E4955" t="s">
        <v>205</v>
      </c>
      <c r="F4955" t="s">
        <v>61</v>
      </c>
      <c r="G4955" t="s">
        <v>32</v>
      </c>
      <c r="H4955" t="s">
        <v>51</v>
      </c>
      <c r="I4955" s="9">
        <v>45680</v>
      </c>
      <c r="J4955" s="9">
        <v>45690</v>
      </c>
      <c r="K4955" s="9">
        <v>45697</v>
      </c>
      <c r="L4955" t="s">
        <v>38</v>
      </c>
      <c r="M4955" s="5"/>
      <c r="P4955" s="4">
        <v>4</v>
      </c>
      <c r="Q4955" t="s">
        <v>28</v>
      </c>
      <c r="R4955" s="10" t="str">
        <f t="shared" si="154"/>
        <v>28-33</v>
      </c>
      <c r="S4955">
        <f t="shared" si="155"/>
        <v>17</v>
      </c>
    </row>
    <row r="4956" spans="1:19">
      <c r="A4956" t="s">
        <v>5030</v>
      </c>
      <c r="B4956" t="s">
        <v>13</v>
      </c>
      <c r="C4956" s="4">
        <v>25</v>
      </c>
      <c r="D4956" t="s">
        <v>14</v>
      </c>
      <c r="E4956" t="s">
        <v>15</v>
      </c>
      <c r="F4956" t="s">
        <v>61</v>
      </c>
      <c r="G4956" t="s">
        <v>17</v>
      </c>
      <c r="H4956" t="s">
        <v>37</v>
      </c>
      <c r="I4956" s="9">
        <v>45680</v>
      </c>
      <c r="J4956" s="9">
        <v>45698</v>
      </c>
      <c r="K4956" s="9">
        <v>45708</v>
      </c>
      <c r="L4956" t="s">
        <v>19</v>
      </c>
      <c r="M4956" s="4">
        <v>59792</v>
      </c>
      <c r="N4956">
        <v>4.2</v>
      </c>
      <c r="O4956" t="s">
        <v>20</v>
      </c>
      <c r="P4956" s="4">
        <v>4</v>
      </c>
      <c r="Q4956" t="s">
        <v>28</v>
      </c>
      <c r="R4956" s="10" t="str">
        <f t="shared" si="154"/>
        <v>22-27</v>
      </c>
      <c r="S4956">
        <f t="shared" si="155"/>
        <v>28</v>
      </c>
    </row>
    <row r="4957" spans="1:19">
      <c r="A4957" t="s">
        <v>5031</v>
      </c>
      <c r="B4957" t="s">
        <v>30</v>
      </c>
      <c r="C4957" s="4">
        <v>32</v>
      </c>
      <c r="D4957" t="s">
        <v>24</v>
      </c>
      <c r="E4957" t="s">
        <v>43</v>
      </c>
      <c r="F4957" t="s">
        <v>125</v>
      </c>
      <c r="G4957" t="s">
        <v>17</v>
      </c>
      <c r="H4957" t="s">
        <v>18</v>
      </c>
      <c r="I4957" s="9">
        <v>45680</v>
      </c>
      <c r="J4957" s="9">
        <v>45702</v>
      </c>
      <c r="K4957" s="9">
        <v>45708</v>
      </c>
      <c r="L4957" t="s">
        <v>19</v>
      </c>
      <c r="M4957" s="4">
        <v>147659</v>
      </c>
      <c r="N4957">
        <v>3.6</v>
      </c>
      <c r="O4957" t="s">
        <v>20</v>
      </c>
      <c r="P4957" s="5"/>
      <c r="Q4957" t="s">
        <v>28</v>
      </c>
      <c r="R4957" s="10" t="str">
        <f t="shared" si="154"/>
        <v>28-33</v>
      </c>
      <c r="S4957">
        <f t="shared" si="155"/>
        <v>28</v>
      </c>
    </row>
    <row r="4958" spans="1:19">
      <c r="A4958" t="s">
        <v>5032</v>
      </c>
      <c r="B4958" t="s">
        <v>13</v>
      </c>
      <c r="C4958" s="4">
        <v>24</v>
      </c>
      <c r="D4958" t="s">
        <v>83</v>
      </c>
      <c r="E4958" t="s">
        <v>84</v>
      </c>
      <c r="F4958" t="s">
        <v>53</v>
      </c>
      <c r="G4958" t="s">
        <v>17</v>
      </c>
      <c r="H4958" t="s">
        <v>37</v>
      </c>
      <c r="I4958" s="9">
        <v>45680</v>
      </c>
      <c r="J4958" s="9">
        <v>45688</v>
      </c>
      <c r="K4958" s="9">
        <v>45698</v>
      </c>
      <c r="L4958" t="s">
        <v>19</v>
      </c>
      <c r="M4958" s="4">
        <v>70220</v>
      </c>
      <c r="N4958">
        <v>4.7</v>
      </c>
      <c r="O4958" t="s">
        <v>20</v>
      </c>
      <c r="P4958" s="4">
        <v>2</v>
      </c>
      <c r="Q4958" t="s">
        <v>28</v>
      </c>
      <c r="R4958" s="10" t="str">
        <f t="shared" si="154"/>
        <v>22-27</v>
      </c>
      <c r="S4958">
        <f t="shared" si="155"/>
        <v>18</v>
      </c>
    </row>
    <row r="4959" spans="1:19">
      <c r="A4959" t="s">
        <v>5033</v>
      </c>
      <c r="B4959" t="s">
        <v>30</v>
      </c>
      <c r="C4959" s="4">
        <v>28</v>
      </c>
      <c r="D4959" t="s">
        <v>34</v>
      </c>
      <c r="E4959" t="s">
        <v>47</v>
      </c>
      <c r="F4959" t="s">
        <v>50</v>
      </c>
      <c r="G4959" t="s">
        <v>17</v>
      </c>
      <c r="H4959" t="s">
        <v>18</v>
      </c>
      <c r="I4959" s="9">
        <v>45680</v>
      </c>
      <c r="J4959" s="9">
        <v>45697</v>
      </c>
      <c r="K4959" s="9">
        <v>45707</v>
      </c>
      <c r="L4959" t="s">
        <v>19</v>
      </c>
      <c r="M4959" s="4">
        <v>34337</v>
      </c>
      <c r="N4959">
        <v>4.7</v>
      </c>
      <c r="O4959" t="s">
        <v>20</v>
      </c>
      <c r="P4959" s="4">
        <v>4</v>
      </c>
      <c r="Q4959" t="s">
        <v>28</v>
      </c>
      <c r="R4959" s="10" t="str">
        <f t="shared" si="154"/>
        <v>28-33</v>
      </c>
      <c r="S4959">
        <f t="shared" si="155"/>
        <v>27</v>
      </c>
    </row>
    <row r="4960" spans="1:19">
      <c r="A4960" t="s">
        <v>5034</v>
      </c>
      <c r="B4960" t="s">
        <v>13</v>
      </c>
      <c r="C4960" s="4">
        <v>31</v>
      </c>
      <c r="D4960" t="s">
        <v>34</v>
      </c>
      <c r="E4960" t="s">
        <v>35</v>
      </c>
      <c r="F4960" t="s">
        <v>96</v>
      </c>
      <c r="G4960" t="s">
        <v>17</v>
      </c>
      <c r="H4960" t="s">
        <v>48</v>
      </c>
      <c r="I4960" s="9">
        <v>45681</v>
      </c>
      <c r="J4960" s="9">
        <v>45696</v>
      </c>
      <c r="K4960" s="9">
        <v>45703</v>
      </c>
      <c r="L4960" t="s">
        <v>38</v>
      </c>
      <c r="M4960" s="5"/>
      <c r="P4960" s="4">
        <v>4</v>
      </c>
      <c r="Q4960" t="s">
        <v>28</v>
      </c>
      <c r="R4960" s="10" t="str">
        <f t="shared" si="154"/>
        <v>28-33</v>
      </c>
      <c r="S4960">
        <f t="shared" si="155"/>
        <v>22</v>
      </c>
    </row>
    <row r="4961" spans="1:19">
      <c r="A4961" t="s">
        <v>5035</v>
      </c>
      <c r="B4961" t="s">
        <v>30</v>
      </c>
      <c r="C4961" s="4">
        <v>25</v>
      </c>
      <c r="D4961" t="s">
        <v>58</v>
      </c>
      <c r="E4961" t="s">
        <v>111</v>
      </c>
      <c r="F4961" t="s">
        <v>96</v>
      </c>
      <c r="G4961" t="s">
        <v>17</v>
      </c>
      <c r="H4961" t="s">
        <v>37</v>
      </c>
      <c r="I4961" s="9">
        <v>45681</v>
      </c>
      <c r="J4961" s="9">
        <v>45689</v>
      </c>
      <c r="K4961" s="9">
        <v>45696</v>
      </c>
      <c r="L4961" t="s">
        <v>38</v>
      </c>
      <c r="M4961" s="5"/>
      <c r="P4961" s="4">
        <v>3</v>
      </c>
      <c r="Q4961" t="s">
        <v>28</v>
      </c>
      <c r="R4961" s="10" t="str">
        <f t="shared" si="154"/>
        <v>22-27</v>
      </c>
      <c r="S4961">
        <f t="shared" si="155"/>
        <v>15</v>
      </c>
    </row>
    <row r="4962" spans="1:19">
      <c r="A4962" t="s">
        <v>5036</v>
      </c>
      <c r="B4962" t="s">
        <v>13</v>
      </c>
      <c r="C4962" s="4">
        <v>29</v>
      </c>
      <c r="D4962" t="s">
        <v>129</v>
      </c>
      <c r="E4962" t="s">
        <v>205</v>
      </c>
      <c r="F4962" t="s">
        <v>16</v>
      </c>
      <c r="G4962" t="s">
        <v>17</v>
      </c>
      <c r="H4962" t="s">
        <v>48</v>
      </c>
      <c r="I4962" s="9">
        <v>45681</v>
      </c>
      <c r="J4962" s="9">
        <v>45703</v>
      </c>
      <c r="K4962" s="9">
        <v>45712</v>
      </c>
      <c r="L4962" t="s">
        <v>19</v>
      </c>
      <c r="M4962" s="4">
        <v>61146</v>
      </c>
      <c r="N4962">
        <v>4.9000000000000004</v>
      </c>
      <c r="O4962" t="s">
        <v>20</v>
      </c>
      <c r="P4962" s="4">
        <v>5</v>
      </c>
      <c r="Q4962" t="s">
        <v>28</v>
      </c>
      <c r="R4962" s="10" t="str">
        <f t="shared" si="154"/>
        <v>28-33</v>
      </c>
      <c r="S4962">
        <f t="shared" si="155"/>
        <v>31</v>
      </c>
    </row>
    <row r="4963" spans="1:19">
      <c r="A4963" t="s">
        <v>5037</v>
      </c>
      <c r="B4963" t="s">
        <v>13</v>
      </c>
      <c r="C4963" s="4">
        <v>31</v>
      </c>
      <c r="D4963" t="s">
        <v>24</v>
      </c>
      <c r="E4963" t="s">
        <v>43</v>
      </c>
      <c r="F4963" t="s">
        <v>96</v>
      </c>
      <c r="G4963" t="s">
        <v>32</v>
      </c>
      <c r="H4963" t="s">
        <v>37</v>
      </c>
      <c r="I4963" s="9">
        <v>45681</v>
      </c>
      <c r="J4963" s="9">
        <v>45689</v>
      </c>
      <c r="K4963" s="9">
        <v>45694</v>
      </c>
      <c r="L4963" t="s">
        <v>19</v>
      </c>
      <c r="M4963" s="4">
        <v>46277</v>
      </c>
      <c r="N4963">
        <v>4.5</v>
      </c>
      <c r="O4963" t="s">
        <v>20</v>
      </c>
      <c r="P4963" s="4">
        <v>5</v>
      </c>
      <c r="Q4963" t="s">
        <v>21</v>
      </c>
      <c r="R4963" s="10" t="str">
        <f t="shared" si="154"/>
        <v>28-33</v>
      </c>
      <c r="S4963">
        <f t="shared" si="155"/>
        <v>13</v>
      </c>
    </row>
    <row r="4964" spans="1:19">
      <c r="A4964" t="s">
        <v>5038</v>
      </c>
      <c r="B4964" t="s">
        <v>13</v>
      </c>
      <c r="C4964" s="4">
        <v>40</v>
      </c>
      <c r="D4964" t="s">
        <v>14</v>
      </c>
      <c r="E4964" t="s">
        <v>65</v>
      </c>
      <c r="F4964" t="s">
        <v>93</v>
      </c>
      <c r="G4964" t="s">
        <v>17</v>
      </c>
      <c r="H4964" t="s">
        <v>18</v>
      </c>
      <c r="I4964" s="9">
        <v>45682</v>
      </c>
      <c r="J4964" s="9">
        <v>45700</v>
      </c>
      <c r="K4964" s="9">
        <v>45707</v>
      </c>
      <c r="L4964" t="s">
        <v>38</v>
      </c>
      <c r="M4964" s="5"/>
      <c r="P4964" s="5"/>
      <c r="Q4964" t="s">
        <v>28</v>
      </c>
      <c r="R4964" s="10" t="str">
        <f t="shared" si="154"/>
        <v>40-45</v>
      </c>
      <c r="S4964">
        <f t="shared" si="155"/>
        <v>25</v>
      </c>
    </row>
    <row r="4965" spans="1:19">
      <c r="A4965" t="s">
        <v>5039</v>
      </c>
      <c r="B4965" t="s">
        <v>30</v>
      </c>
      <c r="C4965" s="4">
        <v>26</v>
      </c>
      <c r="D4965" t="s">
        <v>231</v>
      </c>
      <c r="E4965" t="s">
        <v>551</v>
      </c>
      <c r="F4965" t="s">
        <v>53</v>
      </c>
      <c r="G4965" t="s">
        <v>27</v>
      </c>
      <c r="H4965" t="s">
        <v>18</v>
      </c>
      <c r="I4965" s="9">
        <v>45682</v>
      </c>
      <c r="J4965" s="9">
        <v>45692</v>
      </c>
      <c r="K4965" s="9">
        <v>45700</v>
      </c>
      <c r="L4965" t="s">
        <v>19</v>
      </c>
      <c r="M4965" s="4">
        <v>80513</v>
      </c>
      <c r="N4965">
        <v>4.7</v>
      </c>
      <c r="O4965" t="s">
        <v>20</v>
      </c>
      <c r="P4965" s="4">
        <v>4</v>
      </c>
      <c r="Q4965" t="s">
        <v>63</v>
      </c>
      <c r="R4965" s="10" t="str">
        <f t="shared" si="154"/>
        <v>22-27</v>
      </c>
      <c r="S4965">
        <f t="shared" si="155"/>
        <v>18</v>
      </c>
    </row>
    <row r="4966" spans="1:19">
      <c r="A4966" t="s">
        <v>5040</v>
      </c>
      <c r="B4966" t="s">
        <v>13</v>
      </c>
      <c r="C4966" s="4">
        <v>32</v>
      </c>
      <c r="D4966" t="s">
        <v>129</v>
      </c>
      <c r="E4966" t="s">
        <v>205</v>
      </c>
      <c r="F4966" t="s">
        <v>78</v>
      </c>
      <c r="G4966" t="s">
        <v>17</v>
      </c>
      <c r="H4966" t="s">
        <v>18</v>
      </c>
      <c r="I4966" s="9">
        <v>45682</v>
      </c>
      <c r="J4966" s="9">
        <v>45696</v>
      </c>
      <c r="K4966" s="9">
        <v>45702</v>
      </c>
      <c r="L4966" t="s">
        <v>19</v>
      </c>
      <c r="M4966" s="4">
        <v>47839</v>
      </c>
      <c r="N4966">
        <v>4.3</v>
      </c>
      <c r="O4966" t="s">
        <v>45</v>
      </c>
      <c r="P4966" s="4">
        <v>3</v>
      </c>
      <c r="Q4966" t="s">
        <v>63</v>
      </c>
      <c r="R4966" s="10" t="str">
        <f t="shared" si="154"/>
        <v>28-33</v>
      </c>
      <c r="S4966">
        <f t="shared" si="155"/>
        <v>20</v>
      </c>
    </row>
    <row r="4967" spans="1:19">
      <c r="A4967" t="s">
        <v>5041</v>
      </c>
      <c r="B4967" t="s">
        <v>13</v>
      </c>
      <c r="C4967" s="4">
        <v>35</v>
      </c>
      <c r="D4967" t="s">
        <v>14</v>
      </c>
      <c r="E4967" t="s">
        <v>65</v>
      </c>
      <c r="F4967" t="s">
        <v>53</v>
      </c>
      <c r="G4967" t="s">
        <v>66</v>
      </c>
      <c r="H4967" t="s">
        <v>37</v>
      </c>
      <c r="I4967" s="9">
        <v>45683</v>
      </c>
      <c r="J4967" s="9">
        <v>45699</v>
      </c>
      <c r="K4967" s="9">
        <v>45709</v>
      </c>
      <c r="L4967" t="s">
        <v>38</v>
      </c>
      <c r="M4967" s="5"/>
      <c r="P4967" s="4">
        <v>5</v>
      </c>
      <c r="Q4967" t="s">
        <v>28</v>
      </c>
      <c r="R4967" s="10" t="str">
        <f t="shared" si="154"/>
        <v>34-39</v>
      </c>
      <c r="S4967">
        <f t="shared" si="155"/>
        <v>26</v>
      </c>
    </row>
    <row r="4968" spans="1:19">
      <c r="A4968" t="s">
        <v>5042</v>
      </c>
      <c r="B4968" t="s">
        <v>23</v>
      </c>
      <c r="C4968" s="4">
        <v>27</v>
      </c>
      <c r="D4968" t="s">
        <v>40</v>
      </c>
      <c r="E4968" t="s">
        <v>253</v>
      </c>
      <c r="F4968" t="s">
        <v>96</v>
      </c>
      <c r="G4968" t="s">
        <v>27</v>
      </c>
      <c r="H4968" t="s">
        <v>37</v>
      </c>
      <c r="I4968" s="9">
        <v>45683</v>
      </c>
      <c r="J4968" s="9">
        <v>45705</v>
      </c>
      <c r="K4968" s="9">
        <v>45710</v>
      </c>
      <c r="L4968" t="s">
        <v>38</v>
      </c>
      <c r="M4968" s="5"/>
      <c r="P4968" s="5"/>
      <c r="Q4968" t="s">
        <v>28</v>
      </c>
      <c r="R4968" s="10" t="str">
        <f t="shared" si="154"/>
        <v>22-27</v>
      </c>
      <c r="S4968">
        <f t="shared" si="155"/>
        <v>27</v>
      </c>
    </row>
    <row r="4969" spans="1:19">
      <c r="A4969" t="s">
        <v>5043</v>
      </c>
      <c r="B4969" t="s">
        <v>30</v>
      </c>
      <c r="C4969" s="4">
        <v>37</v>
      </c>
      <c r="D4969" t="s">
        <v>14</v>
      </c>
      <c r="E4969" t="s">
        <v>15</v>
      </c>
      <c r="F4969" t="s">
        <v>36</v>
      </c>
      <c r="G4969" t="s">
        <v>32</v>
      </c>
      <c r="H4969" t="s">
        <v>51</v>
      </c>
      <c r="I4969" s="9">
        <v>45683</v>
      </c>
      <c r="J4969" s="9">
        <v>45702</v>
      </c>
      <c r="K4969" s="9">
        <v>45708</v>
      </c>
      <c r="L4969" t="s">
        <v>19</v>
      </c>
      <c r="M4969" s="4">
        <v>56506</v>
      </c>
      <c r="N4969">
        <v>4</v>
      </c>
      <c r="O4969" t="s">
        <v>20</v>
      </c>
      <c r="P4969" s="4">
        <v>5</v>
      </c>
      <c r="Q4969" t="s">
        <v>28</v>
      </c>
      <c r="R4969" s="10" t="str">
        <f t="shared" si="154"/>
        <v>34-39</v>
      </c>
      <c r="S4969">
        <f t="shared" si="155"/>
        <v>25</v>
      </c>
    </row>
    <row r="4970" spans="1:19">
      <c r="A4970" t="s">
        <v>5044</v>
      </c>
      <c r="B4970" t="s">
        <v>23</v>
      </c>
      <c r="C4970" s="4">
        <v>32</v>
      </c>
      <c r="D4970" t="s">
        <v>58</v>
      </c>
      <c r="E4970" t="s">
        <v>111</v>
      </c>
      <c r="F4970" t="s">
        <v>31</v>
      </c>
      <c r="G4970" t="s">
        <v>17</v>
      </c>
      <c r="H4970" t="s">
        <v>51</v>
      </c>
      <c r="I4970" s="9">
        <v>45683</v>
      </c>
      <c r="J4970" s="9">
        <v>45702</v>
      </c>
      <c r="K4970" s="9">
        <v>45709</v>
      </c>
      <c r="L4970" t="s">
        <v>19</v>
      </c>
      <c r="M4970" s="4">
        <v>79773</v>
      </c>
      <c r="N4970">
        <v>4.5</v>
      </c>
      <c r="O4970" t="s">
        <v>20</v>
      </c>
      <c r="P4970" s="4">
        <v>5</v>
      </c>
      <c r="Q4970" t="s">
        <v>28</v>
      </c>
      <c r="R4970" s="10" t="str">
        <f t="shared" si="154"/>
        <v>28-33</v>
      </c>
      <c r="S4970">
        <f t="shared" si="155"/>
        <v>26</v>
      </c>
    </row>
    <row r="4971" spans="1:19">
      <c r="A4971" t="s">
        <v>5045</v>
      </c>
      <c r="B4971" t="s">
        <v>13</v>
      </c>
      <c r="C4971" s="4">
        <v>29</v>
      </c>
      <c r="D4971" t="s">
        <v>14</v>
      </c>
      <c r="E4971" t="s">
        <v>65</v>
      </c>
      <c r="F4971" t="s">
        <v>53</v>
      </c>
      <c r="G4971" t="s">
        <v>17</v>
      </c>
      <c r="H4971" t="s">
        <v>18</v>
      </c>
      <c r="I4971" s="9">
        <v>45684</v>
      </c>
      <c r="J4971" s="9">
        <v>45699</v>
      </c>
      <c r="K4971" s="9">
        <v>45710</v>
      </c>
      <c r="L4971" t="s">
        <v>19</v>
      </c>
      <c r="M4971" s="5"/>
      <c r="O4971" t="s">
        <v>20</v>
      </c>
      <c r="P4971" s="4">
        <v>4</v>
      </c>
      <c r="Q4971" t="s">
        <v>21</v>
      </c>
      <c r="R4971" s="10" t="str">
        <f t="shared" si="154"/>
        <v>28-33</v>
      </c>
      <c r="S4971">
        <f t="shared" si="155"/>
        <v>26</v>
      </c>
    </row>
    <row r="4972" spans="1:19">
      <c r="A4972" t="s">
        <v>5046</v>
      </c>
      <c r="B4972" t="s">
        <v>13</v>
      </c>
      <c r="C4972" s="4">
        <v>22</v>
      </c>
      <c r="D4972" t="s">
        <v>24</v>
      </c>
      <c r="E4972" t="s">
        <v>25</v>
      </c>
      <c r="F4972" t="s">
        <v>78</v>
      </c>
      <c r="G4972" t="s">
        <v>69</v>
      </c>
      <c r="H4972" t="s">
        <v>18</v>
      </c>
      <c r="I4972" s="9">
        <v>45684</v>
      </c>
      <c r="J4972" s="9">
        <v>45704</v>
      </c>
      <c r="K4972" s="9">
        <v>45710</v>
      </c>
      <c r="L4972" t="s">
        <v>56</v>
      </c>
      <c r="M4972" s="5"/>
      <c r="P4972" s="4">
        <v>4</v>
      </c>
      <c r="Q4972" t="s">
        <v>63</v>
      </c>
      <c r="R4972" s="10" t="str">
        <f t="shared" si="154"/>
        <v>22-27</v>
      </c>
      <c r="S4972">
        <f t="shared" si="155"/>
        <v>26</v>
      </c>
    </row>
    <row r="4973" spans="1:19">
      <c r="A4973" t="s">
        <v>5047</v>
      </c>
      <c r="B4973" t="s">
        <v>30</v>
      </c>
      <c r="C4973" s="4">
        <v>30</v>
      </c>
      <c r="D4973" t="s">
        <v>83</v>
      </c>
      <c r="E4973" t="s">
        <v>117</v>
      </c>
      <c r="F4973" t="s">
        <v>78</v>
      </c>
      <c r="G4973" t="s">
        <v>32</v>
      </c>
      <c r="H4973" t="s">
        <v>48</v>
      </c>
      <c r="I4973" s="9">
        <v>45684</v>
      </c>
      <c r="J4973" s="9">
        <v>45698</v>
      </c>
      <c r="K4973" s="9">
        <v>45706</v>
      </c>
      <c r="L4973" t="s">
        <v>38</v>
      </c>
      <c r="M4973" s="5"/>
      <c r="P4973" s="4">
        <v>5</v>
      </c>
      <c r="Q4973" t="s">
        <v>28</v>
      </c>
      <c r="R4973" s="10" t="str">
        <f t="shared" si="154"/>
        <v>28-33</v>
      </c>
      <c r="S4973">
        <f t="shared" si="155"/>
        <v>22</v>
      </c>
    </row>
    <row r="4974" spans="1:19">
      <c r="A4974" t="s">
        <v>5048</v>
      </c>
      <c r="B4974" t="s">
        <v>13</v>
      </c>
      <c r="C4974" s="4">
        <v>27</v>
      </c>
      <c r="D4974" t="s">
        <v>24</v>
      </c>
      <c r="E4974" t="s">
        <v>25</v>
      </c>
      <c r="F4974" t="s">
        <v>50</v>
      </c>
      <c r="G4974" t="s">
        <v>69</v>
      </c>
      <c r="H4974" t="s">
        <v>18</v>
      </c>
      <c r="I4974" s="9">
        <v>45684</v>
      </c>
      <c r="J4974" s="9">
        <v>45700</v>
      </c>
      <c r="K4974" s="9">
        <v>45709</v>
      </c>
      <c r="L4974" t="s">
        <v>38</v>
      </c>
      <c r="M4974" s="5"/>
      <c r="P4974" s="4">
        <v>3</v>
      </c>
      <c r="Q4974" t="s">
        <v>28</v>
      </c>
      <c r="R4974" s="10" t="str">
        <f t="shared" si="154"/>
        <v>22-27</v>
      </c>
      <c r="S4974">
        <f t="shared" si="155"/>
        <v>25</v>
      </c>
    </row>
    <row r="4975" spans="1:19">
      <c r="A4975" t="s">
        <v>5049</v>
      </c>
      <c r="B4975" t="s">
        <v>30</v>
      </c>
      <c r="C4975" s="4">
        <v>27</v>
      </c>
      <c r="D4975" t="s">
        <v>24</v>
      </c>
      <c r="E4975" t="s">
        <v>25</v>
      </c>
      <c r="F4975" t="s">
        <v>78</v>
      </c>
      <c r="G4975" t="s">
        <v>27</v>
      </c>
      <c r="H4975" t="s">
        <v>37</v>
      </c>
      <c r="I4975" s="9">
        <v>45685</v>
      </c>
      <c r="J4975" s="9">
        <v>45694</v>
      </c>
      <c r="K4975" s="9">
        <v>45698</v>
      </c>
      <c r="L4975" t="s">
        <v>19</v>
      </c>
      <c r="M4975" s="4">
        <v>56841</v>
      </c>
      <c r="N4975">
        <v>4.5999999999999996</v>
      </c>
      <c r="O4975" t="s">
        <v>20</v>
      </c>
      <c r="P4975" s="4">
        <v>4</v>
      </c>
      <c r="Q4975" t="s">
        <v>21</v>
      </c>
      <c r="R4975" s="10" t="str">
        <f t="shared" si="154"/>
        <v>22-27</v>
      </c>
      <c r="S4975">
        <f t="shared" si="155"/>
        <v>13</v>
      </c>
    </row>
    <row r="4976" spans="1:19">
      <c r="A4976" t="s">
        <v>5050</v>
      </c>
      <c r="B4976" t="s">
        <v>13</v>
      </c>
      <c r="C4976" s="4">
        <v>24</v>
      </c>
      <c r="D4976" t="s">
        <v>129</v>
      </c>
      <c r="E4976" t="s">
        <v>130</v>
      </c>
      <c r="F4976" t="s">
        <v>61</v>
      </c>
      <c r="G4976" t="s">
        <v>27</v>
      </c>
      <c r="H4976" t="s">
        <v>48</v>
      </c>
      <c r="I4976" s="9">
        <v>45685</v>
      </c>
      <c r="J4976" s="9">
        <v>45705</v>
      </c>
      <c r="K4976" s="9">
        <v>45710</v>
      </c>
      <c r="L4976" t="s">
        <v>38</v>
      </c>
      <c r="M4976" s="5"/>
      <c r="P4976" s="4">
        <v>4</v>
      </c>
      <c r="Q4976" t="s">
        <v>28</v>
      </c>
      <c r="R4976" s="10" t="str">
        <f t="shared" si="154"/>
        <v>22-27</v>
      </c>
      <c r="S4976">
        <f t="shared" si="155"/>
        <v>25</v>
      </c>
    </row>
    <row r="4977" spans="1:19">
      <c r="A4977" t="s">
        <v>5051</v>
      </c>
      <c r="B4977" t="s">
        <v>13</v>
      </c>
      <c r="C4977" s="4">
        <v>25</v>
      </c>
      <c r="D4977" t="s">
        <v>24</v>
      </c>
      <c r="E4977" t="s">
        <v>25</v>
      </c>
      <c r="F4977" t="s">
        <v>73</v>
      </c>
      <c r="G4977" t="s">
        <v>17</v>
      </c>
      <c r="H4977" t="s">
        <v>37</v>
      </c>
      <c r="I4977" s="9">
        <v>45685</v>
      </c>
      <c r="J4977" s="9">
        <v>45707</v>
      </c>
      <c r="K4977" s="9">
        <v>45719</v>
      </c>
      <c r="L4977" t="s">
        <v>75</v>
      </c>
      <c r="M4977" s="5"/>
      <c r="P4977" s="4">
        <v>4</v>
      </c>
      <c r="Q4977" t="s">
        <v>28</v>
      </c>
      <c r="R4977" s="10" t="str">
        <f t="shared" si="154"/>
        <v>22-27</v>
      </c>
      <c r="S4977">
        <f t="shared" si="155"/>
        <v>34</v>
      </c>
    </row>
    <row r="4978" spans="1:19">
      <c r="A4978" t="s">
        <v>5052</v>
      </c>
      <c r="B4978" t="s">
        <v>13</v>
      </c>
      <c r="C4978" s="4">
        <v>25</v>
      </c>
      <c r="D4978" t="s">
        <v>14</v>
      </c>
      <c r="E4978" t="s">
        <v>15</v>
      </c>
      <c r="F4978" t="s">
        <v>31</v>
      </c>
      <c r="G4978" t="s">
        <v>32</v>
      </c>
      <c r="H4978" t="s">
        <v>51</v>
      </c>
      <c r="I4978" s="9">
        <v>45685</v>
      </c>
      <c r="J4978" s="9">
        <v>45703</v>
      </c>
      <c r="K4978" s="9">
        <v>45711</v>
      </c>
      <c r="L4978" t="s">
        <v>56</v>
      </c>
      <c r="M4978" s="5"/>
      <c r="P4978" s="4">
        <v>4</v>
      </c>
      <c r="Q4978" t="s">
        <v>28</v>
      </c>
      <c r="R4978" s="10" t="str">
        <f t="shared" si="154"/>
        <v>22-27</v>
      </c>
      <c r="S4978">
        <f t="shared" si="155"/>
        <v>26</v>
      </c>
    </row>
    <row r="4979" spans="1:19">
      <c r="A4979" t="s">
        <v>5053</v>
      </c>
      <c r="B4979" t="s">
        <v>13</v>
      </c>
      <c r="C4979" s="4">
        <v>24</v>
      </c>
      <c r="D4979" t="s">
        <v>58</v>
      </c>
      <c r="E4979" t="s">
        <v>111</v>
      </c>
      <c r="F4979" t="s">
        <v>36</v>
      </c>
      <c r="G4979" t="s">
        <v>32</v>
      </c>
      <c r="H4979" t="s">
        <v>18</v>
      </c>
      <c r="I4979" s="9">
        <v>45685</v>
      </c>
      <c r="J4979" s="9">
        <v>45703</v>
      </c>
      <c r="K4979" s="9">
        <v>45715</v>
      </c>
      <c r="L4979" t="s">
        <v>75</v>
      </c>
      <c r="M4979" s="5"/>
      <c r="P4979" s="4">
        <v>3</v>
      </c>
      <c r="Q4979" t="s">
        <v>28</v>
      </c>
      <c r="R4979" s="10" t="str">
        <f t="shared" si="154"/>
        <v>22-27</v>
      </c>
      <c r="S4979">
        <f t="shared" si="155"/>
        <v>30</v>
      </c>
    </row>
    <row r="4980" spans="1:19">
      <c r="A4980" t="s">
        <v>5054</v>
      </c>
      <c r="B4980" t="s">
        <v>13</v>
      </c>
      <c r="C4980" s="4">
        <v>27</v>
      </c>
      <c r="D4980" t="s">
        <v>14</v>
      </c>
      <c r="E4980" t="s">
        <v>15</v>
      </c>
      <c r="F4980" t="s">
        <v>26</v>
      </c>
      <c r="G4980" t="s">
        <v>27</v>
      </c>
      <c r="H4980" t="s">
        <v>18</v>
      </c>
      <c r="I4980" s="9">
        <v>45686</v>
      </c>
      <c r="J4980" s="9">
        <v>45695</v>
      </c>
      <c r="K4980" s="9">
        <v>45700</v>
      </c>
      <c r="L4980" t="s">
        <v>38</v>
      </c>
      <c r="M4980" s="5"/>
      <c r="P4980" s="4">
        <v>4</v>
      </c>
      <c r="Q4980" t="s">
        <v>21</v>
      </c>
      <c r="R4980" s="10" t="str">
        <f t="shared" si="154"/>
        <v>22-27</v>
      </c>
      <c r="S4980">
        <f t="shared" si="155"/>
        <v>14</v>
      </c>
    </row>
    <row r="4981" spans="1:19">
      <c r="A4981" t="s">
        <v>5055</v>
      </c>
      <c r="B4981" t="s">
        <v>13</v>
      </c>
      <c r="C4981" s="4">
        <v>39</v>
      </c>
      <c r="D4981" t="s">
        <v>24</v>
      </c>
      <c r="E4981" t="s">
        <v>43</v>
      </c>
      <c r="F4981" t="s">
        <v>16</v>
      </c>
      <c r="G4981" t="s">
        <v>27</v>
      </c>
      <c r="H4981" t="s">
        <v>18</v>
      </c>
      <c r="I4981" s="9">
        <v>45686</v>
      </c>
      <c r="J4981" s="9">
        <v>45702</v>
      </c>
      <c r="K4981" s="9">
        <v>45713</v>
      </c>
      <c r="L4981" t="s">
        <v>19</v>
      </c>
      <c r="M4981" s="4">
        <v>57912</v>
      </c>
      <c r="N4981">
        <v>3.9</v>
      </c>
      <c r="O4981" t="s">
        <v>45</v>
      </c>
      <c r="P4981" s="4">
        <v>4</v>
      </c>
      <c r="Q4981" t="s">
        <v>28</v>
      </c>
      <c r="R4981" s="10" t="str">
        <f t="shared" si="154"/>
        <v>34-39</v>
      </c>
      <c r="S4981">
        <f t="shared" si="155"/>
        <v>27</v>
      </c>
    </row>
    <row r="4982" spans="1:19">
      <c r="A4982" t="s">
        <v>5056</v>
      </c>
      <c r="B4982" t="s">
        <v>23</v>
      </c>
      <c r="C4982" s="4">
        <v>27</v>
      </c>
      <c r="D4982" t="s">
        <v>24</v>
      </c>
      <c r="E4982" t="s">
        <v>25</v>
      </c>
      <c r="F4982" t="s">
        <v>26</v>
      </c>
      <c r="G4982" t="s">
        <v>32</v>
      </c>
      <c r="H4982" t="s">
        <v>37</v>
      </c>
      <c r="I4982" s="9">
        <v>45686</v>
      </c>
      <c r="J4982" s="9">
        <v>45694</v>
      </c>
      <c r="K4982" s="9">
        <v>45701</v>
      </c>
      <c r="L4982" t="s">
        <v>38</v>
      </c>
      <c r="M4982" s="5"/>
      <c r="P4982" s="4">
        <v>4</v>
      </c>
      <c r="Q4982" t="s">
        <v>28</v>
      </c>
      <c r="R4982" s="10" t="str">
        <f t="shared" si="154"/>
        <v>22-27</v>
      </c>
      <c r="S4982">
        <f t="shared" si="155"/>
        <v>15</v>
      </c>
    </row>
    <row r="4983" spans="1:19">
      <c r="A4983" t="s">
        <v>5057</v>
      </c>
      <c r="B4983" t="s">
        <v>13</v>
      </c>
      <c r="C4983" s="4">
        <v>30</v>
      </c>
      <c r="D4983" t="s">
        <v>14</v>
      </c>
      <c r="E4983" t="s">
        <v>65</v>
      </c>
      <c r="F4983" t="s">
        <v>96</v>
      </c>
      <c r="G4983" t="s">
        <v>17</v>
      </c>
      <c r="H4983" t="s">
        <v>18</v>
      </c>
      <c r="I4983" s="9">
        <v>45686</v>
      </c>
      <c r="J4983" s="9">
        <v>45708</v>
      </c>
      <c r="K4983" s="9">
        <v>45719</v>
      </c>
      <c r="L4983" t="s">
        <v>19</v>
      </c>
      <c r="M4983" s="4">
        <v>59558</v>
      </c>
      <c r="N4983">
        <v>4.7</v>
      </c>
      <c r="O4983" t="s">
        <v>20</v>
      </c>
      <c r="P4983" s="5"/>
      <c r="Q4983" t="s">
        <v>28</v>
      </c>
      <c r="R4983" s="10" t="str">
        <f t="shared" si="154"/>
        <v>28-33</v>
      </c>
      <c r="S4983">
        <f t="shared" si="155"/>
        <v>33</v>
      </c>
    </row>
    <row r="4984" spans="1:19">
      <c r="A4984" t="s">
        <v>5058</v>
      </c>
      <c r="B4984" t="s">
        <v>30</v>
      </c>
      <c r="C4984" s="4">
        <v>24</v>
      </c>
      <c r="D4984" t="s">
        <v>80</v>
      </c>
      <c r="E4984" t="s">
        <v>81</v>
      </c>
      <c r="F4984" t="s">
        <v>44</v>
      </c>
      <c r="G4984" t="s">
        <v>17</v>
      </c>
      <c r="H4984" t="s">
        <v>18</v>
      </c>
      <c r="I4984" s="9">
        <v>45687</v>
      </c>
      <c r="J4984" s="9">
        <v>45708</v>
      </c>
      <c r="K4984" s="9">
        <v>45716</v>
      </c>
      <c r="L4984" t="s">
        <v>19</v>
      </c>
      <c r="M4984" s="4">
        <v>65214</v>
      </c>
      <c r="N4984">
        <v>4.4000000000000004</v>
      </c>
      <c r="O4984" t="s">
        <v>20</v>
      </c>
      <c r="P4984" s="4">
        <v>3</v>
      </c>
      <c r="Q4984" t="s">
        <v>28</v>
      </c>
      <c r="R4984" s="10" t="str">
        <f t="shared" si="154"/>
        <v>22-27</v>
      </c>
      <c r="S4984">
        <f t="shared" si="155"/>
        <v>29</v>
      </c>
    </row>
    <row r="4985" spans="1:19">
      <c r="A4985" t="s">
        <v>5059</v>
      </c>
      <c r="B4985" t="s">
        <v>30</v>
      </c>
      <c r="C4985" s="4">
        <v>35</v>
      </c>
      <c r="D4985" t="s">
        <v>34</v>
      </c>
      <c r="E4985" t="s">
        <v>47</v>
      </c>
      <c r="F4985" t="s">
        <v>16</v>
      </c>
      <c r="G4985" t="s">
        <v>32</v>
      </c>
      <c r="H4985" t="s">
        <v>37</v>
      </c>
      <c r="I4985" s="9">
        <v>45687</v>
      </c>
      <c r="J4985" s="9">
        <v>45708</v>
      </c>
      <c r="K4985" s="9">
        <v>45713</v>
      </c>
      <c r="L4985" t="s">
        <v>19</v>
      </c>
      <c r="M4985" s="4">
        <v>56260</v>
      </c>
      <c r="N4985">
        <v>4.0999999999999996</v>
      </c>
      <c r="O4985" t="s">
        <v>20</v>
      </c>
      <c r="P4985" s="4">
        <v>1</v>
      </c>
      <c r="Q4985" t="s">
        <v>28</v>
      </c>
      <c r="R4985" s="10" t="str">
        <f t="shared" si="154"/>
        <v>34-39</v>
      </c>
      <c r="S4985">
        <f t="shared" si="155"/>
        <v>26</v>
      </c>
    </row>
    <row r="4986" spans="1:19">
      <c r="A4986" t="s">
        <v>5060</v>
      </c>
      <c r="B4986" t="s">
        <v>13</v>
      </c>
      <c r="C4986" s="4">
        <v>31</v>
      </c>
      <c r="D4986" t="s">
        <v>24</v>
      </c>
      <c r="E4986" t="s">
        <v>25</v>
      </c>
      <c r="F4986" t="s">
        <v>26</v>
      </c>
      <c r="G4986" t="s">
        <v>27</v>
      </c>
      <c r="H4986" t="s">
        <v>18</v>
      </c>
      <c r="I4986" s="9">
        <v>45687</v>
      </c>
      <c r="J4986" s="9">
        <v>45705</v>
      </c>
      <c r="K4986" s="9">
        <v>45717</v>
      </c>
      <c r="L4986" t="s">
        <v>75</v>
      </c>
      <c r="M4986" s="5"/>
      <c r="P4986" s="4">
        <v>4</v>
      </c>
      <c r="Q4986" t="s">
        <v>28</v>
      </c>
      <c r="R4986" s="10" t="str">
        <f t="shared" si="154"/>
        <v>28-33</v>
      </c>
      <c r="S4986">
        <f t="shared" si="155"/>
        <v>30</v>
      </c>
    </row>
    <row r="4987" spans="1:19">
      <c r="A4987" t="s">
        <v>5061</v>
      </c>
      <c r="B4987" t="s">
        <v>13</v>
      </c>
      <c r="C4987" s="4">
        <v>24</v>
      </c>
      <c r="D4987" t="s">
        <v>14</v>
      </c>
      <c r="E4987" t="s">
        <v>15</v>
      </c>
      <c r="F4987" t="s">
        <v>61</v>
      </c>
      <c r="G4987" t="s">
        <v>27</v>
      </c>
      <c r="H4987" t="s">
        <v>37</v>
      </c>
      <c r="I4987" s="9">
        <v>45687</v>
      </c>
      <c r="J4987" s="9">
        <v>45702</v>
      </c>
      <c r="K4987" s="9">
        <v>45713</v>
      </c>
      <c r="L4987" t="s">
        <v>19</v>
      </c>
      <c r="M4987" s="5"/>
      <c r="O4987" t="s">
        <v>20</v>
      </c>
      <c r="P4987" s="4">
        <v>4</v>
      </c>
      <c r="Q4987" t="s">
        <v>28</v>
      </c>
      <c r="R4987" s="10" t="str">
        <f t="shared" si="154"/>
        <v>22-27</v>
      </c>
      <c r="S4987">
        <f t="shared" si="155"/>
        <v>26</v>
      </c>
    </row>
    <row r="4988" spans="1:19">
      <c r="A4988" t="s">
        <v>5062</v>
      </c>
      <c r="B4988" t="s">
        <v>30</v>
      </c>
      <c r="C4988" s="4">
        <v>28</v>
      </c>
      <c r="D4988" t="s">
        <v>34</v>
      </c>
      <c r="E4988" t="s">
        <v>47</v>
      </c>
      <c r="F4988" t="s">
        <v>36</v>
      </c>
      <c r="G4988" t="s">
        <v>69</v>
      </c>
      <c r="H4988" t="s">
        <v>18</v>
      </c>
      <c r="I4988" s="9">
        <v>45687</v>
      </c>
      <c r="J4988" s="9">
        <v>45705</v>
      </c>
      <c r="K4988" s="9">
        <v>45711</v>
      </c>
      <c r="L4988" t="s">
        <v>19</v>
      </c>
      <c r="M4988" s="4">
        <v>75153</v>
      </c>
      <c r="N4988">
        <v>3.8</v>
      </c>
      <c r="O4988" t="s">
        <v>20</v>
      </c>
      <c r="P4988" s="4">
        <v>5</v>
      </c>
      <c r="Q4988" t="s">
        <v>28</v>
      </c>
      <c r="R4988" s="10" t="str">
        <f t="shared" si="154"/>
        <v>28-33</v>
      </c>
      <c r="S4988">
        <f t="shared" si="155"/>
        <v>24</v>
      </c>
    </row>
    <row r="4989" spans="1:19">
      <c r="A4989" t="s">
        <v>5063</v>
      </c>
      <c r="B4989" t="s">
        <v>30</v>
      </c>
      <c r="C4989" s="4">
        <v>24</v>
      </c>
      <c r="D4989" t="s">
        <v>14</v>
      </c>
      <c r="E4989" t="s">
        <v>15</v>
      </c>
      <c r="F4989" t="s">
        <v>125</v>
      </c>
      <c r="G4989" t="s">
        <v>27</v>
      </c>
      <c r="H4989" t="s">
        <v>37</v>
      </c>
      <c r="I4989" s="9">
        <v>45687</v>
      </c>
      <c r="J4989" s="9">
        <v>45696</v>
      </c>
      <c r="K4989" s="9">
        <v>45701</v>
      </c>
      <c r="L4989" t="s">
        <v>19</v>
      </c>
      <c r="M4989" s="4">
        <v>119216</v>
      </c>
      <c r="N4989">
        <v>3.9</v>
      </c>
      <c r="O4989" t="s">
        <v>20</v>
      </c>
      <c r="P4989" s="4">
        <v>4</v>
      </c>
      <c r="Q4989" t="s">
        <v>63</v>
      </c>
      <c r="R4989" s="10" t="str">
        <f t="shared" si="154"/>
        <v>22-27</v>
      </c>
      <c r="S4989">
        <f t="shared" si="155"/>
        <v>14</v>
      </c>
    </row>
    <row r="4990" spans="1:19">
      <c r="A4990" t="s">
        <v>5064</v>
      </c>
      <c r="B4990" t="s">
        <v>30</v>
      </c>
      <c r="C4990" s="4">
        <v>32</v>
      </c>
      <c r="D4990" t="s">
        <v>83</v>
      </c>
      <c r="E4990" t="s">
        <v>84</v>
      </c>
      <c r="F4990" t="s">
        <v>36</v>
      </c>
      <c r="G4990" t="s">
        <v>27</v>
      </c>
      <c r="H4990" t="s">
        <v>48</v>
      </c>
      <c r="I4990" s="9">
        <v>45688</v>
      </c>
      <c r="J4990" s="9">
        <v>45701</v>
      </c>
      <c r="K4990" s="9">
        <v>45710</v>
      </c>
      <c r="L4990" t="s">
        <v>19</v>
      </c>
      <c r="M4990" s="4">
        <v>75545</v>
      </c>
      <c r="N4990">
        <v>3.7</v>
      </c>
      <c r="O4990" t="s">
        <v>20</v>
      </c>
      <c r="P4990" s="4">
        <v>5</v>
      </c>
      <c r="Q4990" t="s">
        <v>28</v>
      </c>
      <c r="R4990" s="10" t="str">
        <f t="shared" si="154"/>
        <v>28-33</v>
      </c>
      <c r="S4990">
        <f t="shared" si="155"/>
        <v>22</v>
      </c>
    </row>
    <row r="4991" spans="1:19">
      <c r="A4991" t="s">
        <v>5065</v>
      </c>
      <c r="B4991" t="s">
        <v>30</v>
      </c>
      <c r="C4991" s="4">
        <v>36</v>
      </c>
      <c r="D4991" t="s">
        <v>129</v>
      </c>
      <c r="E4991" t="s">
        <v>205</v>
      </c>
      <c r="F4991" t="s">
        <v>26</v>
      </c>
      <c r="G4991" t="s">
        <v>27</v>
      </c>
      <c r="H4991" t="s">
        <v>37</v>
      </c>
      <c r="I4991" s="9">
        <v>45688</v>
      </c>
      <c r="J4991" s="9">
        <v>45709</v>
      </c>
      <c r="K4991" s="9">
        <v>45717</v>
      </c>
      <c r="L4991" t="s">
        <v>19</v>
      </c>
      <c r="M4991" s="5"/>
      <c r="O4991" t="s">
        <v>20</v>
      </c>
      <c r="P4991" s="4">
        <v>5</v>
      </c>
      <c r="Q4991" t="s">
        <v>21</v>
      </c>
      <c r="R4991" s="10" t="str">
        <f t="shared" si="154"/>
        <v>34-39</v>
      </c>
      <c r="S4991">
        <f t="shared" si="155"/>
        <v>29</v>
      </c>
    </row>
    <row r="4992" spans="1:19">
      <c r="A4992" t="s">
        <v>5066</v>
      </c>
      <c r="B4992" t="s">
        <v>23</v>
      </c>
      <c r="C4992" s="4">
        <v>29</v>
      </c>
      <c r="D4992" t="s">
        <v>24</v>
      </c>
      <c r="E4992" t="s">
        <v>25</v>
      </c>
      <c r="F4992" t="s">
        <v>53</v>
      </c>
      <c r="G4992" t="s">
        <v>27</v>
      </c>
      <c r="H4992" t="s">
        <v>18</v>
      </c>
      <c r="I4992" s="9">
        <v>45688</v>
      </c>
      <c r="J4992" s="9">
        <v>45702</v>
      </c>
      <c r="K4992" s="9">
        <v>45706</v>
      </c>
      <c r="L4992" t="s">
        <v>19</v>
      </c>
      <c r="M4992" s="4">
        <v>65160</v>
      </c>
      <c r="N4992">
        <v>4.3</v>
      </c>
      <c r="O4992" t="s">
        <v>20</v>
      </c>
      <c r="P4992" s="5"/>
      <c r="Q4992" t="s">
        <v>21</v>
      </c>
      <c r="R4992" s="10" t="str">
        <f t="shared" si="154"/>
        <v>28-33</v>
      </c>
      <c r="S4992">
        <f t="shared" si="155"/>
        <v>18</v>
      </c>
    </row>
    <row r="4993" spans="1:19">
      <c r="A4993" t="s">
        <v>5067</v>
      </c>
      <c r="B4993" t="s">
        <v>13</v>
      </c>
      <c r="C4993" s="4">
        <v>32</v>
      </c>
      <c r="D4993" t="s">
        <v>24</v>
      </c>
      <c r="E4993" t="s">
        <v>43</v>
      </c>
      <c r="F4993" t="s">
        <v>61</v>
      </c>
      <c r="G4993" t="s">
        <v>27</v>
      </c>
      <c r="H4993" t="s">
        <v>48</v>
      </c>
      <c r="I4993" s="9">
        <v>45688</v>
      </c>
      <c r="J4993" s="9">
        <v>45709</v>
      </c>
      <c r="K4993" s="9">
        <v>45719</v>
      </c>
      <c r="L4993" t="s">
        <v>19</v>
      </c>
      <c r="M4993" s="5"/>
      <c r="O4993" t="s">
        <v>45</v>
      </c>
      <c r="P4993" s="4">
        <v>4</v>
      </c>
      <c r="Q4993" t="s">
        <v>21</v>
      </c>
      <c r="R4993" s="10" t="str">
        <f t="shared" si="154"/>
        <v>28-33</v>
      </c>
      <c r="S4993">
        <f t="shared" si="155"/>
        <v>31</v>
      </c>
    </row>
    <row r="4994" spans="1:19">
      <c r="A4994" t="s">
        <v>5068</v>
      </c>
      <c r="B4994" t="s">
        <v>13</v>
      </c>
      <c r="C4994" s="4">
        <v>22</v>
      </c>
      <c r="D4994" t="s">
        <v>24</v>
      </c>
      <c r="E4994" t="s">
        <v>25</v>
      </c>
      <c r="F4994" t="s">
        <v>50</v>
      </c>
      <c r="G4994" t="s">
        <v>32</v>
      </c>
      <c r="H4994" t="s">
        <v>48</v>
      </c>
      <c r="I4994" s="9">
        <v>45688</v>
      </c>
      <c r="J4994" s="9">
        <v>45705</v>
      </c>
      <c r="K4994" s="9">
        <v>45713</v>
      </c>
      <c r="L4994" t="s">
        <v>145</v>
      </c>
      <c r="M4994" s="5"/>
      <c r="P4994" s="4">
        <v>4</v>
      </c>
      <c r="Q4994" t="s">
        <v>21</v>
      </c>
      <c r="R4994" s="10" t="str">
        <f t="shared" si="154"/>
        <v>22-27</v>
      </c>
      <c r="S4994">
        <f t="shared" si="155"/>
        <v>25</v>
      </c>
    </row>
    <row r="4995" spans="1:19">
      <c r="A4995" t="s">
        <v>5069</v>
      </c>
      <c r="B4995" t="s">
        <v>30</v>
      </c>
      <c r="C4995" s="4">
        <v>29</v>
      </c>
      <c r="D4995" t="s">
        <v>14</v>
      </c>
      <c r="E4995" t="s">
        <v>15</v>
      </c>
      <c r="F4995" t="s">
        <v>31</v>
      </c>
      <c r="G4995" t="s">
        <v>66</v>
      </c>
      <c r="H4995" t="s">
        <v>48</v>
      </c>
      <c r="I4995" s="9">
        <v>45688</v>
      </c>
      <c r="J4995" s="9">
        <v>45701</v>
      </c>
      <c r="K4995" s="9">
        <v>45706</v>
      </c>
      <c r="L4995" t="s">
        <v>19</v>
      </c>
      <c r="M4995" s="4">
        <v>89805</v>
      </c>
      <c r="N4995">
        <v>4.3</v>
      </c>
      <c r="O4995" t="s">
        <v>45</v>
      </c>
      <c r="P4995" s="4">
        <v>3</v>
      </c>
      <c r="Q4995" t="s">
        <v>28</v>
      </c>
      <c r="R4995" s="10" t="str">
        <f t="shared" ref="R4995:R5058" si="156">IF(AND(C4995&gt;=22,C4995&lt;=27),"22-27",
 IF(AND(C4995&gt;=28,C4995&lt;=33),"28-33",
 IF(AND(C4995&gt;=34,C4995&lt;=39),"34-39",
 IF(AND(C4995&gt;=40,C4995&lt;=45),"40-45",
 IF(AND(C4995&gt;=46,C4995&lt;=51),"46-51",
 IF(AND(C4995&gt;=52,C4995&lt;=57),"52-57","Other"))))))</f>
        <v>28-33</v>
      </c>
      <c r="S4995">
        <f t="shared" ref="S4995:S5058" si="157">K4995-I4995</f>
        <v>18</v>
      </c>
    </row>
    <row r="4996" spans="1:19">
      <c r="A4996" t="s">
        <v>5070</v>
      </c>
      <c r="B4996" t="s">
        <v>13</v>
      </c>
      <c r="C4996" s="4">
        <v>22</v>
      </c>
      <c r="D4996" t="s">
        <v>14</v>
      </c>
      <c r="E4996" t="s">
        <v>15</v>
      </c>
      <c r="F4996" t="s">
        <v>31</v>
      </c>
      <c r="G4996" t="s">
        <v>27</v>
      </c>
      <c r="H4996" t="s">
        <v>37</v>
      </c>
      <c r="I4996" s="9">
        <v>45688</v>
      </c>
      <c r="J4996" s="9">
        <v>45702</v>
      </c>
      <c r="K4996" s="9">
        <v>45713</v>
      </c>
      <c r="L4996" t="s">
        <v>19</v>
      </c>
      <c r="M4996" s="5"/>
      <c r="O4996" t="s">
        <v>20</v>
      </c>
      <c r="P4996" s="5"/>
      <c r="Q4996" t="s">
        <v>28</v>
      </c>
      <c r="R4996" s="10" t="str">
        <f t="shared" si="156"/>
        <v>22-27</v>
      </c>
      <c r="S4996">
        <f t="shared" si="157"/>
        <v>25</v>
      </c>
    </row>
    <row r="4997" spans="1:19">
      <c r="A4997" t="s">
        <v>5071</v>
      </c>
      <c r="B4997" t="s">
        <v>30</v>
      </c>
      <c r="C4997" s="4">
        <v>27</v>
      </c>
      <c r="D4997" t="s">
        <v>14</v>
      </c>
      <c r="E4997" t="s">
        <v>15</v>
      </c>
      <c r="F4997" t="s">
        <v>125</v>
      </c>
      <c r="G4997" t="s">
        <v>32</v>
      </c>
      <c r="H4997" t="s">
        <v>67</v>
      </c>
      <c r="I4997" s="9">
        <v>45689</v>
      </c>
      <c r="J4997" s="9">
        <v>45699</v>
      </c>
      <c r="K4997" s="9">
        <v>45709</v>
      </c>
      <c r="L4997" t="s">
        <v>19</v>
      </c>
      <c r="M4997" s="4">
        <v>144149</v>
      </c>
      <c r="N4997">
        <v>3.9</v>
      </c>
      <c r="O4997" t="s">
        <v>45</v>
      </c>
      <c r="P4997" s="4">
        <v>2</v>
      </c>
      <c r="Q4997" t="s">
        <v>21</v>
      </c>
      <c r="R4997" s="10" t="str">
        <f t="shared" si="156"/>
        <v>22-27</v>
      </c>
      <c r="S4997">
        <f t="shared" si="157"/>
        <v>20</v>
      </c>
    </row>
    <row r="4998" spans="1:19">
      <c r="A4998" t="s">
        <v>5072</v>
      </c>
      <c r="B4998" t="s">
        <v>13</v>
      </c>
      <c r="C4998" s="4">
        <v>24</v>
      </c>
      <c r="D4998" t="s">
        <v>14</v>
      </c>
      <c r="E4998" t="s">
        <v>15</v>
      </c>
      <c r="F4998" t="s">
        <v>61</v>
      </c>
      <c r="G4998" t="s">
        <v>27</v>
      </c>
      <c r="H4998" t="s">
        <v>37</v>
      </c>
      <c r="I4998" s="9">
        <v>45689</v>
      </c>
      <c r="J4998" s="9">
        <v>45710</v>
      </c>
      <c r="K4998" s="9">
        <v>45716</v>
      </c>
      <c r="L4998" t="s">
        <v>38</v>
      </c>
      <c r="M4998" s="5"/>
      <c r="P4998" s="5"/>
      <c r="Q4998" t="s">
        <v>28</v>
      </c>
      <c r="R4998" s="10" t="str">
        <f t="shared" si="156"/>
        <v>22-27</v>
      </c>
      <c r="S4998">
        <f t="shared" si="157"/>
        <v>27</v>
      </c>
    </row>
    <row r="4999" spans="1:19">
      <c r="A4999" t="s">
        <v>5073</v>
      </c>
      <c r="B4999" t="s">
        <v>13</v>
      </c>
      <c r="C4999" s="4">
        <v>25</v>
      </c>
      <c r="D4999" t="s">
        <v>24</v>
      </c>
      <c r="E4999" t="s">
        <v>25</v>
      </c>
      <c r="F4999" t="s">
        <v>61</v>
      </c>
      <c r="G4999" t="s">
        <v>27</v>
      </c>
      <c r="H4999" t="s">
        <v>18</v>
      </c>
      <c r="I4999" s="9">
        <v>45689</v>
      </c>
      <c r="J4999" s="9">
        <v>45709</v>
      </c>
      <c r="K4999" s="9">
        <v>45720</v>
      </c>
      <c r="L4999" t="s">
        <v>19</v>
      </c>
      <c r="M4999" s="4">
        <v>51866</v>
      </c>
      <c r="N4999">
        <v>4.4000000000000004</v>
      </c>
      <c r="O4999" t="s">
        <v>20</v>
      </c>
      <c r="P4999" s="4">
        <v>4</v>
      </c>
      <c r="Q4999" t="s">
        <v>28</v>
      </c>
      <c r="R4999" s="10" t="str">
        <f t="shared" si="156"/>
        <v>22-27</v>
      </c>
      <c r="S4999">
        <f t="shared" si="157"/>
        <v>31</v>
      </c>
    </row>
    <row r="5000" spans="1:19">
      <c r="A5000" t="s">
        <v>5074</v>
      </c>
      <c r="B5000" t="s">
        <v>30</v>
      </c>
      <c r="C5000" s="4">
        <v>38</v>
      </c>
      <c r="D5000" t="s">
        <v>14</v>
      </c>
      <c r="E5000" t="s">
        <v>15</v>
      </c>
      <c r="F5000" t="s">
        <v>53</v>
      </c>
      <c r="G5000" t="s">
        <v>17</v>
      </c>
      <c r="H5000" t="s">
        <v>37</v>
      </c>
      <c r="I5000" s="9">
        <v>45689</v>
      </c>
      <c r="J5000" s="9">
        <v>45709</v>
      </c>
      <c r="K5000" s="9">
        <v>45717</v>
      </c>
      <c r="L5000" t="s">
        <v>56</v>
      </c>
      <c r="M5000" s="5"/>
      <c r="P5000" s="4">
        <v>4</v>
      </c>
      <c r="Q5000" t="s">
        <v>28</v>
      </c>
      <c r="R5000" s="10" t="str">
        <f t="shared" si="156"/>
        <v>34-39</v>
      </c>
      <c r="S5000">
        <f t="shared" si="157"/>
        <v>28</v>
      </c>
    </row>
    <row r="5001" spans="1:19">
      <c r="A5001" t="s">
        <v>5075</v>
      </c>
      <c r="B5001" t="s">
        <v>30</v>
      </c>
      <c r="C5001" s="4">
        <v>32</v>
      </c>
      <c r="D5001" t="s">
        <v>58</v>
      </c>
      <c r="E5001" t="s">
        <v>59</v>
      </c>
      <c r="F5001" t="s">
        <v>26</v>
      </c>
      <c r="G5001" t="s">
        <v>66</v>
      </c>
      <c r="H5001" t="s">
        <v>48</v>
      </c>
      <c r="I5001" s="9">
        <v>45689</v>
      </c>
      <c r="J5001" s="9">
        <v>45708</v>
      </c>
      <c r="K5001" s="9">
        <v>45715</v>
      </c>
      <c r="L5001" t="s">
        <v>19</v>
      </c>
      <c r="M5001" s="4">
        <v>62548</v>
      </c>
      <c r="N5001">
        <v>3.6</v>
      </c>
      <c r="O5001" t="s">
        <v>20</v>
      </c>
      <c r="P5001" s="4">
        <v>4</v>
      </c>
      <c r="Q5001" t="s">
        <v>21</v>
      </c>
      <c r="R5001" s="10" t="str">
        <f t="shared" si="156"/>
        <v>28-33</v>
      </c>
      <c r="S5001">
        <f t="shared" si="157"/>
        <v>26</v>
      </c>
    </row>
    <row r="5002" spans="1:19">
      <c r="A5002" t="s">
        <v>5076</v>
      </c>
      <c r="B5002" t="s">
        <v>13</v>
      </c>
      <c r="C5002" s="4">
        <v>30</v>
      </c>
      <c r="D5002" t="s">
        <v>14</v>
      </c>
      <c r="E5002" t="s">
        <v>65</v>
      </c>
      <c r="F5002" t="s">
        <v>36</v>
      </c>
      <c r="G5002" t="s">
        <v>69</v>
      </c>
      <c r="H5002" t="s">
        <v>48</v>
      </c>
      <c r="I5002" s="9">
        <v>45689</v>
      </c>
      <c r="J5002" s="9">
        <v>45697</v>
      </c>
      <c r="K5002" s="9">
        <v>45709</v>
      </c>
      <c r="L5002" t="s">
        <v>38</v>
      </c>
      <c r="M5002" s="5"/>
      <c r="P5002" s="4">
        <v>4</v>
      </c>
      <c r="Q5002" t="s">
        <v>21</v>
      </c>
      <c r="R5002" s="10" t="str">
        <f t="shared" si="156"/>
        <v>28-33</v>
      </c>
      <c r="S5002">
        <f t="shared" si="157"/>
        <v>20</v>
      </c>
    </row>
    <row r="5003" spans="1:19">
      <c r="A5003" t="s">
        <v>5077</v>
      </c>
      <c r="B5003" t="s">
        <v>13</v>
      </c>
      <c r="C5003" s="4">
        <v>33</v>
      </c>
      <c r="D5003" t="s">
        <v>24</v>
      </c>
      <c r="E5003" t="s">
        <v>25</v>
      </c>
      <c r="F5003" t="s">
        <v>78</v>
      </c>
      <c r="G5003" t="s">
        <v>27</v>
      </c>
      <c r="H5003" t="s">
        <v>48</v>
      </c>
      <c r="I5003" s="9">
        <v>45689</v>
      </c>
      <c r="J5003" s="9">
        <v>45698</v>
      </c>
      <c r="K5003" s="9">
        <v>45703</v>
      </c>
      <c r="L5003" t="s">
        <v>38</v>
      </c>
      <c r="M5003" s="5"/>
      <c r="P5003" s="4">
        <v>2</v>
      </c>
      <c r="Q5003" t="s">
        <v>21</v>
      </c>
      <c r="R5003" s="10" t="str">
        <f t="shared" si="156"/>
        <v>28-33</v>
      </c>
      <c r="S5003">
        <f t="shared" si="157"/>
        <v>14</v>
      </c>
    </row>
    <row r="5004" spans="1:19">
      <c r="A5004" t="s">
        <v>5078</v>
      </c>
      <c r="B5004" t="s">
        <v>30</v>
      </c>
      <c r="C5004" s="4">
        <v>35</v>
      </c>
      <c r="D5004" t="s">
        <v>14</v>
      </c>
      <c r="E5004" t="s">
        <v>15</v>
      </c>
      <c r="F5004" t="s">
        <v>78</v>
      </c>
      <c r="G5004" t="s">
        <v>27</v>
      </c>
      <c r="H5004" t="s">
        <v>37</v>
      </c>
      <c r="I5004" s="9">
        <v>45690</v>
      </c>
      <c r="J5004" s="9">
        <v>45705</v>
      </c>
      <c r="K5004" s="9">
        <v>45710</v>
      </c>
      <c r="L5004" t="s">
        <v>19</v>
      </c>
      <c r="M5004" s="5"/>
      <c r="O5004" t="s">
        <v>45</v>
      </c>
      <c r="P5004" s="5"/>
      <c r="Q5004" t="s">
        <v>28</v>
      </c>
      <c r="R5004" s="10" t="str">
        <f t="shared" si="156"/>
        <v>34-39</v>
      </c>
      <c r="S5004">
        <f t="shared" si="157"/>
        <v>20</v>
      </c>
    </row>
    <row r="5005" spans="1:19">
      <c r="A5005" t="s">
        <v>5079</v>
      </c>
      <c r="B5005" t="s">
        <v>13</v>
      </c>
      <c r="C5005" s="4">
        <v>26</v>
      </c>
      <c r="D5005" t="s">
        <v>14</v>
      </c>
      <c r="E5005" t="s">
        <v>65</v>
      </c>
      <c r="F5005" t="s">
        <v>53</v>
      </c>
      <c r="G5005" t="s">
        <v>69</v>
      </c>
      <c r="H5005" t="s">
        <v>37</v>
      </c>
      <c r="I5005" s="9">
        <v>45690</v>
      </c>
      <c r="J5005" s="9">
        <v>45703</v>
      </c>
      <c r="K5005" s="9">
        <v>45712</v>
      </c>
      <c r="L5005" t="s">
        <v>19</v>
      </c>
      <c r="M5005" s="4">
        <v>78411</v>
      </c>
      <c r="N5005">
        <v>4.3</v>
      </c>
      <c r="O5005" t="s">
        <v>20</v>
      </c>
      <c r="P5005" s="4">
        <v>4</v>
      </c>
      <c r="Q5005" t="s">
        <v>28</v>
      </c>
      <c r="R5005" s="10" t="str">
        <f t="shared" si="156"/>
        <v>22-27</v>
      </c>
      <c r="S5005">
        <f t="shared" si="157"/>
        <v>22</v>
      </c>
    </row>
    <row r="5006" spans="1:19">
      <c r="A5006" t="s">
        <v>5080</v>
      </c>
      <c r="B5006" t="s">
        <v>30</v>
      </c>
      <c r="C5006" s="4">
        <v>30</v>
      </c>
      <c r="D5006" t="s">
        <v>129</v>
      </c>
      <c r="E5006" t="s">
        <v>205</v>
      </c>
      <c r="F5006" t="s">
        <v>16</v>
      </c>
      <c r="G5006" t="s">
        <v>27</v>
      </c>
      <c r="H5006" t="s">
        <v>18</v>
      </c>
      <c r="I5006" s="9">
        <v>45690</v>
      </c>
      <c r="J5006" s="9">
        <v>45712</v>
      </c>
      <c r="K5006" s="9">
        <v>45719</v>
      </c>
      <c r="L5006" t="s">
        <v>38</v>
      </c>
      <c r="M5006" s="5"/>
      <c r="P5006" s="4">
        <v>3</v>
      </c>
      <c r="Q5006" t="s">
        <v>21</v>
      </c>
      <c r="R5006" s="10" t="str">
        <f t="shared" si="156"/>
        <v>28-33</v>
      </c>
      <c r="S5006">
        <f t="shared" si="157"/>
        <v>29</v>
      </c>
    </row>
    <row r="5007" spans="1:19">
      <c r="A5007" t="s">
        <v>5081</v>
      </c>
      <c r="B5007" t="s">
        <v>13</v>
      </c>
      <c r="C5007" s="4">
        <v>30</v>
      </c>
      <c r="D5007" t="s">
        <v>34</v>
      </c>
      <c r="E5007" t="s">
        <v>35</v>
      </c>
      <c r="F5007" t="s">
        <v>73</v>
      </c>
      <c r="G5007" t="s">
        <v>32</v>
      </c>
      <c r="H5007" t="s">
        <v>51</v>
      </c>
      <c r="I5007" s="9">
        <v>45691</v>
      </c>
      <c r="J5007" s="9">
        <v>45702</v>
      </c>
      <c r="K5007" s="9">
        <v>45713</v>
      </c>
      <c r="L5007" t="s">
        <v>38</v>
      </c>
      <c r="M5007" s="5"/>
      <c r="P5007" s="4">
        <v>5</v>
      </c>
      <c r="Q5007" t="s">
        <v>21</v>
      </c>
      <c r="R5007" s="10" t="str">
        <f t="shared" si="156"/>
        <v>28-33</v>
      </c>
      <c r="S5007">
        <f t="shared" si="157"/>
        <v>22</v>
      </c>
    </row>
    <row r="5008" spans="1:19">
      <c r="A5008" t="s">
        <v>5082</v>
      </c>
      <c r="B5008" t="s">
        <v>30</v>
      </c>
      <c r="C5008" s="4">
        <v>25</v>
      </c>
      <c r="D5008" t="s">
        <v>83</v>
      </c>
      <c r="E5008" t="s">
        <v>84</v>
      </c>
      <c r="F5008" t="s">
        <v>26</v>
      </c>
      <c r="G5008" t="s">
        <v>27</v>
      </c>
      <c r="H5008" t="s">
        <v>37</v>
      </c>
      <c r="I5008" s="9">
        <v>45691</v>
      </c>
      <c r="J5008" s="9">
        <v>45706</v>
      </c>
      <c r="K5008" s="9">
        <v>45716</v>
      </c>
      <c r="L5008" t="s">
        <v>19</v>
      </c>
      <c r="M5008" s="4">
        <v>68600</v>
      </c>
      <c r="N5008">
        <v>3.8</v>
      </c>
      <c r="O5008" t="s">
        <v>20</v>
      </c>
      <c r="P5008" s="5"/>
      <c r="Q5008" t="s">
        <v>28</v>
      </c>
      <c r="R5008" s="10" t="str">
        <f t="shared" si="156"/>
        <v>22-27</v>
      </c>
      <c r="S5008">
        <f t="shared" si="157"/>
        <v>25</v>
      </c>
    </row>
    <row r="5009" spans="1:19">
      <c r="A5009" t="s">
        <v>5083</v>
      </c>
      <c r="B5009" t="s">
        <v>30</v>
      </c>
      <c r="C5009" s="4">
        <v>35</v>
      </c>
      <c r="D5009" t="s">
        <v>24</v>
      </c>
      <c r="E5009" t="s">
        <v>25</v>
      </c>
      <c r="F5009" t="s">
        <v>31</v>
      </c>
      <c r="G5009" t="s">
        <v>17</v>
      </c>
      <c r="H5009" t="s">
        <v>51</v>
      </c>
      <c r="I5009" s="9">
        <v>45691</v>
      </c>
      <c r="J5009" s="9">
        <v>45699</v>
      </c>
      <c r="K5009" s="9">
        <v>45709</v>
      </c>
      <c r="L5009" t="s">
        <v>56</v>
      </c>
      <c r="M5009" s="5"/>
      <c r="P5009" s="4">
        <v>4</v>
      </c>
      <c r="Q5009" t="s">
        <v>21</v>
      </c>
      <c r="R5009" s="10" t="str">
        <f t="shared" si="156"/>
        <v>34-39</v>
      </c>
      <c r="S5009">
        <f t="shared" si="157"/>
        <v>18</v>
      </c>
    </row>
    <row r="5010" spans="1:19">
      <c r="A5010" t="s">
        <v>5084</v>
      </c>
      <c r="B5010" t="s">
        <v>13</v>
      </c>
      <c r="C5010" s="4">
        <v>31</v>
      </c>
      <c r="D5010" t="s">
        <v>14</v>
      </c>
      <c r="E5010" t="s">
        <v>15</v>
      </c>
      <c r="F5010" t="s">
        <v>53</v>
      </c>
      <c r="G5010" t="s">
        <v>17</v>
      </c>
      <c r="H5010" t="s">
        <v>18</v>
      </c>
      <c r="I5010" s="9">
        <v>45691</v>
      </c>
      <c r="J5010" s="9">
        <v>45702</v>
      </c>
      <c r="K5010" s="9">
        <v>45706</v>
      </c>
      <c r="L5010" t="s">
        <v>38</v>
      </c>
      <c r="M5010" s="5"/>
      <c r="P5010" s="4">
        <v>3</v>
      </c>
      <c r="Q5010" t="s">
        <v>28</v>
      </c>
      <c r="R5010" s="10" t="str">
        <f t="shared" si="156"/>
        <v>28-33</v>
      </c>
      <c r="S5010">
        <f t="shared" si="157"/>
        <v>15</v>
      </c>
    </row>
    <row r="5011" spans="1:19">
      <c r="A5011" t="s">
        <v>5085</v>
      </c>
      <c r="B5011" t="s">
        <v>13</v>
      </c>
      <c r="C5011" s="4">
        <v>35</v>
      </c>
      <c r="D5011" t="s">
        <v>40</v>
      </c>
      <c r="E5011" t="s">
        <v>41</v>
      </c>
      <c r="F5011" t="s">
        <v>44</v>
      </c>
      <c r="G5011" t="s">
        <v>17</v>
      </c>
      <c r="H5011" t="s">
        <v>48</v>
      </c>
      <c r="I5011" s="9">
        <v>45691</v>
      </c>
      <c r="J5011" s="9">
        <v>45710</v>
      </c>
      <c r="K5011" s="9">
        <v>45715</v>
      </c>
      <c r="L5011" t="s">
        <v>19</v>
      </c>
      <c r="M5011" s="4">
        <v>61461</v>
      </c>
      <c r="N5011">
        <v>4.7</v>
      </c>
      <c r="O5011" t="s">
        <v>20</v>
      </c>
      <c r="P5011" s="4">
        <v>4</v>
      </c>
      <c r="Q5011" t="s">
        <v>21</v>
      </c>
      <c r="R5011" s="10" t="str">
        <f t="shared" si="156"/>
        <v>34-39</v>
      </c>
      <c r="S5011">
        <f t="shared" si="157"/>
        <v>24</v>
      </c>
    </row>
    <row r="5012" spans="1:19">
      <c r="A5012" t="s">
        <v>5086</v>
      </c>
      <c r="B5012" t="s">
        <v>13</v>
      </c>
      <c r="C5012" s="4">
        <v>29</v>
      </c>
      <c r="D5012" t="s">
        <v>58</v>
      </c>
      <c r="E5012" t="s">
        <v>111</v>
      </c>
      <c r="F5012" t="s">
        <v>31</v>
      </c>
      <c r="G5012" t="s">
        <v>32</v>
      </c>
      <c r="H5012" t="s">
        <v>18</v>
      </c>
      <c r="I5012" s="9">
        <v>45691</v>
      </c>
      <c r="J5012" s="9">
        <v>45699</v>
      </c>
      <c r="K5012" s="9">
        <v>45707</v>
      </c>
      <c r="L5012" t="s">
        <v>19</v>
      </c>
      <c r="M5012" s="4">
        <v>62722</v>
      </c>
      <c r="N5012">
        <v>3.6</v>
      </c>
      <c r="O5012" t="s">
        <v>20</v>
      </c>
      <c r="P5012" s="4">
        <v>3</v>
      </c>
      <c r="Q5012" t="s">
        <v>21</v>
      </c>
      <c r="R5012" s="10" t="str">
        <f t="shared" si="156"/>
        <v>28-33</v>
      </c>
      <c r="S5012">
        <f t="shared" si="157"/>
        <v>16</v>
      </c>
    </row>
    <row r="5013" spans="1:19">
      <c r="A5013" t="s">
        <v>5087</v>
      </c>
      <c r="B5013" t="s">
        <v>30</v>
      </c>
      <c r="C5013" s="4">
        <v>29</v>
      </c>
      <c r="D5013" t="s">
        <v>58</v>
      </c>
      <c r="E5013" t="s">
        <v>111</v>
      </c>
      <c r="F5013" t="s">
        <v>44</v>
      </c>
      <c r="G5013" t="s">
        <v>27</v>
      </c>
      <c r="H5013" t="s">
        <v>48</v>
      </c>
      <c r="I5013" s="9">
        <v>45691</v>
      </c>
      <c r="J5013" s="9">
        <v>45711</v>
      </c>
      <c r="K5013" s="9">
        <v>45719</v>
      </c>
      <c r="L5013" t="s">
        <v>19</v>
      </c>
      <c r="M5013" s="4">
        <v>55947</v>
      </c>
      <c r="N5013">
        <v>4.3</v>
      </c>
      <c r="O5013" t="s">
        <v>45</v>
      </c>
      <c r="P5013" s="5"/>
      <c r="Q5013" t="s">
        <v>28</v>
      </c>
      <c r="R5013" s="10" t="str">
        <f t="shared" si="156"/>
        <v>28-33</v>
      </c>
      <c r="S5013">
        <f t="shared" si="157"/>
        <v>28</v>
      </c>
    </row>
    <row r="5014" spans="1:19">
      <c r="A5014" t="s">
        <v>5088</v>
      </c>
      <c r="B5014" t="s">
        <v>13</v>
      </c>
      <c r="C5014" s="4">
        <v>32</v>
      </c>
      <c r="D5014" t="s">
        <v>14</v>
      </c>
      <c r="E5014" t="s">
        <v>15</v>
      </c>
      <c r="F5014" t="s">
        <v>50</v>
      </c>
      <c r="G5014" t="s">
        <v>27</v>
      </c>
      <c r="H5014" t="s">
        <v>67</v>
      </c>
      <c r="I5014" s="9">
        <v>45691</v>
      </c>
      <c r="J5014" s="9">
        <v>45703</v>
      </c>
      <c r="K5014" s="9">
        <v>45711</v>
      </c>
      <c r="L5014" t="s">
        <v>19</v>
      </c>
      <c r="M5014" s="4">
        <v>33804</v>
      </c>
      <c r="N5014">
        <v>4.2</v>
      </c>
      <c r="O5014" t="s">
        <v>45</v>
      </c>
      <c r="P5014" s="4">
        <v>5</v>
      </c>
      <c r="Q5014" t="s">
        <v>28</v>
      </c>
      <c r="R5014" s="10" t="str">
        <f t="shared" si="156"/>
        <v>28-33</v>
      </c>
      <c r="S5014">
        <f t="shared" si="157"/>
        <v>20</v>
      </c>
    </row>
    <row r="5015" spans="1:19">
      <c r="A5015" t="s">
        <v>5089</v>
      </c>
      <c r="B5015" t="s">
        <v>30</v>
      </c>
      <c r="C5015" s="4">
        <v>24</v>
      </c>
      <c r="D5015" t="s">
        <v>24</v>
      </c>
      <c r="E5015" t="s">
        <v>25</v>
      </c>
      <c r="F5015" t="s">
        <v>31</v>
      </c>
      <c r="G5015" t="s">
        <v>17</v>
      </c>
      <c r="H5015" t="s">
        <v>37</v>
      </c>
      <c r="I5015" s="9">
        <v>45691</v>
      </c>
      <c r="J5015" s="9">
        <v>45709</v>
      </c>
      <c r="K5015" s="9">
        <v>45721</v>
      </c>
      <c r="L5015" t="s">
        <v>19</v>
      </c>
      <c r="M5015" s="4">
        <v>85485</v>
      </c>
      <c r="N5015">
        <v>4.5999999999999996</v>
      </c>
      <c r="O5015" t="s">
        <v>20</v>
      </c>
      <c r="P5015" s="4">
        <v>3</v>
      </c>
      <c r="Q5015" t="s">
        <v>21</v>
      </c>
      <c r="R5015" s="10" t="str">
        <f t="shared" si="156"/>
        <v>22-27</v>
      </c>
      <c r="S5015">
        <f t="shared" si="157"/>
        <v>30</v>
      </c>
    </row>
    <row r="5016" spans="1:19">
      <c r="A5016" t="s">
        <v>5090</v>
      </c>
      <c r="B5016" t="s">
        <v>13</v>
      </c>
      <c r="C5016" s="4">
        <v>25</v>
      </c>
      <c r="D5016" t="s">
        <v>24</v>
      </c>
      <c r="E5016" t="s">
        <v>43</v>
      </c>
      <c r="F5016" t="s">
        <v>26</v>
      </c>
      <c r="G5016" t="s">
        <v>27</v>
      </c>
      <c r="H5016" t="s">
        <v>37</v>
      </c>
      <c r="I5016" s="9">
        <v>45692</v>
      </c>
      <c r="J5016" s="9">
        <v>45714</v>
      </c>
      <c r="K5016" s="9">
        <v>45723</v>
      </c>
      <c r="L5016" t="s">
        <v>38</v>
      </c>
      <c r="M5016" s="5"/>
      <c r="P5016" s="5"/>
      <c r="Q5016" t="s">
        <v>28</v>
      </c>
      <c r="R5016" s="10" t="str">
        <f t="shared" si="156"/>
        <v>22-27</v>
      </c>
      <c r="S5016">
        <f t="shared" si="157"/>
        <v>31</v>
      </c>
    </row>
    <row r="5017" spans="1:19">
      <c r="A5017" t="s">
        <v>5091</v>
      </c>
      <c r="B5017" t="s">
        <v>13</v>
      </c>
      <c r="C5017" s="4">
        <v>54</v>
      </c>
      <c r="D5017" t="s">
        <v>14</v>
      </c>
      <c r="E5017" t="s">
        <v>65</v>
      </c>
      <c r="F5017" t="s">
        <v>78</v>
      </c>
      <c r="G5017" t="s">
        <v>27</v>
      </c>
      <c r="H5017" t="s">
        <v>51</v>
      </c>
      <c r="I5017" s="9">
        <v>45692</v>
      </c>
      <c r="J5017" s="9">
        <v>45711</v>
      </c>
      <c r="K5017" s="9">
        <v>45721</v>
      </c>
      <c r="L5017" t="s">
        <v>38</v>
      </c>
      <c r="M5017" s="5"/>
      <c r="P5017" s="4">
        <v>4</v>
      </c>
      <c r="Q5017" t="s">
        <v>28</v>
      </c>
      <c r="R5017" s="10" t="str">
        <f t="shared" si="156"/>
        <v>52-57</v>
      </c>
      <c r="S5017">
        <f t="shared" si="157"/>
        <v>29</v>
      </c>
    </row>
    <row r="5018" spans="1:19">
      <c r="A5018" t="s">
        <v>5092</v>
      </c>
      <c r="B5018" t="s">
        <v>13</v>
      </c>
      <c r="C5018" s="4">
        <v>34</v>
      </c>
      <c r="D5018" t="s">
        <v>14</v>
      </c>
      <c r="E5018" t="s">
        <v>15</v>
      </c>
      <c r="F5018" t="s">
        <v>78</v>
      </c>
      <c r="G5018" t="s">
        <v>27</v>
      </c>
      <c r="H5018" t="s">
        <v>37</v>
      </c>
      <c r="I5018" s="9">
        <v>45692</v>
      </c>
      <c r="J5018" s="9">
        <v>45705</v>
      </c>
      <c r="K5018" s="9">
        <v>45713</v>
      </c>
      <c r="L5018" t="s">
        <v>19</v>
      </c>
      <c r="M5018" s="4">
        <v>45420</v>
      </c>
      <c r="N5018">
        <v>4.0999999999999996</v>
      </c>
      <c r="O5018" t="s">
        <v>20</v>
      </c>
      <c r="P5018" s="4">
        <v>3</v>
      </c>
      <c r="Q5018" t="s">
        <v>63</v>
      </c>
      <c r="R5018" s="10" t="str">
        <f t="shared" si="156"/>
        <v>34-39</v>
      </c>
      <c r="S5018">
        <f t="shared" si="157"/>
        <v>21</v>
      </c>
    </row>
    <row r="5019" spans="1:19">
      <c r="A5019" t="s">
        <v>5093</v>
      </c>
      <c r="B5019" t="s">
        <v>13</v>
      </c>
      <c r="C5019" s="4">
        <v>33</v>
      </c>
      <c r="D5019" t="s">
        <v>34</v>
      </c>
      <c r="E5019" t="s">
        <v>47</v>
      </c>
      <c r="F5019" t="s">
        <v>78</v>
      </c>
      <c r="G5019" t="s">
        <v>27</v>
      </c>
      <c r="H5019" t="s">
        <v>18</v>
      </c>
      <c r="I5019" s="9">
        <v>45692</v>
      </c>
      <c r="J5019" s="9">
        <v>45703</v>
      </c>
      <c r="K5019" s="9">
        <v>45712</v>
      </c>
      <c r="L5019" t="s">
        <v>19</v>
      </c>
      <c r="M5019" s="4">
        <v>63569</v>
      </c>
      <c r="N5019">
        <v>4.4000000000000004</v>
      </c>
      <c r="O5019" t="s">
        <v>45</v>
      </c>
      <c r="P5019" s="4">
        <v>2</v>
      </c>
      <c r="Q5019" t="s">
        <v>28</v>
      </c>
      <c r="R5019" s="10" t="str">
        <f t="shared" si="156"/>
        <v>28-33</v>
      </c>
      <c r="S5019">
        <f t="shared" si="157"/>
        <v>20</v>
      </c>
    </row>
    <row r="5020" spans="1:19">
      <c r="A5020" t="s">
        <v>5094</v>
      </c>
      <c r="B5020" t="s">
        <v>13</v>
      </c>
      <c r="C5020" s="4">
        <v>30</v>
      </c>
      <c r="D5020" t="s">
        <v>24</v>
      </c>
      <c r="E5020" t="s">
        <v>43</v>
      </c>
      <c r="F5020" t="s">
        <v>44</v>
      </c>
      <c r="G5020" t="s">
        <v>66</v>
      </c>
      <c r="H5020" t="s">
        <v>37</v>
      </c>
      <c r="I5020" s="9">
        <v>45692</v>
      </c>
      <c r="J5020" s="9">
        <v>45701</v>
      </c>
      <c r="K5020" s="9">
        <v>45706</v>
      </c>
      <c r="L5020" t="s">
        <v>38</v>
      </c>
      <c r="M5020" s="5"/>
      <c r="P5020" s="4">
        <v>4</v>
      </c>
      <c r="Q5020" t="s">
        <v>28</v>
      </c>
      <c r="R5020" s="10" t="str">
        <f t="shared" si="156"/>
        <v>28-33</v>
      </c>
      <c r="S5020">
        <f t="shared" si="157"/>
        <v>14</v>
      </c>
    </row>
    <row r="5021" spans="1:19">
      <c r="A5021" t="s">
        <v>5095</v>
      </c>
      <c r="B5021" t="s">
        <v>30</v>
      </c>
      <c r="C5021" s="4">
        <v>28</v>
      </c>
      <c r="D5021" t="s">
        <v>14</v>
      </c>
      <c r="E5021" t="s">
        <v>15</v>
      </c>
      <c r="F5021" t="s">
        <v>93</v>
      </c>
      <c r="G5021" t="s">
        <v>17</v>
      </c>
      <c r="H5021" t="s">
        <v>18</v>
      </c>
      <c r="I5021" s="9">
        <v>45692</v>
      </c>
      <c r="J5021" s="9">
        <v>45713</v>
      </c>
      <c r="K5021" s="9">
        <v>45717</v>
      </c>
      <c r="L5021" t="s">
        <v>38</v>
      </c>
      <c r="M5021" s="5"/>
      <c r="P5021" s="4">
        <v>4</v>
      </c>
      <c r="Q5021" t="s">
        <v>28</v>
      </c>
      <c r="R5021" s="10" t="str">
        <f t="shared" si="156"/>
        <v>28-33</v>
      </c>
      <c r="S5021">
        <f t="shared" si="157"/>
        <v>25</v>
      </c>
    </row>
    <row r="5022" spans="1:19">
      <c r="A5022" t="s">
        <v>5096</v>
      </c>
      <c r="B5022" t="s">
        <v>30</v>
      </c>
      <c r="C5022" s="4">
        <v>36</v>
      </c>
      <c r="D5022" t="s">
        <v>14</v>
      </c>
      <c r="E5022" t="s">
        <v>15</v>
      </c>
      <c r="F5022" t="s">
        <v>31</v>
      </c>
      <c r="G5022" t="s">
        <v>17</v>
      </c>
      <c r="H5022" t="s">
        <v>37</v>
      </c>
      <c r="I5022" s="9">
        <v>45692</v>
      </c>
      <c r="J5022" s="9">
        <v>45709</v>
      </c>
      <c r="K5022" s="9">
        <v>45714</v>
      </c>
      <c r="L5022" t="s">
        <v>19</v>
      </c>
      <c r="M5022" s="4">
        <v>63056</v>
      </c>
      <c r="N5022">
        <v>3.9</v>
      </c>
      <c r="O5022" t="s">
        <v>20</v>
      </c>
      <c r="P5022" s="4">
        <v>2</v>
      </c>
      <c r="Q5022" t="s">
        <v>21</v>
      </c>
      <c r="R5022" s="10" t="str">
        <f t="shared" si="156"/>
        <v>34-39</v>
      </c>
      <c r="S5022">
        <f t="shared" si="157"/>
        <v>22</v>
      </c>
    </row>
    <row r="5023" spans="1:19">
      <c r="A5023" t="s">
        <v>5097</v>
      </c>
      <c r="B5023" t="s">
        <v>13</v>
      </c>
      <c r="C5023" s="4">
        <v>31</v>
      </c>
      <c r="D5023" t="s">
        <v>14</v>
      </c>
      <c r="E5023" t="s">
        <v>15</v>
      </c>
      <c r="F5023" t="s">
        <v>31</v>
      </c>
      <c r="G5023" t="s">
        <v>32</v>
      </c>
      <c r="H5023" t="s">
        <v>37</v>
      </c>
      <c r="I5023" s="9">
        <v>45692</v>
      </c>
      <c r="J5023" s="9">
        <v>45710</v>
      </c>
      <c r="K5023" s="9">
        <v>45721</v>
      </c>
      <c r="L5023" t="s">
        <v>19</v>
      </c>
      <c r="M5023" s="4">
        <v>71505</v>
      </c>
      <c r="N5023">
        <v>4.0999999999999996</v>
      </c>
      <c r="O5023" t="s">
        <v>20</v>
      </c>
      <c r="P5023" s="4">
        <v>4</v>
      </c>
      <c r="Q5023" t="s">
        <v>21</v>
      </c>
      <c r="R5023" s="10" t="str">
        <f t="shared" si="156"/>
        <v>28-33</v>
      </c>
      <c r="S5023">
        <f t="shared" si="157"/>
        <v>29</v>
      </c>
    </row>
    <row r="5024" spans="1:19">
      <c r="A5024" t="s">
        <v>5098</v>
      </c>
      <c r="B5024" t="s">
        <v>23</v>
      </c>
      <c r="C5024" s="4">
        <v>26</v>
      </c>
      <c r="D5024" t="s">
        <v>24</v>
      </c>
      <c r="E5024" t="s">
        <v>25</v>
      </c>
      <c r="F5024" t="s">
        <v>61</v>
      </c>
      <c r="G5024" t="s">
        <v>17</v>
      </c>
      <c r="H5024" t="s">
        <v>18</v>
      </c>
      <c r="I5024" s="9">
        <v>45693</v>
      </c>
      <c r="J5024" s="9">
        <v>45705</v>
      </c>
      <c r="K5024" s="9">
        <v>45712</v>
      </c>
      <c r="L5024" t="s">
        <v>56</v>
      </c>
      <c r="M5024" s="5"/>
      <c r="P5024" s="4">
        <v>4</v>
      </c>
      <c r="Q5024" t="s">
        <v>28</v>
      </c>
      <c r="R5024" s="10" t="str">
        <f t="shared" si="156"/>
        <v>22-27</v>
      </c>
      <c r="S5024">
        <f t="shared" si="157"/>
        <v>19</v>
      </c>
    </row>
    <row r="5025" spans="1:19">
      <c r="A5025" t="s">
        <v>5099</v>
      </c>
      <c r="B5025" t="s">
        <v>30</v>
      </c>
      <c r="C5025" s="4">
        <v>34</v>
      </c>
      <c r="D5025" t="s">
        <v>40</v>
      </c>
      <c r="E5025" t="s">
        <v>41</v>
      </c>
      <c r="F5025" t="s">
        <v>26</v>
      </c>
      <c r="G5025" t="s">
        <v>17</v>
      </c>
      <c r="H5025" t="s">
        <v>37</v>
      </c>
      <c r="I5025" s="9">
        <v>45693</v>
      </c>
      <c r="J5025" s="9">
        <v>45713</v>
      </c>
      <c r="K5025" s="9">
        <v>45724</v>
      </c>
      <c r="L5025" t="s">
        <v>19</v>
      </c>
      <c r="M5025" s="4">
        <v>69165</v>
      </c>
      <c r="N5025">
        <v>4.3</v>
      </c>
      <c r="O5025" t="s">
        <v>20</v>
      </c>
      <c r="P5025" s="4">
        <v>4</v>
      </c>
      <c r="Q5025" t="s">
        <v>21</v>
      </c>
      <c r="R5025" s="10" t="str">
        <f t="shared" si="156"/>
        <v>34-39</v>
      </c>
      <c r="S5025">
        <f t="shared" si="157"/>
        <v>31</v>
      </c>
    </row>
    <row r="5026" spans="1:19">
      <c r="A5026" t="s">
        <v>5100</v>
      </c>
      <c r="B5026" t="s">
        <v>23</v>
      </c>
      <c r="C5026" s="4">
        <v>32</v>
      </c>
      <c r="D5026" t="s">
        <v>14</v>
      </c>
      <c r="E5026" t="s">
        <v>65</v>
      </c>
      <c r="F5026" t="s">
        <v>50</v>
      </c>
      <c r="G5026" t="s">
        <v>27</v>
      </c>
      <c r="H5026" t="s">
        <v>18</v>
      </c>
      <c r="I5026" s="9">
        <v>45693</v>
      </c>
      <c r="J5026" s="9">
        <v>45712</v>
      </c>
      <c r="K5026" s="9">
        <v>45719</v>
      </c>
      <c r="L5026" t="s">
        <v>19</v>
      </c>
      <c r="M5026" s="4">
        <v>43145</v>
      </c>
      <c r="N5026">
        <v>3.9</v>
      </c>
      <c r="O5026" t="s">
        <v>20</v>
      </c>
      <c r="P5026" s="4">
        <v>4</v>
      </c>
      <c r="Q5026" t="s">
        <v>28</v>
      </c>
      <c r="R5026" s="10" t="str">
        <f t="shared" si="156"/>
        <v>28-33</v>
      </c>
      <c r="S5026">
        <f t="shared" si="157"/>
        <v>26</v>
      </c>
    </row>
    <row r="5027" spans="1:19">
      <c r="A5027" t="s">
        <v>5101</v>
      </c>
      <c r="B5027" t="s">
        <v>13</v>
      </c>
      <c r="C5027" s="4">
        <v>25</v>
      </c>
      <c r="D5027" t="s">
        <v>14</v>
      </c>
      <c r="E5027" t="s">
        <v>65</v>
      </c>
      <c r="F5027" t="s">
        <v>31</v>
      </c>
      <c r="G5027" t="s">
        <v>27</v>
      </c>
      <c r="H5027" t="s">
        <v>37</v>
      </c>
      <c r="I5027" s="9">
        <v>45694</v>
      </c>
      <c r="J5027" s="9">
        <v>45705</v>
      </c>
      <c r="K5027" s="9">
        <v>45715</v>
      </c>
      <c r="L5027" t="s">
        <v>38</v>
      </c>
      <c r="M5027" s="5"/>
      <c r="P5027" s="4">
        <v>5</v>
      </c>
      <c r="Q5027" t="s">
        <v>21</v>
      </c>
      <c r="R5027" s="10" t="str">
        <f t="shared" si="156"/>
        <v>22-27</v>
      </c>
      <c r="S5027">
        <f t="shared" si="157"/>
        <v>21</v>
      </c>
    </row>
    <row r="5028" spans="1:19">
      <c r="A5028" t="s">
        <v>5102</v>
      </c>
      <c r="B5028" t="s">
        <v>13</v>
      </c>
      <c r="C5028" s="4">
        <v>31</v>
      </c>
      <c r="D5028" t="s">
        <v>14</v>
      </c>
      <c r="E5028" t="s">
        <v>15</v>
      </c>
      <c r="F5028" t="s">
        <v>31</v>
      </c>
      <c r="G5028" t="s">
        <v>27</v>
      </c>
      <c r="H5028" t="s">
        <v>51</v>
      </c>
      <c r="I5028" s="9">
        <v>45694</v>
      </c>
      <c r="J5028" s="9">
        <v>45705</v>
      </c>
      <c r="K5028" s="9">
        <v>45713</v>
      </c>
      <c r="L5028" t="s">
        <v>19</v>
      </c>
      <c r="M5028" s="4">
        <v>77450</v>
      </c>
      <c r="N5028">
        <v>3.6</v>
      </c>
      <c r="O5028" t="s">
        <v>45</v>
      </c>
      <c r="P5028" s="4">
        <v>4</v>
      </c>
      <c r="Q5028" t="s">
        <v>28</v>
      </c>
      <c r="R5028" s="10" t="str">
        <f t="shared" si="156"/>
        <v>28-33</v>
      </c>
      <c r="S5028">
        <f t="shared" si="157"/>
        <v>19</v>
      </c>
    </row>
    <row r="5029" spans="1:19">
      <c r="A5029" t="s">
        <v>5103</v>
      </c>
      <c r="B5029" t="s">
        <v>13</v>
      </c>
      <c r="C5029" s="4">
        <v>35</v>
      </c>
      <c r="D5029" t="s">
        <v>24</v>
      </c>
      <c r="E5029" t="s">
        <v>43</v>
      </c>
      <c r="F5029" t="s">
        <v>50</v>
      </c>
      <c r="G5029" t="s">
        <v>69</v>
      </c>
      <c r="H5029" t="s">
        <v>18</v>
      </c>
      <c r="I5029" s="9">
        <v>45694</v>
      </c>
      <c r="J5029" s="9">
        <v>45709</v>
      </c>
      <c r="K5029" s="9">
        <v>45714</v>
      </c>
      <c r="L5029" t="s">
        <v>38</v>
      </c>
      <c r="M5029" s="5"/>
      <c r="P5029" s="4">
        <v>4</v>
      </c>
      <c r="Q5029" t="s">
        <v>21</v>
      </c>
      <c r="R5029" s="10" t="str">
        <f t="shared" si="156"/>
        <v>34-39</v>
      </c>
      <c r="S5029">
        <f t="shared" si="157"/>
        <v>20</v>
      </c>
    </row>
    <row r="5030" spans="1:19">
      <c r="A5030" t="s">
        <v>5104</v>
      </c>
      <c r="B5030" t="s">
        <v>30</v>
      </c>
      <c r="C5030" s="4">
        <v>40</v>
      </c>
      <c r="D5030" t="s">
        <v>40</v>
      </c>
      <c r="E5030" t="s">
        <v>41</v>
      </c>
      <c r="F5030" t="s">
        <v>31</v>
      </c>
      <c r="G5030" t="s">
        <v>32</v>
      </c>
      <c r="H5030" t="s">
        <v>18</v>
      </c>
      <c r="I5030" s="9">
        <v>45695</v>
      </c>
      <c r="J5030" s="9">
        <v>45708</v>
      </c>
      <c r="K5030" s="9">
        <v>45719</v>
      </c>
      <c r="L5030" t="s">
        <v>38</v>
      </c>
      <c r="M5030" s="5"/>
      <c r="P5030" s="4">
        <v>3</v>
      </c>
      <c r="Q5030" t="s">
        <v>28</v>
      </c>
      <c r="R5030" s="10" t="str">
        <f t="shared" si="156"/>
        <v>40-45</v>
      </c>
      <c r="S5030">
        <f t="shared" si="157"/>
        <v>24</v>
      </c>
    </row>
    <row r="5031" spans="1:19">
      <c r="A5031" t="s">
        <v>5105</v>
      </c>
      <c r="B5031" t="s">
        <v>13</v>
      </c>
      <c r="C5031" s="4">
        <v>25</v>
      </c>
      <c r="D5031" t="s">
        <v>24</v>
      </c>
      <c r="E5031" t="s">
        <v>43</v>
      </c>
      <c r="F5031" t="s">
        <v>50</v>
      </c>
      <c r="G5031" t="s">
        <v>17</v>
      </c>
      <c r="H5031" t="s">
        <v>18</v>
      </c>
      <c r="I5031" s="9">
        <v>45695</v>
      </c>
      <c r="J5031" s="9">
        <v>45703</v>
      </c>
      <c r="K5031" s="9">
        <v>45715</v>
      </c>
      <c r="L5031" t="s">
        <v>19</v>
      </c>
      <c r="M5031" s="4">
        <v>37903</v>
      </c>
      <c r="N5031">
        <v>4</v>
      </c>
      <c r="O5031" t="s">
        <v>20</v>
      </c>
      <c r="P5031" s="4">
        <v>3</v>
      </c>
      <c r="Q5031" t="s">
        <v>28</v>
      </c>
      <c r="R5031" s="10" t="str">
        <f t="shared" si="156"/>
        <v>22-27</v>
      </c>
      <c r="S5031">
        <f t="shared" si="157"/>
        <v>20</v>
      </c>
    </row>
    <row r="5032" spans="1:19">
      <c r="A5032" t="s">
        <v>5106</v>
      </c>
      <c r="B5032" t="s">
        <v>13</v>
      </c>
      <c r="C5032" s="4">
        <v>28</v>
      </c>
      <c r="D5032" t="s">
        <v>24</v>
      </c>
      <c r="E5032" t="s">
        <v>43</v>
      </c>
      <c r="F5032" t="s">
        <v>53</v>
      </c>
      <c r="G5032" t="s">
        <v>27</v>
      </c>
      <c r="H5032" t="s">
        <v>37</v>
      </c>
      <c r="I5032" s="9">
        <v>45695</v>
      </c>
      <c r="J5032" s="9">
        <v>45707</v>
      </c>
      <c r="K5032" s="9">
        <v>45717</v>
      </c>
      <c r="L5032" t="s">
        <v>19</v>
      </c>
      <c r="M5032" s="4">
        <v>77894</v>
      </c>
      <c r="N5032">
        <v>4.2</v>
      </c>
      <c r="O5032" t="s">
        <v>20</v>
      </c>
      <c r="P5032" s="4">
        <v>5</v>
      </c>
      <c r="Q5032" t="s">
        <v>21</v>
      </c>
      <c r="R5032" s="10" t="str">
        <f t="shared" si="156"/>
        <v>28-33</v>
      </c>
      <c r="S5032">
        <f t="shared" si="157"/>
        <v>22</v>
      </c>
    </row>
    <row r="5033" spans="1:19">
      <c r="A5033" t="s">
        <v>5107</v>
      </c>
      <c r="B5033" t="s">
        <v>13</v>
      </c>
      <c r="C5033" s="4">
        <v>42</v>
      </c>
      <c r="D5033" t="s">
        <v>14</v>
      </c>
      <c r="E5033" t="s">
        <v>65</v>
      </c>
      <c r="F5033" t="s">
        <v>53</v>
      </c>
      <c r="G5033" t="s">
        <v>17</v>
      </c>
      <c r="H5033" t="s">
        <v>48</v>
      </c>
      <c r="I5033" s="9">
        <v>45695</v>
      </c>
      <c r="J5033" s="9">
        <v>45710</v>
      </c>
      <c r="K5033" s="9">
        <v>45722</v>
      </c>
      <c r="L5033" t="s">
        <v>19</v>
      </c>
      <c r="M5033" s="5"/>
      <c r="O5033" t="s">
        <v>20</v>
      </c>
      <c r="P5033" s="4">
        <v>4</v>
      </c>
      <c r="Q5033" t="s">
        <v>28</v>
      </c>
      <c r="R5033" s="10" t="str">
        <f t="shared" si="156"/>
        <v>40-45</v>
      </c>
      <c r="S5033">
        <f t="shared" si="157"/>
        <v>27</v>
      </c>
    </row>
    <row r="5034" spans="1:19">
      <c r="A5034" t="s">
        <v>5108</v>
      </c>
      <c r="B5034" t="s">
        <v>13</v>
      </c>
      <c r="C5034" s="4">
        <v>32</v>
      </c>
      <c r="D5034" t="s">
        <v>14</v>
      </c>
      <c r="E5034" t="s">
        <v>15</v>
      </c>
      <c r="F5034" t="s">
        <v>26</v>
      </c>
      <c r="G5034" t="s">
        <v>17</v>
      </c>
      <c r="H5034" t="s">
        <v>51</v>
      </c>
      <c r="I5034" s="9">
        <v>45695</v>
      </c>
      <c r="J5034" s="9">
        <v>45717</v>
      </c>
      <c r="K5034" s="9">
        <v>45727</v>
      </c>
      <c r="L5034" t="s">
        <v>19</v>
      </c>
      <c r="M5034" s="5"/>
      <c r="O5034" t="s">
        <v>20</v>
      </c>
      <c r="P5034" s="4">
        <v>3</v>
      </c>
      <c r="Q5034" t="s">
        <v>28</v>
      </c>
      <c r="R5034" s="10" t="str">
        <f t="shared" si="156"/>
        <v>28-33</v>
      </c>
      <c r="S5034">
        <f t="shared" si="157"/>
        <v>32</v>
      </c>
    </row>
    <row r="5035" spans="1:19">
      <c r="A5035" t="s">
        <v>5109</v>
      </c>
      <c r="B5035" t="s">
        <v>30</v>
      </c>
      <c r="C5035" s="4">
        <v>37</v>
      </c>
      <c r="D5035" t="s">
        <v>14</v>
      </c>
      <c r="E5035" t="s">
        <v>15</v>
      </c>
      <c r="F5035" t="s">
        <v>96</v>
      </c>
      <c r="G5035" t="s">
        <v>27</v>
      </c>
      <c r="H5035" t="s">
        <v>18</v>
      </c>
      <c r="I5035" s="9">
        <v>45695</v>
      </c>
      <c r="J5035" s="9">
        <v>45714</v>
      </c>
      <c r="K5035" s="9">
        <v>45718</v>
      </c>
      <c r="L5035" t="s">
        <v>19</v>
      </c>
      <c r="M5035" s="4">
        <v>47589</v>
      </c>
      <c r="N5035">
        <v>3.9</v>
      </c>
      <c r="O5035" t="s">
        <v>20</v>
      </c>
      <c r="P5035" s="4">
        <v>5</v>
      </c>
      <c r="Q5035" t="s">
        <v>28</v>
      </c>
      <c r="R5035" s="10" t="str">
        <f t="shared" si="156"/>
        <v>34-39</v>
      </c>
      <c r="S5035">
        <f t="shared" si="157"/>
        <v>23</v>
      </c>
    </row>
    <row r="5036" spans="1:19">
      <c r="A5036" t="s">
        <v>5110</v>
      </c>
      <c r="B5036" t="s">
        <v>13</v>
      </c>
      <c r="C5036" s="4">
        <v>34</v>
      </c>
      <c r="D5036" t="s">
        <v>83</v>
      </c>
      <c r="E5036" t="s">
        <v>84</v>
      </c>
      <c r="F5036" t="s">
        <v>50</v>
      </c>
      <c r="G5036" t="s">
        <v>27</v>
      </c>
      <c r="H5036" t="s">
        <v>37</v>
      </c>
      <c r="I5036" s="9">
        <v>45695</v>
      </c>
      <c r="J5036" s="9">
        <v>45714</v>
      </c>
      <c r="K5036" s="9">
        <v>45719</v>
      </c>
      <c r="L5036" t="s">
        <v>38</v>
      </c>
      <c r="M5036" s="5"/>
      <c r="P5036" s="4">
        <v>5</v>
      </c>
      <c r="Q5036" t="s">
        <v>28</v>
      </c>
      <c r="R5036" s="10" t="str">
        <f t="shared" si="156"/>
        <v>34-39</v>
      </c>
      <c r="S5036">
        <f t="shared" si="157"/>
        <v>24</v>
      </c>
    </row>
    <row r="5037" spans="1:19">
      <c r="A5037" t="s">
        <v>5111</v>
      </c>
      <c r="B5037" t="s">
        <v>13</v>
      </c>
      <c r="C5037" s="4">
        <v>32</v>
      </c>
      <c r="D5037" t="s">
        <v>24</v>
      </c>
      <c r="E5037" t="s">
        <v>43</v>
      </c>
      <c r="F5037" t="s">
        <v>50</v>
      </c>
      <c r="G5037" t="s">
        <v>69</v>
      </c>
      <c r="H5037" t="s">
        <v>48</v>
      </c>
      <c r="I5037" s="9">
        <v>45695</v>
      </c>
      <c r="J5037" s="9">
        <v>45712</v>
      </c>
      <c r="K5037" s="9">
        <v>45717</v>
      </c>
      <c r="L5037" t="s">
        <v>38</v>
      </c>
      <c r="M5037" s="5"/>
      <c r="P5037" s="4">
        <v>4</v>
      </c>
      <c r="Q5037" t="s">
        <v>28</v>
      </c>
      <c r="R5037" s="10" t="str">
        <f t="shared" si="156"/>
        <v>28-33</v>
      </c>
      <c r="S5037">
        <f t="shared" si="157"/>
        <v>22</v>
      </c>
    </row>
    <row r="5038" spans="1:19">
      <c r="A5038" t="s">
        <v>5112</v>
      </c>
      <c r="B5038" t="s">
        <v>30</v>
      </c>
      <c r="C5038" s="4">
        <v>30</v>
      </c>
      <c r="D5038" t="s">
        <v>40</v>
      </c>
      <c r="E5038" t="s">
        <v>253</v>
      </c>
      <c r="F5038" t="s">
        <v>44</v>
      </c>
      <c r="G5038" t="s">
        <v>17</v>
      </c>
      <c r="H5038" t="s">
        <v>48</v>
      </c>
      <c r="I5038" s="9">
        <v>45695</v>
      </c>
      <c r="J5038" s="9">
        <v>45706</v>
      </c>
      <c r="K5038" s="9">
        <v>45711</v>
      </c>
      <c r="L5038" t="s">
        <v>19</v>
      </c>
      <c r="M5038" s="4">
        <v>66342</v>
      </c>
      <c r="N5038">
        <v>4.5</v>
      </c>
      <c r="O5038" t="s">
        <v>20</v>
      </c>
      <c r="P5038" s="4">
        <v>4</v>
      </c>
      <c r="Q5038" t="s">
        <v>28</v>
      </c>
      <c r="R5038" s="10" t="str">
        <f t="shared" si="156"/>
        <v>28-33</v>
      </c>
      <c r="S5038">
        <f t="shared" si="157"/>
        <v>16</v>
      </c>
    </row>
    <row r="5039" spans="1:19">
      <c r="A5039" t="s">
        <v>5113</v>
      </c>
      <c r="B5039" t="s">
        <v>23</v>
      </c>
      <c r="C5039" s="4">
        <v>27</v>
      </c>
      <c r="D5039" t="s">
        <v>34</v>
      </c>
      <c r="E5039" t="s">
        <v>47</v>
      </c>
      <c r="F5039" t="s">
        <v>26</v>
      </c>
      <c r="G5039" t="s">
        <v>27</v>
      </c>
      <c r="H5039" t="s">
        <v>18</v>
      </c>
      <c r="I5039" s="9">
        <v>45695</v>
      </c>
      <c r="J5039" s="9">
        <v>45703</v>
      </c>
      <c r="K5039" s="9">
        <v>45708</v>
      </c>
      <c r="L5039" t="s">
        <v>38</v>
      </c>
      <c r="M5039" s="5"/>
      <c r="P5039" s="5"/>
      <c r="Q5039" t="s">
        <v>28</v>
      </c>
      <c r="R5039" s="10" t="str">
        <f t="shared" si="156"/>
        <v>22-27</v>
      </c>
      <c r="S5039">
        <f t="shared" si="157"/>
        <v>13</v>
      </c>
    </row>
    <row r="5040" spans="1:19">
      <c r="A5040" t="s">
        <v>5114</v>
      </c>
      <c r="B5040" t="s">
        <v>30</v>
      </c>
      <c r="C5040" s="4">
        <v>29</v>
      </c>
      <c r="D5040" t="s">
        <v>14</v>
      </c>
      <c r="E5040" t="s">
        <v>65</v>
      </c>
      <c r="F5040" t="s">
        <v>125</v>
      </c>
      <c r="G5040" t="s">
        <v>27</v>
      </c>
      <c r="H5040" t="s">
        <v>67</v>
      </c>
      <c r="I5040" s="9">
        <v>45695</v>
      </c>
      <c r="J5040" s="9">
        <v>45706</v>
      </c>
      <c r="K5040" s="9">
        <v>45713</v>
      </c>
      <c r="L5040" t="s">
        <v>38</v>
      </c>
      <c r="M5040" s="5"/>
      <c r="P5040" s="4">
        <v>4</v>
      </c>
      <c r="Q5040" t="s">
        <v>28</v>
      </c>
      <c r="R5040" s="10" t="str">
        <f t="shared" si="156"/>
        <v>28-33</v>
      </c>
      <c r="S5040">
        <f t="shared" si="157"/>
        <v>18</v>
      </c>
    </row>
    <row r="5041" spans="1:19">
      <c r="A5041" t="s">
        <v>5115</v>
      </c>
      <c r="B5041" t="s">
        <v>23</v>
      </c>
      <c r="C5041" s="4">
        <v>29</v>
      </c>
      <c r="D5041" t="s">
        <v>24</v>
      </c>
      <c r="E5041" t="s">
        <v>25</v>
      </c>
      <c r="F5041" t="s">
        <v>31</v>
      </c>
      <c r="G5041" t="s">
        <v>27</v>
      </c>
      <c r="H5041" t="s">
        <v>18</v>
      </c>
      <c r="I5041" s="9">
        <v>45696</v>
      </c>
      <c r="J5041" s="9">
        <v>45717</v>
      </c>
      <c r="K5041" s="9">
        <v>45726</v>
      </c>
      <c r="L5041" t="s">
        <v>38</v>
      </c>
      <c r="M5041" s="5"/>
      <c r="P5041" s="4">
        <v>4</v>
      </c>
      <c r="Q5041" t="s">
        <v>28</v>
      </c>
      <c r="R5041" s="10" t="str">
        <f t="shared" si="156"/>
        <v>28-33</v>
      </c>
      <c r="S5041">
        <f t="shared" si="157"/>
        <v>30</v>
      </c>
    </row>
    <row r="5042" spans="1:19">
      <c r="A5042" t="s">
        <v>5116</v>
      </c>
      <c r="B5042" t="s">
        <v>30</v>
      </c>
      <c r="C5042" s="4">
        <v>31</v>
      </c>
      <c r="D5042" t="s">
        <v>14</v>
      </c>
      <c r="E5042" t="s">
        <v>15</v>
      </c>
      <c r="F5042" t="s">
        <v>53</v>
      </c>
      <c r="G5042" t="s">
        <v>32</v>
      </c>
      <c r="H5042" t="s">
        <v>37</v>
      </c>
      <c r="I5042" s="9">
        <v>45696</v>
      </c>
      <c r="J5042" s="9">
        <v>45714</v>
      </c>
      <c r="K5042" s="9">
        <v>45724</v>
      </c>
      <c r="L5042" t="s">
        <v>38</v>
      </c>
      <c r="M5042" s="5"/>
      <c r="P5042" s="4">
        <v>4</v>
      </c>
      <c r="Q5042" t="s">
        <v>28</v>
      </c>
      <c r="R5042" s="10" t="str">
        <f t="shared" si="156"/>
        <v>28-33</v>
      </c>
      <c r="S5042">
        <f t="shared" si="157"/>
        <v>28</v>
      </c>
    </row>
    <row r="5043" spans="1:19">
      <c r="A5043" t="s">
        <v>5117</v>
      </c>
      <c r="B5043" t="s">
        <v>30</v>
      </c>
      <c r="C5043" s="4">
        <v>31</v>
      </c>
      <c r="D5043" t="s">
        <v>24</v>
      </c>
      <c r="E5043" t="s">
        <v>43</v>
      </c>
      <c r="F5043" t="s">
        <v>44</v>
      </c>
      <c r="G5043" t="s">
        <v>32</v>
      </c>
      <c r="H5043" t="s">
        <v>37</v>
      </c>
      <c r="I5043" s="9">
        <v>45696</v>
      </c>
      <c r="J5043" s="9">
        <v>45710</v>
      </c>
      <c r="K5043" s="9">
        <v>45720</v>
      </c>
      <c r="L5043" t="s">
        <v>19</v>
      </c>
      <c r="M5043" s="4">
        <v>61627</v>
      </c>
      <c r="N5043">
        <v>4.9000000000000004</v>
      </c>
      <c r="O5043" t="s">
        <v>20</v>
      </c>
      <c r="P5043" s="4">
        <v>5</v>
      </c>
      <c r="Q5043" t="s">
        <v>28</v>
      </c>
      <c r="R5043" s="10" t="str">
        <f t="shared" si="156"/>
        <v>28-33</v>
      </c>
      <c r="S5043">
        <f t="shared" si="157"/>
        <v>24</v>
      </c>
    </row>
    <row r="5044" spans="1:19">
      <c r="A5044" t="s">
        <v>5118</v>
      </c>
      <c r="B5044" t="s">
        <v>13</v>
      </c>
      <c r="C5044" s="4">
        <v>33</v>
      </c>
      <c r="D5044" t="s">
        <v>14</v>
      </c>
      <c r="E5044" t="s">
        <v>15</v>
      </c>
      <c r="F5044" t="s">
        <v>78</v>
      </c>
      <c r="G5044" t="s">
        <v>17</v>
      </c>
      <c r="H5044" t="s">
        <v>18</v>
      </c>
      <c r="I5044" s="9">
        <v>45696</v>
      </c>
      <c r="J5044" s="9">
        <v>45705</v>
      </c>
      <c r="K5044" s="9">
        <v>45709</v>
      </c>
      <c r="L5044" t="s">
        <v>75</v>
      </c>
      <c r="M5044" s="5"/>
      <c r="P5044" s="4">
        <v>5</v>
      </c>
      <c r="Q5044" t="s">
        <v>28</v>
      </c>
      <c r="R5044" s="10" t="str">
        <f t="shared" si="156"/>
        <v>28-33</v>
      </c>
      <c r="S5044">
        <f t="shared" si="157"/>
        <v>13</v>
      </c>
    </row>
    <row r="5045" spans="1:19">
      <c r="A5045" t="s">
        <v>5119</v>
      </c>
      <c r="B5045" t="s">
        <v>30</v>
      </c>
      <c r="C5045" s="4">
        <v>22</v>
      </c>
      <c r="D5045" t="s">
        <v>14</v>
      </c>
      <c r="E5045" t="s">
        <v>65</v>
      </c>
      <c r="F5045" t="s">
        <v>50</v>
      </c>
      <c r="G5045" t="s">
        <v>66</v>
      </c>
      <c r="H5045" t="s">
        <v>18</v>
      </c>
      <c r="I5045" s="9">
        <v>45697</v>
      </c>
      <c r="J5045" s="9">
        <v>45718</v>
      </c>
      <c r="K5045" s="9">
        <v>45727</v>
      </c>
      <c r="L5045" t="s">
        <v>19</v>
      </c>
      <c r="M5045" s="4">
        <v>39574</v>
      </c>
      <c r="N5045">
        <v>4.5</v>
      </c>
      <c r="O5045" t="s">
        <v>20</v>
      </c>
      <c r="P5045" s="4">
        <v>5</v>
      </c>
      <c r="Q5045" t="s">
        <v>28</v>
      </c>
      <c r="R5045" s="10" t="str">
        <f t="shared" si="156"/>
        <v>22-27</v>
      </c>
      <c r="S5045">
        <f t="shared" si="157"/>
        <v>30</v>
      </c>
    </row>
    <row r="5046" spans="1:19">
      <c r="A5046" t="s">
        <v>5120</v>
      </c>
      <c r="B5046" t="s">
        <v>30</v>
      </c>
      <c r="C5046" s="4">
        <v>28</v>
      </c>
      <c r="D5046" t="s">
        <v>58</v>
      </c>
      <c r="E5046" t="s">
        <v>59</v>
      </c>
      <c r="F5046" t="s">
        <v>16</v>
      </c>
      <c r="G5046" t="s">
        <v>69</v>
      </c>
      <c r="H5046" t="s">
        <v>37</v>
      </c>
      <c r="I5046" s="9">
        <v>45697</v>
      </c>
      <c r="J5046" s="9">
        <v>45709</v>
      </c>
      <c r="K5046" s="9">
        <v>45720</v>
      </c>
      <c r="L5046" t="s">
        <v>38</v>
      </c>
      <c r="M5046" s="5"/>
      <c r="P5046" s="4">
        <v>4</v>
      </c>
      <c r="Q5046" t="s">
        <v>28</v>
      </c>
      <c r="R5046" s="10" t="str">
        <f t="shared" si="156"/>
        <v>28-33</v>
      </c>
      <c r="S5046">
        <f t="shared" si="157"/>
        <v>23</v>
      </c>
    </row>
    <row r="5047" spans="1:19">
      <c r="A5047" t="s">
        <v>5121</v>
      </c>
      <c r="B5047" t="s">
        <v>30</v>
      </c>
      <c r="C5047" s="4">
        <v>22</v>
      </c>
      <c r="D5047" t="s">
        <v>14</v>
      </c>
      <c r="E5047" t="s">
        <v>15</v>
      </c>
      <c r="F5047" t="s">
        <v>78</v>
      </c>
      <c r="G5047" t="s">
        <v>69</v>
      </c>
      <c r="H5047" t="s">
        <v>37</v>
      </c>
      <c r="I5047" s="9">
        <v>45697</v>
      </c>
      <c r="J5047" s="9">
        <v>45714</v>
      </c>
      <c r="K5047" s="9">
        <v>45725</v>
      </c>
      <c r="L5047" t="s">
        <v>19</v>
      </c>
      <c r="M5047" s="4">
        <v>59191</v>
      </c>
      <c r="N5047">
        <v>4.5999999999999996</v>
      </c>
      <c r="O5047" t="s">
        <v>20</v>
      </c>
      <c r="P5047" s="4">
        <v>4</v>
      </c>
      <c r="Q5047" t="s">
        <v>21</v>
      </c>
      <c r="R5047" s="10" t="str">
        <f t="shared" si="156"/>
        <v>22-27</v>
      </c>
      <c r="S5047">
        <f t="shared" si="157"/>
        <v>28</v>
      </c>
    </row>
    <row r="5048" spans="1:19">
      <c r="A5048" t="s">
        <v>5122</v>
      </c>
      <c r="B5048" t="s">
        <v>13</v>
      </c>
      <c r="C5048" s="4">
        <v>24</v>
      </c>
      <c r="D5048" t="s">
        <v>14</v>
      </c>
      <c r="E5048" t="s">
        <v>15</v>
      </c>
      <c r="F5048" t="s">
        <v>53</v>
      </c>
      <c r="G5048" t="s">
        <v>27</v>
      </c>
      <c r="H5048" t="s">
        <v>51</v>
      </c>
      <c r="I5048" s="9">
        <v>45697</v>
      </c>
      <c r="J5048" s="9">
        <v>45713</v>
      </c>
      <c r="K5048" s="9">
        <v>45725</v>
      </c>
      <c r="L5048" t="s">
        <v>56</v>
      </c>
      <c r="M5048" s="5"/>
      <c r="P5048" s="4">
        <v>3</v>
      </c>
      <c r="Q5048" t="s">
        <v>28</v>
      </c>
      <c r="R5048" s="10" t="str">
        <f t="shared" si="156"/>
        <v>22-27</v>
      </c>
      <c r="S5048">
        <f t="shared" si="157"/>
        <v>28</v>
      </c>
    </row>
    <row r="5049" spans="1:19">
      <c r="A5049" t="s">
        <v>5123</v>
      </c>
      <c r="B5049" t="s">
        <v>13</v>
      </c>
      <c r="C5049" s="4">
        <v>34</v>
      </c>
      <c r="D5049" t="s">
        <v>14</v>
      </c>
      <c r="E5049" t="s">
        <v>15</v>
      </c>
      <c r="F5049" t="s">
        <v>96</v>
      </c>
      <c r="G5049" t="s">
        <v>17</v>
      </c>
      <c r="H5049" t="s">
        <v>37</v>
      </c>
      <c r="I5049" s="9">
        <v>45697</v>
      </c>
      <c r="J5049" s="9">
        <v>45712</v>
      </c>
      <c r="K5049" s="9">
        <v>45716</v>
      </c>
      <c r="L5049" t="s">
        <v>56</v>
      </c>
      <c r="M5049" s="5"/>
      <c r="P5049" s="4">
        <v>4</v>
      </c>
      <c r="Q5049" t="s">
        <v>28</v>
      </c>
      <c r="R5049" s="10" t="str">
        <f t="shared" si="156"/>
        <v>34-39</v>
      </c>
      <c r="S5049">
        <f t="shared" si="157"/>
        <v>19</v>
      </c>
    </row>
    <row r="5050" spans="1:19">
      <c r="A5050" t="s">
        <v>5124</v>
      </c>
      <c r="B5050" t="s">
        <v>13</v>
      </c>
      <c r="C5050" s="4">
        <v>31</v>
      </c>
      <c r="D5050" t="s">
        <v>40</v>
      </c>
      <c r="E5050" t="s">
        <v>253</v>
      </c>
      <c r="F5050" t="s">
        <v>16</v>
      </c>
      <c r="G5050" t="s">
        <v>17</v>
      </c>
      <c r="H5050" t="s">
        <v>18</v>
      </c>
      <c r="I5050" s="9">
        <v>45697</v>
      </c>
      <c r="J5050" s="9">
        <v>45707</v>
      </c>
      <c r="K5050" s="9">
        <v>45717</v>
      </c>
      <c r="L5050" t="s">
        <v>19</v>
      </c>
      <c r="M5050" s="4">
        <v>45408</v>
      </c>
      <c r="N5050">
        <v>4.9000000000000004</v>
      </c>
      <c r="O5050" t="s">
        <v>20</v>
      </c>
      <c r="P5050" s="4">
        <v>5</v>
      </c>
      <c r="Q5050" t="s">
        <v>28</v>
      </c>
      <c r="R5050" s="10" t="str">
        <f t="shared" si="156"/>
        <v>28-33</v>
      </c>
      <c r="S5050">
        <f t="shared" si="157"/>
        <v>20</v>
      </c>
    </row>
    <row r="5051" spans="1:19">
      <c r="A5051" t="s">
        <v>5125</v>
      </c>
      <c r="B5051" t="s">
        <v>13</v>
      </c>
      <c r="C5051" s="4">
        <v>35</v>
      </c>
      <c r="D5051" t="s">
        <v>58</v>
      </c>
      <c r="E5051" t="s">
        <v>111</v>
      </c>
      <c r="F5051" t="s">
        <v>73</v>
      </c>
      <c r="G5051" t="s">
        <v>17</v>
      </c>
      <c r="H5051" t="s">
        <v>37</v>
      </c>
      <c r="I5051" s="9">
        <v>45697</v>
      </c>
      <c r="J5051" s="9">
        <v>45713</v>
      </c>
      <c r="K5051" s="9">
        <v>45723</v>
      </c>
      <c r="L5051" t="s">
        <v>38</v>
      </c>
      <c r="M5051" s="5"/>
      <c r="P5051" s="4">
        <v>5</v>
      </c>
      <c r="Q5051" t="s">
        <v>28</v>
      </c>
      <c r="R5051" s="10" t="str">
        <f t="shared" si="156"/>
        <v>34-39</v>
      </c>
      <c r="S5051">
        <f t="shared" si="157"/>
        <v>26</v>
      </c>
    </row>
    <row r="5052" spans="1:19">
      <c r="A5052" t="s">
        <v>5126</v>
      </c>
      <c r="B5052" t="s">
        <v>13</v>
      </c>
      <c r="C5052" s="4">
        <v>36</v>
      </c>
      <c r="D5052" t="s">
        <v>24</v>
      </c>
      <c r="E5052" t="s">
        <v>25</v>
      </c>
      <c r="F5052" t="s">
        <v>16</v>
      </c>
      <c r="G5052" t="s">
        <v>69</v>
      </c>
      <c r="H5052" t="s">
        <v>37</v>
      </c>
      <c r="I5052" s="9">
        <v>45697</v>
      </c>
      <c r="J5052" s="9">
        <v>45708</v>
      </c>
      <c r="K5052" s="9">
        <v>45712</v>
      </c>
      <c r="L5052" t="s">
        <v>38</v>
      </c>
      <c r="M5052" s="5"/>
      <c r="P5052" s="4">
        <v>4</v>
      </c>
      <c r="Q5052" t="s">
        <v>21</v>
      </c>
      <c r="R5052" s="10" t="str">
        <f t="shared" si="156"/>
        <v>34-39</v>
      </c>
      <c r="S5052">
        <f t="shared" si="157"/>
        <v>15</v>
      </c>
    </row>
    <row r="5053" spans="1:19">
      <c r="A5053" t="s">
        <v>5127</v>
      </c>
      <c r="B5053" t="s">
        <v>30</v>
      </c>
      <c r="C5053" s="4">
        <v>35</v>
      </c>
      <c r="D5053" t="s">
        <v>34</v>
      </c>
      <c r="E5053" t="s">
        <v>35</v>
      </c>
      <c r="F5053" t="s">
        <v>96</v>
      </c>
      <c r="G5053" t="s">
        <v>27</v>
      </c>
      <c r="H5053" t="s">
        <v>18</v>
      </c>
      <c r="I5053" s="9">
        <v>45698</v>
      </c>
      <c r="J5053" s="9">
        <v>45716</v>
      </c>
      <c r="K5053" s="9">
        <v>45723</v>
      </c>
      <c r="L5053" t="s">
        <v>19</v>
      </c>
      <c r="M5053" s="4">
        <v>58595</v>
      </c>
      <c r="N5053">
        <v>4.7</v>
      </c>
      <c r="O5053" t="s">
        <v>20</v>
      </c>
      <c r="P5053" s="5"/>
      <c r="Q5053" t="s">
        <v>28</v>
      </c>
      <c r="R5053" s="10" t="str">
        <f t="shared" si="156"/>
        <v>34-39</v>
      </c>
      <c r="S5053">
        <f t="shared" si="157"/>
        <v>25</v>
      </c>
    </row>
    <row r="5054" spans="1:19">
      <c r="A5054" t="s">
        <v>5128</v>
      </c>
      <c r="B5054" t="s">
        <v>13</v>
      </c>
      <c r="C5054" s="4">
        <v>40</v>
      </c>
      <c r="D5054" t="s">
        <v>24</v>
      </c>
      <c r="E5054" t="s">
        <v>43</v>
      </c>
      <c r="F5054" t="s">
        <v>31</v>
      </c>
      <c r="G5054" t="s">
        <v>32</v>
      </c>
      <c r="H5054" t="s">
        <v>51</v>
      </c>
      <c r="I5054" s="9">
        <v>45698</v>
      </c>
      <c r="J5054" s="9">
        <v>45717</v>
      </c>
      <c r="K5054" s="9">
        <v>45723</v>
      </c>
      <c r="L5054" t="s">
        <v>19</v>
      </c>
      <c r="M5054" s="4">
        <v>68667</v>
      </c>
      <c r="N5054">
        <v>4.5999999999999996</v>
      </c>
      <c r="O5054" t="s">
        <v>20</v>
      </c>
      <c r="P5054" s="5"/>
      <c r="Q5054" t="s">
        <v>21</v>
      </c>
      <c r="R5054" s="10" t="str">
        <f t="shared" si="156"/>
        <v>40-45</v>
      </c>
      <c r="S5054">
        <f t="shared" si="157"/>
        <v>25</v>
      </c>
    </row>
    <row r="5055" spans="1:19">
      <c r="A5055" t="s">
        <v>5129</v>
      </c>
      <c r="B5055" t="s">
        <v>13</v>
      </c>
      <c r="C5055" s="4">
        <v>32</v>
      </c>
      <c r="D5055" t="s">
        <v>24</v>
      </c>
      <c r="E5055" t="s">
        <v>25</v>
      </c>
      <c r="F5055" t="s">
        <v>44</v>
      </c>
      <c r="G5055" t="s">
        <v>17</v>
      </c>
      <c r="H5055" t="s">
        <v>51</v>
      </c>
      <c r="I5055" s="9">
        <v>45698</v>
      </c>
      <c r="J5055" s="9">
        <v>45715</v>
      </c>
      <c r="K5055" s="9">
        <v>45719</v>
      </c>
      <c r="L5055" t="s">
        <v>19</v>
      </c>
      <c r="M5055" s="4">
        <v>73754</v>
      </c>
      <c r="N5055">
        <v>3.5</v>
      </c>
      <c r="O5055" t="s">
        <v>45</v>
      </c>
      <c r="P5055" s="4">
        <v>5</v>
      </c>
      <c r="Q5055" t="s">
        <v>28</v>
      </c>
      <c r="R5055" s="10" t="str">
        <f t="shared" si="156"/>
        <v>28-33</v>
      </c>
      <c r="S5055">
        <f t="shared" si="157"/>
        <v>21</v>
      </c>
    </row>
    <row r="5056" spans="1:19">
      <c r="A5056" t="s">
        <v>5130</v>
      </c>
      <c r="B5056" t="s">
        <v>13</v>
      </c>
      <c r="C5056" s="4">
        <v>22</v>
      </c>
      <c r="D5056" t="s">
        <v>14</v>
      </c>
      <c r="E5056" t="s">
        <v>15</v>
      </c>
      <c r="F5056" t="s">
        <v>44</v>
      </c>
      <c r="G5056" t="s">
        <v>27</v>
      </c>
      <c r="H5056" t="s">
        <v>37</v>
      </c>
      <c r="I5056" s="9">
        <v>45698</v>
      </c>
      <c r="J5056" s="9">
        <v>45716</v>
      </c>
      <c r="K5056" s="9">
        <v>45725</v>
      </c>
      <c r="L5056" t="s">
        <v>56</v>
      </c>
      <c r="M5056" s="5"/>
      <c r="P5056" s="4">
        <v>4</v>
      </c>
      <c r="Q5056" t="s">
        <v>28</v>
      </c>
      <c r="R5056" s="10" t="str">
        <f t="shared" si="156"/>
        <v>22-27</v>
      </c>
      <c r="S5056">
        <f t="shared" si="157"/>
        <v>27</v>
      </c>
    </row>
    <row r="5057" spans="1:19">
      <c r="A5057" t="s">
        <v>5131</v>
      </c>
      <c r="B5057" t="s">
        <v>30</v>
      </c>
      <c r="C5057" s="4">
        <v>35</v>
      </c>
      <c r="D5057" t="s">
        <v>24</v>
      </c>
      <c r="E5057" t="s">
        <v>25</v>
      </c>
      <c r="F5057" t="s">
        <v>96</v>
      </c>
      <c r="G5057" t="s">
        <v>17</v>
      </c>
      <c r="H5057" t="s">
        <v>18</v>
      </c>
      <c r="I5057" s="9">
        <v>45699</v>
      </c>
      <c r="J5057" s="9">
        <v>45717</v>
      </c>
      <c r="K5057" s="9">
        <v>45722</v>
      </c>
      <c r="L5057" t="s">
        <v>38</v>
      </c>
      <c r="M5057" s="5"/>
      <c r="P5057" s="4">
        <v>4</v>
      </c>
      <c r="Q5057" t="s">
        <v>28</v>
      </c>
      <c r="R5057" s="10" t="str">
        <f t="shared" si="156"/>
        <v>34-39</v>
      </c>
      <c r="S5057">
        <f t="shared" si="157"/>
        <v>23</v>
      </c>
    </row>
    <row r="5058" spans="1:19">
      <c r="A5058" t="s">
        <v>5132</v>
      </c>
      <c r="B5058" t="s">
        <v>13</v>
      </c>
      <c r="C5058" s="4">
        <v>26</v>
      </c>
      <c r="D5058" t="s">
        <v>34</v>
      </c>
      <c r="E5058" t="s">
        <v>47</v>
      </c>
      <c r="F5058" t="s">
        <v>44</v>
      </c>
      <c r="G5058" t="s">
        <v>27</v>
      </c>
      <c r="H5058" t="s">
        <v>48</v>
      </c>
      <c r="I5058" s="9">
        <v>45699</v>
      </c>
      <c r="J5058" s="9">
        <v>45716</v>
      </c>
      <c r="K5058" s="9">
        <v>45724</v>
      </c>
      <c r="L5058" t="s">
        <v>19</v>
      </c>
      <c r="M5058" s="4">
        <v>56262</v>
      </c>
      <c r="N5058">
        <v>4.0999999999999996</v>
      </c>
      <c r="O5058" t="s">
        <v>20</v>
      </c>
      <c r="P5058" s="4">
        <v>5</v>
      </c>
      <c r="Q5058" t="s">
        <v>63</v>
      </c>
      <c r="R5058" s="10" t="str">
        <f t="shared" si="156"/>
        <v>22-27</v>
      </c>
      <c r="S5058">
        <f t="shared" si="157"/>
        <v>25</v>
      </c>
    </row>
    <row r="5059" spans="1:19">
      <c r="A5059" t="s">
        <v>5133</v>
      </c>
      <c r="B5059" t="s">
        <v>13</v>
      </c>
      <c r="C5059" s="4">
        <v>29</v>
      </c>
      <c r="D5059" t="s">
        <v>34</v>
      </c>
      <c r="E5059" t="s">
        <v>35</v>
      </c>
      <c r="F5059" t="s">
        <v>26</v>
      </c>
      <c r="G5059" t="s">
        <v>27</v>
      </c>
      <c r="H5059" t="s">
        <v>37</v>
      </c>
      <c r="I5059" s="9">
        <v>45700</v>
      </c>
      <c r="J5059" s="9">
        <v>45717</v>
      </c>
      <c r="K5059" s="9">
        <v>45727</v>
      </c>
      <c r="L5059" t="s">
        <v>19</v>
      </c>
      <c r="M5059" s="4">
        <v>56849</v>
      </c>
      <c r="N5059">
        <v>3.8</v>
      </c>
      <c r="O5059" t="s">
        <v>20</v>
      </c>
      <c r="P5059" s="4">
        <v>5</v>
      </c>
      <c r="Q5059" t="s">
        <v>28</v>
      </c>
      <c r="R5059" s="10" t="str">
        <f t="shared" ref="R5059:R5122" si="158">IF(AND(C5059&gt;=22,C5059&lt;=27),"22-27",
 IF(AND(C5059&gt;=28,C5059&lt;=33),"28-33",
 IF(AND(C5059&gt;=34,C5059&lt;=39),"34-39",
 IF(AND(C5059&gt;=40,C5059&lt;=45),"40-45",
 IF(AND(C5059&gt;=46,C5059&lt;=51),"46-51",
 IF(AND(C5059&gt;=52,C5059&lt;=57),"52-57","Other"))))))</f>
        <v>28-33</v>
      </c>
      <c r="S5059">
        <f t="shared" ref="S5059:S5122" si="159">K5059-I5059</f>
        <v>27</v>
      </c>
    </row>
    <row r="5060" spans="1:19">
      <c r="A5060" t="s">
        <v>5134</v>
      </c>
      <c r="B5060" t="s">
        <v>13</v>
      </c>
      <c r="C5060" s="4">
        <v>27</v>
      </c>
      <c r="D5060" t="s">
        <v>14</v>
      </c>
      <c r="E5060" t="s">
        <v>65</v>
      </c>
      <c r="F5060" t="s">
        <v>16</v>
      </c>
      <c r="G5060" t="s">
        <v>32</v>
      </c>
      <c r="H5060" t="s">
        <v>37</v>
      </c>
      <c r="I5060" s="9">
        <v>45700</v>
      </c>
      <c r="J5060" s="9">
        <v>45710</v>
      </c>
      <c r="K5060" s="9">
        <v>45714</v>
      </c>
      <c r="L5060" t="s">
        <v>19</v>
      </c>
      <c r="M5060" s="4">
        <v>42620</v>
      </c>
      <c r="N5060">
        <v>3.7</v>
      </c>
      <c r="O5060" t="s">
        <v>20</v>
      </c>
      <c r="P5060" s="5"/>
      <c r="Q5060" t="s">
        <v>28</v>
      </c>
      <c r="R5060" s="10" t="str">
        <f t="shared" si="158"/>
        <v>22-27</v>
      </c>
      <c r="S5060">
        <f t="shared" si="159"/>
        <v>14</v>
      </c>
    </row>
    <row r="5061" spans="1:19">
      <c r="A5061" t="s">
        <v>5135</v>
      </c>
      <c r="B5061" t="s">
        <v>13</v>
      </c>
      <c r="C5061" s="4">
        <v>29</v>
      </c>
      <c r="D5061" t="s">
        <v>14</v>
      </c>
      <c r="E5061" t="s">
        <v>15</v>
      </c>
      <c r="F5061" t="s">
        <v>44</v>
      </c>
      <c r="G5061" t="s">
        <v>17</v>
      </c>
      <c r="H5061" t="s">
        <v>67</v>
      </c>
      <c r="I5061" s="9">
        <v>45700</v>
      </c>
      <c r="J5061" s="9">
        <v>45709</v>
      </c>
      <c r="K5061" s="9">
        <v>45720</v>
      </c>
      <c r="L5061" t="s">
        <v>19</v>
      </c>
      <c r="M5061" s="4">
        <v>85778</v>
      </c>
      <c r="N5061">
        <v>4.9000000000000004</v>
      </c>
      <c r="O5061" t="s">
        <v>20</v>
      </c>
      <c r="P5061" s="4">
        <v>5</v>
      </c>
      <c r="Q5061" t="s">
        <v>28</v>
      </c>
      <c r="R5061" s="10" t="str">
        <f t="shared" si="158"/>
        <v>28-33</v>
      </c>
      <c r="S5061">
        <f t="shared" si="159"/>
        <v>20</v>
      </c>
    </row>
    <row r="5062" spans="1:19">
      <c r="A5062" t="s">
        <v>5136</v>
      </c>
      <c r="B5062" t="s">
        <v>23</v>
      </c>
      <c r="C5062" s="4">
        <v>55</v>
      </c>
      <c r="D5062" t="s">
        <v>24</v>
      </c>
      <c r="E5062" t="s">
        <v>43</v>
      </c>
      <c r="F5062" t="s">
        <v>106</v>
      </c>
      <c r="G5062" t="s">
        <v>27</v>
      </c>
      <c r="H5062" t="s">
        <v>48</v>
      </c>
      <c r="I5062" s="9">
        <v>45700</v>
      </c>
      <c r="J5062" s="9">
        <v>45717</v>
      </c>
      <c r="K5062" s="9">
        <v>45725</v>
      </c>
      <c r="L5062" t="s">
        <v>19</v>
      </c>
      <c r="M5062" s="4">
        <v>192707</v>
      </c>
      <c r="N5062">
        <v>4.8</v>
      </c>
      <c r="O5062" t="s">
        <v>20</v>
      </c>
      <c r="P5062" s="4">
        <v>2</v>
      </c>
      <c r="Q5062" t="s">
        <v>28</v>
      </c>
      <c r="R5062" s="10" t="str">
        <f t="shared" si="158"/>
        <v>52-57</v>
      </c>
      <c r="S5062">
        <f t="shared" si="159"/>
        <v>25</v>
      </c>
    </row>
    <row r="5063" spans="1:19">
      <c r="A5063" t="s">
        <v>5137</v>
      </c>
      <c r="B5063" t="s">
        <v>23</v>
      </c>
      <c r="C5063" s="4">
        <v>22</v>
      </c>
      <c r="D5063" t="s">
        <v>14</v>
      </c>
      <c r="E5063" t="s">
        <v>65</v>
      </c>
      <c r="F5063" t="s">
        <v>96</v>
      </c>
      <c r="G5063" t="s">
        <v>69</v>
      </c>
      <c r="H5063" t="s">
        <v>18</v>
      </c>
      <c r="I5063" s="9">
        <v>45701</v>
      </c>
      <c r="J5063" s="9">
        <v>45711</v>
      </c>
      <c r="K5063" s="9">
        <v>45720</v>
      </c>
      <c r="L5063" t="s">
        <v>19</v>
      </c>
      <c r="M5063" s="4">
        <v>52886</v>
      </c>
      <c r="N5063">
        <v>4.0999999999999996</v>
      </c>
      <c r="O5063" t="s">
        <v>20</v>
      </c>
      <c r="P5063" s="4">
        <v>1</v>
      </c>
      <c r="Q5063" t="s">
        <v>28</v>
      </c>
      <c r="R5063" s="10" t="str">
        <f t="shared" si="158"/>
        <v>22-27</v>
      </c>
      <c r="S5063">
        <f t="shared" si="159"/>
        <v>19</v>
      </c>
    </row>
    <row r="5064" spans="1:19">
      <c r="A5064" t="s">
        <v>5138</v>
      </c>
      <c r="B5064" t="s">
        <v>13</v>
      </c>
      <c r="C5064" s="4">
        <v>31</v>
      </c>
      <c r="D5064" t="s">
        <v>34</v>
      </c>
      <c r="E5064" t="s">
        <v>35</v>
      </c>
      <c r="F5064" t="s">
        <v>78</v>
      </c>
      <c r="G5064" t="s">
        <v>27</v>
      </c>
      <c r="H5064" t="s">
        <v>18</v>
      </c>
      <c r="I5064" s="9">
        <v>45701</v>
      </c>
      <c r="J5064" s="9">
        <v>45720</v>
      </c>
      <c r="K5064" s="9">
        <v>45729</v>
      </c>
      <c r="L5064" t="s">
        <v>19</v>
      </c>
      <c r="M5064" s="4">
        <v>61596</v>
      </c>
      <c r="N5064">
        <v>4.9000000000000004</v>
      </c>
      <c r="O5064" t="s">
        <v>20</v>
      </c>
      <c r="P5064" s="4">
        <v>5</v>
      </c>
      <c r="Q5064" t="s">
        <v>28</v>
      </c>
      <c r="R5064" s="10" t="str">
        <f t="shared" si="158"/>
        <v>28-33</v>
      </c>
      <c r="S5064">
        <f t="shared" si="159"/>
        <v>28</v>
      </c>
    </row>
    <row r="5065" spans="1:19">
      <c r="A5065" t="s">
        <v>5139</v>
      </c>
      <c r="B5065" t="s">
        <v>13</v>
      </c>
      <c r="C5065" s="4">
        <v>27</v>
      </c>
      <c r="D5065" t="s">
        <v>80</v>
      </c>
      <c r="E5065" t="s">
        <v>81</v>
      </c>
      <c r="F5065" t="s">
        <v>106</v>
      </c>
      <c r="G5065" t="s">
        <v>27</v>
      </c>
      <c r="H5065" t="s">
        <v>18</v>
      </c>
      <c r="I5065" s="9">
        <v>45701</v>
      </c>
      <c r="J5065" s="9">
        <v>45710</v>
      </c>
      <c r="K5065" s="9">
        <v>45719</v>
      </c>
      <c r="L5065" t="s">
        <v>19</v>
      </c>
      <c r="M5065" s="5"/>
      <c r="O5065" t="s">
        <v>20</v>
      </c>
      <c r="P5065" s="4">
        <v>5</v>
      </c>
      <c r="Q5065" t="s">
        <v>21</v>
      </c>
      <c r="R5065" s="10" t="str">
        <f t="shared" si="158"/>
        <v>22-27</v>
      </c>
      <c r="S5065">
        <f t="shared" si="159"/>
        <v>18</v>
      </c>
    </row>
    <row r="5066" spans="1:19">
      <c r="A5066" t="s">
        <v>5140</v>
      </c>
      <c r="B5066" t="s">
        <v>30</v>
      </c>
      <c r="C5066" s="4">
        <v>32</v>
      </c>
      <c r="D5066" t="s">
        <v>14</v>
      </c>
      <c r="E5066" t="s">
        <v>15</v>
      </c>
      <c r="F5066" t="s">
        <v>26</v>
      </c>
      <c r="G5066" t="s">
        <v>27</v>
      </c>
      <c r="H5066" t="s">
        <v>18</v>
      </c>
      <c r="I5066" s="9">
        <v>45701</v>
      </c>
      <c r="J5066" s="9">
        <v>45711</v>
      </c>
      <c r="K5066" s="9">
        <v>45718</v>
      </c>
      <c r="L5066" t="s">
        <v>38</v>
      </c>
      <c r="M5066" s="5"/>
      <c r="P5066" s="4">
        <v>5</v>
      </c>
      <c r="Q5066" t="s">
        <v>63</v>
      </c>
      <c r="R5066" s="10" t="str">
        <f t="shared" si="158"/>
        <v>28-33</v>
      </c>
      <c r="S5066">
        <f t="shared" si="159"/>
        <v>17</v>
      </c>
    </row>
    <row r="5067" spans="1:19">
      <c r="A5067" t="s">
        <v>5141</v>
      </c>
      <c r="B5067" t="s">
        <v>13</v>
      </c>
      <c r="C5067" s="4">
        <v>30</v>
      </c>
      <c r="D5067" t="s">
        <v>24</v>
      </c>
      <c r="E5067" t="s">
        <v>25</v>
      </c>
      <c r="F5067" t="s">
        <v>61</v>
      </c>
      <c r="G5067" t="s">
        <v>27</v>
      </c>
      <c r="H5067" t="s">
        <v>18</v>
      </c>
      <c r="I5067" s="9">
        <v>45702</v>
      </c>
      <c r="J5067" s="9">
        <v>45714</v>
      </c>
      <c r="K5067" s="9">
        <v>45722</v>
      </c>
      <c r="L5067" t="s">
        <v>75</v>
      </c>
      <c r="M5067" s="5"/>
      <c r="P5067" s="4">
        <v>4</v>
      </c>
      <c r="Q5067" t="s">
        <v>28</v>
      </c>
      <c r="R5067" s="10" t="str">
        <f t="shared" si="158"/>
        <v>28-33</v>
      </c>
      <c r="S5067">
        <f t="shared" si="159"/>
        <v>20</v>
      </c>
    </row>
    <row r="5068" spans="1:19">
      <c r="A5068" t="s">
        <v>5142</v>
      </c>
      <c r="B5068" t="s">
        <v>13</v>
      </c>
      <c r="C5068" s="4">
        <v>32</v>
      </c>
      <c r="D5068" t="s">
        <v>14</v>
      </c>
      <c r="E5068" t="s">
        <v>15</v>
      </c>
      <c r="F5068" t="s">
        <v>16</v>
      </c>
      <c r="G5068" t="s">
        <v>27</v>
      </c>
      <c r="H5068" t="s">
        <v>37</v>
      </c>
      <c r="I5068" s="9">
        <v>45702</v>
      </c>
      <c r="J5068" s="9">
        <v>45724</v>
      </c>
      <c r="K5068" s="9">
        <v>45735</v>
      </c>
      <c r="L5068" t="s">
        <v>38</v>
      </c>
      <c r="M5068" s="5"/>
      <c r="P5068" s="4">
        <v>3</v>
      </c>
      <c r="Q5068" t="s">
        <v>28</v>
      </c>
      <c r="R5068" s="10" t="str">
        <f t="shared" si="158"/>
        <v>28-33</v>
      </c>
      <c r="S5068">
        <f t="shared" si="159"/>
        <v>33</v>
      </c>
    </row>
    <row r="5069" spans="1:19">
      <c r="A5069" t="s">
        <v>5143</v>
      </c>
      <c r="B5069" t="s">
        <v>13</v>
      </c>
      <c r="C5069" s="4">
        <v>30</v>
      </c>
      <c r="D5069" t="s">
        <v>14</v>
      </c>
      <c r="E5069" t="s">
        <v>65</v>
      </c>
      <c r="F5069" t="s">
        <v>96</v>
      </c>
      <c r="G5069" t="s">
        <v>32</v>
      </c>
      <c r="H5069" t="s">
        <v>37</v>
      </c>
      <c r="I5069" s="9">
        <v>45702</v>
      </c>
      <c r="J5069" s="9">
        <v>45719</v>
      </c>
      <c r="K5069" s="9">
        <v>45723</v>
      </c>
      <c r="L5069" t="s">
        <v>19</v>
      </c>
      <c r="M5069" s="4">
        <v>56418</v>
      </c>
      <c r="N5069">
        <v>3.5</v>
      </c>
      <c r="O5069" t="s">
        <v>45</v>
      </c>
      <c r="P5069" s="4">
        <v>5</v>
      </c>
      <c r="Q5069" t="s">
        <v>28</v>
      </c>
      <c r="R5069" s="10" t="str">
        <f t="shared" si="158"/>
        <v>28-33</v>
      </c>
      <c r="S5069">
        <f t="shared" si="159"/>
        <v>21</v>
      </c>
    </row>
    <row r="5070" spans="1:19">
      <c r="A5070" t="s">
        <v>5144</v>
      </c>
      <c r="B5070" t="s">
        <v>23</v>
      </c>
      <c r="C5070" s="4">
        <v>24</v>
      </c>
      <c r="D5070" t="s">
        <v>129</v>
      </c>
      <c r="E5070" t="s">
        <v>130</v>
      </c>
      <c r="F5070" t="s">
        <v>50</v>
      </c>
      <c r="G5070" t="s">
        <v>66</v>
      </c>
      <c r="H5070" t="s">
        <v>67</v>
      </c>
      <c r="I5070" s="9">
        <v>45702</v>
      </c>
      <c r="J5070" s="9">
        <v>45723</v>
      </c>
      <c r="K5070" s="9">
        <v>45732</v>
      </c>
      <c r="L5070" t="s">
        <v>19</v>
      </c>
      <c r="M5070" s="4">
        <v>38531</v>
      </c>
      <c r="N5070">
        <v>4.9000000000000004</v>
      </c>
      <c r="O5070" t="s">
        <v>45</v>
      </c>
      <c r="P5070" s="4">
        <v>4</v>
      </c>
      <c r="Q5070" t="s">
        <v>28</v>
      </c>
      <c r="R5070" s="10" t="str">
        <f t="shared" si="158"/>
        <v>22-27</v>
      </c>
      <c r="S5070">
        <f t="shared" si="159"/>
        <v>30</v>
      </c>
    </row>
    <row r="5071" spans="1:19">
      <c r="A5071" t="s">
        <v>5145</v>
      </c>
      <c r="B5071" t="s">
        <v>13</v>
      </c>
      <c r="C5071" s="4">
        <v>25</v>
      </c>
      <c r="D5071" t="s">
        <v>14</v>
      </c>
      <c r="E5071" t="s">
        <v>15</v>
      </c>
      <c r="F5071" t="s">
        <v>61</v>
      </c>
      <c r="G5071" t="s">
        <v>69</v>
      </c>
      <c r="H5071" t="s">
        <v>37</v>
      </c>
      <c r="I5071" s="9">
        <v>45703</v>
      </c>
      <c r="J5071" s="9">
        <v>45714</v>
      </c>
      <c r="K5071" s="9">
        <v>45725</v>
      </c>
      <c r="L5071" t="s">
        <v>38</v>
      </c>
      <c r="M5071" s="5"/>
      <c r="P5071" s="4">
        <v>2</v>
      </c>
      <c r="Q5071" t="s">
        <v>28</v>
      </c>
      <c r="R5071" s="10" t="str">
        <f t="shared" si="158"/>
        <v>22-27</v>
      </c>
      <c r="S5071">
        <f t="shared" si="159"/>
        <v>22</v>
      </c>
    </row>
    <row r="5072" spans="1:19">
      <c r="A5072" t="s">
        <v>5146</v>
      </c>
      <c r="B5072" t="s">
        <v>13</v>
      </c>
      <c r="C5072" s="4">
        <v>22</v>
      </c>
      <c r="D5072" t="s">
        <v>24</v>
      </c>
      <c r="E5072" t="s">
        <v>43</v>
      </c>
      <c r="F5072" t="s">
        <v>16</v>
      </c>
      <c r="G5072" t="s">
        <v>17</v>
      </c>
      <c r="H5072" t="s">
        <v>18</v>
      </c>
      <c r="I5072" s="9">
        <v>45703</v>
      </c>
      <c r="J5072" s="9">
        <v>45725</v>
      </c>
      <c r="K5072" s="9">
        <v>45733</v>
      </c>
      <c r="L5072" t="s">
        <v>38</v>
      </c>
      <c r="M5072" s="5"/>
      <c r="P5072" s="4">
        <v>4</v>
      </c>
      <c r="Q5072" t="s">
        <v>28</v>
      </c>
      <c r="R5072" s="10" t="str">
        <f t="shared" si="158"/>
        <v>22-27</v>
      </c>
      <c r="S5072">
        <f t="shared" si="159"/>
        <v>30</v>
      </c>
    </row>
    <row r="5073" spans="1:19">
      <c r="A5073" t="s">
        <v>5147</v>
      </c>
      <c r="B5073" t="s">
        <v>30</v>
      </c>
      <c r="C5073" s="4">
        <v>32</v>
      </c>
      <c r="D5073" t="s">
        <v>24</v>
      </c>
      <c r="E5073" t="s">
        <v>43</v>
      </c>
      <c r="F5073" t="s">
        <v>16</v>
      </c>
      <c r="G5073" t="s">
        <v>32</v>
      </c>
      <c r="H5073" t="s">
        <v>67</v>
      </c>
      <c r="I5073" s="9">
        <v>45703</v>
      </c>
      <c r="J5073" s="9">
        <v>45719</v>
      </c>
      <c r="K5073" s="9">
        <v>45725</v>
      </c>
      <c r="L5073" t="s">
        <v>19</v>
      </c>
      <c r="M5073" s="4">
        <v>55395</v>
      </c>
      <c r="N5073">
        <v>4</v>
      </c>
      <c r="O5073" t="s">
        <v>20</v>
      </c>
      <c r="P5073" s="4">
        <v>4</v>
      </c>
      <c r="Q5073" t="s">
        <v>28</v>
      </c>
      <c r="R5073" s="10" t="str">
        <f t="shared" si="158"/>
        <v>28-33</v>
      </c>
      <c r="S5073">
        <f t="shared" si="159"/>
        <v>22</v>
      </c>
    </row>
    <row r="5074" spans="1:19">
      <c r="A5074" t="s">
        <v>5148</v>
      </c>
      <c r="B5074" t="s">
        <v>13</v>
      </c>
      <c r="C5074" s="4">
        <v>25</v>
      </c>
      <c r="D5074" t="s">
        <v>34</v>
      </c>
      <c r="E5074" t="s">
        <v>35</v>
      </c>
      <c r="F5074" t="s">
        <v>61</v>
      </c>
      <c r="G5074" t="s">
        <v>17</v>
      </c>
      <c r="H5074" t="s">
        <v>37</v>
      </c>
      <c r="I5074" s="9">
        <v>45703</v>
      </c>
      <c r="J5074" s="9">
        <v>45722</v>
      </c>
      <c r="K5074" s="9">
        <v>45729</v>
      </c>
      <c r="L5074" t="s">
        <v>75</v>
      </c>
      <c r="M5074" s="5"/>
      <c r="P5074" s="4">
        <v>4</v>
      </c>
      <c r="Q5074" t="s">
        <v>28</v>
      </c>
      <c r="R5074" s="10" t="str">
        <f t="shared" si="158"/>
        <v>22-27</v>
      </c>
      <c r="S5074">
        <f t="shared" si="159"/>
        <v>26</v>
      </c>
    </row>
    <row r="5075" spans="1:19">
      <c r="A5075" t="s">
        <v>5149</v>
      </c>
      <c r="B5075" t="s">
        <v>13</v>
      </c>
      <c r="C5075" s="4">
        <v>39</v>
      </c>
      <c r="D5075" t="s">
        <v>24</v>
      </c>
      <c r="E5075" t="s">
        <v>25</v>
      </c>
      <c r="F5075" t="s">
        <v>61</v>
      </c>
      <c r="G5075" t="s">
        <v>17</v>
      </c>
      <c r="H5075" t="s">
        <v>37</v>
      </c>
      <c r="I5075" s="9">
        <v>45703</v>
      </c>
      <c r="J5075" s="9">
        <v>45723</v>
      </c>
      <c r="K5075" s="9">
        <v>45735</v>
      </c>
      <c r="L5075" t="s">
        <v>19</v>
      </c>
      <c r="M5075" s="4">
        <v>60758</v>
      </c>
      <c r="N5075">
        <v>4.5999999999999996</v>
      </c>
      <c r="O5075" t="s">
        <v>20</v>
      </c>
      <c r="P5075" s="4">
        <v>3</v>
      </c>
      <c r="Q5075" t="s">
        <v>28</v>
      </c>
      <c r="R5075" s="10" t="str">
        <f t="shared" si="158"/>
        <v>34-39</v>
      </c>
      <c r="S5075">
        <f t="shared" si="159"/>
        <v>32</v>
      </c>
    </row>
    <row r="5076" spans="1:19">
      <c r="A5076" t="s">
        <v>5150</v>
      </c>
      <c r="B5076" t="s">
        <v>23</v>
      </c>
      <c r="C5076" s="4">
        <v>31</v>
      </c>
      <c r="D5076" t="s">
        <v>24</v>
      </c>
      <c r="E5076" t="s">
        <v>25</v>
      </c>
      <c r="F5076" t="s">
        <v>50</v>
      </c>
      <c r="G5076" t="s">
        <v>17</v>
      </c>
      <c r="H5076" t="s">
        <v>67</v>
      </c>
      <c r="I5076" s="9">
        <v>45703</v>
      </c>
      <c r="J5076" s="9">
        <v>45715</v>
      </c>
      <c r="K5076" s="9">
        <v>45727</v>
      </c>
      <c r="L5076" t="s">
        <v>19</v>
      </c>
      <c r="M5076" s="4">
        <v>37661</v>
      </c>
      <c r="N5076">
        <v>4.5</v>
      </c>
      <c r="O5076" t="s">
        <v>45</v>
      </c>
      <c r="P5076" s="5"/>
      <c r="Q5076" t="s">
        <v>28</v>
      </c>
      <c r="R5076" s="10" t="str">
        <f t="shared" si="158"/>
        <v>28-33</v>
      </c>
      <c r="S5076">
        <f t="shared" si="159"/>
        <v>24</v>
      </c>
    </row>
    <row r="5077" spans="1:19">
      <c r="A5077" t="s">
        <v>5151</v>
      </c>
      <c r="B5077" t="s">
        <v>13</v>
      </c>
      <c r="C5077" s="4">
        <v>41</v>
      </c>
      <c r="D5077" t="s">
        <v>14</v>
      </c>
      <c r="E5077" t="s">
        <v>15</v>
      </c>
      <c r="F5077" t="s">
        <v>61</v>
      </c>
      <c r="G5077" t="s">
        <v>66</v>
      </c>
      <c r="H5077" t="s">
        <v>48</v>
      </c>
      <c r="I5077" s="9">
        <v>45704</v>
      </c>
      <c r="J5077" s="9">
        <v>45715</v>
      </c>
      <c r="K5077" s="9">
        <v>45724</v>
      </c>
      <c r="L5077" t="s">
        <v>38</v>
      </c>
      <c r="M5077" s="5"/>
      <c r="P5077" s="4">
        <v>1</v>
      </c>
      <c r="Q5077" t="s">
        <v>21</v>
      </c>
      <c r="R5077" s="10" t="str">
        <f t="shared" si="158"/>
        <v>40-45</v>
      </c>
      <c r="S5077">
        <f t="shared" si="159"/>
        <v>20</v>
      </c>
    </row>
    <row r="5078" spans="1:19">
      <c r="A5078" t="s">
        <v>5152</v>
      </c>
      <c r="B5078" t="s">
        <v>30</v>
      </c>
      <c r="C5078" s="4">
        <v>23</v>
      </c>
      <c r="D5078" t="s">
        <v>34</v>
      </c>
      <c r="E5078" t="s">
        <v>35</v>
      </c>
      <c r="F5078" t="s">
        <v>36</v>
      </c>
      <c r="G5078" t="s">
        <v>27</v>
      </c>
      <c r="H5078" t="s">
        <v>18</v>
      </c>
      <c r="I5078" s="9">
        <v>45704</v>
      </c>
      <c r="J5078" s="9">
        <v>45725</v>
      </c>
      <c r="K5078" s="9">
        <v>45735</v>
      </c>
      <c r="L5078" t="s">
        <v>19</v>
      </c>
      <c r="M5078" s="5"/>
      <c r="O5078" t="s">
        <v>20</v>
      </c>
      <c r="P5078" s="5"/>
      <c r="Q5078" t="s">
        <v>28</v>
      </c>
      <c r="R5078" s="10" t="str">
        <f t="shared" si="158"/>
        <v>22-27</v>
      </c>
      <c r="S5078">
        <f t="shared" si="159"/>
        <v>31</v>
      </c>
    </row>
    <row r="5079" spans="1:19">
      <c r="A5079" t="s">
        <v>5153</v>
      </c>
      <c r="B5079" t="s">
        <v>13</v>
      </c>
      <c r="C5079" s="4">
        <v>54</v>
      </c>
      <c r="D5079" t="s">
        <v>129</v>
      </c>
      <c r="E5079" t="s">
        <v>130</v>
      </c>
      <c r="F5079" t="s">
        <v>53</v>
      </c>
      <c r="G5079" t="s">
        <v>27</v>
      </c>
      <c r="H5079" t="s">
        <v>18</v>
      </c>
      <c r="I5079" s="9">
        <v>45704</v>
      </c>
      <c r="J5079" s="9">
        <v>45722</v>
      </c>
      <c r="K5079" s="9">
        <v>45731</v>
      </c>
      <c r="L5079" t="s">
        <v>19</v>
      </c>
      <c r="M5079" s="4">
        <v>56482</v>
      </c>
      <c r="N5079">
        <v>4.9000000000000004</v>
      </c>
      <c r="O5079" t="s">
        <v>20</v>
      </c>
      <c r="P5079" s="5"/>
      <c r="Q5079" t="s">
        <v>21</v>
      </c>
      <c r="R5079" s="10" t="str">
        <f t="shared" si="158"/>
        <v>52-57</v>
      </c>
      <c r="S5079">
        <f t="shared" si="159"/>
        <v>27</v>
      </c>
    </row>
    <row r="5080" spans="1:19">
      <c r="A5080" t="s">
        <v>5154</v>
      </c>
      <c r="B5080" t="s">
        <v>13</v>
      </c>
      <c r="C5080" s="4">
        <v>39</v>
      </c>
      <c r="D5080" t="s">
        <v>14</v>
      </c>
      <c r="E5080" t="s">
        <v>15</v>
      </c>
      <c r="F5080" t="s">
        <v>61</v>
      </c>
      <c r="G5080" t="s">
        <v>27</v>
      </c>
      <c r="H5080" t="s">
        <v>37</v>
      </c>
      <c r="I5080" s="9">
        <v>45704</v>
      </c>
      <c r="J5080" s="9">
        <v>45712</v>
      </c>
      <c r="K5080" s="9">
        <v>45718</v>
      </c>
      <c r="L5080" t="s">
        <v>19</v>
      </c>
      <c r="M5080" s="4">
        <v>54585</v>
      </c>
      <c r="N5080">
        <v>4.3</v>
      </c>
      <c r="O5080" t="s">
        <v>20</v>
      </c>
      <c r="P5080" s="4">
        <v>5</v>
      </c>
      <c r="Q5080" t="s">
        <v>28</v>
      </c>
      <c r="R5080" s="10" t="str">
        <f t="shared" si="158"/>
        <v>34-39</v>
      </c>
      <c r="S5080">
        <f t="shared" si="159"/>
        <v>14</v>
      </c>
    </row>
    <row r="5081" spans="1:19">
      <c r="A5081" t="s">
        <v>5155</v>
      </c>
      <c r="B5081" t="s">
        <v>13</v>
      </c>
      <c r="C5081" s="4">
        <v>22</v>
      </c>
      <c r="D5081" t="s">
        <v>14</v>
      </c>
      <c r="E5081" t="s">
        <v>65</v>
      </c>
      <c r="F5081" t="s">
        <v>93</v>
      </c>
      <c r="G5081" t="s">
        <v>17</v>
      </c>
      <c r="H5081" t="s">
        <v>18</v>
      </c>
      <c r="I5081" s="9">
        <v>45704</v>
      </c>
      <c r="J5081" s="9">
        <v>45723</v>
      </c>
      <c r="K5081" s="9">
        <v>45734</v>
      </c>
      <c r="L5081" t="s">
        <v>38</v>
      </c>
      <c r="M5081" s="5"/>
      <c r="P5081" s="4">
        <v>4</v>
      </c>
      <c r="Q5081" t="s">
        <v>28</v>
      </c>
      <c r="R5081" s="10" t="str">
        <f t="shared" si="158"/>
        <v>22-27</v>
      </c>
      <c r="S5081">
        <f t="shared" si="159"/>
        <v>30</v>
      </c>
    </row>
    <row r="5082" spans="1:19">
      <c r="A5082" t="s">
        <v>5156</v>
      </c>
      <c r="B5082" t="s">
        <v>13</v>
      </c>
      <c r="C5082" s="4">
        <v>29</v>
      </c>
      <c r="D5082" t="s">
        <v>231</v>
      </c>
      <c r="E5082" t="s">
        <v>232</v>
      </c>
      <c r="F5082" t="s">
        <v>26</v>
      </c>
      <c r="G5082" t="s">
        <v>17</v>
      </c>
      <c r="H5082" t="s">
        <v>48</v>
      </c>
      <c r="I5082" s="9">
        <v>45704</v>
      </c>
      <c r="J5082" s="9">
        <v>45722</v>
      </c>
      <c r="K5082" s="9">
        <v>45727</v>
      </c>
      <c r="L5082" t="s">
        <v>19</v>
      </c>
      <c r="M5082" s="5"/>
      <c r="O5082" t="s">
        <v>20</v>
      </c>
      <c r="P5082" s="4">
        <v>4</v>
      </c>
      <c r="Q5082" t="s">
        <v>21</v>
      </c>
      <c r="R5082" s="10" t="str">
        <f t="shared" si="158"/>
        <v>28-33</v>
      </c>
      <c r="S5082">
        <f t="shared" si="159"/>
        <v>23</v>
      </c>
    </row>
    <row r="5083" spans="1:19">
      <c r="A5083" t="s">
        <v>5157</v>
      </c>
      <c r="B5083" t="s">
        <v>13</v>
      </c>
      <c r="C5083" s="4">
        <v>26</v>
      </c>
      <c r="D5083" t="s">
        <v>14</v>
      </c>
      <c r="E5083" t="s">
        <v>15</v>
      </c>
      <c r="F5083" t="s">
        <v>36</v>
      </c>
      <c r="G5083" t="s">
        <v>17</v>
      </c>
      <c r="H5083" t="s">
        <v>37</v>
      </c>
      <c r="I5083" s="9">
        <v>45704</v>
      </c>
      <c r="J5083" s="9">
        <v>45720</v>
      </c>
      <c r="K5083" s="9">
        <v>45729</v>
      </c>
      <c r="L5083" t="s">
        <v>19</v>
      </c>
      <c r="M5083" s="4">
        <v>60914</v>
      </c>
      <c r="N5083">
        <v>4.0999999999999996</v>
      </c>
      <c r="O5083" t="s">
        <v>20</v>
      </c>
      <c r="P5083" s="4">
        <v>4</v>
      </c>
      <c r="Q5083" t="s">
        <v>28</v>
      </c>
      <c r="R5083" s="10" t="str">
        <f t="shared" si="158"/>
        <v>22-27</v>
      </c>
      <c r="S5083">
        <f t="shared" si="159"/>
        <v>25</v>
      </c>
    </row>
    <row r="5084" spans="1:19">
      <c r="A5084" t="s">
        <v>5158</v>
      </c>
      <c r="B5084" t="s">
        <v>30</v>
      </c>
      <c r="C5084" s="4">
        <v>37</v>
      </c>
      <c r="D5084" t="s">
        <v>80</v>
      </c>
      <c r="E5084" t="s">
        <v>81</v>
      </c>
      <c r="F5084" t="s">
        <v>26</v>
      </c>
      <c r="G5084" t="s">
        <v>27</v>
      </c>
      <c r="H5084" t="s">
        <v>37</v>
      </c>
      <c r="I5084" s="9">
        <v>45705</v>
      </c>
      <c r="J5084" s="9">
        <v>45722</v>
      </c>
      <c r="K5084" s="9">
        <v>45731</v>
      </c>
      <c r="L5084" t="s">
        <v>19</v>
      </c>
      <c r="M5084" s="4">
        <v>57301</v>
      </c>
      <c r="N5084">
        <v>4.8</v>
      </c>
      <c r="O5084" t="s">
        <v>20</v>
      </c>
      <c r="P5084" s="5"/>
      <c r="Q5084" t="s">
        <v>28</v>
      </c>
      <c r="R5084" s="10" t="str">
        <f t="shared" si="158"/>
        <v>34-39</v>
      </c>
      <c r="S5084">
        <f t="shared" si="159"/>
        <v>26</v>
      </c>
    </row>
    <row r="5085" spans="1:19">
      <c r="A5085" t="s">
        <v>5159</v>
      </c>
      <c r="B5085" t="s">
        <v>13</v>
      </c>
      <c r="C5085" s="4">
        <v>37</v>
      </c>
      <c r="D5085" t="s">
        <v>14</v>
      </c>
      <c r="E5085" t="s">
        <v>15</v>
      </c>
      <c r="F5085" t="s">
        <v>86</v>
      </c>
      <c r="G5085" t="s">
        <v>17</v>
      </c>
      <c r="H5085" t="s">
        <v>37</v>
      </c>
      <c r="I5085" s="9">
        <v>45705</v>
      </c>
      <c r="J5085" s="9">
        <v>45717</v>
      </c>
      <c r="K5085" s="9">
        <v>45729</v>
      </c>
      <c r="L5085" t="s">
        <v>19</v>
      </c>
      <c r="M5085" s="5"/>
      <c r="O5085" t="s">
        <v>45</v>
      </c>
      <c r="P5085" s="4">
        <v>4</v>
      </c>
      <c r="Q5085" t="s">
        <v>28</v>
      </c>
      <c r="R5085" s="10" t="str">
        <f t="shared" si="158"/>
        <v>34-39</v>
      </c>
      <c r="S5085">
        <f t="shared" si="159"/>
        <v>24</v>
      </c>
    </row>
    <row r="5086" spans="1:19">
      <c r="A5086" t="s">
        <v>5160</v>
      </c>
      <c r="B5086" t="s">
        <v>13</v>
      </c>
      <c r="C5086" s="4">
        <v>44</v>
      </c>
      <c r="D5086" t="s">
        <v>40</v>
      </c>
      <c r="E5086" t="s">
        <v>253</v>
      </c>
      <c r="F5086" t="s">
        <v>36</v>
      </c>
      <c r="G5086" t="s">
        <v>17</v>
      </c>
      <c r="H5086" t="s">
        <v>37</v>
      </c>
      <c r="I5086" s="9">
        <v>45705</v>
      </c>
      <c r="J5086" s="9">
        <v>45723</v>
      </c>
      <c r="K5086" s="9">
        <v>45730</v>
      </c>
      <c r="L5086" t="s">
        <v>19</v>
      </c>
      <c r="M5086" s="4">
        <v>66734</v>
      </c>
      <c r="N5086">
        <v>4</v>
      </c>
      <c r="O5086" t="s">
        <v>45</v>
      </c>
      <c r="P5086" s="4">
        <v>4</v>
      </c>
      <c r="Q5086" t="s">
        <v>28</v>
      </c>
      <c r="R5086" s="10" t="str">
        <f t="shared" si="158"/>
        <v>40-45</v>
      </c>
      <c r="S5086">
        <f t="shared" si="159"/>
        <v>25</v>
      </c>
    </row>
    <row r="5087" spans="1:19">
      <c r="A5087" t="s">
        <v>5161</v>
      </c>
      <c r="B5087" t="s">
        <v>13</v>
      </c>
      <c r="C5087" s="4">
        <v>30</v>
      </c>
      <c r="D5087" t="s">
        <v>14</v>
      </c>
      <c r="E5087" t="s">
        <v>15</v>
      </c>
      <c r="F5087" t="s">
        <v>61</v>
      </c>
      <c r="G5087" t="s">
        <v>17</v>
      </c>
      <c r="H5087" t="s">
        <v>51</v>
      </c>
      <c r="I5087" s="9">
        <v>45705</v>
      </c>
      <c r="J5087" s="9">
        <v>45721</v>
      </c>
      <c r="K5087" s="9">
        <v>45730</v>
      </c>
      <c r="L5087" t="s">
        <v>38</v>
      </c>
      <c r="M5087" s="5"/>
      <c r="P5087" s="4">
        <v>5</v>
      </c>
      <c r="Q5087" t="s">
        <v>63</v>
      </c>
      <c r="R5087" s="10" t="str">
        <f t="shared" si="158"/>
        <v>28-33</v>
      </c>
      <c r="S5087">
        <f t="shared" si="159"/>
        <v>25</v>
      </c>
    </row>
    <row r="5088" spans="1:19">
      <c r="A5088" t="s">
        <v>5162</v>
      </c>
      <c r="B5088" t="s">
        <v>30</v>
      </c>
      <c r="C5088" s="4">
        <v>45</v>
      </c>
      <c r="D5088" t="s">
        <v>34</v>
      </c>
      <c r="E5088" t="s">
        <v>35</v>
      </c>
      <c r="F5088" t="s">
        <v>50</v>
      </c>
      <c r="G5088" t="s">
        <v>69</v>
      </c>
      <c r="H5088" t="s">
        <v>18</v>
      </c>
      <c r="I5088" s="9">
        <v>45705</v>
      </c>
      <c r="J5088" s="9">
        <v>45727</v>
      </c>
      <c r="K5088" s="9">
        <v>45735</v>
      </c>
      <c r="L5088" t="s">
        <v>19</v>
      </c>
      <c r="M5088" s="4">
        <v>40534</v>
      </c>
      <c r="N5088">
        <v>4.3</v>
      </c>
      <c r="O5088" t="s">
        <v>20</v>
      </c>
      <c r="P5088" s="5"/>
      <c r="Q5088" t="s">
        <v>28</v>
      </c>
      <c r="R5088" s="10" t="str">
        <f t="shared" si="158"/>
        <v>40-45</v>
      </c>
      <c r="S5088">
        <f t="shared" si="159"/>
        <v>30</v>
      </c>
    </row>
    <row r="5089" spans="1:19">
      <c r="A5089" t="s">
        <v>5163</v>
      </c>
      <c r="B5089" t="s">
        <v>13</v>
      </c>
      <c r="C5089" s="4">
        <v>28</v>
      </c>
      <c r="D5089" t="s">
        <v>129</v>
      </c>
      <c r="E5089" t="s">
        <v>130</v>
      </c>
      <c r="F5089" t="s">
        <v>44</v>
      </c>
      <c r="G5089" t="s">
        <v>27</v>
      </c>
      <c r="H5089" t="s">
        <v>37</v>
      </c>
      <c r="I5089" s="9">
        <v>45706</v>
      </c>
      <c r="J5089" s="9">
        <v>45721</v>
      </c>
      <c r="K5089" s="9">
        <v>45726</v>
      </c>
      <c r="L5089" t="s">
        <v>38</v>
      </c>
      <c r="M5089" s="5"/>
      <c r="P5089" s="4">
        <v>5</v>
      </c>
      <c r="Q5089" t="s">
        <v>28</v>
      </c>
      <c r="R5089" s="10" t="str">
        <f t="shared" si="158"/>
        <v>28-33</v>
      </c>
      <c r="S5089">
        <f t="shared" si="159"/>
        <v>20</v>
      </c>
    </row>
    <row r="5090" spans="1:19">
      <c r="A5090" t="s">
        <v>5164</v>
      </c>
      <c r="B5090" t="s">
        <v>13</v>
      </c>
      <c r="C5090" s="4">
        <v>22</v>
      </c>
      <c r="D5090" t="s">
        <v>14</v>
      </c>
      <c r="E5090" t="s">
        <v>65</v>
      </c>
      <c r="F5090" t="s">
        <v>16</v>
      </c>
      <c r="G5090" t="s">
        <v>27</v>
      </c>
      <c r="H5090" t="s">
        <v>48</v>
      </c>
      <c r="I5090" s="9">
        <v>45706</v>
      </c>
      <c r="J5090" s="9">
        <v>45714</v>
      </c>
      <c r="K5090" s="9">
        <v>45719</v>
      </c>
      <c r="L5090" t="s">
        <v>145</v>
      </c>
      <c r="M5090" s="5"/>
      <c r="P5090" s="4">
        <v>5</v>
      </c>
      <c r="Q5090" t="s">
        <v>28</v>
      </c>
      <c r="R5090" s="10" t="str">
        <f t="shared" si="158"/>
        <v>22-27</v>
      </c>
      <c r="S5090">
        <f t="shared" si="159"/>
        <v>13</v>
      </c>
    </row>
    <row r="5091" spans="1:19">
      <c r="A5091" t="s">
        <v>5165</v>
      </c>
      <c r="B5091" t="s">
        <v>13</v>
      </c>
      <c r="C5091" s="4">
        <v>35</v>
      </c>
      <c r="D5091" t="s">
        <v>24</v>
      </c>
      <c r="E5091" t="s">
        <v>43</v>
      </c>
      <c r="F5091" t="s">
        <v>31</v>
      </c>
      <c r="G5091" t="s">
        <v>27</v>
      </c>
      <c r="H5091" t="s">
        <v>37</v>
      </c>
      <c r="I5091" s="9">
        <v>45706</v>
      </c>
      <c r="J5091" s="9">
        <v>45720</v>
      </c>
      <c r="K5091" s="9">
        <v>45730</v>
      </c>
      <c r="L5091" t="s">
        <v>75</v>
      </c>
      <c r="M5091" s="5"/>
      <c r="P5091" s="4">
        <v>5</v>
      </c>
      <c r="Q5091" t="s">
        <v>28</v>
      </c>
      <c r="R5091" s="10" t="str">
        <f t="shared" si="158"/>
        <v>34-39</v>
      </c>
      <c r="S5091">
        <f t="shared" si="159"/>
        <v>24</v>
      </c>
    </row>
    <row r="5092" spans="1:19">
      <c r="A5092" t="s">
        <v>5166</v>
      </c>
      <c r="B5092" t="s">
        <v>13</v>
      </c>
      <c r="C5092" s="4">
        <v>27</v>
      </c>
      <c r="D5092" t="s">
        <v>24</v>
      </c>
      <c r="E5092" t="s">
        <v>43</v>
      </c>
      <c r="F5092" t="s">
        <v>50</v>
      </c>
      <c r="G5092" t="s">
        <v>27</v>
      </c>
      <c r="H5092" t="s">
        <v>67</v>
      </c>
      <c r="I5092" s="9">
        <v>45706</v>
      </c>
      <c r="J5092" s="9">
        <v>45724</v>
      </c>
      <c r="K5092" s="9">
        <v>45733</v>
      </c>
      <c r="L5092" t="s">
        <v>19</v>
      </c>
      <c r="M5092" s="4">
        <v>58730</v>
      </c>
      <c r="N5092">
        <v>4.0999999999999996</v>
      </c>
      <c r="O5092" t="s">
        <v>20</v>
      </c>
      <c r="P5092" s="4">
        <v>3</v>
      </c>
      <c r="Q5092" t="s">
        <v>28</v>
      </c>
      <c r="R5092" s="10" t="str">
        <f t="shared" si="158"/>
        <v>22-27</v>
      </c>
      <c r="S5092">
        <f t="shared" si="159"/>
        <v>27</v>
      </c>
    </row>
    <row r="5093" spans="1:19">
      <c r="A5093" t="s">
        <v>5167</v>
      </c>
      <c r="B5093" t="s">
        <v>13</v>
      </c>
      <c r="C5093" s="4">
        <v>38</v>
      </c>
      <c r="D5093" t="s">
        <v>14</v>
      </c>
      <c r="E5093" t="s">
        <v>15</v>
      </c>
      <c r="F5093" t="s">
        <v>93</v>
      </c>
      <c r="G5093" t="s">
        <v>27</v>
      </c>
      <c r="H5093" t="s">
        <v>48</v>
      </c>
      <c r="I5093" s="9">
        <v>45706</v>
      </c>
      <c r="J5093" s="9">
        <v>45724</v>
      </c>
      <c r="K5093" s="9">
        <v>45735</v>
      </c>
      <c r="L5093" t="s">
        <v>38</v>
      </c>
      <c r="M5093" s="5"/>
      <c r="P5093" s="5"/>
      <c r="Q5093" t="s">
        <v>28</v>
      </c>
      <c r="R5093" s="10" t="str">
        <f t="shared" si="158"/>
        <v>34-39</v>
      </c>
      <c r="S5093">
        <f t="shared" si="159"/>
        <v>29</v>
      </c>
    </row>
    <row r="5094" spans="1:19">
      <c r="A5094" t="s">
        <v>5168</v>
      </c>
      <c r="B5094" t="s">
        <v>30</v>
      </c>
      <c r="C5094" s="4">
        <v>26</v>
      </c>
      <c r="D5094" t="s">
        <v>40</v>
      </c>
      <c r="E5094" t="s">
        <v>41</v>
      </c>
      <c r="F5094" t="s">
        <v>31</v>
      </c>
      <c r="G5094" t="s">
        <v>27</v>
      </c>
      <c r="H5094" t="s">
        <v>48</v>
      </c>
      <c r="I5094" s="9">
        <v>45706</v>
      </c>
      <c r="J5094" s="9">
        <v>45724</v>
      </c>
      <c r="K5094" s="9">
        <v>45730</v>
      </c>
      <c r="L5094" t="s">
        <v>19</v>
      </c>
      <c r="M5094" s="4">
        <v>88288</v>
      </c>
      <c r="N5094">
        <v>4.2</v>
      </c>
      <c r="O5094" t="s">
        <v>20</v>
      </c>
      <c r="P5094" s="4">
        <v>5</v>
      </c>
      <c r="Q5094" t="s">
        <v>28</v>
      </c>
      <c r="R5094" s="10" t="str">
        <f t="shared" si="158"/>
        <v>22-27</v>
      </c>
      <c r="S5094">
        <f t="shared" si="159"/>
        <v>24</v>
      </c>
    </row>
    <row r="5095" spans="1:19">
      <c r="A5095" t="s">
        <v>5169</v>
      </c>
      <c r="B5095" t="s">
        <v>13</v>
      </c>
      <c r="C5095" s="4">
        <v>27</v>
      </c>
      <c r="D5095" t="s">
        <v>34</v>
      </c>
      <c r="E5095" t="s">
        <v>35</v>
      </c>
      <c r="F5095" t="s">
        <v>44</v>
      </c>
      <c r="G5095" t="s">
        <v>17</v>
      </c>
      <c r="H5095" t="s">
        <v>37</v>
      </c>
      <c r="I5095" s="9">
        <v>45706</v>
      </c>
      <c r="J5095" s="9">
        <v>45714</v>
      </c>
      <c r="K5095" s="9">
        <v>45724</v>
      </c>
      <c r="L5095" t="s">
        <v>38</v>
      </c>
      <c r="M5095" s="5"/>
      <c r="P5095" s="4">
        <v>4</v>
      </c>
      <c r="Q5095" t="s">
        <v>28</v>
      </c>
      <c r="R5095" s="10" t="str">
        <f t="shared" si="158"/>
        <v>22-27</v>
      </c>
      <c r="S5095">
        <f t="shared" si="159"/>
        <v>18</v>
      </c>
    </row>
    <row r="5096" spans="1:19">
      <c r="A5096" t="s">
        <v>5170</v>
      </c>
      <c r="B5096" t="s">
        <v>13</v>
      </c>
      <c r="C5096" s="4">
        <v>26</v>
      </c>
      <c r="D5096" t="s">
        <v>14</v>
      </c>
      <c r="E5096" t="s">
        <v>15</v>
      </c>
      <c r="F5096" t="s">
        <v>36</v>
      </c>
      <c r="G5096" t="s">
        <v>27</v>
      </c>
      <c r="H5096" t="s">
        <v>37</v>
      </c>
      <c r="I5096" s="9">
        <v>45706</v>
      </c>
      <c r="J5096" s="9">
        <v>45727</v>
      </c>
      <c r="K5096" s="9">
        <v>45734</v>
      </c>
      <c r="L5096" t="s">
        <v>19</v>
      </c>
      <c r="M5096" s="4">
        <v>69470</v>
      </c>
      <c r="N5096">
        <v>3.8</v>
      </c>
      <c r="O5096" t="s">
        <v>20</v>
      </c>
      <c r="P5096" s="4">
        <v>4</v>
      </c>
      <c r="Q5096" t="s">
        <v>21</v>
      </c>
      <c r="R5096" s="10" t="str">
        <f t="shared" si="158"/>
        <v>22-27</v>
      </c>
      <c r="S5096">
        <f t="shared" si="159"/>
        <v>28</v>
      </c>
    </row>
    <row r="5097" spans="1:19">
      <c r="A5097" t="s">
        <v>5171</v>
      </c>
      <c r="B5097" t="s">
        <v>13</v>
      </c>
      <c r="C5097" s="4">
        <v>22</v>
      </c>
      <c r="D5097" t="s">
        <v>14</v>
      </c>
      <c r="E5097" t="s">
        <v>15</v>
      </c>
      <c r="F5097" t="s">
        <v>96</v>
      </c>
      <c r="G5097" t="s">
        <v>69</v>
      </c>
      <c r="H5097" t="s">
        <v>37</v>
      </c>
      <c r="I5097" s="9">
        <v>45707</v>
      </c>
      <c r="J5097" s="9">
        <v>45720</v>
      </c>
      <c r="K5097" s="9">
        <v>45728</v>
      </c>
      <c r="L5097" t="s">
        <v>19</v>
      </c>
      <c r="M5097" s="4">
        <v>59893</v>
      </c>
      <c r="N5097">
        <v>4.8</v>
      </c>
      <c r="O5097" t="s">
        <v>20</v>
      </c>
      <c r="P5097" s="4">
        <v>4</v>
      </c>
      <c r="Q5097" t="s">
        <v>28</v>
      </c>
      <c r="R5097" s="10" t="str">
        <f t="shared" si="158"/>
        <v>22-27</v>
      </c>
      <c r="S5097">
        <f t="shared" si="159"/>
        <v>21</v>
      </c>
    </row>
    <row r="5098" spans="1:19">
      <c r="A5098" t="s">
        <v>5172</v>
      </c>
      <c r="B5098" t="s">
        <v>30</v>
      </c>
      <c r="C5098" s="4">
        <v>54</v>
      </c>
      <c r="D5098" t="s">
        <v>40</v>
      </c>
      <c r="E5098" t="s">
        <v>41</v>
      </c>
      <c r="F5098" t="s">
        <v>36</v>
      </c>
      <c r="G5098" t="s">
        <v>27</v>
      </c>
      <c r="H5098" t="s">
        <v>37</v>
      </c>
      <c r="I5098" s="9">
        <v>45707</v>
      </c>
      <c r="J5098" s="9">
        <v>45721</v>
      </c>
      <c r="K5098" s="9">
        <v>45732</v>
      </c>
      <c r="L5098" t="s">
        <v>19</v>
      </c>
      <c r="M5098" s="4">
        <v>62595</v>
      </c>
      <c r="N5098">
        <v>3.5</v>
      </c>
      <c r="O5098" t="s">
        <v>20</v>
      </c>
      <c r="P5098" s="4">
        <v>5</v>
      </c>
      <c r="Q5098" t="s">
        <v>28</v>
      </c>
      <c r="R5098" s="10" t="str">
        <f t="shared" si="158"/>
        <v>52-57</v>
      </c>
      <c r="S5098">
        <f t="shared" si="159"/>
        <v>25</v>
      </c>
    </row>
    <row r="5099" spans="1:19">
      <c r="A5099" t="s">
        <v>5173</v>
      </c>
      <c r="B5099" t="s">
        <v>13</v>
      </c>
      <c r="C5099" s="4">
        <v>33</v>
      </c>
      <c r="D5099" t="s">
        <v>40</v>
      </c>
      <c r="E5099" t="s">
        <v>41</v>
      </c>
      <c r="F5099" t="s">
        <v>96</v>
      </c>
      <c r="G5099" t="s">
        <v>27</v>
      </c>
      <c r="H5099" t="s">
        <v>48</v>
      </c>
      <c r="I5099" s="9">
        <v>45707</v>
      </c>
      <c r="J5099" s="9">
        <v>45728</v>
      </c>
      <c r="K5099" s="9">
        <v>45737</v>
      </c>
      <c r="L5099" t="s">
        <v>145</v>
      </c>
      <c r="M5099" s="5"/>
      <c r="P5099" s="4">
        <v>1</v>
      </c>
      <c r="Q5099" t="s">
        <v>28</v>
      </c>
      <c r="R5099" s="10" t="str">
        <f t="shared" si="158"/>
        <v>28-33</v>
      </c>
      <c r="S5099">
        <f t="shared" si="159"/>
        <v>30</v>
      </c>
    </row>
    <row r="5100" spans="1:19">
      <c r="A5100" t="s">
        <v>5174</v>
      </c>
      <c r="B5100" t="s">
        <v>13</v>
      </c>
      <c r="C5100" s="4">
        <v>32</v>
      </c>
      <c r="D5100" t="s">
        <v>14</v>
      </c>
      <c r="E5100" t="s">
        <v>15</v>
      </c>
      <c r="F5100" t="s">
        <v>16</v>
      </c>
      <c r="G5100" t="s">
        <v>27</v>
      </c>
      <c r="H5100" t="s">
        <v>37</v>
      </c>
      <c r="I5100" s="9">
        <v>45708</v>
      </c>
      <c r="J5100" s="9">
        <v>45722</v>
      </c>
      <c r="K5100" s="9">
        <v>45731</v>
      </c>
      <c r="L5100" t="s">
        <v>38</v>
      </c>
      <c r="M5100" s="5"/>
      <c r="P5100" s="5"/>
      <c r="Q5100" t="s">
        <v>28</v>
      </c>
      <c r="R5100" s="10" t="str">
        <f t="shared" si="158"/>
        <v>28-33</v>
      </c>
      <c r="S5100">
        <f t="shared" si="159"/>
        <v>23</v>
      </c>
    </row>
    <row r="5101" spans="1:19">
      <c r="A5101" t="s">
        <v>5175</v>
      </c>
      <c r="B5101" t="s">
        <v>13</v>
      </c>
      <c r="C5101" s="4">
        <v>23</v>
      </c>
      <c r="D5101" t="s">
        <v>83</v>
      </c>
      <c r="E5101" t="s">
        <v>84</v>
      </c>
      <c r="F5101" t="s">
        <v>26</v>
      </c>
      <c r="G5101" t="s">
        <v>69</v>
      </c>
      <c r="H5101" t="s">
        <v>18</v>
      </c>
      <c r="I5101" s="9">
        <v>45708</v>
      </c>
      <c r="J5101" s="9">
        <v>45720</v>
      </c>
      <c r="K5101" s="9">
        <v>45731</v>
      </c>
      <c r="L5101" t="s">
        <v>38</v>
      </c>
      <c r="M5101" s="5"/>
      <c r="P5101" s="4">
        <v>5</v>
      </c>
      <c r="Q5101" t="s">
        <v>21</v>
      </c>
      <c r="R5101" s="10" t="str">
        <f t="shared" si="158"/>
        <v>22-27</v>
      </c>
      <c r="S5101">
        <f t="shared" si="159"/>
        <v>23</v>
      </c>
    </row>
    <row r="5102" spans="1:19">
      <c r="A5102" t="s">
        <v>5176</v>
      </c>
      <c r="B5102" t="s">
        <v>13</v>
      </c>
      <c r="C5102" s="4">
        <v>23</v>
      </c>
      <c r="D5102" t="s">
        <v>24</v>
      </c>
      <c r="E5102" t="s">
        <v>43</v>
      </c>
      <c r="F5102" t="s">
        <v>61</v>
      </c>
      <c r="G5102" t="s">
        <v>17</v>
      </c>
      <c r="H5102" t="s">
        <v>18</v>
      </c>
      <c r="I5102" s="9">
        <v>45709</v>
      </c>
      <c r="J5102" s="9">
        <v>45718</v>
      </c>
      <c r="K5102" s="9">
        <v>45727</v>
      </c>
      <c r="L5102" t="s">
        <v>38</v>
      </c>
      <c r="M5102" s="5"/>
      <c r="P5102" s="4">
        <v>4</v>
      </c>
      <c r="Q5102" t="s">
        <v>28</v>
      </c>
      <c r="R5102" s="10" t="str">
        <f t="shared" si="158"/>
        <v>22-27</v>
      </c>
      <c r="S5102">
        <f t="shared" si="159"/>
        <v>18</v>
      </c>
    </row>
    <row r="5103" spans="1:19">
      <c r="A5103" t="s">
        <v>5177</v>
      </c>
      <c r="B5103" t="s">
        <v>13</v>
      </c>
      <c r="C5103" s="4">
        <v>22</v>
      </c>
      <c r="D5103" t="s">
        <v>14</v>
      </c>
      <c r="E5103" t="s">
        <v>65</v>
      </c>
      <c r="F5103" t="s">
        <v>50</v>
      </c>
      <c r="G5103" t="s">
        <v>17</v>
      </c>
      <c r="H5103" t="s">
        <v>37</v>
      </c>
      <c r="I5103" s="9">
        <v>45709</v>
      </c>
      <c r="J5103" s="9">
        <v>45727</v>
      </c>
      <c r="K5103" s="9">
        <v>45733</v>
      </c>
      <c r="L5103" t="s">
        <v>56</v>
      </c>
      <c r="M5103" s="5"/>
      <c r="P5103" s="4">
        <v>4</v>
      </c>
      <c r="Q5103" t="s">
        <v>28</v>
      </c>
      <c r="R5103" s="10" t="str">
        <f t="shared" si="158"/>
        <v>22-27</v>
      </c>
      <c r="S5103">
        <f t="shared" si="159"/>
        <v>24</v>
      </c>
    </row>
    <row r="5104" spans="1:19">
      <c r="A5104" t="s">
        <v>5178</v>
      </c>
      <c r="B5104" t="s">
        <v>13</v>
      </c>
      <c r="C5104" s="4">
        <v>30</v>
      </c>
      <c r="D5104" t="s">
        <v>14</v>
      </c>
      <c r="E5104" t="s">
        <v>15</v>
      </c>
      <c r="F5104" t="s">
        <v>36</v>
      </c>
      <c r="G5104" t="s">
        <v>27</v>
      </c>
      <c r="H5104" t="s">
        <v>37</v>
      </c>
      <c r="I5104" s="9">
        <v>45709</v>
      </c>
      <c r="J5104" s="9">
        <v>45725</v>
      </c>
      <c r="K5104" s="9">
        <v>45731</v>
      </c>
      <c r="L5104" t="s">
        <v>19</v>
      </c>
      <c r="M5104" s="4">
        <v>68319</v>
      </c>
      <c r="N5104">
        <v>4.9000000000000004</v>
      </c>
      <c r="O5104" t="s">
        <v>20</v>
      </c>
      <c r="P5104" s="5"/>
      <c r="Q5104" t="s">
        <v>28</v>
      </c>
      <c r="R5104" s="10" t="str">
        <f t="shared" si="158"/>
        <v>28-33</v>
      </c>
      <c r="S5104">
        <f t="shared" si="159"/>
        <v>22</v>
      </c>
    </row>
    <row r="5105" spans="1:19">
      <c r="A5105" t="s">
        <v>5179</v>
      </c>
      <c r="B5105" t="s">
        <v>13</v>
      </c>
      <c r="C5105" s="4">
        <v>30</v>
      </c>
      <c r="D5105" t="s">
        <v>14</v>
      </c>
      <c r="E5105" t="s">
        <v>15</v>
      </c>
      <c r="F5105" t="s">
        <v>50</v>
      </c>
      <c r="G5105" t="s">
        <v>32</v>
      </c>
      <c r="H5105" t="s">
        <v>51</v>
      </c>
      <c r="I5105" s="9">
        <v>45710</v>
      </c>
      <c r="J5105" s="9">
        <v>45725</v>
      </c>
      <c r="K5105" s="9">
        <v>45734</v>
      </c>
      <c r="L5105" t="s">
        <v>38</v>
      </c>
      <c r="M5105" s="5"/>
      <c r="P5105" s="4">
        <v>4</v>
      </c>
      <c r="Q5105" t="s">
        <v>28</v>
      </c>
      <c r="R5105" s="10" t="str">
        <f t="shared" si="158"/>
        <v>28-33</v>
      </c>
      <c r="S5105">
        <f t="shared" si="159"/>
        <v>24</v>
      </c>
    </row>
    <row r="5106" spans="1:19">
      <c r="A5106" t="s">
        <v>5180</v>
      </c>
      <c r="B5106" t="s">
        <v>13</v>
      </c>
      <c r="C5106" s="4">
        <v>25</v>
      </c>
      <c r="D5106" t="s">
        <v>14</v>
      </c>
      <c r="E5106" t="s">
        <v>65</v>
      </c>
      <c r="F5106" t="s">
        <v>78</v>
      </c>
      <c r="G5106" t="s">
        <v>17</v>
      </c>
      <c r="H5106" t="s">
        <v>37</v>
      </c>
      <c r="I5106" s="9">
        <v>45710</v>
      </c>
      <c r="J5106" s="9">
        <v>45725</v>
      </c>
      <c r="K5106" s="9">
        <v>45729</v>
      </c>
      <c r="L5106" t="s">
        <v>38</v>
      </c>
      <c r="M5106" s="5"/>
      <c r="P5106" s="5"/>
      <c r="Q5106" t="s">
        <v>21</v>
      </c>
      <c r="R5106" s="10" t="str">
        <f t="shared" si="158"/>
        <v>22-27</v>
      </c>
      <c r="S5106">
        <f t="shared" si="159"/>
        <v>19</v>
      </c>
    </row>
    <row r="5107" spans="1:19">
      <c r="A5107" t="s">
        <v>5181</v>
      </c>
      <c r="B5107" t="s">
        <v>13</v>
      </c>
      <c r="C5107" s="4">
        <v>28</v>
      </c>
      <c r="D5107" t="s">
        <v>24</v>
      </c>
      <c r="E5107" t="s">
        <v>43</v>
      </c>
      <c r="F5107" t="s">
        <v>53</v>
      </c>
      <c r="G5107" t="s">
        <v>27</v>
      </c>
      <c r="H5107" t="s">
        <v>37</v>
      </c>
      <c r="I5107" s="9">
        <v>45710</v>
      </c>
      <c r="J5107" s="9">
        <v>45723</v>
      </c>
      <c r="K5107" s="9">
        <v>45728</v>
      </c>
      <c r="L5107" t="s">
        <v>19</v>
      </c>
      <c r="M5107" s="4">
        <v>67185</v>
      </c>
      <c r="N5107">
        <v>4.8</v>
      </c>
      <c r="O5107" t="s">
        <v>20</v>
      </c>
      <c r="P5107" s="4">
        <v>3</v>
      </c>
      <c r="Q5107" t="s">
        <v>28</v>
      </c>
      <c r="R5107" s="10" t="str">
        <f t="shared" si="158"/>
        <v>28-33</v>
      </c>
      <c r="S5107">
        <f t="shared" si="159"/>
        <v>18</v>
      </c>
    </row>
    <row r="5108" spans="1:19">
      <c r="A5108" t="s">
        <v>5182</v>
      </c>
      <c r="B5108" t="s">
        <v>13</v>
      </c>
      <c r="C5108" s="4">
        <v>39</v>
      </c>
      <c r="D5108" t="s">
        <v>14</v>
      </c>
      <c r="E5108" t="s">
        <v>65</v>
      </c>
      <c r="F5108" t="s">
        <v>36</v>
      </c>
      <c r="G5108" t="s">
        <v>17</v>
      </c>
      <c r="H5108" t="s">
        <v>48</v>
      </c>
      <c r="I5108" s="9">
        <v>45710</v>
      </c>
      <c r="J5108" s="9">
        <v>45726</v>
      </c>
      <c r="K5108" s="9">
        <v>45733</v>
      </c>
      <c r="L5108" t="s">
        <v>19</v>
      </c>
      <c r="M5108" s="4">
        <v>71638</v>
      </c>
      <c r="N5108">
        <v>3.7</v>
      </c>
      <c r="O5108" t="s">
        <v>20</v>
      </c>
      <c r="P5108" s="4">
        <v>4</v>
      </c>
      <c r="Q5108" t="s">
        <v>21</v>
      </c>
      <c r="R5108" s="10" t="str">
        <f t="shared" si="158"/>
        <v>34-39</v>
      </c>
      <c r="S5108">
        <f t="shared" si="159"/>
        <v>23</v>
      </c>
    </row>
    <row r="5109" spans="1:19">
      <c r="A5109" t="s">
        <v>5183</v>
      </c>
      <c r="B5109" t="s">
        <v>13</v>
      </c>
      <c r="C5109" s="4">
        <v>25</v>
      </c>
      <c r="D5109" t="s">
        <v>24</v>
      </c>
      <c r="E5109" t="s">
        <v>43</v>
      </c>
      <c r="F5109" t="s">
        <v>16</v>
      </c>
      <c r="G5109" t="s">
        <v>27</v>
      </c>
      <c r="H5109" t="s">
        <v>18</v>
      </c>
      <c r="I5109" s="9">
        <v>45711</v>
      </c>
      <c r="J5109" s="9">
        <v>45731</v>
      </c>
      <c r="K5109" s="9">
        <v>45739</v>
      </c>
      <c r="L5109" t="s">
        <v>56</v>
      </c>
      <c r="M5109" s="5"/>
      <c r="P5109" s="4">
        <v>4</v>
      </c>
      <c r="Q5109" t="s">
        <v>21</v>
      </c>
      <c r="R5109" s="10" t="str">
        <f t="shared" si="158"/>
        <v>22-27</v>
      </c>
      <c r="S5109">
        <f t="shared" si="159"/>
        <v>28</v>
      </c>
    </row>
    <row r="5110" spans="1:19">
      <c r="A5110" t="s">
        <v>5184</v>
      </c>
      <c r="B5110" t="s">
        <v>30</v>
      </c>
      <c r="C5110" s="4">
        <v>31</v>
      </c>
      <c r="D5110" t="s">
        <v>34</v>
      </c>
      <c r="E5110" t="s">
        <v>35</v>
      </c>
      <c r="F5110" t="s">
        <v>96</v>
      </c>
      <c r="G5110" t="s">
        <v>27</v>
      </c>
      <c r="H5110" t="s">
        <v>48</v>
      </c>
      <c r="I5110" s="9">
        <v>45711</v>
      </c>
      <c r="J5110" s="9">
        <v>45719</v>
      </c>
      <c r="K5110" s="9">
        <v>45731</v>
      </c>
      <c r="L5110" t="s">
        <v>19</v>
      </c>
      <c r="M5110" s="5"/>
      <c r="O5110" t="s">
        <v>20</v>
      </c>
      <c r="P5110" s="4">
        <v>4</v>
      </c>
      <c r="Q5110" t="s">
        <v>28</v>
      </c>
      <c r="R5110" s="10" t="str">
        <f t="shared" si="158"/>
        <v>28-33</v>
      </c>
      <c r="S5110">
        <f t="shared" si="159"/>
        <v>20</v>
      </c>
    </row>
    <row r="5111" spans="1:19">
      <c r="A5111" t="s">
        <v>5185</v>
      </c>
      <c r="B5111" t="s">
        <v>23</v>
      </c>
      <c r="C5111" s="4">
        <v>38</v>
      </c>
      <c r="D5111" t="s">
        <v>24</v>
      </c>
      <c r="E5111" t="s">
        <v>43</v>
      </c>
      <c r="F5111" t="s">
        <v>36</v>
      </c>
      <c r="G5111" t="s">
        <v>32</v>
      </c>
      <c r="H5111" t="s">
        <v>48</v>
      </c>
      <c r="I5111" s="9">
        <v>45711</v>
      </c>
      <c r="J5111" s="9">
        <v>45733</v>
      </c>
      <c r="K5111" s="9">
        <v>45745</v>
      </c>
      <c r="L5111" t="s">
        <v>19</v>
      </c>
      <c r="M5111" s="4">
        <v>67087</v>
      </c>
      <c r="N5111">
        <v>4.5</v>
      </c>
      <c r="O5111" t="s">
        <v>45</v>
      </c>
      <c r="P5111" s="4">
        <v>4</v>
      </c>
      <c r="Q5111" t="s">
        <v>28</v>
      </c>
      <c r="R5111" s="10" t="str">
        <f t="shared" si="158"/>
        <v>34-39</v>
      </c>
      <c r="S5111">
        <f t="shared" si="159"/>
        <v>34</v>
      </c>
    </row>
    <row r="5112" spans="1:19">
      <c r="A5112" t="s">
        <v>5186</v>
      </c>
      <c r="B5112" t="s">
        <v>23</v>
      </c>
      <c r="C5112" s="4">
        <v>25</v>
      </c>
      <c r="D5112" t="s">
        <v>24</v>
      </c>
      <c r="E5112" t="s">
        <v>43</v>
      </c>
      <c r="F5112" t="s">
        <v>93</v>
      </c>
      <c r="G5112" t="s">
        <v>66</v>
      </c>
      <c r="H5112" t="s">
        <v>51</v>
      </c>
      <c r="I5112" s="9">
        <v>45711</v>
      </c>
      <c r="J5112" s="9">
        <v>45730</v>
      </c>
      <c r="K5112" s="9">
        <v>45738</v>
      </c>
      <c r="L5112" t="s">
        <v>19</v>
      </c>
      <c r="M5112" s="5"/>
      <c r="O5112" t="s">
        <v>20</v>
      </c>
      <c r="P5112" s="4">
        <v>1</v>
      </c>
      <c r="Q5112" t="s">
        <v>21</v>
      </c>
      <c r="R5112" s="10" t="str">
        <f t="shared" si="158"/>
        <v>22-27</v>
      </c>
      <c r="S5112">
        <f t="shared" si="159"/>
        <v>27</v>
      </c>
    </row>
    <row r="5113" spans="1:19">
      <c r="A5113" t="s">
        <v>5187</v>
      </c>
      <c r="B5113" t="s">
        <v>30</v>
      </c>
      <c r="C5113" s="4">
        <v>23</v>
      </c>
      <c r="D5113" t="s">
        <v>14</v>
      </c>
      <c r="E5113" t="s">
        <v>15</v>
      </c>
      <c r="F5113" t="s">
        <v>106</v>
      </c>
      <c r="G5113" t="s">
        <v>17</v>
      </c>
      <c r="H5113" t="s">
        <v>37</v>
      </c>
      <c r="I5113" s="9">
        <v>45711</v>
      </c>
      <c r="J5113" s="9">
        <v>45722</v>
      </c>
      <c r="K5113" s="9">
        <v>45734</v>
      </c>
      <c r="L5113" t="s">
        <v>19</v>
      </c>
      <c r="M5113" s="4">
        <v>209558</v>
      </c>
      <c r="N5113">
        <v>3.7</v>
      </c>
      <c r="O5113" t="s">
        <v>20</v>
      </c>
      <c r="P5113" s="5"/>
      <c r="Q5113" t="s">
        <v>28</v>
      </c>
      <c r="R5113" s="10" t="str">
        <f t="shared" si="158"/>
        <v>22-27</v>
      </c>
      <c r="S5113">
        <f t="shared" si="159"/>
        <v>23</v>
      </c>
    </row>
    <row r="5114" spans="1:19">
      <c r="A5114" t="s">
        <v>5188</v>
      </c>
      <c r="B5114" t="s">
        <v>30</v>
      </c>
      <c r="C5114" s="4">
        <v>30</v>
      </c>
      <c r="D5114" t="s">
        <v>24</v>
      </c>
      <c r="E5114" t="s">
        <v>43</v>
      </c>
      <c r="F5114" t="s">
        <v>16</v>
      </c>
      <c r="G5114" t="s">
        <v>27</v>
      </c>
      <c r="H5114" t="s">
        <v>18</v>
      </c>
      <c r="I5114" s="9">
        <v>45711</v>
      </c>
      <c r="J5114" s="9">
        <v>45719</v>
      </c>
      <c r="K5114" s="9">
        <v>45731</v>
      </c>
      <c r="L5114" t="s">
        <v>19</v>
      </c>
      <c r="M5114" s="4">
        <v>42961</v>
      </c>
      <c r="N5114">
        <v>4</v>
      </c>
      <c r="O5114" t="s">
        <v>20</v>
      </c>
      <c r="P5114" s="4">
        <v>5</v>
      </c>
      <c r="Q5114" t="s">
        <v>28</v>
      </c>
      <c r="R5114" s="10" t="str">
        <f t="shared" si="158"/>
        <v>28-33</v>
      </c>
      <c r="S5114">
        <f t="shared" si="159"/>
        <v>20</v>
      </c>
    </row>
    <row r="5115" spans="1:19">
      <c r="A5115" t="s">
        <v>5189</v>
      </c>
      <c r="B5115" t="s">
        <v>30</v>
      </c>
      <c r="C5115" s="4">
        <v>28</v>
      </c>
      <c r="D5115" t="s">
        <v>24</v>
      </c>
      <c r="E5115" t="s">
        <v>43</v>
      </c>
      <c r="F5115" t="s">
        <v>86</v>
      </c>
      <c r="G5115" t="s">
        <v>27</v>
      </c>
      <c r="H5115" t="s">
        <v>18</v>
      </c>
      <c r="I5115" s="9">
        <v>45712</v>
      </c>
      <c r="J5115" s="9">
        <v>45724</v>
      </c>
      <c r="K5115" s="9">
        <v>45730</v>
      </c>
      <c r="L5115" t="s">
        <v>19</v>
      </c>
      <c r="M5115" s="4">
        <v>168701</v>
      </c>
      <c r="N5115">
        <v>4.0999999999999996</v>
      </c>
      <c r="O5115" t="s">
        <v>20</v>
      </c>
      <c r="P5115" s="5"/>
      <c r="Q5115" t="s">
        <v>28</v>
      </c>
      <c r="R5115" s="10" t="str">
        <f t="shared" si="158"/>
        <v>28-33</v>
      </c>
      <c r="S5115">
        <f t="shared" si="159"/>
        <v>18</v>
      </c>
    </row>
    <row r="5116" spans="1:19">
      <c r="A5116" t="s">
        <v>5190</v>
      </c>
      <c r="B5116" t="s">
        <v>13</v>
      </c>
      <c r="C5116" s="4">
        <v>25</v>
      </c>
      <c r="D5116" t="s">
        <v>40</v>
      </c>
      <c r="E5116" t="s">
        <v>253</v>
      </c>
      <c r="F5116" t="s">
        <v>16</v>
      </c>
      <c r="G5116" t="s">
        <v>69</v>
      </c>
      <c r="H5116" t="s">
        <v>48</v>
      </c>
      <c r="I5116" s="9">
        <v>45712</v>
      </c>
      <c r="J5116" s="9">
        <v>45734</v>
      </c>
      <c r="K5116" s="9">
        <v>45744</v>
      </c>
      <c r="L5116" t="s">
        <v>19</v>
      </c>
      <c r="M5116" s="4">
        <v>64139</v>
      </c>
      <c r="N5116">
        <v>4</v>
      </c>
      <c r="O5116" t="s">
        <v>20</v>
      </c>
      <c r="P5116" s="4">
        <v>4</v>
      </c>
      <c r="Q5116" t="s">
        <v>28</v>
      </c>
      <c r="R5116" s="10" t="str">
        <f t="shared" si="158"/>
        <v>22-27</v>
      </c>
      <c r="S5116">
        <f t="shared" si="159"/>
        <v>32</v>
      </c>
    </row>
    <row r="5117" spans="1:19">
      <c r="A5117" t="s">
        <v>5191</v>
      </c>
      <c r="B5117" t="s">
        <v>30</v>
      </c>
      <c r="C5117" s="4">
        <v>32</v>
      </c>
      <c r="D5117" t="s">
        <v>24</v>
      </c>
      <c r="E5117" t="s">
        <v>43</v>
      </c>
      <c r="F5117" t="s">
        <v>78</v>
      </c>
      <c r="G5117" t="s">
        <v>27</v>
      </c>
      <c r="H5117" t="s">
        <v>18</v>
      </c>
      <c r="I5117" s="9">
        <v>45712</v>
      </c>
      <c r="J5117" s="9">
        <v>45726</v>
      </c>
      <c r="K5117" s="9">
        <v>45731</v>
      </c>
      <c r="L5117" t="s">
        <v>19</v>
      </c>
      <c r="M5117" s="4">
        <v>58462</v>
      </c>
      <c r="N5117">
        <v>3.9</v>
      </c>
      <c r="O5117" t="s">
        <v>20</v>
      </c>
      <c r="P5117" s="4">
        <v>4</v>
      </c>
      <c r="Q5117" t="s">
        <v>28</v>
      </c>
      <c r="R5117" s="10" t="str">
        <f t="shared" si="158"/>
        <v>28-33</v>
      </c>
      <c r="S5117">
        <f t="shared" si="159"/>
        <v>19</v>
      </c>
    </row>
    <row r="5118" spans="1:19">
      <c r="A5118" t="s">
        <v>5192</v>
      </c>
      <c r="B5118" t="s">
        <v>13</v>
      </c>
      <c r="C5118" s="4">
        <v>28</v>
      </c>
      <c r="D5118" t="s">
        <v>34</v>
      </c>
      <c r="E5118" t="s">
        <v>35</v>
      </c>
      <c r="F5118" t="s">
        <v>26</v>
      </c>
      <c r="G5118" t="s">
        <v>32</v>
      </c>
      <c r="H5118" t="s">
        <v>18</v>
      </c>
      <c r="I5118" s="9">
        <v>45712</v>
      </c>
      <c r="J5118" s="9">
        <v>45728</v>
      </c>
      <c r="K5118" s="9">
        <v>45735</v>
      </c>
      <c r="L5118" t="s">
        <v>19</v>
      </c>
      <c r="M5118" s="4">
        <v>52410</v>
      </c>
      <c r="N5118">
        <v>4.4000000000000004</v>
      </c>
      <c r="O5118" t="s">
        <v>20</v>
      </c>
      <c r="P5118" s="5"/>
      <c r="Q5118" t="s">
        <v>28</v>
      </c>
      <c r="R5118" s="10" t="str">
        <f t="shared" si="158"/>
        <v>28-33</v>
      </c>
      <c r="S5118">
        <f t="shared" si="159"/>
        <v>23</v>
      </c>
    </row>
    <row r="5119" spans="1:19">
      <c r="A5119" t="s">
        <v>5193</v>
      </c>
      <c r="B5119" t="s">
        <v>13</v>
      </c>
      <c r="C5119" s="4">
        <v>26</v>
      </c>
      <c r="D5119" t="s">
        <v>24</v>
      </c>
      <c r="E5119" t="s">
        <v>43</v>
      </c>
      <c r="F5119" t="s">
        <v>53</v>
      </c>
      <c r="G5119" t="s">
        <v>17</v>
      </c>
      <c r="H5119" t="s">
        <v>18</v>
      </c>
      <c r="I5119" s="9">
        <v>45712</v>
      </c>
      <c r="J5119" s="9">
        <v>45727</v>
      </c>
      <c r="K5119" s="9">
        <v>45732</v>
      </c>
      <c r="L5119" t="s">
        <v>38</v>
      </c>
      <c r="M5119" s="5"/>
      <c r="P5119" s="4">
        <v>4</v>
      </c>
      <c r="Q5119" t="s">
        <v>28</v>
      </c>
      <c r="R5119" s="10" t="str">
        <f t="shared" si="158"/>
        <v>22-27</v>
      </c>
      <c r="S5119">
        <f t="shared" si="159"/>
        <v>20</v>
      </c>
    </row>
    <row r="5120" spans="1:19">
      <c r="A5120" t="s">
        <v>5194</v>
      </c>
      <c r="B5120" t="s">
        <v>30</v>
      </c>
      <c r="C5120" s="4">
        <v>28</v>
      </c>
      <c r="D5120" t="s">
        <v>24</v>
      </c>
      <c r="E5120" t="s">
        <v>43</v>
      </c>
      <c r="F5120" t="s">
        <v>26</v>
      </c>
      <c r="G5120" t="s">
        <v>17</v>
      </c>
      <c r="H5120" t="s">
        <v>37</v>
      </c>
      <c r="I5120" s="9">
        <v>45712</v>
      </c>
      <c r="J5120" s="9">
        <v>45725</v>
      </c>
      <c r="K5120" s="9">
        <v>45730</v>
      </c>
      <c r="L5120" t="s">
        <v>56</v>
      </c>
      <c r="M5120" s="5"/>
      <c r="P5120" s="4">
        <v>3</v>
      </c>
      <c r="Q5120" t="s">
        <v>28</v>
      </c>
      <c r="R5120" s="10" t="str">
        <f t="shared" si="158"/>
        <v>28-33</v>
      </c>
      <c r="S5120">
        <f t="shared" si="159"/>
        <v>18</v>
      </c>
    </row>
    <row r="5121" spans="1:19">
      <c r="A5121" t="s">
        <v>5195</v>
      </c>
      <c r="B5121" t="s">
        <v>13</v>
      </c>
      <c r="C5121" s="4">
        <v>28</v>
      </c>
      <c r="D5121" t="s">
        <v>24</v>
      </c>
      <c r="E5121" t="s">
        <v>25</v>
      </c>
      <c r="F5121" t="s">
        <v>125</v>
      </c>
      <c r="G5121" t="s">
        <v>27</v>
      </c>
      <c r="H5121" t="s">
        <v>51</v>
      </c>
      <c r="I5121" s="9">
        <v>45712</v>
      </c>
      <c r="J5121" s="9">
        <v>45720</v>
      </c>
      <c r="K5121" s="9">
        <v>45730</v>
      </c>
      <c r="L5121" t="s">
        <v>19</v>
      </c>
      <c r="M5121" s="5"/>
      <c r="O5121" t="s">
        <v>20</v>
      </c>
      <c r="P5121" s="4">
        <v>4</v>
      </c>
      <c r="Q5121" t="s">
        <v>21</v>
      </c>
      <c r="R5121" s="10" t="str">
        <f t="shared" si="158"/>
        <v>28-33</v>
      </c>
      <c r="S5121">
        <f t="shared" si="159"/>
        <v>18</v>
      </c>
    </row>
    <row r="5122" spans="1:19">
      <c r="A5122" t="s">
        <v>5196</v>
      </c>
      <c r="B5122" t="s">
        <v>13</v>
      </c>
      <c r="C5122" s="4">
        <v>31</v>
      </c>
      <c r="D5122" t="s">
        <v>34</v>
      </c>
      <c r="E5122" t="s">
        <v>35</v>
      </c>
      <c r="F5122" t="s">
        <v>86</v>
      </c>
      <c r="G5122" t="s">
        <v>27</v>
      </c>
      <c r="H5122" t="s">
        <v>37</v>
      </c>
      <c r="I5122" s="9">
        <v>45712</v>
      </c>
      <c r="J5122" s="9">
        <v>45726</v>
      </c>
      <c r="K5122" s="9">
        <v>45734</v>
      </c>
      <c r="L5122" t="s">
        <v>19</v>
      </c>
      <c r="M5122" s="4">
        <v>166288</v>
      </c>
      <c r="N5122">
        <v>4.9000000000000004</v>
      </c>
      <c r="O5122" t="s">
        <v>45</v>
      </c>
      <c r="P5122" s="5"/>
      <c r="Q5122" t="s">
        <v>21</v>
      </c>
      <c r="R5122" s="10" t="str">
        <f t="shared" si="158"/>
        <v>28-33</v>
      </c>
      <c r="S5122">
        <f t="shared" si="159"/>
        <v>22</v>
      </c>
    </row>
    <row r="5123" spans="1:19">
      <c r="A5123" t="s">
        <v>5197</v>
      </c>
      <c r="B5123" t="s">
        <v>23</v>
      </c>
      <c r="C5123" s="4">
        <v>31</v>
      </c>
      <c r="D5123" t="s">
        <v>14</v>
      </c>
      <c r="E5123" t="s">
        <v>15</v>
      </c>
      <c r="F5123" t="s">
        <v>16</v>
      </c>
      <c r="G5123" t="s">
        <v>17</v>
      </c>
      <c r="H5123" t="s">
        <v>51</v>
      </c>
      <c r="I5123" s="9">
        <v>45713</v>
      </c>
      <c r="J5123" s="9">
        <v>45724</v>
      </c>
      <c r="K5123" s="9">
        <v>45730</v>
      </c>
      <c r="L5123" t="s">
        <v>145</v>
      </c>
      <c r="M5123" s="5"/>
      <c r="P5123" s="5"/>
      <c r="Q5123" t="s">
        <v>28</v>
      </c>
      <c r="R5123" s="10" t="str">
        <f t="shared" ref="R5123:R5186" si="160">IF(AND(C5123&gt;=22,C5123&lt;=27),"22-27",
 IF(AND(C5123&gt;=28,C5123&lt;=33),"28-33",
 IF(AND(C5123&gt;=34,C5123&lt;=39),"34-39",
 IF(AND(C5123&gt;=40,C5123&lt;=45),"40-45",
 IF(AND(C5123&gt;=46,C5123&lt;=51),"46-51",
 IF(AND(C5123&gt;=52,C5123&lt;=57),"52-57","Other"))))))</f>
        <v>28-33</v>
      </c>
      <c r="S5123">
        <f t="shared" ref="S5123:S5186" si="161">K5123-I5123</f>
        <v>17</v>
      </c>
    </row>
    <row r="5124" spans="1:19">
      <c r="A5124" t="s">
        <v>5198</v>
      </c>
      <c r="B5124" t="s">
        <v>13</v>
      </c>
      <c r="C5124" s="4">
        <v>32</v>
      </c>
      <c r="D5124" t="s">
        <v>24</v>
      </c>
      <c r="E5124" t="s">
        <v>25</v>
      </c>
      <c r="F5124" t="s">
        <v>31</v>
      </c>
      <c r="G5124" t="s">
        <v>66</v>
      </c>
      <c r="H5124" t="s">
        <v>18</v>
      </c>
      <c r="I5124" s="9">
        <v>45713</v>
      </c>
      <c r="J5124" s="9">
        <v>45726</v>
      </c>
      <c r="K5124" s="9">
        <v>45735</v>
      </c>
      <c r="L5124" t="s">
        <v>38</v>
      </c>
      <c r="M5124" s="5"/>
      <c r="P5124" s="4">
        <v>4</v>
      </c>
      <c r="Q5124" t="s">
        <v>28</v>
      </c>
      <c r="R5124" s="10" t="str">
        <f t="shared" si="160"/>
        <v>28-33</v>
      </c>
      <c r="S5124">
        <f t="shared" si="161"/>
        <v>22</v>
      </c>
    </row>
    <row r="5125" spans="1:19">
      <c r="A5125" t="s">
        <v>5199</v>
      </c>
      <c r="B5125" t="s">
        <v>13</v>
      </c>
      <c r="C5125" s="4">
        <v>24</v>
      </c>
      <c r="D5125" t="s">
        <v>24</v>
      </c>
      <c r="E5125" t="s">
        <v>25</v>
      </c>
      <c r="F5125" t="s">
        <v>44</v>
      </c>
      <c r="G5125" t="s">
        <v>27</v>
      </c>
      <c r="H5125" t="s">
        <v>18</v>
      </c>
      <c r="I5125" s="9">
        <v>45713</v>
      </c>
      <c r="J5125" s="9">
        <v>45722</v>
      </c>
      <c r="K5125" s="9">
        <v>45734</v>
      </c>
      <c r="L5125" t="s">
        <v>19</v>
      </c>
      <c r="M5125" s="4">
        <v>61092</v>
      </c>
      <c r="N5125">
        <v>4.8</v>
      </c>
      <c r="O5125" t="s">
        <v>20</v>
      </c>
      <c r="P5125" s="4">
        <v>3</v>
      </c>
      <c r="Q5125" t="s">
        <v>28</v>
      </c>
      <c r="R5125" s="10" t="str">
        <f t="shared" si="160"/>
        <v>22-27</v>
      </c>
      <c r="S5125">
        <f t="shared" si="161"/>
        <v>21</v>
      </c>
    </row>
    <row r="5126" spans="1:19">
      <c r="A5126" t="s">
        <v>5200</v>
      </c>
      <c r="B5126" t="s">
        <v>23</v>
      </c>
      <c r="C5126" s="4">
        <v>23</v>
      </c>
      <c r="D5126" t="s">
        <v>14</v>
      </c>
      <c r="E5126" t="s">
        <v>15</v>
      </c>
      <c r="F5126" t="s">
        <v>26</v>
      </c>
      <c r="G5126" t="s">
        <v>17</v>
      </c>
      <c r="H5126" t="s">
        <v>18</v>
      </c>
      <c r="I5126" s="9">
        <v>45713</v>
      </c>
      <c r="J5126" s="9">
        <v>45735</v>
      </c>
      <c r="K5126" s="9">
        <v>45744</v>
      </c>
      <c r="L5126" t="s">
        <v>38</v>
      </c>
      <c r="M5126" s="5"/>
      <c r="P5126" s="4">
        <v>5</v>
      </c>
      <c r="Q5126" t="s">
        <v>28</v>
      </c>
      <c r="R5126" s="10" t="str">
        <f t="shared" si="160"/>
        <v>22-27</v>
      </c>
      <c r="S5126">
        <f t="shared" si="161"/>
        <v>31</v>
      </c>
    </row>
    <row r="5127" spans="1:19">
      <c r="A5127" t="s">
        <v>5201</v>
      </c>
      <c r="B5127" t="s">
        <v>30</v>
      </c>
      <c r="C5127" s="4">
        <v>33</v>
      </c>
      <c r="D5127" t="s">
        <v>129</v>
      </c>
      <c r="E5127" t="s">
        <v>205</v>
      </c>
      <c r="F5127" t="s">
        <v>26</v>
      </c>
      <c r="G5127" t="s">
        <v>17</v>
      </c>
      <c r="H5127" t="s">
        <v>37</v>
      </c>
      <c r="I5127" s="9">
        <v>45713</v>
      </c>
      <c r="J5127" s="9">
        <v>45730</v>
      </c>
      <c r="K5127" s="9">
        <v>45740</v>
      </c>
      <c r="L5127" t="s">
        <v>38</v>
      </c>
      <c r="M5127" s="5"/>
      <c r="P5127" s="4">
        <v>4</v>
      </c>
      <c r="Q5127" t="s">
        <v>28</v>
      </c>
      <c r="R5127" s="10" t="str">
        <f t="shared" si="160"/>
        <v>28-33</v>
      </c>
      <c r="S5127">
        <f t="shared" si="161"/>
        <v>27</v>
      </c>
    </row>
    <row r="5128" spans="1:19">
      <c r="A5128" t="s">
        <v>5202</v>
      </c>
      <c r="B5128" t="s">
        <v>13</v>
      </c>
      <c r="C5128" s="4">
        <v>45</v>
      </c>
      <c r="D5128" t="s">
        <v>14</v>
      </c>
      <c r="E5128" t="s">
        <v>15</v>
      </c>
      <c r="F5128" t="s">
        <v>86</v>
      </c>
      <c r="G5128" t="s">
        <v>17</v>
      </c>
      <c r="H5128" t="s">
        <v>51</v>
      </c>
      <c r="I5128" s="9">
        <v>45714</v>
      </c>
      <c r="J5128" s="9">
        <v>45734</v>
      </c>
      <c r="K5128" s="9">
        <v>45740</v>
      </c>
      <c r="L5128" t="s">
        <v>19</v>
      </c>
      <c r="M5128" s="4">
        <v>193101</v>
      </c>
      <c r="N5128">
        <v>3.9</v>
      </c>
      <c r="O5128" t="s">
        <v>20</v>
      </c>
      <c r="P5128" s="4">
        <v>3</v>
      </c>
      <c r="Q5128" t="s">
        <v>21</v>
      </c>
      <c r="R5128" s="10" t="str">
        <f t="shared" si="160"/>
        <v>40-45</v>
      </c>
      <c r="S5128">
        <f t="shared" si="161"/>
        <v>26</v>
      </c>
    </row>
    <row r="5129" spans="1:19">
      <c r="A5129" t="s">
        <v>5203</v>
      </c>
      <c r="B5129" t="s">
        <v>13</v>
      </c>
      <c r="C5129" s="4">
        <v>28</v>
      </c>
      <c r="D5129" t="s">
        <v>83</v>
      </c>
      <c r="E5129" t="s">
        <v>84</v>
      </c>
      <c r="F5129" t="s">
        <v>78</v>
      </c>
      <c r="G5129" t="s">
        <v>17</v>
      </c>
      <c r="H5129" t="s">
        <v>37</v>
      </c>
      <c r="I5129" s="9">
        <v>45714</v>
      </c>
      <c r="J5129" s="9">
        <v>45722</v>
      </c>
      <c r="K5129" s="9">
        <v>45732</v>
      </c>
      <c r="L5129" t="s">
        <v>19</v>
      </c>
      <c r="M5129" s="5"/>
      <c r="O5129" t="s">
        <v>20</v>
      </c>
      <c r="P5129" s="4">
        <v>4</v>
      </c>
      <c r="Q5129" t="s">
        <v>28</v>
      </c>
      <c r="R5129" s="10" t="str">
        <f t="shared" si="160"/>
        <v>28-33</v>
      </c>
      <c r="S5129">
        <f t="shared" si="161"/>
        <v>18</v>
      </c>
    </row>
    <row r="5130" spans="1:19">
      <c r="A5130" t="s">
        <v>5204</v>
      </c>
      <c r="B5130" t="s">
        <v>13</v>
      </c>
      <c r="C5130" s="4">
        <v>31</v>
      </c>
      <c r="D5130" t="s">
        <v>129</v>
      </c>
      <c r="E5130" t="s">
        <v>205</v>
      </c>
      <c r="F5130" t="s">
        <v>44</v>
      </c>
      <c r="G5130" t="s">
        <v>17</v>
      </c>
      <c r="H5130" t="s">
        <v>37</v>
      </c>
      <c r="I5130" s="9">
        <v>45714</v>
      </c>
      <c r="J5130" s="9">
        <v>45733</v>
      </c>
      <c r="K5130" s="9">
        <v>45738</v>
      </c>
      <c r="L5130" t="s">
        <v>38</v>
      </c>
      <c r="M5130" s="5"/>
      <c r="P5130" s="4">
        <v>4</v>
      </c>
      <c r="Q5130" t="s">
        <v>21</v>
      </c>
      <c r="R5130" s="10" t="str">
        <f t="shared" si="160"/>
        <v>28-33</v>
      </c>
      <c r="S5130">
        <f t="shared" si="161"/>
        <v>24</v>
      </c>
    </row>
    <row r="5131" spans="1:19">
      <c r="A5131" t="s">
        <v>5205</v>
      </c>
      <c r="B5131" t="s">
        <v>30</v>
      </c>
      <c r="C5131" s="4">
        <v>27</v>
      </c>
      <c r="D5131" t="s">
        <v>14</v>
      </c>
      <c r="E5131" t="s">
        <v>15</v>
      </c>
      <c r="F5131" t="s">
        <v>96</v>
      </c>
      <c r="G5131" t="s">
        <v>32</v>
      </c>
      <c r="H5131" t="s">
        <v>37</v>
      </c>
      <c r="I5131" s="9">
        <v>45714</v>
      </c>
      <c r="J5131" s="9">
        <v>45725</v>
      </c>
      <c r="K5131" s="9">
        <v>45733</v>
      </c>
      <c r="L5131" t="s">
        <v>19</v>
      </c>
      <c r="M5131" s="4">
        <v>40051</v>
      </c>
      <c r="N5131">
        <v>3.9</v>
      </c>
      <c r="O5131" t="s">
        <v>20</v>
      </c>
      <c r="P5131" s="4">
        <v>4</v>
      </c>
      <c r="Q5131" t="s">
        <v>28</v>
      </c>
      <c r="R5131" s="10" t="str">
        <f t="shared" si="160"/>
        <v>22-27</v>
      </c>
      <c r="S5131">
        <f t="shared" si="161"/>
        <v>19</v>
      </c>
    </row>
    <row r="5132" spans="1:19">
      <c r="A5132" t="s">
        <v>5206</v>
      </c>
      <c r="B5132" t="s">
        <v>13</v>
      </c>
      <c r="C5132" s="4">
        <v>32</v>
      </c>
      <c r="D5132" t="s">
        <v>34</v>
      </c>
      <c r="E5132" t="s">
        <v>47</v>
      </c>
      <c r="F5132" t="s">
        <v>78</v>
      </c>
      <c r="G5132" t="s">
        <v>27</v>
      </c>
      <c r="H5132" t="s">
        <v>37</v>
      </c>
      <c r="I5132" s="9">
        <v>45715</v>
      </c>
      <c r="J5132" s="9">
        <v>45734</v>
      </c>
      <c r="K5132" s="9">
        <v>45739</v>
      </c>
      <c r="L5132" t="s">
        <v>19</v>
      </c>
      <c r="M5132" s="4">
        <v>42508</v>
      </c>
      <c r="N5132">
        <v>4.5999999999999996</v>
      </c>
      <c r="O5132" t="s">
        <v>20</v>
      </c>
      <c r="P5132" s="4">
        <v>5</v>
      </c>
      <c r="Q5132" t="s">
        <v>21</v>
      </c>
      <c r="R5132" s="10" t="str">
        <f t="shared" si="160"/>
        <v>28-33</v>
      </c>
      <c r="S5132">
        <f t="shared" si="161"/>
        <v>24</v>
      </c>
    </row>
    <row r="5133" spans="1:19">
      <c r="A5133" t="s">
        <v>5207</v>
      </c>
      <c r="B5133" t="s">
        <v>13</v>
      </c>
      <c r="C5133" s="4">
        <v>37</v>
      </c>
      <c r="D5133" t="s">
        <v>34</v>
      </c>
      <c r="E5133" t="s">
        <v>35</v>
      </c>
      <c r="F5133" t="s">
        <v>36</v>
      </c>
      <c r="G5133" t="s">
        <v>69</v>
      </c>
      <c r="H5133" t="s">
        <v>37</v>
      </c>
      <c r="I5133" s="9">
        <v>45715</v>
      </c>
      <c r="J5133" s="9">
        <v>45729</v>
      </c>
      <c r="K5133" s="9">
        <v>45738</v>
      </c>
      <c r="L5133" t="s">
        <v>38</v>
      </c>
      <c r="M5133" s="5"/>
      <c r="P5133" s="4">
        <v>4</v>
      </c>
      <c r="Q5133" t="s">
        <v>28</v>
      </c>
      <c r="R5133" s="10" t="str">
        <f t="shared" si="160"/>
        <v>34-39</v>
      </c>
      <c r="S5133">
        <f t="shared" si="161"/>
        <v>23</v>
      </c>
    </row>
    <row r="5134" spans="1:19">
      <c r="A5134" t="s">
        <v>5208</v>
      </c>
      <c r="B5134" t="s">
        <v>13</v>
      </c>
      <c r="C5134" s="4">
        <v>26</v>
      </c>
      <c r="D5134" t="s">
        <v>14</v>
      </c>
      <c r="E5134" t="s">
        <v>15</v>
      </c>
      <c r="F5134" t="s">
        <v>53</v>
      </c>
      <c r="G5134" t="s">
        <v>17</v>
      </c>
      <c r="H5134" t="s">
        <v>37</v>
      </c>
      <c r="I5134" s="9">
        <v>45715</v>
      </c>
      <c r="J5134" s="9">
        <v>45724</v>
      </c>
      <c r="K5134" s="9">
        <v>45731</v>
      </c>
      <c r="L5134" t="s">
        <v>19</v>
      </c>
      <c r="M5134" s="4">
        <v>78453</v>
      </c>
      <c r="N5134">
        <v>4.3</v>
      </c>
      <c r="O5134" t="s">
        <v>20</v>
      </c>
      <c r="P5134" s="4">
        <v>3</v>
      </c>
      <c r="Q5134" t="s">
        <v>28</v>
      </c>
      <c r="R5134" s="10" t="str">
        <f t="shared" si="160"/>
        <v>22-27</v>
      </c>
      <c r="S5134">
        <f t="shared" si="161"/>
        <v>16</v>
      </c>
    </row>
    <row r="5135" spans="1:19">
      <c r="A5135" t="s">
        <v>5209</v>
      </c>
      <c r="B5135" t="s">
        <v>13</v>
      </c>
      <c r="C5135" s="4">
        <v>28</v>
      </c>
      <c r="D5135" t="s">
        <v>58</v>
      </c>
      <c r="E5135" t="s">
        <v>111</v>
      </c>
      <c r="F5135" t="s">
        <v>26</v>
      </c>
      <c r="G5135" t="s">
        <v>17</v>
      </c>
      <c r="H5135" t="s">
        <v>18</v>
      </c>
      <c r="I5135" s="9">
        <v>45715</v>
      </c>
      <c r="J5135" s="9">
        <v>45737</v>
      </c>
      <c r="K5135" s="9">
        <v>45748</v>
      </c>
      <c r="L5135" t="s">
        <v>19</v>
      </c>
      <c r="M5135" s="4">
        <v>51736</v>
      </c>
      <c r="N5135">
        <v>4</v>
      </c>
      <c r="O5135" t="s">
        <v>45</v>
      </c>
      <c r="P5135" s="5"/>
      <c r="Q5135" t="s">
        <v>28</v>
      </c>
      <c r="R5135" s="10" t="str">
        <f t="shared" si="160"/>
        <v>28-33</v>
      </c>
      <c r="S5135">
        <f t="shared" si="161"/>
        <v>33</v>
      </c>
    </row>
    <row r="5136" spans="1:19">
      <c r="A5136" t="s">
        <v>5210</v>
      </c>
      <c r="B5136" t="s">
        <v>23</v>
      </c>
      <c r="C5136" s="4">
        <v>35</v>
      </c>
      <c r="D5136" t="s">
        <v>14</v>
      </c>
      <c r="E5136" t="s">
        <v>15</v>
      </c>
      <c r="F5136" t="s">
        <v>53</v>
      </c>
      <c r="G5136" t="s">
        <v>27</v>
      </c>
      <c r="H5136" t="s">
        <v>18</v>
      </c>
      <c r="I5136" s="9">
        <v>45715</v>
      </c>
      <c r="J5136" s="9">
        <v>45726</v>
      </c>
      <c r="K5136" s="9">
        <v>45730</v>
      </c>
      <c r="L5136" t="s">
        <v>19</v>
      </c>
      <c r="M5136" s="4">
        <v>57453</v>
      </c>
      <c r="N5136">
        <v>4.4000000000000004</v>
      </c>
      <c r="O5136" t="s">
        <v>20</v>
      </c>
      <c r="P5136" s="4">
        <v>5</v>
      </c>
      <c r="Q5136" t="s">
        <v>28</v>
      </c>
      <c r="R5136" s="10" t="str">
        <f t="shared" si="160"/>
        <v>34-39</v>
      </c>
      <c r="S5136">
        <f t="shared" si="161"/>
        <v>15</v>
      </c>
    </row>
    <row r="5137" spans="1:19">
      <c r="A5137" t="s">
        <v>5211</v>
      </c>
      <c r="B5137" t="s">
        <v>13</v>
      </c>
      <c r="C5137" s="4">
        <v>31</v>
      </c>
      <c r="D5137" t="s">
        <v>14</v>
      </c>
      <c r="E5137" t="s">
        <v>15</v>
      </c>
      <c r="F5137" t="s">
        <v>61</v>
      </c>
      <c r="G5137" t="s">
        <v>17</v>
      </c>
      <c r="H5137" t="s">
        <v>51</v>
      </c>
      <c r="I5137" s="9">
        <v>45716</v>
      </c>
      <c r="J5137" s="9">
        <v>45727</v>
      </c>
      <c r="K5137" s="9">
        <v>45734</v>
      </c>
      <c r="L5137" t="s">
        <v>19</v>
      </c>
      <c r="M5137" s="4">
        <v>60734</v>
      </c>
      <c r="N5137">
        <v>4.0999999999999996</v>
      </c>
      <c r="O5137" t="s">
        <v>20</v>
      </c>
      <c r="P5137" s="5"/>
      <c r="Q5137" t="s">
        <v>28</v>
      </c>
      <c r="R5137" s="10" t="str">
        <f t="shared" si="160"/>
        <v>28-33</v>
      </c>
      <c r="S5137">
        <f t="shared" si="161"/>
        <v>18</v>
      </c>
    </row>
    <row r="5138" spans="1:19">
      <c r="A5138" t="s">
        <v>5212</v>
      </c>
      <c r="B5138" t="s">
        <v>30</v>
      </c>
      <c r="C5138" s="4">
        <v>34</v>
      </c>
      <c r="D5138" t="s">
        <v>24</v>
      </c>
      <c r="E5138" t="s">
        <v>43</v>
      </c>
      <c r="F5138" t="s">
        <v>96</v>
      </c>
      <c r="G5138" t="s">
        <v>27</v>
      </c>
      <c r="H5138" t="s">
        <v>37</v>
      </c>
      <c r="I5138" s="9">
        <v>45716</v>
      </c>
      <c r="J5138" s="9">
        <v>45726</v>
      </c>
      <c r="K5138" s="9">
        <v>45738</v>
      </c>
      <c r="L5138" t="s">
        <v>19</v>
      </c>
      <c r="M5138" s="4">
        <v>38048</v>
      </c>
      <c r="N5138">
        <v>3.8</v>
      </c>
      <c r="O5138" t="s">
        <v>20</v>
      </c>
      <c r="P5138" s="4">
        <v>3</v>
      </c>
      <c r="Q5138" t="s">
        <v>28</v>
      </c>
      <c r="R5138" s="10" t="str">
        <f t="shared" si="160"/>
        <v>34-39</v>
      </c>
      <c r="S5138">
        <f t="shared" si="161"/>
        <v>22</v>
      </c>
    </row>
    <row r="5139" spans="1:19">
      <c r="A5139" t="s">
        <v>5213</v>
      </c>
      <c r="B5139" t="s">
        <v>13</v>
      </c>
      <c r="C5139" s="4">
        <v>54</v>
      </c>
      <c r="D5139" t="s">
        <v>14</v>
      </c>
      <c r="E5139" t="s">
        <v>15</v>
      </c>
      <c r="F5139" t="s">
        <v>106</v>
      </c>
      <c r="G5139" t="s">
        <v>27</v>
      </c>
      <c r="H5139" t="s">
        <v>37</v>
      </c>
      <c r="I5139" s="9">
        <v>45716</v>
      </c>
      <c r="J5139" s="9">
        <v>45729</v>
      </c>
      <c r="K5139" s="9">
        <v>45735</v>
      </c>
      <c r="L5139" t="s">
        <v>75</v>
      </c>
      <c r="M5139" s="5"/>
      <c r="P5139" s="5"/>
      <c r="Q5139" t="s">
        <v>21</v>
      </c>
      <c r="R5139" s="10" t="str">
        <f t="shared" si="160"/>
        <v>52-57</v>
      </c>
      <c r="S5139">
        <f t="shared" si="161"/>
        <v>19</v>
      </c>
    </row>
    <row r="5140" spans="1:19">
      <c r="A5140" t="s">
        <v>5214</v>
      </c>
      <c r="B5140" t="s">
        <v>30</v>
      </c>
      <c r="C5140" s="4">
        <v>28</v>
      </c>
      <c r="D5140" t="s">
        <v>83</v>
      </c>
      <c r="E5140" t="s">
        <v>84</v>
      </c>
      <c r="F5140" t="s">
        <v>31</v>
      </c>
      <c r="G5140" t="s">
        <v>27</v>
      </c>
      <c r="H5140" t="s">
        <v>37</v>
      </c>
      <c r="I5140" s="9">
        <v>45716</v>
      </c>
      <c r="J5140" s="9">
        <v>45728</v>
      </c>
      <c r="K5140" s="9">
        <v>45736</v>
      </c>
      <c r="L5140" t="s">
        <v>19</v>
      </c>
      <c r="M5140" s="5"/>
      <c r="O5140" t="s">
        <v>20</v>
      </c>
      <c r="P5140" s="4">
        <v>4</v>
      </c>
      <c r="Q5140" t="s">
        <v>21</v>
      </c>
      <c r="R5140" s="10" t="str">
        <f t="shared" si="160"/>
        <v>28-33</v>
      </c>
      <c r="S5140">
        <f t="shared" si="161"/>
        <v>20</v>
      </c>
    </row>
    <row r="5141" spans="1:19">
      <c r="A5141" t="s">
        <v>5215</v>
      </c>
      <c r="B5141" t="s">
        <v>23</v>
      </c>
      <c r="C5141" s="4">
        <v>32</v>
      </c>
      <c r="D5141" t="s">
        <v>80</v>
      </c>
      <c r="E5141" t="s">
        <v>81</v>
      </c>
      <c r="F5141" t="s">
        <v>31</v>
      </c>
      <c r="G5141" t="s">
        <v>69</v>
      </c>
      <c r="H5141" t="s">
        <v>48</v>
      </c>
      <c r="I5141" s="9">
        <v>45716</v>
      </c>
      <c r="J5141" s="9">
        <v>45725</v>
      </c>
      <c r="K5141" s="9">
        <v>45729</v>
      </c>
      <c r="L5141" t="s">
        <v>19</v>
      </c>
      <c r="M5141" s="4">
        <v>89857</v>
      </c>
      <c r="N5141">
        <v>3.7</v>
      </c>
      <c r="O5141" t="s">
        <v>45</v>
      </c>
      <c r="P5141" s="5"/>
      <c r="Q5141" t="s">
        <v>21</v>
      </c>
      <c r="R5141" s="10" t="str">
        <f t="shared" si="160"/>
        <v>28-33</v>
      </c>
      <c r="S5141">
        <f t="shared" si="161"/>
        <v>13</v>
      </c>
    </row>
    <row r="5142" spans="1:19">
      <c r="A5142" t="s">
        <v>5216</v>
      </c>
      <c r="B5142" t="s">
        <v>13</v>
      </c>
      <c r="C5142" s="4">
        <v>30</v>
      </c>
      <c r="D5142" t="s">
        <v>14</v>
      </c>
      <c r="E5142" t="s">
        <v>15</v>
      </c>
      <c r="F5142" t="s">
        <v>26</v>
      </c>
      <c r="G5142" t="s">
        <v>17</v>
      </c>
      <c r="H5142" t="s">
        <v>18</v>
      </c>
      <c r="I5142" s="9">
        <v>45716</v>
      </c>
      <c r="J5142" s="9">
        <v>45734</v>
      </c>
      <c r="K5142" s="9">
        <v>45745</v>
      </c>
      <c r="L5142" t="s">
        <v>19</v>
      </c>
      <c r="M5142" s="4">
        <v>55247</v>
      </c>
      <c r="N5142">
        <v>4.5999999999999996</v>
      </c>
      <c r="O5142" t="s">
        <v>20</v>
      </c>
      <c r="P5142" s="4">
        <v>4</v>
      </c>
      <c r="Q5142" t="s">
        <v>28</v>
      </c>
      <c r="R5142" s="10" t="str">
        <f t="shared" si="160"/>
        <v>28-33</v>
      </c>
      <c r="S5142">
        <f t="shared" si="161"/>
        <v>29</v>
      </c>
    </row>
    <row r="5143" spans="1:19">
      <c r="A5143" t="s">
        <v>5217</v>
      </c>
      <c r="B5143" t="s">
        <v>13</v>
      </c>
      <c r="C5143" s="4">
        <v>24</v>
      </c>
      <c r="D5143" t="s">
        <v>14</v>
      </c>
      <c r="E5143" t="s">
        <v>15</v>
      </c>
      <c r="F5143" t="s">
        <v>73</v>
      </c>
      <c r="G5143" t="s">
        <v>32</v>
      </c>
      <c r="H5143" t="s">
        <v>18</v>
      </c>
      <c r="I5143" s="9">
        <v>45716</v>
      </c>
      <c r="J5143" s="9">
        <v>45734</v>
      </c>
      <c r="K5143" s="9">
        <v>45741</v>
      </c>
      <c r="L5143" t="s">
        <v>19</v>
      </c>
      <c r="M5143" s="4">
        <v>172747</v>
      </c>
      <c r="N5143">
        <v>4.9000000000000004</v>
      </c>
      <c r="O5143" t="s">
        <v>20</v>
      </c>
      <c r="P5143" s="5"/>
      <c r="Q5143" t="s">
        <v>28</v>
      </c>
      <c r="R5143" s="10" t="str">
        <f t="shared" si="160"/>
        <v>22-27</v>
      </c>
      <c r="S5143">
        <f t="shared" si="161"/>
        <v>25</v>
      </c>
    </row>
    <row r="5144" spans="1:19">
      <c r="A5144" t="s">
        <v>5218</v>
      </c>
      <c r="B5144" t="s">
        <v>30</v>
      </c>
      <c r="C5144" s="4">
        <v>30</v>
      </c>
      <c r="D5144" t="s">
        <v>24</v>
      </c>
      <c r="E5144" t="s">
        <v>43</v>
      </c>
      <c r="F5144" t="s">
        <v>16</v>
      </c>
      <c r="G5144" t="s">
        <v>17</v>
      </c>
      <c r="H5144" t="s">
        <v>37</v>
      </c>
      <c r="I5144" s="9">
        <v>45716</v>
      </c>
      <c r="J5144" s="9">
        <v>45725</v>
      </c>
      <c r="K5144" s="9">
        <v>45732</v>
      </c>
      <c r="L5144" t="s">
        <v>38</v>
      </c>
      <c r="M5144" s="5"/>
      <c r="P5144" s="4">
        <v>4</v>
      </c>
      <c r="Q5144" t="s">
        <v>21</v>
      </c>
      <c r="R5144" s="10" t="str">
        <f t="shared" si="160"/>
        <v>28-33</v>
      </c>
      <c r="S5144">
        <f t="shared" si="161"/>
        <v>16</v>
      </c>
    </row>
    <row r="5145" spans="1:19">
      <c r="A5145" t="s">
        <v>5219</v>
      </c>
      <c r="B5145" t="s">
        <v>30</v>
      </c>
      <c r="C5145" s="4">
        <v>26</v>
      </c>
      <c r="D5145" t="s">
        <v>14</v>
      </c>
      <c r="E5145" t="s">
        <v>15</v>
      </c>
      <c r="F5145" t="s">
        <v>16</v>
      </c>
      <c r="G5145" t="s">
        <v>69</v>
      </c>
      <c r="H5145" t="s">
        <v>37</v>
      </c>
      <c r="I5145" s="9">
        <v>45716</v>
      </c>
      <c r="J5145" s="9">
        <v>45724</v>
      </c>
      <c r="K5145" s="9">
        <v>45731</v>
      </c>
      <c r="L5145" t="s">
        <v>38</v>
      </c>
      <c r="M5145" s="5"/>
      <c r="P5145" s="4">
        <v>4</v>
      </c>
      <c r="Q5145" t="s">
        <v>28</v>
      </c>
      <c r="R5145" s="10" t="str">
        <f t="shared" si="160"/>
        <v>22-27</v>
      </c>
      <c r="S5145">
        <f t="shared" si="161"/>
        <v>15</v>
      </c>
    </row>
    <row r="5146" spans="1:19">
      <c r="A5146" t="s">
        <v>5220</v>
      </c>
      <c r="B5146" t="s">
        <v>13</v>
      </c>
      <c r="C5146" s="4">
        <v>36</v>
      </c>
      <c r="D5146" t="s">
        <v>24</v>
      </c>
      <c r="E5146" t="s">
        <v>43</v>
      </c>
      <c r="F5146" t="s">
        <v>44</v>
      </c>
      <c r="G5146" t="s">
        <v>69</v>
      </c>
      <c r="H5146" t="s">
        <v>37</v>
      </c>
      <c r="I5146" s="9">
        <v>45717</v>
      </c>
      <c r="J5146" s="9">
        <v>45732</v>
      </c>
      <c r="K5146" s="9">
        <v>45739</v>
      </c>
      <c r="L5146" t="s">
        <v>38</v>
      </c>
      <c r="M5146" s="5"/>
      <c r="P5146" s="5"/>
      <c r="Q5146" t="s">
        <v>21</v>
      </c>
      <c r="R5146" s="10" t="str">
        <f t="shared" si="160"/>
        <v>34-39</v>
      </c>
      <c r="S5146">
        <f t="shared" si="161"/>
        <v>22</v>
      </c>
    </row>
    <row r="5147" spans="1:19">
      <c r="A5147" t="s">
        <v>5221</v>
      </c>
      <c r="B5147" t="s">
        <v>30</v>
      </c>
      <c r="C5147" s="4">
        <v>25</v>
      </c>
      <c r="D5147" t="s">
        <v>24</v>
      </c>
      <c r="E5147" t="s">
        <v>43</v>
      </c>
      <c r="F5147" t="s">
        <v>61</v>
      </c>
      <c r="G5147" t="s">
        <v>27</v>
      </c>
      <c r="H5147" t="s">
        <v>51</v>
      </c>
      <c r="I5147" s="9">
        <v>45717</v>
      </c>
      <c r="J5147" s="9">
        <v>45731</v>
      </c>
      <c r="K5147" s="9">
        <v>45742</v>
      </c>
      <c r="L5147" t="s">
        <v>19</v>
      </c>
      <c r="M5147" s="5"/>
      <c r="O5147" t="s">
        <v>45</v>
      </c>
      <c r="P5147" s="4">
        <v>4</v>
      </c>
      <c r="Q5147" t="s">
        <v>28</v>
      </c>
      <c r="R5147" s="10" t="str">
        <f t="shared" si="160"/>
        <v>22-27</v>
      </c>
      <c r="S5147">
        <f t="shared" si="161"/>
        <v>25</v>
      </c>
    </row>
    <row r="5148" spans="1:19">
      <c r="A5148" t="s">
        <v>5222</v>
      </c>
      <c r="B5148" t="s">
        <v>30</v>
      </c>
      <c r="C5148" s="4">
        <v>25</v>
      </c>
      <c r="D5148" t="s">
        <v>40</v>
      </c>
      <c r="E5148" t="s">
        <v>253</v>
      </c>
      <c r="F5148" t="s">
        <v>61</v>
      </c>
      <c r="G5148" t="s">
        <v>27</v>
      </c>
      <c r="H5148" t="s">
        <v>37</v>
      </c>
      <c r="I5148" s="9">
        <v>45717</v>
      </c>
      <c r="J5148" s="9">
        <v>45737</v>
      </c>
      <c r="K5148" s="9">
        <v>45744</v>
      </c>
      <c r="L5148" t="s">
        <v>19</v>
      </c>
      <c r="M5148" s="4">
        <v>67640</v>
      </c>
      <c r="N5148">
        <v>4.7</v>
      </c>
      <c r="O5148" t="s">
        <v>45</v>
      </c>
      <c r="P5148" s="4">
        <v>4</v>
      </c>
      <c r="Q5148" t="s">
        <v>28</v>
      </c>
      <c r="R5148" s="10" t="str">
        <f t="shared" si="160"/>
        <v>22-27</v>
      </c>
      <c r="S5148">
        <f t="shared" si="161"/>
        <v>27</v>
      </c>
    </row>
    <row r="5149" spans="1:19">
      <c r="A5149" t="s">
        <v>5223</v>
      </c>
      <c r="B5149" t="s">
        <v>30</v>
      </c>
      <c r="C5149" s="4">
        <v>39</v>
      </c>
      <c r="D5149" t="s">
        <v>34</v>
      </c>
      <c r="E5149" t="s">
        <v>47</v>
      </c>
      <c r="F5149" t="s">
        <v>61</v>
      </c>
      <c r="G5149" t="s">
        <v>17</v>
      </c>
      <c r="H5149" t="s">
        <v>51</v>
      </c>
      <c r="I5149" s="9">
        <v>45717</v>
      </c>
      <c r="J5149" s="9">
        <v>45725</v>
      </c>
      <c r="K5149" s="9">
        <v>45731</v>
      </c>
      <c r="L5149" t="s">
        <v>19</v>
      </c>
      <c r="M5149" s="4">
        <v>54306</v>
      </c>
      <c r="N5149">
        <v>4.9000000000000004</v>
      </c>
      <c r="O5149" t="s">
        <v>20</v>
      </c>
      <c r="P5149" s="5"/>
      <c r="Q5149" t="s">
        <v>28</v>
      </c>
      <c r="R5149" s="10" t="str">
        <f t="shared" si="160"/>
        <v>34-39</v>
      </c>
      <c r="S5149">
        <f t="shared" si="161"/>
        <v>14</v>
      </c>
    </row>
    <row r="5150" spans="1:19">
      <c r="A5150" t="s">
        <v>5224</v>
      </c>
      <c r="B5150" t="s">
        <v>30</v>
      </c>
      <c r="C5150" s="4">
        <v>26</v>
      </c>
      <c r="D5150" t="s">
        <v>40</v>
      </c>
      <c r="E5150" t="s">
        <v>41</v>
      </c>
      <c r="F5150" t="s">
        <v>16</v>
      </c>
      <c r="G5150" t="s">
        <v>27</v>
      </c>
      <c r="H5150" t="s">
        <v>51</v>
      </c>
      <c r="I5150" s="9">
        <v>45717</v>
      </c>
      <c r="J5150" s="9">
        <v>45734</v>
      </c>
      <c r="K5150" s="9">
        <v>45738</v>
      </c>
      <c r="L5150" t="s">
        <v>19</v>
      </c>
      <c r="M5150" s="4">
        <v>50834</v>
      </c>
      <c r="N5150">
        <v>4.7</v>
      </c>
      <c r="O5150" t="s">
        <v>20</v>
      </c>
      <c r="P5150" s="4">
        <v>4</v>
      </c>
      <c r="Q5150" t="s">
        <v>28</v>
      </c>
      <c r="R5150" s="10" t="str">
        <f t="shared" si="160"/>
        <v>22-27</v>
      </c>
      <c r="S5150">
        <f t="shared" si="161"/>
        <v>21</v>
      </c>
    </row>
    <row r="5151" spans="1:19">
      <c r="A5151" t="s">
        <v>5225</v>
      </c>
      <c r="B5151" t="s">
        <v>13</v>
      </c>
      <c r="C5151" s="4">
        <v>32</v>
      </c>
      <c r="D5151" t="s">
        <v>24</v>
      </c>
      <c r="E5151" t="s">
        <v>25</v>
      </c>
      <c r="F5151" t="s">
        <v>125</v>
      </c>
      <c r="G5151" t="s">
        <v>66</v>
      </c>
      <c r="H5151" t="s">
        <v>18</v>
      </c>
      <c r="I5151" s="9">
        <v>45718</v>
      </c>
      <c r="J5151" s="9">
        <v>45738</v>
      </c>
      <c r="K5151" s="9">
        <v>45746</v>
      </c>
      <c r="L5151" t="s">
        <v>19</v>
      </c>
      <c r="M5151" s="4">
        <v>103135</v>
      </c>
      <c r="N5151">
        <v>4.4000000000000004</v>
      </c>
      <c r="O5151" t="s">
        <v>45</v>
      </c>
      <c r="P5151" s="5"/>
      <c r="Q5151" t="s">
        <v>28</v>
      </c>
      <c r="R5151" s="10" t="str">
        <f t="shared" si="160"/>
        <v>28-33</v>
      </c>
      <c r="S5151">
        <f t="shared" si="161"/>
        <v>28</v>
      </c>
    </row>
    <row r="5152" spans="1:19">
      <c r="A5152" t="s">
        <v>5226</v>
      </c>
      <c r="B5152" t="s">
        <v>13</v>
      </c>
      <c r="C5152" s="4">
        <v>22</v>
      </c>
      <c r="D5152" t="s">
        <v>14</v>
      </c>
      <c r="E5152" t="s">
        <v>15</v>
      </c>
      <c r="F5152" t="s">
        <v>93</v>
      </c>
      <c r="G5152" t="s">
        <v>27</v>
      </c>
      <c r="H5152" t="s">
        <v>67</v>
      </c>
      <c r="I5152" s="9">
        <v>45718</v>
      </c>
      <c r="J5152" s="9">
        <v>45736</v>
      </c>
      <c r="K5152" s="9">
        <v>45743</v>
      </c>
      <c r="L5152" t="s">
        <v>56</v>
      </c>
      <c r="M5152" s="5"/>
      <c r="P5152" s="4">
        <v>4</v>
      </c>
      <c r="Q5152" t="s">
        <v>28</v>
      </c>
      <c r="R5152" s="10" t="str">
        <f t="shared" si="160"/>
        <v>22-27</v>
      </c>
      <c r="S5152">
        <f t="shared" si="161"/>
        <v>25</v>
      </c>
    </row>
    <row r="5153" spans="1:19">
      <c r="A5153" t="s">
        <v>5227</v>
      </c>
      <c r="B5153" t="s">
        <v>13</v>
      </c>
      <c r="C5153" s="4">
        <v>26</v>
      </c>
      <c r="D5153" t="s">
        <v>24</v>
      </c>
      <c r="E5153" t="s">
        <v>25</v>
      </c>
      <c r="F5153" t="s">
        <v>36</v>
      </c>
      <c r="G5153" t="s">
        <v>17</v>
      </c>
      <c r="H5153" t="s">
        <v>37</v>
      </c>
      <c r="I5153" s="9">
        <v>45718</v>
      </c>
      <c r="J5153" s="9">
        <v>45740</v>
      </c>
      <c r="K5153" s="9">
        <v>45744</v>
      </c>
      <c r="L5153" t="s">
        <v>19</v>
      </c>
      <c r="M5153" s="4">
        <v>73488</v>
      </c>
      <c r="N5153">
        <v>3.6</v>
      </c>
      <c r="O5153" t="s">
        <v>20</v>
      </c>
      <c r="P5153" s="4">
        <v>4</v>
      </c>
      <c r="Q5153" t="s">
        <v>28</v>
      </c>
      <c r="R5153" s="10" t="str">
        <f t="shared" si="160"/>
        <v>22-27</v>
      </c>
      <c r="S5153">
        <f t="shared" si="161"/>
        <v>26</v>
      </c>
    </row>
    <row r="5154" spans="1:19">
      <c r="A5154" t="s">
        <v>5228</v>
      </c>
      <c r="B5154" t="s">
        <v>23</v>
      </c>
      <c r="C5154" s="4">
        <v>33</v>
      </c>
      <c r="D5154" t="s">
        <v>24</v>
      </c>
      <c r="E5154" t="s">
        <v>43</v>
      </c>
      <c r="F5154" t="s">
        <v>73</v>
      </c>
      <c r="G5154" t="s">
        <v>32</v>
      </c>
      <c r="H5154" t="s">
        <v>37</v>
      </c>
      <c r="I5154" s="9">
        <v>45719</v>
      </c>
      <c r="J5154" s="9">
        <v>45732</v>
      </c>
      <c r="K5154" s="9">
        <v>45743</v>
      </c>
      <c r="L5154" t="s">
        <v>19</v>
      </c>
      <c r="M5154" s="4">
        <v>203142</v>
      </c>
      <c r="N5154">
        <v>3.7</v>
      </c>
      <c r="O5154" t="s">
        <v>45</v>
      </c>
      <c r="P5154" s="4">
        <v>4</v>
      </c>
      <c r="Q5154" t="s">
        <v>28</v>
      </c>
      <c r="R5154" s="10" t="str">
        <f t="shared" si="160"/>
        <v>28-33</v>
      </c>
      <c r="S5154">
        <f t="shared" si="161"/>
        <v>24</v>
      </c>
    </row>
    <row r="5155" spans="1:19">
      <c r="A5155" t="s">
        <v>5229</v>
      </c>
      <c r="B5155" t="s">
        <v>30</v>
      </c>
      <c r="C5155" s="4">
        <v>37</v>
      </c>
      <c r="D5155" t="s">
        <v>24</v>
      </c>
      <c r="E5155" t="s">
        <v>43</v>
      </c>
      <c r="F5155" t="s">
        <v>78</v>
      </c>
      <c r="G5155" t="s">
        <v>27</v>
      </c>
      <c r="H5155" t="s">
        <v>37</v>
      </c>
      <c r="I5155" s="9">
        <v>45719</v>
      </c>
      <c r="J5155" s="9">
        <v>45740</v>
      </c>
      <c r="K5155" s="9">
        <v>45751</v>
      </c>
      <c r="L5155" t="s">
        <v>38</v>
      </c>
      <c r="M5155" s="5"/>
      <c r="P5155" s="4">
        <v>4</v>
      </c>
      <c r="Q5155" t="s">
        <v>21</v>
      </c>
      <c r="R5155" s="10" t="str">
        <f t="shared" si="160"/>
        <v>34-39</v>
      </c>
      <c r="S5155">
        <f t="shared" si="161"/>
        <v>32</v>
      </c>
    </row>
    <row r="5156" spans="1:19">
      <c r="A5156" t="s">
        <v>5230</v>
      </c>
      <c r="B5156" t="s">
        <v>30</v>
      </c>
      <c r="C5156" s="4">
        <v>31</v>
      </c>
      <c r="D5156" t="s">
        <v>14</v>
      </c>
      <c r="E5156" t="s">
        <v>15</v>
      </c>
      <c r="F5156" t="s">
        <v>53</v>
      </c>
      <c r="G5156" t="s">
        <v>27</v>
      </c>
      <c r="H5156" t="s">
        <v>37</v>
      </c>
      <c r="I5156" s="9">
        <v>45719</v>
      </c>
      <c r="J5156" s="9">
        <v>45731</v>
      </c>
      <c r="K5156" s="9">
        <v>45741</v>
      </c>
      <c r="L5156" t="s">
        <v>19</v>
      </c>
      <c r="M5156" s="4">
        <v>70799</v>
      </c>
      <c r="N5156">
        <v>3.8</v>
      </c>
      <c r="O5156" t="s">
        <v>20</v>
      </c>
      <c r="P5156" s="4">
        <v>4</v>
      </c>
      <c r="Q5156" t="s">
        <v>63</v>
      </c>
      <c r="R5156" s="10" t="str">
        <f t="shared" si="160"/>
        <v>28-33</v>
      </c>
      <c r="S5156">
        <f t="shared" si="161"/>
        <v>22</v>
      </c>
    </row>
    <row r="5157" spans="1:19">
      <c r="A5157" t="s">
        <v>5231</v>
      </c>
      <c r="B5157" t="s">
        <v>13</v>
      </c>
      <c r="C5157" s="4">
        <v>22</v>
      </c>
      <c r="D5157" t="s">
        <v>24</v>
      </c>
      <c r="E5157" t="s">
        <v>43</v>
      </c>
      <c r="F5157" t="s">
        <v>36</v>
      </c>
      <c r="G5157" t="s">
        <v>27</v>
      </c>
      <c r="H5157" t="s">
        <v>37</v>
      </c>
      <c r="I5157" s="9">
        <v>45719</v>
      </c>
      <c r="J5157" s="9">
        <v>45730</v>
      </c>
      <c r="K5157" s="9">
        <v>45742</v>
      </c>
      <c r="L5157" t="s">
        <v>19</v>
      </c>
      <c r="M5157" s="4">
        <v>57665</v>
      </c>
      <c r="N5157">
        <v>3.7</v>
      </c>
      <c r="O5157" t="s">
        <v>20</v>
      </c>
      <c r="P5157" s="4">
        <v>4</v>
      </c>
      <c r="Q5157" t="s">
        <v>28</v>
      </c>
      <c r="R5157" s="10" t="str">
        <f t="shared" si="160"/>
        <v>22-27</v>
      </c>
      <c r="S5157">
        <f t="shared" si="161"/>
        <v>23</v>
      </c>
    </row>
    <row r="5158" spans="1:19">
      <c r="A5158" t="s">
        <v>5232</v>
      </c>
      <c r="B5158" t="s">
        <v>13</v>
      </c>
      <c r="C5158" s="4">
        <v>23</v>
      </c>
      <c r="D5158" t="s">
        <v>14</v>
      </c>
      <c r="E5158" t="s">
        <v>65</v>
      </c>
      <c r="F5158" t="s">
        <v>93</v>
      </c>
      <c r="G5158" t="s">
        <v>17</v>
      </c>
      <c r="H5158" t="s">
        <v>18</v>
      </c>
      <c r="I5158" s="9">
        <v>45720</v>
      </c>
      <c r="J5158" s="9">
        <v>45729</v>
      </c>
      <c r="K5158" s="9">
        <v>45741</v>
      </c>
      <c r="L5158" t="s">
        <v>38</v>
      </c>
      <c r="M5158" s="5"/>
      <c r="P5158" s="4">
        <v>4</v>
      </c>
      <c r="Q5158" t="s">
        <v>28</v>
      </c>
      <c r="R5158" s="10" t="str">
        <f t="shared" si="160"/>
        <v>22-27</v>
      </c>
      <c r="S5158">
        <f t="shared" si="161"/>
        <v>21</v>
      </c>
    </row>
    <row r="5159" spans="1:19">
      <c r="A5159" t="s">
        <v>5233</v>
      </c>
      <c r="B5159" t="s">
        <v>30</v>
      </c>
      <c r="C5159" s="4">
        <v>35</v>
      </c>
      <c r="D5159" t="s">
        <v>34</v>
      </c>
      <c r="E5159" t="s">
        <v>35</v>
      </c>
      <c r="F5159" t="s">
        <v>26</v>
      </c>
      <c r="G5159" t="s">
        <v>27</v>
      </c>
      <c r="H5159" t="s">
        <v>37</v>
      </c>
      <c r="I5159" s="9">
        <v>45720</v>
      </c>
      <c r="J5159" s="9">
        <v>45735</v>
      </c>
      <c r="K5159" s="9">
        <v>45742</v>
      </c>
      <c r="L5159" t="s">
        <v>38</v>
      </c>
      <c r="M5159" s="5"/>
      <c r="P5159" s="4">
        <v>3</v>
      </c>
      <c r="Q5159" t="s">
        <v>28</v>
      </c>
      <c r="R5159" s="10" t="str">
        <f t="shared" si="160"/>
        <v>34-39</v>
      </c>
      <c r="S5159">
        <f t="shared" si="161"/>
        <v>22</v>
      </c>
    </row>
    <row r="5160" spans="1:19">
      <c r="A5160" t="s">
        <v>5234</v>
      </c>
      <c r="B5160" t="s">
        <v>13</v>
      </c>
      <c r="C5160" s="4">
        <v>31</v>
      </c>
      <c r="D5160" t="s">
        <v>34</v>
      </c>
      <c r="E5160" t="s">
        <v>35</v>
      </c>
      <c r="F5160" t="s">
        <v>73</v>
      </c>
      <c r="G5160" t="s">
        <v>32</v>
      </c>
      <c r="H5160" t="s">
        <v>18</v>
      </c>
      <c r="I5160" s="9">
        <v>45720</v>
      </c>
      <c r="J5160" s="9">
        <v>45731</v>
      </c>
      <c r="K5160" s="9">
        <v>45741</v>
      </c>
      <c r="L5160" t="s">
        <v>19</v>
      </c>
      <c r="M5160" s="4">
        <v>188088</v>
      </c>
      <c r="N5160">
        <v>4.0999999999999996</v>
      </c>
      <c r="O5160" t="s">
        <v>45</v>
      </c>
      <c r="P5160" s="4">
        <v>4</v>
      </c>
      <c r="Q5160" t="s">
        <v>63</v>
      </c>
      <c r="R5160" s="10" t="str">
        <f t="shared" si="160"/>
        <v>28-33</v>
      </c>
      <c r="S5160">
        <f t="shared" si="161"/>
        <v>21</v>
      </c>
    </row>
    <row r="5161" spans="1:19">
      <c r="A5161" t="s">
        <v>5235</v>
      </c>
      <c r="B5161" t="s">
        <v>13</v>
      </c>
      <c r="C5161" s="4">
        <v>30</v>
      </c>
      <c r="D5161" t="s">
        <v>34</v>
      </c>
      <c r="E5161" t="s">
        <v>35</v>
      </c>
      <c r="F5161" t="s">
        <v>53</v>
      </c>
      <c r="G5161" t="s">
        <v>17</v>
      </c>
      <c r="H5161" t="s">
        <v>37</v>
      </c>
      <c r="I5161" s="9">
        <v>45720</v>
      </c>
      <c r="J5161" s="9">
        <v>45733</v>
      </c>
      <c r="K5161" s="9">
        <v>45739</v>
      </c>
      <c r="L5161" t="s">
        <v>19</v>
      </c>
      <c r="M5161" s="4">
        <v>56454</v>
      </c>
      <c r="N5161">
        <v>4.0999999999999996</v>
      </c>
      <c r="O5161" t="s">
        <v>20</v>
      </c>
      <c r="P5161" s="5"/>
      <c r="Q5161" t="s">
        <v>28</v>
      </c>
      <c r="R5161" s="10" t="str">
        <f t="shared" si="160"/>
        <v>28-33</v>
      </c>
      <c r="S5161">
        <f t="shared" si="161"/>
        <v>19</v>
      </c>
    </row>
    <row r="5162" spans="1:19">
      <c r="A5162" t="s">
        <v>5236</v>
      </c>
      <c r="B5162" t="s">
        <v>30</v>
      </c>
      <c r="C5162" s="4">
        <v>24</v>
      </c>
      <c r="D5162" t="s">
        <v>129</v>
      </c>
      <c r="E5162" t="s">
        <v>205</v>
      </c>
      <c r="F5162" t="s">
        <v>26</v>
      </c>
      <c r="G5162" t="s">
        <v>17</v>
      </c>
      <c r="H5162" t="s">
        <v>37</v>
      </c>
      <c r="I5162" s="9">
        <v>45720</v>
      </c>
      <c r="J5162" s="9">
        <v>45741</v>
      </c>
      <c r="K5162" s="9">
        <v>45753</v>
      </c>
      <c r="L5162" t="s">
        <v>19</v>
      </c>
      <c r="M5162" s="5"/>
      <c r="O5162" t="s">
        <v>20</v>
      </c>
      <c r="P5162" s="4">
        <v>4</v>
      </c>
      <c r="Q5162" t="s">
        <v>28</v>
      </c>
      <c r="R5162" s="10" t="str">
        <f t="shared" si="160"/>
        <v>22-27</v>
      </c>
      <c r="S5162">
        <f t="shared" si="161"/>
        <v>33</v>
      </c>
    </row>
    <row r="5163" spans="1:19">
      <c r="A5163" t="s">
        <v>5237</v>
      </c>
      <c r="B5163" t="s">
        <v>13</v>
      </c>
      <c r="C5163" s="4">
        <v>35</v>
      </c>
      <c r="D5163" t="s">
        <v>14</v>
      </c>
      <c r="E5163" t="s">
        <v>15</v>
      </c>
      <c r="F5163" t="s">
        <v>31</v>
      </c>
      <c r="G5163" t="s">
        <v>27</v>
      </c>
      <c r="H5163" t="s">
        <v>48</v>
      </c>
      <c r="I5163" s="9">
        <v>45720</v>
      </c>
      <c r="J5163" s="9">
        <v>45728</v>
      </c>
      <c r="K5163" s="9">
        <v>45738</v>
      </c>
      <c r="L5163" t="s">
        <v>19</v>
      </c>
      <c r="M5163" s="5"/>
      <c r="O5163" t="s">
        <v>20</v>
      </c>
      <c r="P5163" s="4">
        <v>5</v>
      </c>
      <c r="Q5163" t="s">
        <v>28</v>
      </c>
      <c r="R5163" s="10" t="str">
        <f t="shared" si="160"/>
        <v>34-39</v>
      </c>
      <c r="S5163">
        <f t="shared" si="161"/>
        <v>18</v>
      </c>
    </row>
    <row r="5164" spans="1:19">
      <c r="A5164" t="s">
        <v>5238</v>
      </c>
      <c r="B5164" t="s">
        <v>13</v>
      </c>
      <c r="C5164" s="4">
        <v>24</v>
      </c>
      <c r="D5164" t="s">
        <v>14</v>
      </c>
      <c r="E5164" t="s">
        <v>15</v>
      </c>
      <c r="F5164" t="s">
        <v>31</v>
      </c>
      <c r="G5164" t="s">
        <v>27</v>
      </c>
      <c r="H5164" t="s">
        <v>18</v>
      </c>
      <c r="I5164" s="9">
        <v>45721</v>
      </c>
      <c r="J5164" s="9">
        <v>45742</v>
      </c>
      <c r="K5164" s="9">
        <v>45752</v>
      </c>
      <c r="L5164" t="s">
        <v>19</v>
      </c>
      <c r="M5164" s="4">
        <v>60511</v>
      </c>
      <c r="N5164">
        <v>5</v>
      </c>
      <c r="O5164" t="s">
        <v>45</v>
      </c>
      <c r="P5164" s="5"/>
      <c r="Q5164" t="s">
        <v>28</v>
      </c>
      <c r="R5164" s="10" t="str">
        <f t="shared" si="160"/>
        <v>22-27</v>
      </c>
      <c r="S5164">
        <f t="shared" si="161"/>
        <v>31</v>
      </c>
    </row>
    <row r="5165" spans="1:19">
      <c r="A5165" t="s">
        <v>5239</v>
      </c>
      <c r="B5165" t="s">
        <v>13</v>
      </c>
      <c r="C5165" s="4">
        <v>23</v>
      </c>
      <c r="D5165" t="s">
        <v>24</v>
      </c>
      <c r="E5165" t="s">
        <v>43</v>
      </c>
      <c r="F5165" t="s">
        <v>96</v>
      </c>
      <c r="G5165" t="s">
        <v>17</v>
      </c>
      <c r="H5165" t="s">
        <v>48</v>
      </c>
      <c r="I5165" s="9">
        <v>45721</v>
      </c>
      <c r="J5165" s="9">
        <v>45734</v>
      </c>
      <c r="K5165" s="9">
        <v>45742</v>
      </c>
      <c r="L5165" t="s">
        <v>19</v>
      </c>
      <c r="M5165" s="4">
        <v>45924</v>
      </c>
      <c r="N5165">
        <v>3.8</v>
      </c>
      <c r="O5165" t="s">
        <v>20</v>
      </c>
      <c r="P5165" s="4">
        <v>4</v>
      </c>
      <c r="Q5165" t="s">
        <v>28</v>
      </c>
      <c r="R5165" s="10" t="str">
        <f t="shared" si="160"/>
        <v>22-27</v>
      </c>
      <c r="S5165">
        <f t="shared" si="161"/>
        <v>21</v>
      </c>
    </row>
    <row r="5166" spans="1:19">
      <c r="A5166" t="s">
        <v>5240</v>
      </c>
      <c r="B5166" t="s">
        <v>13</v>
      </c>
      <c r="C5166" s="4">
        <v>28</v>
      </c>
      <c r="D5166" t="s">
        <v>14</v>
      </c>
      <c r="E5166" t="s">
        <v>65</v>
      </c>
      <c r="F5166" t="s">
        <v>78</v>
      </c>
      <c r="G5166" t="s">
        <v>27</v>
      </c>
      <c r="H5166" t="s">
        <v>51</v>
      </c>
      <c r="I5166" s="9">
        <v>45721</v>
      </c>
      <c r="J5166" s="9">
        <v>45737</v>
      </c>
      <c r="K5166" s="9">
        <v>45746</v>
      </c>
      <c r="L5166" t="s">
        <v>19</v>
      </c>
      <c r="M5166" s="5"/>
      <c r="O5166" t="s">
        <v>45</v>
      </c>
      <c r="P5166" s="4">
        <v>5</v>
      </c>
      <c r="Q5166" t="s">
        <v>28</v>
      </c>
      <c r="R5166" s="10" t="str">
        <f t="shared" si="160"/>
        <v>28-33</v>
      </c>
      <c r="S5166">
        <f t="shared" si="161"/>
        <v>25</v>
      </c>
    </row>
    <row r="5167" spans="1:19">
      <c r="A5167" t="s">
        <v>5241</v>
      </c>
      <c r="B5167" t="s">
        <v>23</v>
      </c>
      <c r="C5167" s="4">
        <v>26</v>
      </c>
      <c r="D5167" t="s">
        <v>14</v>
      </c>
      <c r="E5167" t="s">
        <v>15</v>
      </c>
      <c r="F5167" t="s">
        <v>50</v>
      </c>
      <c r="G5167" t="s">
        <v>32</v>
      </c>
      <c r="H5167" t="s">
        <v>18</v>
      </c>
      <c r="I5167" s="9">
        <v>45721</v>
      </c>
      <c r="J5167" s="9">
        <v>45741</v>
      </c>
      <c r="K5167" s="9">
        <v>45749</v>
      </c>
      <c r="L5167" t="s">
        <v>19</v>
      </c>
      <c r="M5167" s="4">
        <v>59540</v>
      </c>
      <c r="N5167">
        <v>4.5</v>
      </c>
      <c r="O5167" t="s">
        <v>20</v>
      </c>
      <c r="P5167" s="4">
        <v>5</v>
      </c>
      <c r="Q5167" t="s">
        <v>28</v>
      </c>
      <c r="R5167" s="10" t="str">
        <f t="shared" si="160"/>
        <v>22-27</v>
      </c>
      <c r="S5167">
        <f t="shared" si="161"/>
        <v>28</v>
      </c>
    </row>
    <row r="5168" spans="1:19">
      <c r="A5168" t="s">
        <v>5242</v>
      </c>
      <c r="B5168" t="s">
        <v>13</v>
      </c>
      <c r="C5168" s="4">
        <v>29</v>
      </c>
      <c r="D5168" t="s">
        <v>24</v>
      </c>
      <c r="E5168" t="s">
        <v>43</v>
      </c>
      <c r="F5168" t="s">
        <v>125</v>
      </c>
      <c r="G5168" t="s">
        <v>27</v>
      </c>
      <c r="H5168" t="s">
        <v>48</v>
      </c>
      <c r="I5168" s="9">
        <v>45721</v>
      </c>
      <c r="J5168" s="9">
        <v>45732</v>
      </c>
      <c r="K5168" s="9">
        <v>45742</v>
      </c>
      <c r="L5168" t="s">
        <v>19</v>
      </c>
      <c r="M5168" s="4">
        <v>90686</v>
      </c>
      <c r="N5168">
        <v>4.3</v>
      </c>
      <c r="O5168" t="s">
        <v>45</v>
      </c>
      <c r="P5168" s="4">
        <v>4</v>
      </c>
      <c r="Q5168" t="s">
        <v>28</v>
      </c>
      <c r="R5168" s="10" t="str">
        <f t="shared" si="160"/>
        <v>28-33</v>
      </c>
      <c r="S5168">
        <f t="shared" si="161"/>
        <v>21</v>
      </c>
    </row>
    <row r="5169" spans="1:19">
      <c r="A5169" t="s">
        <v>5243</v>
      </c>
      <c r="B5169" t="s">
        <v>13</v>
      </c>
      <c r="C5169" s="4">
        <v>24</v>
      </c>
      <c r="D5169" t="s">
        <v>129</v>
      </c>
      <c r="E5169" t="s">
        <v>205</v>
      </c>
      <c r="F5169" t="s">
        <v>50</v>
      </c>
      <c r="G5169" t="s">
        <v>17</v>
      </c>
      <c r="H5169" t="s">
        <v>37</v>
      </c>
      <c r="I5169" s="9">
        <v>45721</v>
      </c>
      <c r="J5169" s="9">
        <v>45730</v>
      </c>
      <c r="K5169" s="9">
        <v>45739</v>
      </c>
      <c r="L5169" t="s">
        <v>38</v>
      </c>
      <c r="M5169" s="5"/>
      <c r="P5169" s="5"/>
      <c r="Q5169" t="s">
        <v>21</v>
      </c>
      <c r="R5169" s="10" t="str">
        <f t="shared" si="160"/>
        <v>22-27</v>
      </c>
      <c r="S5169">
        <f t="shared" si="161"/>
        <v>18</v>
      </c>
    </row>
    <row r="5170" spans="1:19">
      <c r="A5170" t="s">
        <v>5244</v>
      </c>
      <c r="B5170" t="s">
        <v>13</v>
      </c>
      <c r="C5170" s="4">
        <v>31</v>
      </c>
      <c r="D5170" t="s">
        <v>83</v>
      </c>
      <c r="E5170" t="s">
        <v>117</v>
      </c>
      <c r="F5170" t="s">
        <v>61</v>
      </c>
      <c r="G5170" t="s">
        <v>17</v>
      </c>
      <c r="H5170" t="s">
        <v>18</v>
      </c>
      <c r="I5170" s="9">
        <v>45722</v>
      </c>
      <c r="J5170" s="9">
        <v>45742</v>
      </c>
      <c r="K5170" s="9">
        <v>45751</v>
      </c>
      <c r="L5170" t="s">
        <v>56</v>
      </c>
      <c r="M5170" s="5"/>
      <c r="P5170" s="4">
        <v>5</v>
      </c>
      <c r="Q5170" t="s">
        <v>21</v>
      </c>
      <c r="R5170" s="10" t="str">
        <f t="shared" si="160"/>
        <v>28-33</v>
      </c>
      <c r="S5170">
        <f t="shared" si="161"/>
        <v>29</v>
      </c>
    </row>
    <row r="5171" spans="1:19">
      <c r="A5171" t="s">
        <v>5245</v>
      </c>
      <c r="B5171" t="s">
        <v>30</v>
      </c>
      <c r="C5171" s="4">
        <v>31</v>
      </c>
      <c r="D5171" t="s">
        <v>24</v>
      </c>
      <c r="E5171" t="s">
        <v>43</v>
      </c>
      <c r="F5171" t="s">
        <v>53</v>
      </c>
      <c r="G5171" t="s">
        <v>17</v>
      </c>
      <c r="H5171" t="s">
        <v>18</v>
      </c>
      <c r="I5171" s="9">
        <v>45722</v>
      </c>
      <c r="J5171" s="9">
        <v>45739</v>
      </c>
      <c r="K5171" s="9">
        <v>45746</v>
      </c>
      <c r="L5171" t="s">
        <v>19</v>
      </c>
      <c r="M5171" s="4">
        <v>71309</v>
      </c>
      <c r="N5171">
        <v>3.9</v>
      </c>
      <c r="O5171" t="s">
        <v>45</v>
      </c>
      <c r="P5171" s="4">
        <v>4</v>
      </c>
      <c r="Q5171" t="s">
        <v>28</v>
      </c>
      <c r="R5171" s="10" t="str">
        <f t="shared" si="160"/>
        <v>28-33</v>
      </c>
      <c r="S5171">
        <f t="shared" si="161"/>
        <v>24</v>
      </c>
    </row>
    <row r="5172" spans="1:19">
      <c r="A5172" t="s">
        <v>5246</v>
      </c>
      <c r="B5172" t="s">
        <v>13</v>
      </c>
      <c r="C5172" s="4">
        <v>25</v>
      </c>
      <c r="D5172" t="s">
        <v>34</v>
      </c>
      <c r="E5172" t="s">
        <v>35</v>
      </c>
      <c r="F5172" t="s">
        <v>44</v>
      </c>
      <c r="G5172" t="s">
        <v>66</v>
      </c>
      <c r="H5172" t="s">
        <v>18</v>
      </c>
      <c r="I5172" s="9">
        <v>45722</v>
      </c>
      <c r="J5172" s="9">
        <v>45739</v>
      </c>
      <c r="K5172" s="9">
        <v>45748</v>
      </c>
      <c r="L5172" t="s">
        <v>38</v>
      </c>
      <c r="M5172" s="5"/>
      <c r="P5172" s="4">
        <v>4</v>
      </c>
      <c r="Q5172" t="s">
        <v>21</v>
      </c>
      <c r="R5172" s="10" t="str">
        <f t="shared" si="160"/>
        <v>22-27</v>
      </c>
      <c r="S5172">
        <f t="shared" si="161"/>
        <v>26</v>
      </c>
    </row>
    <row r="5173" spans="1:19">
      <c r="A5173" t="s">
        <v>5247</v>
      </c>
      <c r="B5173" t="s">
        <v>13</v>
      </c>
      <c r="C5173" s="4">
        <v>31</v>
      </c>
      <c r="D5173" t="s">
        <v>24</v>
      </c>
      <c r="E5173" t="s">
        <v>25</v>
      </c>
      <c r="F5173" t="s">
        <v>86</v>
      </c>
      <c r="G5173" t="s">
        <v>27</v>
      </c>
      <c r="H5173" t="s">
        <v>48</v>
      </c>
      <c r="I5173" s="9">
        <v>45722</v>
      </c>
      <c r="J5173" s="9">
        <v>45737</v>
      </c>
      <c r="K5173" s="9">
        <v>45749</v>
      </c>
      <c r="L5173" t="s">
        <v>38</v>
      </c>
      <c r="M5173" s="5"/>
      <c r="P5173" s="4">
        <v>4</v>
      </c>
      <c r="Q5173" t="s">
        <v>28</v>
      </c>
      <c r="R5173" s="10" t="str">
        <f t="shared" si="160"/>
        <v>28-33</v>
      </c>
      <c r="S5173">
        <f t="shared" si="161"/>
        <v>27</v>
      </c>
    </row>
    <row r="5174" spans="1:19">
      <c r="A5174" t="s">
        <v>5248</v>
      </c>
      <c r="B5174" t="s">
        <v>13</v>
      </c>
      <c r="C5174" s="4">
        <v>28</v>
      </c>
      <c r="D5174" t="s">
        <v>14</v>
      </c>
      <c r="E5174" t="s">
        <v>15</v>
      </c>
      <c r="F5174" t="s">
        <v>31</v>
      </c>
      <c r="G5174" t="s">
        <v>69</v>
      </c>
      <c r="H5174" t="s">
        <v>48</v>
      </c>
      <c r="I5174" s="9">
        <v>45722</v>
      </c>
      <c r="J5174" s="9">
        <v>45742</v>
      </c>
      <c r="K5174" s="9">
        <v>45751</v>
      </c>
      <c r="L5174" t="s">
        <v>19</v>
      </c>
      <c r="M5174" s="4">
        <v>84107</v>
      </c>
      <c r="N5174">
        <v>4.5999999999999996</v>
      </c>
      <c r="O5174" t="s">
        <v>45</v>
      </c>
      <c r="P5174" s="4">
        <v>5</v>
      </c>
      <c r="Q5174" t="s">
        <v>28</v>
      </c>
      <c r="R5174" s="10" t="str">
        <f t="shared" si="160"/>
        <v>28-33</v>
      </c>
      <c r="S5174">
        <f t="shared" si="161"/>
        <v>29</v>
      </c>
    </row>
    <row r="5175" spans="1:19">
      <c r="A5175" t="s">
        <v>5249</v>
      </c>
      <c r="B5175" t="s">
        <v>13</v>
      </c>
      <c r="C5175" s="4">
        <v>53</v>
      </c>
      <c r="D5175" t="s">
        <v>34</v>
      </c>
      <c r="E5175" t="s">
        <v>35</v>
      </c>
      <c r="F5175" t="s">
        <v>31</v>
      </c>
      <c r="G5175" t="s">
        <v>27</v>
      </c>
      <c r="H5175" t="s">
        <v>18</v>
      </c>
      <c r="I5175" s="9">
        <v>45722</v>
      </c>
      <c r="J5175" s="9">
        <v>45731</v>
      </c>
      <c r="K5175" s="9">
        <v>45736</v>
      </c>
      <c r="L5175" t="s">
        <v>19</v>
      </c>
      <c r="M5175" s="4">
        <v>86479</v>
      </c>
      <c r="N5175">
        <v>3.9</v>
      </c>
      <c r="O5175" t="s">
        <v>20</v>
      </c>
      <c r="P5175" s="4">
        <v>1</v>
      </c>
      <c r="Q5175" t="s">
        <v>28</v>
      </c>
      <c r="R5175" s="10" t="str">
        <f t="shared" si="160"/>
        <v>52-57</v>
      </c>
      <c r="S5175">
        <f t="shared" si="161"/>
        <v>14</v>
      </c>
    </row>
    <row r="5176" spans="1:19">
      <c r="A5176" t="s">
        <v>5250</v>
      </c>
      <c r="B5176" t="s">
        <v>13</v>
      </c>
      <c r="C5176" s="4">
        <v>32</v>
      </c>
      <c r="D5176" t="s">
        <v>24</v>
      </c>
      <c r="E5176" t="s">
        <v>43</v>
      </c>
      <c r="F5176" t="s">
        <v>96</v>
      </c>
      <c r="G5176" t="s">
        <v>27</v>
      </c>
      <c r="H5176" t="s">
        <v>37</v>
      </c>
      <c r="I5176" s="9">
        <v>45723</v>
      </c>
      <c r="J5176" s="9">
        <v>45741</v>
      </c>
      <c r="K5176" s="9">
        <v>45747</v>
      </c>
      <c r="L5176" t="s">
        <v>19</v>
      </c>
      <c r="M5176" s="4">
        <v>35444</v>
      </c>
      <c r="N5176">
        <v>4.9000000000000004</v>
      </c>
      <c r="O5176" t="s">
        <v>45</v>
      </c>
      <c r="P5176" s="4">
        <v>4</v>
      </c>
      <c r="Q5176" t="s">
        <v>28</v>
      </c>
      <c r="R5176" s="10" t="str">
        <f t="shared" si="160"/>
        <v>28-33</v>
      </c>
      <c r="S5176">
        <f t="shared" si="161"/>
        <v>24</v>
      </c>
    </row>
    <row r="5177" spans="1:19">
      <c r="A5177" t="s">
        <v>5251</v>
      </c>
      <c r="B5177" t="s">
        <v>30</v>
      </c>
      <c r="C5177" s="4">
        <v>32</v>
      </c>
      <c r="D5177" t="s">
        <v>24</v>
      </c>
      <c r="E5177" t="s">
        <v>25</v>
      </c>
      <c r="F5177" t="s">
        <v>78</v>
      </c>
      <c r="G5177" t="s">
        <v>27</v>
      </c>
      <c r="H5177" t="s">
        <v>37</v>
      </c>
      <c r="I5177" s="9">
        <v>45723</v>
      </c>
      <c r="J5177" s="9">
        <v>45738</v>
      </c>
      <c r="K5177" s="9">
        <v>45747</v>
      </c>
      <c r="L5177" t="s">
        <v>19</v>
      </c>
      <c r="M5177" s="4">
        <v>61782</v>
      </c>
      <c r="N5177">
        <v>4.7</v>
      </c>
      <c r="O5177" t="s">
        <v>20</v>
      </c>
      <c r="P5177" s="5"/>
      <c r="Q5177" t="s">
        <v>28</v>
      </c>
      <c r="R5177" s="10" t="str">
        <f t="shared" si="160"/>
        <v>28-33</v>
      </c>
      <c r="S5177">
        <f t="shared" si="161"/>
        <v>24</v>
      </c>
    </row>
    <row r="5178" spans="1:19">
      <c r="A5178" t="s">
        <v>5252</v>
      </c>
      <c r="B5178" t="s">
        <v>30</v>
      </c>
      <c r="C5178" s="4">
        <v>39</v>
      </c>
      <c r="D5178" t="s">
        <v>34</v>
      </c>
      <c r="E5178" t="s">
        <v>47</v>
      </c>
      <c r="F5178" t="s">
        <v>61</v>
      </c>
      <c r="G5178" t="s">
        <v>17</v>
      </c>
      <c r="H5178" t="s">
        <v>18</v>
      </c>
      <c r="I5178" s="9">
        <v>45723</v>
      </c>
      <c r="J5178" s="9">
        <v>45740</v>
      </c>
      <c r="K5178" s="9">
        <v>45747</v>
      </c>
      <c r="L5178" t="s">
        <v>38</v>
      </c>
      <c r="M5178" s="5"/>
      <c r="P5178" s="5"/>
      <c r="Q5178" t="s">
        <v>63</v>
      </c>
      <c r="R5178" s="10" t="str">
        <f t="shared" si="160"/>
        <v>34-39</v>
      </c>
      <c r="S5178">
        <f t="shared" si="161"/>
        <v>24</v>
      </c>
    </row>
    <row r="5179" spans="1:19">
      <c r="A5179" t="s">
        <v>5253</v>
      </c>
      <c r="B5179" t="s">
        <v>13</v>
      </c>
      <c r="C5179" s="4">
        <v>29</v>
      </c>
      <c r="D5179" t="s">
        <v>24</v>
      </c>
      <c r="E5179" t="s">
        <v>25</v>
      </c>
      <c r="F5179" t="s">
        <v>78</v>
      </c>
      <c r="G5179" t="s">
        <v>17</v>
      </c>
      <c r="H5179" t="s">
        <v>18</v>
      </c>
      <c r="I5179" s="9">
        <v>45723</v>
      </c>
      <c r="J5179" s="9">
        <v>45732</v>
      </c>
      <c r="K5179" s="9">
        <v>45744</v>
      </c>
      <c r="L5179" t="s">
        <v>19</v>
      </c>
      <c r="M5179" s="4">
        <v>59837</v>
      </c>
      <c r="N5179">
        <v>3.8</v>
      </c>
      <c r="O5179" t="s">
        <v>20</v>
      </c>
      <c r="P5179" s="4">
        <v>5</v>
      </c>
      <c r="Q5179" t="s">
        <v>21</v>
      </c>
      <c r="R5179" s="10" t="str">
        <f t="shared" si="160"/>
        <v>28-33</v>
      </c>
      <c r="S5179">
        <f t="shared" si="161"/>
        <v>21</v>
      </c>
    </row>
    <row r="5180" spans="1:19">
      <c r="A5180" t="s">
        <v>5254</v>
      </c>
      <c r="B5180" t="s">
        <v>13</v>
      </c>
      <c r="C5180" s="4">
        <v>28</v>
      </c>
      <c r="D5180" t="s">
        <v>14</v>
      </c>
      <c r="E5180" t="s">
        <v>15</v>
      </c>
      <c r="F5180" t="s">
        <v>53</v>
      </c>
      <c r="G5180" t="s">
        <v>17</v>
      </c>
      <c r="H5180" t="s">
        <v>37</v>
      </c>
      <c r="I5180" s="9">
        <v>45724</v>
      </c>
      <c r="J5180" s="9">
        <v>45733</v>
      </c>
      <c r="K5180" s="9">
        <v>45739</v>
      </c>
      <c r="L5180" t="s">
        <v>19</v>
      </c>
      <c r="M5180" s="4">
        <v>67905</v>
      </c>
      <c r="N5180">
        <v>3.9</v>
      </c>
      <c r="O5180" t="s">
        <v>45</v>
      </c>
      <c r="P5180" s="4">
        <v>4</v>
      </c>
      <c r="Q5180" t="s">
        <v>28</v>
      </c>
      <c r="R5180" s="10" t="str">
        <f t="shared" si="160"/>
        <v>28-33</v>
      </c>
      <c r="S5180">
        <f t="shared" si="161"/>
        <v>15</v>
      </c>
    </row>
    <row r="5181" spans="1:19">
      <c r="A5181" t="s">
        <v>5255</v>
      </c>
      <c r="B5181" t="s">
        <v>23</v>
      </c>
      <c r="C5181" s="4">
        <v>30</v>
      </c>
      <c r="D5181" t="s">
        <v>34</v>
      </c>
      <c r="E5181" t="s">
        <v>35</v>
      </c>
      <c r="F5181" t="s">
        <v>16</v>
      </c>
      <c r="G5181" t="s">
        <v>32</v>
      </c>
      <c r="H5181" t="s">
        <v>67</v>
      </c>
      <c r="I5181" s="9">
        <v>45724</v>
      </c>
      <c r="J5181" s="9">
        <v>45732</v>
      </c>
      <c r="K5181" s="9">
        <v>45737</v>
      </c>
      <c r="L5181" t="s">
        <v>19</v>
      </c>
      <c r="M5181" s="5"/>
      <c r="O5181" t="s">
        <v>20</v>
      </c>
      <c r="P5181" s="4">
        <v>5</v>
      </c>
      <c r="Q5181" t="s">
        <v>21</v>
      </c>
      <c r="R5181" s="10" t="str">
        <f t="shared" si="160"/>
        <v>28-33</v>
      </c>
      <c r="S5181">
        <f t="shared" si="161"/>
        <v>13</v>
      </c>
    </row>
    <row r="5182" spans="1:19">
      <c r="A5182" t="s">
        <v>5256</v>
      </c>
      <c r="B5182" t="s">
        <v>13</v>
      </c>
      <c r="C5182" s="4">
        <v>32</v>
      </c>
      <c r="D5182" t="s">
        <v>14</v>
      </c>
      <c r="E5182" t="s">
        <v>15</v>
      </c>
      <c r="F5182" t="s">
        <v>61</v>
      </c>
      <c r="G5182" t="s">
        <v>69</v>
      </c>
      <c r="H5182" t="s">
        <v>67</v>
      </c>
      <c r="I5182" s="9">
        <v>45724</v>
      </c>
      <c r="J5182" s="9">
        <v>45746</v>
      </c>
      <c r="K5182" s="9">
        <v>45758</v>
      </c>
      <c r="L5182" t="s">
        <v>19</v>
      </c>
      <c r="M5182" s="4">
        <v>50226</v>
      </c>
      <c r="N5182">
        <v>4.5</v>
      </c>
      <c r="O5182" t="s">
        <v>20</v>
      </c>
      <c r="P5182" s="4">
        <v>5</v>
      </c>
      <c r="Q5182" t="s">
        <v>21</v>
      </c>
      <c r="R5182" s="10" t="str">
        <f t="shared" si="160"/>
        <v>28-33</v>
      </c>
      <c r="S5182">
        <f t="shared" si="161"/>
        <v>34</v>
      </c>
    </row>
    <row r="5183" spans="1:19">
      <c r="A5183" t="s">
        <v>5257</v>
      </c>
      <c r="B5183" t="s">
        <v>30</v>
      </c>
      <c r="C5183" s="4">
        <v>49</v>
      </c>
      <c r="D5183" t="s">
        <v>24</v>
      </c>
      <c r="E5183" t="s">
        <v>25</v>
      </c>
      <c r="F5183" t="s">
        <v>96</v>
      </c>
      <c r="G5183" t="s">
        <v>32</v>
      </c>
      <c r="H5183" t="s">
        <v>48</v>
      </c>
      <c r="I5183" s="9">
        <v>45724</v>
      </c>
      <c r="J5183" s="9">
        <v>45732</v>
      </c>
      <c r="K5183" s="9">
        <v>45743</v>
      </c>
      <c r="L5183" t="s">
        <v>38</v>
      </c>
      <c r="M5183" s="5"/>
      <c r="P5183" s="4">
        <v>5</v>
      </c>
      <c r="Q5183" t="s">
        <v>28</v>
      </c>
      <c r="R5183" s="10" t="str">
        <f t="shared" si="160"/>
        <v>46-51</v>
      </c>
      <c r="S5183">
        <f t="shared" si="161"/>
        <v>19</v>
      </c>
    </row>
    <row r="5184" spans="1:19">
      <c r="A5184" t="s">
        <v>5258</v>
      </c>
      <c r="B5184" t="s">
        <v>13</v>
      </c>
      <c r="C5184" s="4">
        <v>34</v>
      </c>
      <c r="D5184" t="s">
        <v>14</v>
      </c>
      <c r="E5184" t="s">
        <v>65</v>
      </c>
      <c r="F5184" t="s">
        <v>61</v>
      </c>
      <c r="G5184" t="s">
        <v>27</v>
      </c>
      <c r="H5184" t="s">
        <v>37</v>
      </c>
      <c r="I5184" s="9">
        <v>45724</v>
      </c>
      <c r="J5184" s="9">
        <v>45738</v>
      </c>
      <c r="K5184" s="9">
        <v>45750</v>
      </c>
      <c r="L5184" t="s">
        <v>19</v>
      </c>
      <c r="M5184" s="4">
        <v>60276</v>
      </c>
      <c r="N5184">
        <v>4.5999999999999996</v>
      </c>
      <c r="O5184" t="s">
        <v>20</v>
      </c>
      <c r="P5184" s="5"/>
      <c r="Q5184" t="s">
        <v>28</v>
      </c>
      <c r="R5184" s="10" t="str">
        <f t="shared" si="160"/>
        <v>34-39</v>
      </c>
      <c r="S5184">
        <f t="shared" si="161"/>
        <v>26</v>
      </c>
    </row>
    <row r="5185" spans="1:19">
      <c r="A5185" t="s">
        <v>5259</v>
      </c>
      <c r="B5185" t="s">
        <v>23</v>
      </c>
      <c r="C5185" s="4">
        <v>25</v>
      </c>
      <c r="D5185" t="s">
        <v>14</v>
      </c>
      <c r="E5185" t="s">
        <v>15</v>
      </c>
      <c r="F5185" t="s">
        <v>78</v>
      </c>
      <c r="G5185" t="s">
        <v>27</v>
      </c>
      <c r="H5185" t="s">
        <v>18</v>
      </c>
      <c r="I5185" s="9">
        <v>45724</v>
      </c>
      <c r="J5185" s="9">
        <v>45737</v>
      </c>
      <c r="K5185" s="9">
        <v>45746</v>
      </c>
      <c r="L5185" t="s">
        <v>38</v>
      </c>
      <c r="M5185" s="5"/>
      <c r="P5185" s="5"/>
      <c r="Q5185" t="s">
        <v>28</v>
      </c>
      <c r="R5185" s="10" t="str">
        <f t="shared" si="160"/>
        <v>22-27</v>
      </c>
      <c r="S5185">
        <f t="shared" si="161"/>
        <v>22</v>
      </c>
    </row>
    <row r="5186" spans="1:19">
      <c r="A5186" t="s">
        <v>5260</v>
      </c>
      <c r="B5186" t="s">
        <v>30</v>
      </c>
      <c r="C5186" s="4">
        <v>26</v>
      </c>
      <c r="D5186" t="s">
        <v>24</v>
      </c>
      <c r="E5186" t="s">
        <v>43</v>
      </c>
      <c r="F5186" t="s">
        <v>36</v>
      </c>
      <c r="G5186" t="s">
        <v>27</v>
      </c>
      <c r="H5186" t="s">
        <v>18</v>
      </c>
      <c r="I5186" s="9">
        <v>45725</v>
      </c>
      <c r="J5186" s="9">
        <v>45747</v>
      </c>
      <c r="K5186" s="9">
        <v>45752</v>
      </c>
      <c r="L5186" t="s">
        <v>19</v>
      </c>
      <c r="M5186" s="4">
        <v>75180</v>
      </c>
      <c r="N5186">
        <v>4.9000000000000004</v>
      </c>
      <c r="O5186" t="s">
        <v>20</v>
      </c>
      <c r="P5186" s="5"/>
      <c r="Q5186" t="s">
        <v>28</v>
      </c>
      <c r="R5186" s="10" t="str">
        <f t="shared" si="160"/>
        <v>22-27</v>
      </c>
      <c r="S5186">
        <f t="shared" si="161"/>
        <v>27</v>
      </c>
    </row>
    <row r="5187" spans="1:19">
      <c r="A5187" t="s">
        <v>5261</v>
      </c>
      <c r="B5187" t="s">
        <v>23</v>
      </c>
      <c r="C5187" s="4">
        <v>30</v>
      </c>
      <c r="D5187" t="s">
        <v>14</v>
      </c>
      <c r="E5187" t="s">
        <v>15</v>
      </c>
      <c r="F5187" t="s">
        <v>31</v>
      </c>
      <c r="G5187" t="s">
        <v>27</v>
      </c>
      <c r="H5187" t="s">
        <v>18</v>
      </c>
      <c r="I5187" s="9">
        <v>45726</v>
      </c>
      <c r="J5187" s="9">
        <v>45747</v>
      </c>
      <c r="K5187" s="9">
        <v>45754</v>
      </c>
      <c r="L5187" t="s">
        <v>38</v>
      </c>
      <c r="M5187" s="5"/>
      <c r="P5187" s="4">
        <v>5</v>
      </c>
      <c r="Q5187" t="s">
        <v>21</v>
      </c>
      <c r="R5187" s="10" t="str">
        <f t="shared" ref="R5187:R5250" si="162">IF(AND(C5187&gt;=22,C5187&lt;=27),"22-27",
 IF(AND(C5187&gt;=28,C5187&lt;=33),"28-33",
 IF(AND(C5187&gt;=34,C5187&lt;=39),"34-39",
 IF(AND(C5187&gt;=40,C5187&lt;=45),"40-45",
 IF(AND(C5187&gt;=46,C5187&lt;=51),"46-51",
 IF(AND(C5187&gt;=52,C5187&lt;=57),"52-57","Other"))))))</f>
        <v>28-33</v>
      </c>
      <c r="S5187">
        <f t="shared" ref="S5187:S5250" si="163">K5187-I5187</f>
        <v>28</v>
      </c>
    </row>
    <row r="5188" spans="1:19">
      <c r="A5188" t="s">
        <v>5262</v>
      </c>
      <c r="B5188" t="s">
        <v>30</v>
      </c>
      <c r="C5188" s="4">
        <v>33</v>
      </c>
      <c r="D5188" t="s">
        <v>83</v>
      </c>
      <c r="E5188" t="s">
        <v>84</v>
      </c>
      <c r="F5188" t="s">
        <v>31</v>
      </c>
      <c r="G5188" t="s">
        <v>27</v>
      </c>
      <c r="H5188" t="s">
        <v>37</v>
      </c>
      <c r="I5188" s="9">
        <v>45726</v>
      </c>
      <c r="J5188" s="9">
        <v>45745</v>
      </c>
      <c r="K5188" s="9">
        <v>45754</v>
      </c>
      <c r="L5188" t="s">
        <v>38</v>
      </c>
      <c r="M5188" s="5"/>
      <c r="P5188" s="4">
        <v>5</v>
      </c>
      <c r="Q5188" t="s">
        <v>28</v>
      </c>
      <c r="R5188" s="10" t="str">
        <f t="shared" si="162"/>
        <v>28-33</v>
      </c>
      <c r="S5188">
        <f t="shared" si="163"/>
        <v>28</v>
      </c>
    </row>
    <row r="5189" spans="1:19">
      <c r="A5189" t="s">
        <v>5263</v>
      </c>
      <c r="B5189" t="s">
        <v>13</v>
      </c>
      <c r="C5189" s="4">
        <v>24</v>
      </c>
      <c r="D5189" t="s">
        <v>14</v>
      </c>
      <c r="E5189" t="s">
        <v>15</v>
      </c>
      <c r="F5189" t="s">
        <v>50</v>
      </c>
      <c r="G5189" t="s">
        <v>27</v>
      </c>
      <c r="H5189" t="s">
        <v>18</v>
      </c>
      <c r="I5189" s="9">
        <v>45726</v>
      </c>
      <c r="J5189" s="9">
        <v>45735</v>
      </c>
      <c r="K5189" s="9">
        <v>45747</v>
      </c>
      <c r="L5189" t="s">
        <v>56</v>
      </c>
      <c r="M5189" s="5"/>
      <c r="P5189" s="4">
        <v>5</v>
      </c>
      <c r="Q5189" t="s">
        <v>21</v>
      </c>
      <c r="R5189" s="10" t="str">
        <f t="shared" si="162"/>
        <v>22-27</v>
      </c>
      <c r="S5189">
        <f t="shared" si="163"/>
        <v>21</v>
      </c>
    </row>
    <row r="5190" spans="1:19">
      <c r="A5190" t="s">
        <v>5264</v>
      </c>
      <c r="B5190" t="s">
        <v>23</v>
      </c>
      <c r="C5190" s="4">
        <v>22</v>
      </c>
      <c r="D5190" t="s">
        <v>129</v>
      </c>
      <c r="E5190" t="s">
        <v>205</v>
      </c>
      <c r="F5190" t="s">
        <v>73</v>
      </c>
      <c r="G5190" t="s">
        <v>66</v>
      </c>
      <c r="H5190" t="s">
        <v>48</v>
      </c>
      <c r="I5190" s="9">
        <v>45727</v>
      </c>
      <c r="J5190" s="9">
        <v>45747</v>
      </c>
      <c r="K5190" s="9">
        <v>45754</v>
      </c>
      <c r="L5190" t="s">
        <v>19</v>
      </c>
      <c r="M5190" s="4">
        <v>227489</v>
      </c>
      <c r="N5190">
        <v>4.9000000000000004</v>
      </c>
      <c r="O5190" t="s">
        <v>45</v>
      </c>
      <c r="P5190" s="5"/>
      <c r="Q5190" t="s">
        <v>21</v>
      </c>
      <c r="R5190" s="10" t="str">
        <f t="shared" si="162"/>
        <v>22-27</v>
      </c>
      <c r="S5190">
        <f t="shared" si="163"/>
        <v>27</v>
      </c>
    </row>
    <row r="5191" spans="1:19">
      <c r="A5191" t="s">
        <v>5265</v>
      </c>
      <c r="B5191" t="s">
        <v>13</v>
      </c>
      <c r="C5191" s="4">
        <v>35</v>
      </c>
      <c r="D5191" t="s">
        <v>80</v>
      </c>
      <c r="E5191" t="s">
        <v>81</v>
      </c>
      <c r="F5191" t="s">
        <v>50</v>
      </c>
      <c r="G5191" t="s">
        <v>32</v>
      </c>
      <c r="H5191" t="s">
        <v>67</v>
      </c>
      <c r="I5191" s="9">
        <v>45727</v>
      </c>
      <c r="J5191" s="9">
        <v>45737</v>
      </c>
      <c r="K5191" s="9">
        <v>45748</v>
      </c>
      <c r="L5191" t="s">
        <v>38</v>
      </c>
      <c r="M5191" s="5"/>
      <c r="P5191" s="4">
        <v>5</v>
      </c>
      <c r="Q5191" t="s">
        <v>28</v>
      </c>
      <c r="R5191" s="10" t="str">
        <f t="shared" si="162"/>
        <v>34-39</v>
      </c>
      <c r="S5191">
        <f t="shared" si="163"/>
        <v>21</v>
      </c>
    </row>
    <row r="5192" spans="1:19">
      <c r="A5192" t="s">
        <v>5266</v>
      </c>
      <c r="B5192" t="s">
        <v>13</v>
      </c>
      <c r="C5192" s="4">
        <v>23</v>
      </c>
      <c r="D5192" t="s">
        <v>14</v>
      </c>
      <c r="E5192" t="s">
        <v>15</v>
      </c>
      <c r="F5192" t="s">
        <v>61</v>
      </c>
      <c r="G5192" t="s">
        <v>69</v>
      </c>
      <c r="H5192" t="s">
        <v>18</v>
      </c>
      <c r="I5192" s="9">
        <v>45727</v>
      </c>
      <c r="J5192" s="9">
        <v>45735</v>
      </c>
      <c r="K5192" s="9">
        <v>45743</v>
      </c>
      <c r="L5192" t="s">
        <v>19</v>
      </c>
      <c r="M5192" s="5"/>
      <c r="O5192" t="s">
        <v>20</v>
      </c>
      <c r="P5192" s="4">
        <v>5</v>
      </c>
      <c r="Q5192" t="s">
        <v>28</v>
      </c>
      <c r="R5192" s="10" t="str">
        <f t="shared" si="162"/>
        <v>22-27</v>
      </c>
      <c r="S5192">
        <f t="shared" si="163"/>
        <v>16</v>
      </c>
    </row>
    <row r="5193" spans="1:19">
      <c r="A5193" t="s">
        <v>5267</v>
      </c>
      <c r="B5193" t="s">
        <v>30</v>
      </c>
      <c r="C5193" s="4">
        <v>25</v>
      </c>
      <c r="D5193" t="s">
        <v>40</v>
      </c>
      <c r="E5193" t="s">
        <v>41</v>
      </c>
      <c r="F5193" t="s">
        <v>36</v>
      </c>
      <c r="G5193" t="s">
        <v>69</v>
      </c>
      <c r="H5193" t="s">
        <v>51</v>
      </c>
      <c r="I5193" s="9">
        <v>45728</v>
      </c>
      <c r="J5193" s="9">
        <v>45750</v>
      </c>
      <c r="K5193" s="9">
        <v>45754</v>
      </c>
      <c r="L5193" t="s">
        <v>19</v>
      </c>
      <c r="M5193" s="4">
        <v>75171</v>
      </c>
      <c r="N5193">
        <v>4.5999999999999996</v>
      </c>
      <c r="O5193" t="s">
        <v>20</v>
      </c>
      <c r="P5193" s="4">
        <v>4</v>
      </c>
      <c r="Q5193" t="s">
        <v>28</v>
      </c>
      <c r="R5193" s="10" t="str">
        <f t="shared" si="162"/>
        <v>22-27</v>
      </c>
      <c r="S5193">
        <f t="shared" si="163"/>
        <v>26</v>
      </c>
    </row>
    <row r="5194" spans="1:19">
      <c r="A5194" t="s">
        <v>5268</v>
      </c>
      <c r="B5194" t="s">
        <v>30</v>
      </c>
      <c r="C5194" s="4">
        <v>32</v>
      </c>
      <c r="D5194" t="s">
        <v>83</v>
      </c>
      <c r="E5194" t="s">
        <v>117</v>
      </c>
      <c r="F5194" t="s">
        <v>16</v>
      </c>
      <c r="G5194" t="s">
        <v>17</v>
      </c>
      <c r="H5194" t="s">
        <v>67</v>
      </c>
      <c r="I5194" s="9">
        <v>45728</v>
      </c>
      <c r="J5194" s="9">
        <v>45748</v>
      </c>
      <c r="K5194" s="9">
        <v>45759</v>
      </c>
      <c r="L5194" t="s">
        <v>19</v>
      </c>
      <c r="M5194" s="4">
        <v>55172</v>
      </c>
      <c r="N5194">
        <v>4.5999999999999996</v>
      </c>
      <c r="O5194" t="s">
        <v>45</v>
      </c>
      <c r="P5194" s="4">
        <v>4</v>
      </c>
      <c r="Q5194" t="s">
        <v>21</v>
      </c>
      <c r="R5194" s="10" t="str">
        <f t="shared" si="162"/>
        <v>28-33</v>
      </c>
      <c r="S5194">
        <f t="shared" si="163"/>
        <v>31</v>
      </c>
    </row>
    <row r="5195" spans="1:19">
      <c r="A5195" t="s">
        <v>5269</v>
      </c>
      <c r="B5195" t="s">
        <v>23</v>
      </c>
      <c r="C5195" s="4">
        <v>32</v>
      </c>
      <c r="D5195" t="s">
        <v>58</v>
      </c>
      <c r="E5195" t="s">
        <v>59</v>
      </c>
      <c r="F5195" t="s">
        <v>50</v>
      </c>
      <c r="G5195" t="s">
        <v>27</v>
      </c>
      <c r="H5195" t="s">
        <v>18</v>
      </c>
      <c r="I5195" s="9">
        <v>45728</v>
      </c>
      <c r="J5195" s="9">
        <v>45743</v>
      </c>
      <c r="K5195" s="9">
        <v>45754</v>
      </c>
      <c r="L5195" t="s">
        <v>38</v>
      </c>
      <c r="M5195" s="5"/>
      <c r="P5195" s="5"/>
      <c r="Q5195" t="s">
        <v>28</v>
      </c>
      <c r="R5195" s="10" t="str">
        <f t="shared" si="162"/>
        <v>28-33</v>
      </c>
      <c r="S5195">
        <f t="shared" si="163"/>
        <v>26</v>
      </c>
    </row>
    <row r="5196" spans="1:19">
      <c r="A5196" t="s">
        <v>5270</v>
      </c>
      <c r="B5196" t="s">
        <v>13</v>
      </c>
      <c r="C5196" s="4">
        <v>33</v>
      </c>
      <c r="D5196" t="s">
        <v>14</v>
      </c>
      <c r="E5196" t="s">
        <v>65</v>
      </c>
      <c r="F5196" t="s">
        <v>93</v>
      </c>
      <c r="G5196" t="s">
        <v>32</v>
      </c>
      <c r="H5196" t="s">
        <v>18</v>
      </c>
      <c r="I5196" s="9">
        <v>45729</v>
      </c>
      <c r="J5196" s="9">
        <v>45737</v>
      </c>
      <c r="K5196" s="9">
        <v>45748</v>
      </c>
      <c r="L5196" t="s">
        <v>19</v>
      </c>
      <c r="M5196" s="4">
        <v>155830</v>
      </c>
      <c r="N5196">
        <v>3.7</v>
      </c>
      <c r="O5196" t="s">
        <v>20</v>
      </c>
      <c r="P5196" s="4">
        <v>4</v>
      </c>
      <c r="Q5196" t="s">
        <v>28</v>
      </c>
      <c r="R5196" s="10" t="str">
        <f t="shared" si="162"/>
        <v>28-33</v>
      </c>
      <c r="S5196">
        <f t="shared" si="163"/>
        <v>19</v>
      </c>
    </row>
    <row r="5197" spans="1:19">
      <c r="A5197" t="s">
        <v>5271</v>
      </c>
      <c r="B5197" t="s">
        <v>30</v>
      </c>
      <c r="C5197" s="4">
        <v>35</v>
      </c>
      <c r="D5197" t="s">
        <v>14</v>
      </c>
      <c r="E5197" t="s">
        <v>65</v>
      </c>
      <c r="F5197" t="s">
        <v>26</v>
      </c>
      <c r="G5197" t="s">
        <v>27</v>
      </c>
      <c r="H5197" t="s">
        <v>37</v>
      </c>
      <c r="I5197" s="9">
        <v>45729</v>
      </c>
      <c r="J5197" s="9">
        <v>45741</v>
      </c>
      <c r="K5197" s="9">
        <v>45751</v>
      </c>
      <c r="L5197" t="s">
        <v>38</v>
      </c>
      <c r="M5197" s="5"/>
      <c r="P5197" s="4">
        <v>1</v>
      </c>
      <c r="Q5197" t="s">
        <v>28</v>
      </c>
      <c r="R5197" s="10" t="str">
        <f t="shared" si="162"/>
        <v>34-39</v>
      </c>
      <c r="S5197">
        <f t="shared" si="163"/>
        <v>22</v>
      </c>
    </row>
    <row r="5198" spans="1:19">
      <c r="A5198" t="s">
        <v>5272</v>
      </c>
      <c r="B5198" t="s">
        <v>30</v>
      </c>
      <c r="C5198" s="4">
        <v>25</v>
      </c>
      <c r="D5198" t="s">
        <v>40</v>
      </c>
      <c r="E5198" t="s">
        <v>41</v>
      </c>
      <c r="F5198" t="s">
        <v>73</v>
      </c>
      <c r="G5198" t="s">
        <v>27</v>
      </c>
      <c r="H5198" t="s">
        <v>18</v>
      </c>
      <c r="I5198" s="9">
        <v>45729</v>
      </c>
      <c r="J5198" s="9">
        <v>45746</v>
      </c>
      <c r="K5198" s="9">
        <v>45751</v>
      </c>
      <c r="L5198" t="s">
        <v>19</v>
      </c>
      <c r="M5198" s="4">
        <v>225517</v>
      </c>
      <c r="N5198">
        <v>3.7</v>
      </c>
      <c r="O5198" t="s">
        <v>20</v>
      </c>
      <c r="P5198" s="4">
        <v>4</v>
      </c>
      <c r="Q5198" t="s">
        <v>28</v>
      </c>
      <c r="R5198" s="10" t="str">
        <f t="shared" si="162"/>
        <v>22-27</v>
      </c>
      <c r="S5198">
        <f t="shared" si="163"/>
        <v>22</v>
      </c>
    </row>
    <row r="5199" spans="1:19">
      <c r="A5199" t="s">
        <v>5273</v>
      </c>
      <c r="B5199" t="s">
        <v>13</v>
      </c>
      <c r="C5199" s="4">
        <v>30</v>
      </c>
      <c r="D5199" t="s">
        <v>24</v>
      </c>
      <c r="E5199" t="s">
        <v>43</v>
      </c>
      <c r="F5199" t="s">
        <v>96</v>
      </c>
      <c r="G5199" t="s">
        <v>27</v>
      </c>
      <c r="H5199" t="s">
        <v>37</v>
      </c>
      <c r="I5199" s="9">
        <v>45729</v>
      </c>
      <c r="J5199" s="9">
        <v>45747</v>
      </c>
      <c r="K5199" s="9">
        <v>45753</v>
      </c>
      <c r="L5199" t="s">
        <v>19</v>
      </c>
      <c r="M5199" s="4">
        <v>57787</v>
      </c>
      <c r="N5199">
        <v>4.4000000000000004</v>
      </c>
      <c r="O5199" t="s">
        <v>45</v>
      </c>
      <c r="P5199" s="4">
        <v>1</v>
      </c>
      <c r="Q5199" t="s">
        <v>28</v>
      </c>
      <c r="R5199" s="10" t="str">
        <f t="shared" si="162"/>
        <v>28-33</v>
      </c>
      <c r="S5199">
        <f t="shared" si="163"/>
        <v>24</v>
      </c>
    </row>
    <row r="5200" spans="1:19">
      <c r="A5200" t="s">
        <v>5274</v>
      </c>
      <c r="B5200" t="s">
        <v>13</v>
      </c>
      <c r="C5200" s="4">
        <v>47</v>
      </c>
      <c r="D5200" t="s">
        <v>14</v>
      </c>
      <c r="E5200" t="s">
        <v>65</v>
      </c>
      <c r="F5200" t="s">
        <v>26</v>
      </c>
      <c r="G5200" t="s">
        <v>27</v>
      </c>
      <c r="H5200" t="s">
        <v>37</v>
      </c>
      <c r="I5200" s="9">
        <v>45729</v>
      </c>
      <c r="J5200" s="9">
        <v>45743</v>
      </c>
      <c r="K5200" s="9">
        <v>45747</v>
      </c>
      <c r="L5200" t="s">
        <v>19</v>
      </c>
      <c r="M5200" s="4">
        <v>52613</v>
      </c>
      <c r="N5200">
        <v>4.9000000000000004</v>
      </c>
      <c r="O5200" t="s">
        <v>20</v>
      </c>
      <c r="P5200" s="4">
        <v>5</v>
      </c>
      <c r="Q5200" t="s">
        <v>28</v>
      </c>
      <c r="R5200" s="10" t="str">
        <f t="shared" si="162"/>
        <v>46-51</v>
      </c>
      <c r="S5200">
        <f t="shared" si="163"/>
        <v>18</v>
      </c>
    </row>
    <row r="5201" spans="1:19">
      <c r="A5201" t="s">
        <v>5275</v>
      </c>
      <c r="B5201" t="s">
        <v>13</v>
      </c>
      <c r="C5201" s="4">
        <v>34</v>
      </c>
      <c r="D5201" t="s">
        <v>24</v>
      </c>
      <c r="E5201" t="s">
        <v>43</v>
      </c>
      <c r="F5201" t="s">
        <v>96</v>
      </c>
      <c r="G5201" t="s">
        <v>32</v>
      </c>
      <c r="H5201" t="s">
        <v>51</v>
      </c>
      <c r="I5201" s="9">
        <v>45730</v>
      </c>
      <c r="J5201" s="9">
        <v>45739</v>
      </c>
      <c r="K5201" s="9">
        <v>45751</v>
      </c>
      <c r="L5201" t="s">
        <v>19</v>
      </c>
      <c r="M5201" s="4">
        <v>42410</v>
      </c>
      <c r="N5201">
        <v>4.4000000000000004</v>
      </c>
      <c r="O5201" t="s">
        <v>20</v>
      </c>
      <c r="P5201" s="4">
        <v>5</v>
      </c>
      <c r="Q5201" t="s">
        <v>28</v>
      </c>
      <c r="R5201" s="10" t="str">
        <f t="shared" si="162"/>
        <v>34-39</v>
      </c>
      <c r="S5201">
        <f t="shared" si="163"/>
        <v>21</v>
      </c>
    </row>
    <row r="5202" spans="1:19">
      <c r="A5202" t="s">
        <v>5276</v>
      </c>
      <c r="B5202" t="s">
        <v>13</v>
      </c>
      <c r="C5202" s="4">
        <v>35</v>
      </c>
      <c r="D5202" t="s">
        <v>14</v>
      </c>
      <c r="E5202" t="s">
        <v>15</v>
      </c>
      <c r="F5202" t="s">
        <v>53</v>
      </c>
      <c r="G5202" t="s">
        <v>69</v>
      </c>
      <c r="H5202" t="s">
        <v>51</v>
      </c>
      <c r="I5202" s="9">
        <v>45730</v>
      </c>
      <c r="J5202" s="9">
        <v>45739</v>
      </c>
      <c r="K5202" s="9">
        <v>45750</v>
      </c>
      <c r="L5202" t="s">
        <v>19</v>
      </c>
      <c r="M5202" s="4">
        <v>56599</v>
      </c>
      <c r="N5202">
        <v>4.5999999999999996</v>
      </c>
      <c r="O5202" t="s">
        <v>45</v>
      </c>
      <c r="P5202" s="4">
        <v>5</v>
      </c>
      <c r="Q5202" t="s">
        <v>28</v>
      </c>
      <c r="R5202" s="10" t="str">
        <f t="shared" si="162"/>
        <v>34-39</v>
      </c>
      <c r="S5202">
        <f t="shared" si="163"/>
        <v>20</v>
      </c>
    </row>
    <row r="5203" spans="1:19">
      <c r="A5203" t="s">
        <v>5277</v>
      </c>
      <c r="B5203" t="s">
        <v>23</v>
      </c>
      <c r="C5203" s="4">
        <v>34</v>
      </c>
      <c r="D5203" t="s">
        <v>24</v>
      </c>
      <c r="E5203" t="s">
        <v>43</v>
      </c>
      <c r="F5203" t="s">
        <v>26</v>
      </c>
      <c r="G5203" t="s">
        <v>27</v>
      </c>
      <c r="H5203" t="s">
        <v>37</v>
      </c>
      <c r="I5203" s="9">
        <v>45730</v>
      </c>
      <c r="J5203" s="9">
        <v>45748</v>
      </c>
      <c r="K5203" s="9">
        <v>45760</v>
      </c>
      <c r="L5203" t="s">
        <v>19</v>
      </c>
      <c r="M5203" s="4">
        <v>53450</v>
      </c>
      <c r="N5203">
        <v>5</v>
      </c>
      <c r="O5203" t="s">
        <v>45</v>
      </c>
      <c r="P5203" s="4">
        <v>3</v>
      </c>
      <c r="Q5203" t="s">
        <v>28</v>
      </c>
      <c r="R5203" s="10" t="str">
        <f t="shared" si="162"/>
        <v>34-39</v>
      </c>
      <c r="S5203">
        <f t="shared" si="163"/>
        <v>30</v>
      </c>
    </row>
    <row r="5204" spans="1:19">
      <c r="A5204" t="s">
        <v>5278</v>
      </c>
      <c r="B5204" t="s">
        <v>30</v>
      </c>
      <c r="C5204" s="4">
        <v>40</v>
      </c>
      <c r="D5204" t="s">
        <v>24</v>
      </c>
      <c r="E5204" t="s">
        <v>25</v>
      </c>
      <c r="F5204" t="s">
        <v>106</v>
      </c>
      <c r="G5204" t="s">
        <v>27</v>
      </c>
      <c r="H5204" t="s">
        <v>18</v>
      </c>
      <c r="I5204" s="9">
        <v>45731</v>
      </c>
      <c r="J5204" s="9">
        <v>45739</v>
      </c>
      <c r="K5204" s="9">
        <v>45743</v>
      </c>
      <c r="L5204" t="s">
        <v>19</v>
      </c>
      <c r="M5204" s="4">
        <v>212874</v>
      </c>
      <c r="N5204">
        <v>4.9000000000000004</v>
      </c>
      <c r="O5204" t="s">
        <v>45</v>
      </c>
      <c r="P5204" s="5"/>
      <c r="Q5204" t="s">
        <v>28</v>
      </c>
      <c r="R5204" s="10" t="str">
        <f t="shared" si="162"/>
        <v>40-45</v>
      </c>
      <c r="S5204">
        <f t="shared" si="163"/>
        <v>12</v>
      </c>
    </row>
    <row r="5205" spans="1:19">
      <c r="A5205" t="s">
        <v>5279</v>
      </c>
      <c r="B5205" t="s">
        <v>30</v>
      </c>
      <c r="C5205" s="4">
        <v>25</v>
      </c>
      <c r="D5205" t="s">
        <v>40</v>
      </c>
      <c r="E5205" t="s">
        <v>41</v>
      </c>
      <c r="F5205" t="s">
        <v>50</v>
      </c>
      <c r="G5205" t="s">
        <v>27</v>
      </c>
      <c r="H5205" t="s">
        <v>18</v>
      </c>
      <c r="I5205" s="9">
        <v>45731</v>
      </c>
      <c r="J5205" s="9">
        <v>45747</v>
      </c>
      <c r="K5205" s="9">
        <v>45756</v>
      </c>
      <c r="L5205" t="s">
        <v>38</v>
      </c>
      <c r="M5205" s="5"/>
      <c r="P5205" s="4">
        <v>4</v>
      </c>
      <c r="Q5205" t="s">
        <v>28</v>
      </c>
      <c r="R5205" s="10" t="str">
        <f t="shared" si="162"/>
        <v>22-27</v>
      </c>
      <c r="S5205">
        <f t="shared" si="163"/>
        <v>25</v>
      </c>
    </row>
    <row r="5206" spans="1:19">
      <c r="A5206" t="s">
        <v>5280</v>
      </c>
      <c r="B5206" t="s">
        <v>23</v>
      </c>
      <c r="C5206" s="4">
        <v>23</v>
      </c>
      <c r="D5206" t="s">
        <v>24</v>
      </c>
      <c r="E5206" t="s">
        <v>43</v>
      </c>
      <c r="F5206" t="s">
        <v>53</v>
      </c>
      <c r="G5206" t="s">
        <v>17</v>
      </c>
      <c r="H5206" t="s">
        <v>18</v>
      </c>
      <c r="I5206" s="9">
        <v>45731</v>
      </c>
      <c r="J5206" s="9">
        <v>45739</v>
      </c>
      <c r="K5206" s="9">
        <v>45750</v>
      </c>
      <c r="L5206" t="s">
        <v>19</v>
      </c>
      <c r="M5206" s="5"/>
      <c r="O5206" t="s">
        <v>20</v>
      </c>
      <c r="P5206" s="4">
        <v>4</v>
      </c>
      <c r="Q5206" t="s">
        <v>28</v>
      </c>
      <c r="R5206" s="10" t="str">
        <f t="shared" si="162"/>
        <v>22-27</v>
      </c>
      <c r="S5206">
        <f t="shared" si="163"/>
        <v>19</v>
      </c>
    </row>
    <row r="5207" spans="1:19">
      <c r="A5207" t="s">
        <v>5281</v>
      </c>
      <c r="B5207" t="s">
        <v>13</v>
      </c>
      <c r="C5207" s="4">
        <v>33</v>
      </c>
      <c r="D5207" t="s">
        <v>14</v>
      </c>
      <c r="E5207" t="s">
        <v>15</v>
      </c>
      <c r="F5207" t="s">
        <v>31</v>
      </c>
      <c r="G5207" t="s">
        <v>27</v>
      </c>
      <c r="H5207" t="s">
        <v>37</v>
      </c>
      <c r="I5207" s="9">
        <v>45732</v>
      </c>
      <c r="J5207" s="9">
        <v>45744</v>
      </c>
      <c r="K5207" s="9">
        <v>45750</v>
      </c>
      <c r="L5207" t="s">
        <v>19</v>
      </c>
      <c r="M5207" s="4">
        <v>87734</v>
      </c>
      <c r="N5207">
        <v>4.3</v>
      </c>
      <c r="O5207" t="s">
        <v>20</v>
      </c>
      <c r="P5207" s="4">
        <v>4</v>
      </c>
      <c r="Q5207" t="s">
        <v>28</v>
      </c>
      <c r="R5207" s="10" t="str">
        <f t="shared" si="162"/>
        <v>28-33</v>
      </c>
      <c r="S5207">
        <f t="shared" si="163"/>
        <v>18</v>
      </c>
    </row>
    <row r="5208" spans="1:19">
      <c r="A5208" t="s">
        <v>5282</v>
      </c>
      <c r="B5208" t="s">
        <v>30</v>
      </c>
      <c r="C5208" s="4">
        <v>26</v>
      </c>
      <c r="D5208" t="s">
        <v>14</v>
      </c>
      <c r="E5208" t="s">
        <v>65</v>
      </c>
      <c r="F5208" t="s">
        <v>16</v>
      </c>
      <c r="G5208" t="s">
        <v>66</v>
      </c>
      <c r="H5208" t="s">
        <v>48</v>
      </c>
      <c r="I5208" s="9">
        <v>45732</v>
      </c>
      <c r="J5208" s="9">
        <v>45753</v>
      </c>
      <c r="K5208" s="9">
        <v>45758</v>
      </c>
      <c r="L5208" t="s">
        <v>19</v>
      </c>
      <c r="M5208" s="4">
        <v>61742</v>
      </c>
      <c r="N5208">
        <v>3.6</v>
      </c>
      <c r="O5208" t="s">
        <v>20</v>
      </c>
      <c r="P5208" s="4">
        <v>5</v>
      </c>
      <c r="Q5208" t="s">
        <v>28</v>
      </c>
      <c r="R5208" s="10" t="str">
        <f t="shared" si="162"/>
        <v>22-27</v>
      </c>
      <c r="S5208">
        <f t="shared" si="163"/>
        <v>26</v>
      </c>
    </row>
    <row r="5209" spans="1:19">
      <c r="A5209" t="s">
        <v>5283</v>
      </c>
      <c r="B5209" t="s">
        <v>13</v>
      </c>
      <c r="C5209" s="4">
        <v>22</v>
      </c>
      <c r="D5209" t="s">
        <v>24</v>
      </c>
      <c r="E5209" t="s">
        <v>43</v>
      </c>
      <c r="F5209" t="s">
        <v>53</v>
      </c>
      <c r="G5209" t="s">
        <v>27</v>
      </c>
      <c r="H5209" t="s">
        <v>37</v>
      </c>
      <c r="I5209" s="9">
        <v>45732</v>
      </c>
      <c r="J5209" s="9">
        <v>45746</v>
      </c>
      <c r="K5209" s="9">
        <v>45755</v>
      </c>
      <c r="L5209" t="s">
        <v>19</v>
      </c>
      <c r="M5209" s="5"/>
      <c r="O5209" t="s">
        <v>20</v>
      </c>
      <c r="P5209" s="4">
        <v>4</v>
      </c>
      <c r="Q5209" t="s">
        <v>28</v>
      </c>
      <c r="R5209" s="10" t="str">
        <f t="shared" si="162"/>
        <v>22-27</v>
      </c>
      <c r="S5209">
        <f t="shared" si="163"/>
        <v>23</v>
      </c>
    </row>
    <row r="5210" spans="1:19">
      <c r="A5210" t="s">
        <v>5284</v>
      </c>
      <c r="B5210" t="s">
        <v>30</v>
      </c>
      <c r="C5210" s="4">
        <v>31</v>
      </c>
      <c r="D5210" t="s">
        <v>24</v>
      </c>
      <c r="E5210" t="s">
        <v>43</v>
      </c>
      <c r="F5210" t="s">
        <v>44</v>
      </c>
      <c r="G5210" t="s">
        <v>66</v>
      </c>
      <c r="H5210" t="s">
        <v>37</v>
      </c>
      <c r="I5210" s="9">
        <v>45732</v>
      </c>
      <c r="J5210" s="9">
        <v>45746</v>
      </c>
      <c r="K5210" s="9">
        <v>45751</v>
      </c>
      <c r="L5210" t="s">
        <v>56</v>
      </c>
      <c r="M5210" s="5"/>
      <c r="P5210" s="4">
        <v>3</v>
      </c>
      <c r="Q5210" t="s">
        <v>21</v>
      </c>
      <c r="R5210" s="10" t="str">
        <f t="shared" si="162"/>
        <v>28-33</v>
      </c>
      <c r="S5210">
        <f t="shared" si="163"/>
        <v>19</v>
      </c>
    </row>
    <row r="5211" spans="1:19">
      <c r="A5211" t="s">
        <v>5285</v>
      </c>
      <c r="B5211" t="s">
        <v>13</v>
      </c>
      <c r="C5211" s="4">
        <v>47</v>
      </c>
      <c r="D5211" t="s">
        <v>14</v>
      </c>
      <c r="E5211" t="s">
        <v>15</v>
      </c>
      <c r="F5211" t="s">
        <v>96</v>
      </c>
      <c r="G5211" t="s">
        <v>27</v>
      </c>
      <c r="H5211" t="s">
        <v>18</v>
      </c>
      <c r="I5211" s="9">
        <v>45732</v>
      </c>
      <c r="J5211" s="9">
        <v>45741</v>
      </c>
      <c r="K5211" s="9">
        <v>45749</v>
      </c>
      <c r="L5211" t="s">
        <v>56</v>
      </c>
      <c r="M5211" s="5"/>
      <c r="P5211" s="4">
        <v>4</v>
      </c>
      <c r="Q5211" t="s">
        <v>21</v>
      </c>
      <c r="R5211" s="10" t="str">
        <f t="shared" si="162"/>
        <v>46-51</v>
      </c>
      <c r="S5211">
        <f t="shared" si="163"/>
        <v>17</v>
      </c>
    </row>
    <row r="5212" spans="1:19">
      <c r="A5212" t="s">
        <v>5286</v>
      </c>
      <c r="B5212" t="s">
        <v>23</v>
      </c>
      <c r="C5212" s="4">
        <v>32</v>
      </c>
      <c r="D5212" t="s">
        <v>24</v>
      </c>
      <c r="E5212" t="s">
        <v>25</v>
      </c>
      <c r="F5212" t="s">
        <v>26</v>
      </c>
      <c r="G5212" t="s">
        <v>17</v>
      </c>
      <c r="H5212" t="s">
        <v>48</v>
      </c>
      <c r="I5212" s="9">
        <v>45732</v>
      </c>
      <c r="J5212" s="9">
        <v>45749</v>
      </c>
      <c r="K5212" s="9">
        <v>45757</v>
      </c>
      <c r="L5212" t="s">
        <v>19</v>
      </c>
      <c r="M5212" s="4">
        <v>74284</v>
      </c>
      <c r="N5212">
        <v>3.9</v>
      </c>
      <c r="O5212" t="s">
        <v>20</v>
      </c>
      <c r="P5212" s="4">
        <v>4</v>
      </c>
      <c r="Q5212" t="s">
        <v>28</v>
      </c>
      <c r="R5212" s="10" t="str">
        <f t="shared" si="162"/>
        <v>28-33</v>
      </c>
      <c r="S5212">
        <f t="shared" si="163"/>
        <v>25</v>
      </c>
    </row>
    <row r="5213" spans="1:19">
      <c r="A5213" t="s">
        <v>5287</v>
      </c>
      <c r="B5213" t="s">
        <v>13</v>
      </c>
      <c r="C5213" s="4">
        <v>33</v>
      </c>
      <c r="D5213" t="s">
        <v>14</v>
      </c>
      <c r="E5213" t="s">
        <v>65</v>
      </c>
      <c r="F5213" t="s">
        <v>53</v>
      </c>
      <c r="G5213" t="s">
        <v>27</v>
      </c>
      <c r="H5213" t="s">
        <v>51</v>
      </c>
      <c r="I5213" s="9">
        <v>45733</v>
      </c>
      <c r="J5213" s="9">
        <v>45753</v>
      </c>
      <c r="K5213" s="9">
        <v>45757</v>
      </c>
      <c r="L5213" t="s">
        <v>19</v>
      </c>
      <c r="M5213" s="4">
        <v>55013</v>
      </c>
      <c r="N5213">
        <v>4.9000000000000004</v>
      </c>
      <c r="O5213" t="s">
        <v>20</v>
      </c>
      <c r="P5213" s="4">
        <v>5</v>
      </c>
      <c r="Q5213" t="s">
        <v>28</v>
      </c>
      <c r="R5213" s="10" t="str">
        <f t="shared" si="162"/>
        <v>28-33</v>
      </c>
      <c r="S5213">
        <f t="shared" si="163"/>
        <v>24</v>
      </c>
    </row>
    <row r="5214" spans="1:19">
      <c r="A5214" t="s">
        <v>5288</v>
      </c>
      <c r="B5214" t="s">
        <v>13</v>
      </c>
      <c r="C5214" s="4">
        <v>22</v>
      </c>
      <c r="D5214" t="s">
        <v>80</v>
      </c>
      <c r="E5214" t="s">
        <v>81</v>
      </c>
      <c r="F5214" t="s">
        <v>36</v>
      </c>
      <c r="G5214" t="s">
        <v>17</v>
      </c>
      <c r="H5214" t="s">
        <v>18</v>
      </c>
      <c r="I5214" s="9">
        <v>45733</v>
      </c>
      <c r="J5214" s="9">
        <v>45747</v>
      </c>
      <c r="K5214" s="9">
        <v>45758</v>
      </c>
      <c r="L5214" t="s">
        <v>19</v>
      </c>
      <c r="M5214" s="4">
        <v>65927</v>
      </c>
      <c r="N5214">
        <v>4.2</v>
      </c>
      <c r="O5214" t="s">
        <v>20</v>
      </c>
      <c r="P5214" s="4">
        <v>2</v>
      </c>
      <c r="Q5214" t="s">
        <v>28</v>
      </c>
      <c r="R5214" s="10" t="str">
        <f t="shared" si="162"/>
        <v>22-27</v>
      </c>
      <c r="S5214">
        <f t="shared" si="163"/>
        <v>25</v>
      </c>
    </row>
    <row r="5215" spans="1:19">
      <c r="A5215" t="s">
        <v>5289</v>
      </c>
      <c r="B5215" t="s">
        <v>30</v>
      </c>
      <c r="C5215" s="4">
        <v>23</v>
      </c>
      <c r="D5215" t="s">
        <v>24</v>
      </c>
      <c r="E5215" t="s">
        <v>43</v>
      </c>
      <c r="F5215" t="s">
        <v>93</v>
      </c>
      <c r="G5215" t="s">
        <v>27</v>
      </c>
      <c r="H5215" t="s">
        <v>37</v>
      </c>
      <c r="I5215" s="9">
        <v>45733</v>
      </c>
      <c r="J5215" s="9">
        <v>45744</v>
      </c>
      <c r="K5215" s="9">
        <v>45754</v>
      </c>
      <c r="L5215" t="s">
        <v>19</v>
      </c>
      <c r="M5215" s="4">
        <v>158675</v>
      </c>
      <c r="N5215">
        <v>4.2</v>
      </c>
      <c r="O5215" t="s">
        <v>20</v>
      </c>
      <c r="P5215" s="4">
        <v>5</v>
      </c>
      <c r="Q5215" t="s">
        <v>63</v>
      </c>
      <c r="R5215" s="10" t="str">
        <f t="shared" si="162"/>
        <v>22-27</v>
      </c>
      <c r="S5215">
        <f t="shared" si="163"/>
        <v>21</v>
      </c>
    </row>
    <row r="5216" spans="1:19">
      <c r="A5216" t="s">
        <v>5290</v>
      </c>
      <c r="B5216" t="s">
        <v>13</v>
      </c>
      <c r="C5216" s="4">
        <v>35</v>
      </c>
      <c r="D5216" t="s">
        <v>24</v>
      </c>
      <c r="E5216" t="s">
        <v>43</v>
      </c>
      <c r="F5216" t="s">
        <v>26</v>
      </c>
      <c r="G5216" t="s">
        <v>69</v>
      </c>
      <c r="H5216" t="s">
        <v>18</v>
      </c>
      <c r="I5216" s="9">
        <v>45733</v>
      </c>
      <c r="J5216" s="9">
        <v>45754</v>
      </c>
      <c r="K5216" s="9">
        <v>45760</v>
      </c>
      <c r="L5216" t="s">
        <v>19</v>
      </c>
      <c r="M5216" s="5"/>
      <c r="O5216" t="s">
        <v>45</v>
      </c>
      <c r="P5216" s="4">
        <v>5</v>
      </c>
      <c r="Q5216" t="s">
        <v>28</v>
      </c>
      <c r="R5216" s="10" t="str">
        <f t="shared" si="162"/>
        <v>34-39</v>
      </c>
      <c r="S5216">
        <f t="shared" si="163"/>
        <v>27</v>
      </c>
    </row>
    <row r="5217" spans="1:19">
      <c r="A5217" t="s">
        <v>5291</v>
      </c>
      <c r="B5217" t="s">
        <v>30</v>
      </c>
      <c r="C5217" s="4">
        <v>28</v>
      </c>
      <c r="D5217" t="s">
        <v>58</v>
      </c>
      <c r="E5217" t="s">
        <v>59</v>
      </c>
      <c r="F5217" t="s">
        <v>26</v>
      </c>
      <c r="G5217" t="s">
        <v>27</v>
      </c>
      <c r="H5217" t="s">
        <v>51</v>
      </c>
      <c r="I5217" s="9">
        <v>45733</v>
      </c>
      <c r="J5217" s="9">
        <v>45750</v>
      </c>
      <c r="K5217" s="9">
        <v>45760</v>
      </c>
      <c r="L5217" t="s">
        <v>19</v>
      </c>
      <c r="M5217" s="4">
        <v>72743</v>
      </c>
      <c r="N5217">
        <v>3.7</v>
      </c>
      <c r="O5217" t="s">
        <v>20</v>
      </c>
      <c r="P5217" s="5"/>
      <c r="Q5217" t="s">
        <v>28</v>
      </c>
      <c r="R5217" s="10" t="str">
        <f t="shared" si="162"/>
        <v>28-33</v>
      </c>
      <c r="S5217">
        <f t="shared" si="163"/>
        <v>27</v>
      </c>
    </row>
    <row r="5218" spans="1:19">
      <c r="A5218" t="s">
        <v>5292</v>
      </c>
      <c r="B5218" t="s">
        <v>13</v>
      </c>
      <c r="C5218" s="4">
        <v>23</v>
      </c>
      <c r="D5218" t="s">
        <v>14</v>
      </c>
      <c r="E5218" t="s">
        <v>15</v>
      </c>
      <c r="F5218" t="s">
        <v>96</v>
      </c>
      <c r="G5218" t="s">
        <v>17</v>
      </c>
      <c r="H5218" t="s">
        <v>37</v>
      </c>
      <c r="I5218" s="9">
        <v>45733</v>
      </c>
      <c r="J5218" s="9">
        <v>45753</v>
      </c>
      <c r="K5218" s="9">
        <v>45760</v>
      </c>
      <c r="L5218" t="s">
        <v>19</v>
      </c>
      <c r="M5218" s="4">
        <v>54154</v>
      </c>
      <c r="N5218">
        <v>3.8</v>
      </c>
      <c r="O5218" t="s">
        <v>20</v>
      </c>
      <c r="P5218" s="4">
        <v>4</v>
      </c>
      <c r="Q5218" t="s">
        <v>28</v>
      </c>
      <c r="R5218" s="10" t="str">
        <f t="shared" si="162"/>
        <v>22-27</v>
      </c>
      <c r="S5218">
        <f t="shared" si="163"/>
        <v>27</v>
      </c>
    </row>
    <row r="5219" spans="1:19">
      <c r="A5219" t="s">
        <v>5293</v>
      </c>
      <c r="B5219" t="s">
        <v>30</v>
      </c>
      <c r="C5219" s="4">
        <v>29</v>
      </c>
      <c r="D5219" t="s">
        <v>24</v>
      </c>
      <c r="E5219" t="s">
        <v>25</v>
      </c>
      <c r="F5219" t="s">
        <v>78</v>
      </c>
      <c r="G5219" t="s">
        <v>27</v>
      </c>
      <c r="H5219" t="s">
        <v>67</v>
      </c>
      <c r="I5219" s="9">
        <v>45733</v>
      </c>
      <c r="J5219" s="9">
        <v>45751</v>
      </c>
      <c r="K5219" s="9">
        <v>45762</v>
      </c>
      <c r="L5219" t="s">
        <v>56</v>
      </c>
      <c r="M5219" s="5"/>
      <c r="P5219" s="4">
        <v>5</v>
      </c>
      <c r="Q5219" t="s">
        <v>21</v>
      </c>
      <c r="R5219" s="10" t="str">
        <f t="shared" si="162"/>
        <v>28-33</v>
      </c>
      <c r="S5219">
        <f t="shared" si="163"/>
        <v>29</v>
      </c>
    </row>
    <row r="5220" spans="1:19">
      <c r="A5220" t="s">
        <v>5294</v>
      </c>
      <c r="B5220" t="s">
        <v>13</v>
      </c>
      <c r="C5220" s="4">
        <v>22</v>
      </c>
      <c r="D5220" t="s">
        <v>34</v>
      </c>
      <c r="E5220" t="s">
        <v>35</v>
      </c>
      <c r="F5220" t="s">
        <v>26</v>
      </c>
      <c r="G5220" t="s">
        <v>27</v>
      </c>
      <c r="H5220" t="s">
        <v>37</v>
      </c>
      <c r="I5220" s="9">
        <v>45734</v>
      </c>
      <c r="J5220" s="9">
        <v>45751</v>
      </c>
      <c r="K5220" s="9">
        <v>45759</v>
      </c>
      <c r="L5220" t="s">
        <v>145</v>
      </c>
      <c r="M5220" s="5"/>
      <c r="P5220" s="4">
        <v>3</v>
      </c>
      <c r="Q5220" t="s">
        <v>28</v>
      </c>
      <c r="R5220" s="10" t="str">
        <f t="shared" si="162"/>
        <v>22-27</v>
      </c>
      <c r="S5220">
        <f t="shared" si="163"/>
        <v>25</v>
      </c>
    </row>
    <row r="5221" spans="1:19">
      <c r="A5221" t="s">
        <v>5295</v>
      </c>
      <c r="B5221" t="s">
        <v>13</v>
      </c>
      <c r="C5221" s="4">
        <v>22</v>
      </c>
      <c r="D5221" t="s">
        <v>14</v>
      </c>
      <c r="E5221" t="s">
        <v>15</v>
      </c>
      <c r="F5221" t="s">
        <v>96</v>
      </c>
      <c r="G5221" t="s">
        <v>27</v>
      </c>
      <c r="H5221" t="s">
        <v>48</v>
      </c>
      <c r="I5221" s="9">
        <v>45734</v>
      </c>
      <c r="J5221" s="9">
        <v>45742</v>
      </c>
      <c r="K5221" s="9">
        <v>45754</v>
      </c>
      <c r="L5221" t="s">
        <v>19</v>
      </c>
      <c r="M5221" s="4">
        <v>48836</v>
      </c>
      <c r="N5221">
        <v>4.5</v>
      </c>
      <c r="O5221" t="s">
        <v>20</v>
      </c>
      <c r="P5221" s="4">
        <v>5</v>
      </c>
      <c r="Q5221" t="s">
        <v>28</v>
      </c>
      <c r="R5221" s="10" t="str">
        <f t="shared" si="162"/>
        <v>22-27</v>
      </c>
      <c r="S5221">
        <f t="shared" si="163"/>
        <v>20</v>
      </c>
    </row>
    <row r="5222" spans="1:19">
      <c r="A5222" t="s">
        <v>5296</v>
      </c>
      <c r="B5222" t="s">
        <v>13</v>
      </c>
      <c r="C5222" s="4">
        <v>32</v>
      </c>
      <c r="D5222" t="s">
        <v>40</v>
      </c>
      <c r="E5222" t="s">
        <v>253</v>
      </c>
      <c r="F5222" t="s">
        <v>106</v>
      </c>
      <c r="G5222" t="s">
        <v>66</v>
      </c>
      <c r="H5222" t="s">
        <v>37</v>
      </c>
      <c r="I5222" s="9">
        <v>45734</v>
      </c>
      <c r="J5222" s="9">
        <v>45749</v>
      </c>
      <c r="K5222" s="9">
        <v>45757</v>
      </c>
      <c r="L5222" t="s">
        <v>19</v>
      </c>
      <c r="M5222" s="4">
        <v>203700</v>
      </c>
      <c r="N5222">
        <v>4.4000000000000004</v>
      </c>
      <c r="O5222" t="s">
        <v>20</v>
      </c>
      <c r="P5222" s="4">
        <v>5</v>
      </c>
      <c r="Q5222" t="s">
        <v>28</v>
      </c>
      <c r="R5222" s="10" t="str">
        <f t="shared" si="162"/>
        <v>28-33</v>
      </c>
      <c r="S5222">
        <f t="shared" si="163"/>
        <v>23</v>
      </c>
    </row>
    <row r="5223" spans="1:19">
      <c r="A5223" t="s">
        <v>5297</v>
      </c>
      <c r="B5223" t="s">
        <v>13</v>
      </c>
      <c r="C5223" s="4">
        <v>33</v>
      </c>
      <c r="D5223" t="s">
        <v>129</v>
      </c>
      <c r="E5223" t="s">
        <v>205</v>
      </c>
      <c r="F5223" t="s">
        <v>78</v>
      </c>
      <c r="G5223" t="s">
        <v>27</v>
      </c>
      <c r="H5223" t="s">
        <v>48</v>
      </c>
      <c r="I5223" s="9">
        <v>45734</v>
      </c>
      <c r="J5223" s="9">
        <v>45748</v>
      </c>
      <c r="K5223" s="9">
        <v>45757</v>
      </c>
      <c r="L5223" t="s">
        <v>38</v>
      </c>
      <c r="M5223" s="5"/>
      <c r="P5223" s="4">
        <v>5</v>
      </c>
      <c r="Q5223" t="s">
        <v>28</v>
      </c>
      <c r="R5223" s="10" t="str">
        <f t="shared" si="162"/>
        <v>28-33</v>
      </c>
      <c r="S5223">
        <f t="shared" si="163"/>
        <v>23</v>
      </c>
    </row>
    <row r="5224" spans="1:19">
      <c r="A5224" t="s">
        <v>5298</v>
      </c>
      <c r="B5224" t="s">
        <v>13</v>
      </c>
      <c r="C5224" s="4">
        <v>27</v>
      </c>
      <c r="D5224" t="s">
        <v>129</v>
      </c>
      <c r="E5224" t="s">
        <v>205</v>
      </c>
      <c r="F5224" t="s">
        <v>50</v>
      </c>
      <c r="G5224" t="s">
        <v>27</v>
      </c>
      <c r="H5224" t="s">
        <v>37</v>
      </c>
      <c r="I5224" s="9">
        <v>45734</v>
      </c>
      <c r="J5224" s="9">
        <v>45749</v>
      </c>
      <c r="K5224" s="9">
        <v>45756</v>
      </c>
      <c r="L5224" t="s">
        <v>19</v>
      </c>
      <c r="M5224" s="4">
        <v>45380</v>
      </c>
      <c r="N5224">
        <v>3.8</v>
      </c>
      <c r="O5224" t="s">
        <v>20</v>
      </c>
      <c r="P5224" s="4">
        <v>4</v>
      </c>
      <c r="Q5224" t="s">
        <v>28</v>
      </c>
      <c r="R5224" s="10" t="str">
        <f t="shared" si="162"/>
        <v>22-27</v>
      </c>
      <c r="S5224">
        <f t="shared" si="163"/>
        <v>22</v>
      </c>
    </row>
    <row r="5225" spans="1:19">
      <c r="A5225" t="s">
        <v>5299</v>
      </c>
      <c r="B5225" t="s">
        <v>13</v>
      </c>
      <c r="C5225" s="4">
        <v>30</v>
      </c>
      <c r="D5225" t="s">
        <v>40</v>
      </c>
      <c r="E5225" t="s">
        <v>41</v>
      </c>
      <c r="F5225" t="s">
        <v>53</v>
      </c>
      <c r="G5225" t="s">
        <v>27</v>
      </c>
      <c r="H5225" t="s">
        <v>37</v>
      </c>
      <c r="I5225" s="9">
        <v>45734</v>
      </c>
      <c r="J5225" s="9">
        <v>45754</v>
      </c>
      <c r="K5225" s="9">
        <v>45766</v>
      </c>
      <c r="L5225" t="s">
        <v>56</v>
      </c>
      <c r="M5225" s="5"/>
      <c r="P5225" s="4">
        <v>4</v>
      </c>
      <c r="Q5225" t="s">
        <v>28</v>
      </c>
      <c r="R5225" s="10" t="str">
        <f t="shared" si="162"/>
        <v>28-33</v>
      </c>
      <c r="S5225">
        <f t="shared" si="163"/>
        <v>32</v>
      </c>
    </row>
    <row r="5226" spans="1:19">
      <c r="A5226" t="s">
        <v>5300</v>
      </c>
      <c r="B5226" t="s">
        <v>13</v>
      </c>
      <c r="C5226" s="4">
        <v>30</v>
      </c>
      <c r="D5226" t="s">
        <v>14</v>
      </c>
      <c r="E5226" t="s">
        <v>65</v>
      </c>
      <c r="F5226" t="s">
        <v>53</v>
      </c>
      <c r="G5226" t="s">
        <v>17</v>
      </c>
      <c r="H5226" t="s">
        <v>48</v>
      </c>
      <c r="I5226" s="9">
        <v>45734</v>
      </c>
      <c r="J5226" s="9">
        <v>45748</v>
      </c>
      <c r="K5226" s="9">
        <v>45758</v>
      </c>
      <c r="L5226" t="s">
        <v>19</v>
      </c>
      <c r="M5226" s="4">
        <v>78414</v>
      </c>
      <c r="N5226">
        <v>3.6</v>
      </c>
      <c r="O5226" t="s">
        <v>20</v>
      </c>
      <c r="P5226" s="4">
        <v>5</v>
      </c>
      <c r="Q5226" t="s">
        <v>21</v>
      </c>
      <c r="R5226" s="10" t="str">
        <f t="shared" si="162"/>
        <v>28-33</v>
      </c>
      <c r="S5226">
        <f t="shared" si="163"/>
        <v>24</v>
      </c>
    </row>
    <row r="5227" spans="1:19">
      <c r="A5227" t="s">
        <v>5301</v>
      </c>
      <c r="B5227" t="s">
        <v>13</v>
      </c>
      <c r="C5227" s="4">
        <v>34</v>
      </c>
      <c r="D5227" t="s">
        <v>14</v>
      </c>
      <c r="E5227" t="s">
        <v>15</v>
      </c>
      <c r="F5227" t="s">
        <v>53</v>
      </c>
      <c r="G5227" t="s">
        <v>27</v>
      </c>
      <c r="H5227" t="s">
        <v>18</v>
      </c>
      <c r="I5227" s="9">
        <v>45734</v>
      </c>
      <c r="J5227" s="9">
        <v>45756</v>
      </c>
      <c r="K5227" s="9">
        <v>45762</v>
      </c>
      <c r="L5227" t="s">
        <v>19</v>
      </c>
      <c r="M5227" s="4">
        <v>80940</v>
      </c>
      <c r="N5227">
        <v>4.7</v>
      </c>
      <c r="O5227" t="s">
        <v>20</v>
      </c>
      <c r="P5227" s="4">
        <v>4</v>
      </c>
      <c r="Q5227" t="s">
        <v>28</v>
      </c>
      <c r="R5227" s="10" t="str">
        <f t="shared" si="162"/>
        <v>34-39</v>
      </c>
      <c r="S5227">
        <f t="shared" si="163"/>
        <v>28</v>
      </c>
    </row>
    <row r="5228" spans="1:19">
      <c r="A5228" t="s">
        <v>5302</v>
      </c>
      <c r="B5228" t="s">
        <v>30</v>
      </c>
      <c r="C5228" s="4">
        <v>29</v>
      </c>
      <c r="D5228" t="s">
        <v>14</v>
      </c>
      <c r="E5228" t="s">
        <v>15</v>
      </c>
      <c r="F5228" t="s">
        <v>31</v>
      </c>
      <c r="G5228" t="s">
        <v>32</v>
      </c>
      <c r="H5228" t="s">
        <v>51</v>
      </c>
      <c r="I5228" s="9">
        <v>45734</v>
      </c>
      <c r="J5228" s="9">
        <v>45751</v>
      </c>
      <c r="K5228" s="9">
        <v>45763</v>
      </c>
      <c r="L5228" t="s">
        <v>19</v>
      </c>
      <c r="M5228" s="4">
        <v>61609</v>
      </c>
      <c r="N5228">
        <v>3.7</v>
      </c>
      <c r="O5228" t="s">
        <v>45</v>
      </c>
      <c r="P5228" s="4">
        <v>4</v>
      </c>
      <c r="Q5228" t="s">
        <v>28</v>
      </c>
      <c r="R5228" s="10" t="str">
        <f t="shared" si="162"/>
        <v>28-33</v>
      </c>
      <c r="S5228">
        <f t="shared" si="163"/>
        <v>29</v>
      </c>
    </row>
    <row r="5229" spans="1:19">
      <c r="A5229" t="s">
        <v>5303</v>
      </c>
      <c r="B5229" t="s">
        <v>30</v>
      </c>
      <c r="C5229" s="4">
        <v>25</v>
      </c>
      <c r="D5229" t="s">
        <v>80</v>
      </c>
      <c r="E5229" t="s">
        <v>81</v>
      </c>
      <c r="F5229" t="s">
        <v>96</v>
      </c>
      <c r="G5229" t="s">
        <v>17</v>
      </c>
      <c r="H5229" t="s">
        <v>18</v>
      </c>
      <c r="I5229" s="9">
        <v>45735</v>
      </c>
      <c r="J5229" s="9">
        <v>45752</v>
      </c>
      <c r="K5229" s="9">
        <v>45761</v>
      </c>
      <c r="L5229" t="s">
        <v>56</v>
      </c>
      <c r="M5229" s="5"/>
      <c r="P5229" s="4">
        <v>5</v>
      </c>
      <c r="Q5229" t="s">
        <v>28</v>
      </c>
      <c r="R5229" s="10" t="str">
        <f t="shared" si="162"/>
        <v>22-27</v>
      </c>
      <c r="S5229">
        <f t="shared" si="163"/>
        <v>26</v>
      </c>
    </row>
    <row r="5230" spans="1:19">
      <c r="A5230" t="s">
        <v>5304</v>
      </c>
      <c r="B5230" t="s">
        <v>13</v>
      </c>
      <c r="C5230" s="4">
        <v>26</v>
      </c>
      <c r="D5230" t="s">
        <v>14</v>
      </c>
      <c r="E5230" t="s">
        <v>65</v>
      </c>
      <c r="F5230" t="s">
        <v>26</v>
      </c>
      <c r="G5230" t="s">
        <v>17</v>
      </c>
      <c r="H5230" t="s">
        <v>67</v>
      </c>
      <c r="I5230" s="9">
        <v>45735</v>
      </c>
      <c r="J5230" s="9">
        <v>45744</v>
      </c>
      <c r="K5230" s="9">
        <v>45748</v>
      </c>
      <c r="L5230" t="s">
        <v>38</v>
      </c>
      <c r="M5230" s="5"/>
      <c r="P5230" s="5"/>
      <c r="Q5230" t="s">
        <v>28</v>
      </c>
      <c r="R5230" s="10" t="str">
        <f t="shared" si="162"/>
        <v>22-27</v>
      </c>
      <c r="S5230">
        <f t="shared" si="163"/>
        <v>13</v>
      </c>
    </row>
    <row r="5231" spans="1:19">
      <c r="A5231" t="s">
        <v>5305</v>
      </c>
      <c r="B5231" t="s">
        <v>30</v>
      </c>
      <c r="C5231" s="4">
        <v>24</v>
      </c>
      <c r="D5231" t="s">
        <v>14</v>
      </c>
      <c r="E5231" t="s">
        <v>15</v>
      </c>
      <c r="F5231" t="s">
        <v>16</v>
      </c>
      <c r="G5231" t="s">
        <v>27</v>
      </c>
      <c r="H5231" t="s">
        <v>37</v>
      </c>
      <c r="I5231" s="9">
        <v>45735</v>
      </c>
      <c r="J5231" s="9">
        <v>45748</v>
      </c>
      <c r="K5231" s="9">
        <v>45752</v>
      </c>
      <c r="L5231" t="s">
        <v>19</v>
      </c>
      <c r="M5231" s="4">
        <v>57234</v>
      </c>
      <c r="N5231">
        <v>4.5999999999999996</v>
      </c>
      <c r="O5231" t="s">
        <v>20</v>
      </c>
      <c r="P5231" s="5"/>
      <c r="Q5231" t="s">
        <v>63</v>
      </c>
      <c r="R5231" s="10" t="str">
        <f t="shared" si="162"/>
        <v>22-27</v>
      </c>
      <c r="S5231">
        <f t="shared" si="163"/>
        <v>17</v>
      </c>
    </row>
    <row r="5232" spans="1:19">
      <c r="A5232" t="s">
        <v>5306</v>
      </c>
      <c r="B5232" t="s">
        <v>30</v>
      </c>
      <c r="C5232" s="4">
        <v>34</v>
      </c>
      <c r="D5232" t="s">
        <v>14</v>
      </c>
      <c r="E5232" t="s">
        <v>15</v>
      </c>
      <c r="F5232" t="s">
        <v>16</v>
      </c>
      <c r="G5232" t="s">
        <v>17</v>
      </c>
      <c r="H5232" t="s">
        <v>18</v>
      </c>
      <c r="I5232" s="9">
        <v>45736</v>
      </c>
      <c r="J5232" s="9">
        <v>45754</v>
      </c>
      <c r="K5232" s="9">
        <v>45763</v>
      </c>
      <c r="L5232" t="s">
        <v>19</v>
      </c>
      <c r="M5232" s="4">
        <v>69471</v>
      </c>
      <c r="N5232">
        <v>4.2</v>
      </c>
      <c r="O5232" t="s">
        <v>20</v>
      </c>
      <c r="P5232" s="4">
        <v>4</v>
      </c>
      <c r="Q5232" t="s">
        <v>28</v>
      </c>
      <c r="R5232" s="10" t="str">
        <f t="shared" si="162"/>
        <v>34-39</v>
      </c>
      <c r="S5232">
        <f t="shared" si="163"/>
        <v>27</v>
      </c>
    </row>
    <row r="5233" spans="1:19">
      <c r="A5233" t="s">
        <v>5307</v>
      </c>
      <c r="B5233" t="s">
        <v>13</v>
      </c>
      <c r="C5233" s="4">
        <v>38</v>
      </c>
      <c r="D5233" t="s">
        <v>14</v>
      </c>
      <c r="E5233" t="s">
        <v>15</v>
      </c>
      <c r="F5233" t="s">
        <v>78</v>
      </c>
      <c r="G5233" t="s">
        <v>27</v>
      </c>
      <c r="H5233" t="s">
        <v>51</v>
      </c>
      <c r="I5233" s="9">
        <v>45736</v>
      </c>
      <c r="J5233" s="9">
        <v>45754</v>
      </c>
      <c r="K5233" s="9">
        <v>45759</v>
      </c>
      <c r="L5233" t="s">
        <v>19</v>
      </c>
      <c r="M5233" s="4">
        <v>54095</v>
      </c>
      <c r="N5233">
        <v>4.5999999999999996</v>
      </c>
      <c r="O5233" t="s">
        <v>45</v>
      </c>
      <c r="P5233" s="5"/>
      <c r="Q5233" t="s">
        <v>28</v>
      </c>
      <c r="R5233" s="10" t="str">
        <f t="shared" si="162"/>
        <v>34-39</v>
      </c>
      <c r="S5233">
        <f t="shared" si="163"/>
        <v>23</v>
      </c>
    </row>
    <row r="5234" spans="1:19">
      <c r="A5234" t="s">
        <v>5308</v>
      </c>
      <c r="B5234" t="s">
        <v>30</v>
      </c>
      <c r="C5234" s="4">
        <v>24</v>
      </c>
      <c r="D5234" t="s">
        <v>24</v>
      </c>
      <c r="E5234" t="s">
        <v>25</v>
      </c>
      <c r="F5234" t="s">
        <v>50</v>
      </c>
      <c r="G5234" t="s">
        <v>27</v>
      </c>
      <c r="H5234" t="s">
        <v>18</v>
      </c>
      <c r="I5234" s="9">
        <v>45736</v>
      </c>
      <c r="J5234" s="9">
        <v>45756</v>
      </c>
      <c r="K5234" s="9">
        <v>45761</v>
      </c>
      <c r="L5234" t="s">
        <v>19</v>
      </c>
      <c r="M5234" s="4">
        <v>45603</v>
      </c>
      <c r="N5234">
        <v>4.8</v>
      </c>
      <c r="O5234" t="s">
        <v>20</v>
      </c>
      <c r="P5234" s="4">
        <v>2</v>
      </c>
      <c r="Q5234" t="s">
        <v>28</v>
      </c>
      <c r="R5234" s="10" t="str">
        <f t="shared" si="162"/>
        <v>22-27</v>
      </c>
      <c r="S5234">
        <f t="shared" si="163"/>
        <v>25</v>
      </c>
    </row>
    <row r="5235" spans="1:19">
      <c r="A5235" t="s">
        <v>5309</v>
      </c>
      <c r="B5235" t="s">
        <v>13</v>
      </c>
      <c r="C5235" s="4">
        <v>28</v>
      </c>
      <c r="D5235" t="s">
        <v>24</v>
      </c>
      <c r="E5235" t="s">
        <v>43</v>
      </c>
      <c r="F5235" t="s">
        <v>53</v>
      </c>
      <c r="G5235" t="s">
        <v>27</v>
      </c>
      <c r="H5235" t="s">
        <v>67</v>
      </c>
      <c r="I5235" s="9">
        <v>45736</v>
      </c>
      <c r="J5235" s="9">
        <v>45744</v>
      </c>
      <c r="K5235" s="9">
        <v>45749</v>
      </c>
      <c r="L5235" t="s">
        <v>38</v>
      </c>
      <c r="M5235" s="5"/>
      <c r="P5235" s="5"/>
      <c r="Q5235" t="s">
        <v>28</v>
      </c>
      <c r="R5235" s="10" t="str">
        <f t="shared" si="162"/>
        <v>28-33</v>
      </c>
      <c r="S5235">
        <f t="shared" si="163"/>
        <v>13</v>
      </c>
    </row>
    <row r="5236" spans="1:19">
      <c r="A5236" t="s">
        <v>5310</v>
      </c>
      <c r="B5236" t="s">
        <v>13</v>
      </c>
      <c r="C5236" s="4">
        <v>35</v>
      </c>
      <c r="D5236" t="s">
        <v>14</v>
      </c>
      <c r="E5236" t="s">
        <v>15</v>
      </c>
      <c r="F5236" t="s">
        <v>53</v>
      </c>
      <c r="G5236" t="s">
        <v>32</v>
      </c>
      <c r="H5236" t="s">
        <v>48</v>
      </c>
      <c r="I5236" s="9">
        <v>45737</v>
      </c>
      <c r="J5236" s="9">
        <v>45752</v>
      </c>
      <c r="K5236" s="9">
        <v>45764</v>
      </c>
      <c r="L5236" t="s">
        <v>19</v>
      </c>
      <c r="M5236" s="4">
        <v>71617</v>
      </c>
      <c r="N5236">
        <v>3.7</v>
      </c>
      <c r="O5236" t="s">
        <v>20</v>
      </c>
      <c r="P5236" s="4">
        <v>5</v>
      </c>
      <c r="Q5236" t="s">
        <v>63</v>
      </c>
      <c r="R5236" s="10" t="str">
        <f t="shared" si="162"/>
        <v>34-39</v>
      </c>
      <c r="S5236">
        <f t="shared" si="163"/>
        <v>27</v>
      </c>
    </row>
    <row r="5237" spans="1:19">
      <c r="A5237" t="s">
        <v>5311</v>
      </c>
      <c r="B5237" t="s">
        <v>13</v>
      </c>
      <c r="C5237" s="4">
        <v>32</v>
      </c>
      <c r="D5237" t="s">
        <v>24</v>
      </c>
      <c r="E5237" t="s">
        <v>43</v>
      </c>
      <c r="F5237" t="s">
        <v>50</v>
      </c>
      <c r="G5237" t="s">
        <v>27</v>
      </c>
      <c r="H5237" t="s">
        <v>18</v>
      </c>
      <c r="I5237" s="9">
        <v>45737</v>
      </c>
      <c r="J5237" s="9">
        <v>45753</v>
      </c>
      <c r="K5237" s="9">
        <v>45763</v>
      </c>
      <c r="L5237" t="s">
        <v>38</v>
      </c>
      <c r="M5237" s="5"/>
      <c r="P5237" s="4">
        <v>5</v>
      </c>
      <c r="Q5237" t="s">
        <v>28</v>
      </c>
      <c r="R5237" s="10" t="str">
        <f t="shared" si="162"/>
        <v>28-33</v>
      </c>
      <c r="S5237">
        <f t="shared" si="163"/>
        <v>26</v>
      </c>
    </row>
    <row r="5238" spans="1:19">
      <c r="A5238" t="s">
        <v>5312</v>
      </c>
      <c r="B5238" t="s">
        <v>30</v>
      </c>
      <c r="C5238" s="4">
        <v>32</v>
      </c>
      <c r="D5238" t="s">
        <v>14</v>
      </c>
      <c r="E5238" t="s">
        <v>65</v>
      </c>
      <c r="F5238" t="s">
        <v>16</v>
      </c>
      <c r="G5238" t="s">
        <v>27</v>
      </c>
      <c r="H5238" t="s">
        <v>18</v>
      </c>
      <c r="I5238" s="9">
        <v>45737</v>
      </c>
      <c r="J5238" s="9">
        <v>45750</v>
      </c>
      <c r="K5238" s="9">
        <v>45756</v>
      </c>
      <c r="L5238" t="s">
        <v>56</v>
      </c>
      <c r="M5238" s="5"/>
      <c r="P5238" s="4">
        <v>4</v>
      </c>
      <c r="Q5238" t="s">
        <v>28</v>
      </c>
      <c r="R5238" s="10" t="str">
        <f t="shared" si="162"/>
        <v>28-33</v>
      </c>
      <c r="S5238">
        <f t="shared" si="163"/>
        <v>19</v>
      </c>
    </row>
    <row r="5239" spans="1:19">
      <c r="A5239" t="s">
        <v>5313</v>
      </c>
      <c r="B5239" t="s">
        <v>30</v>
      </c>
      <c r="C5239" s="4">
        <v>34</v>
      </c>
      <c r="D5239" t="s">
        <v>24</v>
      </c>
      <c r="E5239" t="s">
        <v>25</v>
      </c>
      <c r="F5239" t="s">
        <v>50</v>
      </c>
      <c r="G5239" t="s">
        <v>17</v>
      </c>
      <c r="H5239" t="s">
        <v>51</v>
      </c>
      <c r="I5239" s="9">
        <v>45737</v>
      </c>
      <c r="J5239" s="9">
        <v>45754</v>
      </c>
      <c r="K5239" s="9">
        <v>45761</v>
      </c>
      <c r="L5239" t="s">
        <v>19</v>
      </c>
      <c r="M5239" s="4">
        <v>45441</v>
      </c>
      <c r="N5239">
        <v>4.3</v>
      </c>
      <c r="O5239" t="s">
        <v>20</v>
      </c>
      <c r="P5239" s="4">
        <v>5</v>
      </c>
      <c r="Q5239" t="s">
        <v>21</v>
      </c>
      <c r="R5239" s="10" t="str">
        <f t="shared" si="162"/>
        <v>34-39</v>
      </c>
      <c r="S5239">
        <f t="shared" si="163"/>
        <v>24</v>
      </c>
    </row>
    <row r="5240" spans="1:19">
      <c r="A5240" t="s">
        <v>5314</v>
      </c>
      <c r="B5240" t="s">
        <v>13</v>
      </c>
      <c r="C5240" s="4">
        <v>26</v>
      </c>
      <c r="D5240" t="s">
        <v>14</v>
      </c>
      <c r="E5240" t="s">
        <v>15</v>
      </c>
      <c r="F5240" t="s">
        <v>31</v>
      </c>
      <c r="G5240" t="s">
        <v>27</v>
      </c>
      <c r="H5240" t="s">
        <v>67</v>
      </c>
      <c r="I5240" s="9">
        <v>45737</v>
      </c>
      <c r="J5240" s="9">
        <v>45748</v>
      </c>
      <c r="K5240" s="9">
        <v>45755</v>
      </c>
      <c r="L5240" t="s">
        <v>38</v>
      </c>
      <c r="M5240" s="5"/>
      <c r="P5240" s="4">
        <v>4</v>
      </c>
      <c r="Q5240" t="s">
        <v>28</v>
      </c>
      <c r="R5240" s="10" t="str">
        <f t="shared" si="162"/>
        <v>22-27</v>
      </c>
      <c r="S5240">
        <f t="shared" si="163"/>
        <v>18</v>
      </c>
    </row>
    <row r="5241" spans="1:19">
      <c r="A5241" t="s">
        <v>5315</v>
      </c>
      <c r="B5241" t="s">
        <v>13</v>
      </c>
      <c r="C5241" s="4">
        <v>30</v>
      </c>
      <c r="D5241" t="s">
        <v>24</v>
      </c>
      <c r="E5241" t="s">
        <v>43</v>
      </c>
      <c r="F5241" t="s">
        <v>31</v>
      </c>
      <c r="G5241" t="s">
        <v>17</v>
      </c>
      <c r="H5241" t="s">
        <v>18</v>
      </c>
      <c r="I5241" s="9">
        <v>45737</v>
      </c>
      <c r="J5241" s="9">
        <v>45746</v>
      </c>
      <c r="K5241" s="9">
        <v>45752</v>
      </c>
      <c r="L5241" t="s">
        <v>19</v>
      </c>
      <c r="M5241" s="4">
        <v>65829</v>
      </c>
      <c r="N5241">
        <v>4.4000000000000004</v>
      </c>
      <c r="O5241" t="s">
        <v>20</v>
      </c>
      <c r="P5241" s="4">
        <v>4</v>
      </c>
      <c r="Q5241" t="s">
        <v>28</v>
      </c>
      <c r="R5241" s="10" t="str">
        <f t="shared" si="162"/>
        <v>28-33</v>
      </c>
      <c r="S5241">
        <f t="shared" si="163"/>
        <v>15</v>
      </c>
    </row>
    <row r="5242" spans="1:19">
      <c r="A5242" t="s">
        <v>5316</v>
      </c>
      <c r="B5242" t="s">
        <v>23</v>
      </c>
      <c r="C5242" s="4">
        <v>34</v>
      </c>
      <c r="D5242" t="s">
        <v>14</v>
      </c>
      <c r="E5242" t="s">
        <v>65</v>
      </c>
      <c r="F5242" t="s">
        <v>86</v>
      </c>
      <c r="G5242" t="s">
        <v>17</v>
      </c>
      <c r="H5242" t="s">
        <v>37</v>
      </c>
      <c r="I5242" s="9">
        <v>45737</v>
      </c>
      <c r="J5242" s="9">
        <v>45746</v>
      </c>
      <c r="K5242" s="9">
        <v>45752</v>
      </c>
      <c r="L5242" t="s">
        <v>19</v>
      </c>
      <c r="M5242" s="4">
        <v>123030</v>
      </c>
      <c r="N5242">
        <v>4.3</v>
      </c>
      <c r="O5242" t="s">
        <v>20</v>
      </c>
      <c r="P5242" s="4">
        <v>4</v>
      </c>
      <c r="Q5242" t="s">
        <v>28</v>
      </c>
      <c r="R5242" s="10" t="str">
        <f t="shared" si="162"/>
        <v>34-39</v>
      </c>
      <c r="S5242">
        <f t="shared" si="163"/>
        <v>15</v>
      </c>
    </row>
    <row r="5243" spans="1:19">
      <c r="A5243" t="s">
        <v>5317</v>
      </c>
      <c r="B5243" t="s">
        <v>13</v>
      </c>
      <c r="C5243" s="4">
        <v>34</v>
      </c>
      <c r="D5243" t="s">
        <v>14</v>
      </c>
      <c r="E5243" t="s">
        <v>15</v>
      </c>
      <c r="F5243" t="s">
        <v>31</v>
      </c>
      <c r="G5243" t="s">
        <v>27</v>
      </c>
      <c r="H5243" t="s">
        <v>37</v>
      </c>
      <c r="I5243" s="9">
        <v>45738</v>
      </c>
      <c r="J5243" s="9">
        <v>45746</v>
      </c>
      <c r="K5243" s="9">
        <v>45750</v>
      </c>
      <c r="L5243" t="s">
        <v>19</v>
      </c>
      <c r="M5243" s="5"/>
      <c r="O5243" t="s">
        <v>20</v>
      </c>
      <c r="P5243" s="4">
        <v>5</v>
      </c>
      <c r="Q5243" t="s">
        <v>28</v>
      </c>
      <c r="R5243" s="10" t="str">
        <f t="shared" si="162"/>
        <v>34-39</v>
      </c>
      <c r="S5243">
        <f t="shared" si="163"/>
        <v>12</v>
      </c>
    </row>
    <row r="5244" spans="1:19">
      <c r="A5244" t="s">
        <v>5318</v>
      </c>
      <c r="B5244" t="s">
        <v>13</v>
      </c>
      <c r="C5244" s="4">
        <v>32</v>
      </c>
      <c r="D5244" t="s">
        <v>24</v>
      </c>
      <c r="E5244" t="s">
        <v>25</v>
      </c>
      <c r="F5244" t="s">
        <v>50</v>
      </c>
      <c r="G5244" t="s">
        <v>27</v>
      </c>
      <c r="H5244" t="s">
        <v>18</v>
      </c>
      <c r="I5244" s="9">
        <v>45739</v>
      </c>
      <c r="J5244" s="9">
        <v>45756</v>
      </c>
      <c r="K5244" s="9">
        <v>45767</v>
      </c>
      <c r="L5244" t="s">
        <v>38</v>
      </c>
      <c r="M5244" s="5"/>
      <c r="P5244" s="5"/>
      <c r="Q5244" t="s">
        <v>28</v>
      </c>
      <c r="R5244" s="10" t="str">
        <f t="shared" si="162"/>
        <v>28-33</v>
      </c>
      <c r="S5244">
        <f t="shared" si="163"/>
        <v>28</v>
      </c>
    </row>
    <row r="5245" spans="1:19">
      <c r="A5245" t="s">
        <v>5319</v>
      </c>
      <c r="B5245" t="s">
        <v>23</v>
      </c>
      <c r="C5245" s="4">
        <v>30</v>
      </c>
      <c r="D5245" t="s">
        <v>14</v>
      </c>
      <c r="E5245" t="s">
        <v>15</v>
      </c>
      <c r="F5245" t="s">
        <v>16</v>
      </c>
      <c r="G5245" t="s">
        <v>27</v>
      </c>
      <c r="H5245" t="s">
        <v>37</v>
      </c>
      <c r="I5245" s="9">
        <v>45739</v>
      </c>
      <c r="J5245" s="9">
        <v>45758</v>
      </c>
      <c r="K5245" s="9">
        <v>45763</v>
      </c>
      <c r="L5245" t="s">
        <v>19</v>
      </c>
      <c r="M5245" s="4">
        <v>67181</v>
      </c>
      <c r="N5245">
        <v>4.3</v>
      </c>
      <c r="O5245" t="s">
        <v>20</v>
      </c>
      <c r="P5245" s="4">
        <v>5</v>
      </c>
      <c r="Q5245" t="s">
        <v>28</v>
      </c>
      <c r="R5245" s="10" t="str">
        <f t="shared" si="162"/>
        <v>28-33</v>
      </c>
      <c r="S5245">
        <f t="shared" si="163"/>
        <v>24</v>
      </c>
    </row>
    <row r="5246" spans="1:19">
      <c r="A5246" t="s">
        <v>5320</v>
      </c>
      <c r="B5246" t="s">
        <v>30</v>
      </c>
      <c r="C5246" s="4">
        <v>29</v>
      </c>
      <c r="D5246" t="s">
        <v>24</v>
      </c>
      <c r="E5246" t="s">
        <v>43</v>
      </c>
      <c r="F5246" t="s">
        <v>106</v>
      </c>
      <c r="G5246" t="s">
        <v>17</v>
      </c>
      <c r="H5246" t="s">
        <v>18</v>
      </c>
      <c r="I5246" s="9">
        <v>45739</v>
      </c>
      <c r="J5246" s="9">
        <v>45748</v>
      </c>
      <c r="K5246" s="9">
        <v>45757</v>
      </c>
      <c r="L5246" t="s">
        <v>56</v>
      </c>
      <c r="M5246" s="5"/>
      <c r="P5246" s="5"/>
      <c r="Q5246" t="s">
        <v>21</v>
      </c>
      <c r="R5246" s="10" t="str">
        <f t="shared" si="162"/>
        <v>28-33</v>
      </c>
      <c r="S5246">
        <f t="shared" si="163"/>
        <v>18</v>
      </c>
    </row>
    <row r="5247" spans="1:19">
      <c r="A5247" t="s">
        <v>5321</v>
      </c>
      <c r="B5247" t="s">
        <v>30</v>
      </c>
      <c r="C5247" s="4">
        <v>25</v>
      </c>
      <c r="D5247" t="s">
        <v>24</v>
      </c>
      <c r="E5247" t="s">
        <v>43</v>
      </c>
      <c r="F5247" t="s">
        <v>96</v>
      </c>
      <c r="G5247" t="s">
        <v>66</v>
      </c>
      <c r="H5247" t="s">
        <v>48</v>
      </c>
      <c r="I5247" s="9">
        <v>45739</v>
      </c>
      <c r="J5247" s="9">
        <v>45756</v>
      </c>
      <c r="K5247" s="9">
        <v>45761</v>
      </c>
      <c r="L5247" t="s">
        <v>56</v>
      </c>
      <c r="M5247" s="5"/>
      <c r="P5247" s="4">
        <v>5</v>
      </c>
      <c r="Q5247" t="s">
        <v>28</v>
      </c>
      <c r="R5247" s="10" t="str">
        <f t="shared" si="162"/>
        <v>22-27</v>
      </c>
      <c r="S5247">
        <f t="shared" si="163"/>
        <v>22</v>
      </c>
    </row>
    <row r="5248" spans="1:19">
      <c r="A5248" t="s">
        <v>5322</v>
      </c>
      <c r="B5248" t="s">
        <v>30</v>
      </c>
      <c r="C5248" s="4">
        <v>37</v>
      </c>
      <c r="D5248" t="s">
        <v>24</v>
      </c>
      <c r="E5248" t="s">
        <v>25</v>
      </c>
      <c r="F5248" t="s">
        <v>53</v>
      </c>
      <c r="G5248" t="s">
        <v>27</v>
      </c>
      <c r="H5248" t="s">
        <v>18</v>
      </c>
      <c r="I5248" s="9">
        <v>45739</v>
      </c>
      <c r="J5248" s="9">
        <v>45759</v>
      </c>
      <c r="K5248" s="9">
        <v>45764</v>
      </c>
      <c r="L5248" t="s">
        <v>19</v>
      </c>
      <c r="M5248" s="4">
        <v>83808</v>
      </c>
      <c r="N5248">
        <v>4.5</v>
      </c>
      <c r="O5248" t="s">
        <v>20</v>
      </c>
      <c r="P5248" s="4">
        <v>4</v>
      </c>
      <c r="Q5248" t="s">
        <v>63</v>
      </c>
      <c r="R5248" s="10" t="str">
        <f t="shared" si="162"/>
        <v>34-39</v>
      </c>
      <c r="S5248">
        <f t="shared" si="163"/>
        <v>25</v>
      </c>
    </row>
    <row r="5249" spans="1:19">
      <c r="A5249" t="s">
        <v>5323</v>
      </c>
      <c r="B5249" t="s">
        <v>30</v>
      </c>
      <c r="C5249" s="4">
        <v>37</v>
      </c>
      <c r="D5249" t="s">
        <v>34</v>
      </c>
      <c r="E5249" t="s">
        <v>35</v>
      </c>
      <c r="F5249" t="s">
        <v>36</v>
      </c>
      <c r="G5249" t="s">
        <v>17</v>
      </c>
      <c r="H5249" t="s">
        <v>18</v>
      </c>
      <c r="I5249" s="9">
        <v>45739</v>
      </c>
      <c r="J5249" s="9">
        <v>45760</v>
      </c>
      <c r="K5249" s="9">
        <v>45770</v>
      </c>
      <c r="L5249" t="s">
        <v>19</v>
      </c>
      <c r="M5249" s="4">
        <v>66990</v>
      </c>
      <c r="N5249">
        <v>3.9</v>
      </c>
      <c r="O5249" t="s">
        <v>20</v>
      </c>
      <c r="P5249" s="4">
        <v>4</v>
      </c>
      <c r="Q5249" t="s">
        <v>21</v>
      </c>
      <c r="R5249" s="10" t="str">
        <f t="shared" si="162"/>
        <v>34-39</v>
      </c>
      <c r="S5249">
        <f t="shared" si="163"/>
        <v>31</v>
      </c>
    </row>
    <row r="5250" spans="1:19">
      <c r="A5250" t="s">
        <v>5324</v>
      </c>
      <c r="B5250" t="s">
        <v>13</v>
      </c>
      <c r="C5250" s="4">
        <v>23</v>
      </c>
      <c r="D5250" t="s">
        <v>80</v>
      </c>
      <c r="E5250" t="s">
        <v>81</v>
      </c>
      <c r="F5250" t="s">
        <v>86</v>
      </c>
      <c r="G5250" t="s">
        <v>17</v>
      </c>
      <c r="H5250" t="s">
        <v>37</v>
      </c>
      <c r="I5250" s="9">
        <v>45739</v>
      </c>
      <c r="J5250" s="9">
        <v>45750</v>
      </c>
      <c r="K5250" s="9">
        <v>45760</v>
      </c>
      <c r="L5250" t="s">
        <v>19</v>
      </c>
      <c r="M5250" s="4">
        <v>181355</v>
      </c>
      <c r="N5250">
        <v>4.7</v>
      </c>
      <c r="O5250" t="s">
        <v>45</v>
      </c>
      <c r="P5250" s="4">
        <v>1</v>
      </c>
      <c r="Q5250" t="s">
        <v>28</v>
      </c>
      <c r="R5250" s="10" t="str">
        <f t="shared" si="162"/>
        <v>22-27</v>
      </c>
      <c r="S5250">
        <f t="shared" si="163"/>
        <v>21</v>
      </c>
    </row>
    <row r="5251" spans="1:19">
      <c r="A5251" t="s">
        <v>5325</v>
      </c>
      <c r="B5251" t="s">
        <v>13</v>
      </c>
      <c r="C5251" s="4">
        <v>25</v>
      </c>
      <c r="D5251" t="s">
        <v>34</v>
      </c>
      <c r="E5251" t="s">
        <v>35</v>
      </c>
      <c r="F5251" t="s">
        <v>78</v>
      </c>
      <c r="G5251" t="s">
        <v>32</v>
      </c>
      <c r="H5251" t="s">
        <v>48</v>
      </c>
      <c r="I5251" s="9">
        <v>45740</v>
      </c>
      <c r="J5251" s="9">
        <v>45762</v>
      </c>
      <c r="K5251" s="9">
        <v>45772</v>
      </c>
      <c r="L5251" t="s">
        <v>38</v>
      </c>
      <c r="M5251" s="5"/>
      <c r="P5251" s="4">
        <v>4</v>
      </c>
      <c r="Q5251" t="s">
        <v>21</v>
      </c>
      <c r="R5251" s="10" t="str">
        <f t="shared" ref="R5251:R5314" si="164">IF(AND(C5251&gt;=22,C5251&lt;=27),"22-27",
 IF(AND(C5251&gt;=28,C5251&lt;=33),"28-33",
 IF(AND(C5251&gt;=34,C5251&lt;=39),"34-39",
 IF(AND(C5251&gt;=40,C5251&lt;=45),"40-45",
 IF(AND(C5251&gt;=46,C5251&lt;=51),"46-51",
 IF(AND(C5251&gt;=52,C5251&lt;=57),"52-57","Other"))))))</f>
        <v>22-27</v>
      </c>
      <c r="S5251">
        <f t="shared" ref="S5251:S5314" si="165">K5251-I5251</f>
        <v>32</v>
      </c>
    </row>
    <row r="5252" spans="1:19">
      <c r="A5252" t="s">
        <v>5326</v>
      </c>
      <c r="B5252" t="s">
        <v>13</v>
      </c>
      <c r="C5252" s="4">
        <v>25</v>
      </c>
      <c r="D5252" t="s">
        <v>14</v>
      </c>
      <c r="E5252" t="s">
        <v>15</v>
      </c>
      <c r="F5252" t="s">
        <v>78</v>
      </c>
      <c r="G5252" t="s">
        <v>32</v>
      </c>
      <c r="H5252" t="s">
        <v>18</v>
      </c>
      <c r="I5252" s="9">
        <v>45740</v>
      </c>
      <c r="J5252" s="9">
        <v>45757</v>
      </c>
      <c r="K5252" s="9">
        <v>45767</v>
      </c>
      <c r="L5252" t="s">
        <v>19</v>
      </c>
      <c r="M5252" s="4">
        <v>49794</v>
      </c>
      <c r="N5252">
        <v>4.5999999999999996</v>
      </c>
      <c r="O5252" t="s">
        <v>20</v>
      </c>
      <c r="P5252" s="5"/>
      <c r="Q5252" t="s">
        <v>28</v>
      </c>
      <c r="R5252" s="10" t="str">
        <f t="shared" si="164"/>
        <v>22-27</v>
      </c>
      <c r="S5252">
        <f t="shared" si="165"/>
        <v>27</v>
      </c>
    </row>
    <row r="5253" spans="1:19">
      <c r="A5253" t="s">
        <v>5327</v>
      </c>
      <c r="B5253" t="s">
        <v>23</v>
      </c>
      <c r="C5253" s="4">
        <v>23</v>
      </c>
      <c r="D5253" t="s">
        <v>24</v>
      </c>
      <c r="E5253" t="s">
        <v>43</v>
      </c>
      <c r="F5253" t="s">
        <v>36</v>
      </c>
      <c r="G5253" t="s">
        <v>27</v>
      </c>
      <c r="H5253" t="s">
        <v>37</v>
      </c>
      <c r="I5253" s="9">
        <v>45740</v>
      </c>
      <c r="J5253" s="9">
        <v>45750</v>
      </c>
      <c r="K5253" s="9">
        <v>45761</v>
      </c>
      <c r="L5253" t="s">
        <v>19</v>
      </c>
      <c r="M5253" s="4">
        <v>56977</v>
      </c>
      <c r="N5253">
        <v>3.9</v>
      </c>
      <c r="O5253" t="s">
        <v>20</v>
      </c>
      <c r="P5253" s="4">
        <v>2</v>
      </c>
      <c r="Q5253" t="s">
        <v>28</v>
      </c>
      <c r="R5253" s="10" t="str">
        <f t="shared" si="164"/>
        <v>22-27</v>
      </c>
      <c r="S5253">
        <f t="shared" si="165"/>
        <v>21</v>
      </c>
    </row>
    <row r="5254" spans="1:19">
      <c r="A5254" t="s">
        <v>5328</v>
      </c>
      <c r="B5254" t="s">
        <v>30</v>
      </c>
      <c r="C5254" s="4">
        <v>35</v>
      </c>
      <c r="D5254" t="s">
        <v>14</v>
      </c>
      <c r="E5254" t="s">
        <v>15</v>
      </c>
      <c r="F5254" t="s">
        <v>16</v>
      </c>
      <c r="G5254" t="s">
        <v>27</v>
      </c>
      <c r="H5254" t="s">
        <v>18</v>
      </c>
      <c r="I5254" s="9">
        <v>45741</v>
      </c>
      <c r="J5254" s="9">
        <v>45759</v>
      </c>
      <c r="K5254" s="9">
        <v>45765</v>
      </c>
      <c r="L5254" t="s">
        <v>38</v>
      </c>
      <c r="M5254" s="5"/>
      <c r="P5254" s="4">
        <v>2</v>
      </c>
      <c r="Q5254" t="s">
        <v>28</v>
      </c>
      <c r="R5254" s="10" t="str">
        <f t="shared" si="164"/>
        <v>34-39</v>
      </c>
      <c r="S5254">
        <f t="shared" si="165"/>
        <v>24</v>
      </c>
    </row>
    <row r="5255" spans="1:19">
      <c r="A5255" t="s">
        <v>5329</v>
      </c>
      <c r="B5255" t="s">
        <v>13</v>
      </c>
      <c r="C5255" s="4">
        <v>30</v>
      </c>
      <c r="D5255" t="s">
        <v>24</v>
      </c>
      <c r="E5255" t="s">
        <v>43</v>
      </c>
      <c r="F5255" t="s">
        <v>26</v>
      </c>
      <c r="G5255" t="s">
        <v>69</v>
      </c>
      <c r="H5255" t="s">
        <v>37</v>
      </c>
      <c r="I5255" s="9">
        <v>45741</v>
      </c>
      <c r="J5255" s="9">
        <v>45757</v>
      </c>
      <c r="K5255" s="9">
        <v>45766</v>
      </c>
      <c r="L5255" t="s">
        <v>19</v>
      </c>
      <c r="M5255" s="4">
        <v>61048</v>
      </c>
      <c r="N5255">
        <v>4.8</v>
      </c>
      <c r="O5255" t="s">
        <v>45</v>
      </c>
      <c r="P5255" s="5"/>
      <c r="Q5255" t="s">
        <v>63</v>
      </c>
      <c r="R5255" s="10" t="str">
        <f t="shared" si="164"/>
        <v>28-33</v>
      </c>
      <c r="S5255">
        <f t="shared" si="165"/>
        <v>25</v>
      </c>
    </row>
    <row r="5256" spans="1:19">
      <c r="A5256" t="s">
        <v>5330</v>
      </c>
      <c r="B5256" t="s">
        <v>30</v>
      </c>
      <c r="C5256" s="4">
        <v>23</v>
      </c>
      <c r="D5256" t="s">
        <v>14</v>
      </c>
      <c r="E5256" t="s">
        <v>65</v>
      </c>
      <c r="F5256" t="s">
        <v>36</v>
      </c>
      <c r="G5256" t="s">
        <v>17</v>
      </c>
      <c r="H5256" t="s">
        <v>18</v>
      </c>
      <c r="I5256" s="9">
        <v>45741</v>
      </c>
      <c r="J5256" s="9">
        <v>45753</v>
      </c>
      <c r="K5256" s="9">
        <v>45759</v>
      </c>
      <c r="L5256" t="s">
        <v>19</v>
      </c>
      <c r="M5256" s="4">
        <v>64451</v>
      </c>
      <c r="N5256">
        <v>4.2</v>
      </c>
      <c r="O5256" t="s">
        <v>20</v>
      </c>
      <c r="P5256" s="4">
        <v>4</v>
      </c>
      <c r="Q5256" t="s">
        <v>21</v>
      </c>
      <c r="R5256" s="10" t="str">
        <f t="shared" si="164"/>
        <v>22-27</v>
      </c>
      <c r="S5256">
        <f t="shared" si="165"/>
        <v>18</v>
      </c>
    </row>
    <row r="5257" spans="1:19">
      <c r="A5257" t="s">
        <v>5331</v>
      </c>
      <c r="B5257" t="s">
        <v>13</v>
      </c>
      <c r="C5257" s="4">
        <v>40</v>
      </c>
      <c r="D5257" t="s">
        <v>14</v>
      </c>
      <c r="E5257" t="s">
        <v>15</v>
      </c>
      <c r="F5257" t="s">
        <v>26</v>
      </c>
      <c r="G5257" t="s">
        <v>27</v>
      </c>
      <c r="H5257" t="s">
        <v>48</v>
      </c>
      <c r="I5257" s="9">
        <v>45741</v>
      </c>
      <c r="J5257" s="9">
        <v>45754</v>
      </c>
      <c r="K5257" s="9">
        <v>45759</v>
      </c>
      <c r="L5257" t="s">
        <v>19</v>
      </c>
      <c r="M5257" s="4">
        <v>72922</v>
      </c>
      <c r="N5257">
        <v>4.5999999999999996</v>
      </c>
      <c r="O5257" t="s">
        <v>20</v>
      </c>
      <c r="P5257" s="4">
        <v>4</v>
      </c>
      <c r="Q5257" t="s">
        <v>63</v>
      </c>
      <c r="R5257" s="10" t="str">
        <f t="shared" si="164"/>
        <v>40-45</v>
      </c>
      <c r="S5257">
        <f t="shared" si="165"/>
        <v>18</v>
      </c>
    </row>
    <row r="5258" spans="1:19">
      <c r="A5258" t="s">
        <v>5332</v>
      </c>
      <c r="B5258" t="s">
        <v>13</v>
      </c>
      <c r="C5258" s="4">
        <v>51</v>
      </c>
      <c r="D5258" t="s">
        <v>14</v>
      </c>
      <c r="E5258" t="s">
        <v>65</v>
      </c>
      <c r="F5258" t="s">
        <v>96</v>
      </c>
      <c r="G5258" t="s">
        <v>27</v>
      </c>
      <c r="H5258" t="s">
        <v>37</v>
      </c>
      <c r="I5258" s="9">
        <v>45741</v>
      </c>
      <c r="J5258" s="9">
        <v>45755</v>
      </c>
      <c r="K5258" s="9">
        <v>45763</v>
      </c>
      <c r="L5258" t="s">
        <v>38</v>
      </c>
      <c r="M5258" s="5"/>
      <c r="P5258" s="4">
        <v>3</v>
      </c>
      <c r="Q5258" t="s">
        <v>28</v>
      </c>
      <c r="R5258" s="10" t="str">
        <f t="shared" si="164"/>
        <v>46-51</v>
      </c>
      <c r="S5258">
        <f t="shared" si="165"/>
        <v>22</v>
      </c>
    </row>
    <row r="5259" spans="1:19">
      <c r="A5259" t="s">
        <v>5333</v>
      </c>
      <c r="B5259" t="s">
        <v>13</v>
      </c>
      <c r="C5259" s="4">
        <v>34</v>
      </c>
      <c r="D5259" t="s">
        <v>24</v>
      </c>
      <c r="E5259" t="s">
        <v>43</v>
      </c>
      <c r="F5259" t="s">
        <v>44</v>
      </c>
      <c r="G5259" t="s">
        <v>27</v>
      </c>
      <c r="H5259" t="s">
        <v>51</v>
      </c>
      <c r="I5259" s="9">
        <v>45741</v>
      </c>
      <c r="J5259" s="9">
        <v>45756</v>
      </c>
      <c r="K5259" s="9">
        <v>45765</v>
      </c>
      <c r="L5259" t="s">
        <v>19</v>
      </c>
      <c r="M5259" s="4">
        <v>79097</v>
      </c>
      <c r="N5259">
        <v>3.6</v>
      </c>
      <c r="O5259" t="s">
        <v>20</v>
      </c>
      <c r="P5259" s="4">
        <v>4</v>
      </c>
      <c r="Q5259" t="s">
        <v>21</v>
      </c>
      <c r="R5259" s="10" t="str">
        <f t="shared" si="164"/>
        <v>34-39</v>
      </c>
      <c r="S5259">
        <f t="shared" si="165"/>
        <v>24</v>
      </c>
    </row>
    <row r="5260" spans="1:19">
      <c r="A5260" t="s">
        <v>5334</v>
      </c>
      <c r="B5260" t="s">
        <v>13</v>
      </c>
      <c r="C5260" s="4">
        <v>37</v>
      </c>
      <c r="D5260" t="s">
        <v>14</v>
      </c>
      <c r="E5260" t="s">
        <v>15</v>
      </c>
      <c r="F5260" t="s">
        <v>53</v>
      </c>
      <c r="G5260" t="s">
        <v>69</v>
      </c>
      <c r="H5260" t="s">
        <v>18</v>
      </c>
      <c r="I5260" s="9">
        <v>45741</v>
      </c>
      <c r="J5260" s="9">
        <v>45760</v>
      </c>
      <c r="K5260" s="9">
        <v>45766</v>
      </c>
      <c r="L5260" t="s">
        <v>19</v>
      </c>
      <c r="M5260" s="4">
        <v>51187</v>
      </c>
      <c r="N5260">
        <v>4.3</v>
      </c>
      <c r="O5260" t="s">
        <v>45</v>
      </c>
      <c r="P5260" s="4">
        <v>4</v>
      </c>
      <c r="Q5260" t="s">
        <v>21</v>
      </c>
      <c r="R5260" s="10" t="str">
        <f t="shared" si="164"/>
        <v>34-39</v>
      </c>
      <c r="S5260">
        <f t="shared" si="165"/>
        <v>25</v>
      </c>
    </row>
    <row r="5261" spans="1:19">
      <c r="A5261" t="s">
        <v>5335</v>
      </c>
      <c r="B5261" t="s">
        <v>30</v>
      </c>
      <c r="C5261" s="4">
        <v>27</v>
      </c>
      <c r="D5261" t="s">
        <v>24</v>
      </c>
      <c r="E5261" t="s">
        <v>43</v>
      </c>
      <c r="F5261" t="s">
        <v>31</v>
      </c>
      <c r="G5261" t="s">
        <v>17</v>
      </c>
      <c r="H5261" t="s">
        <v>18</v>
      </c>
      <c r="I5261" s="9">
        <v>45741</v>
      </c>
      <c r="J5261" s="9">
        <v>45758</v>
      </c>
      <c r="K5261" s="9">
        <v>45768</v>
      </c>
      <c r="L5261" t="s">
        <v>19</v>
      </c>
      <c r="M5261" s="4">
        <v>73073</v>
      </c>
      <c r="N5261">
        <v>4.9000000000000004</v>
      </c>
      <c r="O5261" t="s">
        <v>20</v>
      </c>
      <c r="P5261" s="4">
        <v>4</v>
      </c>
      <c r="Q5261" t="s">
        <v>28</v>
      </c>
      <c r="R5261" s="10" t="str">
        <f t="shared" si="164"/>
        <v>22-27</v>
      </c>
      <c r="S5261">
        <f t="shared" si="165"/>
        <v>27</v>
      </c>
    </row>
    <row r="5262" spans="1:19">
      <c r="A5262" t="s">
        <v>5336</v>
      </c>
      <c r="B5262" t="s">
        <v>13</v>
      </c>
      <c r="C5262" s="4">
        <v>23</v>
      </c>
      <c r="D5262" t="s">
        <v>34</v>
      </c>
      <c r="E5262" t="s">
        <v>47</v>
      </c>
      <c r="F5262" t="s">
        <v>16</v>
      </c>
      <c r="G5262" t="s">
        <v>17</v>
      </c>
      <c r="H5262" t="s">
        <v>37</v>
      </c>
      <c r="I5262" s="9">
        <v>45741</v>
      </c>
      <c r="J5262" s="9">
        <v>45756</v>
      </c>
      <c r="K5262" s="9">
        <v>45764</v>
      </c>
      <c r="L5262" t="s">
        <v>19</v>
      </c>
      <c r="M5262" s="4">
        <v>56849</v>
      </c>
      <c r="N5262">
        <v>4</v>
      </c>
      <c r="O5262" t="s">
        <v>20</v>
      </c>
      <c r="P5262" s="4">
        <v>2</v>
      </c>
      <c r="Q5262" t="s">
        <v>21</v>
      </c>
      <c r="R5262" s="10" t="str">
        <f t="shared" si="164"/>
        <v>22-27</v>
      </c>
      <c r="S5262">
        <f t="shared" si="165"/>
        <v>23</v>
      </c>
    </row>
    <row r="5263" spans="1:19">
      <c r="A5263" t="s">
        <v>5337</v>
      </c>
      <c r="B5263" t="s">
        <v>30</v>
      </c>
      <c r="C5263" s="4">
        <v>27</v>
      </c>
      <c r="D5263" t="s">
        <v>129</v>
      </c>
      <c r="E5263" t="s">
        <v>130</v>
      </c>
      <c r="F5263" t="s">
        <v>44</v>
      </c>
      <c r="G5263" t="s">
        <v>27</v>
      </c>
      <c r="H5263" t="s">
        <v>48</v>
      </c>
      <c r="I5263" s="9">
        <v>45742</v>
      </c>
      <c r="J5263" s="9">
        <v>45752</v>
      </c>
      <c r="K5263" s="9">
        <v>45763</v>
      </c>
      <c r="L5263" t="s">
        <v>19</v>
      </c>
      <c r="M5263" s="4">
        <v>77277</v>
      </c>
      <c r="N5263">
        <v>4.3</v>
      </c>
      <c r="O5263" t="s">
        <v>20</v>
      </c>
      <c r="P5263" s="4">
        <v>4</v>
      </c>
      <c r="Q5263" t="s">
        <v>28</v>
      </c>
      <c r="R5263" s="10" t="str">
        <f t="shared" si="164"/>
        <v>22-27</v>
      </c>
      <c r="S5263">
        <f t="shared" si="165"/>
        <v>21</v>
      </c>
    </row>
    <row r="5264" spans="1:19">
      <c r="A5264" t="s">
        <v>5338</v>
      </c>
      <c r="B5264" t="s">
        <v>13</v>
      </c>
      <c r="C5264" s="4">
        <v>25</v>
      </c>
      <c r="D5264" t="s">
        <v>129</v>
      </c>
      <c r="E5264" t="s">
        <v>205</v>
      </c>
      <c r="F5264" t="s">
        <v>86</v>
      </c>
      <c r="G5264" t="s">
        <v>27</v>
      </c>
      <c r="H5264" t="s">
        <v>18</v>
      </c>
      <c r="I5264" s="9">
        <v>45742</v>
      </c>
      <c r="J5264" s="9">
        <v>45753</v>
      </c>
      <c r="K5264" s="9">
        <v>45758</v>
      </c>
      <c r="L5264" t="s">
        <v>38</v>
      </c>
      <c r="M5264" s="5"/>
      <c r="P5264" s="4">
        <v>4</v>
      </c>
      <c r="Q5264" t="s">
        <v>28</v>
      </c>
      <c r="R5264" s="10" t="str">
        <f t="shared" si="164"/>
        <v>22-27</v>
      </c>
      <c r="S5264">
        <f t="shared" si="165"/>
        <v>16</v>
      </c>
    </row>
    <row r="5265" spans="1:19">
      <c r="A5265" t="s">
        <v>5339</v>
      </c>
      <c r="B5265" t="s">
        <v>13</v>
      </c>
      <c r="C5265" s="4">
        <v>29</v>
      </c>
      <c r="D5265" t="s">
        <v>58</v>
      </c>
      <c r="E5265" t="s">
        <v>59</v>
      </c>
      <c r="F5265" t="s">
        <v>36</v>
      </c>
      <c r="G5265" t="s">
        <v>27</v>
      </c>
      <c r="H5265" t="s">
        <v>48</v>
      </c>
      <c r="I5265" s="9">
        <v>45742</v>
      </c>
      <c r="J5265" s="9">
        <v>45752</v>
      </c>
      <c r="K5265" s="9">
        <v>45758</v>
      </c>
      <c r="L5265" t="s">
        <v>19</v>
      </c>
      <c r="M5265" s="4">
        <v>58463</v>
      </c>
      <c r="N5265">
        <v>4.5999999999999996</v>
      </c>
      <c r="O5265" t="s">
        <v>20</v>
      </c>
      <c r="P5265" s="4">
        <v>4</v>
      </c>
      <c r="Q5265" t="s">
        <v>28</v>
      </c>
      <c r="R5265" s="10" t="str">
        <f t="shared" si="164"/>
        <v>28-33</v>
      </c>
      <c r="S5265">
        <f t="shared" si="165"/>
        <v>16</v>
      </c>
    </row>
    <row r="5266" spans="1:19">
      <c r="A5266" t="s">
        <v>5340</v>
      </c>
      <c r="B5266" t="s">
        <v>23</v>
      </c>
      <c r="C5266" s="4">
        <v>35</v>
      </c>
      <c r="D5266" t="s">
        <v>14</v>
      </c>
      <c r="E5266" t="s">
        <v>15</v>
      </c>
      <c r="F5266" t="s">
        <v>53</v>
      </c>
      <c r="G5266" t="s">
        <v>17</v>
      </c>
      <c r="H5266" t="s">
        <v>37</v>
      </c>
      <c r="I5266" s="9">
        <v>45742</v>
      </c>
      <c r="J5266" s="9">
        <v>45762</v>
      </c>
      <c r="K5266" s="9">
        <v>45770</v>
      </c>
      <c r="L5266" t="s">
        <v>38</v>
      </c>
      <c r="M5266" s="5"/>
      <c r="P5266" s="4">
        <v>2</v>
      </c>
      <c r="Q5266" t="s">
        <v>28</v>
      </c>
      <c r="R5266" s="10" t="str">
        <f t="shared" si="164"/>
        <v>34-39</v>
      </c>
      <c r="S5266">
        <f t="shared" si="165"/>
        <v>28</v>
      </c>
    </row>
    <row r="5267" spans="1:19">
      <c r="A5267" t="s">
        <v>5341</v>
      </c>
      <c r="B5267" t="s">
        <v>13</v>
      </c>
      <c r="C5267" s="4">
        <v>28</v>
      </c>
      <c r="D5267" t="s">
        <v>24</v>
      </c>
      <c r="E5267" t="s">
        <v>43</v>
      </c>
      <c r="F5267" t="s">
        <v>44</v>
      </c>
      <c r="G5267" t="s">
        <v>27</v>
      </c>
      <c r="H5267" t="s">
        <v>48</v>
      </c>
      <c r="I5267" s="9">
        <v>45742</v>
      </c>
      <c r="J5267" s="9">
        <v>45750</v>
      </c>
      <c r="K5267" s="9">
        <v>45760</v>
      </c>
      <c r="L5267" t="s">
        <v>38</v>
      </c>
      <c r="M5267" s="5"/>
      <c r="P5267" s="5"/>
      <c r="Q5267" t="s">
        <v>28</v>
      </c>
      <c r="R5267" s="10" t="str">
        <f t="shared" si="164"/>
        <v>28-33</v>
      </c>
      <c r="S5267">
        <f t="shared" si="165"/>
        <v>18</v>
      </c>
    </row>
    <row r="5268" spans="1:19">
      <c r="A5268" t="s">
        <v>5342</v>
      </c>
      <c r="B5268" t="s">
        <v>13</v>
      </c>
      <c r="C5268" s="4">
        <v>34</v>
      </c>
      <c r="D5268" t="s">
        <v>24</v>
      </c>
      <c r="E5268" t="s">
        <v>43</v>
      </c>
      <c r="F5268" t="s">
        <v>36</v>
      </c>
      <c r="G5268" t="s">
        <v>27</v>
      </c>
      <c r="H5268" t="s">
        <v>51</v>
      </c>
      <c r="I5268" s="9">
        <v>45742</v>
      </c>
      <c r="J5268" s="9">
        <v>45750</v>
      </c>
      <c r="K5268" s="9">
        <v>45757</v>
      </c>
      <c r="L5268" t="s">
        <v>38</v>
      </c>
      <c r="M5268" s="5"/>
      <c r="P5268" s="4">
        <v>4</v>
      </c>
      <c r="Q5268" t="s">
        <v>21</v>
      </c>
      <c r="R5268" s="10" t="str">
        <f t="shared" si="164"/>
        <v>34-39</v>
      </c>
      <c r="S5268">
        <f t="shared" si="165"/>
        <v>15</v>
      </c>
    </row>
    <row r="5269" spans="1:19">
      <c r="A5269" t="s">
        <v>5343</v>
      </c>
      <c r="B5269" t="s">
        <v>13</v>
      </c>
      <c r="C5269" s="4">
        <v>26</v>
      </c>
      <c r="D5269" t="s">
        <v>34</v>
      </c>
      <c r="E5269" t="s">
        <v>35</v>
      </c>
      <c r="F5269" t="s">
        <v>96</v>
      </c>
      <c r="G5269" t="s">
        <v>27</v>
      </c>
      <c r="H5269" t="s">
        <v>37</v>
      </c>
      <c r="I5269" s="9">
        <v>45742</v>
      </c>
      <c r="J5269" s="9">
        <v>45752</v>
      </c>
      <c r="K5269" s="9">
        <v>45759</v>
      </c>
      <c r="L5269" t="s">
        <v>19</v>
      </c>
      <c r="M5269" s="4">
        <v>57230</v>
      </c>
      <c r="N5269">
        <v>4.5999999999999996</v>
      </c>
      <c r="O5269" t="s">
        <v>20</v>
      </c>
      <c r="P5269" s="4">
        <v>4</v>
      </c>
      <c r="Q5269" t="s">
        <v>28</v>
      </c>
      <c r="R5269" s="10" t="str">
        <f t="shared" si="164"/>
        <v>22-27</v>
      </c>
      <c r="S5269">
        <f t="shared" si="165"/>
        <v>17</v>
      </c>
    </row>
    <row r="5270" spans="1:19">
      <c r="A5270" t="s">
        <v>5344</v>
      </c>
      <c r="B5270" t="s">
        <v>30</v>
      </c>
      <c r="C5270" s="4">
        <v>25</v>
      </c>
      <c r="D5270" t="s">
        <v>14</v>
      </c>
      <c r="E5270" t="s">
        <v>15</v>
      </c>
      <c r="F5270" t="s">
        <v>36</v>
      </c>
      <c r="G5270" t="s">
        <v>32</v>
      </c>
      <c r="H5270" t="s">
        <v>67</v>
      </c>
      <c r="I5270" s="9">
        <v>45743</v>
      </c>
      <c r="J5270" s="9">
        <v>45755</v>
      </c>
      <c r="K5270" s="9">
        <v>45764</v>
      </c>
      <c r="L5270" t="s">
        <v>38</v>
      </c>
      <c r="M5270" s="5"/>
      <c r="P5270" s="4">
        <v>2</v>
      </c>
      <c r="Q5270" t="s">
        <v>28</v>
      </c>
      <c r="R5270" s="10" t="str">
        <f t="shared" si="164"/>
        <v>22-27</v>
      </c>
      <c r="S5270">
        <f t="shared" si="165"/>
        <v>21</v>
      </c>
    </row>
    <row r="5271" spans="1:19">
      <c r="A5271" t="s">
        <v>5345</v>
      </c>
      <c r="B5271" t="s">
        <v>13</v>
      </c>
      <c r="C5271" s="4">
        <v>25</v>
      </c>
      <c r="D5271" t="s">
        <v>14</v>
      </c>
      <c r="E5271" t="s">
        <v>65</v>
      </c>
      <c r="F5271" t="s">
        <v>36</v>
      </c>
      <c r="G5271" t="s">
        <v>27</v>
      </c>
      <c r="H5271" t="s">
        <v>18</v>
      </c>
      <c r="I5271" s="9">
        <v>45743</v>
      </c>
      <c r="J5271" s="9">
        <v>45760</v>
      </c>
      <c r="K5271" s="9">
        <v>45765</v>
      </c>
      <c r="L5271" t="s">
        <v>19</v>
      </c>
      <c r="M5271" s="4">
        <v>72533</v>
      </c>
      <c r="N5271">
        <v>4.2</v>
      </c>
      <c r="O5271" t="s">
        <v>45</v>
      </c>
      <c r="P5271" s="4">
        <v>4</v>
      </c>
      <c r="Q5271" t="s">
        <v>28</v>
      </c>
      <c r="R5271" s="10" t="str">
        <f t="shared" si="164"/>
        <v>22-27</v>
      </c>
      <c r="S5271">
        <f t="shared" si="165"/>
        <v>22</v>
      </c>
    </row>
    <row r="5272" spans="1:19">
      <c r="A5272" t="s">
        <v>5346</v>
      </c>
      <c r="B5272" t="s">
        <v>13</v>
      </c>
      <c r="C5272" s="4">
        <v>33</v>
      </c>
      <c r="D5272" t="s">
        <v>24</v>
      </c>
      <c r="E5272" t="s">
        <v>43</v>
      </c>
      <c r="F5272" t="s">
        <v>44</v>
      </c>
      <c r="G5272" t="s">
        <v>17</v>
      </c>
      <c r="H5272" t="s">
        <v>37</v>
      </c>
      <c r="I5272" s="9">
        <v>45743</v>
      </c>
      <c r="J5272" s="9">
        <v>45757</v>
      </c>
      <c r="K5272" s="9">
        <v>45766</v>
      </c>
      <c r="L5272" t="s">
        <v>19</v>
      </c>
      <c r="M5272" s="4">
        <v>87107</v>
      </c>
      <c r="N5272">
        <v>4.5</v>
      </c>
      <c r="O5272" t="s">
        <v>20</v>
      </c>
      <c r="P5272" s="4">
        <v>5</v>
      </c>
      <c r="Q5272" t="s">
        <v>28</v>
      </c>
      <c r="R5272" s="10" t="str">
        <f t="shared" si="164"/>
        <v>28-33</v>
      </c>
      <c r="S5272">
        <f t="shared" si="165"/>
        <v>23</v>
      </c>
    </row>
    <row r="5273" spans="1:19">
      <c r="A5273" t="s">
        <v>5347</v>
      </c>
      <c r="B5273" t="s">
        <v>13</v>
      </c>
      <c r="C5273" s="4">
        <v>30</v>
      </c>
      <c r="D5273" t="s">
        <v>14</v>
      </c>
      <c r="E5273" t="s">
        <v>65</v>
      </c>
      <c r="F5273" t="s">
        <v>96</v>
      </c>
      <c r="G5273" t="s">
        <v>32</v>
      </c>
      <c r="H5273" t="s">
        <v>37</v>
      </c>
      <c r="I5273" s="9">
        <v>45743</v>
      </c>
      <c r="J5273" s="9">
        <v>45759</v>
      </c>
      <c r="K5273" s="9">
        <v>45770</v>
      </c>
      <c r="L5273" t="s">
        <v>19</v>
      </c>
      <c r="M5273" s="5"/>
      <c r="O5273" t="s">
        <v>20</v>
      </c>
      <c r="P5273" s="4">
        <v>5</v>
      </c>
      <c r="Q5273" t="s">
        <v>21</v>
      </c>
      <c r="R5273" s="10" t="str">
        <f t="shared" si="164"/>
        <v>28-33</v>
      </c>
      <c r="S5273">
        <f t="shared" si="165"/>
        <v>27</v>
      </c>
    </row>
    <row r="5274" spans="1:19">
      <c r="A5274" t="s">
        <v>5348</v>
      </c>
      <c r="B5274" t="s">
        <v>13</v>
      </c>
      <c r="C5274" s="4">
        <v>35</v>
      </c>
      <c r="D5274" t="s">
        <v>14</v>
      </c>
      <c r="E5274" t="s">
        <v>15</v>
      </c>
      <c r="F5274" t="s">
        <v>50</v>
      </c>
      <c r="G5274" t="s">
        <v>27</v>
      </c>
      <c r="H5274" t="s">
        <v>37</v>
      </c>
      <c r="I5274" s="9">
        <v>45744</v>
      </c>
      <c r="J5274" s="9">
        <v>45762</v>
      </c>
      <c r="K5274" s="9">
        <v>45767</v>
      </c>
      <c r="L5274" t="s">
        <v>19</v>
      </c>
      <c r="M5274" s="4">
        <v>40407</v>
      </c>
      <c r="N5274">
        <v>3.8</v>
      </c>
      <c r="O5274" t="s">
        <v>20</v>
      </c>
      <c r="P5274" s="4">
        <v>4</v>
      </c>
      <c r="Q5274" t="s">
        <v>63</v>
      </c>
      <c r="R5274" s="10" t="str">
        <f t="shared" si="164"/>
        <v>34-39</v>
      </c>
      <c r="S5274">
        <f t="shared" si="165"/>
        <v>23</v>
      </c>
    </row>
    <row r="5275" spans="1:19">
      <c r="A5275" t="s">
        <v>5349</v>
      </c>
      <c r="B5275" t="s">
        <v>30</v>
      </c>
      <c r="C5275" s="4">
        <v>27</v>
      </c>
      <c r="D5275" t="s">
        <v>58</v>
      </c>
      <c r="E5275" t="s">
        <v>111</v>
      </c>
      <c r="F5275" t="s">
        <v>61</v>
      </c>
      <c r="G5275" t="s">
        <v>27</v>
      </c>
      <c r="H5275" t="s">
        <v>37</v>
      </c>
      <c r="I5275" s="9">
        <v>45744</v>
      </c>
      <c r="J5275" s="9">
        <v>45764</v>
      </c>
      <c r="K5275" s="9">
        <v>45776</v>
      </c>
      <c r="L5275" t="s">
        <v>19</v>
      </c>
      <c r="M5275" s="5"/>
      <c r="O5275" t="s">
        <v>20</v>
      </c>
      <c r="P5275" s="4">
        <v>4</v>
      </c>
      <c r="Q5275" t="s">
        <v>28</v>
      </c>
      <c r="R5275" s="10" t="str">
        <f t="shared" si="164"/>
        <v>22-27</v>
      </c>
      <c r="S5275">
        <f t="shared" si="165"/>
        <v>32</v>
      </c>
    </row>
    <row r="5276" spans="1:19">
      <c r="A5276" t="s">
        <v>5350</v>
      </c>
      <c r="B5276" t="s">
        <v>13</v>
      </c>
      <c r="C5276" s="4">
        <v>32</v>
      </c>
      <c r="D5276" t="s">
        <v>83</v>
      </c>
      <c r="E5276" t="s">
        <v>117</v>
      </c>
      <c r="F5276" t="s">
        <v>44</v>
      </c>
      <c r="G5276" t="s">
        <v>69</v>
      </c>
      <c r="H5276" t="s">
        <v>37</v>
      </c>
      <c r="I5276" s="9">
        <v>45744</v>
      </c>
      <c r="J5276" s="9">
        <v>45757</v>
      </c>
      <c r="K5276" s="9">
        <v>45765</v>
      </c>
      <c r="L5276" t="s">
        <v>38</v>
      </c>
      <c r="M5276" s="5"/>
      <c r="P5276" s="4">
        <v>4</v>
      </c>
      <c r="Q5276" t="s">
        <v>21</v>
      </c>
      <c r="R5276" s="10" t="str">
        <f t="shared" si="164"/>
        <v>28-33</v>
      </c>
      <c r="S5276">
        <f t="shared" si="165"/>
        <v>21</v>
      </c>
    </row>
    <row r="5277" spans="1:19">
      <c r="A5277" t="s">
        <v>5351</v>
      </c>
      <c r="B5277" t="s">
        <v>13</v>
      </c>
      <c r="C5277" s="4">
        <v>23</v>
      </c>
      <c r="D5277" t="s">
        <v>14</v>
      </c>
      <c r="E5277" t="s">
        <v>65</v>
      </c>
      <c r="F5277" t="s">
        <v>44</v>
      </c>
      <c r="G5277" t="s">
        <v>17</v>
      </c>
      <c r="H5277" t="s">
        <v>37</v>
      </c>
      <c r="I5277" s="9">
        <v>45744</v>
      </c>
      <c r="J5277" s="9">
        <v>45756</v>
      </c>
      <c r="K5277" s="9">
        <v>45760</v>
      </c>
      <c r="L5277" t="s">
        <v>19</v>
      </c>
      <c r="M5277" s="4">
        <v>75996</v>
      </c>
      <c r="N5277">
        <v>4.5</v>
      </c>
      <c r="O5277" t="s">
        <v>45</v>
      </c>
      <c r="P5277" s="4">
        <v>5</v>
      </c>
      <c r="Q5277" t="s">
        <v>28</v>
      </c>
      <c r="R5277" s="10" t="str">
        <f t="shared" si="164"/>
        <v>22-27</v>
      </c>
      <c r="S5277">
        <f t="shared" si="165"/>
        <v>16</v>
      </c>
    </row>
    <row r="5278" spans="1:19">
      <c r="A5278" t="s">
        <v>5352</v>
      </c>
      <c r="B5278" t="s">
        <v>13</v>
      </c>
      <c r="C5278" s="4">
        <v>34</v>
      </c>
      <c r="D5278" t="s">
        <v>14</v>
      </c>
      <c r="E5278" t="s">
        <v>65</v>
      </c>
      <c r="F5278" t="s">
        <v>31</v>
      </c>
      <c r="G5278" t="s">
        <v>32</v>
      </c>
      <c r="H5278" t="s">
        <v>37</v>
      </c>
      <c r="I5278" s="9">
        <v>45744</v>
      </c>
      <c r="J5278" s="9">
        <v>45761</v>
      </c>
      <c r="K5278" s="9">
        <v>45765</v>
      </c>
      <c r="L5278" t="s">
        <v>19</v>
      </c>
      <c r="M5278" s="4">
        <v>63825</v>
      </c>
      <c r="N5278">
        <v>3.6</v>
      </c>
      <c r="O5278" t="s">
        <v>20</v>
      </c>
      <c r="P5278" s="4">
        <v>4</v>
      </c>
      <c r="Q5278" t="s">
        <v>28</v>
      </c>
      <c r="R5278" s="10" t="str">
        <f t="shared" si="164"/>
        <v>34-39</v>
      </c>
      <c r="S5278">
        <f t="shared" si="165"/>
        <v>21</v>
      </c>
    </row>
    <row r="5279" spans="1:19">
      <c r="A5279" t="s">
        <v>5353</v>
      </c>
      <c r="B5279" t="s">
        <v>13</v>
      </c>
      <c r="C5279" s="4">
        <v>40</v>
      </c>
      <c r="D5279" t="s">
        <v>24</v>
      </c>
      <c r="E5279" t="s">
        <v>43</v>
      </c>
      <c r="F5279" t="s">
        <v>26</v>
      </c>
      <c r="G5279" t="s">
        <v>27</v>
      </c>
      <c r="H5279" t="s">
        <v>37</v>
      </c>
      <c r="I5279" s="9">
        <v>45745</v>
      </c>
      <c r="J5279" s="9">
        <v>45767</v>
      </c>
      <c r="K5279" s="9">
        <v>45779</v>
      </c>
      <c r="L5279" t="s">
        <v>75</v>
      </c>
      <c r="M5279" s="5"/>
      <c r="P5279" s="4">
        <v>4</v>
      </c>
      <c r="Q5279" t="s">
        <v>28</v>
      </c>
      <c r="R5279" s="10" t="str">
        <f t="shared" si="164"/>
        <v>40-45</v>
      </c>
      <c r="S5279">
        <f t="shared" si="165"/>
        <v>34</v>
      </c>
    </row>
    <row r="5280" spans="1:19">
      <c r="A5280" t="s">
        <v>5354</v>
      </c>
      <c r="B5280" t="s">
        <v>23</v>
      </c>
      <c r="C5280" s="4">
        <v>38</v>
      </c>
      <c r="D5280" t="s">
        <v>24</v>
      </c>
      <c r="E5280" t="s">
        <v>25</v>
      </c>
      <c r="F5280" t="s">
        <v>31</v>
      </c>
      <c r="G5280" t="s">
        <v>66</v>
      </c>
      <c r="H5280" t="s">
        <v>37</v>
      </c>
      <c r="I5280" s="9">
        <v>45745</v>
      </c>
      <c r="J5280" s="9">
        <v>45761</v>
      </c>
      <c r="K5280" s="9">
        <v>45765</v>
      </c>
      <c r="L5280" t="s">
        <v>19</v>
      </c>
      <c r="M5280" s="4">
        <v>68270</v>
      </c>
      <c r="N5280">
        <v>4.9000000000000004</v>
      </c>
      <c r="O5280" t="s">
        <v>20</v>
      </c>
      <c r="P5280" s="4">
        <v>4</v>
      </c>
      <c r="Q5280" t="s">
        <v>28</v>
      </c>
      <c r="R5280" s="10" t="str">
        <f t="shared" si="164"/>
        <v>34-39</v>
      </c>
      <c r="S5280">
        <f t="shared" si="165"/>
        <v>20</v>
      </c>
    </row>
    <row r="5281" spans="1:19">
      <c r="A5281" t="s">
        <v>5355</v>
      </c>
      <c r="B5281" t="s">
        <v>13</v>
      </c>
      <c r="C5281" s="4">
        <v>31</v>
      </c>
      <c r="D5281" t="s">
        <v>24</v>
      </c>
      <c r="E5281" t="s">
        <v>25</v>
      </c>
      <c r="F5281" t="s">
        <v>16</v>
      </c>
      <c r="G5281" t="s">
        <v>27</v>
      </c>
      <c r="H5281" t="s">
        <v>51</v>
      </c>
      <c r="I5281" s="9">
        <v>45745</v>
      </c>
      <c r="J5281" s="9">
        <v>45765</v>
      </c>
      <c r="K5281" s="9">
        <v>45774</v>
      </c>
      <c r="L5281" t="s">
        <v>56</v>
      </c>
      <c r="M5281" s="5"/>
      <c r="P5281" s="4">
        <v>5</v>
      </c>
      <c r="Q5281" t="s">
        <v>28</v>
      </c>
      <c r="R5281" s="10" t="str">
        <f t="shared" si="164"/>
        <v>28-33</v>
      </c>
      <c r="S5281">
        <f t="shared" si="165"/>
        <v>29</v>
      </c>
    </row>
    <row r="5282" spans="1:19">
      <c r="A5282" t="s">
        <v>5356</v>
      </c>
      <c r="B5282" t="s">
        <v>23</v>
      </c>
      <c r="C5282" s="4">
        <v>30</v>
      </c>
      <c r="D5282" t="s">
        <v>14</v>
      </c>
      <c r="E5282" t="s">
        <v>15</v>
      </c>
      <c r="F5282" t="s">
        <v>26</v>
      </c>
      <c r="G5282" t="s">
        <v>66</v>
      </c>
      <c r="H5282" t="s">
        <v>51</v>
      </c>
      <c r="I5282" s="9">
        <v>45745</v>
      </c>
      <c r="J5282" s="9">
        <v>45755</v>
      </c>
      <c r="K5282" s="9">
        <v>45760</v>
      </c>
      <c r="L5282" t="s">
        <v>19</v>
      </c>
      <c r="M5282" s="4">
        <v>63230</v>
      </c>
      <c r="N5282">
        <v>4.7</v>
      </c>
      <c r="O5282" t="s">
        <v>20</v>
      </c>
      <c r="P5282" s="5"/>
      <c r="Q5282" t="s">
        <v>21</v>
      </c>
      <c r="R5282" s="10" t="str">
        <f t="shared" si="164"/>
        <v>28-33</v>
      </c>
      <c r="S5282">
        <f t="shared" si="165"/>
        <v>15</v>
      </c>
    </row>
    <row r="5283" spans="1:19">
      <c r="A5283" t="s">
        <v>5357</v>
      </c>
      <c r="B5283" t="s">
        <v>13</v>
      </c>
      <c r="C5283" s="4">
        <v>29</v>
      </c>
      <c r="D5283" t="s">
        <v>14</v>
      </c>
      <c r="E5283" t="s">
        <v>15</v>
      </c>
      <c r="F5283" t="s">
        <v>125</v>
      </c>
      <c r="G5283" t="s">
        <v>69</v>
      </c>
      <c r="H5283" t="s">
        <v>48</v>
      </c>
      <c r="I5283" s="9">
        <v>45745</v>
      </c>
      <c r="J5283" s="9">
        <v>45755</v>
      </c>
      <c r="K5283" s="9">
        <v>45761</v>
      </c>
      <c r="L5283" t="s">
        <v>19</v>
      </c>
      <c r="M5283" s="4">
        <v>146647</v>
      </c>
      <c r="N5283">
        <v>4.7</v>
      </c>
      <c r="O5283" t="s">
        <v>20</v>
      </c>
      <c r="P5283" s="4">
        <v>4</v>
      </c>
      <c r="Q5283" t="s">
        <v>21</v>
      </c>
      <c r="R5283" s="10" t="str">
        <f t="shared" si="164"/>
        <v>28-33</v>
      </c>
      <c r="S5283">
        <f t="shared" si="165"/>
        <v>16</v>
      </c>
    </row>
    <row r="5284" spans="1:19">
      <c r="A5284" t="s">
        <v>5358</v>
      </c>
      <c r="B5284" t="s">
        <v>13</v>
      </c>
      <c r="C5284" s="4">
        <v>32</v>
      </c>
      <c r="D5284" t="s">
        <v>129</v>
      </c>
      <c r="E5284" t="s">
        <v>205</v>
      </c>
      <c r="F5284" t="s">
        <v>73</v>
      </c>
      <c r="G5284" t="s">
        <v>17</v>
      </c>
      <c r="H5284" t="s">
        <v>37</v>
      </c>
      <c r="I5284" s="9">
        <v>45745</v>
      </c>
      <c r="J5284" s="9">
        <v>45760</v>
      </c>
      <c r="K5284" s="9">
        <v>45764</v>
      </c>
      <c r="L5284" t="s">
        <v>19</v>
      </c>
      <c r="M5284" s="5"/>
      <c r="O5284" t="s">
        <v>20</v>
      </c>
      <c r="P5284" s="4">
        <v>4</v>
      </c>
      <c r="Q5284" t="s">
        <v>28</v>
      </c>
      <c r="R5284" s="10" t="str">
        <f t="shared" si="164"/>
        <v>28-33</v>
      </c>
      <c r="S5284">
        <f t="shared" si="165"/>
        <v>19</v>
      </c>
    </row>
    <row r="5285" spans="1:19">
      <c r="A5285" t="s">
        <v>5359</v>
      </c>
      <c r="B5285" t="s">
        <v>30</v>
      </c>
      <c r="C5285" s="4">
        <v>22</v>
      </c>
      <c r="D5285" t="s">
        <v>24</v>
      </c>
      <c r="E5285" t="s">
        <v>43</v>
      </c>
      <c r="F5285" t="s">
        <v>61</v>
      </c>
      <c r="G5285" t="s">
        <v>17</v>
      </c>
      <c r="H5285" t="s">
        <v>37</v>
      </c>
      <c r="I5285" s="9">
        <v>45746</v>
      </c>
      <c r="J5285" s="9">
        <v>45758</v>
      </c>
      <c r="K5285" s="9">
        <v>45770</v>
      </c>
      <c r="L5285" t="s">
        <v>19</v>
      </c>
      <c r="M5285" s="4">
        <v>59837</v>
      </c>
      <c r="N5285">
        <v>4.7</v>
      </c>
      <c r="O5285" t="s">
        <v>20</v>
      </c>
      <c r="P5285" s="5"/>
      <c r="Q5285" t="s">
        <v>28</v>
      </c>
      <c r="R5285" s="10" t="str">
        <f t="shared" si="164"/>
        <v>22-27</v>
      </c>
      <c r="S5285">
        <f t="shared" si="165"/>
        <v>24</v>
      </c>
    </row>
    <row r="5286" spans="1:19">
      <c r="A5286" t="s">
        <v>5360</v>
      </c>
      <c r="B5286" t="s">
        <v>13</v>
      </c>
      <c r="C5286" s="4">
        <v>32</v>
      </c>
      <c r="D5286" t="s">
        <v>14</v>
      </c>
      <c r="E5286" t="s">
        <v>15</v>
      </c>
      <c r="F5286" t="s">
        <v>106</v>
      </c>
      <c r="G5286" t="s">
        <v>32</v>
      </c>
      <c r="H5286" t="s">
        <v>37</v>
      </c>
      <c r="I5286" s="9">
        <v>45746</v>
      </c>
      <c r="J5286" s="9">
        <v>45763</v>
      </c>
      <c r="K5286" s="9">
        <v>45767</v>
      </c>
      <c r="L5286" t="s">
        <v>19</v>
      </c>
      <c r="M5286" s="4">
        <v>189087</v>
      </c>
      <c r="N5286">
        <v>4.3</v>
      </c>
      <c r="O5286" t="s">
        <v>45</v>
      </c>
      <c r="P5286" s="4">
        <v>5</v>
      </c>
      <c r="Q5286" t="s">
        <v>28</v>
      </c>
      <c r="R5286" s="10" t="str">
        <f t="shared" si="164"/>
        <v>28-33</v>
      </c>
      <c r="S5286">
        <f t="shared" si="165"/>
        <v>21</v>
      </c>
    </row>
    <row r="5287" spans="1:19">
      <c r="A5287" t="s">
        <v>5361</v>
      </c>
      <c r="B5287" t="s">
        <v>30</v>
      </c>
      <c r="C5287" s="4">
        <v>34</v>
      </c>
      <c r="D5287" t="s">
        <v>14</v>
      </c>
      <c r="E5287" t="s">
        <v>65</v>
      </c>
      <c r="F5287" t="s">
        <v>78</v>
      </c>
      <c r="G5287" t="s">
        <v>27</v>
      </c>
      <c r="H5287" t="s">
        <v>37</v>
      </c>
      <c r="I5287" s="9">
        <v>45746</v>
      </c>
      <c r="J5287" s="9">
        <v>45759</v>
      </c>
      <c r="K5287" s="9">
        <v>45763</v>
      </c>
      <c r="L5287" t="s">
        <v>19</v>
      </c>
      <c r="M5287" s="4">
        <v>55008</v>
      </c>
      <c r="N5287">
        <v>3.7</v>
      </c>
      <c r="O5287" t="s">
        <v>20</v>
      </c>
      <c r="P5287" s="4">
        <v>4</v>
      </c>
      <c r="Q5287" t="s">
        <v>28</v>
      </c>
      <c r="R5287" s="10" t="str">
        <f t="shared" si="164"/>
        <v>34-39</v>
      </c>
      <c r="S5287">
        <f t="shared" si="165"/>
        <v>17</v>
      </c>
    </row>
    <row r="5288" spans="1:19">
      <c r="A5288" t="s">
        <v>5362</v>
      </c>
      <c r="B5288" t="s">
        <v>23</v>
      </c>
      <c r="C5288" s="4">
        <v>54</v>
      </c>
      <c r="D5288" t="s">
        <v>14</v>
      </c>
      <c r="E5288" t="s">
        <v>15</v>
      </c>
      <c r="F5288" t="s">
        <v>26</v>
      </c>
      <c r="G5288" t="s">
        <v>17</v>
      </c>
      <c r="H5288" t="s">
        <v>67</v>
      </c>
      <c r="I5288" s="9">
        <v>45747</v>
      </c>
      <c r="J5288" s="9">
        <v>45759</v>
      </c>
      <c r="K5288" s="9">
        <v>45768</v>
      </c>
      <c r="L5288" t="s">
        <v>38</v>
      </c>
      <c r="M5288" s="5"/>
      <c r="P5288" s="4">
        <v>5</v>
      </c>
      <c r="Q5288" t="s">
        <v>28</v>
      </c>
      <c r="R5288" s="10" t="str">
        <f t="shared" si="164"/>
        <v>52-57</v>
      </c>
      <c r="S5288">
        <f t="shared" si="165"/>
        <v>21</v>
      </c>
    </row>
    <row r="5289" spans="1:19">
      <c r="A5289" t="s">
        <v>5363</v>
      </c>
      <c r="B5289" t="s">
        <v>13</v>
      </c>
      <c r="C5289" s="4">
        <v>29</v>
      </c>
      <c r="D5289" t="s">
        <v>14</v>
      </c>
      <c r="E5289" t="s">
        <v>65</v>
      </c>
      <c r="F5289" t="s">
        <v>61</v>
      </c>
      <c r="G5289" t="s">
        <v>69</v>
      </c>
      <c r="H5289" t="s">
        <v>51</v>
      </c>
      <c r="I5289" s="9">
        <v>45747</v>
      </c>
      <c r="J5289" s="9">
        <v>45760</v>
      </c>
      <c r="K5289" s="9">
        <v>45770</v>
      </c>
      <c r="L5289" t="s">
        <v>38</v>
      </c>
      <c r="M5289" s="5"/>
      <c r="P5289" s="4">
        <v>4</v>
      </c>
      <c r="Q5289" t="s">
        <v>28</v>
      </c>
      <c r="R5289" s="10" t="str">
        <f t="shared" si="164"/>
        <v>28-33</v>
      </c>
      <c r="S5289">
        <f t="shared" si="165"/>
        <v>23</v>
      </c>
    </row>
    <row r="5290" spans="1:19">
      <c r="A5290" t="s">
        <v>5364</v>
      </c>
      <c r="B5290" t="s">
        <v>13</v>
      </c>
      <c r="C5290" s="4">
        <v>34</v>
      </c>
      <c r="D5290" t="s">
        <v>14</v>
      </c>
      <c r="E5290" t="s">
        <v>15</v>
      </c>
      <c r="F5290" t="s">
        <v>125</v>
      </c>
      <c r="G5290" t="s">
        <v>27</v>
      </c>
      <c r="H5290" t="s">
        <v>37</v>
      </c>
      <c r="I5290" s="9">
        <v>45747</v>
      </c>
      <c r="J5290" s="9">
        <v>45755</v>
      </c>
      <c r="K5290" s="9">
        <v>45763</v>
      </c>
      <c r="L5290" t="s">
        <v>19</v>
      </c>
      <c r="M5290" s="4">
        <v>135601</v>
      </c>
      <c r="N5290">
        <v>3.5</v>
      </c>
      <c r="O5290" t="s">
        <v>20</v>
      </c>
      <c r="P5290" s="4">
        <v>5</v>
      </c>
      <c r="Q5290" t="s">
        <v>28</v>
      </c>
      <c r="R5290" s="10" t="str">
        <f t="shared" si="164"/>
        <v>34-39</v>
      </c>
      <c r="S5290">
        <f t="shared" si="165"/>
        <v>16</v>
      </c>
    </row>
    <row r="5291" spans="1:19">
      <c r="A5291" t="s">
        <v>5365</v>
      </c>
      <c r="B5291" t="s">
        <v>30</v>
      </c>
      <c r="C5291" s="4">
        <v>26</v>
      </c>
      <c r="D5291" t="s">
        <v>34</v>
      </c>
      <c r="E5291" t="s">
        <v>35</v>
      </c>
      <c r="F5291" t="s">
        <v>78</v>
      </c>
      <c r="G5291" t="s">
        <v>69</v>
      </c>
      <c r="H5291" t="s">
        <v>18</v>
      </c>
      <c r="I5291" s="9">
        <v>45747</v>
      </c>
      <c r="J5291" s="9">
        <v>45763</v>
      </c>
      <c r="K5291" s="9">
        <v>45767</v>
      </c>
      <c r="L5291" t="s">
        <v>19</v>
      </c>
      <c r="M5291" s="4">
        <v>52472</v>
      </c>
      <c r="N5291">
        <v>4.4000000000000004</v>
      </c>
      <c r="O5291" t="s">
        <v>20</v>
      </c>
      <c r="P5291" s="4">
        <v>3</v>
      </c>
      <c r="Q5291" t="s">
        <v>28</v>
      </c>
      <c r="R5291" s="10" t="str">
        <f t="shared" si="164"/>
        <v>22-27</v>
      </c>
      <c r="S5291">
        <f t="shared" si="165"/>
        <v>20</v>
      </c>
    </row>
    <row r="5292" spans="1:19">
      <c r="A5292" t="s">
        <v>5366</v>
      </c>
      <c r="B5292" t="s">
        <v>13</v>
      </c>
      <c r="C5292" s="4">
        <v>29</v>
      </c>
      <c r="D5292" t="s">
        <v>24</v>
      </c>
      <c r="E5292" t="s">
        <v>43</v>
      </c>
      <c r="F5292" t="s">
        <v>16</v>
      </c>
      <c r="G5292" t="s">
        <v>32</v>
      </c>
      <c r="H5292" t="s">
        <v>48</v>
      </c>
      <c r="I5292" s="9">
        <v>45748</v>
      </c>
      <c r="J5292" s="9">
        <v>45765</v>
      </c>
      <c r="K5292" s="9">
        <v>45774</v>
      </c>
      <c r="L5292" t="s">
        <v>19</v>
      </c>
      <c r="M5292" s="4">
        <v>58721</v>
      </c>
      <c r="N5292">
        <v>4</v>
      </c>
      <c r="O5292" t="s">
        <v>20</v>
      </c>
      <c r="P5292" s="4">
        <v>4</v>
      </c>
      <c r="Q5292" t="s">
        <v>28</v>
      </c>
      <c r="R5292" s="10" t="str">
        <f t="shared" si="164"/>
        <v>28-33</v>
      </c>
      <c r="S5292">
        <f t="shared" si="165"/>
        <v>26</v>
      </c>
    </row>
    <row r="5293" spans="1:19">
      <c r="A5293" t="s">
        <v>5367</v>
      </c>
      <c r="B5293" t="s">
        <v>13</v>
      </c>
      <c r="C5293" s="4">
        <v>26</v>
      </c>
      <c r="D5293" t="s">
        <v>34</v>
      </c>
      <c r="E5293" t="s">
        <v>35</v>
      </c>
      <c r="F5293" t="s">
        <v>26</v>
      </c>
      <c r="G5293" t="s">
        <v>32</v>
      </c>
      <c r="H5293" t="s">
        <v>48</v>
      </c>
      <c r="I5293" s="9">
        <v>45748</v>
      </c>
      <c r="J5293" s="9">
        <v>45766</v>
      </c>
      <c r="K5293" s="9">
        <v>45771</v>
      </c>
      <c r="L5293" t="s">
        <v>19</v>
      </c>
      <c r="M5293" s="4">
        <v>60369</v>
      </c>
      <c r="N5293">
        <v>3.9</v>
      </c>
      <c r="O5293" t="s">
        <v>45</v>
      </c>
      <c r="P5293" s="4">
        <v>2</v>
      </c>
      <c r="Q5293" t="s">
        <v>21</v>
      </c>
      <c r="R5293" s="10" t="str">
        <f t="shared" si="164"/>
        <v>22-27</v>
      </c>
      <c r="S5293">
        <f t="shared" si="165"/>
        <v>23</v>
      </c>
    </row>
    <row r="5294" spans="1:19">
      <c r="A5294" t="s">
        <v>5368</v>
      </c>
      <c r="B5294" t="s">
        <v>13</v>
      </c>
      <c r="C5294" s="4">
        <v>27</v>
      </c>
      <c r="D5294" t="s">
        <v>14</v>
      </c>
      <c r="E5294" t="s">
        <v>65</v>
      </c>
      <c r="F5294" t="s">
        <v>44</v>
      </c>
      <c r="G5294" t="s">
        <v>27</v>
      </c>
      <c r="H5294" t="s">
        <v>37</v>
      </c>
      <c r="I5294" s="9">
        <v>45748</v>
      </c>
      <c r="J5294" s="9">
        <v>45766</v>
      </c>
      <c r="K5294" s="9">
        <v>45772</v>
      </c>
      <c r="L5294" t="s">
        <v>19</v>
      </c>
      <c r="M5294" s="5"/>
      <c r="O5294" t="s">
        <v>45</v>
      </c>
      <c r="P5294" s="4">
        <v>5</v>
      </c>
      <c r="Q5294" t="s">
        <v>28</v>
      </c>
      <c r="R5294" s="10" t="str">
        <f t="shared" si="164"/>
        <v>22-27</v>
      </c>
      <c r="S5294">
        <f t="shared" si="165"/>
        <v>24</v>
      </c>
    </row>
    <row r="5295" spans="1:19">
      <c r="A5295" t="s">
        <v>5369</v>
      </c>
      <c r="B5295" t="s">
        <v>13</v>
      </c>
      <c r="C5295" s="4">
        <v>32</v>
      </c>
      <c r="D5295" t="s">
        <v>34</v>
      </c>
      <c r="E5295" t="s">
        <v>47</v>
      </c>
      <c r="F5295" t="s">
        <v>96</v>
      </c>
      <c r="G5295" t="s">
        <v>27</v>
      </c>
      <c r="H5295" t="s">
        <v>37</v>
      </c>
      <c r="I5295" s="9">
        <v>45748</v>
      </c>
      <c r="J5295" s="9">
        <v>45758</v>
      </c>
      <c r="K5295" s="9">
        <v>45765</v>
      </c>
      <c r="L5295" t="s">
        <v>19</v>
      </c>
      <c r="M5295" s="4">
        <v>35795</v>
      </c>
      <c r="N5295">
        <v>4.4000000000000004</v>
      </c>
      <c r="O5295" t="s">
        <v>45</v>
      </c>
      <c r="P5295" s="4">
        <v>5</v>
      </c>
      <c r="Q5295" t="s">
        <v>21</v>
      </c>
      <c r="R5295" s="10" t="str">
        <f t="shared" si="164"/>
        <v>28-33</v>
      </c>
      <c r="S5295">
        <f t="shared" si="165"/>
        <v>17</v>
      </c>
    </row>
    <row r="5296" spans="1:19">
      <c r="A5296" t="s">
        <v>5370</v>
      </c>
      <c r="B5296" t="s">
        <v>30</v>
      </c>
      <c r="C5296" s="4">
        <v>28</v>
      </c>
      <c r="D5296" t="s">
        <v>83</v>
      </c>
      <c r="E5296" t="s">
        <v>84</v>
      </c>
      <c r="F5296" t="s">
        <v>31</v>
      </c>
      <c r="G5296" t="s">
        <v>69</v>
      </c>
      <c r="H5296" t="s">
        <v>18</v>
      </c>
      <c r="I5296" s="9">
        <v>45749</v>
      </c>
      <c r="J5296" s="9">
        <v>45757</v>
      </c>
      <c r="K5296" s="9">
        <v>45768</v>
      </c>
      <c r="L5296" t="s">
        <v>75</v>
      </c>
      <c r="M5296" s="5"/>
      <c r="P5296" s="4">
        <v>4</v>
      </c>
      <c r="Q5296" t="s">
        <v>28</v>
      </c>
      <c r="R5296" s="10" t="str">
        <f t="shared" si="164"/>
        <v>28-33</v>
      </c>
      <c r="S5296">
        <f t="shared" si="165"/>
        <v>19</v>
      </c>
    </row>
    <row r="5297" spans="1:19">
      <c r="A5297" t="s">
        <v>5371</v>
      </c>
      <c r="B5297" t="s">
        <v>13</v>
      </c>
      <c r="C5297" s="4">
        <v>33</v>
      </c>
      <c r="D5297" t="s">
        <v>58</v>
      </c>
      <c r="E5297" t="s">
        <v>59</v>
      </c>
      <c r="F5297" t="s">
        <v>16</v>
      </c>
      <c r="G5297" t="s">
        <v>27</v>
      </c>
      <c r="H5297" t="s">
        <v>37</v>
      </c>
      <c r="I5297" s="9">
        <v>45749</v>
      </c>
      <c r="J5297" s="9">
        <v>45760</v>
      </c>
      <c r="K5297" s="9">
        <v>45766</v>
      </c>
      <c r="L5297" t="s">
        <v>38</v>
      </c>
      <c r="M5297" s="5"/>
      <c r="P5297" s="4">
        <v>4</v>
      </c>
      <c r="Q5297" t="s">
        <v>28</v>
      </c>
      <c r="R5297" s="10" t="str">
        <f t="shared" si="164"/>
        <v>28-33</v>
      </c>
      <c r="S5297">
        <f t="shared" si="165"/>
        <v>17</v>
      </c>
    </row>
    <row r="5298" spans="1:19">
      <c r="A5298" t="s">
        <v>5372</v>
      </c>
      <c r="B5298" t="s">
        <v>13</v>
      </c>
      <c r="C5298" s="4">
        <v>37</v>
      </c>
      <c r="D5298" t="s">
        <v>24</v>
      </c>
      <c r="E5298" t="s">
        <v>43</v>
      </c>
      <c r="F5298" t="s">
        <v>73</v>
      </c>
      <c r="G5298" t="s">
        <v>17</v>
      </c>
      <c r="H5298" t="s">
        <v>48</v>
      </c>
      <c r="I5298" s="9">
        <v>45750</v>
      </c>
      <c r="J5298" s="9">
        <v>45766</v>
      </c>
      <c r="K5298" s="9">
        <v>45778</v>
      </c>
      <c r="L5298" t="s">
        <v>19</v>
      </c>
      <c r="M5298" s="4">
        <v>162302</v>
      </c>
      <c r="N5298">
        <v>4.3</v>
      </c>
      <c r="O5298" t="s">
        <v>45</v>
      </c>
      <c r="P5298" s="4">
        <v>4</v>
      </c>
      <c r="Q5298" t="s">
        <v>28</v>
      </c>
      <c r="R5298" s="10" t="str">
        <f t="shared" si="164"/>
        <v>34-39</v>
      </c>
      <c r="S5298">
        <f t="shared" si="165"/>
        <v>28</v>
      </c>
    </row>
    <row r="5299" spans="1:19">
      <c r="A5299" t="s">
        <v>5373</v>
      </c>
      <c r="B5299" t="s">
        <v>30</v>
      </c>
      <c r="C5299" s="4">
        <v>36</v>
      </c>
      <c r="D5299" t="s">
        <v>14</v>
      </c>
      <c r="E5299" t="s">
        <v>15</v>
      </c>
      <c r="F5299" t="s">
        <v>50</v>
      </c>
      <c r="G5299" t="s">
        <v>32</v>
      </c>
      <c r="H5299" t="s">
        <v>37</v>
      </c>
      <c r="I5299" s="9">
        <v>45750</v>
      </c>
      <c r="J5299" s="9">
        <v>45771</v>
      </c>
      <c r="K5299" s="9">
        <v>45778</v>
      </c>
      <c r="L5299" t="s">
        <v>19</v>
      </c>
      <c r="M5299" s="4">
        <v>57117</v>
      </c>
      <c r="N5299">
        <v>4.0999999999999996</v>
      </c>
      <c r="O5299" t="s">
        <v>20</v>
      </c>
      <c r="P5299" s="4">
        <v>1</v>
      </c>
      <c r="Q5299" t="s">
        <v>28</v>
      </c>
      <c r="R5299" s="10" t="str">
        <f t="shared" si="164"/>
        <v>34-39</v>
      </c>
      <c r="S5299">
        <f t="shared" si="165"/>
        <v>28</v>
      </c>
    </row>
    <row r="5300" spans="1:19">
      <c r="A5300" t="s">
        <v>5374</v>
      </c>
      <c r="B5300" t="s">
        <v>13</v>
      </c>
      <c r="C5300" s="4">
        <v>23</v>
      </c>
      <c r="D5300" t="s">
        <v>24</v>
      </c>
      <c r="E5300" t="s">
        <v>43</v>
      </c>
      <c r="F5300" t="s">
        <v>125</v>
      </c>
      <c r="G5300" t="s">
        <v>27</v>
      </c>
      <c r="H5300" t="s">
        <v>37</v>
      </c>
      <c r="I5300" s="9">
        <v>45750</v>
      </c>
      <c r="J5300" s="9">
        <v>45771</v>
      </c>
      <c r="K5300" s="9">
        <v>45780</v>
      </c>
      <c r="L5300" t="s">
        <v>19</v>
      </c>
      <c r="M5300" s="4">
        <v>103159</v>
      </c>
      <c r="N5300">
        <v>4.2</v>
      </c>
      <c r="O5300" t="s">
        <v>20</v>
      </c>
      <c r="P5300" s="5"/>
      <c r="Q5300" t="s">
        <v>21</v>
      </c>
      <c r="R5300" s="10" t="str">
        <f t="shared" si="164"/>
        <v>22-27</v>
      </c>
      <c r="S5300">
        <f t="shared" si="165"/>
        <v>30</v>
      </c>
    </row>
    <row r="5301" spans="1:19">
      <c r="A5301" t="s">
        <v>5375</v>
      </c>
      <c r="B5301" t="s">
        <v>13</v>
      </c>
      <c r="C5301" s="4">
        <v>37</v>
      </c>
      <c r="D5301" t="s">
        <v>24</v>
      </c>
      <c r="E5301" t="s">
        <v>43</v>
      </c>
      <c r="F5301" t="s">
        <v>31</v>
      </c>
      <c r="G5301" t="s">
        <v>17</v>
      </c>
      <c r="H5301" t="s">
        <v>37</v>
      </c>
      <c r="I5301" s="9">
        <v>45751</v>
      </c>
      <c r="J5301" s="9">
        <v>45767</v>
      </c>
      <c r="K5301" s="9">
        <v>45772</v>
      </c>
      <c r="L5301" t="s">
        <v>19</v>
      </c>
      <c r="M5301" s="4">
        <v>84928</v>
      </c>
      <c r="N5301">
        <v>4</v>
      </c>
      <c r="O5301" t="s">
        <v>20</v>
      </c>
      <c r="P5301" s="4">
        <v>5</v>
      </c>
      <c r="Q5301" t="s">
        <v>63</v>
      </c>
      <c r="R5301" s="10" t="str">
        <f t="shared" si="164"/>
        <v>34-39</v>
      </c>
      <c r="S5301">
        <f t="shared" si="165"/>
        <v>21</v>
      </c>
    </row>
    <row r="5302" spans="1:19">
      <c r="A5302" t="s">
        <v>5376</v>
      </c>
      <c r="B5302" t="s">
        <v>30</v>
      </c>
      <c r="C5302" s="4">
        <v>22</v>
      </c>
      <c r="D5302" t="s">
        <v>14</v>
      </c>
      <c r="E5302" t="s">
        <v>15</v>
      </c>
      <c r="F5302" t="s">
        <v>44</v>
      </c>
      <c r="G5302" t="s">
        <v>27</v>
      </c>
      <c r="H5302" t="s">
        <v>37</v>
      </c>
      <c r="I5302" s="9">
        <v>45751</v>
      </c>
      <c r="J5302" s="9">
        <v>45772</v>
      </c>
      <c r="K5302" s="9">
        <v>45778</v>
      </c>
      <c r="L5302" t="s">
        <v>38</v>
      </c>
      <c r="M5302" s="5"/>
      <c r="P5302" s="5"/>
      <c r="Q5302" t="s">
        <v>21</v>
      </c>
      <c r="R5302" s="10" t="str">
        <f t="shared" si="164"/>
        <v>22-27</v>
      </c>
      <c r="S5302">
        <f t="shared" si="165"/>
        <v>27</v>
      </c>
    </row>
    <row r="5303" spans="1:19">
      <c r="A5303" t="s">
        <v>5377</v>
      </c>
      <c r="B5303" t="s">
        <v>13</v>
      </c>
      <c r="C5303" s="4">
        <v>25</v>
      </c>
      <c r="D5303" t="s">
        <v>34</v>
      </c>
      <c r="E5303" t="s">
        <v>35</v>
      </c>
      <c r="F5303" t="s">
        <v>96</v>
      </c>
      <c r="G5303" t="s">
        <v>17</v>
      </c>
      <c r="H5303" t="s">
        <v>18</v>
      </c>
      <c r="I5303" s="9">
        <v>45751</v>
      </c>
      <c r="J5303" s="9">
        <v>45759</v>
      </c>
      <c r="K5303" s="9">
        <v>45768</v>
      </c>
      <c r="L5303" t="s">
        <v>19</v>
      </c>
      <c r="M5303" s="4">
        <v>41040</v>
      </c>
      <c r="N5303">
        <v>4.2</v>
      </c>
      <c r="O5303" t="s">
        <v>45</v>
      </c>
      <c r="P5303" s="4">
        <v>4</v>
      </c>
      <c r="Q5303" t="s">
        <v>21</v>
      </c>
      <c r="R5303" s="10" t="str">
        <f t="shared" si="164"/>
        <v>22-27</v>
      </c>
      <c r="S5303">
        <f t="shared" si="165"/>
        <v>17</v>
      </c>
    </row>
    <row r="5304" spans="1:19">
      <c r="A5304" t="s">
        <v>5378</v>
      </c>
      <c r="B5304" t="s">
        <v>30</v>
      </c>
      <c r="C5304" s="4">
        <v>31</v>
      </c>
      <c r="D5304" t="s">
        <v>14</v>
      </c>
      <c r="E5304" t="s">
        <v>15</v>
      </c>
      <c r="F5304" t="s">
        <v>44</v>
      </c>
      <c r="G5304" t="s">
        <v>27</v>
      </c>
      <c r="H5304" t="s">
        <v>37</v>
      </c>
      <c r="I5304" s="9">
        <v>45751</v>
      </c>
      <c r="J5304" s="9">
        <v>45765</v>
      </c>
      <c r="K5304" s="9">
        <v>45771</v>
      </c>
      <c r="L5304" t="s">
        <v>19</v>
      </c>
      <c r="M5304" s="4">
        <v>80229</v>
      </c>
      <c r="N5304">
        <v>3.8</v>
      </c>
      <c r="O5304" t="s">
        <v>45</v>
      </c>
      <c r="P5304" s="4">
        <v>4</v>
      </c>
      <c r="Q5304" t="s">
        <v>21</v>
      </c>
      <c r="R5304" s="10" t="str">
        <f t="shared" si="164"/>
        <v>28-33</v>
      </c>
      <c r="S5304">
        <f t="shared" si="165"/>
        <v>20</v>
      </c>
    </row>
    <row r="5305" spans="1:19">
      <c r="A5305" t="s">
        <v>5379</v>
      </c>
      <c r="B5305" t="s">
        <v>30</v>
      </c>
      <c r="C5305" s="4">
        <v>34</v>
      </c>
      <c r="D5305" t="s">
        <v>14</v>
      </c>
      <c r="E5305" t="s">
        <v>65</v>
      </c>
      <c r="F5305" t="s">
        <v>78</v>
      </c>
      <c r="G5305" t="s">
        <v>17</v>
      </c>
      <c r="H5305" t="s">
        <v>37</v>
      </c>
      <c r="I5305" s="9">
        <v>45751</v>
      </c>
      <c r="J5305" s="9">
        <v>45764</v>
      </c>
      <c r="K5305" s="9">
        <v>45775</v>
      </c>
      <c r="L5305" t="s">
        <v>19</v>
      </c>
      <c r="M5305" s="4">
        <v>58356</v>
      </c>
      <c r="N5305">
        <v>4.3</v>
      </c>
      <c r="O5305" t="s">
        <v>20</v>
      </c>
      <c r="P5305" s="4">
        <v>4</v>
      </c>
      <c r="Q5305" t="s">
        <v>28</v>
      </c>
      <c r="R5305" s="10" t="str">
        <f t="shared" si="164"/>
        <v>34-39</v>
      </c>
      <c r="S5305">
        <f t="shared" si="165"/>
        <v>24</v>
      </c>
    </row>
    <row r="5306" spans="1:19">
      <c r="A5306" t="s">
        <v>5380</v>
      </c>
      <c r="B5306" t="s">
        <v>13</v>
      </c>
      <c r="C5306" s="4">
        <v>26</v>
      </c>
      <c r="D5306" t="s">
        <v>40</v>
      </c>
      <c r="E5306" t="s">
        <v>41</v>
      </c>
      <c r="F5306" t="s">
        <v>61</v>
      </c>
      <c r="G5306" t="s">
        <v>69</v>
      </c>
      <c r="H5306" t="s">
        <v>48</v>
      </c>
      <c r="I5306" s="9">
        <v>45752</v>
      </c>
      <c r="J5306" s="9">
        <v>45763</v>
      </c>
      <c r="K5306" s="9">
        <v>45769</v>
      </c>
      <c r="L5306" t="s">
        <v>19</v>
      </c>
      <c r="M5306" s="4">
        <v>51434</v>
      </c>
      <c r="N5306">
        <v>4.0999999999999996</v>
      </c>
      <c r="O5306" t="s">
        <v>20</v>
      </c>
      <c r="P5306" s="4">
        <v>3</v>
      </c>
      <c r="Q5306" t="s">
        <v>28</v>
      </c>
      <c r="R5306" s="10" t="str">
        <f t="shared" si="164"/>
        <v>22-27</v>
      </c>
      <c r="S5306">
        <f t="shared" si="165"/>
        <v>17</v>
      </c>
    </row>
    <row r="5307" spans="1:19">
      <c r="A5307" t="s">
        <v>5381</v>
      </c>
      <c r="B5307" t="s">
        <v>13</v>
      </c>
      <c r="C5307" s="4">
        <v>31</v>
      </c>
      <c r="D5307" t="s">
        <v>14</v>
      </c>
      <c r="E5307" t="s">
        <v>15</v>
      </c>
      <c r="F5307" t="s">
        <v>44</v>
      </c>
      <c r="G5307" t="s">
        <v>27</v>
      </c>
      <c r="H5307" t="s">
        <v>37</v>
      </c>
      <c r="I5307" s="9">
        <v>45753</v>
      </c>
      <c r="J5307" s="9">
        <v>45764</v>
      </c>
      <c r="K5307" s="9">
        <v>45776</v>
      </c>
      <c r="L5307" t="s">
        <v>19</v>
      </c>
      <c r="M5307" s="4">
        <v>80075</v>
      </c>
      <c r="N5307">
        <v>4.3</v>
      </c>
      <c r="O5307" t="s">
        <v>45</v>
      </c>
      <c r="P5307" s="4">
        <v>4</v>
      </c>
      <c r="Q5307" t="s">
        <v>28</v>
      </c>
      <c r="R5307" s="10" t="str">
        <f t="shared" si="164"/>
        <v>28-33</v>
      </c>
      <c r="S5307">
        <f t="shared" si="165"/>
        <v>23</v>
      </c>
    </row>
    <row r="5308" spans="1:19">
      <c r="A5308" t="s">
        <v>5382</v>
      </c>
      <c r="B5308" t="s">
        <v>13</v>
      </c>
      <c r="C5308" s="4">
        <v>31</v>
      </c>
      <c r="D5308" t="s">
        <v>24</v>
      </c>
      <c r="E5308" t="s">
        <v>43</v>
      </c>
      <c r="F5308" t="s">
        <v>44</v>
      </c>
      <c r="G5308" t="s">
        <v>17</v>
      </c>
      <c r="H5308" t="s">
        <v>37</v>
      </c>
      <c r="I5308" s="9">
        <v>45753</v>
      </c>
      <c r="J5308" s="9">
        <v>45771</v>
      </c>
      <c r="K5308" s="9">
        <v>45777</v>
      </c>
      <c r="L5308" t="s">
        <v>19</v>
      </c>
      <c r="M5308" s="4">
        <v>77550</v>
      </c>
      <c r="N5308">
        <v>4</v>
      </c>
      <c r="O5308" t="s">
        <v>20</v>
      </c>
      <c r="P5308" s="4">
        <v>3</v>
      </c>
      <c r="Q5308" t="s">
        <v>28</v>
      </c>
      <c r="R5308" s="10" t="str">
        <f t="shared" si="164"/>
        <v>28-33</v>
      </c>
      <c r="S5308">
        <f t="shared" si="165"/>
        <v>24</v>
      </c>
    </row>
    <row r="5309" spans="1:19">
      <c r="A5309" t="s">
        <v>5383</v>
      </c>
      <c r="B5309" t="s">
        <v>13</v>
      </c>
      <c r="C5309" s="4">
        <v>29</v>
      </c>
      <c r="D5309" t="s">
        <v>14</v>
      </c>
      <c r="E5309" t="s">
        <v>65</v>
      </c>
      <c r="F5309" t="s">
        <v>78</v>
      </c>
      <c r="G5309" t="s">
        <v>17</v>
      </c>
      <c r="H5309" t="s">
        <v>37</v>
      </c>
      <c r="I5309" s="9">
        <v>45753</v>
      </c>
      <c r="J5309" s="9">
        <v>45775</v>
      </c>
      <c r="K5309" s="9">
        <v>45786</v>
      </c>
      <c r="L5309" t="s">
        <v>19</v>
      </c>
      <c r="M5309" s="4">
        <v>55135</v>
      </c>
      <c r="N5309">
        <v>4</v>
      </c>
      <c r="O5309" t="s">
        <v>45</v>
      </c>
      <c r="P5309" s="4">
        <v>4</v>
      </c>
      <c r="Q5309" t="s">
        <v>28</v>
      </c>
      <c r="R5309" s="10" t="str">
        <f t="shared" si="164"/>
        <v>28-33</v>
      </c>
      <c r="S5309">
        <f t="shared" si="165"/>
        <v>33</v>
      </c>
    </row>
    <row r="5310" spans="1:19">
      <c r="A5310" t="s">
        <v>5384</v>
      </c>
      <c r="B5310" t="s">
        <v>30</v>
      </c>
      <c r="C5310" s="4">
        <v>30</v>
      </c>
      <c r="D5310" t="s">
        <v>34</v>
      </c>
      <c r="E5310" t="s">
        <v>47</v>
      </c>
      <c r="F5310" t="s">
        <v>36</v>
      </c>
      <c r="G5310" t="s">
        <v>27</v>
      </c>
      <c r="H5310" t="s">
        <v>37</v>
      </c>
      <c r="I5310" s="9">
        <v>45753</v>
      </c>
      <c r="J5310" s="9">
        <v>45764</v>
      </c>
      <c r="K5310" s="9">
        <v>45768</v>
      </c>
      <c r="L5310" t="s">
        <v>56</v>
      </c>
      <c r="M5310" s="5"/>
      <c r="P5310" s="4">
        <v>5</v>
      </c>
      <c r="Q5310" t="s">
        <v>28</v>
      </c>
      <c r="R5310" s="10" t="str">
        <f t="shared" si="164"/>
        <v>28-33</v>
      </c>
      <c r="S5310">
        <f t="shared" si="165"/>
        <v>15</v>
      </c>
    </row>
    <row r="5311" spans="1:19">
      <c r="A5311" t="s">
        <v>5385</v>
      </c>
      <c r="B5311" t="s">
        <v>30</v>
      </c>
      <c r="C5311" s="4">
        <v>24</v>
      </c>
      <c r="D5311" t="s">
        <v>24</v>
      </c>
      <c r="E5311" t="s">
        <v>25</v>
      </c>
      <c r="F5311" t="s">
        <v>61</v>
      </c>
      <c r="G5311" t="s">
        <v>17</v>
      </c>
      <c r="H5311" t="s">
        <v>18</v>
      </c>
      <c r="I5311" s="9">
        <v>45754</v>
      </c>
      <c r="J5311" s="9">
        <v>45774</v>
      </c>
      <c r="K5311" s="9">
        <v>45778</v>
      </c>
      <c r="L5311" t="s">
        <v>19</v>
      </c>
      <c r="M5311" s="4">
        <v>52204</v>
      </c>
      <c r="N5311">
        <v>4.5</v>
      </c>
      <c r="O5311" t="s">
        <v>20</v>
      </c>
      <c r="P5311" s="5"/>
      <c r="Q5311" t="s">
        <v>28</v>
      </c>
      <c r="R5311" s="10" t="str">
        <f t="shared" si="164"/>
        <v>22-27</v>
      </c>
      <c r="S5311">
        <f t="shared" si="165"/>
        <v>24</v>
      </c>
    </row>
    <row r="5312" spans="1:19">
      <c r="A5312" t="s">
        <v>5386</v>
      </c>
      <c r="B5312" t="s">
        <v>13</v>
      </c>
      <c r="C5312" s="4">
        <v>30</v>
      </c>
      <c r="D5312" t="s">
        <v>34</v>
      </c>
      <c r="E5312" t="s">
        <v>35</v>
      </c>
      <c r="F5312" t="s">
        <v>50</v>
      </c>
      <c r="G5312" t="s">
        <v>69</v>
      </c>
      <c r="H5312" t="s">
        <v>37</v>
      </c>
      <c r="I5312" s="9">
        <v>45754</v>
      </c>
      <c r="J5312" s="9">
        <v>45763</v>
      </c>
      <c r="K5312" s="9">
        <v>45775</v>
      </c>
      <c r="L5312" t="s">
        <v>75</v>
      </c>
      <c r="M5312" s="5"/>
      <c r="P5312" s="4">
        <v>4</v>
      </c>
      <c r="Q5312" t="s">
        <v>28</v>
      </c>
      <c r="R5312" s="10" t="str">
        <f t="shared" si="164"/>
        <v>28-33</v>
      </c>
      <c r="S5312">
        <f t="shared" si="165"/>
        <v>21</v>
      </c>
    </row>
    <row r="5313" spans="1:19">
      <c r="A5313" t="s">
        <v>5387</v>
      </c>
      <c r="B5313" t="s">
        <v>30</v>
      </c>
      <c r="C5313" s="4">
        <v>31</v>
      </c>
      <c r="D5313" t="s">
        <v>24</v>
      </c>
      <c r="E5313" t="s">
        <v>43</v>
      </c>
      <c r="F5313" t="s">
        <v>106</v>
      </c>
      <c r="G5313" t="s">
        <v>66</v>
      </c>
      <c r="H5313" t="s">
        <v>18</v>
      </c>
      <c r="I5313" s="9">
        <v>45754</v>
      </c>
      <c r="J5313" s="9">
        <v>45767</v>
      </c>
      <c r="K5313" s="9">
        <v>45772</v>
      </c>
      <c r="L5313" t="s">
        <v>19</v>
      </c>
      <c r="M5313" s="4">
        <v>186294</v>
      </c>
      <c r="N5313">
        <v>4.5999999999999996</v>
      </c>
      <c r="O5313" t="s">
        <v>20</v>
      </c>
      <c r="P5313" s="4">
        <v>4</v>
      </c>
      <c r="Q5313" t="s">
        <v>28</v>
      </c>
      <c r="R5313" s="10" t="str">
        <f t="shared" si="164"/>
        <v>28-33</v>
      </c>
      <c r="S5313">
        <f t="shared" si="165"/>
        <v>18</v>
      </c>
    </row>
    <row r="5314" spans="1:19">
      <c r="A5314" t="s">
        <v>5388</v>
      </c>
      <c r="B5314" t="s">
        <v>23</v>
      </c>
      <c r="C5314" s="4">
        <v>53</v>
      </c>
      <c r="D5314" t="s">
        <v>14</v>
      </c>
      <c r="E5314" t="s">
        <v>65</v>
      </c>
      <c r="F5314" t="s">
        <v>16</v>
      </c>
      <c r="G5314" t="s">
        <v>27</v>
      </c>
      <c r="H5314" t="s">
        <v>18</v>
      </c>
      <c r="I5314" s="9">
        <v>45754</v>
      </c>
      <c r="J5314" s="9">
        <v>45765</v>
      </c>
      <c r="K5314" s="9">
        <v>45773</v>
      </c>
      <c r="L5314" t="s">
        <v>145</v>
      </c>
      <c r="M5314" s="5"/>
      <c r="P5314" s="4">
        <v>5</v>
      </c>
      <c r="Q5314" t="s">
        <v>28</v>
      </c>
      <c r="R5314" s="10" t="str">
        <f t="shared" si="164"/>
        <v>52-57</v>
      </c>
      <c r="S5314">
        <f t="shared" si="165"/>
        <v>19</v>
      </c>
    </row>
    <row r="5315" spans="1:19">
      <c r="A5315" t="s">
        <v>5389</v>
      </c>
      <c r="B5315" t="s">
        <v>23</v>
      </c>
      <c r="C5315" s="4">
        <v>31</v>
      </c>
      <c r="D5315" t="s">
        <v>24</v>
      </c>
      <c r="E5315" t="s">
        <v>43</v>
      </c>
      <c r="F5315" t="s">
        <v>31</v>
      </c>
      <c r="G5315" t="s">
        <v>32</v>
      </c>
      <c r="H5315" t="s">
        <v>18</v>
      </c>
      <c r="I5315" s="9">
        <v>45755</v>
      </c>
      <c r="J5315" s="9">
        <v>45773</v>
      </c>
      <c r="K5315" s="9">
        <v>45781</v>
      </c>
      <c r="L5315" t="s">
        <v>56</v>
      </c>
      <c r="M5315" s="5"/>
      <c r="P5315" s="4">
        <v>4</v>
      </c>
      <c r="Q5315" t="s">
        <v>28</v>
      </c>
      <c r="R5315" s="10" t="str">
        <f t="shared" ref="R5315:R5378" si="166">IF(AND(C5315&gt;=22,C5315&lt;=27),"22-27",
 IF(AND(C5315&gt;=28,C5315&lt;=33),"28-33",
 IF(AND(C5315&gt;=34,C5315&lt;=39),"34-39",
 IF(AND(C5315&gt;=40,C5315&lt;=45),"40-45",
 IF(AND(C5315&gt;=46,C5315&lt;=51),"46-51",
 IF(AND(C5315&gt;=52,C5315&lt;=57),"52-57","Other"))))))</f>
        <v>28-33</v>
      </c>
      <c r="S5315">
        <f t="shared" ref="S5315:S5378" si="167">K5315-I5315</f>
        <v>26</v>
      </c>
    </row>
    <row r="5316" spans="1:19">
      <c r="A5316" t="s">
        <v>5390</v>
      </c>
      <c r="B5316" t="s">
        <v>13</v>
      </c>
      <c r="C5316" s="4">
        <v>27</v>
      </c>
      <c r="D5316" t="s">
        <v>14</v>
      </c>
      <c r="E5316" t="s">
        <v>15</v>
      </c>
      <c r="F5316" t="s">
        <v>96</v>
      </c>
      <c r="G5316" t="s">
        <v>17</v>
      </c>
      <c r="H5316" t="s">
        <v>67</v>
      </c>
      <c r="I5316" s="9">
        <v>45755</v>
      </c>
      <c r="J5316" s="9">
        <v>45770</v>
      </c>
      <c r="K5316" s="9">
        <v>45775</v>
      </c>
      <c r="L5316" t="s">
        <v>19</v>
      </c>
      <c r="M5316" s="4">
        <v>36488</v>
      </c>
      <c r="N5316">
        <v>4.7</v>
      </c>
      <c r="O5316" t="s">
        <v>20</v>
      </c>
      <c r="P5316" s="4">
        <v>5</v>
      </c>
      <c r="Q5316" t="s">
        <v>28</v>
      </c>
      <c r="R5316" s="10" t="str">
        <f t="shared" si="166"/>
        <v>22-27</v>
      </c>
      <c r="S5316">
        <f t="shared" si="167"/>
        <v>20</v>
      </c>
    </row>
    <row r="5317" spans="1:19">
      <c r="A5317" t="s">
        <v>5391</v>
      </c>
      <c r="B5317" t="s">
        <v>13</v>
      </c>
      <c r="C5317" s="4">
        <v>34</v>
      </c>
      <c r="D5317" t="s">
        <v>129</v>
      </c>
      <c r="E5317" t="s">
        <v>205</v>
      </c>
      <c r="F5317" t="s">
        <v>31</v>
      </c>
      <c r="G5317" t="s">
        <v>66</v>
      </c>
      <c r="H5317" t="s">
        <v>37</v>
      </c>
      <c r="I5317" s="9">
        <v>45755</v>
      </c>
      <c r="J5317" s="9">
        <v>45774</v>
      </c>
      <c r="K5317" s="9">
        <v>45783</v>
      </c>
      <c r="L5317" t="s">
        <v>145</v>
      </c>
      <c r="M5317" s="5"/>
      <c r="P5317" s="4">
        <v>4</v>
      </c>
      <c r="Q5317" t="s">
        <v>21</v>
      </c>
      <c r="R5317" s="10" t="str">
        <f t="shared" si="166"/>
        <v>34-39</v>
      </c>
      <c r="S5317">
        <f t="shared" si="167"/>
        <v>28</v>
      </c>
    </row>
    <row r="5318" spans="1:19">
      <c r="A5318" t="s">
        <v>5392</v>
      </c>
      <c r="B5318" t="s">
        <v>13</v>
      </c>
      <c r="C5318" s="4">
        <v>23</v>
      </c>
      <c r="D5318" t="s">
        <v>58</v>
      </c>
      <c r="E5318" t="s">
        <v>111</v>
      </c>
      <c r="F5318" t="s">
        <v>78</v>
      </c>
      <c r="G5318" t="s">
        <v>27</v>
      </c>
      <c r="H5318" t="s">
        <v>18</v>
      </c>
      <c r="I5318" s="9">
        <v>45755</v>
      </c>
      <c r="J5318" s="9">
        <v>45774</v>
      </c>
      <c r="K5318" s="9">
        <v>45780</v>
      </c>
      <c r="L5318" t="s">
        <v>38</v>
      </c>
      <c r="M5318" s="5"/>
      <c r="P5318" s="5"/>
      <c r="Q5318" t="s">
        <v>28</v>
      </c>
      <c r="R5318" s="10" t="str">
        <f t="shared" si="166"/>
        <v>22-27</v>
      </c>
      <c r="S5318">
        <f t="shared" si="167"/>
        <v>25</v>
      </c>
    </row>
    <row r="5319" spans="1:19">
      <c r="A5319" t="s">
        <v>5393</v>
      </c>
      <c r="B5319" t="s">
        <v>23</v>
      </c>
      <c r="C5319" s="4">
        <v>25</v>
      </c>
      <c r="D5319" t="s">
        <v>40</v>
      </c>
      <c r="E5319" t="s">
        <v>41</v>
      </c>
      <c r="F5319" t="s">
        <v>61</v>
      </c>
      <c r="G5319" t="s">
        <v>32</v>
      </c>
      <c r="H5319" t="s">
        <v>48</v>
      </c>
      <c r="I5319" s="9">
        <v>45755</v>
      </c>
      <c r="J5319" s="9">
        <v>45770</v>
      </c>
      <c r="K5319" s="9">
        <v>45782</v>
      </c>
      <c r="L5319" t="s">
        <v>56</v>
      </c>
      <c r="M5319" s="5"/>
      <c r="P5319" s="5"/>
      <c r="Q5319" t="s">
        <v>28</v>
      </c>
      <c r="R5319" s="10" t="str">
        <f t="shared" si="166"/>
        <v>22-27</v>
      </c>
      <c r="S5319">
        <f t="shared" si="167"/>
        <v>27</v>
      </c>
    </row>
    <row r="5320" spans="1:19">
      <c r="A5320" t="s">
        <v>5394</v>
      </c>
      <c r="B5320" t="s">
        <v>13</v>
      </c>
      <c r="C5320" s="4">
        <v>28</v>
      </c>
      <c r="D5320" t="s">
        <v>24</v>
      </c>
      <c r="E5320" t="s">
        <v>43</v>
      </c>
      <c r="F5320" t="s">
        <v>44</v>
      </c>
      <c r="G5320" t="s">
        <v>69</v>
      </c>
      <c r="H5320" t="s">
        <v>67</v>
      </c>
      <c r="I5320" s="9">
        <v>45756</v>
      </c>
      <c r="J5320" s="9">
        <v>45773</v>
      </c>
      <c r="K5320" s="9">
        <v>45779</v>
      </c>
      <c r="L5320" t="s">
        <v>38</v>
      </c>
      <c r="M5320" s="5"/>
      <c r="P5320" s="5"/>
      <c r="Q5320" t="s">
        <v>28</v>
      </c>
      <c r="R5320" s="10" t="str">
        <f t="shared" si="166"/>
        <v>28-33</v>
      </c>
      <c r="S5320">
        <f t="shared" si="167"/>
        <v>23</v>
      </c>
    </row>
    <row r="5321" spans="1:19">
      <c r="A5321" t="s">
        <v>5395</v>
      </c>
      <c r="B5321" t="s">
        <v>13</v>
      </c>
      <c r="C5321" s="4">
        <v>25</v>
      </c>
      <c r="D5321" t="s">
        <v>14</v>
      </c>
      <c r="E5321" t="s">
        <v>15</v>
      </c>
      <c r="F5321" t="s">
        <v>61</v>
      </c>
      <c r="G5321" t="s">
        <v>69</v>
      </c>
      <c r="H5321" t="s">
        <v>18</v>
      </c>
      <c r="I5321" s="9">
        <v>45756</v>
      </c>
      <c r="J5321" s="9">
        <v>45775</v>
      </c>
      <c r="K5321" s="9">
        <v>45780</v>
      </c>
      <c r="L5321" t="s">
        <v>19</v>
      </c>
      <c r="M5321" s="4">
        <v>56391</v>
      </c>
      <c r="N5321">
        <v>4.5</v>
      </c>
      <c r="O5321" t="s">
        <v>20</v>
      </c>
      <c r="P5321" s="4">
        <v>5</v>
      </c>
      <c r="Q5321" t="s">
        <v>28</v>
      </c>
      <c r="R5321" s="10" t="str">
        <f t="shared" si="166"/>
        <v>22-27</v>
      </c>
      <c r="S5321">
        <f t="shared" si="167"/>
        <v>24</v>
      </c>
    </row>
    <row r="5322" spans="1:19">
      <c r="A5322" t="s">
        <v>5396</v>
      </c>
      <c r="B5322" t="s">
        <v>13</v>
      </c>
      <c r="C5322" s="4">
        <v>38</v>
      </c>
      <c r="D5322" t="s">
        <v>129</v>
      </c>
      <c r="E5322" t="s">
        <v>205</v>
      </c>
      <c r="F5322" t="s">
        <v>78</v>
      </c>
      <c r="G5322" t="s">
        <v>17</v>
      </c>
      <c r="H5322" t="s">
        <v>37</v>
      </c>
      <c r="I5322" s="9">
        <v>45756</v>
      </c>
      <c r="J5322" s="9">
        <v>45769</v>
      </c>
      <c r="K5322" s="9">
        <v>45780</v>
      </c>
      <c r="L5322" t="s">
        <v>38</v>
      </c>
      <c r="M5322" s="5"/>
      <c r="P5322" s="4">
        <v>2</v>
      </c>
      <c r="Q5322" t="s">
        <v>28</v>
      </c>
      <c r="R5322" s="10" t="str">
        <f t="shared" si="166"/>
        <v>34-39</v>
      </c>
      <c r="S5322">
        <f t="shared" si="167"/>
        <v>24</v>
      </c>
    </row>
    <row r="5323" spans="1:19">
      <c r="A5323" t="s">
        <v>5397</v>
      </c>
      <c r="B5323" t="s">
        <v>13</v>
      </c>
      <c r="C5323" s="4">
        <v>22</v>
      </c>
      <c r="D5323" t="s">
        <v>34</v>
      </c>
      <c r="E5323" t="s">
        <v>47</v>
      </c>
      <c r="F5323" t="s">
        <v>31</v>
      </c>
      <c r="G5323" t="s">
        <v>27</v>
      </c>
      <c r="H5323" t="s">
        <v>37</v>
      </c>
      <c r="I5323" s="9">
        <v>45756</v>
      </c>
      <c r="J5323" s="9">
        <v>45777</v>
      </c>
      <c r="K5323" s="9">
        <v>45784</v>
      </c>
      <c r="L5323" t="s">
        <v>38</v>
      </c>
      <c r="M5323" s="5"/>
      <c r="P5323" s="4">
        <v>4</v>
      </c>
      <c r="Q5323" t="s">
        <v>28</v>
      </c>
      <c r="R5323" s="10" t="str">
        <f t="shared" si="166"/>
        <v>22-27</v>
      </c>
      <c r="S5323">
        <f t="shared" si="167"/>
        <v>28</v>
      </c>
    </row>
    <row r="5324" spans="1:19">
      <c r="A5324" t="s">
        <v>5398</v>
      </c>
      <c r="B5324" t="s">
        <v>13</v>
      </c>
      <c r="C5324" s="4">
        <v>35</v>
      </c>
      <c r="D5324" t="s">
        <v>58</v>
      </c>
      <c r="E5324" t="s">
        <v>111</v>
      </c>
      <c r="F5324" t="s">
        <v>36</v>
      </c>
      <c r="G5324" t="s">
        <v>17</v>
      </c>
      <c r="H5324" t="s">
        <v>37</v>
      </c>
      <c r="I5324" s="9">
        <v>45757</v>
      </c>
      <c r="J5324" s="9">
        <v>45774</v>
      </c>
      <c r="K5324" s="9">
        <v>45780</v>
      </c>
      <c r="L5324" t="s">
        <v>19</v>
      </c>
      <c r="M5324" s="4">
        <v>59779</v>
      </c>
      <c r="N5324">
        <v>4.7</v>
      </c>
      <c r="O5324" t="s">
        <v>20</v>
      </c>
      <c r="P5324" s="4">
        <v>1</v>
      </c>
      <c r="Q5324" t="s">
        <v>28</v>
      </c>
      <c r="R5324" s="10" t="str">
        <f t="shared" si="166"/>
        <v>34-39</v>
      </c>
      <c r="S5324">
        <f t="shared" si="167"/>
        <v>23</v>
      </c>
    </row>
    <row r="5325" spans="1:19">
      <c r="A5325" t="s">
        <v>5399</v>
      </c>
      <c r="B5325" t="s">
        <v>23</v>
      </c>
      <c r="C5325" s="4">
        <v>30</v>
      </c>
      <c r="D5325" t="s">
        <v>14</v>
      </c>
      <c r="E5325" t="s">
        <v>15</v>
      </c>
      <c r="F5325" t="s">
        <v>78</v>
      </c>
      <c r="G5325" t="s">
        <v>27</v>
      </c>
      <c r="H5325" t="s">
        <v>51</v>
      </c>
      <c r="I5325" s="9">
        <v>45757</v>
      </c>
      <c r="J5325" s="9">
        <v>45774</v>
      </c>
      <c r="K5325" s="9">
        <v>45783</v>
      </c>
      <c r="L5325" t="s">
        <v>38</v>
      </c>
      <c r="M5325" s="5"/>
      <c r="P5325" s="4">
        <v>4</v>
      </c>
      <c r="Q5325" t="s">
        <v>28</v>
      </c>
      <c r="R5325" s="10" t="str">
        <f t="shared" si="166"/>
        <v>28-33</v>
      </c>
      <c r="S5325">
        <f t="shared" si="167"/>
        <v>26</v>
      </c>
    </row>
    <row r="5326" spans="1:19">
      <c r="A5326" t="s">
        <v>5400</v>
      </c>
      <c r="B5326" t="s">
        <v>13</v>
      </c>
      <c r="C5326" s="4">
        <v>39</v>
      </c>
      <c r="D5326" t="s">
        <v>34</v>
      </c>
      <c r="E5326" t="s">
        <v>35</v>
      </c>
      <c r="F5326" t="s">
        <v>44</v>
      </c>
      <c r="G5326" t="s">
        <v>17</v>
      </c>
      <c r="H5326" t="s">
        <v>18</v>
      </c>
      <c r="I5326" s="9">
        <v>45757</v>
      </c>
      <c r="J5326" s="9">
        <v>45770</v>
      </c>
      <c r="K5326" s="9">
        <v>45781</v>
      </c>
      <c r="L5326" t="s">
        <v>19</v>
      </c>
      <c r="M5326" s="4">
        <v>72754</v>
      </c>
      <c r="N5326">
        <v>5</v>
      </c>
      <c r="O5326" t="s">
        <v>20</v>
      </c>
      <c r="P5326" s="4">
        <v>4</v>
      </c>
      <c r="Q5326" t="s">
        <v>28</v>
      </c>
      <c r="R5326" s="10" t="str">
        <f t="shared" si="166"/>
        <v>34-39</v>
      </c>
      <c r="S5326">
        <f t="shared" si="167"/>
        <v>24</v>
      </c>
    </row>
    <row r="5327" spans="1:19">
      <c r="A5327" t="s">
        <v>5401</v>
      </c>
      <c r="B5327" t="s">
        <v>13</v>
      </c>
      <c r="C5327" s="4">
        <v>37</v>
      </c>
      <c r="D5327" t="s">
        <v>34</v>
      </c>
      <c r="E5327" t="s">
        <v>35</v>
      </c>
      <c r="F5327" t="s">
        <v>16</v>
      </c>
      <c r="G5327" t="s">
        <v>17</v>
      </c>
      <c r="H5327" t="s">
        <v>18</v>
      </c>
      <c r="I5327" s="9">
        <v>45757</v>
      </c>
      <c r="J5327" s="9">
        <v>45774</v>
      </c>
      <c r="K5327" s="9">
        <v>45786</v>
      </c>
      <c r="L5327" t="s">
        <v>56</v>
      </c>
      <c r="M5327" s="5"/>
      <c r="P5327" s="4">
        <v>4</v>
      </c>
      <c r="Q5327" t="s">
        <v>28</v>
      </c>
      <c r="R5327" s="10" t="str">
        <f t="shared" si="166"/>
        <v>34-39</v>
      </c>
      <c r="S5327">
        <f t="shared" si="167"/>
        <v>29</v>
      </c>
    </row>
    <row r="5328" spans="1:19">
      <c r="A5328" t="s">
        <v>5402</v>
      </c>
      <c r="B5328" t="s">
        <v>13</v>
      </c>
      <c r="C5328" s="4">
        <v>34</v>
      </c>
      <c r="D5328" t="s">
        <v>24</v>
      </c>
      <c r="E5328" t="s">
        <v>43</v>
      </c>
      <c r="F5328" t="s">
        <v>78</v>
      </c>
      <c r="G5328" t="s">
        <v>27</v>
      </c>
      <c r="H5328" t="s">
        <v>18</v>
      </c>
      <c r="I5328" s="9">
        <v>45757</v>
      </c>
      <c r="J5328" s="9">
        <v>45769</v>
      </c>
      <c r="K5328" s="9">
        <v>45779</v>
      </c>
      <c r="L5328" t="s">
        <v>75</v>
      </c>
      <c r="M5328" s="5"/>
      <c r="P5328" s="4">
        <v>5</v>
      </c>
      <c r="Q5328" t="s">
        <v>28</v>
      </c>
      <c r="R5328" s="10" t="str">
        <f t="shared" si="166"/>
        <v>34-39</v>
      </c>
      <c r="S5328">
        <f t="shared" si="167"/>
        <v>22</v>
      </c>
    </row>
    <row r="5329" spans="1:19">
      <c r="A5329" t="s">
        <v>5403</v>
      </c>
      <c r="B5329" t="s">
        <v>13</v>
      </c>
      <c r="C5329" s="4">
        <v>27</v>
      </c>
      <c r="D5329" t="s">
        <v>14</v>
      </c>
      <c r="E5329" t="s">
        <v>15</v>
      </c>
      <c r="F5329" t="s">
        <v>36</v>
      </c>
      <c r="G5329" t="s">
        <v>27</v>
      </c>
      <c r="H5329" t="s">
        <v>37</v>
      </c>
      <c r="I5329" s="9">
        <v>45758</v>
      </c>
      <c r="J5329" s="9">
        <v>45772</v>
      </c>
      <c r="K5329" s="9">
        <v>45783</v>
      </c>
      <c r="L5329" t="s">
        <v>19</v>
      </c>
      <c r="M5329" s="4">
        <v>57032</v>
      </c>
      <c r="N5329">
        <v>5</v>
      </c>
      <c r="O5329" t="s">
        <v>20</v>
      </c>
      <c r="P5329" s="5"/>
      <c r="Q5329" t="s">
        <v>28</v>
      </c>
      <c r="R5329" s="10" t="str">
        <f t="shared" si="166"/>
        <v>22-27</v>
      </c>
      <c r="S5329">
        <f t="shared" si="167"/>
        <v>25</v>
      </c>
    </row>
    <row r="5330" spans="1:19">
      <c r="A5330" t="s">
        <v>5404</v>
      </c>
      <c r="B5330" t="s">
        <v>13</v>
      </c>
      <c r="C5330" s="4">
        <v>26</v>
      </c>
      <c r="D5330" t="s">
        <v>14</v>
      </c>
      <c r="E5330" t="s">
        <v>15</v>
      </c>
      <c r="F5330" t="s">
        <v>61</v>
      </c>
      <c r="G5330" t="s">
        <v>27</v>
      </c>
      <c r="H5330" t="s">
        <v>37</v>
      </c>
      <c r="I5330" s="9">
        <v>45758</v>
      </c>
      <c r="J5330" s="9">
        <v>45771</v>
      </c>
      <c r="K5330" s="9">
        <v>45776</v>
      </c>
      <c r="L5330" t="s">
        <v>56</v>
      </c>
      <c r="M5330" s="5"/>
      <c r="P5330" s="4">
        <v>4</v>
      </c>
      <c r="Q5330" t="s">
        <v>28</v>
      </c>
      <c r="R5330" s="10" t="str">
        <f t="shared" si="166"/>
        <v>22-27</v>
      </c>
      <c r="S5330">
        <f t="shared" si="167"/>
        <v>18</v>
      </c>
    </row>
    <row r="5331" spans="1:19">
      <c r="A5331" t="s">
        <v>5405</v>
      </c>
      <c r="B5331" t="s">
        <v>13</v>
      </c>
      <c r="C5331" s="4">
        <v>22</v>
      </c>
      <c r="D5331" t="s">
        <v>14</v>
      </c>
      <c r="E5331" t="s">
        <v>15</v>
      </c>
      <c r="F5331" t="s">
        <v>61</v>
      </c>
      <c r="G5331" t="s">
        <v>27</v>
      </c>
      <c r="H5331" t="s">
        <v>67</v>
      </c>
      <c r="I5331" s="9">
        <v>45758</v>
      </c>
      <c r="J5331" s="9">
        <v>45768</v>
      </c>
      <c r="K5331" s="9">
        <v>45780</v>
      </c>
      <c r="L5331" t="s">
        <v>19</v>
      </c>
      <c r="M5331" s="4">
        <v>52247</v>
      </c>
      <c r="N5331">
        <v>3.8</v>
      </c>
      <c r="O5331" t="s">
        <v>20</v>
      </c>
      <c r="P5331" s="4">
        <v>4</v>
      </c>
      <c r="Q5331" t="s">
        <v>21</v>
      </c>
      <c r="R5331" s="10" t="str">
        <f t="shared" si="166"/>
        <v>22-27</v>
      </c>
      <c r="S5331">
        <f t="shared" si="167"/>
        <v>22</v>
      </c>
    </row>
    <row r="5332" spans="1:19">
      <c r="A5332" t="s">
        <v>5406</v>
      </c>
      <c r="B5332" t="s">
        <v>13</v>
      </c>
      <c r="C5332" s="4">
        <v>35</v>
      </c>
      <c r="D5332" t="s">
        <v>58</v>
      </c>
      <c r="E5332" t="s">
        <v>59</v>
      </c>
      <c r="F5332" t="s">
        <v>53</v>
      </c>
      <c r="G5332" t="s">
        <v>17</v>
      </c>
      <c r="H5332" t="s">
        <v>48</v>
      </c>
      <c r="I5332" s="9">
        <v>45758</v>
      </c>
      <c r="J5332" s="9">
        <v>45767</v>
      </c>
      <c r="K5332" s="9">
        <v>45772</v>
      </c>
      <c r="L5332" t="s">
        <v>19</v>
      </c>
      <c r="M5332" s="4">
        <v>84024</v>
      </c>
      <c r="N5332">
        <v>4.8</v>
      </c>
      <c r="O5332" t="s">
        <v>20</v>
      </c>
      <c r="P5332" s="4">
        <v>4</v>
      </c>
      <c r="Q5332" t="s">
        <v>28</v>
      </c>
      <c r="R5332" s="10" t="str">
        <f t="shared" si="166"/>
        <v>34-39</v>
      </c>
      <c r="S5332">
        <f t="shared" si="167"/>
        <v>14</v>
      </c>
    </row>
    <row r="5333" spans="1:19">
      <c r="A5333" t="s">
        <v>5407</v>
      </c>
      <c r="B5333" t="s">
        <v>13</v>
      </c>
      <c r="C5333" s="4">
        <v>22</v>
      </c>
      <c r="D5333" t="s">
        <v>14</v>
      </c>
      <c r="E5333" t="s">
        <v>15</v>
      </c>
      <c r="F5333" t="s">
        <v>78</v>
      </c>
      <c r="G5333" t="s">
        <v>27</v>
      </c>
      <c r="H5333" t="s">
        <v>18</v>
      </c>
      <c r="I5333" s="9">
        <v>45758</v>
      </c>
      <c r="J5333" s="9">
        <v>45773</v>
      </c>
      <c r="K5333" s="9">
        <v>45782</v>
      </c>
      <c r="L5333" t="s">
        <v>19</v>
      </c>
      <c r="M5333" s="4">
        <v>64911</v>
      </c>
      <c r="N5333">
        <v>4.2</v>
      </c>
      <c r="O5333" t="s">
        <v>20</v>
      </c>
      <c r="P5333" s="4">
        <v>5</v>
      </c>
      <c r="Q5333" t="s">
        <v>28</v>
      </c>
      <c r="R5333" s="10" t="str">
        <f t="shared" si="166"/>
        <v>22-27</v>
      </c>
      <c r="S5333">
        <f t="shared" si="167"/>
        <v>24</v>
      </c>
    </row>
    <row r="5334" spans="1:19">
      <c r="A5334" t="s">
        <v>5408</v>
      </c>
      <c r="B5334" t="s">
        <v>13</v>
      </c>
      <c r="C5334" s="4">
        <v>26</v>
      </c>
      <c r="D5334" t="s">
        <v>14</v>
      </c>
      <c r="E5334" t="s">
        <v>15</v>
      </c>
      <c r="F5334" t="s">
        <v>96</v>
      </c>
      <c r="G5334" t="s">
        <v>32</v>
      </c>
      <c r="H5334" t="s">
        <v>37</v>
      </c>
      <c r="I5334" s="9">
        <v>45758</v>
      </c>
      <c r="J5334" s="9">
        <v>45780</v>
      </c>
      <c r="K5334" s="9">
        <v>45787</v>
      </c>
      <c r="L5334" t="s">
        <v>38</v>
      </c>
      <c r="M5334" s="5"/>
      <c r="P5334" s="4">
        <v>4</v>
      </c>
      <c r="Q5334" t="s">
        <v>28</v>
      </c>
      <c r="R5334" s="10" t="str">
        <f t="shared" si="166"/>
        <v>22-27</v>
      </c>
      <c r="S5334">
        <f t="shared" si="167"/>
        <v>29</v>
      </c>
    </row>
    <row r="5335" spans="1:19">
      <c r="A5335" t="s">
        <v>5409</v>
      </c>
      <c r="B5335" t="s">
        <v>13</v>
      </c>
      <c r="C5335" s="4">
        <v>27</v>
      </c>
      <c r="D5335" t="s">
        <v>14</v>
      </c>
      <c r="E5335" t="s">
        <v>15</v>
      </c>
      <c r="F5335" t="s">
        <v>44</v>
      </c>
      <c r="G5335" t="s">
        <v>17</v>
      </c>
      <c r="H5335" t="s">
        <v>18</v>
      </c>
      <c r="I5335" s="9">
        <v>45759</v>
      </c>
      <c r="J5335" s="9">
        <v>45779</v>
      </c>
      <c r="K5335" s="9">
        <v>45788</v>
      </c>
      <c r="L5335" t="s">
        <v>19</v>
      </c>
      <c r="M5335" s="4">
        <v>67392</v>
      </c>
      <c r="N5335">
        <v>3.8</v>
      </c>
      <c r="O5335" t="s">
        <v>20</v>
      </c>
      <c r="P5335" s="5"/>
      <c r="Q5335" t="s">
        <v>63</v>
      </c>
      <c r="R5335" s="10" t="str">
        <f t="shared" si="166"/>
        <v>22-27</v>
      </c>
      <c r="S5335">
        <f t="shared" si="167"/>
        <v>29</v>
      </c>
    </row>
    <row r="5336" spans="1:19">
      <c r="A5336" t="s">
        <v>5410</v>
      </c>
      <c r="B5336" t="s">
        <v>23</v>
      </c>
      <c r="C5336" s="4">
        <v>27</v>
      </c>
      <c r="D5336" t="s">
        <v>14</v>
      </c>
      <c r="E5336" t="s">
        <v>65</v>
      </c>
      <c r="F5336" t="s">
        <v>16</v>
      </c>
      <c r="G5336" t="s">
        <v>32</v>
      </c>
      <c r="H5336" t="s">
        <v>37</v>
      </c>
      <c r="I5336" s="9">
        <v>45759</v>
      </c>
      <c r="J5336" s="9">
        <v>45781</v>
      </c>
      <c r="K5336" s="9">
        <v>45787</v>
      </c>
      <c r="L5336" t="s">
        <v>38</v>
      </c>
      <c r="M5336" s="5"/>
      <c r="P5336" s="4">
        <v>5</v>
      </c>
      <c r="Q5336" t="s">
        <v>28</v>
      </c>
      <c r="R5336" s="10" t="str">
        <f t="shared" si="166"/>
        <v>22-27</v>
      </c>
      <c r="S5336">
        <f t="shared" si="167"/>
        <v>28</v>
      </c>
    </row>
    <row r="5337" spans="1:19">
      <c r="A5337" t="s">
        <v>5411</v>
      </c>
      <c r="B5337" t="s">
        <v>23</v>
      </c>
      <c r="C5337" s="4">
        <v>33</v>
      </c>
      <c r="D5337" t="s">
        <v>14</v>
      </c>
      <c r="E5337" t="s">
        <v>15</v>
      </c>
      <c r="F5337" t="s">
        <v>44</v>
      </c>
      <c r="G5337" t="s">
        <v>27</v>
      </c>
      <c r="H5337" t="s">
        <v>37</v>
      </c>
      <c r="I5337" s="9">
        <v>45759</v>
      </c>
      <c r="J5337" s="9">
        <v>45767</v>
      </c>
      <c r="K5337" s="9">
        <v>45774</v>
      </c>
      <c r="L5337" t="s">
        <v>56</v>
      </c>
      <c r="M5337" s="5"/>
      <c r="P5337" s="4">
        <v>4</v>
      </c>
      <c r="Q5337" t="s">
        <v>28</v>
      </c>
      <c r="R5337" s="10" t="str">
        <f t="shared" si="166"/>
        <v>28-33</v>
      </c>
      <c r="S5337">
        <f t="shared" si="167"/>
        <v>15</v>
      </c>
    </row>
    <row r="5338" spans="1:19">
      <c r="A5338" t="s">
        <v>5412</v>
      </c>
      <c r="B5338" t="s">
        <v>13</v>
      </c>
      <c r="C5338" s="4">
        <v>50</v>
      </c>
      <c r="D5338" t="s">
        <v>58</v>
      </c>
      <c r="E5338" t="s">
        <v>59</v>
      </c>
      <c r="F5338" t="s">
        <v>96</v>
      </c>
      <c r="G5338" t="s">
        <v>32</v>
      </c>
      <c r="H5338" t="s">
        <v>37</v>
      </c>
      <c r="I5338" s="9">
        <v>45759</v>
      </c>
      <c r="J5338" s="9">
        <v>45774</v>
      </c>
      <c r="K5338" s="9">
        <v>45785</v>
      </c>
      <c r="L5338" t="s">
        <v>19</v>
      </c>
      <c r="M5338" s="4">
        <v>52604</v>
      </c>
      <c r="N5338">
        <v>3.8</v>
      </c>
      <c r="O5338" t="s">
        <v>20</v>
      </c>
      <c r="P5338" s="4">
        <v>4</v>
      </c>
      <c r="Q5338" t="s">
        <v>28</v>
      </c>
      <c r="R5338" s="10" t="str">
        <f t="shared" si="166"/>
        <v>46-51</v>
      </c>
      <c r="S5338">
        <f t="shared" si="167"/>
        <v>26</v>
      </c>
    </row>
    <row r="5339" spans="1:19">
      <c r="A5339" t="s">
        <v>5413</v>
      </c>
      <c r="B5339" t="s">
        <v>13</v>
      </c>
      <c r="C5339" s="4">
        <v>23</v>
      </c>
      <c r="D5339" t="s">
        <v>14</v>
      </c>
      <c r="E5339" t="s">
        <v>15</v>
      </c>
      <c r="F5339" t="s">
        <v>61</v>
      </c>
      <c r="G5339" t="s">
        <v>66</v>
      </c>
      <c r="H5339" t="s">
        <v>18</v>
      </c>
      <c r="I5339" s="9">
        <v>45759</v>
      </c>
      <c r="J5339" s="9">
        <v>45770</v>
      </c>
      <c r="K5339" s="9">
        <v>45777</v>
      </c>
      <c r="L5339" t="s">
        <v>19</v>
      </c>
      <c r="M5339" s="4">
        <v>48777</v>
      </c>
      <c r="N5339">
        <v>4.0999999999999996</v>
      </c>
      <c r="O5339" t="s">
        <v>20</v>
      </c>
      <c r="P5339" s="4">
        <v>4</v>
      </c>
      <c r="Q5339" t="s">
        <v>28</v>
      </c>
      <c r="R5339" s="10" t="str">
        <f t="shared" si="166"/>
        <v>22-27</v>
      </c>
      <c r="S5339">
        <f t="shared" si="167"/>
        <v>18</v>
      </c>
    </row>
    <row r="5340" spans="1:19">
      <c r="A5340" t="s">
        <v>5414</v>
      </c>
      <c r="B5340" t="s">
        <v>23</v>
      </c>
      <c r="C5340" s="4">
        <v>25</v>
      </c>
      <c r="D5340" t="s">
        <v>40</v>
      </c>
      <c r="E5340" t="s">
        <v>41</v>
      </c>
      <c r="F5340" t="s">
        <v>61</v>
      </c>
      <c r="G5340" t="s">
        <v>27</v>
      </c>
      <c r="H5340" t="s">
        <v>37</v>
      </c>
      <c r="I5340" s="9">
        <v>45760</v>
      </c>
      <c r="J5340" s="9">
        <v>45782</v>
      </c>
      <c r="K5340" s="9">
        <v>45792</v>
      </c>
      <c r="L5340" t="s">
        <v>19</v>
      </c>
      <c r="M5340" s="4">
        <v>54682</v>
      </c>
      <c r="N5340">
        <v>4</v>
      </c>
      <c r="O5340" t="s">
        <v>20</v>
      </c>
      <c r="P5340" s="4">
        <v>4</v>
      </c>
      <c r="Q5340" t="s">
        <v>28</v>
      </c>
      <c r="R5340" s="10" t="str">
        <f t="shared" si="166"/>
        <v>22-27</v>
      </c>
      <c r="S5340">
        <f t="shared" si="167"/>
        <v>32</v>
      </c>
    </row>
    <row r="5341" spans="1:19">
      <c r="A5341" t="s">
        <v>5415</v>
      </c>
      <c r="B5341" t="s">
        <v>13</v>
      </c>
      <c r="C5341" s="4">
        <v>38</v>
      </c>
      <c r="D5341" t="s">
        <v>34</v>
      </c>
      <c r="E5341" t="s">
        <v>35</v>
      </c>
      <c r="F5341" t="s">
        <v>106</v>
      </c>
      <c r="G5341" t="s">
        <v>27</v>
      </c>
      <c r="H5341" t="s">
        <v>37</v>
      </c>
      <c r="I5341" s="9">
        <v>45760</v>
      </c>
      <c r="J5341" s="9">
        <v>45768</v>
      </c>
      <c r="K5341" s="9">
        <v>45772</v>
      </c>
      <c r="L5341" t="s">
        <v>19</v>
      </c>
      <c r="M5341" s="4">
        <v>201002</v>
      </c>
      <c r="N5341">
        <v>3.6</v>
      </c>
      <c r="O5341" t="s">
        <v>20</v>
      </c>
      <c r="P5341" s="4">
        <v>5</v>
      </c>
      <c r="Q5341" t="s">
        <v>28</v>
      </c>
      <c r="R5341" s="10" t="str">
        <f t="shared" si="166"/>
        <v>34-39</v>
      </c>
      <c r="S5341">
        <f t="shared" si="167"/>
        <v>12</v>
      </c>
    </row>
    <row r="5342" spans="1:19">
      <c r="A5342" t="s">
        <v>5416</v>
      </c>
      <c r="B5342" t="s">
        <v>30</v>
      </c>
      <c r="C5342" s="4">
        <v>26</v>
      </c>
      <c r="D5342" t="s">
        <v>34</v>
      </c>
      <c r="E5342" t="s">
        <v>35</v>
      </c>
      <c r="F5342" t="s">
        <v>50</v>
      </c>
      <c r="G5342" t="s">
        <v>17</v>
      </c>
      <c r="H5342" t="s">
        <v>48</v>
      </c>
      <c r="I5342" s="9">
        <v>45760</v>
      </c>
      <c r="J5342" s="9">
        <v>45778</v>
      </c>
      <c r="K5342" s="9">
        <v>45787</v>
      </c>
      <c r="L5342" t="s">
        <v>75</v>
      </c>
      <c r="M5342" s="5"/>
      <c r="P5342" s="4">
        <v>4</v>
      </c>
      <c r="Q5342" t="s">
        <v>28</v>
      </c>
      <c r="R5342" s="10" t="str">
        <f t="shared" si="166"/>
        <v>22-27</v>
      </c>
      <c r="S5342">
        <f t="shared" si="167"/>
        <v>27</v>
      </c>
    </row>
    <row r="5343" spans="1:19">
      <c r="A5343" t="s">
        <v>5417</v>
      </c>
      <c r="B5343" t="s">
        <v>23</v>
      </c>
      <c r="C5343" s="4">
        <v>51</v>
      </c>
      <c r="D5343" t="s">
        <v>40</v>
      </c>
      <c r="E5343" t="s">
        <v>41</v>
      </c>
      <c r="F5343" t="s">
        <v>50</v>
      </c>
      <c r="G5343" t="s">
        <v>17</v>
      </c>
      <c r="H5343" t="s">
        <v>51</v>
      </c>
      <c r="I5343" s="9">
        <v>45760</v>
      </c>
      <c r="J5343" s="9">
        <v>45771</v>
      </c>
      <c r="K5343" s="9">
        <v>45775</v>
      </c>
      <c r="L5343" t="s">
        <v>19</v>
      </c>
      <c r="M5343" s="5"/>
      <c r="O5343" t="s">
        <v>20</v>
      </c>
      <c r="P5343" s="5"/>
      <c r="Q5343" t="s">
        <v>28</v>
      </c>
      <c r="R5343" s="10" t="str">
        <f t="shared" si="166"/>
        <v>46-51</v>
      </c>
      <c r="S5343">
        <f t="shared" si="167"/>
        <v>15</v>
      </c>
    </row>
    <row r="5344" spans="1:19">
      <c r="A5344" t="s">
        <v>5418</v>
      </c>
      <c r="B5344" t="s">
        <v>13</v>
      </c>
      <c r="C5344" s="4">
        <v>40</v>
      </c>
      <c r="D5344" t="s">
        <v>24</v>
      </c>
      <c r="E5344" t="s">
        <v>43</v>
      </c>
      <c r="F5344" t="s">
        <v>50</v>
      </c>
      <c r="G5344" t="s">
        <v>27</v>
      </c>
      <c r="H5344" t="s">
        <v>37</v>
      </c>
      <c r="I5344" s="9">
        <v>45761</v>
      </c>
      <c r="J5344" s="9">
        <v>45780</v>
      </c>
      <c r="K5344" s="9">
        <v>45791</v>
      </c>
      <c r="L5344" t="s">
        <v>38</v>
      </c>
      <c r="M5344" s="5"/>
      <c r="P5344" s="5"/>
      <c r="Q5344" t="s">
        <v>21</v>
      </c>
      <c r="R5344" s="10" t="str">
        <f t="shared" si="166"/>
        <v>40-45</v>
      </c>
      <c r="S5344">
        <f t="shared" si="167"/>
        <v>30</v>
      </c>
    </row>
    <row r="5345" spans="1:19">
      <c r="A5345" t="s">
        <v>5419</v>
      </c>
      <c r="B5345" t="s">
        <v>13</v>
      </c>
      <c r="C5345" s="4">
        <v>33</v>
      </c>
      <c r="D5345" t="s">
        <v>14</v>
      </c>
      <c r="E5345" t="s">
        <v>15</v>
      </c>
      <c r="F5345" t="s">
        <v>61</v>
      </c>
      <c r="G5345" t="s">
        <v>69</v>
      </c>
      <c r="H5345" t="s">
        <v>37</v>
      </c>
      <c r="I5345" s="9">
        <v>45761</v>
      </c>
      <c r="J5345" s="9">
        <v>45772</v>
      </c>
      <c r="K5345" s="9">
        <v>45777</v>
      </c>
      <c r="L5345" t="s">
        <v>56</v>
      </c>
      <c r="M5345" s="5"/>
      <c r="P5345" s="4">
        <v>4</v>
      </c>
      <c r="Q5345" t="s">
        <v>28</v>
      </c>
      <c r="R5345" s="10" t="str">
        <f t="shared" si="166"/>
        <v>28-33</v>
      </c>
      <c r="S5345">
        <f t="shared" si="167"/>
        <v>16</v>
      </c>
    </row>
    <row r="5346" spans="1:19">
      <c r="A5346" t="s">
        <v>5420</v>
      </c>
      <c r="B5346" t="s">
        <v>23</v>
      </c>
      <c r="C5346" s="4">
        <v>24</v>
      </c>
      <c r="D5346" t="s">
        <v>24</v>
      </c>
      <c r="E5346" t="s">
        <v>43</v>
      </c>
      <c r="F5346" t="s">
        <v>44</v>
      </c>
      <c r="G5346" t="s">
        <v>17</v>
      </c>
      <c r="H5346" t="s">
        <v>48</v>
      </c>
      <c r="I5346" s="9">
        <v>45761</v>
      </c>
      <c r="J5346" s="9">
        <v>45776</v>
      </c>
      <c r="K5346" s="9">
        <v>45788</v>
      </c>
      <c r="L5346" t="s">
        <v>19</v>
      </c>
      <c r="M5346" s="4">
        <v>55171</v>
      </c>
      <c r="N5346">
        <v>3.6</v>
      </c>
      <c r="O5346" t="s">
        <v>20</v>
      </c>
      <c r="P5346" s="4">
        <v>5</v>
      </c>
      <c r="Q5346" t="s">
        <v>28</v>
      </c>
      <c r="R5346" s="10" t="str">
        <f t="shared" si="166"/>
        <v>22-27</v>
      </c>
      <c r="S5346">
        <f t="shared" si="167"/>
        <v>27</v>
      </c>
    </row>
    <row r="5347" spans="1:19">
      <c r="A5347" t="s">
        <v>5421</v>
      </c>
      <c r="B5347" t="s">
        <v>13</v>
      </c>
      <c r="C5347" s="4">
        <v>30</v>
      </c>
      <c r="D5347" t="s">
        <v>24</v>
      </c>
      <c r="E5347" t="s">
        <v>43</v>
      </c>
      <c r="F5347" t="s">
        <v>53</v>
      </c>
      <c r="G5347" t="s">
        <v>32</v>
      </c>
      <c r="H5347" t="s">
        <v>48</v>
      </c>
      <c r="I5347" s="9">
        <v>45762</v>
      </c>
      <c r="J5347" s="9">
        <v>45779</v>
      </c>
      <c r="K5347" s="9">
        <v>45784</v>
      </c>
      <c r="L5347" t="s">
        <v>19</v>
      </c>
      <c r="M5347" s="4">
        <v>75960</v>
      </c>
      <c r="N5347">
        <v>4.5</v>
      </c>
      <c r="O5347" t="s">
        <v>20</v>
      </c>
      <c r="P5347" s="4">
        <v>5</v>
      </c>
      <c r="Q5347" t="s">
        <v>28</v>
      </c>
      <c r="R5347" s="10" t="str">
        <f t="shared" si="166"/>
        <v>28-33</v>
      </c>
      <c r="S5347">
        <f t="shared" si="167"/>
        <v>22</v>
      </c>
    </row>
    <row r="5348" spans="1:19">
      <c r="A5348" t="s">
        <v>5422</v>
      </c>
      <c r="B5348" t="s">
        <v>13</v>
      </c>
      <c r="C5348" s="4">
        <v>24</v>
      </c>
      <c r="D5348" t="s">
        <v>34</v>
      </c>
      <c r="E5348" t="s">
        <v>47</v>
      </c>
      <c r="F5348" t="s">
        <v>96</v>
      </c>
      <c r="G5348" t="s">
        <v>27</v>
      </c>
      <c r="H5348" t="s">
        <v>18</v>
      </c>
      <c r="I5348" s="9">
        <v>45762</v>
      </c>
      <c r="J5348" s="9">
        <v>45773</v>
      </c>
      <c r="K5348" s="9">
        <v>45782</v>
      </c>
      <c r="L5348" t="s">
        <v>19</v>
      </c>
      <c r="M5348" s="4">
        <v>57908</v>
      </c>
      <c r="N5348">
        <v>4</v>
      </c>
      <c r="O5348" t="s">
        <v>20</v>
      </c>
      <c r="P5348" s="4">
        <v>4</v>
      </c>
      <c r="Q5348" t="s">
        <v>28</v>
      </c>
      <c r="R5348" s="10" t="str">
        <f t="shared" si="166"/>
        <v>22-27</v>
      </c>
      <c r="S5348">
        <f t="shared" si="167"/>
        <v>20</v>
      </c>
    </row>
    <row r="5349" spans="1:19">
      <c r="A5349" t="s">
        <v>5423</v>
      </c>
      <c r="B5349" t="s">
        <v>13</v>
      </c>
      <c r="C5349" s="4">
        <v>23</v>
      </c>
      <c r="D5349" t="s">
        <v>24</v>
      </c>
      <c r="E5349" t="s">
        <v>25</v>
      </c>
      <c r="F5349" t="s">
        <v>96</v>
      </c>
      <c r="G5349" t="s">
        <v>27</v>
      </c>
      <c r="H5349" t="s">
        <v>18</v>
      </c>
      <c r="I5349" s="9">
        <v>45762</v>
      </c>
      <c r="J5349" s="9">
        <v>45773</v>
      </c>
      <c r="K5349" s="9">
        <v>45785</v>
      </c>
      <c r="L5349" t="s">
        <v>38</v>
      </c>
      <c r="M5349" s="5"/>
      <c r="P5349" s="4">
        <v>4</v>
      </c>
      <c r="Q5349" t="s">
        <v>28</v>
      </c>
      <c r="R5349" s="10" t="str">
        <f t="shared" si="166"/>
        <v>22-27</v>
      </c>
      <c r="S5349">
        <f t="shared" si="167"/>
        <v>23</v>
      </c>
    </row>
    <row r="5350" spans="1:19">
      <c r="A5350" t="s">
        <v>5424</v>
      </c>
      <c r="B5350" t="s">
        <v>13</v>
      </c>
      <c r="C5350" s="4">
        <v>35</v>
      </c>
      <c r="D5350" t="s">
        <v>24</v>
      </c>
      <c r="E5350" t="s">
        <v>43</v>
      </c>
      <c r="F5350" t="s">
        <v>93</v>
      </c>
      <c r="G5350" t="s">
        <v>27</v>
      </c>
      <c r="H5350" t="s">
        <v>37</v>
      </c>
      <c r="I5350" s="9">
        <v>45762</v>
      </c>
      <c r="J5350" s="9">
        <v>45777</v>
      </c>
      <c r="K5350" s="9">
        <v>45789</v>
      </c>
      <c r="L5350" t="s">
        <v>19</v>
      </c>
      <c r="M5350" s="4">
        <v>155377</v>
      </c>
      <c r="N5350">
        <v>4.3</v>
      </c>
      <c r="O5350" t="s">
        <v>20</v>
      </c>
      <c r="P5350" s="4">
        <v>5</v>
      </c>
      <c r="Q5350" t="s">
        <v>21</v>
      </c>
      <c r="R5350" s="10" t="str">
        <f t="shared" si="166"/>
        <v>34-39</v>
      </c>
      <c r="S5350">
        <f t="shared" si="167"/>
        <v>27</v>
      </c>
    </row>
    <row r="5351" spans="1:19">
      <c r="A5351" t="s">
        <v>5425</v>
      </c>
      <c r="B5351" t="s">
        <v>30</v>
      </c>
      <c r="C5351" s="4">
        <v>35</v>
      </c>
      <c r="D5351" t="s">
        <v>58</v>
      </c>
      <c r="E5351" t="s">
        <v>59</v>
      </c>
      <c r="F5351" t="s">
        <v>44</v>
      </c>
      <c r="G5351" t="s">
        <v>27</v>
      </c>
      <c r="H5351" t="s">
        <v>48</v>
      </c>
      <c r="I5351" s="9">
        <v>45763</v>
      </c>
      <c r="J5351" s="9">
        <v>45782</v>
      </c>
      <c r="K5351" s="9">
        <v>45794</v>
      </c>
      <c r="L5351" t="s">
        <v>19</v>
      </c>
      <c r="M5351" s="4">
        <v>64451</v>
      </c>
      <c r="N5351">
        <v>4.9000000000000004</v>
      </c>
      <c r="O5351" t="s">
        <v>20</v>
      </c>
      <c r="P5351" s="4">
        <v>5</v>
      </c>
      <c r="Q5351" t="s">
        <v>21</v>
      </c>
      <c r="R5351" s="10" t="str">
        <f t="shared" si="166"/>
        <v>34-39</v>
      </c>
      <c r="S5351">
        <f t="shared" si="167"/>
        <v>31</v>
      </c>
    </row>
    <row r="5352" spans="1:19">
      <c r="A5352" t="s">
        <v>5426</v>
      </c>
      <c r="B5352" t="s">
        <v>30</v>
      </c>
      <c r="C5352" s="4">
        <v>35</v>
      </c>
      <c r="D5352" t="s">
        <v>14</v>
      </c>
      <c r="E5352" t="s">
        <v>15</v>
      </c>
      <c r="F5352" t="s">
        <v>16</v>
      </c>
      <c r="G5352" t="s">
        <v>66</v>
      </c>
      <c r="H5352" t="s">
        <v>48</v>
      </c>
      <c r="I5352" s="9">
        <v>45763</v>
      </c>
      <c r="J5352" s="9">
        <v>45783</v>
      </c>
      <c r="K5352" s="9">
        <v>45793</v>
      </c>
      <c r="L5352" t="s">
        <v>19</v>
      </c>
      <c r="M5352" s="5"/>
      <c r="O5352" t="s">
        <v>20</v>
      </c>
      <c r="P5352" s="4">
        <v>4</v>
      </c>
      <c r="Q5352" t="s">
        <v>28</v>
      </c>
      <c r="R5352" s="10" t="str">
        <f t="shared" si="166"/>
        <v>34-39</v>
      </c>
      <c r="S5352">
        <f t="shared" si="167"/>
        <v>30</v>
      </c>
    </row>
    <row r="5353" spans="1:19">
      <c r="A5353" t="s">
        <v>5427</v>
      </c>
      <c r="B5353" t="s">
        <v>23</v>
      </c>
      <c r="C5353" s="4">
        <v>29</v>
      </c>
      <c r="D5353" t="s">
        <v>80</v>
      </c>
      <c r="E5353" t="s">
        <v>81</v>
      </c>
      <c r="F5353" t="s">
        <v>16</v>
      </c>
      <c r="G5353" t="s">
        <v>17</v>
      </c>
      <c r="H5353" t="s">
        <v>18</v>
      </c>
      <c r="I5353" s="9">
        <v>45763</v>
      </c>
      <c r="J5353" s="9">
        <v>45784</v>
      </c>
      <c r="K5353" s="9">
        <v>45796</v>
      </c>
      <c r="L5353" t="s">
        <v>19</v>
      </c>
      <c r="M5353" s="4">
        <v>58456</v>
      </c>
      <c r="N5353">
        <v>4.7</v>
      </c>
      <c r="O5353" t="s">
        <v>20</v>
      </c>
      <c r="P5353" s="4">
        <v>4</v>
      </c>
      <c r="Q5353" t="s">
        <v>28</v>
      </c>
      <c r="R5353" s="10" t="str">
        <f t="shared" si="166"/>
        <v>28-33</v>
      </c>
      <c r="S5353">
        <f t="shared" si="167"/>
        <v>33</v>
      </c>
    </row>
    <row r="5354" spans="1:19">
      <c r="A5354" t="s">
        <v>5428</v>
      </c>
      <c r="B5354" t="s">
        <v>13</v>
      </c>
      <c r="C5354" s="4">
        <v>34</v>
      </c>
      <c r="D5354" t="s">
        <v>58</v>
      </c>
      <c r="E5354" t="s">
        <v>111</v>
      </c>
      <c r="F5354" t="s">
        <v>16</v>
      </c>
      <c r="G5354" t="s">
        <v>32</v>
      </c>
      <c r="H5354" t="s">
        <v>51</v>
      </c>
      <c r="I5354" s="9">
        <v>45763</v>
      </c>
      <c r="J5354" s="9">
        <v>45776</v>
      </c>
      <c r="K5354" s="9">
        <v>45783</v>
      </c>
      <c r="L5354" t="s">
        <v>19</v>
      </c>
      <c r="M5354" s="4">
        <v>45258</v>
      </c>
      <c r="N5354">
        <v>3.7</v>
      </c>
      <c r="O5354" t="s">
        <v>20</v>
      </c>
      <c r="P5354" s="4">
        <v>4</v>
      </c>
      <c r="Q5354" t="s">
        <v>28</v>
      </c>
      <c r="R5354" s="10" t="str">
        <f t="shared" si="166"/>
        <v>34-39</v>
      </c>
      <c r="S5354">
        <f t="shared" si="167"/>
        <v>20</v>
      </c>
    </row>
    <row r="5355" spans="1:19">
      <c r="A5355" t="s">
        <v>5429</v>
      </c>
      <c r="B5355" t="s">
        <v>13</v>
      </c>
      <c r="C5355" s="4">
        <v>25</v>
      </c>
      <c r="D5355" t="s">
        <v>83</v>
      </c>
      <c r="E5355" t="s">
        <v>84</v>
      </c>
      <c r="F5355" t="s">
        <v>53</v>
      </c>
      <c r="G5355" t="s">
        <v>66</v>
      </c>
      <c r="H5355" t="s">
        <v>37</v>
      </c>
      <c r="I5355" s="9">
        <v>45763</v>
      </c>
      <c r="J5355" s="9">
        <v>45783</v>
      </c>
      <c r="K5355" s="9">
        <v>45791</v>
      </c>
      <c r="L5355" t="s">
        <v>19</v>
      </c>
      <c r="M5355" s="4">
        <v>59871</v>
      </c>
      <c r="N5355">
        <v>4.3</v>
      </c>
      <c r="O5355" t="s">
        <v>45</v>
      </c>
      <c r="P5355" s="4">
        <v>2</v>
      </c>
      <c r="Q5355" t="s">
        <v>28</v>
      </c>
      <c r="R5355" s="10" t="str">
        <f t="shared" si="166"/>
        <v>22-27</v>
      </c>
      <c r="S5355">
        <f t="shared" si="167"/>
        <v>28</v>
      </c>
    </row>
    <row r="5356" spans="1:19">
      <c r="A5356" t="s">
        <v>5430</v>
      </c>
      <c r="B5356" t="s">
        <v>13</v>
      </c>
      <c r="C5356" s="4">
        <v>30</v>
      </c>
      <c r="D5356" t="s">
        <v>83</v>
      </c>
      <c r="E5356" t="s">
        <v>84</v>
      </c>
      <c r="F5356" t="s">
        <v>53</v>
      </c>
      <c r="G5356" t="s">
        <v>27</v>
      </c>
      <c r="H5356" t="s">
        <v>37</v>
      </c>
      <c r="I5356" s="9">
        <v>45763</v>
      </c>
      <c r="J5356" s="9">
        <v>45782</v>
      </c>
      <c r="K5356" s="9">
        <v>45791</v>
      </c>
      <c r="L5356" t="s">
        <v>19</v>
      </c>
      <c r="M5356" s="4">
        <v>72907</v>
      </c>
      <c r="N5356">
        <v>3.7</v>
      </c>
      <c r="O5356" t="s">
        <v>20</v>
      </c>
      <c r="P5356" s="4">
        <v>4</v>
      </c>
      <c r="Q5356" t="s">
        <v>28</v>
      </c>
      <c r="R5356" s="10" t="str">
        <f t="shared" si="166"/>
        <v>28-33</v>
      </c>
      <c r="S5356">
        <f t="shared" si="167"/>
        <v>28</v>
      </c>
    </row>
    <row r="5357" spans="1:19">
      <c r="A5357" t="s">
        <v>5431</v>
      </c>
      <c r="B5357" t="s">
        <v>13</v>
      </c>
      <c r="C5357" s="4">
        <v>40</v>
      </c>
      <c r="D5357" t="s">
        <v>14</v>
      </c>
      <c r="E5357" t="s">
        <v>15</v>
      </c>
      <c r="F5357" t="s">
        <v>78</v>
      </c>
      <c r="G5357" t="s">
        <v>27</v>
      </c>
      <c r="H5357" t="s">
        <v>37</v>
      </c>
      <c r="I5357" s="9">
        <v>45764</v>
      </c>
      <c r="J5357" s="9">
        <v>45778</v>
      </c>
      <c r="K5357" s="9">
        <v>45784</v>
      </c>
      <c r="L5357" t="s">
        <v>19</v>
      </c>
      <c r="M5357" s="4">
        <v>58606</v>
      </c>
      <c r="N5357">
        <v>4.2</v>
      </c>
      <c r="O5357" t="s">
        <v>20</v>
      </c>
      <c r="P5357" s="4">
        <v>4</v>
      </c>
      <c r="Q5357" t="s">
        <v>21</v>
      </c>
      <c r="R5357" s="10" t="str">
        <f t="shared" si="166"/>
        <v>40-45</v>
      </c>
      <c r="S5357">
        <f t="shared" si="167"/>
        <v>20</v>
      </c>
    </row>
    <row r="5358" spans="1:19">
      <c r="A5358" t="s">
        <v>5432</v>
      </c>
      <c r="B5358" t="s">
        <v>13</v>
      </c>
      <c r="C5358" s="4">
        <v>29</v>
      </c>
      <c r="D5358" t="s">
        <v>83</v>
      </c>
      <c r="E5358" t="s">
        <v>84</v>
      </c>
      <c r="F5358" t="s">
        <v>53</v>
      </c>
      <c r="G5358" t="s">
        <v>69</v>
      </c>
      <c r="H5358" t="s">
        <v>37</v>
      </c>
      <c r="I5358" s="9">
        <v>45764</v>
      </c>
      <c r="J5358" s="9">
        <v>45775</v>
      </c>
      <c r="K5358" s="9">
        <v>45786</v>
      </c>
      <c r="L5358" t="s">
        <v>19</v>
      </c>
      <c r="M5358" s="5"/>
      <c r="O5358" t="s">
        <v>20</v>
      </c>
      <c r="P5358" s="4">
        <v>5</v>
      </c>
      <c r="Q5358" t="s">
        <v>28</v>
      </c>
      <c r="R5358" s="10" t="str">
        <f t="shared" si="166"/>
        <v>28-33</v>
      </c>
      <c r="S5358">
        <f t="shared" si="167"/>
        <v>22</v>
      </c>
    </row>
    <row r="5359" spans="1:19">
      <c r="A5359" t="s">
        <v>5433</v>
      </c>
      <c r="B5359" t="s">
        <v>23</v>
      </c>
      <c r="C5359" s="4">
        <v>29</v>
      </c>
      <c r="D5359" t="s">
        <v>34</v>
      </c>
      <c r="E5359" t="s">
        <v>35</v>
      </c>
      <c r="F5359" t="s">
        <v>125</v>
      </c>
      <c r="G5359" t="s">
        <v>17</v>
      </c>
      <c r="H5359" t="s">
        <v>48</v>
      </c>
      <c r="I5359" s="9">
        <v>45764</v>
      </c>
      <c r="J5359" s="9">
        <v>45778</v>
      </c>
      <c r="K5359" s="9">
        <v>45785</v>
      </c>
      <c r="L5359" t="s">
        <v>19</v>
      </c>
      <c r="M5359" s="4">
        <v>103306</v>
      </c>
      <c r="N5359">
        <v>4</v>
      </c>
      <c r="O5359" t="s">
        <v>20</v>
      </c>
      <c r="P5359" s="4">
        <v>5</v>
      </c>
      <c r="Q5359" t="s">
        <v>28</v>
      </c>
      <c r="R5359" s="10" t="str">
        <f t="shared" si="166"/>
        <v>28-33</v>
      </c>
      <c r="S5359">
        <f t="shared" si="167"/>
        <v>21</v>
      </c>
    </row>
    <row r="5360" spans="1:19">
      <c r="A5360" t="s">
        <v>5434</v>
      </c>
      <c r="B5360" t="s">
        <v>30</v>
      </c>
      <c r="C5360" s="4">
        <v>27</v>
      </c>
      <c r="D5360" t="s">
        <v>34</v>
      </c>
      <c r="E5360" t="s">
        <v>35</v>
      </c>
      <c r="F5360" t="s">
        <v>44</v>
      </c>
      <c r="G5360" t="s">
        <v>17</v>
      </c>
      <c r="H5360" t="s">
        <v>48</v>
      </c>
      <c r="I5360" s="9">
        <v>45764</v>
      </c>
      <c r="J5360" s="9">
        <v>45774</v>
      </c>
      <c r="K5360" s="9">
        <v>45782</v>
      </c>
      <c r="L5360" t="s">
        <v>38</v>
      </c>
      <c r="M5360" s="5"/>
      <c r="P5360" s="4">
        <v>5</v>
      </c>
      <c r="Q5360" t="s">
        <v>28</v>
      </c>
      <c r="R5360" s="10" t="str">
        <f t="shared" si="166"/>
        <v>22-27</v>
      </c>
      <c r="S5360">
        <f t="shared" si="167"/>
        <v>18</v>
      </c>
    </row>
    <row r="5361" spans="1:19">
      <c r="A5361" t="s">
        <v>5435</v>
      </c>
      <c r="B5361" t="s">
        <v>13</v>
      </c>
      <c r="C5361" s="4">
        <v>24</v>
      </c>
      <c r="D5361" t="s">
        <v>34</v>
      </c>
      <c r="E5361" t="s">
        <v>47</v>
      </c>
      <c r="F5361" t="s">
        <v>73</v>
      </c>
      <c r="G5361" t="s">
        <v>17</v>
      </c>
      <c r="H5361" t="s">
        <v>48</v>
      </c>
      <c r="I5361" s="9">
        <v>45764</v>
      </c>
      <c r="J5361" s="9">
        <v>45785</v>
      </c>
      <c r="K5361" s="9">
        <v>45795</v>
      </c>
      <c r="L5361" t="s">
        <v>19</v>
      </c>
      <c r="M5361" s="4">
        <v>205814</v>
      </c>
      <c r="N5361">
        <v>4.4000000000000004</v>
      </c>
      <c r="O5361" t="s">
        <v>20</v>
      </c>
      <c r="P5361" s="5"/>
      <c r="Q5361" t="s">
        <v>28</v>
      </c>
      <c r="R5361" s="10" t="str">
        <f t="shared" si="166"/>
        <v>22-27</v>
      </c>
      <c r="S5361">
        <f t="shared" si="167"/>
        <v>31</v>
      </c>
    </row>
    <row r="5362" spans="1:19">
      <c r="A5362" t="s">
        <v>5436</v>
      </c>
      <c r="B5362" t="s">
        <v>30</v>
      </c>
      <c r="C5362" s="4">
        <v>29</v>
      </c>
      <c r="D5362" t="s">
        <v>24</v>
      </c>
      <c r="E5362" t="s">
        <v>25</v>
      </c>
      <c r="F5362" t="s">
        <v>96</v>
      </c>
      <c r="G5362" t="s">
        <v>32</v>
      </c>
      <c r="H5362" t="s">
        <v>37</v>
      </c>
      <c r="I5362" s="9">
        <v>45764</v>
      </c>
      <c r="J5362" s="9">
        <v>45772</v>
      </c>
      <c r="K5362" s="9">
        <v>45782</v>
      </c>
      <c r="L5362" t="s">
        <v>19</v>
      </c>
      <c r="M5362" s="4">
        <v>40509</v>
      </c>
      <c r="N5362">
        <v>4.4000000000000004</v>
      </c>
      <c r="O5362" t="s">
        <v>20</v>
      </c>
      <c r="P5362" s="4">
        <v>4</v>
      </c>
      <c r="Q5362" t="s">
        <v>21</v>
      </c>
      <c r="R5362" s="10" t="str">
        <f t="shared" si="166"/>
        <v>28-33</v>
      </c>
      <c r="S5362">
        <f t="shared" si="167"/>
        <v>18</v>
      </c>
    </row>
    <row r="5363" spans="1:19">
      <c r="A5363" t="s">
        <v>5437</v>
      </c>
      <c r="B5363" t="s">
        <v>13</v>
      </c>
      <c r="C5363" s="4">
        <v>33</v>
      </c>
      <c r="D5363" t="s">
        <v>14</v>
      </c>
      <c r="E5363" t="s">
        <v>15</v>
      </c>
      <c r="F5363" t="s">
        <v>50</v>
      </c>
      <c r="G5363" t="s">
        <v>17</v>
      </c>
      <c r="H5363" t="s">
        <v>48</v>
      </c>
      <c r="I5363" s="9">
        <v>45764</v>
      </c>
      <c r="J5363" s="9">
        <v>45777</v>
      </c>
      <c r="K5363" s="9">
        <v>45787</v>
      </c>
      <c r="L5363" t="s">
        <v>19</v>
      </c>
      <c r="M5363" s="5"/>
      <c r="O5363" t="s">
        <v>20</v>
      </c>
      <c r="P5363" s="4">
        <v>4</v>
      </c>
      <c r="Q5363" t="s">
        <v>28</v>
      </c>
      <c r="R5363" s="10" t="str">
        <f t="shared" si="166"/>
        <v>28-33</v>
      </c>
      <c r="S5363">
        <f t="shared" si="167"/>
        <v>23</v>
      </c>
    </row>
    <row r="5364" spans="1:19">
      <c r="A5364" t="s">
        <v>5438</v>
      </c>
      <c r="B5364" t="s">
        <v>13</v>
      </c>
      <c r="C5364" s="4">
        <v>32</v>
      </c>
      <c r="D5364" t="s">
        <v>24</v>
      </c>
      <c r="E5364" t="s">
        <v>43</v>
      </c>
      <c r="F5364" t="s">
        <v>50</v>
      </c>
      <c r="G5364" t="s">
        <v>32</v>
      </c>
      <c r="H5364" t="s">
        <v>37</v>
      </c>
      <c r="I5364" s="9">
        <v>45765</v>
      </c>
      <c r="J5364" s="9">
        <v>45773</v>
      </c>
      <c r="K5364" s="9">
        <v>45783</v>
      </c>
      <c r="L5364" t="s">
        <v>19</v>
      </c>
      <c r="M5364" s="4">
        <v>59591</v>
      </c>
      <c r="N5364">
        <v>3.7</v>
      </c>
      <c r="O5364" t="s">
        <v>45</v>
      </c>
      <c r="P5364" s="4">
        <v>4</v>
      </c>
      <c r="Q5364" t="s">
        <v>21</v>
      </c>
      <c r="R5364" s="10" t="str">
        <f t="shared" si="166"/>
        <v>28-33</v>
      </c>
      <c r="S5364">
        <f t="shared" si="167"/>
        <v>18</v>
      </c>
    </row>
    <row r="5365" spans="1:19">
      <c r="A5365" t="s">
        <v>5439</v>
      </c>
      <c r="B5365" t="s">
        <v>30</v>
      </c>
      <c r="C5365" s="4">
        <v>35</v>
      </c>
      <c r="D5365" t="s">
        <v>14</v>
      </c>
      <c r="E5365" t="s">
        <v>15</v>
      </c>
      <c r="F5365" t="s">
        <v>53</v>
      </c>
      <c r="G5365" t="s">
        <v>66</v>
      </c>
      <c r="H5365" t="s">
        <v>37</v>
      </c>
      <c r="I5365" s="9">
        <v>45765</v>
      </c>
      <c r="J5365" s="9">
        <v>45774</v>
      </c>
      <c r="K5365" s="9">
        <v>45779</v>
      </c>
      <c r="L5365" t="s">
        <v>19</v>
      </c>
      <c r="M5365" s="4">
        <v>50363</v>
      </c>
      <c r="N5365">
        <v>4</v>
      </c>
      <c r="O5365" t="s">
        <v>20</v>
      </c>
      <c r="P5365" s="5"/>
      <c r="Q5365" t="s">
        <v>21</v>
      </c>
      <c r="R5365" s="10" t="str">
        <f t="shared" si="166"/>
        <v>34-39</v>
      </c>
      <c r="S5365">
        <f t="shared" si="167"/>
        <v>14</v>
      </c>
    </row>
    <row r="5366" spans="1:19">
      <c r="A5366" t="s">
        <v>5440</v>
      </c>
      <c r="B5366" t="s">
        <v>13</v>
      </c>
      <c r="C5366" s="4">
        <v>30</v>
      </c>
      <c r="D5366" t="s">
        <v>40</v>
      </c>
      <c r="E5366" t="s">
        <v>41</v>
      </c>
      <c r="F5366" t="s">
        <v>26</v>
      </c>
      <c r="G5366" t="s">
        <v>17</v>
      </c>
      <c r="H5366" t="s">
        <v>18</v>
      </c>
      <c r="I5366" s="9">
        <v>45765</v>
      </c>
      <c r="J5366" s="9">
        <v>45778</v>
      </c>
      <c r="K5366" s="9">
        <v>45789</v>
      </c>
      <c r="L5366" t="s">
        <v>19</v>
      </c>
      <c r="M5366" s="4">
        <v>73732</v>
      </c>
      <c r="N5366">
        <v>5</v>
      </c>
      <c r="O5366" t="s">
        <v>20</v>
      </c>
      <c r="P5366" s="4">
        <v>4</v>
      </c>
      <c r="Q5366" t="s">
        <v>21</v>
      </c>
      <c r="R5366" s="10" t="str">
        <f t="shared" si="166"/>
        <v>28-33</v>
      </c>
      <c r="S5366">
        <f t="shared" si="167"/>
        <v>24</v>
      </c>
    </row>
    <row r="5367" spans="1:19">
      <c r="A5367" t="s">
        <v>5441</v>
      </c>
      <c r="B5367" t="s">
        <v>23</v>
      </c>
      <c r="C5367" s="4">
        <v>26</v>
      </c>
      <c r="D5367" t="s">
        <v>80</v>
      </c>
      <c r="E5367" t="s">
        <v>81</v>
      </c>
      <c r="F5367" t="s">
        <v>44</v>
      </c>
      <c r="G5367" t="s">
        <v>17</v>
      </c>
      <c r="H5367" t="s">
        <v>37</v>
      </c>
      <c r="I5367" s="9">
        <v>45765</v>
      </c>
      <c r="J5367" s="9">
        <v>45773</v>
      </c>
      <c r="K5367" s="9">
        <v>45777</v>
      </c>
      <c r="L5367" t="s">
        <v>19</v>
      </c>
      <c r="M5367" s="4">
        <v>78571</v>
      </c>
      <c r="N5367">
        <v>4.3</v>
      </c>
      <c r="O5367" t="s">
        <v>20</v>
      </c>
      <c r="P5367" s="5"/>
      <c r="Q5367" t="s">
        <v>28</v>
      </c>
      <c r="R5367" s="10" t="str">
        <f t="shared" si="166"/>
        <v>22-27</v>
      </c>
      <c r="S5367">
        <f t="shared" si="167"/>
        <v>12</v>
      </c>
    </row>
    <row r="5368" spans="1:19">
      <c r="A5368" t="s">
        <v>5442</v>
      </c>
      <c r="B5368" t="s">
        <v>30</v>
      </c>
      <c r="C5368" s="4">
        <v>24</v>
      </c>
      <c r="D5368" t="s">
        <v>40</v>
      </c>
      <c r="E5368" t="s">
        <v>41</v>
      </c>
      <c r="F5368" t="s">
        <v>44</v>
      </c>
      <c r="G5368" t="s">
        <v>27</v>
      </c>
      <c r="H5368" t="s">
        <v>51</v>
      </c>
      <c r="I5368" s="9">
        <v>45765</v>
      </c>
      <c r="J5368" s="9">
        <v>45781</v>
      </c>
      <c r="K5368" s="9">
        <v>45792</v>
      </c>
      <c r="L5368" t="s">
        <v>19</v>
      </c>
      <c r="M5368" s="4">
        <v>68060</v>
      </c>
      <c r="N5368">
        <v>4.7</v>
      </c>
      <c r="O5368" t="s">
        <v>45</v>
      </c>
      <c r="P5368" s="4">
        <v>3</v>
      </c>
      <c r="Q5368" t="s">
        <v>28</v>
      </c>
      <c r="R5368" s="10" t="str">
        <f t="shared" si="166"/>
        <v>22-27</v>
      </c>
      <c r="S5368">
        <f t="shared" si="167"/>
        <v>27</v>
      </c>
    </row>
    <row r="5369" spans="1:19">
      <c r="A5369" t="s">
        <v>5443</v>
      </c>
      <c r="B5369" t="s">
        <v>13</v>
      </c>
      <c r="C5369" s="4">
        <v>22</v>
      </c>
      <c r="D5369" t="s">
        <v>24</v>
      </c>
      <c r="E5369" t="s">
        <v>43</v>
      </c>
      <c r="F5369" t="s">
        <v>61</v>
      </c>
      <c r="G5369" t="s">
        <v>27</v>
      </c>
      <c r="H5369" t="s">
        <v>37</v>
      </c>
      <c r="I5369" s="9">
        <v>45766</v>
      </c>
      <c r="J5369" s="9">
        <v>45775</v>
      </c>
      <c r="K5369" s="9">
        <v>45780</v>
      </c>
      <c r="L5369" t="s">
        <v>38</v>
      </c>
      <c r="M5369" s="5"/>
      <c r="P5369" s="4">
        <v>5</v>
      </c>
      <c r="Q5369" t="s">
        <v>28</v>
      </c>
      <c r="R5369" s="10" t="str">
        <f t="shared" si="166"/>
        <v>22-27</v>
      </c>
      <c r="S5369">
        <f t="shared" si="167"/>
        <v>14</v>
      </c>
    </row>
    <row r="5370" spans="1:19">
      <c r="A5370" t="s">
        <v>5444</v>
      </c>
      <c r="B5370" t="s">
        <v>30</v>
      </c>
      <c r="C5370" s="4">
        <v>25</v>
      </c>
      <c r="D5370" t="s">
        <v>83</v>
      </c>
      <c r="E5370" t="s">
        <v>84</v>
      </c>
      <c r="F5370" t="s">
        <v>50</v>
      </c>
      <c r="G5370" t="s">
        <v>17</v>
      </c>
      <c r="H5370" t="s">
        <v>18</v>
      </c>
      <c r="I5370" s="9">
        <v>45766</v>
      </c>
      <c r="J5370" s="9">
        <v>45776</v>
      </c>
      <c r="K5370" s="9">
        <v>45785</v>
      </c>
      <c r="L5370" t="s">
        <v>19</v>
      </c>
      <c r="M5370" s="4">
        <v>54952</v>
      </c>
      <c r="N5370">
        <v>3.9</v>
      </c>
      <c r="O5370" t="s">
        <v>20</v>
      </c>
      <c r="P5370" s="4">
        <v>5</v>
      </c>
      <c r="Q5370" t="s">
        <v>28</v>
      </c>
      <c r="R5370" s="10" t="str">
        <f t="shared" si="166"/>
        <v>22-27</v>
      </c>
      <c r="S5370">
        <f t="shared" si="167"/>
        <v>19</v>
      </c>
    </row>
    <row r="5371" spans="1:19">
      <c r="A5371" t="s">
        <v>5445</v>
      </c>
      <c r="B5371" t="s">
        <v>13</v>
      </c>
      <c r="C5371" s="4">
        <v>25</v>
      </c>
      <c r="D5371" t="s">
        <v>24</v>
      </c>
      <c r="E5371" t="s">
        <v>43</v>
      </c>
      <c r="F5371" t="s">
        <v>16</v>
      </c>
      <c r="G5371" t="s">
        <v>27</v>
      </c>
      <c r="H5371" t="s">
        <v>48</v>
      </c>
      <c r="I5371" s="9">
        <v>45766</v>
      </c>
      <c r="J5371" s="9">
        <v>45778</v>
      </c>
      <c r="K5371" s="9">
        <v>45790</v>
      </c>
      <c r="L5371" t="s">
        <v>19</v>
      </c>
      <c r="M5371" s="4">
        <v>54577</v>
      </c>
      <c r="N5371">
        <v>3.9</v>
      </c>
      <c r="O5371" t="s">
        <v>20</v>
      </c>
      <c r="P5371" s="4">
        <v>4</v>
      </c>
      <c r="Q5371" t="s">
        <v>28</v>
      </c>
      <c r="R5371" s="10" t="str">
        <f t="shared" si="166"/>
        <v>22-27</v>
      </c>
      <c r="S5371">
        <f t="shared" si="167"/>
        <v>24</v>
      </c>
    </row>
    <row r="5372" spans="1:19">
      <c r="A5372" t="s">
        <v>5446</v>
      </c>
      <c r="B5372" t="s">
        <v>13</v>
      </c>
      <c r="C5372" s="4">
        <v>31</v>
      </c>
      <c r="D5372" t="s">
        <v>14</v>
      </c>
      <c r="E5372" t="s">
        <v>65</v>
      </c>
      <c r="F5372" t="s">
        <v>26</v>
      </c>
      <c r="G5372" t="s">
        <v>66</v>
      </c>
      <c r="H5372" t="s">
        <v>18</v>
      </c>
      <c r="I5372" s="9">
        <v>45767</v>
      </c>
      <c r="J5372" s="9">
        <v>45782</v>
      </c>
      <c r="K5372" s="9">
        <v>45793</v>
      </c>
      <c r="L5372" t="s">
        <v>19</v>
      </c>
      <c r="M5372" s="4">
        <v>54240</v>
      </c>
      <c r="N5372">
        <v>4.3</v>
      </c>
      <c r="O5372" t="s">
        <v>20</v>
      </c>
      <c r="P5372" s="4">
        <v>4</v>
      </c>
      <c r="Q5372" t="s">
        <v>28</v>
      </c>
      <c r="R5372" s="10" t="str">
        <f t="shared" si="166"/>
        <v>28-33</v>
      </c>
      <c r="S5372">
        <f t="shared" si="167"/>
        <v>26</v>
      </c>
    </row>
    <row r="5373" spans="1:19">
      <c r="A5373" t="s">
        <v>5447</v>
      </c>
      <c r="B5373" t="s">
        <v>13</v>
      </c>
      <c r="C5373" s="4">
        <v>37</v>
      </c>
      <c r="D5373" t="s">
        <v>14</v>
      </c>
      <c r="E5373" t="s">
        <v>65</v>
      </c>
      <c r="F5373" t="s">
        <v>31</v>
      </c>
      <c r="G5373" t="s">
        <v>17</v>
      </c>
      <c r="H5373" t="s">
        <v>18</v>
      </c>
      <c r="I5373" s="9">
        <v>45767</v>
      </c>
      <c r="J5373" s="9">
        <v>45778</v>
      </c>
      <c r="K5373" s="9">
        <v>45788</v>
      </c>
      <c r="L5373" t="s">
        <v>19</v>
      </c>
      <c r="M5373" s="4">
        <v>74398</v>
      </c>
      <c r="N5373">
        <v>4.5999999999999996</v>
      </c>
      <c r="O5373" t="s">
        <v>20</v>
      </c>
      <c r="P5373" s="5"/>
      <c r="Q5373" t="s">
        <v>28</v>
      </c>
      <c r="R5373" s="10" t="str">
        <f t="shared" si="166"/>
        <v>34-39</v>
      </c>
      <c r="S5373">
        <f t="shared" si="167"/>
        <v>21</v>
      </c>
    </row>
    <row r="5374" spans="1:19">
      <c r="A5374" t="s">
        <v>5448</v>
      </c>
      <c r="B5374" t="s">
        <v>13</v>
      </c>
      <c r="C5374" s="4">
        <v>22</v>
      </c>
      <c r="D5374" t="s">
        <v>14</v>
      </c>
      <c r="E5374" t="s">
        <v>15</v>
      </c>
      <c r="F5374" t="s">
        <v>16</v>
      </c>
      <c r="G5374" t="s">
        <v>66</v>
      </c>
      <c r="H5374" t="s">
        <v>37</v>
      </c>
      <c r="I5374" s="9">
        <v>45767</v>
      </c>
      <c r="J5374" s="9">
        <v>45785</v>
      </c>
      <c r="K5374" s="9">
        <v>45793</v>
      </c>
      <c r="L5374" t="s">
        <v>19</v>
      </c>
      <c r="M5374" s="4">
        <v>66277</v>
      </c>
      <c r="N5374">
        <v>4.3</v>
      </c>
      <c r="O5374" t="s">
        <v>20</v>
      </c>
      <c r="P5374" s="4">
        <v>4</v>
      </c>
      <c r="Q5374" t="s">
        <v>28</v>
      </c>
      <c r="R5374" s="10" t="str">
        <f t="shared" si="166"/>
        <v>22-27</v>
      </c>
      <c r="S5374">
        <f t="shared" si="167"/>
        <v>26</v>
      </c>
    </row>
    <row r="5375" spans="1:19">
      <c r="A5375" t="s">
        <v>5449</v>
      </c>
      <c r="B5375" t="s">
        <v>30</v>
      </c>
      <c r="C5375" s="4">
        <v>27</v>
      </c>
      <c r="D5375" t="s">
        <v>129</v>
      </c>
      <c r="E5375" t="s">
        <v>205</v>
      </c>
      <c r="F5375" t="s">
        <v>50</v>
      </c>
      <c r="G5375" t="s">
        <v>27</v>
      </c>
      <c r="H5375" t="s">
        <v>37</v>
      </c>
      <c r="I5375" s="9">
        <v>45767</v>
      </c>
      <c r="J5375" s="9">
        <v>45784</v>
      </c>
      <c r="K5375" s="9">
        <v>45795</v>
      </c>
      <c r="L5375" t="s">
        <v>75</v>
      </c>
      <c r="M5375" s="5"/>
      <c r="P5375" s="5"/>
      <c r="Q5375" t="s">
        <v>28</v>
      </c>
      <c r="R5375" s="10" t="str">
        <f t="shared" si="166"/>
        <v>22-27</v>
      </c>
      <c r="S5375">
        <f t="shared" si="167"/>
        <v>28</v>
      </c>
    </row>
    <row r="5376" spans="1:19">
      <c r="A5376" t="s">
        <v>5450</v>
      </c>
      <c r="B5376" t="s">
        <v>13</v>
      </c>
      <c r="C5376" s="4">
        <v>38</v>
      </c>
      <c r="D5376" t="s">
        <v>14</v>
      </c>
      <c r="E5376" t="s">
        <v>65</v>
      </c>
      <c r="F5376" t="s">
        <v>36</v>
      </c>
      <c r="G5376" t="s">
        <v>69</v>
      </c>
      <c r="H5376" t="s">
        <v>18</v>
      </c>
      <c r="I5376" s="9">
        <v>45767</v>
      </c>
      <c r="J5376" s="9">
        <v>45789</v>
      </c>
      <c r="K5376" s="9">
        <v>45797</v>
      </c>
      <c r="L5376" t="s">
        <v>19</v>
      </c>
      <c r="M5376" s="4">
        <v>56316</v>
      </c>
      <c r="N5376">
        <v>4.0999999999999996</v>
      </c>
      <c r="O5376" t="s">
        <v>45</v>
      </c>
      <c r="P5376" s="4">
        <v>1</v>
      </c>
      <c r="Q5376" t="s">
        <v>21</v>
      </c>
      <c r="R5376" s="10" t="str">
        <f t="shared" si="166"/>
        <v>34-39</v>
      </c>
      <c r="S5376">
        <f t="shared" si="167"/>
        <v>30</v>
      </c>
    </row>
    <row r="5377" spans="1:19">
      <c r="A5377" t="s">
        <v>5451</v>
      </c>
      <c r="B5377" t="s">
        <v>30</v>
      </c>
      <c r="C5377" s="4">
        <v>30</v>
      </c>
      <c r="D5377" t="s">
        <v>34</v>
      </c>
      <c r="E5377" t="s">
        <v>35</v>
      </c>
      <c r="F5377" t="s">
        <v>26</v>
      </c>
      <c r="G5377" t="s">
        <v>17</v>
      </c>
      <c r="H5377" t="s">
        <v>51</v>
      </c>
      <c r="I5377" s="9">
        <v>45767</v>
      </c>
      <c r="J5377" s="9">
        <v>45787</v>
      </c>
      <c r="K5377" s="9">
        <v>45791</v>
      </c>
      <c r="L5377" t="s">
        <v>19</v>
      </c>
      <c r="M5377" s="5"/>
      <c r="O5377" t="s">
        <v>45</v>
      </c>
      <c r="P5377" s="5"/>
      <c r="Q5377" t="s">
        <v>28</v>
      </c>
      <c r="R5377" s="10" t="str">
        <f t="shared" si="166"/>
        <v>28-33</v>
      </c>
      <c r="S5377">
        <f t="shared" si="167"/>
        <v>24</v>
      </c>
    </row>
    <row r="5378" spans="1:19">
      <c r="A5378" t="s">
        <v>5452</v>
      </c>
      <c r="B5378" t="s">
        <v>13</v>
      </c>
      <c r="C5378" s="4">
        <v>40</v>
      </c>
      <c r="D5378" t="s">
        <v>34</v>
      </c>
      <c r="E5378" t="s">
        <v>35</v>
      </c>
      <c r="F5378" t="s">
        <v>73</v>
      </c>
      <c r="G5378" t="s">
        <v>32</v>
      </c>
      <c r="H5378" t="s">
        <v>51</v>
      </c>
      <c r="I5378" s="9">
        <v>45767</v>
      </c>
      <c r="J5378" s="9">
        <v>45780</v>
      </c>
      <c r="K5378" s="9">
        <v>45792</v>
      </c>
      <c r="L5378" t="s">
        <v>38</v>
      </c>
      <c r="M5378" s="5"/>
      <c r="P5378" s="4">
        <v>5</v>
      </c>
      <c r="Q5378" t="s">
        <v>28</v>
      </c>
      <c r="R5378" s="10" t="str">
        <f t="shared" si="166"/>
        <v>40-45</v>
      </c>
      <c r="S5378">
        <f t="shared" si="167"/>
        <v>25</v>
      </c>
    </row>
    <row r="5379" spans="1:19">
      <c r="A5379" t="s">
        <v>5453</v>
      </c>
      <c r="B5379" t="s">
        <v>13</v>
      </c>
      <c r="C5379" s="4">
        <v>24</v>
      </c>
      <c r="D5379" t="s">
        <v>14</v>
      </c>
      <c r="E5379" t="s">
        <v>15</v>
      </c>
      <c r="F5379" t="s">
        <v>16</v>
      </c>
      <c r="G5379" t="s">
        <v>27</v>
      </c>
      <c r="H5379" t="s">
        <v>18</v>
      </c>
      <c r="I5379" s="9">
        <v>45768</v>
      </c>
      <c r="J5379" s="9">
        <v>45776</v>
      </c>
      <c r="K5379" s="9">
        <v>45780</v>
      </c>
      <c r="L5379" t="s">
        <v>56</v>
      </c>
      <c r="M5379" s="5"/>
      <c r="P5379" s="4">
        <v>3</v>
      </c>
      <c r="Q5379" t="s">
        <v>28</v>
      </c>
      <c r="R5379" s="10" t="str">
        <f t="shared" ref="R5379:R5442" si="168">IF(AND(C5379&gt;=22,C5379&lt;=27),"22-27",
 IF(AND(C5379&gt;=28,C5379&lt;=33),"28-33",
 IF(AND(C5379&gt;=34,C5379&lt;=39),"34-39",
 IF(AND(C5379&gt;=40,C5379&lt;=45),"40-45",
 IF(AND(C5379&gt;=46,C5379&lt;=51),"46-51",
 IF(AND(C5379&gt;=52,C5379&lt;=57),"52-57","Other"))))))</f>
        <v>22-27</v>
      </c>
      <c r="S5379">
        <f t="shared" ref="S5379:S5442" si="169">K5379-I5379</f>
        <v>12</v>
      </c>
    </row>
    <row r="5380" spans="1:19">
      <c r="A5380" t="s">
        <v>5454</v>
      </c>
      <c r="B5380" t="s">
        <v>30</v>
      </c>
      <c r="C5380" s="4">
        <v>39</v>
      </c>
      <c r="D5380" t="s">
        <v>129</v>
      </c>
      <c r="E5380" t="s">
        <v>205</v>
      </c>
      <c r="F5380" t="s">
        <v>78</v>
      </c>
      <c r="G5380" t="s">
        <v>17</v>
      </c>
      <c r="H5380" t="s">
        <v>18</v>
      </c>
      <c r="I5380" s="9">
        <v>45768</v>
      </c>
      <c r="J5380" s="9">
        <v>45776</v>
      </c>
      <c r="K5380" s="9">
        <v>45783</v>
      </c>
      <c r="L5380" t="s">
        <v>75</v>
      </c>
      <c r="M5380" s="5"/>
      <c r="P5380" s="4">
        <v>4</v>
      </c>
      <c r="Q5380" t="s">
        <v>21</v>
      </c>
      <c r="R5380" s="10" t="str">
        <f t="shared" si="168"/>
        <v>34-39</v>
      </c>
      <c r="S5380">
        <f t="shared" si="169"/>
        <v>15</v>
      </c>
    </row>
    <row r="5381" spans="1:19">
      <c r="A5381" t="s">
        <v>5455</v>
      </c>
      <c r="B5381" t="s">
        <v>13</v>
      </c>
      <c r="C5381" s="4">
        <v>23</v>
      </c>
      <c r="D5381" t="s">
        <v>231</v>
      </c>
      <c r="E5381" t="s">
        <v>232</v>
      </c>
      <c r="F5381" t="s">
        <v>31</v>
      </c>
      <c r="G5381" t="s">
        <v>17</v>
      </c>
      <c r="H5381" t="s">
        <v>48</v>
      </c>
      <c r="I5381" s="9">
        <v>45768</v>
      </c>
      <c r="J5381" s="9">
        <v>45779</v>
      </c>
      <c r="K5381" s="9">
        <v>45784</v>
      </c>
      <c r="L5381" t="s">
        <v>19</v>
      </c>
      <c r="M5381" s="4">
        <v>68984</v>
      </c>
      <c r="N5381">
        <v>4.7</v>
      </c>
      <c r="O5381" t="s">
        <v>20</v>
      </c>
      <c r="P5381" s="5"/>
      <c r="Q5381" t="s">
        <v>28</v>
      </c>
      <c r="R5381" s="10" t="str">
        <f t="shared" si="168"/>
        <v>22-27</v>
      </c>
      <c r="S5381">
        <f t="shared" si="169"/>
        <v>16</v>
      </c>
    </row>
    <row r="5382" spans="1:19">
      <c r="A5382" t="s">
        <v>5456</v>
      </c>
      <c r="B5382" t="s">
        <v>13</v>
      </c>
      <c r="C5382" s="4">
        <v>54</v>
      </c>
      <c r="D5382" t="s">
        <v>34</v>
      </c>
      <c r="E5382" t="s">
        <v>35</v>
      </c>
      <c r="F5382" t="s">
        <v>44</v>
      </c>
      <c r="G5382" t="s">
        <v>27</v>
      </c>
      <c r="H5382" t="s">
        <v>18</v>
      </c>
      <c r="I5382" s="9">
        <v>45768</v>
      </c>
      <c r="J5382" s="9">
        <v>45779</v>
      </c>
      <c r="K5382" s="9">
        <v>45787</v>
      </c>
      <c r="L5382" t="s">
        <v>38</v>
      </c>
      <c r="M5382" s="5"/>
      <c r="P5382" s="4">
        <v>4</v>
      </c>
      <c r="Q5382" t="s">
        <v>28</v>
      </c>
      <c r="R5382" s="10" t="str">
        <f t="shared" si="168"/>
        <v>52-57</v>
      </c>
      <c r="S5382">
        <f t="shared" si="169"/>
        <v>19</v>
      </c>
    </row>
    <row r="5383" spans="1:19">
      <c r="A5383" t="s">
        <v>5457</v>
      </c>
      <c r="B5383" t="s">
        <v>13</v>
      </c>
      <c r="C5383" s="4">
        <v>30</v>
      </c>
      <c r="D5383" t="s">
        <v>14</v>
      </c>
      <c r="E5383" t="s">
        <v>15</v>
      </c>
      <c r="F5383" t="s">
        <v>78</v>
      </c>
      <c r="G5383" t="s">
        <v>27</v>
      </c>
      <c r="H5383" t="s">
        <v>51</v>
      </c>
      <c r="I5383" s="9">
        <v>45768</v>
      </c>
      <c r="J5383" s="9">
        <v>45780</v>
      </c>
      <c r="K5383" s="9">
        <v>45792</v>
      </c>
      <c r="L5383" t="s">
        <v>38</v>
      </c>
      <c r="M5383" s="5"/>
      <c r="P5383" s="5"/>
      <c r="Q5383" t="s">
        <v>21</v>
      </c>
      <c r="R5383" s="10" t="str">
        <f t="shared" si="168"/>
        <v>28-33</v>
      </c>
      <c r="S5383">
        <f t="shared" si="169"/>
        <v>24</v>
      </c>
    </row>
    <row r="5384" spans="1:19">
      <c r="A5384" t="s">
        <v>5458</v>
      </c>
      <c r="B5384" t="s">
        <v>13</v>
      </c>
      <c r="C5384" s="4">
        <v>22</v>
      </c>
      <c r="D5384" t="s">
        <v>58</v>
      </c>
      <c r="E5384" t="s">
        <v>111</v>
      </c>
      <c r="F5384" t="s">
        <v>44</v>
      </c>
      <c r="G5384" t="s">
        <v>69</v>
      </c>
      <c r="H5384" t="s">
        <v>48</v>
      </c>
      <c r="I5384" s="9">
        <v>45769</v>
      </c>
      <c r="J5384" s="9">
        <v>45779</v>
      </c>
      <c r="K5384" s="9">
        <v>45785</v>
      </c>
      <c r="L5384" t="s">
        <v>19</v>
      </c>
      <c r="M5384" s="4">
        <v>87621</v>
      </c>
      <c r="N5384">
        <v>3.5</v>
      </c>
      <c r="O5384" t="s">
        <v>45</v>
      </c>
      <c r="P5384" s="4">
        <v>4</v>
      </c>
      <c r="Q5384" t="s">
        <v>28</v>
      </c>
      <c r="R5384" s="10" t="str">
        <f t="shared" si="168"/>
        <v>22-27</v>
      </c>
      <c r="S5384">
        <f t="shared" si="169"/>
        <v>16</v>
      </c>
    </row>
    <row r="5385" spans="1:19">
      <c r="A5385" t="s">
        <v>5459</v>
      </c>
      <c r="B5385" t="s">
        <v>13</v>
      </c>
      <c r="C5385" s="4">
        <v>40</v>
      </c>
      <c r="D5385" t="s">
        <v>14</v>
      </c>
      <c r="E5385" t="s">
        <v>15</v>
      </c>
      <c r="F5385" t="s">
        <v>26</v>
      </c>
      <c r="G5385" t="s">
        <v>27</v>
      </c>
      <c r="H5385" t="s">
        <v>67</v>
      </c>
      <c r="I5385" s="9">
        <v>45769</v>
      </c>
      <c r="J5385" s="9">
        <v>45780</v>
      </c>
      <c r="K5385" s="9">
        <v>45789</v>
      </c>
      <c r="L5385" t="s">
        <v>19</v>
      </c>
      <c r="M5385" s="4">
        <v>57008</v>
      </c>
      <c r="N5385">
        <v>4.9000000000000004</v>
      </c>
      <c r="O5385" t="s">
        <v>45</v>
      </c>
      <c r="P5385" s="4">
        <v>4</v>
      </c>
      <c r="Q5385" t="s">
        <v>28</v>
      </c>
      <c r="R5385" s="10" t="str">
        <f t="shared" si="168"/>
        <v>40-45</v>
      </c>
      <c r="S5385">
        <f t="shared" si="169"/>
        <v>20</v>
      </c>
    </row>
    <row r="5386" spans="1:19">
      <c r="A5386" t="s">
        <v>5460</v>
      </c>
      <c r="B5386" t="s">
        <v>30</v>
      </c>
      <c r="C5386" s="4">
        <v>35</v>
      </c>
      <c r="D5386" t="s">
        <v>14</v>
      </c>
      <c r="E5386" t="s">
        <v>15</v>
      </c>
      <c r="F5386" t="s">
        <v>61</v>
      </c>
      <c r="G5386" t="s">
        <v>27</v>
      </c>
      <c r="H5386" t="s">
        <v>51</v>
      </c>
      <c r="I5386" s="9">
        <v>45769</v>
      </c>
      <c r="J5386" s="9">
        <v>45791</v>
      </c>
      <c r="K5386" s="9">
        <v>45795</v>
      </c>
      <c r="L5386" t="s">
        <v>38</v>
      </c>
      <c r="M5386" s="5"/>
      <c r="P5386" s="4">
        <v>4</v>
      </c>
      <c r="Q5386" t="s">
        <v>28</v>
      </c>
      <c r="R5386" s="10" t="str">
        <f t="shared" si="168"/>
        <v>34-39</v>
      </c>
      <c r="S5386">
        <f t="shared" si="169"/>
        <v>26</v>
      </c>
    </row>
    <row r="5387" spans="1:19">
      <c r="A5387" t="s">
        <v>5461</v>
      </c>
      <c r="B5387" t="s">
        <v>13</v>
      </c>
      <c r="C5387" s="4">
        <v>33</v>
      </c>
      <c r="D5387" t="s">
        <v>14</v>
      </c>
      <c r="E5387" t="s">
        <v>65</v>
      </c>
      <c r="F5387" t="s">
        <v>78</v>
      </c>
      <c r="G5387" t="s">
        <v>27</v>
      </c>
      <c r="H5387" t="s">
        <v>51</v>
      </c>
      <c r="I5387" s="9">
        <v>45769</v>
      </c>
      <c r="J5387" s="9">
        <v>45781</v>
      </c>
      <c r="K5387" s="9">
        <v>45793</v>
      </c>
      <c r="L5387" t="s">
        <v>38</v>
      </c>
      <c r="M5387" s="5"/>
      <c r="P5387" s="4">
        <v>4</v>
      </c>
      <c r="Q5387" t="s">
        <v>28</v>
      </c>
      <c r="R5387" s="10" t="str">
        <f t="shared" si="168"/>
        <v>28-33</v>
      </c>
      <c r="S5387">
        <f t="shared" si="169"/>
        <v>24</v>
      </c>
    </row>
    <row r="5388" spans="1:19">
      <c r="A5388" t="s">
        <v>5462</v>
      </c>
      <c r="B5388" t="s">
        <v>13</v>
      </c>
      <c r="C5388" s="4">
        <v>52</v>
      </c>
      <c r="D5388" t="s">
        <v>24</v>
      </c>
      <c r="E5388" t="s">
        <v>43</v>
      </c>
      <c r="F5388" t="s">
        <v>50</v>
      </c>
      <c r="G5388" t="s">
        <v>69</v>
      </c>
      <c r="H5388" t="s">
        <v>37</v>
      </c>
      <c r="I5388" s="9">
        <v>45769</v>
      </c>
      <c r="J5388" s="9">
        <v>45788</v>
      </c>
      <c r="K5388" s="9">
        <v>45792</v>
      </c>
      <c r="L5388" t="s">
        <v>19</v>
      </c>
      <c r="M5388" s="5"/>
      <c r="O5388" t="s">
        <v>45</v>
      </c>
      <c r="P5388" s="4">
        <v>5</v>
      </c>
      <c r="Q5388" t="s">
        <v>63</v>
      </c>
      <c r="R5388" s="10" t="str">
        <f t="shared" si="168"/>
        <v>52-57</v>
      </c>
      <c r="S5388">
        <f t="shared" si="169"/>
        <v>23</v>
      </c>
    </row>
    <row r="5389" spans="1:19">
      <c r="A5389" t="s">
        <v>5463</v>
      </c>
      <c r="B5389" t="s">
        <v>23</v>
      </c>
      <c r="C5389" s="4">
        <v>25</v>
      </c>
      <c r="D5389" t="s">
        <v>40</v>
      </c>
      <c r="E5389" t="s">
        <v>41</v>
      </c>
      <c r="F5389" t="s">
        <v>93</v>
      </c>
      <c r="G5389" t="s">
        <v>17</v>
      </c>
      <c r="H5389" t="s">
        <v>37</v>
      </c>
      <c r="I5389" s="9">
        <v>45769</v>
      </c>
      <c r="J5389" s="9">
        <v>45779</v>
      </c>
      <c r="K5389" s="9">
        <v>45783</v>
      </c>
      <c r="L5389" t="s">
        <v>19</v>
      </c>
      <c r="M5389" s="5"/>
      <c r="O5389" t="s">
        <v>20</v>
      </c>
      <c r="P5389" s="4">
        <v>4</v>
      </c>
      <c r="Q5389" t="s">
        <v>21</v>
      </c>
      <c r="R5389" s="10" t="str">
        <f t="shared" si="168"/>
        <v>22-27</v>
      </c>
      <c r="S5389">
        <f t="shared" si="169"/>
        <v>14</v>
      </c>
    </row>
    <row r="5390" spans="1:19">
      <c r="A5390" t="s">
        <v>5464</v>
      </c>
      <c r="B5390" t="s">
        <v>13</v>
      </c>
      <c r="C5390" s="4">
        <v>31</v>
      </c>
      <c r="D5390" t="s">
        <v>24</v>
      </c>
      <c r="E5390" t="s">
        <v>43</v>
      </c>
      <c r="F5390" t="s">
        <v>50</v>
      </c>
      <c r="G5390" t="s">
        <v>27</v>
      </c>
      <c r="H5390" t="s">
        <v>48</v>
      </c>
      <c r="I5390" s="9">
        <v>45770</v>
      </c>
      <c r="J5390" s="9">
        <v>45783</v>
      </c>
      <c r="K5390" s="9">
        <v>45791</v>
      </c>
      <c r="L5390" t="s">
        <v>19</v>
      </c>
      <c r="M5390" s="4">
        <v>53328</v>
      </c>
      <c r="N5390">
        <v>3.7</v>
      </c>
      <c r="O5390" t="s">
        <v>20</v>
      </c>
      <c r="P5390" s="4">
        <v>5</v>
      </c>
      <c r="Q5390" t="s">
        <v>28</v>
      </c>
      <c r="R5390" s="10" t="str">
        <f t="shared" si="168"/>
        <v>28-33</v>
      </c>
      <c r="S5390">
        <f t="shared" si="169"/>
        <v>21</v>
      </c>
    </row>
    <row r="5391" spans="1:19">
      <c r="A5391" t="s">
        <v>5465</v>
      </c>
      <c r="B5391" t="s">
        <v>30</v>
      </c>
      <c r="C5391" s="4">
        <v>27</v>
      </c>
      <c r="D5391" t="s">
        <v>34</v>
      </c>
      <c r="E5391" t="s">
        <v>35</v>
      </c>
      <c r="F5391" t="s">
        <v>96</v>
      </c>
      <c r="G5391" t="s">
        <v>17</v>
      </c>
      <c r="H5391" t="s">
        <v>37</v>
      </c>
      <c r="I5391" s="9">
        <v>45770</v>
      </c>
      <c r="J5391" s="9">
        <v>45791</v>
      </c>
      <c r="K5391" s="9">
        <v>45801</v>
      </c>
      <c r="L5391" t="s">
        <v>19</v>
      </c>
      <c r="M5391" s="4">
        <v>42921</v>
      </c>
      <c r="N5391">
        <v>4.8</v>
      </c>
      <c r="O5391" t="s">
        <v>20</v>
      </c>
      <c r="P5391" s="4">
        <v>4</v>
      </c>
      <c r="Q5391" t="s">
        <v>28</v>
      </c>
      <c r="R5391" s="10" t="str">
        <f t="shared" si="168"/>
        <v>22-27</v>
      </c>
      <c r="S5391">
        <f t="shared" si="169"/>
        <v>31</v>
      </c>
    </row>
    <row r="5392" spans="1:19">
      <c r="A5392" t="s">
        <v>5466</v>
      </c>
      <c r="B5392" t="s">
        <v>13</v>
      </c>
      <c r="C5392" s="4">
        <v>30</v>
      </c>
      <c r="D5392" t="s">
        <v>129</v>
      </c>
      <c r="E5392" t="s">
        <v>205</v>
      </c>
      <c r="F5392" t="s">
        <v>78</v>
      </c>
      <c r="G5392" t="s">
        <v>32</v>
      </c>
      <c r="H5392" t="s">
        <v>37</v>
      </c>
      <c r="I5392" s="9">
        <v>45770</v>
      </c>
      <c r="J5392" s="9">
        <v>45786</v>
      </c>
      <c r="K5392" s="9">
        <v>45793</v>
      </c>
      <c r="L5392" t="s">
        <v>38</v>
      </c>
      <c r="M5392" s="5"/>
      <c r="P5392" s="4">
        <v>5</v>
      </c>
      <c r="Q5392" t="s">
        <v>21</v>
      </c>
      <c r="R5392" s="10" t="str">
        <f t="shared" si="168"/>
        <v>28-33</v>
      </c>
      <c r="S5392">
        <f t="shared" si="169"/>
        <v>23</v>
      </c>
    </row>
    <row r="5393" spans="1:19">
      <c r="A5393" t="s">
        <v>5467</v>
      </c>
      <c r="B5393" t="s">
        <v>13</v>
      </c>
      <c r="C5393" s="4">
        <v>35</v>
      </c>
      <c r="D5393" t="s">
        <v>14</v>
      </c>
      <c r="E5393" t="s">
        <v>15</v>
      </c>
      <c r="F5393" t="s">
        <v>31</v>
      </c>
      <c r="G5393" t="s">
        <v>27</v>
      </c>
      <c r="H5393" t="s">
        <v>51</v>
      </c>
      <c r="I5393" s="9">
        <v>45770</v>
      </c>
      <c r="J5393" s="9">
        <v>45781</v>
      </c>
      <c r="K5393" s="9">
        <v>45790</v>
      </c>
      <c r="L5393" t="s">
        <v>56</v>
      </c>
      <c r="M5393" s="5"/>
      <c r="P5393" s="5"/>
      <c r="Q5393" t="s">
        <v>21</v>
      </c>
      <c r="R5393" s="10" t="str">
        <f t="shared" si="168"/>
        <v>34-39</v>
      </c>
      <c r="S5393">
        <f t="shared" si="169"/>
        <v>20</v>
      </c>
    </row>
    <row r="5394" spans="1:19">
      <c r="A5394" t="s">
        <v>5468</v>
      </c>
      <c r="B5394" t="s">
        <v>30</v>
      </c>
      <c r="C5394" s="4">
        <v>23</v>
      </c>
      <c r="D5394" t="s">
        <v>58</v>
      </c>
      <c r="E5394" t="s">
        <v>111</v>
      </c>
      <c r="F5394" t="s">
        <v>78</v>
      </c>
      <c r="G5394" t="s">
        <v>27</v>
      </c>
      <c r="H5394" t="s">
        <v>18</v>
      </c>
      <c r="I5394" s="9">
        <v>45771</v>
      </c>
      <c r="J5394" s="9">
        <v>45781</v>
      </c>
      <c r="K5394" s="9">
        <v>45793</v>
      </c>
      <c r="L5394" t="s">
        <v>19</v>
      </c>
      <c r="M5394" s="4">
        <v>48369</v>
      </c>
      <c r="N5394">
        <v>4.2</v>
      </c>
      <c r="O5394" t="s">
        <v>20</v>
      </c>
      <c r="P5394" s="4">
        <v>4</v>
      </c>
      <c r="Q5394" t="s">
        <v>28</v>
      </c>
      <c r="R5394" s="10" t="str">
        <f t="shared" si="168"/>
        <v>22-27</v>
      </c>
      <c r="S5394">
        <f t="shared" si="169"/>
        <v>22</v>
      </c>
    </row>
    <row r="5395" spans="1:19">
      <c r="A5395" t="s">
        <v>5469</v>
      </c>
      <c r="B5395" t="s">
        <v>30</v>
      </c>
      <c r="C5395" s="4">
        <v>27</v>
      </c>
      <c r="D5395" t="s">
        <v>14</v>
      </c>
      <c r="E5395" t="s">
        <v>15</v>
      </c>
      <c r="F5395" t="s">
        <v>53</v>
      </c>
      <c r="G5395" t="s">
        <v>27</v>
      </c>
      <c r="H5395" t="s">
        <v>37</v>
      </c>
      <c r="I5395" s="9">
        <v>45771</v>
      </c>
      <c r="J5395" s="9">
        <v>45782</v>
      </c>
      <c r="K5395" s="9">
        <v>45786</v>
      </c>
      <c r="L5395" t="s">
        <v>19</v>
      </c>
      <c r="M5395" s="4">
        <v>74542</v>
      </c>
      <c r="N5395">
        <v>3.6</v>
      </c>
      <c r="O5395" t="s">
        <v>20</v>
      </c>
      <c r="P5395" s="4">
        <v>5</v>
      </c>
      <c r="Q5395" t="s">
        <v>21</v>
      </c>
      <c r="R5395" s="10" t="str">
        <f t="shared" si="168"/>
        <v>22-27</v>
      </c>
      <c r="S5395">
        <f t="shared" si="169"/>
        <v>15</v>
      </c>
    </row>
    <row r="5396" spans="1:19">
      <c r="A5396" t="s">
        <v>5470</v>
      </c>
      <c r="B5396" t="s">
        <v>30</v>
      </c>
      <c r="C5396" s="4">
        <v>48</v>
      </c>
      <c r="D5396" t="s">
        <v>14</v>
      </c>
      <c r="E5396" t="s">
        <v>15</v>
      </c>
      <c r="F5396" t="s">
        <v>50</v>
      </c>
      <c r="G5396" t="s">
        <v>17</v>
      </c>
      <c r="H5396" t="s">
        <v>18</v>
      </c>
      <c r="I5396" s="9">
        <v>45771</v>
      </c>
      <c r="J5396" s="9">
        <v>45779</v>
      </c>
      <c r="K5396" s="9">
        <v>45789</v>
      </c>
      <c r="L5396" t="s">
        <v>19</v>
      </c>
      <c r="M5396" s="4">
        <v>57333</v>
      </c>
      <c r="N5396">
        <v>4.4000000000000004</v>
      </c>
      <c r="O5396" t="s">
        <v>20</v>
      </c>
      <c r="P5396" s="4">
        <v>5</v>
      </c>
      <c r="Q5396" t="s">
        <v>28</v>
      </c>
      <c r="R5396" s="10" t="str">
        <f t="shared" si="168"/>
        <v>46-51</v>
      </c>
      <c r="S5396">
        <f t="shared" si="169"/>
        <v>18</v>
      </c>
    </row>
    <row r="5397" spans="1:19">
      <c r="A5397" t="s">
        <v>5471</v>
      </c>
      <c r="B5397" t="s">
        <v>13</v>
      </c>
      <c r="C5397" s="4">
        <v>31</v>
      </c>
      <c r="D5397" t="s">
        <v>24</v>
      </c>
      <c r="E5397" t="s">
        <v>25</v>
      </c>
      <c r="F5397" t="s">
        <v>78</v>
      </c>
      <c r="G5397" t="s">
        <v>17</v>
      </c>
      <c r="H5397" t="s">
        <v>37</v>
      </c>
      <c r="I5397" s="9">
        <v>45771</v>
      </c>
      <c r="J5397" s="9">
        <v>45781</v>
      </c>
      <c r="K5397" s="9">
        <v>45793</v>
      </c>
      <c r="L5397" t="s">
        <v>38</v>
      </c>
      <c r="M5397" s="5"/>
      <c r="P5397" s="5"/>
      <c r="Q5397" t="s">
        <v>28</v>
      </c>
      <c r="R5397" s="10" t="str">
        <f t="shared" si="168"/>
        <v>28-33</v>
      </c>
      <c r="S5397">
        <f t="shared" si="169"/>
        <v>22</v>
      </c>
    </row>
    <row r="5398" spans="1:19">
      <c r="A5398" t="s">
        <v>5472</v>
      </c>
      <c r="B5398" t="s">
        <v>13</v>
      </c>
      <c r="C5398" s="4">
        <v>27</v>
      </c>
      <c r="D5398" t="s">
        <v>40</v>
      </c>
      <c r="E5398" t="s">
        <v>41</v>
      </c>
      <c r="F5398" t="s">
        <v>26</v>
      </c>
      <c r="G5398" t="s">
        <v>17</v>
      </c>
      <c r="H5398" t="s">
        <v>48</v>
      </c>
      <c r="I5398" s="9">
        <v>45772</v>
      </c>
      <c r="J5398" s="9">
        <v>45793</v>
      </c>
      <c r="K5398" s="9">
        <v>45805</v>
      </c>
      <c r="L5398" t="s">
        <v>38</v>
      </c>
      <c r="M5398" s="5"/>
      <c r="P5398" s="4">
        <v>5</v>
      </c>
      <c r="Q5398" t="s">
        <v>21</v>
      </c>
      <c r="R5398" s="10" t="str">
        <f t="shared" si="168"/>
        <v>22-27</v>
      </c>
      <c r="S5398">
        <f t="shared" si="169"/>
        <v>33</v>
      </c>
    </row>
    <row r="5399" spans="1:19">
      <c r="A5399" t="s">
        <v>5473</v>
      </c>
      <c r="B5399" t="s">
        <v>13</v>
      </c>
      <c r="C5399" s="4">
        <v>33</v>
      </c>
      <c r="D5399" t="s">
        <v>34</v>
      </c>
      <c r="E5399" t="s">
        <v>35</v>
      </c>
      <c r="F5399" t="s">
        <v>73</v>
      </c>
      <c r="G5399" t="s">
        <v>32</v>
      </c>
      <c r="H5399" t="s">
        <v>51</v>
      </c>
      <c r="I5399" s="9">
        <v>45773</v>
      </c>
      <c r="J5399" s="9">
        <v>45785</v>
      </c>
      <c r="K5399" s="9">
        <v>45791</v>
      </c>
      <c r="L5399" t="s">
        <v>19</v>
      </c>
      <c r="M5399" s="4">
        <v>216402</v>
      </c>
      <c r="N5399">
        <v>4.0999999999999996</v>
      </c>
      <c r="O5399" t="s">
        <v>20</v>
      </c>
      <c r="P5399" s="4">
        <v>4</v>
      </c>
      <c r="Q5399" t="s">
        <v>28</v>
      </c>
      <c r="R5399" s="10" t="str">
        <f t="shared" si="168"/>
        <v>28-33</v>
      </c>
      <c r="S5399">
        <f t="shared" si="169"/>
        <v>18</v>
      </c>
    </row>
    <row r="5400" spans="1:19">
      <c r="A5400" t="s">
        <v>5474</v>
      </c>
      <c r="B5400" t="s">
        <v>13</v>
      </c>
      <c r="C5400" s="4">
        <v>28</v>
      </c>
      <c r="D5400" t="s">
        <v>14</v>
      </c>
      <c r="E5400" t="s">
        <v>15</v>
      </c>
      <c r="F5400" t="s">
        <v>73</v>
      </c>
      <c r="G5400" t="s">
        <v>27</v>
      </c>
      <c r="H5400" t="s">
        <v>48</v>
      </c>
      <c r="I5400" s="9">
        <v>45773</v>
      </c>
      <c r="J5400" s="9">
        <v>45795</v>
      </c>
      <c r="K5400" s="9">
        <v>45807</v>
      </c>
      <c r="L5400" t="s">
        <v>38</v>
      </c>
      <c r="M5400" s="5"/>
      <c r="P5400" s="4">
        <v>3</v>
      </c>
      <c r="Q5400" t="s">
        <v>28</v>
      </c>
      <c r="R5400" s="10" t="str">
        <f t="shared" si="168"/>
        <v>28-33</v>
      </c>
      <c r="S5400">
        <f t="shared" si="169"/>
        <v>34</v>
      </c>
    </row>
    <row r="5401" spans="1:19">
      <c r="A5401" t="s">
        <v>5475</v>
      </c>
      <c r="B5401" t="s">
        <v>30</v>
      </c>
      <c r="C5401" s="4">
        <v>22</v>
      </c>
      <c r="D5401" t="s">
        <v>24</v>
      </c>
      <c r="E5401" t="s">
        <v>43</v>
      </c>
      <c r="F5401" t="s">
        <v>44</v>
      </c>
      <c r="G5401" t="s">
        <v>27</v>
      </c>
      <c r="H5401" t="s">
        <v>37</v>
      </c>
      <c r="I5401" s="9">
        <v>45773</v>
      </c>
      <c r="J5401" s="9">
        <v>45782</v>
      </c>
      <c r="K5401" s="9">
        <v>45791</v>
      </c>
      <c r="L5401" t="s">
        <v>19</v>
      </c>
      <c r="M5401" s="4">
        <v>68352</v>
      </c>
      <c r="N5401">
        <v>5</v>
      </c>
      <c r="O5401" t="s">
        <v>20</v>
      </c>
      <c r="P5401" s="4">
        <v>2</v>
      </c>
      <c r="Q5401" t="s">
        <v>63</v>
      </c>
      <c r="R5401" s="10" t="str">
        <f t="shared" si="168"/>
        <v>22-27</v>
      </c>
      <c r="S5401">
        <f t="shared" si="169"/>
        <v>18</v>
      </c>
    </row>
    <row r="5402" spans="1:19">
      <c r="A5402" t="s">
        <v>5476</v>
      </c>
      <c r="B5402" t="s">
        <v>13</v>
      </c>
      <c r="C5402" s="4">
        <v>27</v>
      </c>
      <c r="D5402" t="s">
        <v>83</v>
      </c>
      <c r="E5402" t="s">
        <v>84</v>
      </c>
      <c r="F5402" t="s">
        <v>53</v>
      </c>
      <c r="G5402" t="s">
        <v>27</v>
      </c>
      <c r="H5402" t="s">
        <v>37</v>
      </c>
      <c r="I5402" s="9">
        <v>45773</v>
      </c>
      <c r="J5402" s="9">
        <v>45781</v>
      </c>
      <c r="K5402" s="9">
        <v>45785</v>
      </c>
      <c r="L5402" t="s">
        <v>38</v>
      </c>
      <c r="M5402" s="5"/>
      <c r="P5402" s="4">
        <v>4</v>
      </c>
      <c r="Q5402" t="s">
        <v>28</v>
      </c>
      <c r="R5402" s="10" t="str">
        <f t="shared" si="168"/>
        <v>22-27</v>
      </c>
      <c r="S5402">
        <f t="shared" si="169"/>
        <v>12</v>
      </c>
    </row>
    <row r="5403" spans="1:19">
      <c r="A5403" t="s">
        <v>5477</v>
      </c>
      <c r="B5403" t="s">
        <v>23</v>
      </c>
      <c r="C5403" s="4">
        <v>27</v>
      </c>
      <c r="D5403" t="s">
        <v>129</v>
      </c>
      <c r="E5403" t="s">
        <v>205</v>
      </c>
      <c r="F5403" t="s">
        <v>26</v>
      </c>
      <c r="G5403" t="s">
        <v>27</v>
      </c>
      <c r="H5403" t="s">
        <v>37</v>
      </c>
      <c r="I5403" s="9">
        <v>45774</v>
      </c>
      <c r="J5403" s="9">
        <v>45795</v>
      </c>
      <c r="K5403" s="9">
        <v>45802</v>
      </c>
      <c r="L5403" t="s">
        <v>19</v>
      </c>
      <c r="M5403" s="5"/>
      <c r="O5403" t="s">
        <v>20</v>
      </c>
      <c r="P5403" s="4">
        <v>3</v>
      </c>
      <c r="Q5403" t="s">
        <v>28</v>
      </c>
      <c r="R5403" s="10" t="str">
        <f t="shared" si="168"/>
        <v>22-27</v>
      </c>
      <c r="S5403">
        <f t="shared" si="169"/>
        <v>28</v>
      </c>
    </row>
    <row r="5404" spans="1:19">
      <c r="A5404" t="s">
        <v>5478</v>
      </c>
      <c r="B5404" t="s">
        <v>23</v>
      </c>
      <c r="C5404" s="4">
        <v>33</v>
      </c>
      <c r="D5404" t="s">
        <v>24</v>
      </c>
      <c r="E5404" t="s">
        <v>43</v>
      </c>
      <c r="F5404" t="s">
        <v>53</v>
      </c>
      <c r="G5404" t="s">
        <v>27</v>
      </c>
      <c r="H5404" t="s">
        <v>37</v>
      </c>
      <c r="I5404" s="9">
        <v>45774</v>
      </c>
      <c r="J5404" s="9">
        <v>45792</v>
      </c>
      <c r="K5404" s="9">
        <v>45797</v>
      </c>
      <c r="L5404" t="s">
        <v>19</v>
      </c>
      <c r="M5404" s="5"/>
      <c r="O5404" t="s">
        <v>20</v>
      </c>
      <c r="P5404" s="5"/>
      <c r="Q5404" t="s">
        <v>21</v>
      </c>
      <c r="R5404" s="10" t="str">
        <f t="shared" si="168"/>
        <v>28-33</v>
      </c>
      <c r="S5404">
        <f t="shared" si="169"/>
        <v>23</v>
      </c>
    </row>
    <row r="5405" spans="1:19">
      <c r="A5405" t="s">
        <v>5479</v>
      </c>
      <c r="B5405" t="s">
        <v>13</v>
      </c>
      <c r="C5405" s="4">
        <v>34</v>
      </c>
      <c r="D5405" t="s">
        <v>24</v>
      </c>
      <c r="E5405" t="s">
        <v>43</v>
      </c>
      <c r="F5405" t="s">
        <v>31</v>
      </c>
      <c r="G5405" t="s">
        <v>17</v>
      </c>
      <c r="H5405" t="s">
        <v>48</v>
      </c>
      <c r="I5405" s="9">
        <v>45774</v>
      </c>
      <c r="J5405" s="9">
        <v>45784</v>
      </c>
      <c r="K5405" s="9">
        <v>45795</v>
      </c>
      <c r="L5405" t="s">
        <v>19</v>
      </c>
      <c r="M5405" s="4">
        <v>78373</v>
      </c>
      <c r="N5405">
        <v>4.0999999999999996</v>
      </c>
      <c r="O5405" t="s">
        <v>45</v>
      </c>
      <c r="P5405" s="5"/>
      <c r="Q5405" t="s">
        <v>21</v>
      </c>
      <c r="R5405" s="10" t="str">
        <f t="shared" si="168"/>
        <v>34-39</v>
      </c>
      <c r="S5405">
        <f t="shared" si="169"/>
        <v>21</v>
      </c>
    </row>
    <row r="5406" spans="1:19">
      <c r="A5406" t="s">
        <v>5480</v>
      </c>
      <c r="B5406" t="s">
        <v>13</v>
      </c>
      <c r="C5406" s="4">
        <v>33</v>
      </c>
      <c r="D5406" t="s">
        <v>24</v>
      </c>
      <c r="E5406" t="s">
        <v>43</v>
      </c>
      <c r="F5406" t="s">
        <v>26</v>
      </c>
      <c r="G5406" t="s">
        <v>27</v>
      </c>
      <c r="H5406" t="s">
        <v>18</v>
      </c>
      <c r="I5406" s="9">
        <v>45774</v>
      </c>
      <c r="J5406" s="9">
        <v>45788</v>
      </c>
      <c r="K5406" s="9">
        <v>45794</v>
      </c>
      <c r="L5406" t="s">
        <v>19</v>
      </c>
      <c r="M5406" s="5"/>
      <c r="O5406" t="s">
        <v>20</v>
      </c>
      <c r="P5406" s="4">
        <v>4</v>
      </c>
      <c r="Q5406" t="s">
        <v>28</v>
      </c>
      <c r="R5406" s="10" t="str">
        <f t="shared" si="168"/>
        <v>28-33</v>
      </c>
      <c r="S5406">
        <f t="shared" si="169"/>
        <v>20</v>
      </c>
    </row>
    <row r="5407" spans="1:19">
      <c r="A5407" t="s">
        <v>5481</v>
      </c>
      <c r="B5407" t="s">
        <v>30</v>
      </c>
      <c r="C5407" s="4">
        <v>31</v>
      </c>
      <c r="D5407" t="s">
        <v>24</v>
      </c>
      <c r="E5407" t="s">
        <v>43</v>
      </c>
      <c r="F5407" t="s">
        <v>16</v>
      </c>
      <c r="G5407" t="s">
        <v>32</v>
      </c>
      <c r="H5407" t="s">
        <v>37</v>
      </c>
      <c r="I5407" s="9">
        <v>45774</v>
      </c>
      <c r="J5407" s="9">
        <v>45792</v>
      </c>
      <c r="K5407" s="9">
        <v>45799</v>
      </c>
      <c r="L5407" t="s">
        <v>19</v>
      </c>
      <c r="M5407" s="4">
        <v>58470</v>
      </c>
      <c r="N5407">
        <v>4.5999999999999996</v>
      </c>
      <c r="O5407" t="s">
        <v>20</v>
      </c>
      <c r="P5407" s="4">
        <v>4</v>
      </c>
      <c r="Q5407" t="s">
        <v>28</v>
      </c>
      <c r="R5407" s="10" t="str">
        <f t="shared" si="168"/>
        <v>28-33</v>
      </c>
      <c r="S5407">
        <f t="shared" si="169"/>
        <v>25</v>
      </c>
    </row>
    <row r="5408" spans="1:19">
      <c r="A5408" t="s">
        <v>5482</v>
      </c>
      <c r="B5408" t="s">
        <v>23</v>
      </c>
      <c r="C5408" s="4">
        <v>32</v>
      </c>
      <c r="D5408" t="s">
        <v>24</v>
      </c>
      <c r="E5408" t="s">
        <v>43</v>
      </c>
      <c r="F5408" t="s">
        <v>86</v>
      </c>
      <c r="G5408" t="s">
        <v>17</v>
      </c>
      <c r="H5408" t="s">
        <v>37</v>
      </c>
      <c r="I5408" s="9">
        <v>45774</v>
      </c>
      <c r="J5408" s="9">
        <v>45794</v>
      </c>
      <c r="K5408" s="9">
        <v>45803</v>
      </c>
      <c r="L5408" t="s">
        <v>56</v>
      </c>
      <c r="M5408" s="5"/>
      <c r="P5408" s="4">
        <v>5</v>
      </c>
      <c r="Q5408" t="s">
        <v>28</v>
      </c>
      <c r="R5408" s="10" t="str">
        <f t="shared" si="168"/>
        <v>28-33</v>
      </c>
      <c r="S5408">
        <f t="shared" si="169"/>
        <v>29</v>
      </c>
    </row>
    <row r="5409" spans="1:19">
      <c r="A5409" t="s">
        <v>5483</v>
      </c>
      <c r="B5409" t="s">
        <v>13</v>
      </c>
      <c r="C5409" s="4">
        <v>26</v>
      </c>
      <c r="D5409" t="s">
        <v>58</v>
      </c>
      <c r="E5409" t="s">
        <v>111</v>
      </c>
      <c r="F5409" t="s">
        <v>31</v>
      </c>
      <c r="G5409" t="s">
        <v>27</v>
      </c>
      <c r="H5409" t="s">
        <v>37</v>
      </c>
      <c r="I5409" s="9">
        <v>45775</v>
      </c>
      <c r="J5409" s="9">
        <v>45797</v>
      </c>
      <c r="K5409" s="9">
        <v>45802</v>
      </c>
      <c r="L5409" t="s">
        <v>19</v>
      </c>
      <c r="M5409" s="4">
        <v>76918</v>
      </c>
      <c r="N5409">
        <v>3.7</v>
      </c>
      <c r="O5409" t="s">
        <v>20</v>
      </c>
      <c r="P5409" s="5"/>
      <c r="Q5409" t="s">
        <v>28</v>
      </c>
      <c r="R5409" s="10" t="str">
        <f t="shared" si="168"/>
        <v>22-27</v>
      </c>
      <c r="S5409">
        <f t="shared" si="169"/>
        <v>27</v>
      </c>
    </row>
    <row r="5410" spans="1:19">
      <c r="A5410" t="s">
        <v>5484</v>
      </c>
      <c r="B5410" t="s">
        <v>13</v>
      </c>
      <c r="C5410" s="4">
        <v>35</v>
      </c>
      <c r="D5410" t="s">
        <v>14</v>
      </c>
      <c r="E5410" t="s">
        <v>65</v>
      </c>
      <c r="F5410" t="s">
        <v>26</v>
      </c>
      <c r="G5410" t="s">
        <v>17</v>
      </c>
      <c r="H5410" t="s">
        <v>48</v>
      </c>
      <c r="I5410" s="9">
        <v>45775</v>
      </c>
      <c r="J5410" s="9">
        <v>45784</v>
      </c>
      <c r="K5410" s="9">
        <v>45791</v>
      </c>
      <c r="L5410" t="s">
        <v>19</v>
      </c>
      <c r="M5410" s="5"/>
      <c r="O5410" t="s">
        <v>20</v>
      </c>
      <c r="P5410" s="5"/>
      <c r="Q5410" t="s">
        <v>21</v>
      </c>
      <c r="R5410" s="10" t="str">
        <f t="shared" si="168"/>
        <v>34-39</v>
      </c>
      <c r="S5410">
        <f t="shared" si="169"/>
        <v>16</v>
      </c>
    </row>
    <row r="5411" spans="1:19">
      <c r="A5411" t="s">
        <v>5485</v>
      </c>
      <c r="B5411" t="s">
        <v>13</v>
      </c>
      <c r="C5411" s="4">
        <v>36</v>
      </c>
      <c r="D5411" t="s">
        <v>14</v>
      </c>
      <c r="E5411" t="s">
        <v>65</v>
      </c>
      <c r="F5411" t="s">
        <v>16</v>
      </c>
      <c r="G5411" t="s">
        <v>17</v>
      </c>
      <c r="H5411" t="s">
        <v>37</v>
      </c>
      <c r="I5411" s="9">
        <v>45775</v>
      </c>
      <c r="J5411" s="9">
        <v>45788</v>
      </c>
      <c r="K5411" s="9">
        <v>45799</v>
      </c>
      <c r="L5411" t="s">
        <v>19</v>
      </c>
      <c r="M5411" s="4">
        <v>68026</v>
      </c>
      <c r="N5411">
        <v>5</v>
      </c>
      <c r="O5411" t="s">
        <v>20</v>
      </c>
      <c r="P5411" s="4">
        <v>5</v>
      </c>
      <c r="Q5411" t="s">
        <v>28</v>
      </c>
      <c r="R5411" s="10" t="str">
        <f t="shared" si="168"/>
        <v>34-39</v>
      </c>
      <c r="S5411">
        <f t="shared" si="169"/>
        <v>24</v>
      </c>
    </row>
    <row r="5412" spans="1:19">
      <c r="A5412" t="s">
        <v>5486</v>
      </c>
      <c r="B5412" t="s">
        <v>30</v>
      </c>
      <c r="C5412" s="4">
        <v>25</v>
      </c>
      <c r="D5412" t="s">
        <v>14</v>
      </c>
      <c r="E5412" t="s">
        <v>15</v>
      </c>
      <c r="F5412" t="s">
        <v>36</v>
      </c>
      <c r="G5412" t="s">
        <v>69</v>
      </c>
      <c r="H5412" t="s">
        <v>37</v>
      </c>
      <c r="I5412" s="9">
        <v>45776</v>
      </c>
      <c r="J5412" s="9">
        <v>45798</v>
      </c>
      <c r="K5412" s="9">
        <v>45805</v>
      </c>
      <c r="L5412" t="s">
        <v>19</v>
      </c>
      <c r="M5412" s="4">
        <v>69487</v>
      </c>
      <c r="N5412">
        <v>4.4000000000000004</v>
      </c>
      <c r="O5412" t="s">
        <v>20</v>
      </c>
      <c r="P5412" s="4">
        <v>4</v>
      </c>
      <c r="Q5412" t="s">
        <v>28</v>
      </c>
      <c r="R5412" s="10" t="str">
        <f t="shared" si="168"/>
        <v>22-27</v>
      </c>
      <c r="S5412">
        <f t="shared" si="169"/>
        <v>29</v>
      </c>
    </row>
    <row r="5413" spans="1:19">
      <c r="A5413" t="s">
        <v>5487</v>
      </c>
      <c r="B5413" t="s">
        <v>13</v>
      </c>
      <c r="C5413" s="4">
        <v>27</v>
      </c>
      <c r="D5413" t="s">
        <v>14</v>
      </c>
      <c r="E5413" t="s">
        <v>15</v>
      </c>
      <c r="F5413" t="s">
        <v>16</v>
      </c>
      <c r="G5413" t="s">
        <v>32</v>
      </c>
      <c r="H5413" t="s">
        <v>37</v>
      </c>
      <c r="I5413" s="9">
        <v>45777</v>
      </c>
      <c r="J5413" s="9">
        <v>45788</v>
      </c>
      <c r="K5413" s="9">
        <v>45792</v>
      </c>
      <c r="L5413" t="s">
        <v>19</v>
      </c>
      <c r="M5413" s="5"/>
      <c r="O5413" t="s">
        <v>20</v>
      </c>
      <c r="P5413" s="4">
        <v>2</v>
      </c>
      <c r="Q5413" t="s">
        <v>28</v>
      </c>
      <c r="R5413" s="10" t="str">
        <f t="shared" si="168"/>
        <v>22-27</v>
      </c>
      <c r="S5413">
        <f t="shared" si="169"/>
        <v>15</v>
      </c>
    </row>
    <row r="5414" spans="1:19">
      <c r="A5414" t="s">
        <v>5488</v>
      </c>
      <c r="B5414" t="s">
        <v>30</v>
      </c>
      <c r="C5414" s="4">
        <v>30</v>
      </c>
      <c r="D5414" t="s">
        <v>14</v>
      </c>
      <c r="E5414" t="s">
        <v>15</v>
      </c>
      <c r="F5414" t="s">
        <v>86</v>
      </c>
      <c r="G5414" t="s">
        <v>17</v>
      </c>
      <c r="H5414" t="s">
        <v>18</v>
      </c>
      <c r="I5414" s="9">
        <v>45777</v>
      </c>
      <c r="J5414" s="9">
        <v>45789</v>
      </c>
      <c r="K5414" s="9">
        <v>45793</v>
      </c>
      <c r="L5414" t="s">
        <v>19</v>
      </c>
      <c r="M5414" s="4">
        <v>126762</v>
      </c>
      <c r="N5414">
        <v>4.7</v>
      </c>
      <c r="O5414" t="s">
        <v>20</v>
      </c>
      <c r="P5414" s="4">
        <v>4</v>
      </c>
      <c r="Q5414" t="s">
        <v>28</v>
      </c>
      <c r="R5414" s="10" t="str">
        <f t="shared" si="168"/>
        <v>28-33</v>
      </c>
      <c r="S5414">
        <f t="shared" si="169"/>
        <v>16</v>
      </c>
    </row>
    <row r="5415" spans="1:19">
      <c r="A5415" t="s">
        <v>5489</v>
      </c>
      <c r="B5415" t="s">
        <v>13</v>
      </c>
      <c r="C5415" s="4">
        <v>25</v>
      </c>
      <c r="D5415" t="s">
        <v>14</v>
      </c>
      <c r="E5415" t="s">
        <v>15</v>
      </c>
      <c r="F5415" t="s">
        <v>96</v>
      </c>
      <c r="G5415" t="s">
        <v>17</v>
      </c>
      <c r="H5415" t="s">
        <v>37</v>
      </c>
      <c r="I5415" s="9">
        <v>45777</v>
      </c>
      <c r="J5415" s="9">
        <v>45792</v>
      </c>
      <c r="K5415" s="9">
        <v>45802</v>
      </c>
      <c r="L5415" t="s">
        <v>38</v>
      </c>
      <c r="M5415" s="5"/>
      <c r="P5415" s="4">
        <v>5</v>
      </c>
      <c r="Q5415" t="s">
        <v>63</v>
      </c>
      <c r="R5415" s="10" t="str">
        <f t="shared" si="168"/>
        <v>22-27</v>
      </c>
      <c r="S5415">
        <f t="shared" si="169"/>
        <v>25</v>
      </c>
    </row>
    <row r="5416" spans="1:19">
      <c r="A5416" t="s">
        <v>5490</v>
      </c>
      <c r="B5416" t="s">
        <v>13</v>
      </c>
      <c r="C5416" s="4">
        <v>30</v>
      </c>
      <c r="D5416" t="s">
        <v>58</v>
      </c>
      <c r="E5416" t="s">
        <v>111</v>
      </c>
      <c r="F5416" t="s">
        <v>36</v>
      </c>
      <c r="G5416" t="s">
        <v>27</v>
      </c>
      <c r="H5416" t="s">
        <v>48</v>
      </c>
      <c r="I5416" s="9">
        <v>45778</v>
      </c>
      <c r="J5416" s="9">
        <v>45789</v>
      </c>
      <c r="K5416" s="9">
        <v>45796</v>
      </c>
      <c r="L5416" t="s">
        <v>56</v>
      </c>
      <c r="M5416" s="5"/>
      <c r="P5416" s="4">
        <v>4</v>
      </c>
      <c r="Q5416" t="s">
        <v>28</v>
      </c>
      <c r="R5416" s="10" t="str">
        <f t="shared" si="168"/>
        <v>28-33</v>
      </c>
      <c r="S5416">
        <f t="shared" si="169"/>
        <v>18</v>
      </c>
    </row>
    <row r="5417" spans="1:19">
      <c r="A5417" t="s">
        <v>5491</v>
      </c>
      <c r="B5417" t="s">
        <v>13</v>
      </c>
      <c r="C5417" s="4">
        <v>36</v>
      </c>
      <c r="D5417" t="s">
        <v>14</v>
      </c>
      <c r="E5417" t="s">
        <v>15</v>
      </c>
      <c r="F5417" t="s">
        <v>93</v>
      </c>
      <c r="G5417" t="s">
        <v>17</v>
      </c>
      <c r="H5417" t="s">
        <v>48</v>
      </c>
      <c r="I5417" s="9">
        <v>45778</v>
      </c>
      <c r="J5417" s="9">
        <v>45791</v>
      </c>
      <c r="K5417" s="9">
        <v>45796</v>
      </c>
      <c r="L5417" t="s">
        <v>19</v>
      </c>
      <c r="M5417" s="5"/>
      <c r="O5417" t="s">
        <v>20</v>
      </c>
      <c r="P5417" s="4">
        <v>4</v>
      </c>
      <c r="Q5417" t="s">
        <v>28</v>
      </c>
      <c r="R5417" s="10" t="str">
        <f t="shared" si="168"/>
        <v>34-39</v>
      </c>
      <c r="S5417">
        <f t="shared" si="169"/>
        <v>18</v>
      </c>
    </row>
    <row r="5418" spans="1:19">
      <c r="A5418" t="s">
        <v>5492</v>
      </c>
      <c r="B5418" t="s">
        <v>13</v>
      </c>
      <c r="C5418" s="4">
        <v>25</v>
      </c>
      <c r="D5418" t="s">
        <v>34</v>
      </c>
      <c r="E5418" t="s">
        <v>47</v>
      </c>
      <c r="F5418" t="s">
        <v>26</v>
      </c>
      <c r="G5418" t="s">
        <v>69</v>
      </c>
      <c r="H5418" t="s">
        <v>37</v>
      </c>
      <c r="I5418" s="9">
        <v>45778</v>
      </c>
      <c r="J5418" s="9">
        <v>45798</v>
      </c>
      <c r="K5418" s="9">
        <v>45806</v>
      </c>
      <c r="L5418" t="s">
        <v>19</v>
      </c>
      <c r="M5418" s="4">
        <v>65994</v>
      </c>
      <c r="N5418">
        <v>4.8</v>
      </c>
      <c r="O5418" t="s">
        <v>20</v>
      </c>
      <c r="P5418" s="4">
        <v>3</v>
      </c>
      <c r="Q5418" t="s">
        <v>28</v>
      </c>
      <c r="R5418" s="10" t="str">
        <f t="shared" si="168"/>
        <v>22-27</v>
      </c>
      <c r="S5418">
        <f t="shared" si="169"/>
        <v>28</v>
      </c>
    </row>
    <row r="5419" spans="1:19">
      <c r="A5419" t="s">
        <v>5493</v>
      </c>
      <c r="B5419" t="s">
        <v>13</v>
      </c>
      <c r="C5419" s="4">
        <v>27</v>
      </c>
      <c r="D5419" t="s">
        <v>14</v>
      </c>
      <c r="E5419" t="s">
        <v>15</v>
      </c>
      <c r="F5419" t="s">
        <v>16</v>
      </c>
      <c r="G5419" t="s">
        <v>17</v>
      </c>
      <c r="H5419" t="s">
        <v>37</v>
      </c>
      <c r="I5419" s="9">
        <v>45778</v>
      </c>
      <c r="J5419" s="9">
        <v>45791</v>
      </c>
      <c r="K5419" s="9">
        <v>45795</v>
      </c>
      <c r="L5419" t="s">
        <v>38</v>
      </c>
      <c r="M5419" s="5"/>
      <c r="P5419" s="4">
        <v>3</v>
      </c>
      <c r="Q5419" t="s">
        <v>21</v>
      </c>
      <c r="R5419" s="10" t="str">
        <f t="shared" si="168"/>
        <v>22-27</v>
      </c>
      <c r="S5419">
        <f t="shared" si="169"/>
        <v>17</v>
      </c>
    </row>
    <row r="5420" spans="1:19">
      <c r="A5420" t="s">
        <v>5494</v>
      </c>
      <c r="B5420" t="s">
        <v>13</v>
      </c>
      <c r="C5420" s="4">
        <v>38</v>
      </c>
      <c r="D5420" t="s">
        <v>14</v>
      </c>
      <c r="E5420" t="s">
        <v>15</v>
      </c>
      <c r="F5420" t="s">
        <v>53</v>
      </c>
      <c r="G5420" t="s">
        <v>27</v>
      </c>
      <c r="H5420" t="s">
        <v>51</v>
      </c>
      <c r="I5420" s="9">
        <v>45778</v>
      </c>
      <c r="J5420" s="9">
        <v>45796</v>
      </c>
      <c r="K5420" s="9">
        <v>45803</v>
      </c>
      <c r="L5420" t="s">
        <v>19</v>
      </c>
      <c r="M5420" s="4">
        <v>69566</v>
      </c>
      <c r="N5420">
        <v>4</v>
      </c>
      <c r="O5420" t="s">
        <v>45</v>
      </c>
      <c r="P5420" s="5"/>
      <c r="Q5420" t="s">
        <v>21</v>
      </c>
      <c r="R5420" s="10" t="str">
        <f t="shared" si="168"/>
        <v>34-39</v>
      </c>
      <c r="S5420">
        <f t="shared" si="169"/>
        <v>25</v>
      </c>
    </row>
    <row r="5421" spans="1:19">
      <c r="A5421" t="s">
        <v>5495</v>
      </c>
      <c r="B5421" t="s">
        <v>13</v>
      </c>
      <c r="C5421" s="4">
        <v>24</v>
      </c>
      <c r="D5421" t="s">
        <v>24</v>
      </c>
      <c r="E5421" t="s">
        <v>25</v>
      </c>
      <c r="F5421" t="s">
        <v>26</v>
      </c>
      <c r="G5421" t="s">
        <v>17</v>
      </c>
      <c r="H5421" t="s">
        <v>48</v>
      </c>
      <c r="I5421" s="9">
        <v>45778</v>
      </c>
      <c r="J5421" s="9">
        <v>45788</v>
      </c>
      <c r="K5421" s="9">
        <v>45797</v>
      </c>
      <c r="L5421" t="s">
        <v>38</v>
      </c>
      <c r="M5421" s="5"/>
      <c r="P5421" s="4">
        <v>4</v>
      </c>
      <c r="Q5421" t="s">
        <v>21</v>
      </c>
      <c r="R5421" s="10" t="str">
        <f t="shared" si="168"/>
        <v>22-27</v>
      </c>
      <c r="S5421">
        <f t="shared" si="169"/>
        <v>19</v>
      </c>
    </row>
    <row r="5422" spans="1:19">
      <c r="A5422" t="s">
        <v>5496</v>
      </c>
      <c r="B5422" t="s">
        <v>13</v>
      </c>
      <c r="C5422" s="4">
        <v>28</v>
      </c>
      <c r="D5422" t="s">
        <v>14</v>
      </c>
      <c r="E5422" t="s">
        <v>15</v>
      </c>
      <c r="F5422" t="s">
        <v>44</v>
      </c>
      <c r="G5422" t="s">
        <v>69</v>
      </c>
      <c r="H5422" t="s">
        <v>37</v>
      </c>
      <c r="I5422" s="9">
        <v>45778</v>
      </c>
      <c r="J5422" s="9">
        <v>45794</v>
      </c>
      <c r="K5422" s="9">
        <v>45800</v>
      </c>
      <c r="L5422" t="s">
        <v>56</v>
      </c>
      <c r="M5422" s="5"/>
      <c r="P5422" s="5"/>
      <c r="Q5422" t="s">
        <v>28</v>
      </c>
      <c r="R5422" s="10" t="str">
        <f t="shared" si="168"/>
        <v>28-33</v>
      </c>
      <c r="S5422">
        <f t="shared" si="169"/>
        <v>22</v>
      </c>
    </row>
    <row r="5423" spans="1:19">
      <c r="A5423" t="s">
        <v>5497</v>
      </c>
      <c r="B5423" t="s">
        <v>13</v>
      </c>
      <c r="C5423" s="4">
        <v>26</v>
      </c>
      <c r="D5423" t="s">
        <v>34</v>
      </c>
      <c r="E5423" t="s">
        <v>35</v>
      </c>
      <c r="F5423" t="s">
        <v>78</v>
      </c>
      <c r="G5423" t="s">
        <v>27</v>
      </c>
      <c r="H5423" t="s">
        <v>37</v>
      </c>
      <c r="I5423" s="9">
        <v>45778</v>
      </c>
      <c r="J5423" s="9">
        <v>45798</v>
      </c>
      <c r="K5423" s="9">
        <v>45808</v>
      </c>
      <c r="L5423" t="s">
        <v>75</v>
      </c>
      <c r="M5423" s="5"/>
      <c r="P5423" s="4">
        <v>4</v>
      </c>
      <c r="Q5423" t="s">
        <v>21</v>
      </c>
      <c r="R5423" s="10" t="str">
        <f t="shared" si="168"/>
        <v>22-27</v>
      </c>
      <c r="S5423">
        <f t="shared" si="169"/>
        <v>30</v>
      </c>
    </row>
    <row r="5424" spans="1:19">
      <c r="A5424" t="s">
        <v>5498</v>
      </c>
      <c r="B5424" t="s">
        <v>23</v>
      </c>
      <c r="C5424" s="4">
        <v>25</v>
      </c>
      <c r="D5424" t="s">
        <v>24</v>
      </c>
      <c r="E5424" t="s">
        <v>43</v>
      </c>
      <c r="F5424" t="s">
        <v>106</v>
      </c>
      <c r="G5424" t="s">
        <v>17</v>
      </c>
      <c r="H5424" t="s">
        <v>37</v>
      </c>
      <c r="I5424" s="9">
        <v>45778</v>
      </c>
      <c r="J5424" s="9">
        <v>45795</v>
      </c>
      <c r="K5424" s="9">
        <v>45802</v>
      </c>
      <c r="L5424" t="s">
        <v>19</v>
      </c>
      <c r="M5424" s="4">
        <v>151051</v>
      </c>
      <c r="N5424">
        <v>3.7</v>
      </c>
      <c r="O5424" t="s">
        <v>20</v>
      </c>
      <c r="P5424" s="4">
        <v>4</v>
      </c>
      <c r="Q5424" t="s">
        <v>28</v>
      </c>
      <c r="R5424" s="10" t="str">
        <f t="shared" si="168"/>
        <v>22-27</v>
      </c>
      <c r="S5424">
        <f t="shared" si="169"/>
        <v>24</v>
      </c>
    </row>
    <row r="5425" spans="1:19">
      <c r="A5425" t="s">
        <v>5499</v>
      </c>
      <c r="B5425" t="s">
        <v>13</v>
      </c>
      <c r="C5425" s="4">
        <v>24</v>
      </c>
      <c r="D5425" t="s">
        <v>34</v>
      </c>
      <c r="E5425" t="s">
        <v>35</v>
      </c>
      <c r="F5425" t="s">
        <v>44</v>
      </c>
      <c r="G5425" t="s">
        <v>27</v>
      </c>
      <c r="H5425" t="s">
        <v>18</v>
      </c>
      <c r="I5425" s="9">
        <v>45778</v>
      </c>
      <c r="J5425" s="9">
        <v>45800</v>
      </c>
      <c r="K5425" s="9">
        <v>45809</v>
      </c>
      <c r="L5425" t="s">
        <v>19</v>
      </c>
      <c r="M5425" s="4">
        <v>59607</v>
      </c>
      <c r="N5425">
        <v>3.9</v>
      </c>
      <c r="O5425" t="s">
        <v>45</v>
      </c>
      <c r="P5425" s="4">
        <v>4</v>
      </c>
      <c r="Q5425" t="s">
        <v>28</v>
      </c>
      <c r="R5425" s="10" t="str">
        <f t="shared" si="168"/>
        <v>22-27</v>
      </c>
      <c r="S5425">
        <f t="shared" si="169"/>
        <v>31</v>
      </c>
    </row>
    <row r="5426" spans="1:19">
      <c r="A5426" t="s">
        <v>5500</v>
      </c>
      <c r="B5426" t="s">
        <v>13</v>
      </c>
      <c r="C5426" s="4">
        <v>48</v>
      </c>
      <c r="D5426" t="s">
        <v>14</v>
      </c>
      <c r="E5426" t="s">
        <v>15</v>
      </c>
      <c r="F5426" t="s">
        <v>86</v>
      </c>
      <c r="G5426" t="s">
        <v>27</v>
      </c>
      <c r="H5426" t="s">
        <v>51</v>
      </c>
      <c r="I5426" s="9">
        <v>45779</v>
      </c>
      <c r="J5426" s="9">
        <v>45793</v>
      </c>
      <c r="K5426" s="9">
        <v>45803</v>
      </c>
      <c r="L5426" t="s">
        <v>19</v>
      </c>
      <c r="M5426" s="4">
        <v>176234</v>
      </c>
      <c r="N5426">
        <v>4.2</v>
      </c>
      <c r="O5426" t="s">
        <v>20</v>
      </c>
      <c r="P5426" s="5"/>
      <c r="Q5426" t="s">
        <v>28</v>
      </c>
      <c r="R5426" s="10" t="str">
        <f t="shared" si="168"/>
        <v>46-51</v>
      </c>
      <c r="S5426">
        <f t="shared" si="169"/>
        <v>24</v>
      </c>
    </row>
    <row r="5427" spans="1:19">
      <c r="A5427" t="s">
        <v>5501</v>
      </c>
      <c r="B5427" t="s">
        <v>13</v>
      </c>
      <c r="C5427" s="4">
        <v>32</v>
      </c>
      <c r="D5427" t="s">
        <v>14</v>
      </c>
      <c r="E5427" t="s">
        <v>15</v>
      </c>
      <c r="F5427" t="s">
        <v>61</v>
      </c>
      <c r="G5427" t="s">
        <v>27</v>
      </c>
      <c r="H5427" t="s">
        <v>18</v>
      </c>
      <c r="I5427" s="9">
        <v>45779</v>
      </c>
      <c r="J5427" s="9">
        <v>45801</v>
      </c>
      <c r="K5427" s="9">
        <v>45805</v>
      </c>
      <c r="L5427" t="s">
        <v>19</v>
      </c>
      <c r="M5427" s="4">
        <v>51954</v>
      </c>
      <c r="N5427">
        <v>4.7</v>
      </c>
      <c r="O5427" t="s">
        <v>20</v>
      </c>
      <c r="P5427" s="4">
        <v>5</v>
      </c>
      <c r="Q5427" t="s">
        <v>28</v>
      </c>
      <c r="R5427" s="10" t="str">
        <f t="shared" si="168"/>
        <v>28-33</v>
      </c>
      <c r="S5427">
        <f t="shared" si="169"/>
        <v>26</v>
      </c>
    </row>
    <row r="5428" spans="1:19">
      <c r="A5428" t="s">
        <v>5502</v>
      </c>
      <c r="B5428" t="s">
        <v>23</v>
      </c>
      <c r="C5428" s="4">
        <v>28</v>
      </c>
      <c r="D5428" t="s">
        <v>14</v>
      </c>
      <c r="E5428" t="s">
        <v>15</v>
      </c>
      <c r="F5428" t="s">
        <v>26</v>
      </c>
      <c r="G5428" t="s">
        <v>27</v>
      </c>
      <c r="H5428" t="s">
        <v>37</v>
      </c>
      <c r="I5428" s="9">
        <v>45780</v>
      </c>
      <c r="J5428" s="9">
        <v>45799</v>
      </c>
      <c r="K5428" s="9">
        <v>45805</v>
      </c>
      <c r="L5428" t="s">
        <v>19</v>
      </c>
      <c r="M5428" s="4">
        <v>64810</v>
      </c>
      <c r="N5428">
        <v>4.8</v>
      </c>
      <c r="O5428" t="s">
        <v>45</v>
      </c>
      <c r="P5428" s="4">
        <v>4</v>
      </c>
      <c r="Q5428" t="s">
        <v>28</v>
      </c>
      <c r="R5428" s="10" t="str">
        <f t="shared" si="168"/>
        <v>28-33</v>
      </c>
      <c r="S5428">
        <f t="shared" si="169"/>
        <v>25</v>
      </c>
    </row>
    <row r="5429" spans="1:19">
      <c r="A5429" t="s">
        <v>5503</v>
      </c>
      <c r="B5429" t="s">
        <v>13</v>
      </c>
      <c r="C5429" s="4">
        <v>54</v>
      </c>
      <c r="D5429" t="s">
        <v>34</v>
      </c>
      <c r="E5429" t="s">
        <v>35</v>
      </c>
      <c r="F5429" t="s">
        <v>44</v>
      </c>
      <c r="G5429" t="s">
        <v>27</v>
      </c>
      <c r="H5429" t="s">
        <v>18</v>
      </c>
      <c r="I5429" s="9">
        <v>45780</v>
      </c>
      <c r="J5429" s="9">
        <v>45789</v>
      </c>
      <c r="K5429" s="9">
        <v>45795</v>
      </c>
      <c r="L5429" t="s">
        <v>38</v>
      </c>
      <c r="M5429" s="5"/>
      <c r="P5429" s="4">
        <v>4</v>
      </c>
      <c r="Q5429" t="s">
        <v>28</v>
      </c>
      <c r="R5429" s="10" t="str">
        <f t="shared" si="168"/>
        <v>52-57</v>
      </c>
      <c r="S5429">
        <f t="shared" si="169"/>
        <v>15</v>
      </c>
    </row>
    <row r="5430" spans="1:19">
      <c r="A5430" t="s">
        <v>5504</v>
      </c>
      <c r="B5430" t="s">
        <v>30</v>
      </c>
      <c r="C5430" s="4">
        <v>34</v>
      </c>
      <c r="D5430" t="s">
        <v>83</v>
      </c>
      <c r="E5430" t="s">
        <v>84</v>
      </c>
      <c r="F5430" t="s">
        <v>78</v>
      </c>
      <c r="G5430" t="s">
        <v>17</v>
      </c>
      <c r="H5430" t="s">
        <v>51</v>
      </c>
      <c r="I5430" s="9">
        <v>45780</v>
      </c>
      <c r="J5430" s="9">
        <v>45789</v>
      </c>
      <c r="K5430" s="9">
        <v>45796</v>
      </c>
      <c r="L5430" t="s">
        <v>145</v>
      </c>
      <c r="M5430" s="5"/>
      <c r="P5430" s="4">
        <v>5</v>
      </c>
      <c r="Q5430" t="s">
        <v>28</v>
      </c>
      <c r="R5430" s="10" t="str">
        <f t="shared" si="168"/>
        <v>34-39</v>
      </c>
      <c r="S5430">
        <f t="shared" si="169"/>
        <v>16</v>
      </c>
    </row>
    <row r="5431" spans="1:19">
      <c r="A5431" t="s">
        <v>5505</v>
      </c>
      <c r="B5431" t="s">
        <v>30</v>
      </c>
      <c r="C5431" s="4">
        <v>22</v>
      </c>
      <c r="D5431" t="s">
        <v>14</v>
      </c>
      <c r="E5431" t="s">
        <v>65</v>
      </c>
      <c r="F5431" t="s">
        <v>53</v>
      </c>
      <c r="G5431" t="s">
        <v>17</v>
      </c>
      <c r="H5431" t="s">
        <v>37</v>
      </c>
      <c r="I5431" s="9">
        <v>45780</v>
      </c>
      <c r="J5431" s="9">
        <v>45790</v>
      </c>
      <c r="K5431" s="9">
        <v>45798</v>
      </c>
      <c r="L5431" t="s">
        <v>19</v>
      </c>
      <c r="M5431" s="5"/>
      <c r="O5431" t="s">
        <v>20</v>
      </c>
      <c r="P5431" s="4">
        <v>4</v>
      </c>
      <c r="Q5431" t="s">
        <v>21</v>
      </c>
      <c r="R5431" s="10" t="str">
        <f t="shared" si="168"/>
        <v>22-27</v>
      </c>
      <c r="S5431">
        <f t="shared" si="169"/>
        <v>18</v>
      </c>
    </row>
    <row r="5432" spans="1:19">
      <c r="A5432" t="s">
        <v>5506</v>
      </c>
      <c r="B5432" t="s">
        <v>30</v>
      </c>
      <c r="C5432" s="4">
        <v>38</v>
      </c>
      <c r="D5432" t="s">
        <v>24</v>
      </c>
      <c r="E5432" t="s">
        <v>43</v>
      </c>
      <c r="F5432" t="s">
        <v>61</v>
      </c>
      <c r="G5432" t="s">
        <v>27</v>
      </c>
      <c r="H5432" t="s">
        <v>51</v>
      </c>
      <c r="I5432" s="9">
        <v>45781</v>
      </c>
      <c r="J5432" s="9">
        <v>45803</v>
      </c>
      <c r="K5432" s="9">
        <v>45813</v>
      </c>
      <c r="L5432" t="s">
        <v>19</v>
      </c>
      <c r="M5432" s="4">
        <v>53827</v>
      </c>
      <c r="N5432">
        <v>4.9000000000000004</v>
      </c>
      <c r="O5432" t="s">
        <v>20</v>
      </c>
      <c r="P5432" s="4">
        <v>4</v>
      </c>
      <c r="Q5432" t="s">
        <v>28</v>
      </c>
      <c r="R5432" s="10" t="str">
        <f t="shared" si="168"/>
        <v>34-39</v>
      </c>
      <c r="S5432">
        <f t="shared" si="169"/>
        <v>32</v>
      </c>
    </row>
    <row r="5433" spans="1:19">
      <c r="A5433" t="s">
        <v>5507</v>
      </c>
      <c r="B5433" t="s">
        <v>13</v>
      </c>
      <c r="C5433" s="4">
        <v>35</v>
      </c>
      <c r="D5433" t="s">
        <v>14</v>
      </c>
      <c r="E5433" t="s">
        <v>15</v>
      </c>
      <c r="F5433" t="s">
        <v>93</v>
      </c>
      <c r="G5433" t="s">
        <v>66</v>
      </c>
      <c r="H5433" t="s">
        <v>18</v>
      </c>
      <c r="I5433" s="9">
        <v>45781</v>
      </c>
      <c r="J5433" s="9">
        <v>45803</v>
      </c>
      <c r="K5433" s="9">
        <v>45811</v>
      </c>
      <c r="L5433" t="s">
        <v>19</v>
      </c>
      <c r="M5433" s="4">
        <v>158643</v>
      </c>
      <c r="N5433">
        <v>4.5999999999999996</v>
      </c>
      <c r="O5433" t="s">
        <v>20</v>
      </c>
      <c r="P5433" s="4">
        <v>3</v>
      </c>
      <c r="Q5433" t="s">
        <v>21</v>
      </c>
      <c r="R5433" s="10" t="str">
        <f t="shared" si="168"/>
        <v>34-39</v>
      </c>
      <c r="S5433">
        <f t="shared" si="169"/>
        <v>30</v>
      </c>
    </row>
    <row r="5434" spans="1:19">
      <c r="A5434" t="s">
        <v>5508</v>
      </c>
      <c r="B5434" t="s">
        <v>30</v>
      </c>
      <c r="C5434" s="4">
        <v>34</v>
      </c>
      <c r="D5434" t="s">
        <v>34</v>
      </c>
      <c r="E5434" t="s">
        <v>35</v>
      </c>
      <c r="F5434" t="s">
        <v>44</v>
      </c>
      <c r="G5434" t="s">
        <v>27</v>
      </c>
      <c r="H5434" t="s">
        <v>37</v>
      </c>
      <c r="I5434" s="9">
        <v>45782</v>
      </c>
      <c r="J5434" s="9">
        <v>45792</v>
      </c>
      <c r="K5434" s="9">
        <v>45799</v>
      </c>
      <c r="L5434" t="s">
        <v>38</v>
      </c>
      <c r="M5434" s="5"/>
      <c r="P5434" s="5"/>
      <c r="Q5434" t="s">
        <v>28</v>
      </c>
      <c r="R5434" s="10" t="str">
        <f t="shared" si="168"/>
        <v>34-39</v>
      </c>
      <c r="S5434">
        <f t="shared" si="169"/>
        <v>17</v>
      </c>
    </row>
    <row r="5435" spans="1:19">
      <c r="A5435" t="s">
        <v>5509</v>
      </c>
      <c r="B5435" t="s">
        <v>13</v>
      </c>
      <c r="C5435" s="4">
        <v>27</v>
      </c>
      <c r="D5435" t="s">
        <v>24</v>
      </c>
      <c r="E5435" t="s">
        <v>43</v>
      </c>
      <c r="F5435" t="s">
        <v>50</v>
      </c>
      <c r="G5435" t="s">
        <v>17</v>
      </c>
      <c r="H5435" t="s">
        <v>37</v>
      </c>
      <c r="I5435" s="9">
        <v>45782</v>
      </c>
      <c r="J5435" s="9">
        <v>45802</v>
      </c>
      <c r="K5435" s="9">
        <v>45810</v>
      </c>
      <c r="L5435" t="s">
        <v>38</v>
      </c>
      <c r="M5435" s="5"/>
      <c r="P5435" s="5"/>
      <c r="Q5435" t="s">
        <v>28</v>
      </c>
      <c r="R5435" s="10" t="str">
        <f t="shared" si="168"/>
        <v>22-27</v>
      </c>
      <c r="S5435">
        <f t="shared" si="169"/>
        <v>28</v>
      </c>
    </row>
    <row r="5436" spans="1:19">
      <c r="A5436" t="s">
        <v>5510</v>
      </c>
      <c r="B5436" t="s">
        <v>30</v>
      </c>
      <c r="C5436" s="4">
        <v>31</v>
      </c>
      <c r="D5436" t="s">
        <v>58</v>
      </c>
      <c r="E5436" t="s">
        <v>111</v>
      </c>
      <c r="F5436" t="s">
        <v>50</v>
      </c>
      <c r="G5436" t="s">
        <v>27</v>
      </c>
      <c r="H5436" t="s">
        <v>37</v>
      </c>
      <c r="I5436" s="9">
        <v>45782</v>
      </c>
      <c r="J5436" s="9">
        <v>45793</v>
      </c>
      <c r="K5436" s="9">
        <v>45803</v>
      </c>
      <c r="L5436" t="s">
        <v>19</v>
      </c>
      <c r="M5436" s="5"/>
      <c r="O5436" t="s">
        <v>20</v>
      </c>
      <c r="P5436" s="4">
        <v>4</v>
      </c>
      <c r="Q5436" t="s">
        <v>28</v>
      </c>
      <c r="R5436" s="10" t="str">
        <f t="shared" si="168"/>
        <v>28-33</v>
      </c>
      <c r="S5436">
        <f t="shared" si="169"/>
        <v>21</v>
      </c>
    </row>
    <row r="5437" spans="1:19">
      <c r="A5437" t="s">
        <v>5511</v>
      </c>
      <c r="B5437" t="s">
        <v>30</v>
      </c>
      <c r="C5437" s="4">
        <v>30</v>
      </c>
      <c r="D5437" t="s">
        <v>14</v>
      </c>
      <c r="E5437" t="s">
        <v>65</v>
      </c>
      <c r="F5437" t="s">
        <v>78</v>
      </c>
      <c r="G5437" t="s">
        <v>27</v>
      </c>
      <c r="H5437" t="s">
        <v>18</v>
      </c>
      <c r="I5437" s="9">
        <v>45782</v>
      </c>
      <c r="J5437" s="9">
        <v>45793</v>
      </c>
      <c r="K5437" s="9">
        <v>45797</v>
      </c>
      <c r="L5437" t="s">
        <v>19</v>
      </c>
      <c r="M5437" s="4">
        <v>62701</v>
      </c>
      <c r="N5437">
        <v>4.9000000000000004</v>
      </c>
      <c r="O5437" t="s">
        <v>20</v>
      </c>
      <c r="P5437" s="4">
        <v>5</v>
      </c>
      <c r="Q5437" t="s">
        <v>21</v>
      </c>
      <c r="R5437" s="10" t="str">
        <f t="shared" si="168"/>
        <v>28-33</v>
      </c>
      <c r="S5437">
        <f t="shared" si="169"/>
        <v>15</v>
      </c>
    </row>
    <row r="5438" spans="1:19">
      <c r="A5438" t="s">
        <v>5512</v>
      </c>
      <c r="B5438" t="s">
        <v>13</v>
      </c>
      <c r="C5438" s="4">
        <v>26</v>
      </c>
      <c r="D5438" t="s">
        <v>24</v>
      </c>
      <c r="E5438" t="s">
        <v>43</v>
      </c>
      <c r="F5438" t="s">
        <v>53</v>
      </c>
      <c r="G5438" t="s">
        <v>17</v>
      </c>
      <c r="H5438" t="s">
        <v>18</v>
      </c>
      <c r="I5438" s="9">
        <v>45782</v>
      </c>
      <c r="J5438" s="9">
        <v>45798</v>
      </c>
      <c r="K5438" s="9">
        <v>45808</v>
      </c>
      <c r="L5438" t="s">
        <v>38</v>
      </c>
      <c r="M5438" s="5"/>
      <c r="P5438" s="4">
        <v>3</v>
      </c>
      <c r="Q5438" t="s">
        <v>28</v>
      </c>
      <c r="R5438" s="10" t="str">
        <f t="shared" si="168"/>
        <v>22-27</v>
      </c>
      <c r="S5438">
        <f t="shared" si="169"/>
        <v>26</v>
      </c>
    </row>
    <row r="5439" spans="1:19">
      <c r="A5439" t="s">
        <v>5513</v>
      </c>
      <c r="B5439" t="s">
        <v>30</v>
      </c>
      <c r="C5439" s="4">
        <v>26</v>
      </c>
      <c r="D5439" t="s">
        <v>24</v>
      </c>
      <c r="E5439" t="s">
        <v>25</v>
      </c>
      <c r="F5439" t="s">
        <v>36</v>
      </c>
      <c r="G5439" t="s">
        <v>17</v>
      </c>
      <c r="H5439" t="s">
        <v>18</v>
      </c>
      <c r="I5439" s="9">
        <v>45783</v>
      </c>
      <c r="J5439" s="9">
        <v>45797</v>
      </c>
      <c r="K5439" s="9">
        <v>45807</v>
      </c>
      <c r="L5439" t="s">
        <v>19</v>
      </c>
      <c r="M5439" s="4">
        <v>72617</v>
      </c>
      <c r="N5439">
        <v>4.0999999999999996</v>
      </c>
      <c r="O5439" t="s">
        <v>20</v>
      </c>
      <c r="P5439" s="4">
        <v>4</v>
      </c>
      <c r="Q5439" t="s">
        <v>28</v>
      </c>
      <c r="R5439" s="10" t="str">
        <f t="shared" si="168"/>
        <v>22-27</v>
      </c>
      <c r="S5439">
        <f t="shared" si="169"/>
        <v>24</v>
      </c>
    </row>
    <row r="5440" spans="1:19">
      <c r="A5440" t="s">
        <v>5514</v>
      </c>
      <c r="B5440" t="s">
        <v>13</v>
      </c>
      <c r="C5440" s="4">
        <v>30</v>
      </c>
      <c r="D5440" t="s">
        <v>24</v>
      </c>
      <c r="E5440" t="s">
        <v>25</v>
      </c>
      <c r="F5440" t="s">
        <v>93</v>
      </c>
      <c r="G5440" t="s">
        <v>32</v>
      </c>
      <c r="H5440" t="s">
        <v>37</v>
      </c>
      <c r="I5440" s="9">
        <v>45783</v>
      </c>
      <c r="J5440" s="9">
        <v>45802</v>
      </c>
      <c r="K5440" s="9">
        <v>45812</v>
      </c>
      <c r="L5440" t="s">
        <v>19</v>
      </c>
      <c r="M5440" s="5"/>
      <c r="O5440" t="s">
        <v>20</v>
      </c>
      <c r="P5440" s="4">
        <v>4</v>
      </c>
      <c r="Q5440" t="s">
        <v>28</v>
      </c>
      <c r="R5440" s="10" t="str">
        <f t="shared" si="168"/>
        <v>28-33</v>
      </c>
      <c r="S5440">
        <f t="shared" si="169"/>
        <v>29</v>
      </c>
    </row>
    <row r="5441" spans="1:19">
      <c r="A5441" t="s">
        <v>5515</v>
      </c>
      <c r="B5441" t="s">
        <v>30</v>
      </c>
      <c r="C5441" s="4">
        <v>37</v>
      </c>
      <c r="D5441" t="s">
        <v>24</v>
      </c>
      <c r="E5441" t="s">
        <v>25</v>
      </c>
      <c r="F5441" t="s">
        <v>96</v>
      </c>
      <c r="G5441" t="s">
        <v>32</v>
      </c>
      <c r="H5441" t="s">
        <v>51</v>
      </c>
      <c r="I5441" s="9">
        <v>45783</v>
      </c>
      <c r="J5441" s="9">
        <v>45796</v>
      </c>
      <c r="K5441" s="9">
        <v>45804</v>
      </c>
      <c r="L5441" t="s">
        <v>19</v>
      </c>
      <c r="M5441" s="4">
        <v>41998</v>
      </c>
      <c r="N5441">
        <v>4.9000000000000004</v>
      </c>
      <c r="O5441" t="s">
        <v>20</v>
      </c>
      <c r="P5441" s="4">
        <v>3</v>
      </c>
      <c r="Q5441" t="s">
        <v>28</v>
      </c>
      <c r="R5441" s="10" t="str">
        <f t="shared" si="168"/>
        <v>34-39</v>
      </c>
      <c r="S5441">
        <f t="shared" si="169"/>
        <v>21</v>
      </c>
    </row>
    <row r="5442" spans="1:19">
      <c r="A5442" t="s">
        <v>5516</v>
      </c>
      <c r="B5442" t="s">
        <v>13</v>
      </c>
      <c r="C5442" s="4">
        <v>25</v>
      </c>
      <c r="D5442" t="s">
        <v>24</v>
      </c>
      <c r="E5442" t="s">
        <v>43</v>
      </c>
      <c r="F5442" t="s">
        <v>16</v>
      </c>
      <c r="G5442" t="s">
        <v>17</v>
      </c>
      <c r="H5442" t="s">
        <v>37</v>
      </c>
      <c r="I5442" s="9">
        <v>45783</v>
      </c>
      <c r="J5442" s="9">
        <v>45796</v>
      </c>
      <c r="K5442" s="9">
        <v>45803</v>
      </c>
      <c r="L5442" t="s">
        <v>19</v>
      </c>
      <c r="M5442" s="4">
        <v>58949</v>
      </c>
      <c r="N5442">
        <v>3.9</v>
      </c>
      <c r="O5442" t="s">
        <v>45</v>
      </c>
      <c r="P5442" s="4">
        <v>5</v>
      </c>
      <c r="Q5442" t="s">
        <v>28</v>
      </c>
      <c r="R5442" s="10" t="str">
        <f t="shared" si="168"/>
        <v>22-27</v>
      </c>
      <c r="S5442">
        <f t="shared" si="169"/>
        <v>20</v>
      </c>
    </row>
    <row r="5443" spans="1:19">
      <c r="A5443" t="s">
        <v>5517</v>
      </c>
      <c r="B5443" t="s">
        <v>13</v>
      </c>
      <c r="C5443" s="4">
        <v>22</v>
      </c>
      <c r="D5443" t="s">
        <v>129</v>
      </c>
      <c r="E5443" t="s">
        <v>130</v>
      </c>
      <c r="F5443" t="s">
        <v>96</v>
      </c>
      <c r="G5443" t="s">
        <v>27</v>
      </c>
      <c r="H5443" t="s">
        <v>37</v>
      </c>
      <c r="I5443" s="9">
        <v>45783</v>
      </c>
      <c r="J5443" s="9">
        <v>45800</v>
      </c>
      <c r="K5443" s="9">
        <v>45811</v>
      </c>
      <c r="L5443" t="s">
        <v>19</v>
      </c>
      <c r="M5443" s="4">
        <v>49506</v>
      </c>
      <c r="N5443">
        <v>4.9000000000000004</v>
      </c>
      <c r="O5443" t="s">
        <v>20</v>
      </c>
      <c r="P5443" s="4">
        <v>4</v>
      </c>
      <c r="Q5443" t="s">
        <v>28</v>
      </c>
      <c r="R5443" s="10" t="str">
        <f t="shared" ref="R5443:R5506" si="170">IF(AND(C5443&gt;=22,C5443&lt;=27),"22-27",
 IF(AND(C5443&gt;=28,C5443&lt;=33),"28-33",
 IF(AND(C5443&gt;=34,C5443&lt;=39),"34-39",
 IF(AND(C5443&gt;=40,C5443&lt;=45),"40-45",
 IF(AND(C5443&gt;=46,C5443&lt;=51),"46-51",
 IF(AND(C5443&gt;=52,C5443&lt;=57),"52-57","Other"))))))</f>
        <v>22-27</v>
      </c>
      <c r="S5443">
        <f t="shared" ref="S5443:S5506" si="171">K5443-I5443</f>
        <v>28</v>
      </c>
    </row>
    <row r="5444" spans="1:19">
      <c r="A5444" t="s">
        <v>5518</v>
      </c>
      <c r="B5444" t="s">
        <v>13</v>
      </c>
      <c r="C5444" s="4">
        <v>25</v>
      </c>
      <c r="D5444" t="s">
        <v>14</v>
      </c>
      <c r="E5444" t="s">
        <v>15</v>
      </c>
      <c r="F5444" t="s">
        <v>125</v>
      </c>
      <c r="G5444" t="s">
        <v>17</v>
      </c>
      <c r="H5444" t="s">
        <v>37</v>
      </c>
      <c r="I5444" s="9">
        <v>45783</v>
      </c>
      <c r="J5444" s="9">
        <v>45797</v>
      </c>
      <c r="K5444" s="9">
        <v>45805</v>
      </c>
      <c r="L5444" t="s">
        <v>19</v>
      </c>
      <c r="M5444" s="4">
        <v>126864</v>
      </c>
      <c r="N5444">
        <v>4.8</v>
      </c>
      <c r="O5444" t="s">
        <v>20</v>
      </c>
      <c r="P5444" s="4">
        <v>4</v>
      </c>
      <c r="Q5444" t="s">
        <v>28</v>
      </c>
      <c r="R5444" s="10" t="str">
        <f t="shared" si="170"/>
        <v>22-27</v>
      </c>
      <c r="S5444">
        <f t="shared" si="171"/>
        <v>22</v>
      </c>
    </row>
    <row r="5445" spans="1:19">
      <c r="A5445" t="s">
        <v>5519</v>
      </c>
      <c r="B5445" t="s">
        <v>23</v>
      </c>
      <c r="C5445" s="4">
        <v>34</v>
      </c>
      <c r="D5445" t="s">
        <v>129</v>
      </c>
      <c r="E5445" t="s">
        <v>205</v>
      </c>
      <c r="F5445" t="s">
        <v>61</v>
      </c>
      <c r="G5445" t="s">
        <v>17</v>
      </c>
      <c r="H5445" t="s">
        <v>37</v>
      </c>
      <c r="I5445" s="9">
        <v>45783</v>
      </c>
      <c r="J5445" s="9">
        <v>45801</v>
      </c>
      <c r="K5445" s="9">
        <v>45805</v>
      </c>
      <c r="L5445" t="s">
        <v>38</v>
      </c>
      <c r="M5445" s="5"/>
      <c r="P5445" s="4">
        <v>4</v>
      </c>
      <c r="Q5445" t="s">
        <v>63</v>
      </c>
      <c r="R5445" s="10" t="str">
        <f t="shared" si="170"/>
        <v>34-39</v>
      </c>
      <c r="S5445">
        <f t="shared" si="171"/>
        <v>22</v>
      </c>
    </row>
    <row r="5446" spans="1:19">
      <c r="A5446" t="s">
        <v>5520</v>
      </c>
      <c r="B5446" t="s">
        <v>13</v>
      </c>
      <c r="C5446" s="4">
        <v>30</v>
      </c>
      <c r="D5446" t="s">
        <v>14</v>
      </c>
      <c r="E5446" t="s">
        <v>15</v>
      </c>
      <c r="F5446" t="s">
        <v>73</v>
      </c>
      <c r="G5446" t="s">
        <v>27</v>
      </c>
      <c r="H5446" t="s">
        <v>51</v>
      </c>
      <c r="I5446" s="9">
        <v>45783</v>
      </c>
      <c r="J5446" s="9">
        <v>45794</v>
      </c>
      <c r="K5446" s="9">
        <v>45804</v>
      </c>
      <c r="L5446" t="s">
        <v>19</v>
      </c>
      <c r="M5446" s="4">
        <v>150354</v>
      </c>
      <c r="N5446">
        <v>4.9000000000000004</v>
      </c>
      <c r="O5446" t="s">
        <v>20</v>
      </c>
      <c r="P5446" s="4">
        <v>5</v>
      </c>
      <c r="Q5446" t="s">
        <v>63</v>
      </c>
      <c r="R5446" s="10" t="str">
        <f t="shared" si="170"/>
        <v>28-33</v>
      </c>
      <c r="S5446">
        <f t="shared" si="171"/>
        <v>21</v>
      </c>
    </row>
    <row r="5447" spans="1:19">
      <c r="A5447" t="s">
        <v>5521</v>
      </c>
      <c r="B5447" t="s">
        <v>13</v>
      </c>
      <c r="C5447" s="4">
        <v>33</v>
      </c>
      <c r="D5447" t="s">
        <v>14</v>
      </c>
      <c r="E5447" t="s">
        <v>65</v>
      </c>
      <c r="F5447" t="s">
        <v>125</v>
      </c>
      <c r="G5447" t="s">
        <v>27</v>
      </c>
      <c r="H5447" t="s">
        <v>37</v>
      </c>
      <c r="I5447" s="9">
        <v>45784</v>
      </c>
      <c r="J5447" s="9">
        <v>45806</v>
      </c>
      <c r="K5447" s="9">
        <v>45810</v>
      </c>
      <c r="L5447" t="s">
        <v>19</v>
      </c>
      <c r="M5447" s="4">
        <v>140270</v>
      </c>
      <c r="N5447">
        <v>4.0999999999999996</v>
      </c>
      <c r="O5447" t="s">
        <v>20</v>
      </c>
      <c r="P5447" s="5"/>
      <c r="Q5447" t="s">
        <v>21</v>
      </c>
      <c r="R5447" s="10" t="str">
        <f t="shared" si="170"/>
        <v>28-33</v>
      </c>
      <c r="S5447">
        <f t="shared" si="171"/>
        <v>26</v>
      </c>
    </row>
    <row r="5448" spans="1:19">
      <c r="A5448" t="s">
        <v>5522</v>
      </c>
      <c r="B5448" t="s">
        <v>13</v>
      </c>
      <c r="C5448" s="4">
        <v>26</v>
      </c>
      <c r="D5448" t="s">
        <v>24</v>
      </c>
      <c r="E5448" t="s">
        <v>43</v>
      </c>
      <c r="F5448" t="s">
        <v>96</v>
      </c>
      <c r="G5448" t="s">
        <v>27</v>
      </c>
      <c r="H5448" t="s">
        <v>37</v>
      </c>
      <c r="I5448" s="9">
        <v>45784</v>
      </c>
      <c r="J5448" s="9">
        <v>45792</v>
      </c>
      <c r="K5448" s="9">
        <v>45803</v>
      </c>
      <c r="L5448" t="s">
        <v>19</v>
      </c>
      <c r="M5448" s="4">
        <v>53399</v>
      </c>
      <c r="N5448">
        <v>4.2</v>
      </c>
      <c r="O5448" t="s">
        <v>20</v>
      </c>
      <c r="P5448" s="4">
        <v>3</v>
      </c>
      <c r="Q5448" t="s">
        <v>28</v>
      </c>
      <c r="R5448" s="10" t="str">
        <f t="shared" si="170"/>
        <v>22-27</v>
      </c>
      <c r="S5448">
        <f t="shared" si="171"/>
        <v>19</v>
      </c>
    </row>
    <row r="5449" spans="1:19">
      <c r="A5449" t="s">
        <v>5523</v>
      </c>
      <c r="B5449" t="s">
        <v>30</v>
      </c>
      <c r="C5449" s="4">
        <v>24</v>
      </c>
      <c r="D5449" t="s">
        <v>34</v>
      </c>
      <c r="E5449" t="s">
        <v>35</v>
      </c>
      <c r="F5449" t="s">
        <v>16</v>
      </c>
      <c r="G5449" t="s">
        <v>27</v>
      </c>
      <c r="H5449" t="s">
        <v>18</v>
      </c>
      <c r="I5449" s="9">
        <v>45784</v>
      </c>
      <c r="J5449" s="9">
        <v>45804</v>
      </c>
      <c r="K5449" s="9">
        <v>45810</v>
      </c>
      <c r="L5449" t="s">
        <v>38</v>
      </c>
      <c r="M5449" s="5"/>
      <c r="P5449" s="4">
        <v>3</v>
      </c>
      <c r="Q5449" t="s">
        <v>28</v>
      </c>
      <c r="R5449" s="10" t="str">
        <f t="shared" si="170"/>
        <v>22-27</v>
      </c>
      <c r="S5449">
        <f t="shared" si="171"/>
        <v>26</v>
      </c>
    </row>
    <row r="5450" spans="1:19">
      <c r="A5450" t="s">
        <v>5524</v>
      </c>
      <c r="B5450" t="s">
        <v>13</v>
      </c>
      <c r="C5450" s="4">
        <v>34</v>
      </c>
      <c r="D5450" t="s">
        <v>14</v>
      </c>
      <c r="E5450" t="s">
        <v>15</v>
      </c>
      <c r="F5450" t="s">
        <v>26</v>
      </c>
      <c r="G5450" t="s">
        <v>17</v>
      </c>
      <c r="H5450" t="s">
        <v>18</v>
      </c>
      <c r="I5450" s="9">
        <v>45784</v>
      </c>
      <c r="J5450" s="9">
        <v>45801</v>
      </c>
      <c r="K5450" s="9">
        <v>45808</v>
      </c>
      <c r="L5450" t="s">
        <v>38</v>
      </c>
      <c r="M5450" s="5"/>
      <c r="P5450" s="4">
        <v>4</v>
      </c>
      <c r="Q5450" t="s">
        <v>28</v>
      </c>
      <c r="R5450" s="10" t="str">
        <f t="shared" si="170"/>
        <v>34-39</v>
      </c>
      <c r="S5450">
        <f t="shared" si="171"/>
        <v>24</v>
      </c>
    </row>
    <row r="5451" spans="1:19">
      <c r="A5451" t="s">
        <v>5525</v>
      </c>
      <c r="B5451" t="s">
        <v>13</v>
      </c>
      <c r="C5451" s="4">
        <v>32</v>
      </c>
      <c r="D5451" t="s">
        <v>34</v>
      </c>
      <c r="E5451" t="s">
        <v>35</v>
      </c>
      <c r="F5451" t="s">
        <v>26</v>
      </c>
      <c r="G5451" t="s">
        <v>32</v>
      </c>
      <c r="H5451" t="s">
        <v>37</v>
      </c>
      <c r="I5451" s="9">
        <v>45784</v>
      </c>
      <c r="J5451" s="9">
        <v>45801</v>
      </c>
      <c r="K5451" s="9">
        <v>45806</v>
      </c>
      <c r="L5451" t="s">
        <v>145</v>
      </c>
      <c r="M5451" s="5"/>
      <c r="P5451" s="4">
        <v>5</v>
      </c>
      <c r="Q5451" t="s">
        <v>28</v>
      </c>
      <c r="R5451" s="10" t="str">
        <f t="shared" si="170"/>
        <v>28-33</v>
      </c>
      <c r="S5451">
        <f t="shared" si="171"/>
        <v>22</v>
      </c>
    </row>
    <row r="5452" spans="1:19">
      <c r="A5452" t="s">
        <v>5526</v>
      </c>
      <c r="B5452" t="s">
        <v>13</v>
      </c>
      <c r="C5452" s="4">
        <v>46</v>
      </c>
      <c r="D5452" t="s">
        <v>24</v>
      </c>
      <c r="E5452" t="s">
        <v>43</v>
      </c>
      <c r="F5452" t="s">
        <v>61</v>
      </c>
      <c r="G5452" t="s">
        <v>17</v>
      </c>
      <c r="H5452" t="s">
        <v>37</v>
      </c>
      <c r="I5452" s="9">
        <v>45784</v>
      </c>
      <c r="J5452" s="9">
        <v>45795</v>
      </c>
      <c r="K5452" s="9">
        <v>45800</v>
      </c>
      <c r="L5452" t="s">
        <v>19</v>
      </c>
      <c r="M5452" s="4">
        <v>46278</v>
      </c>
      <c r="N5452">
        <v>4.9000000000000004</v>
      </c>
      <c r="O5452" t="s">
        <v>20</v>
      </c>
      <c r="P5452" s="4">
        <v>5</v>
      </c>
      <c r="Q5452" t="s">
        <v>21</v>
      </c>
      <c r="R5452" s="10" t="str">
        <f t="shared" si="170"/>
        <v>46-51</v>
      </c>
      <c r="S5452">
        <f t="shared" si="171"/>
        <v>16</v>
      </c>
    </row>
    <row r="5453" spans="1:19">
      <c r="A5453" t="s">
        <v>5527</v>
      </c>
      <c r="B5453" t="s">
        <v>13</v>
      </c>
      <c r="C5453" s="4">
        <v>32</v>
      </c>
      <c r="D5453" t="s">
        <v>34</v>
      </c>
      <c r="E5453" t="s">
        <v>47</v>
      </c>
      <c r="F5453" t="s">
        <v>96</v>
      </c>
      <c r="G5453" t="s">
        <v>66</v>
      </c>
      <c r="H5453" t="s">
        <v>37</v>
      </c>
      <c r="I5453" s="9">
        <v>45784</v>
      </c>
      <c r="J5453" s="9">
        <v>45805</v>
      </c>
      <c r="K5453" s="9">
        <v>45810</v>
      </c>
      <c r="L5453" t="s">
        <v>38</v>
      </c>
      <c r="M5453" s="5"/>
      <c r="P5453" s="5"/>
      <c r="Q5453" t="s">
        <v>28</v>
      </c>
      <c r="R5453" s="10" t="str">
        <f t="shared" si="170"/>
        <v>28-33</v>
      </c>
      <c r="S5453">
        <f t="shared" si="171"/>
        <v>26</v>
      </c>
    </row>
    <row r="5454" spans="1:19">
      <c r="A5454" t="s">
        <v>5528</v>
      </c>
      <c r="B5454" t="s">
        <v>13</v>
      </c>
      <c r="C5454" s="4">
        <v>39</v>
      </c>
      <c r="D5454" t="s">
        <v>14</v>
      </c>
      <c r="E5454" t="s">
        <v>65</v>
      </c>
      <c r="F5454" t="s">
        <v>96</v>
      </c>
      <c r="G5454" t="s">
        <v>27</v>
      </c>
      <c r="H5454" t="s">
        <v>51</v>
      </c>
      <c r="I5454" s="9">
        <v>45784</v>
      </c>
      <c r="J5454" s="9">
        <v>45800</v>
      </c>
      <c r="K5454" s="9">
        <v>45806</v>
      </c>
      <c r="L5454" t="s">
        <v>19</v>
      </c>
      <c r="M5454" s="4">
        <v>45354</v>
      </c>
      <c r="N5454">
        <v>4.2</v>
      </c>
      <c r="O5454" t="s">
        <v>20</v>
      </c>
      <c r="P5454" s="4">
        <v>5</v>
      </c>
      <c r="Q5454" t="s">
        <v>28</v>
      </c>
      <c r="R5454" s="10" t="str">
        <f t="shared" si="170"/>
        <v>34-39</v>
      </c>
      <c r="S5454">
        <f t="shared" si="171"/>
        <v>22</v>
      </c>
    </row>
    <row r="5455" spans="1:19">
      <c r="A5455" t="s">
        <v>5529</v>
      </c>
      <c r="B5455" t="s">
        <v>13</v>
      </c>
      <c r="C5455" s="4">
        <v>26</v>
      </c>
      <c r="D5455" t="s">
        <v>14</v>
      </c>
      <c r="E5455" t="s">
        <v>65</v>
      </c>
      <c r="F5455" t="s">
        <v>26</v>
      </c>
      <c r="G5455" t="s">
        <v>27</v>
      </c>
      <c r="H5455" t="s">
        <v>18</v>
      </c>
      <c r="I5455" s="9">
        <v>45784</v>
      </c>
      <c r="J5455" s="9">
        <v>45796</v>
      </c>
      <c r="K5455" s="9">
        <v>45807</v>
      </c>
      <c r="L5455" t="s">
        <v>19</v>
      </c>
      <c r="M5455" s="4">
        <v>71874</v>
      </c>
      <c r="N5455">
        <v>3.6</v>
      </c>
      <c r="O5455" t="s">
        <v>20</v>
      </c>
      <c r="P5455" s="4">
        <v>5</v>
      </c>
      <c r="Q5455" t="s">
        <v>21</v>
      </c>
      <c r="R5455" s="10" t="str">
        <f t="shared" si="170"/>
        <v>22-27</v>
      </c>
      <c r="S5455">
        <f t="shared" si="171"/>
        <v>23</v>
      </c>
    </row>
    <row r="5456" spans="1:19">
      <c r="A5456" t="s">
        <v>5530</v>
      </c>
      <c r="B5456" t="s">
        <v>30</v>
      </c>
      <c r="C5456" s="4">
        <v>23</v>
      </c>
      <c r="D5456" t="s">
        <v>80</v>
      </c>
      <c r="E5456" t="s">
        <v>81</v>
      </c>
      <c r="F5456" t="s">
        <v>50</v>
      </c>
      <c r="G5456" t="s">
        <v>17</v>
      </c>
      <c r="H5456" t="s">
        <v>67</v>
      </c>
      <c r="I5456" s="9">
        <v>45784</v>
      </c>
      <c r="J5456" s="9">
        <v>45804</v>
      </c>
      <c r="K5456" s="9">
        <v>45809</v>
      </c>
      <c r="L5456" t="s">
        <v>19</v>
      </c>
      <c r="M5456" s="4">
        <v>37011</v>
      </c>
      <c r="N5456">
        <v>3.6</v>
      </c>
      <c r="O5456" t="s">
        <v>20</v>
      </c>
      <c r="P5456" s="4">
        <v>3</v>
      </c>
      <c r="Q5456" t="s">
        <v>28</v>
      </c>
      <c r="R5456" s="10" t="str">
        <f t="shared" si="170"/>
        <v>22-27</v>
      </c>
      <c r="S5456">
        <f t="shared" si="171"/>
        <v>25</v>
      </c>
    </row>
    <row r="5457" spans="1:19">
      <c r="A5457" t="s">
        <v>5531</v>
      </c>
      <c r="B5457" t="s">
        <v>13</v>
      </c>
      <c r="C5457" s="4">
        <v>29</v>
      </c>
      <c r="D5457" t="s">
        <v>14</v>
      </c>
      <c r="E5457" t="s">
        <v>15</v>
      </c>
      <c r="F5457" t="s">
        <v>96</v>
      </c>
      <c r="G5457" t="s">
        <v>69</v>
      </c>
      <c r="H5457" t="s">
        <v>37</v>
      </c>
      <c r="I5457" s="9">
        <v>45785</v>
      </c>
      <c r="J5457" s="9">
        <v>45795</v>
      </c>
      <c r="K5457" s="9">
        <v>45801</v>
      </c>
      <c r="L5457" t="s">
        <v>19</v>
      </c>
      <c r="M5457" s="4">
        <v>59386</v>
      </c>
      <c r="N5457">
        <v>4.7</v>
      </c>
      <c r="O5457" t="s">
        <v>20</v>
      </c>
      <c r="P5457" s="4">
        <v>5</v>
      </c>
      <c r="Q5457" t="s">
        <v>28</v>
      </c>
      <c r="R5457" s="10" t="str">
        <f t="shared" si="170"/>
        <v>28-33</v>
      </c>
      <c r="S5457">
        <f t="shared" si="171"/>
        <v>16</v>
      </c>
    </row>
    <row r="5458" spans="1:19">
      <c r="A5458" t="s">
        <v>5532</v>
      </c>
      <c r="B5458" t="s">
        <v>13</v>
      </c>
      <c r="C5458" s="4">
        <v>32</v>
      </c>
      <c r="D5458" t="s">
        <v>129</v>
      </c>
      <c r="E5458" t="s">
        <v>205</v>
      </c>
      <c r="F5458" t="s">
        <v>50</v>
      </c>
      <c r="G5458" t="s">
        <v>17</v>
      </c>
      <c r="H5458" t="s">
        <v>18</v>
      </c>
      <c r="I5458" s="9">
        <v>45785</v>
      </c>
      <c r="J5458" s="9">
        <v>45798</v>
      </c>
      <c r="K5458" s="9">
        <v>45810</v>
      </c>
      <c r="L5458" t="s">
        <v>19</v>
      </c>
      <c r="M5458" s="4">
        <v>41335</v>
      </c>
      <c r="N5458">
        <v>4.3</v>
      </c>
      <c r="O5458" t="s">
        <v>45</v>
      </c>
      <c r="P5458" s="4">
        <v>4</v>
      </c>
      <c r="Q5458" t="s">
        <v>28</v>
      </c>
      <c r="R5458" s="10" t="str">
        <f t="shared" si="170"/>
        <v>28-33</v>
      </c>
      <c r="S5458">
        <f t="shared" si="171"/>
        <v>25</v>
      </c>
    </row>
    <row r="5459" spans="1:19">
      <c r="A5459" t="s">
        <v>5533</v>
      </c>
      <c r="B5459" t="s">
        <v>13</v>
      </c>
      <c r="C5459" s="4">
        <v>25</v>
      </c>
      <c r="D5459" t="s">
        <v>24</v>
      </c>
      <c r="E5459" t="s">
        <v>43</v>
      </c>
      <c r="F5459" t="s">
        <v>96</v>
      </c>
      <c r="G5459" t="s">
        <v>17</v>
      </c>
      <c r="H5459" t="s">
        <v>48</v>
      </c>
      <c r="I5459" s="9">
        <v>45785</v>
      </c>
      <c r="J5459" s="9">
        <v>45796</v>
      </c>
      <c r="K5459" s="9">
        <v>45805</v>
      </c>
      <c r="L5459" t="s">
        <v>19</v>
      </c>
      <c r="M5459" s="5"/>
      <c r="O5459" t="s">
        <v>20</v>
      </c>
      <c r="P5459" s="4">
        <v>5</v>
      </c>
      <c r="Q5459" t="s">
        <v>28</v>
      </c>
      <c r="R5459" s="10" t="str">
        <f t="shared" si="170"/>
        <v>22-27</v>
      </c>
      <c r="S5459">
        <f t="shared" si="171"/>
        <v>20</v>
      </c>
    </row>
    <row r="5460" spans="1:19">
      <c r="A5460" t="s">
        <v>5534</v>
      </c>
      <c r="B5460" t="s">
        <v>23</v>
      </c>
      <c r="C5460" s="4">
        <v>25</v>
      </c>
      <c r="D5460" t="s">
        <v>24</v>
      </c>
      <c r="E5460" t="s">
        <v>43</v>
      </c>
      <c r="F5460" t="s">
        <v>31</v>
      </c>
      <c r="G5460" t="s">
        <v>32</v>
      </c>
      <c r="H5460" t="s">
        <v>37</v>
      </c>
      <c r="I5460" s="9">
        <v>45785</v>
      </c>
      <c r="J5460" s="9">
        <v>45793</v>
      </c>
      <c r="K5460" s="9">
        <v>45799</v>
      </c>
      <c r="L5460" t="s">
        <v>19</v>
      </c>
      <c r="M5460" s="4">
        <v>65665</v>
      </c>
      <c r="N5460">
        <v>4.9000000000000004</v>
      </c>
      <c r="O5460" t="s">
        <v>20</v>
      </c>
      <c r="P5460" s="4">
        <v>2</v>
      </c>
      <c r="Q5460" t="s">
        <v>28</v>
      </c>
      <c r="R5460" s="10" t="str">
        <f t="shared" si="170"/>
        <v>22-27</v>
      </c>
      <c r="S5460">
        <f t="shared" si="171"/>
        <v>14</v>
      </c>
    </row>
    <row r="5461" spans="1:19">
      <c r="A5461" t="s">
        <v>5535</v>
      </c>
      <c r="B5461" t="s">
        <v>23</v>
      </c>
      <c r="C5461" s="4">
        <v>33</v>
      </c>
      <c r="D5461" t="s">
        <v>24</v>
      </c>
      <c r="E5461" t="s">
        <v>43</v>
      </c>
      <c r="F5461" t="s">
        <v>93</v>
      </c>
      <c r="G5461" t="s">
        <v>17</v>
      </c>
      <c r="H5461" t="s">
        <v>18</v>
      </c>
      <c r="I5461" s="9">
        <v>45785</v>
      </c>
      <c r="J5461" s="9">
        <v>45803</v>
      </c>
      <c r="K5461" s="9">
        <v>45811</v>
      </c>
      <c r="L5461" t="s">
        <v>56</v>
      </c>
      <c r="M5461" s="5"/>
      <c r="P5461" s="5"/>
      <c r="Q5461" t="s">
        <v>28</v>
      </c>
      <c r="R5461" s="10" t="str">
        <f t="shared" si="170"/>
        <v>28-33</v>
      </c>
      <c r="S5461">
        <f t="shared" si="171"/>
        <v>26</v>
      </c>
    </row>
    <row r="5462" spans="1:19">
      <c r="A5462" t="s">
        <v>5536</v>
      </c>
      <c r="B5462" t="s">
        <v>30</v>
      </c>
      <c r="C5462" s="4">
        <v>23</v>
      </c>
      <c r="D5462" t="s">
        <v>24</v>
      </c>
      <c r="E5462" t="s">
        <v>25</v>
      </c>
      <c r="F5462" t="s">
        <v>44</v>
      </c>
      <c r="G5462" t="s">
        <v>32</v>
      </c>
      <c r="H5462" t="s">
        <v>18</v>
      </c>
      <c r="I5462" s="9">
        <v>45786</v>
      </c>
      <c r="J5462" s="9">
        <v>45806</v>
      </c>
      <c r="K5462" s="9">
        <v>45816</v>
      </c>
      <c r="L5462" t="s">
        <v>19</v>
      </c>
      <c r="M5462" s="4">
        <v>73588</v>
      </c>
      <c r="N5462">
        <v>4.9000000000000004</v>
      </c>
      <c r="O5462" t="s">
        <v>20</v>
      </c>
      <c r="P5462" s="4">
        <v>4</v>
      </c>
      <c r="Q5462" t="s">
        <v>28</v>
      </c>
      <c r="R5462" s="10" t="str">
        <f t="shared" si="170"/>
        <v>22-27</v>
      </c>
      <c r="S5462">
        <f t="shared" si="171"/>
        <v>30</v>
      </c>
    </row>
    <row r="5463" spans="1:19">
      <c r="A5463" t="s">
        <v>5537</v>
      </c>
      <c r="B5463" t="s">
        <v>13</v>
      </c>
      <c r="C5463" s="4">
        <v>26</v>
      </c>
      <c r="D5463" t="s">
        <v>24</v>
      </c>
      <c r="E5463" t="s">
        <v>43</v>
      </c>
      <c r="F5463" t="s">
        <v>96</v>
      </c>
      <c r="G5463" t="s">
        <v>69</v>
      </c>
      <c r="H5463" t="s">
        <v>18</v>
      </c>
      <c r="I5463" s="9">
        <v>45786</v>
      </c>
      <c r="J5463" s="9">
        <v>45798</v>
      </c>
      <c r="K5463" s="9">
        <v>45806</v>
      </c>
      <c r="L5463" t="s">
        <v>19</v>
      </c>
      <c r="M5463" s="4">
        <v>43149</v>
      </c>
      <c r="N5463">
        <v>4.0999999999999996</v>
      </c>
      <c r="O5463" t="s">
        <v>20</v>
      </c>
      <c r="P5463" s="4">
        <v>3</v>
      </c>
      <c r="Q5463" t="s">
        <v>28</v>
      </c>
      <c r="R5463" s="10" t="str">
        <f t="shared" si="170"/>
        <v>22-27</v>
      </c>
      <c r="S5463">
        <f t="shared" si="171"/>
        <v>20</v>
      </c>
    </row>
    <row r="5464" spans="1:19">
      <c r="A5464" t="s">
        <v>5538</v>
      </c>
      <c r="B5464" t="s">
        <v>13</v>
      </c>
      <c r="C5464" s="4">
        <v>26</v>
      </c>
      <c r="D5464" t="s">
        <v>24</v>
      </c>
      <c r="E5464" t="s">
        <v>25</v>
      </c>
      <c r="F5464" t="s">
        <v>31</v>
      </c>
      <c r="G5464" t="s">
        <v>27</v>
      </c>
      <c r="H5464" t="s">
        <v>18</v>
      </c>
      <c r="I5464" s="9">
        <v>45786</v>
      </c>
      <c r="J5464" s="9">
        <v>45807</v>
      </c>
      <c r="K5464" s="9">
        <v>45819</v>
      </c>
      <c r="L5464" t="s">
        <v>38</v>
      </c>
      <c r="M5464" s="5"/>
      <c r="P5464" s="4">
        <v>3</v>
      </c>
      <c r="Q5464" t="s">
        <v>28</v>
      </c>
      <c r="R5464" s="10" t="str">
        <f t="shared" si="170"/>
        <v>22-27</v>
      </c>
      <c r="S5464">
        <f t="shared" si="171"/>
        <v>33</v>
      </c>
    </row>
    <row r="5465" spans="1:19">
      <c r="A5465" t="s">
        <v>5539</v>
      </c>
      <c r="B5465" t="s">
        <v>13</v>
      </c>
      <c r="C5465" s="4">
        <v>22</v>
      </c>
      <c r="D5465" t="s">
        <v>24</v>
      </c>
      <c r="E5465" t="s">
        <v>25</v>
      </c>
      <c r="F5465" t="s">
        <v>73</v>
      </c>
      <c r="G5465" t="s">
        <v>69</v>
      </c>
      <c r="H5465" t="s">
        <v>18</v>
      </c>
      <c r="I5465" s="9">
        <v>45786</v>
      </c>
      <c r="J5465" s="9">
        <v>45796</v>
      </c>
      <c r="K5465" s="9">
        <v>45804</v>
      </c>
      <c r="L5465" t="s">
        <v>19</v>
      </c>
      <c r="M5465" s="4">
        <v>155823</v>
      </c>
      <c r="N5465">
        <v>4.5999999999999996</v>
      </c>
      <c r="O5465" t="s">
        <v>20</v>
      </c>
      <c r="P5465" s="4">
        <v>5</v>
      </c>
      <c r="Q5465" t="s">
        <v>21</v>
      </c>
      <c r="R5465" s="10" t="str">
        <f t="shared" si="170"/>
        <v>22-27</v>
      </c>
      <c r="S5465">
        <f t="shared" si="171"/>
        <v>18</v>
      </c>
    </row>
    <row r="5466" spans="1:19">
      <c r="A5466" t="s">
        <v>5540</v>
      </c>
      <c r="B5466" t="s">
        <v>13</v>
      </c>
      <c r="C5466" s="4">
        <v>30</v>
      </c>
      <c r="D5466" t="s">
        <v>24</v>
      </c>
      <c r="E5466" t="s">
        <v>43</v>
      </c>
      <c r="F5466" t="s">
        <v>26</v>
      </c>
      <c r="G5466" t="s">
        <v>27</v>
      </c>
      <c r="H5466" t="s">
        <v>48</v>
      </c>
      <c r="I5466" s="9">
        <v>45786</v>
      </c>
      <c r="J5466" s="9">
        <v>45807</v>
      </c>
      <c r="K5466" s="9">
        <v>45815</v>
      </c>
      <c r="L5466" t="s">
        <v>19</v>
      </c>
      <c r="M5466" s="5"/>
      <c r="O5466" t="s">
        <v>20</v>
      </c>
      <c r="P5466" s="5"/>
      <c r="Q5466" t="s">
        <v>21</v>
      </c>
      <c r="R5466" s="10" t="str">
        <f t="shared" si="170"/>
        <v>28-33</v>
      </c>
      <c r="S5466">
        <f t="shared" si="171"/>
        <v>29</v>
      </c>
    </row>
    <row r="5467" spans="1:19">
      <c r="A5467" t="s">
        <v>5541</v>
      </c>
      <c r="B5467" t="s">
        <v>13</v>
      </c>
      <c r="C5467" s="4">
        <v>28</v>
      </c>
      <c r="D5467" t="s">
        <v>40</v>
      </c>
      <c r="E5467" t="s">
        <v>253</v>
      </c>
      <c r="F5467" t="s">
        <v>50</v>
      </c>
      <c r="G5467" t="s">
        <v>69</v>
      </c>
      <c r="H5467" t="s">
        <v>51</v>
      </c>
      <c r="I5467" s="9">
        <v>45786</v>
      </c>
      <c r="J5467" s="9">
        <v>45802</v>
      </c>
      <c r="K5467" s="9">
        <v>45810</v>
      </c>
      <c r="L5467" t="s">
        <v>19</v>
      </c>
      <c r="M5467" s="5"/>
      <c r="O5467" t="s">
        <v>20</v>
      </c>
      <c r="P5467" s="4">
        <v>5</v>
      </c>
      <c r="Q5467" t="s">
        <v>28</v>
      </c>
      <c r="R5467" s="10" t="str">
        <f t="shared" si="170"/>
        <v>28-33</v>
      </c>
      <c r="S5467">
        <f t="shared" si="171"/>
        <v>24</v>
      </c>
    </row>
    <row r="5468" spans="1:19">
      <c r="A5468" t="s">
        <v>5542</v>
      </c>
      <c r="B5468" t="s">
        <v>30</v>
      </c>
      <c r="C5468" s="4">
        <v>24</v>
      </c>
      <c r="D5468" t="s">
        <v>14</v>
      </c>
      <c r="E5468" t="s">
        <v>65</v>
      </c>
      <c r="F5468" t="s">
        <v>26</v>
      </c>
      <c r="G5468" t="s">
        <v>27</v>
      </c>
      <c r="H5468" t="s">
        <v>18</v>
      </c>
      <c r="I5468" s="9">
        <v>45787</v>
      </c>
      <c r="J5468" s="9">
        <v>45804</v>
      </c>
      <c r="K5468" s="9">
        <v>45809</v>
      </c>
      <c r="L5468" t="s">
        <v>19</v>
      </c>
      <c r="M5468" s="4">
        <v>68793</v>
      </c>
      <c r="N5468">
        <v>4</v>
      </c>
      <c r="O5468" t="s">
        <v>20</v>
      </c>
      <c r="P5468" s="4">
        <v>2</v>
      </c>
      <c r="Q5468" t="s">
        <v>28</v>
      </c>
      <c r="R5468" s="10" t="str">
        <f t="shared" si="170"/>
        <v>22-27</v>
      </c>
      <c r="S5468">
        <f t="shared" si="171"/>
        <v>22</v>
      </c>
    </row>
    <row r="5469" spans="1:19">
      <c r="A5469" t="s">
        <v>5543</v>
      </c>
      <c r="B5469" t="s">
        <v>30</v>
      </c>
      <c r="C5469" s="4">
        <v>39</v>
      </c>
      <c r="D5469" t="s">
        <v>80</v>
      </c>
      <c r="E5469" t="s">
        <v>81</v>
      </c>
      <c r="F5469" t="s">
        <v>61</v>
      </c>
      <c r="G5469" t="s">
        <v>17</v>
      </c>
      <c r="H5469" t="s">
        <v>37</v>
      </c>
      <c r="I5469" s="9">
        <v>45788</v>
      </c>
      <c r="J5469" s="9">
        <v>45810</v>
      </c>
      <c r="K5469" s="9">
        <v>45815</v>
      </c>
      <c r="L5469" t="s">
        <v>19</v>
      </c>
      <c r="M5469" s="4">
        <v>52114</v>
      </c>
      <c r="N5469">
        <v>4.7</v>
      </c>
      <c r="O5469" t="s">
        <v>20</v>
      </c>
      <c r="P5469" s="4">
        <v>4</v>
      </c>
      <c r="Q5469" t="s">
        <v>28</v>
      </c>
      <c r="R5469" s="10" t="str">
        <f t="shared" si="170"/>
        <v>34-39</v>
      </c>
      <c r="S5469">
        <f t="shared" si="171"/>
        <v>27</v>
      </c>
    </row>
    <row r="5470" spans="1:19">
      <c r="A5470" t="s">
        <v>5544</v>
      </c>
      <c r="B5470" t="s">
        <v>30</v>
      </c>
      <c r="C5470" s="4">
        <v>26</v>
      </c>
      <c r="D5470" t="s">
        <v>24</v>
      </c>
      <c r="E5470" t="s">
        <v>43</v>
      </c>
      <c r="F5470" t="s">
        <v>106</v>
      </c>
      <c r="G5470" t="s">
        <v>69</v>
      </c>
      <c r="H5470" t="s">
        <v>48</v>
      </c>
      <c r="I5470" s="9">
        <v>45788</v>
      </c>
      <c r="J5470" s="9">
        <v>45803</v>
      </c>
      <c r="K5470" s="9">
        <v>45813</v>
      </c>
      <c r="L5470" t="s">
        <v>38</v>
      </c>
      <c r="M5470" s="5"/>
      <c r="P5470" s="4">
        <v>5</v>
      </c>
      <c r="Q5470" t="s">
        <v>21</v>
      </c>
      <c r="R5470" s="10" t="str">
        <f t="shared" si="170"/>
        <v>22-27</v>
      </c>
      <c r="S5470">
        <f t="shared" si="171"/>
        <v>25</v>
      </c>
    </row>
    <row r="5471" spans="1:19">
      <c r="A5471" t="s">
        <v>5545</v>
      </c>
      <c r="B5471" t="s">
        <v>13</v>
      </c>
      <c r="C5471" s="4">
        <v>32</v>
      </c>
      <c r="D5471" t="s">
        <v>58</v>
      </c>
      <c r="E5471" t="s">
        <v>111</v>
      </c>
      <c r="F5471" t="s">
        <v>44</v>
      </c>
      <c r="G5471" t="s">
        <v>27</v>
      </c>
      <c r="H5471" t="s">
        <v>37</v>
      </c>
      <c r="I5471" s="9">
        <v>45789</v>
      </c>
      <c r="J5471" s="9">
        <v>45800</v>
      </c>
      <c r="K5471" s="9">
        <v>45807</v>
      </c>
      <c r="L5471" t="s">
        <v>19</v>
      </c>
      <c r="M5471" s="5"/>
      <c r="O5471" t="s">
        <v>20</v>
      </c>
      <c r="P5471" s="4">
        <v>4</v>
      </c>
      <c r="Q5471" t="s">
        <v>28</v>
      </c>
      <c r="R5471" s="10" t="str">
        <f t="shared" si="170"/>
        <v>28-33</v>
      </c>
      <c r="S5471">
        <f t="shared" si="171"/>
        <v>18</v>
      </c>
    </row>
    <row r="5472" spans="1:19">
      <c r="A5472" t="s">
        <v>5546</v>
      </c>
      <c r="B5472" t="s">
        <v>30</v>
      </c>
      <c r="C5472" s="4">
        <v>26</v>
      </c>
      <c r="D5472" t="s">
        <v>24</v>
      </c>
      <c r="E5472" t="s">
        <v>43</v>
      </c>
      <c r="F5472" t="s">
        <v>78</v>
      </c>
      <c r="G5472" t="s">
        <v>32</v>
      </c>
      <c r="H5472" t="s">
        <v>37</v>
      </c>
      <c r="I5472" s="9">
        <v>45789</v>
      </c>
      <c r="J5472" s="9">
        <v>45808</v>
      </c>
      <c r="K5472" s="9">
        <v>45813</v>
      </c>
      <c r="L5472" t="s">
        <v>38</v>
      </c>
      <c r="M5472" s="5"/>
      <c r="P5472" s="5"/>
      <c r="Q5472" t="s">
        <v>21</v>
      </c>
      <c r="R5472" s="10" t="str">
        <f t="shared" si="170"/>
        <v>22-27</v>
      </c>
      <c r="S5472">
        <f t="shared" si="171"/>
        <v>24</v>
      </c>
    </row>
    <row r="5473" spans="1:19">
      <c r="A5473" t="s">
        <v>5547</v>
      </c>
      <c r="B5473" t="s">
        <v>13</v>
      </c>
      <c r="C5473" s="4">
        <v>30</v>
      </c>
      <c r="D5473" t="s">
        <v>24</v>
      </c>
      <c r="E5473" t="s">
        <v>43</v>
      </c>
      <c r="F5473" t="s">
        <v>16</v>
      </c>
      <c r="G5473" t="s">
        <v>27</v>
      </c>
      <c r="H5473" t="s">
        <v>18</v>
      </c>
      <c r="I5473" s="9">
        <v>45789</v>
      </c>
      <c r="J5473" s="9">
        <v>45798</v>
      </c>
      <c r="K5473" s="9">
        <v>45810</v>
      </c>
      <c r="L5473" t="s">
        <v>19</v>
      </c>
      <c r="M5473" s="5"/>
      <c r="O5473" t="s">
        <v>20</v>
      </c>
      <c r="P5473" s="4">
        <v>4</v>
      </c>
      <c r="Q5473" t="s">
        <v>28</v>
      </c>
      <c r="R5473" s="10" t="str">
        <f t="shared" si="170"/>
        <v>28-33</v>
      </c>
      <c r="S5473">
        <f t="shared" si="171"/>
        <v>21</v>
      </c>
    </row>
    <row r="5474" spans="1:19">
      <c r="A5474" t="s">
        <v>5548</v>
      </c>
      <c r="B5474" t="s">
        <v>13</v>
      </c>
      <c r="C5474" s="4">
        <v>29</v>
      </c>
      <c r="D5474" t="s">
        <v>24</v>
      </c>
      <c r="E5474" t="s">
        <v>43</v>
      </c>
      <c r="F5474" t="s">
        <v>36</v>
      </c>
      <c r="G5474" t="s">
        <v>27</v>
      </c>
      <c r="H5474" t="s">
        <v>18</v>
      </c>
      <c r="I5474" s="9">
        <v>45789</v>
      </c>
      <c r="J5474" s="9">
        <v>45809</v>
      </c>
      <c r="K5474" s="9">
        <v>45820</v>
      </c>
      <c r="L5474" t="s">
        <v>38</v>
      </c>
      <c r="M5474" s="5"/>
      <c r="P5474" s="4">
        <v>4</v>
      </c>
      <c r="Q5474" t="s">
        <v>28</v>
      </c>
      <c r="R5474" s="10" t="str">
        <f t="shared" si="170"/>
        <v>28-33</v>
      </c>
      <c r="S5474">
        <f t="shared" si="171"/>
        <v>31</v>
      </c>
    </row>
    <row r="5475" spans="1:19">
      <c r="A5475" t="s">
        <v>5549</v>
      </c>
      <c r="B5475" t="s">
        <v>30</v>
      </c>
      <c r="C5475" s="4">
        <v>30</v>
      </c>
      <c r="D5475" t="s">
        <v>40</v>
      </c>
      <c r="E5475" t="s">
        <v>41</v>
      </c>
      <c r="F5475" t="s">
        <v>50</v>
      </c>
      <c r="G5475" t="s">
        <v>69</v>
      </c>
      <c r="H5475" t="s">
        <v>48</v>
      </c>
      <c r="I5475" s="9">
        <v>45790</v>
      </c>
      <c r="J5475" s="9">
        <v>45805</v>
      </c>
      <c r="K5475" s="9">
        <v>45812</v>
      </c>
      <c r="L5475" t="s">
        <v>19</v>
      </c>
      <c r="M5475" s="4">
        <v>44737</v>
      </c>
      <c r="N5475">
        <v>4</v>
      </c>
      <c r="O5475" t="s">
        <v>20</v>
      </c>
      <c r="P5475" s="4">
        <v>2</v>
      </c>
      <c r="Q5475" t="s">
        <v>28</v>
      </c>
      <c r="R5475" s="10" t="str">
        <f t="shared" si="170"/>
        <v>28-33</v>
      </c>
      <c r="S5475">
        <f t="shared" si="171"/>
        <v>22</v>
      </c>
    </row>
    <row r="5476" spans="1:19">
      <c r="A5476" t="s">
        <v>5550</v>
      </c>
      <c r="B5476" t="s">
        <v>13</v>
      </c>
      <c r="C5476" s="4">
        <v>36</v>
      </c>
      <c r="D5476" t="s">
        <v>80</v>
      </c>
      <c r="E5476" t="s">
        <v>81</v>
      </c>
      <c r="F5476" t="s">
        <v>53</v>
      </c>
      <c r="G5476" t="s">
        <v>27</v>
      </c>
      <c r="H5476" t="s">
        <v>67</v>
      </c>
      <c r="I5476" s="9">
        <v>45790</v>
      </c>
      <c r="J5476" s="9">
        <v>45810</v>
      </c>
      <c r="K5476" s="9">
        <v>45816</v>
      </c>
      <c r="L5476" t="s">
        <v>75</v>
      </c>
      <c r="M5476" s="5"/>
      <c r="P5476" s="4">
        <v>4</v>
      </c>
      <c r="Q5476" t="s">
        <v>28</v>
      </c>
      <c r="R5476" s="10" t="str">
        <f t="shared" si="170"/>
        <v>34-39</v>
      </c>
      <c r="S5476">
        <f t="shared" si="171"/>
        <v>26</v>
      </c>
    </row>
    <row r="5477" spans="1:19">
      <c r="A5477" t="s">
        <v>5551</v>
      </c>
      <c r="B5477" t="s">
        <v>13</v>
      </c>
      <c r="C5477" s="4">
        <v>29</v>
      </c>
      <c r="D5477" t="s">
        <v>34</v>
      </c>
      <c r="E5477" t="s">
        <v>35</v>
      </c>
      <c r="F5477" t="s">
        <v>31</v>
      </c>
      <c r="G5477" t="s">
        <v>32</v>
      </c>
      <c r="H5477" t="s">
        <v>51</v>
      </c>
      <c r="I5477" s="9">
        <v>45790</v>
      </c>
      <c r="J5477" s="9">
        <v>45808</v>
      </c>
      <c r="K5477" s="9">
        <v>45820</v>
      </c>
      <c r="L5477" t="s">
        <v>19</v>
      </c>
      <c r="M5477" s="5"/>
      <c r="O5477" t="s">
        <v>45</v>
      </c>
      <c r="P5477" s="4">
        <v>4</v>
      </c>
      <c r="Q5477" t="s">
        <v>28</v>
      </c>
      <c r="R5477" s="10" t="str">
        <f t="shared" si="170"/>
        <v>28-33</v>
      </c>
      <c r="S5477">
        <f t="shared" si="171"/>
        <v>30</v>
      </c>
    </row>
    <row r="5478" spans="1:19">
      <c r="A5478" t="s">
        <v>5552</v>
      </c>
      <c r="B5478" t="s">
        <v>13</v>
      </c>
      <c r="C5478" s="4">
        <v>26</v>
      </c>
      <c r="D5478" t="s">
        <v>24</v>
      </c>
      <c r="E5478" t="s">
        <v>43</v>
      </c>
      <c r="F5478" t="s">
        <v>61</v>
      </c>
      <c r="G5478" t="s">
        <v>27</v>
      </c>
      <c r="H5478" t="s">
        <v>67</v>
      </c>
      <c r="I5478" s="9">
        <v>45790</v>
      </c>
      <c r="J5478" s="9">
        <v>45807</v>
      </c>
      <c r="K5478" s="9">
        <v>45811</v>
      </c>
      <c r="L5478" t="s">
        <v>19</v>
      </c>
      <c r="M5478" s="5"/>
      <c r="O5478" t="s">
        <v>20</v>
      </c>
      <c r="P5478" s="4">
        <v>4</v>
      </c>
      <c r="Q5478" t="s">
        <v>28</v>
      </c>
      <c r="R5478" s="10" t="str">
        <f t="shared" si="170"/>
        <v>22-27</v>
      </c>
      <c r="S5478">
        <f t="shared" si="171"/>
        <v>21</v>
      </c>
    </row>
    <row r="5479" spans="1:19">
      <c r="A5479" t="s">
        <v>5553</v>
      </c>
      <c r="B5479" t="s">
        <v>30</v>
      </c>
      <c r="C5479" s="4">
        <v>33</v>
      </c>
      <c r="D5479" t="s">
        <v>129</v>
      </c>
      <c r="E5479" t="s">
        <v>205</v>
      </c>
      <c r="F5479" t="s">
        <v>61</v>
      </c>
      <c r="G5479" t="s">
        <v>32</v>
      </c>
      <c r="H5479" t="s">
        <v>18</v>
      </c>
      <c r="I5479" s="9">
        <v>45790</v>
      </c>
      <c r="J5479" s="9">
        <v>45799</v>
      </c>
      <c r="K5479" s="9">
        <v>45810</v>
      </c>
      <c r="L5479" t="s">
        <v>19</v>
      </c>
      <c r="M5479" s="4">
        <v>46154</v>
      </c>
      <c r="N5479">
        <v>4.9000000000000004</v>
      </c>
      <c r="O5479" t="s">
        <v>20</v>
      </c>
      <c r="P5479" s="4">
        <v>5</v>
      </c>
      <c r="Q5479" t="s">
        <v>28</v>
      </c>
      <c r="R5479" s="10" t="str">
        <f t="shared" si="170"/>
        <v>28-33</v>
      </c>
      <c r="S5479">
        <f t="shared" si="171"/>
        <v>20</v>
      </c>
    </row>
    <row r="5480" spans="1:19">
      <c r="A5480" t="s">
        <v>5554</v>
      </c>
      <c r="B5480" t="s">
        <v>30</v>
      </c>
      <c r="C5480" s="4">
        <v>30</v>
      </c>
      <c r="D5480" t="s">
        <v>24</v>
      </c>
      <c r="E5480" t="s">
        <v>43</v>
      </c>
      <c r="F5480" t="s">
        <v>36</v>
      </c>
      <c r="G5480" t="s">
        <v>32</v>
      </c>
      <c r="H5480" t="s">
        <v>37</v>
      </c>
      <c r="I5480" s="9">
        <v>45791</v>
      </c>
      <c r="J5480" s="9">
        <v>45801</v>
      </c>
      <c r="K5480" s="9">
        <v>45812</v>
      </c>
      <c r="L5480" t="s">
        <v>19</v>
      </c>
      <c r="M5480" s="4">
        <v>56164</v>
      </c>
      <c r="N5480">
        <v>4.8</v>
      </c>
      <c r="O5480" t="s">
        <v>20</v>
      </c>
      <c r="P5480" s="4">
        <v>4</v>
      </c>
      <c r="Q5480" t="s">
        <v>28</v>
      </c>
      <c r="R5480" s="10" t="str">
        <f t="shared" si="170"/>
        <v>28-33</v>
      </c>
      <c r="S5480">
        <f t="shared" si="171"/>
        <v>21</v>
      </c>
    </row>
    <row r="5481" spans="1:19">
      <c r="A5481" t="s">
        <v>5555</v>
      </c>
      <c r="B5481" t="s">
        <v>13</v>
      </c>
      <c r="C5481" s="4">
        <v>36</v>
      </c>
      <c r="D5481" t="s">
        <v>24</v>
      </c>
      <c r="E5481" t="s">
        <v>43</v>
      </c>
      <c r="F5481" t="s">
        <v>36</v>
      </c>
      <c r="G5481" t="s">
        <v>17</v>
      </c>
      <c r="H5481" t="s">
        <v>18</v>
      </c>
      <c r="I5481" s="9">
        <v>45791</v>
      </c>
      <c r="J5481" s="9">
        <v>45807</v>
      </c>
      <c r="K5481" s="9">
        <v>45812</v>
      </c>
      <c r="L5481" t="s">
        <v>19</v>
      </c>
      <c r="M5481" s="4">
        <v>74289</v>
      </c>
      <c r="N5481">
        <v>4.9000000000000004</v>
      </c>
      <c r="O5481" t="s">
        <v>20</v>
      </c>
      <c r="P5481" s="5"/>
      <c r="Q5481" t="s">
        <v>28</v>
      </c>
      <c r="R5481" s="10" t="str">
        <f t="shared" si="170"/>
        <v>34-39</v>
      </c>
      <c r="S5481">
        <f t="shared" si="171"/>
        <v>21</v>
      </c>
    </row>
    <row r="5482" spans="1:19">
      <c r="A5482" t="s">
        <v>5556</v>
      </c>
      <c r="B5482" t="s">
        <v>30</v>
      </c>
      <c r="C5482" s="4">
        <v>24</v>
      </c>
      <c r="D5482" t="s">
        <v>24</v>
      </c>
      <c r="E5482" t="s">
        <v>43</v>
      </c>
      <c r="F5482" t="s">
        <v>86</v>
      </c>
      <c r="G5482" t="s">
        <v>69</v>
      </c>
      <c r="H5482" t="s">
        <v>18</v>
      </c>
      <c r="I5482" s="9">
        <v>45791</v>
      </c>
      <c r="J5482" s="9">
        <v>45805</v>
      </c>
      <c r="K5482" s="9">
        <v>45810</v>
      </c>
      <c r="L5482" t="s">
        <v>19</v>
      </c>
      <c r="M5482" s="4">
        <v>144167</v>
      </c>
      <c r="N5482">
        <v>3.7</v>
      </c>
      <c r="O5482" t="s">
        <v>20</v>
      </c>
      <c r="P5482" s="5"/>
      <c r="Q5482" t="s">
        <v>28</v>
      </c>
      <c r="R5482" s="10" t="str">
        <f t="shared" si="170"/>
        <v>22-27</v>
      </c>
      <c r="S5482">
        <f t="shared" si="171"/>
        <v>19</v>
      </c>
    </row>
    <row r="5483" spans="1:19">
      <c r="A5483" t="s">
        <v>5557</v>
      </c>
      <c r="B5483" t="s">
        <v>13</v>
      </c>
      <c r="C5483" s="4">
        <v>32</v>
      </c>
      <c r="D5483" t="s">
        <v>58</v>
      </c>
      <c r="E5483" t="s">
        <v>111</v>
      </c>
      <c r="F5483" t="s">
        <v>61</v>
      </c>
      <c r="G5483" t="s">
        <v>27</v>
      </c>
      <c r="H5483" t="s">
        <v>18</v>
      </c>
      <c r="I5483" s="9">
        <v>45791</v>
      </c>
      <c r="J5483" s="9">
        <v>45811</v>
      </c>
      <c r="K5483" s="9">
        <v>45818</v>
      </c>
      <c r="L5483" t="s">
        <v>19</v>
      </c>
      <c r="M5483" s="4">
        <v>68920</v>
      </c>
      <c r="N5483">
        <v>4</v>
      </c>
      <c r="O5483" t="s">
        <v>20</v>
      </c>
      <c r="P5483" s="4">
        <v>4</v>
      </c>
      <c r="Q5483" t="s">
        <v>28</v>
      </c>
      <c r="R5483" s="10" t="str">
        <f t="shared" si="170"/>
        <v>28-33</v>
      </c>
      <c r="S5483">
        <f t="shared" si="171"/>
        <v>27</v>
      </c>
    </row>
    <row r="5484" spans="1:19">
      <c r="A5484" t="s">
        <v>5558</v>
      </c>
      <c r="B5484" t="s">
        <v>13</v>
      </c>
      <c r="C5484" s="4">
        <v>23</v>
      </c>
      <c r="D5484" t="s">
        <v>24</v>
      </c>
      <c r="E5484" t="s">
        <v>25</v>
      </c>
      <c r="F5484" t="s">
        <v>50</v>
      </c>
      <c r="G5484" t="s">
        <v>32</v>
      </c>
      <c r="H5484" t="s">
        <v>18</v>
      </c>
      <c r="I5484" s="9">
        <v>45791</v>
      </c>
      <c r="J5484" s="9">
        <v>45813</v>
      </c>
      <c r="K5484" s="9">
        <v>45817</v>
      </c>
      <c r="L5484" t="s">
        <v>38</v>
      </c>
      <c r="M5484" s="5"/>
      <c r="P5484" s="4">
        <v>3</v>
      </c>
      <c r="Q5484" t="s">
        <v>28</v>
      </c>
      <c r="R5484" s="10" t="str">
        <f t="shared" si="170"/>
        <v>22-27</v>
      </c>
      <c r="S5484">
        <f t="shared" si="171"/>
        <v>26</v>
      </c>
    </row>
    <row r="5485" spans="1:19">
      <c r="A5485" t="s">
        <v>5559</v>
      </c>
      <c r="B5485" t="s">
        <v>30</v>
      </c>
      <c r="C5485" s="4">
        <v>34</v>
      </c>
      <c r="D5485" t="s">
        <v>24</v>
      </c>
      <c r="E5485" t="s">
        <v>43</v>
      </c>
      <c r="F5485" t="s">
        <v>61</v>
      </c>
      <c r="G5485" t="s">
        <v>17</v>
      </c>
      <c r="H5485" t="s">
        <v>51</v>
      </c>
      <c r="I5485" s="9">
        <v>45792</v>
      </c>
      <c r="J5485" s="9">
        <v>45810</v>
      </c>
      <c r="K5485" s="9">
        <v>45820</v>
      </c>
      <c r="L5485" t="s">
        <v>38</v>
      </c>
      <c r="M5485" s="5"/>
      <c r="P5485" s="4">
        <v>5</v>
      </c>
      <c r="Q5485" t="s">
        <v>28</v>
      </c>
      <c r="R5485" s="10" t="str">
        <f t="shared" si="170"/>
        <v>34-39</v>
      </c>
      <c r="S5485">
        <f t="shared" si="171"/>
        <v>28</v>
      </c>
    </row>
    <row r="5486" spans="1:19">
      <c r="A5486" t="s">
        <v>5560</v>
      </c>
      <c r="B5486" t="s">
        <v>30</v>
      </c>
      <c r="C5486" s="4">
        <v>25</v>
      </c>
      <c r="D5486" t="s">
        <v>34</v>
      </c>
      <c r="E5486" t="s">
        <v>35</v>
      </c>
      <c r="F5486" t="s">
        <v>16</v>
      </c>
      <c r="G5486" t="s">
        <v>27</v>
      </c>
      <c r="H5486" t="s">
        <v>37</v>
      </c>
      <c r="I5486" s="9">
        <v>45792</v>
      </c>
      <c r="J5486" s="9">
        <v>45812</v>
      </c>
      <c r="K5486" s="9">
        <v>45818</v>
      </c>
      <c r="L5486" t="s">
        <v>19</v>
      </c>
      <c r="M5486" s="4">
        <v>64037</v>
      </c>
      <c r="N5486">
        <v>4.5999999999999996</v>
      </c>
      <c r="O5486" t="s">
        <v>20</v>
      </c>
      <c r="P5486" s="5"/>
      <c r="Q5486" t="s">
        <v>21</v>
      </c>
      <c r="R5486" s="10" t="str">
        <f t="shared" si="170"/>
        <v>22-27</v>
      </c>
      <c r="S5486">
        <f t="shared" si="171"/>
        <v>26</v>
      </c>
    </row>
    <row r="5487" spans="1:19">
      <c r="A5487" t="s">
        <v>5561</v>
      </c>
      <c r="B5487" t="s">
        <v>23</v>
      </c>
      <c r="C5487" s="4">
        <v>30</v>
      </c>
      <c r="D5487" t="s">
        <v>129</v>
      </c>
      <c r="E5487" t="s">
        <v>205</v>
      </c>
      <c r="F5487" t="s">
        <v>125</v>
      </c>
      <c r="G5487" t="s">
        <v>17</v>
      </c>
      <c r="H5487" t="s">
        <v>37</v>
      </c>
      <c r="I5487" s="9">
        <v>45793</v>
      </c>
      <c r="J5487" s="9">
        <v>45809</v>
      </c>
      <c r="K5487" s="9">
        <v>45814</v>
      </c>
      <c r="L5487" t="s">
        <v>38</v>
      </c>
      <c r="M5487" s="5"/>
      <c r="P5487" s="4">
        <v>4</v>
      </c>
      <c r="Q5487" t="s">
        <v>28</v>
      </c>
      <c r="R5487" s="10" t="str">
        <f t="shared" si="170"/>
        <v>28-33</v>
      </c>
      <c r="S5487">
        <f t="shared" si="171"/>
        <v>21</v>
      </c>
    </row>
    <row r="5488" spans="1:19">
      <c r="A5488" t="s">
        <v>5562</v>
      </c>
      <c r="B5488" t="s">
        <v>13</v>
      </c>
      <c r="C5488" s="4">
        <v>33</v>
      </c>
      <c r="D5488" t="s">
        <v>80</v>
      </c>
      <c r="E5488" t="s">
        <v>81</v>
      </c>
      <c r="F5488" t="s">
        <v>93</v>
      </c>
      <c r="G5488" t="s">
        <v>17</v>
      </c>
      <c r="H5488" t="s">
        <v>18</v>
      </c>
      <c r="I5488" s="9">
        <v>45794</v>
      </c>
      <c r="J5488" s="9">
        <v>45807</v>
      </c>
      <c r="K5488" s="9">
        <v>45812</v>
      </c>
      <c r="L5488" t="s">
        <v>19</v>
      </c>
      <c r="M5488" s="4">
        <v>119268</v>
      </c>
      <c r="N5488">
        <v>4.3</v>
      </c>
      <c r="O5488" t="s">
        <v>20</v>
      </c>
      <c r="P5488" s="4">
        <v>2</v>
      </c>
      <c r="Q5488" t="s">
        <v>21</v>
      </c>
      <c r="R5488" s="10" t="str">
        <f t="shared" si="170"/>
        <v>28-33</v>
      </c>
      <c r="S5488">
        <f t="shared" si="171"/>
        <v>18</v>
      </c>
    </row>
    <row r="5489" spans="1:19">
      <c r="A5489" t="s">
        <v>5563</v>
      </c>
      <c r="B5489" t="s">
        <v>30</v>
      </c>
      <c r="C5489" s="4">
        <v>35</v>
      </c>
      <c r="D5489" t="s">
        <v>24</v>
      </c>
      <c r="E5489" t="s">
        <v>43</v>
      </c>
      <c r="F5489" t="s">
        <v>61</v>
      </c>
      <c r="G5489" t="s">
        <v>32</v>
      </c>
      <c r="H5489" t="s">
        <v>67</v>
      </c>
      <c r="I5489" s="9">
        <v>45794</v>
      </c>
      <c r="J5489" s="9">
        <v>45809</v>
      </c>
      <c r="K5489" s="9">
        <v>45816</v>
      </c>
      <c r="L5489" t="s">
        <v>56</v>
      </c>
      <c r="M5489" s="5"/>
      <c r="P5489" s="4">
        <v>5</v>
      </c>
      <c r="Q5489" t="s">
        <v>21</v>
      </c>
      <c r="R5489" s="10" t="str">
        <f t="shared" si="170"/>
        <v>34-39</v>
      </c>
      <c r="S5489">
        <f t="shared" si="171"/>
        <v>22</v>
      </c>
    </row>
    <row r="5490" spans="1:19">
      <c r="A5490" t="s">
        <v>5564</v>
      </c>
      <c r="B5490" t="s">
        <v>30</v>
      </c>
      <c r="C5490" s="4">
        <v>32</v>
      </c>
      <c r="D5490" t="s">
        <v>14</v>
      </c>
      <c r="E5490" t="s">
        <v>15</v>
      </c>
      <c r="F5490" t="s">
        <v>73</v>
      </c>
      <c r="G5490" t="s">
        <v>27</v>
      </c>
      <c r="H5490" t="s">
        <v>37</v>
      </c>
      <c r="I5490" s="9">
        <v>45794</v>
      </c>
      <c r="J5490" s="9">
        <v>45810</v>
      </c>
      <c r="K5490" s="9">
        <v>45820</v>
      </c>
      <c r="L5490" t="s">
        <v>19</v>
      </c>
      <c r="M5490" s="4">
        <v>153139</v>
      </c>
      <c r="N5490">
        <v>4.5</v>
      </c>
      <c r="O5490" t="s">
        <v>20</v>
      </c>
      <c r="P5490" s="4">
        <v>4</v>
      </c>
      <c r="Q5490" t="s">
        <v>28</v>
      </c>
      <c r="R5490" s="10" t="str">
        <f t="shared" si="170"/>
        <v>28-33</v>
      </c>
      <c r="S5490">
        <f t="shared" si="171"/>
        <v>26</v>
      </c>
    </row>
    <row r="5491" spans="1:19">
      <c r="A5491" t="s">
        <v>5565</v>
      </c>
      <c r="B5491" t="s">
        <v>23</v>
      </c>
      <c r="C5491" s="4">
        <v>28</v>
      </c>
      <c r="D5491" t="s">
        <v>14</v>
      </c>
      <c r="E5491" t="s">
        <v>15</v>
      </c>
      <c r="F5491" t="s">
        <v>61</v>
      </c>
      <c r="G5491" t="s">
        <v>27</v>
      </c>
      <c r="H5491" t="s">
        <v>67</v>
      </c>
      <c r="I5491" s="9">
        <v>45795</v>
      </c>
      <c r="J5491" s="9">
        <v>45810</v>
      </c>
      <c r="K5491" s="9">
        <v>45819</v>
      </c>
      <c r="L5491" t="s">
        <v>19</v>
      </c>
      <c r="M5491" s="5"/>
      <c r="O5491" t="s">
        <v>20</v>
      </c>
      <c r="P5491" s="5"/>
      <c r="Q5491" t="s">
        <v>28</v>
      </c>
      <c r="R5491" s="10" t="str">
        <f t="shared" si="170"/>
        <v>28-33</v>
      </c>
      <c r="S5491">
        <f t="shared" si="171"/>
        <v>24</v>
      </c>
    </row>
    <row r="5492" spans="1:19">
      <c r="A5492" t="s">
        <v>5566</v>
      </c>
      <c r="B5492" t="s">
        <v>13</v>
      </c>
      <c r="C5492" s="4">
        <v>25</v>
      </c>
      <c r="D5492" t="s">
        <v>40</v>
      </c>
      <c r="E5492" t="s">
        <v>253</v>
      </c>
      <c r="F5492" t="s">
        <v>26</v>
      </c>
      <c r="G5492" t="s">
        <v>27</v>
      </c>
      <c r="H5492" t="s">
        <v>67</v>
      </c>
      <c r="I5492" s="9">
        <v>45795</v>
      </c>
      <c r="J5492" s="9">
        <v>45805</v>
      </c>
      <c r="K5492" s="9">
        <v>45816</v>
      </c>
      <c r="L5492" t="s">
        <v>38</v>
      </c>
      <c r="M5492" s="5"/>
      <c r="P5492" s="5"/>
      <c r="Q5492" t="s">
        <v>28</v>
      </c>
      <c r="R5492" s="10" t="str">
        <f t="shared" si="170"/>
        <v>22-27</v>
      </c>
      <c r="S5492">
        <f t="shared" si="171"/>
        <v>21</v>
      </c>
    </row>
    <row r="5493" spans="1:19">
      <c r="A5493" t="s">
        <v>5567</v>
      </c>
      <c r="B5493" t="s">
        <v>30</v>
      </c>
      <c r="C5493" s="4">
        <v>26</v>
      </c>
      <c r="D5493" t="s">
        <v>14</v>
      </c>
      <c r="E5493" t="s">
        <v>65</v>
      </c>
      <c r="F5493" t="s">
        <v>78</v>
      </c>
      <c r="G5493" t="s">
        <v>27</v>
      </c>
      <c r="H5493" t="s">
        <v>37</v>
      </c>
      <c r="I5493" s="9">
        <v>45795</v>
      </c>
      <c r="J5493" s="9">
        <v>45808</v>
      </c>
      <c r="K5493" s="9">
        <v>45814</v>
      </c>
      <c r="L5493" t="s">
        <v>38</v>
      </c>
      <c r="M5493" s="5"/>
      <c r="P5493" s="5"/>
      <c r="Q5493" t="s">
        <v>28</v>
      </c>
      <c r="R5493" s="10" t="str">
        <f t="shared" si="170"/>
        <v>22-27</v>
      </c>
      <c r="S5493">
        <f t="shared" si="171"/>
        <v>19</v>
      </c>
    </row>
    <row r="5494" spans="1:19">
      <c r="A5494" t="s">
        <v>5568</v>
      </c>
      <c r="B5494" t="s">
        <v>13</v>
      </c>
      <c r="C5494" s="4">
        <v>32</v>
      </c>
      <c r="D5494" t="s">
        <v>14</v>
      </c>
      <c r="E5494" t="s">
        <v>15</v>
      </c>
      <c r="F5494" t="s">
        <v>44</v>
      </c>
      <c r="G5494" t="s">
        <v>27</v>
      </c>
      <c r="H5494" t="s">
        <v>51</v>
      </c>
      <c r="I5494" s="9">
        <v>45795</v>
      </c>
      <c r="J5494" s="9">
        <v>45814</v>
      </c>
      <c r="K5494" s="9">
        <v>45825</v>
      </c>
      <c r="L5494" t="s">
        <v>38</v>
      </c>
      <c r="M5494" s="5"/>
      <c r="P5494" s="4">
        <v>4</v>
      </c>
      <c r="Q5494" t="s">
        <v>28</v>
      </c>
      <c r="R5494" s="10" t="str">
        <f t="shared" si="170"/>
        <v>28-33</v>
      </c>
      <c r="S5494">
        <f t="shared" si="171"/>
        <v>30</v>
      </c>
    </row>
    <row r="5495" spans="1:19">
      <c r="A5495" t="s">
        <v>5569</v>
      </c>
      <c r="B5495" t="s">
        <v>13</v>
      </c>
      <c r="C5495" s="4">
        <v>42</v>
      </c>
      <c r="D5495" t="s">
        <v>14</v>
      </c>
      <c r="E5495" t="s">
        <v>65</v>
      </c>
      <c r="F5495" t="s">
        <v>31</v>
      </c>
      <c r="G5495" t="s">
        <v>17</v>
      </c>
      <c r="H5495" t="s">
        <v>37</v>
      </c>
      <c r="I5495" s="9">
        <v>45795</v>
      </c>
      <c r="J5495" s="9">
        <v>45808</v>
      </c>
      <c r="K5495" s="9">
        <v>45812</v>
      </c>
      <c r="L5495" t="s">
        <v>19</v>
      </c>
      <c r="M5495" s="4">
        <v>82669</v>
      </c>
      <c r="N5495">
        <v>4.2</v>
      </c>
      <c r="O5495" t="s">
        <v>20</v>
      </c>
      <c r="P5495" s="4">
        <v>4</v>
      </c>
      <c r="Q5495" t="s">
        <v>28</v>
      </c>
      <c r="R5495" s="10" t="str">
        <f t="shared" si="170"/>
        <v>40-45</v>
      </c>
      <c r="S5495">
        <f t="shared" si="171"/>
        <v>17</v>
      </c>
    </row>
    <row r="5496" spans="1:19">
      <c r="A5496" t="s">
        <v>5570</v>
      </c>
      <c r="B5496" t="s">
        <v>13</v>
      </c>
      <c r="C5496" s="4">
        <v>25</v>
      </c>
      <c r="D5496" t="s">
        <v>34</v>
      </c>
      <c r="E5496" t="s">
        <v>35</v>
      </c>
      <c r="F5496" t="s">
        <v>96</v>
      </c>
      <c r="G5496" t="s">
        <v>17</v>
      </c>
      <c r="H5496" t="s">
        <v>18</v>
      </c>
      <c r="I5496" s="9">
        <v>45796</v>
      </c>
      <c r="J5496" s="9">
        <v>45812</v>
      </c>
      <c r="K5496" s="9">
        <v>45824</v>
      </c>
      <c r="L5496" t="s">
        <v>19</v>
      </c>
      <c r="M5496" s="4">
        <v>51845</v>
      </c>
      <c r="N5496">
        <v>5</v>
      </c>
      <c r="O5496" t="s">
        <v>45</v>
      </c>
      <c r="P5496" s="4">
        <v>5</v>
      </c>
      <c r="Q5496" t="s">
        <v>28</v>
      </c>
      <c r="R5496" s="10" t="str">
        <f t="shared" si="170"/>
        <v>22-27</v>
      </c>
      <c r="S5496">
        <f t="shared" si="171"/>
        <v>28</v>
      </c>
    </row>
    <row r="5497" spans="1:19">
      <c r="A5497" t="s">
        <v>5571</v>
      </c>
      <c r="B5497" t="s">
        <v>13</v>
      </c>
      <c r="C5497" s="4">
        <v>37</v>
      </c>
      <c r="D5497" t="s">
        <v>58</v>
      </c>
      <c r="E5497" t="s">
        <v>59</v>
      </c>
      <c r="F5497" t="s">
        <v>96</v>
      </c>
      <c r="G5497" t="s">
        <v>69</v>
      </c>
      <c r="H5497" t="s">
        <v>18</v>
      </c>
      <c r="I5497" s="9">
        <v>45796</v>
      </c>
      <c r="J5497" s="9">
        <v>45815</v>
      </c>
      <c r="K5497" s="9">
        <v>45822</v>
      </c>
      <c r="L5497" t="s">
        <v>19</v>
      </c>
      <c r="M5497" s="4">
        <v>38996</v>
      </c>
      <c r="N5497">
        <v>4.2</v>
      </c>
      <c r="O5497" t="s">
        <v>20</v>
      </c>
      <c r="P5497" s="4">
        <v>5</v>
      </c>
      <c r="Q5497" t="s">
        <v>21</v>
      </c>
      <c r="R5497" s="10" t="str">
        <f t="shared" si="170"/>
        <v>34-39</v>
      </c>
      <c r="S5497">
        <f t="shared" si="171"/>
        <v>26</v>
      </c>
    </row>
    <row r="5498" spans="1:19">
      <c r="A5498" t="s">
        <v>5572</v>
      </c>
      <c r="B5498" t="s">
        <v>13</v>
      </c>
      <c r="C5498" s="4">
        <v>32</v>
      </c>
      <c r="D5498" t="s">
        <v>80</v>
      </c>
      <c r="E5498" t="s">
        <v>81</v>
      </c>
      <c r="F5498" t="s">
        <v>53</v>
      </c>
      <c r="G5498" t="s">
        <v>32</v>
      </c>
      <c r="H5498" t="s">
        <v>51</v>
      </c>
      <c r="I5498" s="9">
        <v>45796</v>
      </c>
      <c r="J5498" s="9">
        <v>45811</v>
      </c>
      <c r="K5498" s="9">
        <v>45818</v>
      </c>
      <c r="L5498" t="s">
        <v>38</v>
      </c>
      <c r="M5498" s="5"/>
      <c r="P5498" s="4">
        <v>5</v>
      </c>
      <c r="Q5498" t="s">
        <v>28</v>
      </c>
      <c r="R5498" s="10" t="str">
        <f t="shared" si="170"/>
        <v>28-33</v>
      </c>
      <c r="S5498">
        <f t="shared" si="171"/>
        <v>22</v>
      </c>
    </row>
    <row r="5499" spans="1:19">
      <c r="A5499" t="s">
        <v>5573</v>
      </c>
      <c r="B5499" t="s">
        <v>30</v>
      </c>
      <c r="C5499" s="4">
        <v>24</v>
      </c>
      <c r="D5499" t="s">
        <v>14</v>
      </c>
      <c r="E5499" t="s">
        <v>15</v>
      </c>
      <c r="F5499" t="s">
        <v>53</v>
      </c>
      <c r="G5499" t="s">
        <v>27</v>
      </c>
      <c r="H5499" t="s">
        <v>18</v>
      </c>
      <c r="I5499" s="9">
        <v>45796</v>
      </c>
      <c r="J5499" s="9">
        <v>45815</v>
      </c>
      <c r="K5499" s="9">
        <v>45824</v>
      </c>
      <c r="L5499" t="s">
        <v>19</v>
      </c>
      <c r="M5499" s="5"/>
      <c r="O5499" t="s">
        <v>20</v>
      </c>
      <c r="P5499" s="4">
        <v>4</v>
      </c>
      <c r="Q5499" t="s">
        <v>28</v>
      </c>
      <c r="R5499" s="10" t="str">
        <f t="shared" si="170"/>
        <v>22-27</v>
      </c>
      <c r="S5499">
        <f t="shared" si="171"/>
        <v>28</v>
      </c>
    </row>
    <row r="5500" spans="1:19">
      <c r="A5500" t="s">
        <v>5574</v>
      </c>
      <c r="B5500" t="s">
        <v>13</v>
      </c>
      <c r="C5500" s="4">
        <v>28</v>
      </c>
      <c r="D5500" t="s">
        <v>40</v>
      </c>
      <c r="E5500" t="s">
        <v>41</v>
      </c>
      <c r="F5500" t="s">
        <v>31</v>
      </c>
      <c r="G5500" t="s">
        <v>27</v>
      </c>
      <c r="H5500" t="s">
        <v>18</v>
      </c>
      <c r="I5500" s="9">
        <v>45797</v>
      </c>
      <c r="J5500" s="9">
        <v>45812</v>
      </c>
      <c r="K5500" s="9">
        <v>45816</v>
      </c>
      <c r="L5500" t="s">
        <v>38</v>
      </c>
      <c r="M5500" s="5"/>
      <c r="P5500" s="4">
        <v>4</v>
      </c>
      <c r="Q5500" t="s">
        <v>28</v>
      </c>
      <c r="R5500" s="10" t="str">
        <f t="shared" si="170"/>
        <v>28-33</v>
      </c>
      <c r="S5500">
        <f t="shared" si="171"/>
        <v>19</v>
      </c>
    </row>
    <row r="5501" spans="1:19">
      <c r="A5501" t="s">
        <v>5575</v>
      </c>
      <c r="B5501" t="s">
        <v>30</v>
      </c>
      <c r="C5501" s="4">
        <v>27</v>
      </c>
      <c r="D5501" t="s">
        <v>14</v>
      </c>
      <c r="E5501" t="s">
        <v>15</v>
      </c>
      <c r="F5501" t="s">
        <v>36</v>
      </c>
      <c r="G5501" t="s">
        <v>32</v>
      </c>
      <c r="H5501" t="s">
        <v>18</v>
      </c>
      <c r="I5501" s="9">
        <v>45797</v>
      </c>
      <c r="J5501" s="9">
        <v>45812</v>
      </c>
      <c r="K5501" s="9">
        <v>45816</v>
      </c>
      <c r="L5501" t="s">
        <v>56</v>
      </c>
      <c r="M5501" s="5"/>
      <c r="P5501" s="4">
        <v>5</v>
      </c>
      <c r="Q5501" t="s">
        <v>28</v>
      </c>
      <c r="R5501" s="10" t="str">
        <f t="shared" si="170"/>
        <v>22-27</v>
      </c>
      <c r="S5501">
        <f t="shared" si="171"/>
        <v>19</v>
      </c>
    </row>
    <row r="5502" spans="1:19">
      <c r="A5502" t="s">
        <v>5576</v>
      </c>
      <c r="B5502" t="s">
        <v>13</v>
      </c>
      <c r="C5502" s="4">
        <v>30</v>
      </c>
      <c r="D5502" t="s">
        <v>14</v>
      </c>
      <c r="E5502" t="s">
        <v>15</v>
      </c>
      <c r="F5502" t="s">
        <v>96</v>
      </c>
      <c r="G5502" t="s">
        <v>32</v>
      </c>
      <c r="H5502" t="s">
        <v>37</v>
      </c>
      <c r="I5502" s="9">
        <v>45797</v>
      </c>
      <c r="J5502" s="9">
        <v>45809</v>
      </c>
      <c r="K5502" s="9">
        <v>45815</v>
      </c>
      <c r="L5502" t="s">
        <v>19</v>
      </c>
      <c r="M5502" s="4">
        <v>41162</v>
      </c>
      <c r="N5502">
        <v>4.7</v>
      </c>
      <c r="O5502" t="s">
        <v>20</v>
      </c>
      <c r="P5502" s="4">
        <v>4</v>
      </c>
      <c r="Q5502" t="s">
        <v>28</v>
      </c>
      <c r="R5502" s="10" t="str">
        <f t="shared" si="170"/>
        <v>28-33</v>
      </c>
      <c r="S5502">
        <f t="shared" si="171"/>
        <v>18</v>
      </c>
    </row>
    <row r="5503" spans="1:19">
      <c r="A5503" t="s">
        <v>5577</v>
      </c>
      <c r="B5503" t="s">
        <v>13</v>
      </c>
      <c r="C5503" s="4">
        <v>39</v>
      </c>
      <c r="D5503" t="s">
        <v>14</v>
      </c>
      <c r="E5503" t="s">
        <v>65</v>
      </c>
      <c r="F5503" t="s">
        <v>50</v>
      </c>
      <c r="G5503" t="s">
        <v>32</v>
      </c>
      <c r="H5503" t="s">
        <v>18</v>
      </c>
      <c r="I5503" s="9">
        <v>45797</v>
      </c>
      <c r="J5503" s="9">
        <v>45814</v>
      </c>
      <c r="K5503" s="9">
        <v>45823</v>
      </c>
      <c r="L5503" t="s">
        <v>38</v>
      </c>
      <c r="M5503" s="5"/>
      <c r="P5503" s="4">
        <v>5</v>
      </c>
      <c r="Q5503" t="s">
        <v>63</v>
      </c>
      <c r="R5503" s="10" t="str">
        <f t="shared" si="170"/>
        <v>34-39</v>
      </c>
      <c r="S5503">
        <f t="shared" si="171"/>
        <v>26</v>
      </c>
    </row>
    <row r="5504" spans="1:19">
      <c r="A5504" t="s">
        <v>5578</v>
      </c>
      <c r="B5504" t="s">
        <v>13</v>
      </c>
      <c r="C5504" s="4">
        <v>38</v>
      </c>
      <c r="D5504" t="s">
        <v>14</v>
      </c>
      <c r="E5504" t="s">
        <v>15</v>
      </c>
      <c r="F5504" t="s">
        <v>61</v>
      </c>
      <c r="G5504" t="s">
        <v>17</v>
      </c>
      <c r="H5504" t="s">
        <v>67</v>
      </c>
      <c r="I5504" s="9">
        <v>45797</v>
      </c>
      <c r="J5504" s="9">
        <v>45811</v>
      </c>
      <c r="K5504" s="9">
        <v>45819</v>
      </c>
      <c r="L5504" t="s">
        <v>19</v>
      </c>
      <c r="M5504" s="4">
        <v>59972</v>
      </c>
      <c r="N5504">
        <v>4.8</v>
      </c>
      <c r="O5504" t="s">
        <v>20</v>
      </c>
      <c r="P5504" s="4">
        <v>1</v>
      </c>
      <c r="Q5504" t="s">
        <v>28</v>
      </c>
      <c r="R5504" s="10" t="str">
        <f t="shared" si="170"/>
        <v>34-39</v>
      </c>
      <c r="S5504">
        <f t="shared" si="171"/>
        <v>22</v>
      </c>
    </row>
    <row r="5505" spans="1:19">
      <c r="A5505" t="s">
        <v>5579</v>
      </c>
      <c r="B5505" t="s">
        <v>13</v>
      </c>
      <c r="C5505" s="4">
        <v>54</v>
      </c>
      <c r="D5505" t="s">
        <v>83</v>
      </c>
      <c r="E5505" t="s">
        <v>84</v>
      </c>
      <c r="F5505" t="s">
        <v>26</v>
      </c>
      <c r="G5505" t="s">
        <v>27</v>
      </c>
      <c r="H5505" t="s">
        <v>37</v>
      </c>
      <c r="I5505" s="9">
        <v>45798</v>
      </c>
      <c r="J5505" s="9">
        <v>45816</v>
      </c>
      <c r="K5505" s="9">
        <v>45822</v>
      </c>
      <c r="L5505" t="s">
        <v>19</v>
      </c>
      <c r="M5505" s="4">
        <v>53428</v>
      </c>
      <c r="N5505">
        <v>4.5</v>
      </c>
      <c r="O5505" t="s">
        <v>20</v>
      </c>
      <c r="P5505" s="5"/>
      <c r="Q5505" t="s">
        <v>21</v>
      </c>
      <c r="R5505" s="10" t="str">
        <f t="shared" si="170"/>
        <v>52-57</v>
      </c>
      <c r="S5505">
        <f t="shared" si="171"/>
        <v>24</v>
      </c>
    </row>
    <row r="5506" spans="1:19">
      <c r="A5506" t="s">
        <v>5580</v>
      </c>
      <c r="B5506" t="s">
        <v>13</v>
      </c>
      <c r="C5506" s="4">
        <v>34</v>
      </c>
      <c r="D5506" t="s">
        <v>40</v>
      </c>
      <c r="E5506" t="s">
        <v>41</v>
      </c>
      <c r="F5506" t="s">
        <v>106</v>
      </c>
      <c r="G5506" t="s">
        <v>17</v>
      </c>
      <c r="H5506" t="s">
        <v>18</v>
      </c>
      <c r="I5506" s="9">
        <v>45798</v>
      </c>
      <c r="J5506" s="9">
        <v>45820</v>
      </c>
      <c r="K5506" s="9">
        <v>45829</v>
      </c>
      <c r="L5506" t="s">
        <v>38</v>
      </c>
      <c r="M5506" s="5"/>
      <c r="P5506" s="4">
        <v>4</v>
      </c>
      <c r="Q5506" t="s">
        <v>28</v>
      </c>
      <c r="R5506" s="10" t="str">
        <f t="shared" si="170"/>
        <v>34-39</v>
      </c>
      <c r="S5506">
        <f t="shared" si="171"/>
        <v>31</v>
      </c>
    </row>
    <row r="5507" spans="1:19">
      <c r="A5507" t="s">
        <v>5581</v>
      </c>
      <c r="B5507" t="s">
        <v>13</v>
      </c>
      <c r="C5507" s="4">
        <v>35</v>
      </c>
      <c r="D5507" t="s">
        <v>14</v>
      </c>
      <c r="E5507" t="s">
        <v>15</v>
      </c>
      <c r="F5507" t="s">
        <v>44</v>
      </c>
      <c r="G5507" t="s">
        <v>32</v>
      </c>
      <c r="H5507" t="s">
        <v>37</v>
      </c>
      <c r="I5507" s="9">
        <v>45799</v>
      </c>
      <c r="J5507" s="9">
        <v>45819</v>
      </c>
      <c r="K5507" s="9">
        <v>45830</v>
      </c>
      <c r="L5507" t="s">
        <v>19</v>
      </c>
      <c r="M5507" s="4">
        <v>69236</v>
      </c>
      <c r="N5507">
        <v>4.9000000000000004</v>
      </c>
      <c r="O5507" t="s">
        <v>20</v>
      </c>
      <c r="P5507" s="4">
        <v>4</v>
      </c>
      <c r="Q5507" t="s">
        <v>28</v>
      </c>
      <c r="R5507" s="10" t="str">
        <f t="shared" ref="R5507:R5550" si="172">IF(AND(C5507&gt;=22,C5507&lt;=27),"22-27",
 IF(AND(C5507&gt;=28,C5507&lt;=33),"28-33",
 IF(AND(C5507&gt;=34,C5507&lt;=39),"34-39",
 IF(AND(C5507&gt;=40,C5507&lt;=45),"40-45",
 IF(AND(C5507&gt;=46,C5507&lt;=51),"46-51",
 IF(AND(C5507&gt;=52,C5507&lt;=57),"52-57","Other"))))))</f>
        <v>34-39</v>
      </c>
      <c r="S5507">
        <f t="shared" ref="S5507:S5550" si="173">K5507-I5507</f>
        <v>31</v>
      </c>
    </row>
    <row r="5508" spans="1:19">
      <c r="A5508" t="s">
        <v>5582</v>
      </c>
      <c r="B5508" t="s">
        <v>13</v>
      </c>
      <c r="C5508" s="4">
        <v>25</v>
      </c>
      <c r="D5508" t="s">
        <v>14</v>
      </c>
      <c r="E5508" t="s">
        <v>15</v>
      </c>
      <c r="F5508" t="s">
        <v>96</v>
      </c>
      <c r="G5508" t="s">
        <v>27</v>
      </c>
      <c r="H5508" t="s">
        <v>48</v>
      </c>
      <c r="I5508" s="9">
        <v>45799</v>
      </c>
      <c r="J5508" s="9">
        <v>45816</v>
      </c>
      <c r="K5508" s="9">
        <v>45823</v>
      </c>
      <c r="L5508" t="s">
        <v>19</v>
      </c>
      <c r="M5508" s="5"/>
      <c r="O5508" t="s">
        <v>20</v>
      </c>
      <c r="P5508" s="4">
        <v>4</v>
      </c>
      <c r="Q5508" t="s">
        <v>28</v>
      </c>
      <c r="R5508" s="10" t="str">
        <f t="shared" si="172"/>
        <v>22-27</v>
      </c>
      <c r="S5508">
        <f t="shared" si="173"/>
        <v>24</v>
      </c>
    </row>
    <row r="5509" spans="1:19">
      <c r="A5509" t="s">
        <v>5583</v>
      </c>
      <c r="B5509" t="s">
        <v>13</v>
      </c>
      <c r="C5509" s="4">
        <v>28</v>
      </c>
      <c r="D5509" t="s">
        <v>14</v>
      </c>
      <c r="E5509" t="s">
        <v>65</v>
      </c>
      <c r="F5509" t="s">
        <v>61</v>
      </c>
      <c r="G5509" t="s">
        <v>17</v>
      </c>
      <c r="H5509" t="s">
        <v>37</v>
      </c>
      <c r="I5509" s="9">
        <v>45799</v>
      </c>
      <c r="J5509" s="9">
        <v>45817</v>
      </c>
      <c r="K5509" s="9">
        <v>45821</v>
      </c>
      <c r="L5509" t="s">
        <v>75</v>
      </c>
      <c r="M5509" s="5"/>
      <c r="P5509" s="4">
        <v>4</v>
      </c>
      <c r="Q5509" t="s">
        <v>21</v>
      </c>
      <c r="R5509" s="10" t="str">
        <f t="shared" si="172"/>
        <v>28-33</v>
      </c>
      <c r="S5509">
        <f t="shared" si="173"/>
        <v>22</v>
      </c>
    </row>
    <row r="5510" spans="1:19">
      <c r="A5510" t="s">
        <v>5584</v>
      </c>
      <c r="B5510" t="s">
        <v>13</v>
      </c>
      <c r="C5510" s="4">
        <v>23</v>
      </c>
      <c r="D5510" t="s">
        <v>24</v>
      </c>
      <c r="E5510" t="s">
        <v>25</v>
      </c>
      <c r="F5510" t="s">
        <v>26</v>
      </c>
      <c r="G5510" t="s">
        <v>27</v>
      </c>
      <c r="H5510" t="s">
        <v>37</v>
      </c>
      <c r="I5510" s="9">
        <v>45800</v>
      </c>
      <c r="J5510" s="9">
        <v>45808</v>
      </c>
      <c r="K5510" s="9">
        <v>45818</v>
      </c>
      <c r="L5510" t="s">
        <v>19</v>
      </c>
      <c r="M5510" s="4">
        <v>74468</v>
      </c>
      <c r="N5510">
        <v>4</v>
      </c>
      <c r="O5510" t="s">
        <v>20</v>
      </c>
      <c r="P5510" s="4">
        <v>4</v>
      </c>
      <c r="Q5510" t="s">
        <v>21</v>
      </c>
      <c r="R5510" s="10" t="str">
        <f t="shared" si="172"/>
        <v>22-27</v>
      </c>
      <c r="S5510">
        <f t="shared" si="173"/>
        <v>18</v>
      </c>
    </row>
    <row r="5511" spans="1:19">
      <c r="A5511" t="s">
        <v>5585</v>
      </c>
      <c r="B5511" t="s">
        <v>13</v>
      </c>
      <c r="C5511" s="4">
        <v>28</v>
      </c>
      <c r="D5511" t="s">
        <v>34</v>
      </c>
      <c r="E5511" t="s">
        <v>35</v>
      </c>
      <c r="F5511" t="s">
        <v>53</v>
      </c>
      <c r="G5511" t="s">
        <v>17</v>
      </c>
      <c r="H5511" t="s">
        <v>51</v>
      </c>
      <c r="I5511" s="9">
        <v>45800</v>
      </c>
      <c r="J5511" s="9">
        <v>45811</v>
      </c>
      <c r="K5511" s="9">
        <v>45821</v>
      </c>
      <c r="L5511" t="s">
        <v>19</v>
      </c>
      <c r="M5511" s="4">
        <v>70131</v>
      </c>
      <c r="N5511">
        <v>4.9000000000000004</v>
      </c>
      <c r="O5511" t="s">
        <v>20</v>
      </c>
      <c r="P5511" s="4">
        <v>4</v>
      </c>
      <c r="Q5511" t="s">
        <v>28</v>
      </c>
      <c r="R5511" s="10" t="str">
        <f t="shared" si="172"/>
        <v>28-33</v>
      </c>
      <c r="S5511">
        <f t="shared" si="173"/>
        <v>21</v>
      </c>
    </row>
    <row r="5512" spans="1:19">
      <c r="A5512" t="s">
        <v>5586</v>
      </c>
      <c r="B5512" t="s">
        <v>13</v>
      </c>
      <c r="C5512" s="4">
        <v>26</v>
      </c>
      <c r="D5512" t="s">
        <v>40</v>
      </c>
      <c r="E5512" t="s">
        <v>41</v>
      </c>
      <c r="F5512" t="s">
        <v>16</v>
      </c>
      <c r="G5512" t="s">
        <v>17</v>
      </c>
      <c r="H5512" t="s">
        <v>18</v>
      </c>
      <c r="I5512" s="9">
        <v>45800</v>
      </c>
      <c r="J5512" s="9">
        <v>45811</v>
      </c>
      <c r="K5512" s="9">
        <v>45817</v>
      </c>
      <c r="L5512" t="s">
        <v>19</v>
      </c>
      <c r="M5512" s="4">
        <v>51313</v>
      </c>
      <c r="N5512">
        <v>4.5</v>
      </c>
      <c r="O5512" t="s">
        <v>20</v>
      </c>
      <c r="P5512" s="4">
        <v>4</v>
      </c>
      <c r="Q5512" t="s">
        <v>28</v>
      </c>
      <c r="R5512" s="10" t="str">
        <f t="shared" si="172"/>
        <v>22-27</v>
      </c>
      <c r="S5512">
        <f t="shared" si="173"/>
        <v>17</v>
      </c>
    </row>
    <row r="5513" spans="1:19">
      <c r="A5513" t="s">
        <v>5587</v>
      </c>
      <c r="B5513" t="s">
        <v>23</v>
      </c>
      <c r="C5513" s="4">
        <v>28</v>
      </c>
      <c r="D5513" t="s">
        <v>14</v>
      </c>
      <c r="E5513" t="s">
        <v>15</v>
      </c>
      <c r="F5513" t="s">
        <v>36</v>
      </c>
      <c r="G5513" t="s">
        <v>17</v>
      </c>
      <c r="H5513" t="s">
        <v>18</v>
      </c>
      <c r="I5513" s="9">
        <v>45800</v>
      </c>
      <c r="J5513" s="9">
        <v>45822</v>
      </c>
      <c r="K5513" s="9">
        <v>45830</v>
      </c>
      <c r="L5513" t="s">
        <v>19</v>
      </c>
      <c r="M5513" s="4">
        <v>55816</v>
      </c>
      <c r="N5513">
        <v>4.4000000000000004</v>
      </c>
      <c r="O5513" t="s">
        <v>45</v>
      </c>
      <c r="P5513" s="4">
        <v>4</v>
      </c>
      <c r="Q5513" t="s">
        <v>28</v>
      </c>
      <c r="R5513" s="10" t="str">
        <f t="shared" si="172"/>
        <v>28-33</v>
      </c>
      <c r="S5513">
        <f t="shared" si="173"/>
        <v>30</v>
      </c>
    </row>
    <row r="5514" spans="1:19">
      <c r="A5514" t="s">
        <v>5588</v>
      </c>
      <c r="B5514" t="s">
        <v>30</v>
      </c>
      <c r="C5514" s="4">
        <v>27</v>
      </c>
      <c r="D5514" t="s">
        <v>24</v>
      </c>
      <c r="E5514" t="s">
        <v>25</v>
      </c>
      <c r="F5514" t="s">
        <v>26</v>
      </c>
      <c r="G5514" t="s">
        <v>17</v>
      </c>
      <c r="H5514" t="s">
        <v>51</v>
      </c>
      <c r="I5514" s="9">
        <v>45801</v>
      </c>
      <c r="J5514" s="9">
        <v>45812</v>
      </c>
      <c r="K5514" s="9">
        <v>45824</v>
      </c>
      <c r="L5514" t="s">
        <v>56</v>
      </c>
      <c r="M5514" s="5"/>
      <c r="P5514" s="4">
        <v>4</v>
      </c>
      <c r="Q5514" t="s">
        <v>28</v>
      </c>
      <c r="R5514" s="10" t="str">
        <f t="shared" si="172"/>
        <v>22-27</v>
      </c>
      <c r="S5514">
        <f t="shared" si="173"/>
        <v>23</v>
      </c>
    </row>
    <row r="5515" spans="1:19">
      <c r="A5515" t="s">
        <v>5589</v>
      </c>
      <c r="B5515" t="s">
        <v>30</v>
      </c>
      <c r="C5515" s="4">
        <v>31</v>
      </c>
      <c r="D5515" t="s">
        <v>24</v>
      </c>
      <c r="E5515" t="s">
        <v>25</v>
      </c>
      <c r="F5515" t="s">
        <v>86</v>
      </c>
      <c r="G5515" t="s">
        <v>17</v>
      </c>
      <c r="H5515" t="s">
        <v>37</v>
      </c>
      <c r="I5515" s="9">
        <v>45801</v>
      </c>
      <c r="J5515" s="9">
        <v>45816</v>
      </c>
      <c r="K5515" s="9">
        <v>45821</v>
      </c>
      <c r="L5515" t="s">
        <v>19</v>
      </c>
      <c r="M5515" s="4">
        <v>137304</v>
      </c>
      <c r="N5515">
        <v>4.5</v>
      </c>
      <c r="O5515" t="s">
        <v>20</v>
      </c>
      <c r="P5515" s="4">
        <v>5</v>
      </c>
      <c r="Q5515" t="s">
        <v>28</v>
      </c>
      <c r="R5515" s="10" t="str">
        <f t="shared" si="172"/>
        <v>28-33</v>
      </c>
      <c r="S5515">
        <f t="shared" si="173"/>
        <v>20</v>
      </c>
    </row>
    <row r="5516" spans="1:19">
      <c r="A5516" t="s">
        <v>5590</v>
      </c>
      <c r="B5516" t="s">
        <v>13</v>
      </c>
      <c r="C5516" s="4">
        <v>46</v>
      </c>
      <c r="D5516" t="s">
        <v>14</v>
      </c>
      <c r="E5516" t="s">
        <v>15</v>
      </c>
      <c r="F5516" t="s">
        <v>78</v>
      </c>
      <c r="G5516" t="s">
        <v>66</v>
      </c>
      <c r="H5516" t="s">
        <v>37</v>
      </c>
      <c r="I5516" s="9">
        <v>45801</v>
      </c>
      <c r="J5516" s="9">
        <v>45822</v>
      </c>
      <c r="K5516" s="9">
        <v>45829</v>
      </c>
      <c r="L5516" t="s">
        <v>19</v>
      </c>
      <c r="M5516" s="5"/>
      <c r="O5516" t="s">
        <v>20</v>
      </c>
      <c r="P5516" s="4">
        <v>5</v>
      </c>
      <c r="Q5516" t="s">
        <v>28</v>
      </c>
      <c r="R5516" s="10" t="str">
        <f t="shared" si="172"/>
        <v>46-51</v>
      </c>
      <c r="S5516">
        <f t="shared" si="173"/>
        <v>28</v>
      </c>
    </row>
    <row r="5517" spans="1:19">
      <c r="A5517" t="s">
        <v>5591</v>
      </c>
      <c r="B5517" t="s">
        <v>30</v>
      </c>
      <c r="C5517" s="4">
        <v>27</v>
      </c>
      <c r="D5517" t="s">
        <v>14</v>
      </c>
      <c r="E5517" t="s">
        <v>65</v>
      </c>
      <c r="F5517" t="s">
        <v>36</v>
      </c>
      <c r="G5517" t="s">
        <v>17</v>
      </c>
      <c r="H5517" t="s">
        <v>37</v>
      </c>
      <c r="I5517" s="9">
        <v>45801</v>
      </c>
      <c r="J5517" s="9">
        <v>45812</v>
      </c>
      <c r="K5517" s="9">
        <v>45818</v>
      </c>
      <c r="L5517" t="s">
        <v>19</v>
      </c>
      <c r="M5517" s="5"/>
      <c r="O5517" t="s">
        <v>20</v>
      </c>
      <c r="P5517" s="4">
        <v>1</v>
      </c>
      <c r="Q5517" t="s">
        <v>28</v>
      </c>
      <c r="R5517" s="10" t="str">
        <f t="shared" si="172"/>
        <v>22-27</v>
      </c>
      <c r="S5517">
        <f t="shared" si="173"/>
        <v>17</v>
      </c>
    </row>
    <row r="5518" spans="1:19">
      <c r="A5518" t="s">
        <v>5592</v>
      </c>
      <c r="B5518" t="s">
        <v>30</v>
      </c>
      <c r="C5518" s="4">
        <v>37</v>
      </c>
      <c r="D5518" t="s">
        <v>14</v>
      </c>
      <c r="E5518" t="s">
        <v>15</v>
      </c>
      <c r="F5518" t="s">
        <v>16</v>
      </c>
      <c r="G5518" t="s">
        <v>32</v>
      </c>
      <c r="H5518" t="s">
        <v>18</v>
      </c>
      <c r="I5518" s="9">
        <v>45801</v>
      </c>
      <c r="J5518" s="9">
        <v>45815</v>
      </c>
      <c r="K5518" s="9">
        <v>45822</v>
      </c>
      <c r="L5518" t="s">
        <v>19</v>
      </c>
      <c r="M5518" s="4">
        <v>51735</v>
      </c>
      <c r="N5518">
        <v>4.5999999999999996</v>
      </c>
      <c r="O5518" t="s">
        <v>20</v>
      </c>
      <c r="P5518" s="4">
        <v>4</v>
      </c>
      <c r="Q5518" t="s">
        <v>28</v>
      </c>
      <c r="R5518" s="10" t="str">
        <f t="shared" si="172"/>
        <v>34-39</v>
      </c>
      <c r="S5518">
        <f t="shared" si="173"/>
        <v>21</v>
      </c>
    </row>
    <row r="5519" spans="1:19">
      <c r="A5519" t="s">
        <v>5593</v>
      </c>
      <c r="B5519" t="s">
        <v>30</v>
      </c>
      <c r="C5519" s="4">
        <v>36</v>
      </c>
      <c r="D5519" t="s">
        <v>14</v>
      </c>
      <c r="E5519" t="s">
        <v>15</v>
      </c>
      <c r="F5519" t="s">
        <v>73</v>
      </c>
      <c r="G5519" t="s">
        <v>27</v>
      </c>
      <c r="H5519" t="s">
        <v>37</v>
      </c>
      <c r="I5519" s="9">
        <v>45801</v>
      </c>
      <c r="J5519" s="9">
        <v>45812</v>
      </c>
      <c r="K5519" s="9">
        <v>45821</v>
      </c>
      <c r="L5519" t="s">
        <v>19</v>
      </c>
      <c r="M5519" s="4">
        <v>228519</v>
      </c>
      <c r="N5519">
        <v>4.2</v>
      </c>
      <c r="O5519" t="s">
        <v>45</v>
      </c>
      <c r="P5519" s="5"/>
      <c r="Q5519" t="s">
        <v>28</v>
      </c>
      <c r="R5519" s="10" t="str">
        <f t="shared" si="172"/>
        <v>34-39</v>
      </c>
      <c r="S5519">
        <f t="shared" si="173"/>
        <v>20</v>
      </c>
    </row>
    <row r="5520" spans="1:19">
      <c r="A5520" t="s">
        <v>5594</v>
      </c>
      <c r="B5520" t="s">
        <v>13</v>
      </c>
      <c r="C5520" s="4">
        <v>33</v>
      </c>
      <c r="D5520" t="s">
        <v>24</v>
      </c>
      <c r="E5520" t="s">
        <v>25</v>
      </c>
      <c r="F5520" t="s">
        <v>61</v>
      </c>
      <c r="G5520" t="s">
        <v>17</v>
      </c>
      <c r="H5520" t="s">
        <v>18</v>
      </c>
      <c r="I5520" s="9">
        <v>45802</v>
      </c>
      <c r="J5520" s="9">
        <v>45814</v>
      </c>
      <c r="K5520" s="9">
        <v>45825</v>
      </c>
      <c r="L5520" t="s">
        <v>19</v>
      </c>
      <c r="M5520" s="4">
        <v>62845</v>
      </c>
      <c r="N5520">
        <v>4.7</v>
      </c>
      <c r="O5520" t="s">
        <v>20</v>
      </c>
      <c r="P5520" s="4">
        <v>5</v>
      </c>
      <c r="Q5520" t="s">
        <v>28</v>
      </c>
      <c r="R5520" s="10" t="str">
        <f t="shared" si="172"/>
        <v>28-33</v>
      </c>
      <c r="S5520">
        <f t="shared" si="173"/>
        <v>23</v>
      </c>
    </row>
    <row r="5521" spans="1:19">
      <c r="A5521" t="s">
        <v>5595</v>
      </c>
      <c r="B5521" t="s">
        <v>30</v>
      </c>
      <c r="C5521" s="4">
        <v>32</v>
      </c>
      <c r="D5521" t="s">
        <v>24</v>
      </c>
      <c r="E5521" t="s">
        <v>43</v>
      </c>
      <c r="F5521" t="s">
        <v>96</v>
      </c>
      <c r="G5521" t="s">
        <v>27</v>
      </c>
      <c r="H5521" t="s">
        <v>37</v>
      </c>
      <c r="I5521" s="9">
        <v>45802</v>
      </c>
      <c r="J5521" s="9">
        <v>45816</v>
      </c>
      <c r="K5521" s="9">
        <v>45820</v>
      </c>
      <c r="L5521" t="s">
        <v>19</v>
      </c>
      <c r="M5521" s="4">
        <v>58259</v>
      </c>
      <c r="N5521">
        <v>3.6</v>
      </c>
      <c r="O5521" t="s">
        <v>20</v>
      </c>
      <c r="P5521" s="4">
        <v>4</v>
      </c>
      <c r="Q5521" t="s">
        <v>28</v>
      </c>
      <c r="R5521" s="10" t="str">
        <f t="shared" si="172"/>
        <v>28-33</v>
      </c>
      <c r="S5521">
        <f t="shared" si="173"/>
        <v>18</v>
      </c>
    </row>
    <row r="5522" spans="1:19">
      <c r="A5522" t="s">
        <v>5596</v>
      </c>
      <c r="B5522" t="s">
        <v>30</v>
      </c>
      <c r="C5522" s="4">
        <v>27</v>
      </c>
      <c r="D5522" t="s">
        <v>34</v>
      </c>
      <c r="E5522" t="s">
        <v>35</v>
      </c>
      <c r="F5522" t="s">
        <v>44</v>
      </c>
      <c r="G5522" t="s">
        <v>27</v>
      </c>
      <c r="H5522" t="s">
        <v>37</v>
      </c>
      <c r="I5522" s="9">
        <v>45802</v>
      </c>
      <c r="J5522" s="9">
        <v>45824</v>
      </c>
      <c r="K5522" s="9">
        <v>45835</v>
      </c>
      <c r="L5522" t="s">
        <v>19</v>
      </c>
      <c r="M5522" s="4">
        <v>80990</v>
      </c>
      <c r="N5522">
        <v>4.3</v>
      </c>
      <c r="O5522" t="s">
        <v>20</v>
      </c>
      <c r="P5522" s="4">
        <v>5</v>
      </c>
      <c r="Q5522" t="s">
        <v>21</v>
      </c>
      <c r="R5522" s="10" t="str">
        <f t="shared" si="172"/>
        <v>22-27</v>
      </c>
      <c r="S5522">
        <f t="shared" si="173"/>
        <v>33</v>
      </c>
    </row>
    <row r="5523" spans="1:19">
      <c r="A5523" t="s">
        <v>5597</v>
      </c>
      <c r="B5523" t="s">
        <v>13</v>
      </c>
      <c r="C5523" s="4">
        <v>37</v>
      </c>
      <c r="D5523" t="s">
        <v>14</v>
      </c>
      <c r="E5523" t="s">
        <v>15</v>
      </c>
      <c r="F5523" t="s">
        <v>31</v>
      </c>
      <c r="G5523" t="s">
        <v>27</v>
      </c>
      <c r="H5523" t="s">
        <v>37</v>
      </c>
      <c r="I5523" s="9">
        <v>45802</v>
      </c>
      <c r="J5523" s="9">
        <v>45816</v>
      </c>
      <c r="K5523" s="9">
        <v>45821</v>
      </c>
      <c r="L5523" t="s">
        <v>38</v>
      </c>
      <c r="M5523" s="5"/>
      <c r="P5523" s="4">
        <v>4</v>
      </c>
      <c r="Q5523" t="s">
        <v>21</v>
      </c>
      <c r="R5523" s="10" t="str">
        <f t="shared" si="172"/>
        <v>34-39</v>
      </c>
      <c r="S5523">
        <f t="shared" si="173"/>
        <v>19</v>
      </c>
    </row>
    <row r="5524" spans="1:19">
      <c r="A5524" t="s">
        <v>5598</v>
      </c>
      <c r="B5524" t="s">
        <v>30</v>
      </c>
      <c r="C5524" s="4">
        <v>25</v>
      </c>
      <c r="D5524" t="s">
        <v>34</v>
      </c>
      <c r="E5524" t="s">
        <v>35</v>
      </c>
      <c r="F5524" t="s">
        <v>36</v>
      </c>
      <c r="G5524" t="s">
        <v>17</v>
      </c>
      <c r="H5524" t="s">
        <v>18</v>
      </c>
      <c r="I5524" s="9">
        <v>45802</v>
      </c>
      <c r="J5524" s="9">
        <v>45819</v>
      </c>
      <c r="K5524" s="9">
        <v>45826</v>
      </c>
      <c r="L5524" t="s">
        <v>38</v>
      </c>
      <c r="M5524" s="5"/>
      <c r="P5524" s="4">
        <v>4</v>
      </c>
      <c r="Q5524" t="s">
        <v>28</v>
      </c>
      <c r="R5524" s="10" t="str">
        <f t="shared" si="172"/>
        <v>22-27</v>
      </c>
      <c r="S5524">
        <f t="shared" si="173"/>
        <v>24</v>
      </c>
    </row>
    <row r="5525" spans="1:19">
      <c r="A5525" t="s">
        <v>5599</v>
      </c>
      <c r="B5525" t="s">
        <v>13</v>
      </c>
      <c r="C5525" s="4">
        <v>26</v>
      </c>
      <c r="D5525" t="s">
        <v>14</v>
      </c>
      <c r="E5525" t="s">
        <v>15</v>
      </c>
      <c r="F5525" t="s">
        <v>61</v>
      </c>
      <c r="G5525" t="s">
        <v>17</v>
      </c>
      <c r="H5525" t="s">
        <v>37</v>
      </c>
      <c r="I5525" s="9">
        <v>45802</v>
      </c>
      <c r="J5525" s="9">
        <v>45812</v>
      </c>
      <c r="K5525" s="9">
        <v>45824</v>
      </c>
      <c r="L5525" t="s">
        <v>19</v>
      </c>
      <c r="M5525" s="4">
        <v>63165</v>
      </c>
      <c r="N5525">
        <v>4.7</v>
      </c>
      <c r="O5525" t="s">
        <v>20</v>
      </c>
      <c r="P5525" s="4">
        <v>4</v>
      </c>
      <c r="Q5525" t="s">
        <v>21</v>
      </c>
      <c r="R5525" s="10" t="str">
        <f t="shared" si="172"/>
        <v>22-27</v>
      </c>
      <c r="S5525">
        <f t="shared" si="173"/>
        <v>22</v>
      </c>
    </row>
    <row r="5526" spans="1:19">
      <c r="A5526" t="s">
        <v>5600</v>
      </c>
      <c r="B5526" t="s">
        <v>13</v>
      </c>
      <c r="C5526" s="4">
        <v>26</v>
      </c>
      <c r="D5526" t="s">
        <v>83</v>
      </c>
      <c r="E5526" t="s">
        <v>117</v>
      </c>
      <c r="F5526" t="s">
        <v>31</v>
      </c>
      <c r="G5526" t="s">
        <v>69</v>
      </c>
      <c r="H5526" t="s">
        <v>37</v>
      </c>
      <c r="I5526" s="9">
        <v>45803</v>
      </c>
      <c r="J5526" s="9">
        <v>45825</v>
      </c>
      <c r="K5526" s="9">
        <v>45833</v>
      </c>
      <c r="L5526" t="s">
        <v>19</v>
      </c>
      <c r="M5526" s="4">
        <v>63172</v>
      </c>
      <c r="N5526">
        <v>4.9000000000000004</v>
      </c>
      <c r="O5526" t="s">
        <v>20</v>
      </c>
      <c r="P5526" s="4">
        <v>4</v>
      </c>
      <c r="Q5526" t="s">
        <v>28</v>
      </c>
      <c r="R5526" s="10" t="str">
        <f t="shared" si="172"/>
        <v>22-27</v>
      </c>
      <c r="S5526">
        <f t="shared" si="173"/>
        <v>30</v>
      </c>
    </row>
    <row r="5527" spans="1:19">
      <c r="A5527" t="s">
        <v>5601</v>
      </c>
      <c r="B5527" t="s">
        <v>13</v>
      </c>
      <c r="C5527" s="4">
        <v>28</v>
      </c>
      <c r="D5527" t="s">
        <v>83</v>
      </c>
      <c r="E5527" t="s">
        <v>84</v>
      </c>
      <c r="F5527" t="s">
        <v>16</v>
      </c>
      <c r="G5527" t="s">
        <v>32</v>
      </c>
      <c r="H5527" t="s">
        <v>48</v>
      </c>
      <c r="I5527" s="9">
        <v>45803</v>
      </c>
      <c r="J5527" s="9">
        <v>45824</v>
      </c>
      <c r="K5527" s="9">
        <v>45836</v>
      </c>
      <c r="L5527" t="s">
        <v>38</v>
      </c>
      <c r="M5527" s="5"/>
      <c r="P5527" s="4">
        <v>3</v>
      </c>
      <c r="Q5527" t="s">
        <v>28</v>
      </c>
      <c r="R5527" s="10" t="str">
        <f t="shared" si="172"/>
        <v>28-33</v>
      </c>
      <c r="S5527">
        <f t="shared" si="173"/>
        <v>33</v>
      </c>
    </row>
    <row r="5528" spans="1:19">
      <c r="A5528" t="s">
        <v>5602</v>
      </c>
      <c r="B5528" t="s">
        <v>30</v>
      </c>
      <c r="C5528" s="4">
        <v>31</v>
      </c>
      <c r="D5528" t="s">
        <v>40</v>
      </c>
      <c r="E5528" t="s">
        <v>253</v>
      </c>
      <c r="F5528" t="s">
        <v>78</v>
      </c>
      <c r="G5528" t="s">
        <v>27</v>
      </c>
      <c r="H5528" t="s">
        <v>37</v>
      </c>
      <c r="I5528" s="9">
        <v>45803</v>
      </c>
      <c r="J5528" s="9">
        <v>45816</v>
      </c>
      <c r="K5528" s="9">
        <v>45822</v>
      </c>
      <c r="L5528" t="s">
        <v>38</v>
      </c>
      <c r="M5528" s="5"/>
      <c r="P5528" s="4">
        <v>4</v>
      </c>
      <c r="Q5528" t="s">
        <v>28</v>
      </c>
      <c r="R5528" s="10" t="str">
        <f t="shared" si="172"/>
        <v>28-33</v>
      </c>
      <c r="S5528">
        <f t="shared" si="173"/>
        <v>19</v>
      </c>
    </row>
    <row r="5529" spans="1:19">
      <c r="A5529" t="s">
        <v>5603</v>
      </c>
      <c r="B5529" t="s">
        <v>13</v>
      </c>
      <c r="C5529" s="4">
        <v>27</v>
      </c>
      <c r="D5529" t="s">
        <v>34</v>
      </c>
      <c r="E5529" t="s">
        <v>35</v>
      </c>
      <c r="F5529" t="s">
        <v>61</v>
      </c>
      <c r="G5529" t="s">
        <v>32</v>
      </c>
      <c r="H5529" t="s">
        <v>51</v>
      </c>
      <c r="I5529" s="9">
        <v>45803</v>
      </c>
      <c r="J5529" s="9">
        <v>45815</v>
      </c>
      <c r="K5529" s="9">
        <v>45821</v>
      </c>
      <c r="L5529" t="s">
        <v>19</v>
      </c>
      <c r="M5529" s="4">
        <v>54179</v>
      </c>
      <c r="N5529">
        <v>4.3</v>
      </c>
      <c r="O5529" t="s">
        <v>20</v>
      </c>
      <c r="P5529" s="4">
        <v>3</v>
      </c>
      <c r="Q5529" t="s">
        <v>28</v>
      </c>
      <c r="R5529" s="10" t="str">
        <f t="shared" si="172"/>
        <v>22-27</v>
      </c>
      <c r="S5529">
        <f t="shared" si="173"/>
        <v>18</v>
      </c>
    </row>
    <row r="5530" spans="1:19">
      <c r="A5530" t="s">
        <v>5604</v>
      </c>
      <c r="B5530" t="s">
        <v>13</v>
      </c>
      <c r="C5530" s="4">
        <v>25</v>
      </c>
      <c r="D5530" t="s">
        <v>14</v>
      </c>
      <c r="E5530" t="s">
        <v>15</v>
      </c>
      <c r="F5530" t="s">
        <v>78</v>
      </c>
      <c r="G5530" t="s">
        <v>17</v>
      </c>
      <c r="H5530" t="s">
        <v>18</v>
      </c>
      <c r="I5530" s="9">
        <v>45803</v>
      </c>
      <c r="J5530" s="9">
        <v>45819</v>
      </c>
      <c r="K5530" s="9">
        <v>45831</v>
      </c>
      <c r="L5530" t="s">
        <v>38</v>
      </c>
      <c r="M5530" s="5"/>
      <c r="P5530" s="4">
        <v>3</v>
      </c>
      <c r="Q5530" t="s">
        <v>21</v>
      </c>
      <c r="R5530" s="10" t="str">
        <f t="shared" si="172"/>
        <v>22-27</v>
      </c>
      <c r="S5530">
        <f t="shared" si="173"/>
        <v>28</v>
      </c>
    </row>
    <row r="5531" spans="1:19">
      <c r="A5531" t="s">
        <v>5605</v>
      </c>
      <c r="B5531" t="s">
        <v>13</v>
      </c>
      <c r="C5531" s="4">
        <v>32</v>
      </c>
      <c r="D5531" t="s">
        <v>34</v>
      </c>
      <c r="E5531" t="s">
        <v>47</v>
      </c>
      <c r="F5531" t="s">
        <v>53</v>
      </c>
      <c r="G5531" t="s">
        <v>32</v>
      </c>
      <c r="H5531" t="s">
        <v>37</v>
      </c>
      <c r="I5531" s="9">
        <v>45803</v>
      </c>
      <c r="J5531" s="9">
        <v>45812</v>
      </c>
      <c r="K5531" s="9">
        <v>45821</v>
      </c>
      <c r="L5531" t="s">
        <v>38</v>
      </c>
      <c r="M5531" s="5"/>
      <c r="P5531" s="4">
        <v>2</v>
      </c>
      <c r="Q5531" t="s">
        <v>28</v>
      </c>
      <c r="R5531" s="10" t="str">
        <f t="shared" si="172"/>
        <v>28-33</v>
      </c>
      <c r="S5531">
        <f t="shared" si="173"/>
        <v>18</v>
      </c>
    </row>
    <row r="5532" spans="1:19">
      <c r="A5532" t="s">
        <v>5606</v>
      </c>
      <c r="B5532" t="s">
        <v>13</v>
      </c>
      <c r="C5532" s="4">
        <v>25</v>
      </c>
      <c r="D5532" t="s">
        <v>34</v>
      </c>
      <c r="E5532" t="s">
        <v>35</v>
      </c>
      <c r="F5532" t="s">
        <v>44</v>
      </c>
      <c r="G5532" t="s">
        <v>17</v>
      </c>
      <c r="H5532" t="s">
        <v>51</v>
      </c>
      <c r="I5532" s="9">
        <v>45804</v>
      </c>
      <c r="J5532" s="9">
        <v>45814</v>
      </c>
      <c r="K5532" s="9">
        <v>45818</v>
      </c>
      <c r="L5532" t="s">
        <v>19</v>
      </c>
      <c r="M5532" s="4">
        <v>82282</v>
      </c>
      <c r="N5532">
        <v>3.6</v>
      </c>
      <c r="O5532" t="s">
        <v>20</v>
      </c>
      <c r="P5532" s="4">
        <v>4</v>
      </c>
      <c r="Q5532" t="s">
        <v>28</v>
      </c>
      <c r="R5532" s="10" t="str">
        <f t="shared" si="172"/>
        <v>22-27</v>
      </c>
      <c r="S5532">
        <f t="shared" si="173"/>
        <v>14</v>
      </c>
    </row>
    <row r="5533" spans="1:19">
      <c r="A5533" t="s">
        <v>5607</v>
      </c>
      <c r="B5533" t="s">
        <v>13</v>
      </c>
      <c r="C5533" s="4">
        <v>37</v>
      </c>
      <c r="D5533" t="s">
        <v>129</v>
      </c>
      <c r="E5533" t="s">
        <v>205</v>
      </c>
      <c r="F5533" t="s">
        <v>96</v>
      </c>
      <c r="G5533" t="s">
        <v>27</v>
      </c>
      <c r="H5533" t="s">
        <v>18</v>
      </c>
      <c r="I5533" s="9">
        <v>45804</v>
      </c>
      <c r="J5533" s="9">
        <v>45824</v>
      </c>
      <c r="K5533" s="9">
        <v>45829</v>
      </c>
      <c r="L5533" t="s">
        <v>19</v>
      </c>
      <c r="M5533" s="4">
        <v>56478</v>
      </c>
      <c r="N5533">
        <v>4.3</v>
      </c>
      <c r="O5533" t="s">
        <v>20</v>
      </c>
      <c r="P5533" s="5"/>
      <c r="Q5533" t="s">
        <v>28</v>
      </c>
      <c r="R5533" s="10" t="str">
        <f t="shared" si="172"/>
        <v>34-39</v>
      </c>
      <c r="S5533">
        <f t="shared" si="173"/>
        <v>25</v>
      </c>
    </row>
    <row r="5534" spans="1:19">
      <c r="A5534" t="s">
        <v>5608</v>
      </c>
      <c r="B5534" t="s">
        <v>30</v>
      </c>
      <c r="C5534" s="4">
        <v>35</v>
      </c>
      <c r="D5534" t="s">
        <v>34</v>
      </c>
      <c r="E5534" t="s">
        <v>35</v>
      </c>
      <c r="F5534" t="s">
        <v>53</v>
      </c>
      <c r="G5534" t="s">
        <v>17</v>
      </c>
      <c r="H5534" t="s">
        <v>18</v>
      </c>
      <c r="I5534" s="9">
        <v>45804</v>
      </c>
      <c r="J5534" s="9">
        <v>45813</v>
      </c>
      <c r="K5534" s="9">
        <v>45818</v>
      </c>
      <c r="L5534" t="s">
        <v>19</v>
      </c>
      <c r="M5534" s="5"/>
      <c r="O5534" t="s">
        <v>20</v>
      </c>
      <c r="P5534" s="4">
        <v>4</v>
      </c>
      <c r="Q5534" t="s">
        <v>28</v>
      </c>
      <c r="R5534" s="10" t="str">
        <f t="shared" si="172"/>
        <v>34-39</v>
      </c>
      <c r="S5534">
        <f t="shared" si="173"/>
        <v>14</v>
      </c>
    </row>
    <row r="5535" spans="1:19">
      <c r="A5535" t="s">
        <v>5609</v>
      </c>
      <c r="B5535" t="s">
        <v>30</v>
      </c>
      <c r="C5535" s="4">
        <v>27</v>
      </c>
      <c r="D5535" t="s">
        <v>14</v>
      </c>
      <c r="E5535" t="s">
        <v>15</v>
      </c>
      <c r="F5535" t="s">
        <v>53</v>
      </c>
      <c r="G5535" t="s">
        <v>17</v>
      </c>
      <c r="H5535" t="s">
        <v>37</v>
      </c>
      <c r="I5535" s="9">
        <v>45804</v>
      </c>
      <c r="J5535" s="9">
        <v>45816</v>
      </c>
      <c r="K5535" s="9">
        <v>45826</v>
      </c>
      <c r="L5535" t="s">
        <v>19</v>
      </c>
      <c r="M5535" s="5"/>
      <c r="O5535" t="s">
        <v>20</v>
      </c>
      <c r="P5535" s="4">
        <v>4</v>
      </c>
      <c r="Q5535" t="s">
        <v>28</v>
      </c>
      <c r="R5535" s="10" t="str">
        <f t="shared" si="172"/>
        <v>22-27</v>
      </c>
      <c r="S5535">
        <f t="shared" si="173"/>
        <v>22</v>
      </c>
    </row>
    <row r="5536" spans="1:19">
      <c r="A5536" t="s">
        <v>5610</v>
      </c>
      <c r="B5536" t="s">
        <v>13</v>
      </c>
      <c r="C5536" s="4">
        <v>31</v>
      </c>
      <c r="D5536" t="s">
        <v>83</v>
      </c>
      <c r="E5536" t="s">
        <v>84</v>
      </c>
      <c r="F5536" t="s">
        <v>44</v>
      </c>
      <c r="G5536" t="s">
        <v>66</v>
      </c>
      <c r="H5536" t="s">
        <v>37</v>
      </c>
      <c r="I5536" s="9">
        <v>45804</v>
      </c>
      <c r="J5536" s="9">
        <v>45819</v>
      </c>
      <c r="K5536" s="9">
        <v>45831</v>
      </c>
      <c r="L5536" t="s">
        <v>19</v>
      </c>
      <c r="M5536" s="4">
        <v>65239</v>
      </c>
      <c r="N5536">
        <v>4.7</v>
      </c>
      <c r="O5536" t="s">
        <v>45</v>
      </c>
      <c r="P5536" s="4">
        <v>4</v>
      </c>
      <c r="Q5536" t="s">
        <v>28</v>
      </c>
      <c r="R5536" s="10" t="str">
        <f t="shared" si="172"/>
        <v>28-33</v>
      </c>
      <c r="S5536">
        <f t="shared" si="173"/>
        <v>27</v>
      </c>
    </row>
    <row r="5537" spans="1:19">
      <c r="A5537" t="s">
        <v>5611</v>
      </c>
      <c r="B5537" t="s">
        <v>13</v>
      </c>
      <c r="C5537" s="4">
        <v>31</v>
      </c>
      <c r="D5537" t="s">
        <v>34</v>
      </c>
      <c r="E5537" t="s">
        <v>47</v>
      </c>
      <c r="F5537" t="s">
        <v>26</v>
      </c>
      <c r="G5537" t="s">
        <v>27</v>
      </c>
      <c r="H5537" t="s">
        <v>48</v>
      </c>
      <c r="I5537" s="9">
        <v>45804</v>
      </c>
      <c r="J5537" s="9">
        <v>45820</v>
      </c>
      <c r="K5537" s="9">
        <v>45832</v>
      </c>
      <c r="L5537" t="s">
        <v>19</v>
      </c>
      <c r="M5537" s="4">
        <v>55594</v>
      </c>
      <c r="N5537">
        <v>4.3</v>
      </c>
      <c r="O5537" t="s">
        <v>20</v>
      </c>
      <c r="P5537" s="4">
        <v>4</v>
      </c>
      <c r="Q5537" t="s">
        <v>28</v>
      </c>
      <c r="R5537" s="10" t="str">
        <f t="shared" si="172"/>
        <v>28-33</v>
      </c>
      <c r="S5537">
        <f t="shared" si="173"/>
        <v>28</v>
      </c>
    </row>
    <row r="5538" spans="1:19">
      <c r="A5538" t="s">
        <v>5612</v>
      </c>
      <c r="B5538" t="s">
        <v>13</v>
      </c>
      <c r="C5538" s="4">
        <v>34</v>
      </c>
      <c r="D5538" t="s">
        <v>34</v>
      </c>
      <c r="E5538" t="s">
        <v>47</v>
      </c>
      <c r="F5538" t="s">
        <v>96</v>
      </c>
      <c r="G5538" t="s">
        <v>17</v>
      </c>
      <c r="H5538" t="s">
        <v>37</v>
      </c>
      <c r="I5538" s="9">
        <v>45804</v>
      </c>
      <c r="J5538" s="9">
        <v>45817</v>
      </c>
      <c r="K5538" s="9">
        <v>45821</v>
      </c>
      <c r="L5538" t="s">
        <v>19</v>
      </c>
      <c r="M5538" s="4">
        <v>41224</v>
      </c>
      <c r="N5538">
        <v>4.9000000000000004</v>
      </c>
      <c r="O5538" t="s">
        <v>20</v>
      </c>
      <c r="P5538" s="5"/>
      <c r="Q5538" t="s">
        <v>21</v>
      </c>
      <c r="R5538" s="10" t="str">
        <f t="shared" si="172"/>
        <v>34-39</v>
      </c>
      <c r="S5538">
        <f t="shared" si="173"/>
        <v>17</v>
      </c>
    </row>
    <row r="5539" spans="1:19">
      <c r="A5539" t="s">
        <v>5613</v>
      </c>
      <c r="B5539" t="s">
        <v>30</v>
      </c>
      <c r="C5539" s="4">
        <v>26</v>
      </c>
      <c r="D5539" t="s">
        <v>14</v>
      </c>
      <c r="E5539" t="s">
        <v>15</v>
      </c>
      <c r="F5539" t="s">
        <v>53</v>
      </c>
      <c r="G5539" t="s">
        <v>17</v>
      </c>
      <c r="H5539" t="s">
        <v>18</v>
      </c>
      <c r="I5539" s="9">
        <v>45805</v>
      </c>
      <c r="J5539" s="9">
        <v>45816</v>
      </c>
      <c r="K5539" s="9">
        <v>45822</v>
      </c>
      <c r="L5539" t="s">
        <v>19</v>
      </c>
      <c r="M5539" s="4">
        <v>61205</v>
      </c>
      <c r="N5539">
        <v>3.7</v>
      </c>
      <c r="O5539" t="s">
        <v>20</v>
      </c>
      <c r="P5539" s="4">
        <v>3</v>
      </c>
      <c r="Q5539" t="s">
        <v>28</v>
      </c>
      <c r="R5539" s="10" t="str">
        <f t="shared" si="172"/>
        <v>22-27</v>
      </c>
      <c r="S5539">
        <f t="shared" si="173"/>
        <v>17</v>
      </c>
    </row>
    <row r="5540" spans="1:19">
      <c r="A5540" t="s">
        <v>5614</v>
      </c>
      <c r="B5540" t="s">
        <v>13</v>
      </c>
      <c r="C5540" s="4">
        <v>27</v>
      </c>
      <c r="D5540" t="s">
        <v>14</v>
      </c>
      <c r="E5540" t="s">
        <v>65</v>
      </c>
      <c r="F5540" t="s">
        <v>78</v>
      </c>
      <c r="G5540" t="s">
        <v>27</v>
      </c>
      <c r="H5540" t="s">
        <v>18</v>
      </c>
      <c r="I5540" s="9">
        <v>45805</v>
      </c>
      <c r="J5540" s="9">
        <v>45822</v>
      </c>
      <c r="K5540" s="9">
        <v>45831</v>
      </c>
      <c r="L5540" t="s">
        <v>19</v>
      </c>
      <c r="M5540" s="4">
        <v>57604</v>
      </c>
      <c r="N5540">
        <v>4.4000000000000004</v>
      </c>
      <c r="O5540" t="s">
        <v>20</v>
      </c>
      <c r="P5540" s="4">
        <v>5</v>
      </c>
      <c r="Q5540" t="s">
        <v>28</v>
      </c>
      <c r="R5540" s="10" t="str">
        <f t="shared" si="172"/>
        <v>22-27</v>
      </c>
      <c r="S5540">
        <f t="shared" si="173"/>
        <v>26</v>
      </c>
    </row>
    <row r="5541" spans="1:19">
      <c r="A5541" t="s">
        <v>5615</v>
      </c>
      <c r="B5541" t="s">
        <v>13</v>
      </c>
      <c r="C5541" s="4">
        <v>35</v>
      </c>
      <c r="D5541" t="s">
        <v>129</v>
      </c>
      <c r="E5541" t="s">
        <v>130</v>
      </c>
      <c r="F5541" t="s">
        <v>96</v>
      </c>
      <c r="G5541" t="s">
        <v>32</v>
      </c>
      <c r="H5541" t="s">
        <v>37</v>
      </c>
      <c r="I5541" s="9">
        <v>45805</v>
      </c>
      <c r="J5541" s="9">
        <v>45813</v>
      </c>
      <c r="K5541" s="9">
        <v>45822</v>
      </c>
      <c r="L5541" t="s">
        <v>56</v>
      </c>
      <c r="M5541" s="5"/>
      <c r="P5541" s="4">
        <v>5</v>
      </c>
      <c r="Q5541" t="s">
        <v>28</v>
      </c>
      <c r="R5541" s="10" t="str">
        <f t="shared" si="172"/>
        <v>34-39</v>
      </c>
      <c r="S5541">
        <f t="shared" si="173"/>
        <v>17</v>
      </c>
    </row>
    <row r="5542" spans="1:19">
      <c r="A5542" t="s">
        <v>5616</v>
      </c>
      <c r="B5542" t="s">
        <v>13</v>
      </c>
      <c r="C5542" s="4">
        <v>38</v>
      </c>
      <c r="D5542" t="s">
        <v>14</v>
      </c>
      <c r="E5542" t="s">
        <v>65</v>
      </c>
      <c r="F5542" t="s">
        <v>96</v>
      </c>
      <c r="G5542" t="s">
        <v>32</v>
      </c>
      <c r="H5542" t="s">
        <v>48</v>
      </c>
      <c r="I5542" s="9">
        <v>45805</v>
      </c>
      <c r="J5542" s="9">
        <v>45820</v>
      </c>
      <c r="K5542" s="9">
        <v>45824</v>
      </c>
      <c r="L5542" t="s">
        <v>19</v>
      </c>
      <c r="M5542" s="4">
        <v>43322</v>
      </c>
      <c r="N5542">
        <v>4.2</v>
      </c>
      <c r="O5542" t="s">
        <v>20</v>
      </c>
      <c r="P5542" s="4">
        <v>4</v>
      </c>
      <c r="Q5542" t="s">
        <v>28</v>
      </c>
      <c r="R5542" s="10" t="str">
        <f t="shared" si="172"/>
        <v>34-39</v>
      </c>
      <c r="S5542">
        <f t="shared" si="173"/>
        <v>19</v>
      </c>
    </row>
    <row r="5543" spans="1:19">
      <c r="A5543" t="s">
        <v>5617</v>
      </c>
      <c r="B5543" t="s">
        <v>30</v>
      </c>
      <c r="C5543" s="4">
        <v>29</v>
      </c>
      <c r="D5543" t="s">
        <v>14</v>
      </c>
      <c r="E5543" t="s">
        <v>15</v>
      </c>
      <c r="F5543" t="s">
        <v>61</v>
      </c>
      <c r="G5543" t="s">
        <v>32</v>
      </c>
      <c r="H5543" t="s">
        <v>37</v>
      </c>
      <c r="I5543" s="9">
        <v>45806</v>
      </c>
      <c r="J5543" s="9">
        <v>45822</v>
      </c>
      <c r="K5543" s="9">
        <v>45828</v>
      </c>
      <c r="L5543" t="s">
        <v>19</v>
      </c>
      <c r="M5543" s="4">
        <v>50409</v>
      </c>
      <c r="N5543">
        <v>3.9</v>
      </c>
      <c r="O5543" t="s">
        <v>20</v>
      </c>
      <c r="P5543" s="4">
        <v>2</v>
      </c>
      <c r="Q5543" t="s">
        <v>21</v>
      </c>
      <c r="R5543" s="10" t="str">
        <f t="shared" si="172"/>
        <v>28-33</v>
      </c>
      <c r="S5543">
        <f t="shared" si="173"/>
        <v>22</v>
      </c>
    </row>
    <row r="5544" spans="1:19">
      <c r="A5544" t="s">
        <v>5618</v>
      </c>
      <c r="B5544" t="s">
        <v>30</v>
      </c>
      <c r="C5544" s="4">
        <v>52</v>
      </c>
      <c r="D5544" t="s">
        <v>14</v>
      </c>
      <c r="E5544" t="s">
        <v>15</v>
      </c>
      <c r="F5544" t="s">
        <v>26</v>
      </c>
      <c r="G5544" t="s">
        <v>27</v>
      </c>
      <c r="H5544" t="s">
        <v>37</v>
      </c>
      <c r="I5544" s="9">
        <v>45806</v>
      </c>
      <c r="J5544" s="9">
        <v>45823</v>
      </c>
      <c r="K5544" s="9">
        <v>45828</v>
      </c>
      <c r="L5544" t="s">
        <v>19</v>
      </c>
      <c r="M5544" s="4">
        <v>60967</v>
      </c>
      <c r="N5544">
        <v>4.3</v>
      </c>
      <c r="O5544" t="s">
        <v>20</v>
      </c>
      <c r="P5544" s="4">
        <v>4</v>
      </c>
      <c r="Q5544" t="s">
        <v>21</v>
      </c>
      <c r="R5544" s="10" t="str">
        <f t="shared" si="172"/>
        <v>52-57</v>
      </c>
      <c r="S5544">
        <f t="shared" si="173"/>
        <v>22</v>
      </c>
    </row>
    <row r="5545" spans="1:19">
      <c r="A5545" t="s">
        <v>5619</v>
      </c>
      <c r="B5545" t="s">
        <v>30</v>
      </c>
      <c r="C5545" s="4">
        <v>35</v>
      </c>
      <c r="D5545" t="s">
        <v>24</v>
      </c>
      <c r="E5545" t="s">
        <v>43</v>
      </c>
      <c r="F5545" t="s">
        <v>16</v>
      </c>
      <c r="G5545" t="s">
        <v>27</v>
      </c>
      <c r="H5545" t="s">
        <v>67</v>
      </c>
      <c r="I5545" s="9">
        <v>45807</v>
      </c>
      <c r="J5545" s="9">
        <v>45820</v>
      </c>
      <c r="K5545" s="9">
        <v>45827</v>
      </c>
      <c r="L5545" t="s">
        <v>19</v>
      </c>
      <c r="M5545" s="4">
        <v>40272</v>
      </c>
      <c r="N5545">
        <v>4.2</v>
      </c>
      <c r="O5545" t="s">
        <v>20</v>
      </c>
      <c r="P5545" s="4">
        <v>3</v>
      </c>
      <c r="Q5545" t="s">
        <v>28</v>
      </c>
      <c r="R5545" s="10" t="str">
        <f t="shared" si="172"/>
        <v>34-39</v>
      </c>
      <c r="S5545">
        <f t="shared" si="173"/>
        <v>20</v>
      </c>
    </row>
    <row r="5546" spans="1:19">
      <c r="A5546" t="s">
        <v>5620</v>
      </c>
      <c r="B5546" t="s">
        <v>30</v>
      </c>
      <c r="C5546" s="4">
        <v>34</v>
      </c>
      <c r="D5546" t="s">
        <v>14</v>
      </c>
      <c r="E5546" t="s">
        <v>15</v>
      </c>
      <c r="F5546" t="s">
        <v>31</v>
      </c>
      <c r="G5546" t="s">
        <v>27</v>
      </c>
      <c r="H5546" t="s">
        <v>37</v>
      </c>
      <c r="I5546" s="9">
        <v>45807</v>
      </c>
      <c r="J5546" s="9">
        <v>45821</v>
      </c>
      <c r="K5546" s="9">
        <v>45825</v>
      </c>
      <c r="L5546" t="s">
        <v>19</v>
      </c>
      <c r="M5546" s="4">
        <v>69921</v>
      </c>
      <c r="N5546">
        <v>4.4000000000000004</v>
      </c>
      <c r="O5546" t="s">
        <v>20</v>
      </c>
      <c r="P5546" s="4">
        <v>5</v>
      </c>
      <c r="Q5546" t="s">
        <v>28</v>
      </c>
      <c r="R5546" s="10" t="str">
        <f t="shared" si="172"/>
        <v>34-39</v>
      </c>
      <c r="S5546">
        <f t="shared" si="173"/>
        <v>18</v>
      </c>
    </row>
    <row r="5547" spans="1:19">
      <c r="A5547" t="s">
        <v>5621</v>
      </c>
      <c r="B5547" t="s">
        <v>13</v>
      </c>
      <c r="C5547" s="4">
        <v>34</v>
      </c>
      <c r="D5547" t="s">
        <v>14</v>
      </c>
      <c r="E5547" t="s">
        <v>15</v>
      </c>
      <c r="F5547" t="s">
        <v>125</v>
      </c>
      <c r="G5547" t="s">
        <v>27</v>
      </c>
      <c r="H5547" t="s">
        <v>48</v>
      </c>
      <c r="I5547" s="9">
        <v>45808</v>
      </c>
      <c r="J5547" s="9">
        <v>45823</v>
      </c>
      <c r="K5547" s="9">
        <v>45833</v>
      </c>
      <c r="L5547" t="s">
        <v>38</v>
      </c>
      <c r="M5547" s="5"/>
      <c r="P5547" s="4">
        <v>4</v>
      </c>
      <c r="Q5547" t="s">
        <v>28</v>
      </c>
      <c r="R5547" s="10" t="str">
        <f t="shared" si="172"/>
        <v>34-39</v>
      </c>
      <c r="S5547">
        <f t="shared" si="173"/>
        <v>25</v>
      </c>
    </row>
    <row r="5548" spans="1:19">
      <c r="A5548" t="s">
        <v>5622</v>
      </c>
      <c r="B5548" t="s">
        <v>13</v>
      </c>
      <c r="C5548" s="4">
        <v>39</v>
      </c>
      <c r="D5548" t="s">
        <v>14</v>
      </c>
      <c r="E5548" t="s">
        <v>15</v>
      </c>
      <c r="F5548" t="s">
        <v>44</v>
      </c>
      <c r="G5548" t="s">
        <v>17</v>
      </c>
      <c r="H5548" t="s">
        <v>18</v>
      </c>
      <c r="I5548" s="9">
        <v>45808</v>
      </c>
      <c r="J5548" s="9">
        <v>45823</v>
      </c>
      <c r="K5548" s="9">
        <v>45827</v>
      </c>
      <c r="L5548" t="s">
        <v>19</v>
      </c>
      <c r="M5548" s="4">
        <v>73262</v>
      </c>
      <c r="N5548">
        <v>4.2</v>
      </c>
      <c r="O5548" t="s">
        <v>20</v>
      </c>
      <c r="P5548" s="4">
        <v>4</v>
      </c>
      <c r="Q5548" t="s">
        <v>28</v>
      </c>
      <c r="R5548" s="10" t="str">
        <f t="shared" si="172"/>
        <v>34-39</v>
      </c>
      <c r="S5548">
        <f t="shared" si="173"/>
        <v>19</v>
      </c>
    </row>
    <row r="5549" spans="1:19">
      <c r="A5549" t="s">
        <v>5623</v>
      </c>
      <c r="B5549" t="s">
        <v>13</v>
      </c>
      <c r="C5549" s="4">
        <v>25</v>
      </c>
      <c r="D5549" t="s">
        <v>14</v>
      </c>
      <c r="E5549" t="s">
        <v>15</v>
      </c>
      <c r="F5549" t="s">
        <v>50</v>
      </c>
      <c r="G5549" t="s">
        <v>17</v>
      </c>
      <c r="H5549" t="s">
        <v>18</v>
      </c>
      <c r="I5549" s="9">
        <v>45808</v>
      </c>
      <c r="J5549" s="9">
        <v>45822</v>
      </c>
      <c r="K5549" s="9">
        <v>45826</v>
      </c>
      <c r="L5549" t="s">
        <v>19</v>
      </c>
      <c r="M5549" s="4">
        <v>46630</v>
      </c>
      <c r="N5549">
        <v>4</v>
      </c>
      <c r="O5549" t="s">
        <v>20</v>
      </c>
      <c r="P5549" s="4">
        <v>4</v>
      </c>
      <c r="Q5549" t="s">
        <v>28</v>
      </c>
      <c r="R5549" s="10" t="str">
        <f t="shared" si="172"/>
        <v>22-27</v>
      </c>
      <c r="S5549">
        <f t="shared" si="173"/>
        <v>18</v>
      </c>
    </row>
    <row r="5550" spans="1:19">
      <c r="A5550" t="s">
        <v>5624</v>
      </c>
      <c r="B5550" t="s">
        <v>13</v>
      </c>
      <c r="C5550" s="4">
        <v>22</v>
      </c>
      <c r="D5550" t="s">
        <v>40</v>
      </c>
      <c r="E5550" t="s">
        <v>41</v>
      </c>
      <c r="F5550" t="s">
        <v>44</v>
      </c>
      <c r="G5550" t="s">
        <v>32</v>
      </c>
      <c r="H5550" t="s">
        <v>18</v>
      </c>
      <c r="I5550" s="9">
        <v>45808</v>
      </c>
      <c r="J5550" s="9">
        <v>45822</v>
      </c>
      <c r="K5550" s="9">
        <v>45832</v>
      </c>
      <c r="L5550" t="s">
        <v>19</v>
      </c>
      <c r="M5550" s="4">
        <v>61133</v>
      </c>
      <c r="N5550">
        <v>4.0999999999999996</v>
      </c>
      <c r="O5550" t="s">
        <v>20</v>
      </c>
      <c r="P5550" s="4">
        <v>4</v>
      </c>
      <c r="Q5550" t="s">
        <v>28</v>
      </c>
      <c r="R5550" s="10" t="str">
        <f t="shared" si="172"/>
        <v>22-27</v>
      </c>
      <c r="S5550">
        <f t="shared" si="173"/>
        <v>24</v>
      </c>
    </row>
  </sheetData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6FB21-C58D-DB4E-A96D-7A80BD8EB423}">
  <dimension ref="A1:AI91"/>
  <sheetViews>
    <sheetView topLeftCell="A46" zoomScale="94" zoomScaleNormal="94" workbookViewId="0">
      <selection activeCell="R9" sqref="R9"/>
    </sheetView>
  </sheetViews>
  <sheetFormatPr baseColWidth="10" defaultRowHeight="16"/>
  <cols>
    <col min="1" max="1" width="14.83203125" bestFit="1" customWidth="1"/>
    <col min="2" max="2" width="16.1640625" bestFit="1" customWidth="1"/>
    <col min="3" max="3" width="5.5" bestFit="1" customWidth="1"/>
    <col min="4" max="4" width="10.6640625" bestFit="1" customWidth="1"/>
    <col min="5" max="5" width="5.5" bestFit="1" customWidth="1"/>
    <col min="6" max="6" width="13" bestFit="1" customWidth="1"/>
    <col min="7" max="7" width="14" bestFit="1" customWidth="1"/>
    <col min="8" max="8" width="14.83203125" bestFit="1" customWidth="1"/>
    <col min="9" max="9" width="19.83203125" bestFit="1" customWidth="1"/>
    <col min="10" max="11" width="5.5" bestFit="1" customWidth="1"/>
    <col min="12" max="12" width="22.83203125" bestFit="1" customWidth="1"/>
    <col min="13" max="13" width="16.1640625" bestFit="1" customWidth="1"/>
    <col min="14" max="15" width="5.5" bestFit="1" customWidth="1"/>
    <col min="16" max="16" width="18.33203125" bestFit="1" customWidth="1"/>
    <col min="17" max="17" width="19.1640625" bestFit="1" customWidth="1"/>
    <col min="18" max="18" width="10.6640625" bestFit="1" customWidth="1"/>
    <col min="19" max="19" width="13" bestFit="1" customWidth="1"/>
    <col min="20" max="20" width="21" bestFit="1" customWidth="1"/>
    <col min="21" max="21" width="5.1640625" bestFit="1" customWidth="1"/>
    <col min="22" max="22" width="24" bestFit="1" customWidth="1"/>
    <col min="23" max="23" width="27" bestFit="1" customWidth="1"/>
    <col min="24" max="24" width="24" bestFit="1" customWidth="1"/>
    <col min="25" max="25" width="27" bestFit="1" customWidth="1"/>
  </cols>
  <sheetData>
    <row r="1" spans="1:35">
      <c r="T1">
        <v>1</v>
      </c>
      <c r="U1">
        <v>2</v>
      </c>
      <c r="V1">
        <v>3</v>
      </c>
      <c r="W1">
        <v>4</v>
      </c>
      <c r="X1">
        <v>5</v>
      </c>
    </row>
    <row r="3" spans="1:35">
      <c r="A3" s="1" t="s">
        <v>5625</v>
      </c>
      <c r="B3" t="s">
        <v>5627</v>
      </c>
      <c r="G3" s="1" t="s">
        <v>5625</v>
      </c>
      <c r="H3" t="s">
        <v>5629</v>
      </c>
      <c r="J3" s="1" t="s">
        <v>5625</v>
      </c>
      <c r="K3" t="s">
        <v>5630</v>
      </c>
      <c r="P3" s="1" t="s">
        <v>5625</v>
      </c>
      <c r="Q3" t="s">
        <v>5634</v>
      </c>
      <c r="S3" s="1" t="s">
        <v>5625</v>
      </c>
      <c r="T3" t="s">
        <v>5635</v>
      </c>
      <c r="V3" t="s">
        <v>5637</v>
      </c>
      <c r="X3" t="s">
        <v>5640</v>
      </c>
      <c r="Y3" t="s">
        <v>5639</v>
      </c>
      <c r="AA3">
        <v>1</v>
      </c>
      <c r="AB3">
        <v>2</v>
      </c>
      <c r="AC3">
        <v>3</v>
      </c>
      <c r="AD3">
        <v>4</v>
      </c>
      <c r="AE3">
        <v>5</v>
      </c>
      <c r="AF3">
        <v>6</v>
      </c>
      <c r="AG3">
        <v>7</v>
      </c>
      <c r="AH3">
        <v>8</v>
      </c>
      <c r="AI3">
        <v>9</v>
      </c>
    </row>
    <row r="4" spans="1:35">
      <c r="A4" s="2" t="s">
        <v>83</v>
      </c>
      <c r="B4" s="12">
        <v>211</v>
      </c>
      <c r="G4" s="2" t="s">
        <v>30</v>
      </c>
      <c r="H4" s="12">
        <v>1787</v>
      </c>
      <c r="J4" s="2" t="s">
        <v>50</v>
      </c>
      <c r="K4">
        <v>423</v>
      </c>
      <c r="P4" s="2" t="s">
        <v>75</v>
      </c>
      <c r="Q4" s="12">
        <v>269</v>
      </c>
      <c r="S4" s="2" t="s">
        <v>28</v>
      </c>
      <c r="T4" s="12">
        <v>4114</v>
      </c>
      <c r="V4" s="12">
        <v>4.2648208469055353</v>
      </c>
      <c r="X4">
        <f>ROUNDUP(V6,1)</f>
        <v>4.3</v>
      </c>
      <c r="Y4">
        <f>IF($X4&gt;=AA$3,1,IF(INT($X4)=AA$3-1,MOD($X4,1),0))</f>
        <v>1</v>
      </c>
      <c r="Z4">
        <f t="shared" ref="Z4:AC5" si="0">IF($X4&gt;=AB$3,1,IF(INT($X4)=AB$3-1,MOD($X4,1),0))</f>
        <v>1</v>
      </c>
      <c r="AA4">
        <f t="shared" si="0"/>
        <v>1</v>
      </c>
      <c r="AB4">
        <f t="shared" si="0"/>
        <v>1</v>
      </c>
      <c r="AC4">
        <f t="shared" si="0"/>
        <v>0.29999999999999982</v>
      </c>
    </row>
    <row r="5" spans="1:35">
      <c r="A5" s="2" t="s">
        <v>80</v>
      </c>
      <c r="B5" s="12">
        <v>115</v>
      </c>
      <c r="G5" s="2" t="s">
        <v>13</v>
      </c>
      <c r="H5" s="12">
        <v>3229</v>
      </c>
      <c r="J5" s="2" t="s">
        <v>31</v>
      </c>
      <c r="K5">
        <v>455</v>
      </c>
      <c r="P5" s="2" t="s">
        <v>56</v>
      </c>
      <c r="Q5" s="12">
        <v>348</v>
      </c>
      <c r="S5" s="2" t="s">
        <v>21</v>
      </c>
      <c r="T5" s="12">
        <v>1141</v>
      </c>
      <c r="X5">
        <f>ROUNDUP(V12,1)</f>
        <v>4.0999999999999996</v>
      </c>
      <c r="Y5">
        <f>IF($X5&gt;=AA$3,1,IF(INT($X5)=AA$3-1,MOD($X5,1),0))</f>
        <v>1</v>
      </c>
      <c r="Z5">
        <f t="shared" si="0"/>
        <v>1</v>
      </c>
      <c r="AA5">
        <f t="shared" si="0"/>
        <v>1</v>
      </c>
      <c r="AB5">
        <f t="shared" si="0"/>
        <v>1</v>
      </c>
      <c r="AC5">
        <f t="shared" si="0"/>
        <v>9.9999999999999645E-2</v>
      </c>
    </row>
    <row r="6" spans="1:35">
      <c r="A6" s="2" t="s">
        <v>231</v>
      </c>
      <c r="B6" s="12">
        <v>51</v>
      </c>
      <c r="G6" s="2" t="s">
        <v>23</v>
      </c>
      <c r="H6" s="12">
        <v>533</v>
      </c>
      <c r="J6" s="2" t="s">
        <v>16</v>
      </c>
      <c r="K6">
        <v>456</v>
      </c>
      <c r="P6" s="2" t="s">
        <v>19</v>
      </c>
      <c r="Q6" s="12">
        <v>3605</v>
      </c>
      <c r="S6" s="2" t="s">
        <v>63</v>
      </c>
      <c r="T6" s="12">
        <v>294</v>
      </c>
      <c r="V6">
        <f>IFERROR(GETPIVOTDATA("Performance_Score",$V$3),"0")</f>
        <v>4.2648208469055353</v>
      </c>
    </row>
    <row r="7" spans="1:35">
      <c r="A7" s="2" t="s">
        <v>40</v>
      </c>
      <c r="B7" s="12">
        <v>293</v>
      </c>
      <c r="G7" s="2" t="s">
        <v>5647</v>
      </c>
      <c r="H7" s="12"/>
      <c r="J7" s="2" t="s">
        <v>53</v>
      </c>
      <c r="K7">
        <v>505</v>
      </c>
      <c r="P7" s="2" t="s">
        <v>145</v>
      </c>
      <c r="Q7" s="12">
        <v>78</v>
      </c>
      <c r="S7" s="2" t="s">
        <v>5647</v>
      </c>
      <c r="T7" s="12"/>
    </row>
    <row r="8" spans="1:35">
      <c r="A8" s="2" t="s">
        <v>14</v>
      </c>
      <c r="B8" s="12">
        <v>2135</v>
      </c>
      <c r="G8" s="2" t="s">
        <v>5626</v>
      </c>
      <c r="H8" s="12">
        <v>5549</v>
      </c>
      <c r="J8" s="2" t="s">
        <v>44</v>
      </c>
      <c r="K8">
        <v>506</v>
      </c>
      <c r="P8" s="2" t="s">
        <v>38</v>
      </c>
      <c r="Q8" s="12">
        <v>1249</v>
      </c>
      <c r="S8" s="2" t="s">
        <v>5626</v>
      </c>
      <c r="T8" s="12">
        <v>5549</v>
      </c>
    </row>
    <row r="9" spans="1:35">
      <c r="A9" s="2" t="s">
        <v>58</v>
      </c>
      <c r="B9" s="12">
        <v>280</v>
      </c>
      <c r="J9" s="2" t="s">
        <v>96</v>
      </c>
      <c r="K9">
        <v>458</v>
      </c>
      <c r="P9" s="2" t="s">
        <v>5647</v>
      </c>
      <c r="Q9" s="12"/>
      <c r="V9" t="s">
        <v>5638</v>
      </c>
    </row>
    <row r="10" spans="1:35">
      <c r="A10" s="2" t="s">
        <v>129</v>
      </c>
      <c r="B10" s="12">
        <v>288</v>
      </c>
      <c r="G10" s="2" t="s">
        <v>30</v>
      </c>
      <c r="H10">
        <f>IFERROR(GETPIVOTDATA("Gender",$G$3,"Gender","Female"),"0")</f>
        <v>1787</v>
      </c>
      <c r="J10" s="2" t="s">
        <v>78</v>
      </c>
      <c r="K10">
        <v>452</v>
      </c>
      <c r="P10" s="2" t="s">
        <v>5626</v>
      </c>
      <c r="Q10" s="12">
        <v>5549</v>
      </c>
      <c r="V10" s="12">
        <v>4.0186375321336758</v>
      </c>
    </row>
    <row r="11" spans="1:35">
      <c r="A11" s="2" t="s">
        <v>34</v>
      </c>
      <c r="B11" s="12">
        <v>551</v>
      </c>
      <c r="G11" s="2" t="s">
        <v>13</v>
      </c>
      <c r="H11">
        <f>IFERROR(GETPIVOTDATA("Gender",$G$3,"Gender","Male"),"0")</f>
        <v>3229</v>
      </c>
      <c r="J11" s="2" t="s">
        <v>61</v>
      </c>
      <c r="K11">
        <v>449</v>
      </c>
      <c r="S11" s="2" t="s">
        <v>28</v>
      </c>
      <c r="T11">
        <f>IFERROR(GETPIVOTDATA("Work_Location",$S$3,"Work_Location","Branch Office"),"0")</f>
        <v>4114</v>
      </c>
      <c r="U11" s="6">
        <f>T11/GETPIVOTDATA("Work_Location",$S$3)</f>
        <v>0.7413948459181835</v>
      </c>
    </row>
    <row r="12" spans="1:35">
      <c r="A12" s="2" t="s">
        <v>24</v>
      </c>
      <c r="B12" s="12">
        <v>1625</v>
      </c>
      <c r="G12" s="2" t="s">
        <v>5636</v>
      </c>
      <c r="H12">
        <f>IFERROR(GETPIVOTDATA("Gender",$G$3),"0")</f>
        <v>5549</v>
      </c>
      <c r="J12" s="2" t="s">
        <v>26</v>
      </c>
      <c r="K12">
        <v>498</v>
      </c>
      <c r="S12" s="2" t="s">
        <v>21</v>
      </c>
      <c r="T12">
        <f>IFERROR(GETPIVOTDATA("Work_Location",$S$3,"Work_Location","Head Office"),"0")</f>
        <v>1141</v>
      </c>
      <c r="U12" s="6">
        <f t="shared" ref="U12:U13" si="1">T12/GETPIVOTDATA("Work_Location",$S$3)</f>
        <v>0.20562263470895656</v>
      </c>
      <c r="V12">
        <f>IFERROR(GETPIVOTDATA("Feedback_Score",$V$9),"0")</f>
        <v>4.0186375321336758</v>
      </c>
    </row>
    <row r="13" spans="1:35">
      <c r="A13" s="2" t="s">
        <v>5647</v>
      </c>
      <c r="B13" s="12"/>
      <c r="J13" s="2" t="s">
        <v>36</v>
      </c>
      <c r="K13">
        <v>495</v>
      </c>
      <c r="S13" s="2" t="s">
        <v>63</v>
      </c>
      <c r="T13">
        <f>IFERROR(GETPIVOTDATA("Work_Location",$S$3,"Work_Location","Remote"),"0")</f>
        <v>294</v>
      </c>
      <c r="U13" s="6">
        <f t="shared" si="1"/>
        <v>5.2982519372859978E-2</v>
      </c>
    </row>
    <row r="14" spans="1:35">
      <c r="A14" s="2" t="s">
        <v>5626</v>
      </c>
      <c r="B14" s="12">
        <v>5549</v>
      </c>
      <c r="J14" s="2" t="s">
        <v>125</v>
      </c>
      <c r="K14">
        <v>160</v>
      </c>
      <c r="S14" s="2" t="s">
        <v>5636</v>
      </c>
      <c r="T14">
        <f>SUM(T11:T13)</f>
        <v>5549</v>
      </c>
    </row>
    <row r="15" spans="1:35">
      <c r="A15" s="2" t="s">
        <v>83</v>
      </c>
      <c r="B15">
        <f>IFERROR(GETPIVOTDATA("Candidate_ID",$A$3,"Department","Finance"),"0")</f>
        <v>211</v>
      </c>
      <c r="C15" s="6">
        <f>B15/GETPIVOTDATA("Candidate_ID",$A$3)</f>
        <v>3.8024869345828077E-2</v>
      </c>
      <c r="J15" s="2" t="s">
        <v>93</v>
      </c>
      <c r="K15">
        <v>145</v>
      </c>
    </row>
    <row r="16" spans="1:35">
      <c r="A16" s="2" t="s">
        <v>80</v>
      </c>
      <c r="B16">
        <f>IFERROR(GETPIVOTDATA("Candidate_ID",$A$3,"Department","General Management"),"0")</f>
        <v>115</v>
      </c>
      <c r="C16" s="6">
        <f t="shared" ref="C16:C23" si="2">B16/GETPIVOTDATA("Candidate_ID",$A$3)</f>
        <v>2.0724454856730943E-2</v>
      </c>
      <c r="J16" s="2" t="s">
        <v>73</v>
      </c>
      <c r="K16">
        <v>179</v>
      </c>
    </row>
    <row r="17" spans="1:20">
      <c r="A17" s="2" t="s">
        <v>231</v>
      </c>
      <c r="B17">
        <f>IFERROR(GETPIVOTDATA("Candidate_ID",$A$3,"Department","Human Resource"),"0")</f>
        <v>51</v>
      </c>
      <c r="C17" s="6">
        <f t="shared" si="2"/>
        <v>9.1908451973328528E-3</v>
      </c>
      <c r="J17" s="2" t="s">
        <v>86</v>
      </c>
      <c r="K17">
        <v>177</v>
      </c>
    </row>
    <row r="18" spans="1:20">
      <c r="A18" s="2" t="s">
        <v>40</v>
      </c>
      <c r="B18">
        <f>IFERROR(GETPIVOTDATA("Candidate_ID",$A$3,"Department","Marketing"),"0")</f>
        <v>293</v>
      </c>
      <c r="C18" s="6">
        <f t="shared" si="2"/>
        <v>5.2802306721931883E-2</v>
      </c>
      <c r="J18" s="2" t="s">
        <v>106</v>
      </c>
      <c r="K18">
        <v>191</v>
      </c>
    </row>
    <row r="19" spans="1:20">
      <c r="A19" s="2" t="s">
        <v>14</v>
      </c>
      <c r="B19">
        <f>IFERROR(GETPIVOTDATA("Candidate_ID",$A$3,"Department","Operations"),"0")</f>
        <v>2135</v>
      </c>
      <c r="C19" s="6">
        <f t="shared" si="2"/>
        <v>0.38475400973148316</v>
      </c>
      <c r="J19" s="2" t="s">
        <v>5626</v>
      </c>
      <c r="K19">
        <v>5549</v>
      </c>
    </row>
    <row r="20" spans="1:20">
      <c r="A20" s="2" t="s">
        <v>58</v>
      </c>
      <c r="B20">
        <f>IFERROR(GETPIVOTDATA("Candidate_ID",$A$3,"Department","Production"),"0")</f>
        <v>280</v>
      </c>
      <c r="C20" s="6">
        <f t="shared" si="2"/>
        <v>5.0459542259866645E-2</v>
      </c>
    </row>
    <row r="21" spans="1:20">
      <c r="A21" s="2" t="s">
        <v>129</v>
      </c>
      <c r="B21">
        <f>IFERROR(GETPIVOTDATA("Candidate_ID",$A$3,"Department","Purchase"),"0")</f>
        <v>288</v>
      </c>
      <c r="C21" s="6">
        <f t="shared" si="2"/>
        <v>5.1901243467291407E-2</v>
      </c>
      <c r="P21" s="2" t="s">
        <v>75</v>
      </c>
      <c r="Q21">
        <f>IFERROR(GETPIVOTDATA("Offer_Status",$P$3,"Offer_Status","Candidate in process"),"0")</f>
        <v>269</v>
      </c>
      <c r="R21" s="6">
        <f>Q21/GETPIVOTDATA("Offer_Status",$P$3)</f>
        <v>4.8477203099657598E-2</v>
      </c>
      <c r="S21" s="7">
        <f>1-R21</f>
        <v>0.95152279690034236</v>
      </c>
    </row>
    <row r="22" spans="1:20">
      <c r="A22" s="2" t="s">
        <v>34</v>
      </c>
      <c r="B22">
        <f>IFERROR(GETPIVOTDATA("Candidate_ID",$A$3,"Department","Sales"),"0")</f>
        <v>551</v>
      </c>
      <c r="C22" s="6">
        <f t="shared" si="2"/>
        <v>9.9297170661380427E-2</v>
      </c>
      <c r="P22" s="2" t="s">
        <v>56</v>
      </c>
      <c r="Q22">
        <f>IFERROR(GETPIVOTDATA("Offer_Status",$P$3,"Offer_Status","Candidate refused"),"0")</f>
        <v>348</v>
      </c>
      <c r="R22" s="6">
        <f t="shared" ref="R22:R25" si="3">Q22/GETPIVOTDATA("Offer_Status",$P$3)</f>
        <v>6.2714002522977111E-2</v>
      </c>
      <c r="S22" s="7">
        <f t="shared" ref="S22:S25" si="4">1-R22</f>
        <v>0.9372859974770229</v>
      </c>
    </row>
    <row r="23" spans="1:20">
      <c r="A23" s="2" t="s">
        <v>24</v>
      </c>
      <c r="B23">
        <f>IFERROR(GETPIVOTDATA("Candidate_ID",$A$3,"Department","Finance"),"0")</f>
        <v>211</v>
      </c>
      <c r="C23" s="6">
        <f t="shared" si="2"/>
        <v>3.8024869345828077E-2</v>
      </c>
      <c r="P23" s="2" t="s">
        <v>19</v>
      </c>
      <c r="Q23">
        <f>IFERROR(GETPIVOTDATA("Offer_Status",$P$3,"Offer_Status","Hired"),"0")</f>
        <v>3605</v>
      </c>
      <c r="R23" s="6">
        <f t="shared" si="3"/>
        <v>0.64966660659578301</v>
      </c>
      <c r="S23" s="7">
        <f t="shared" si="4"/>
        <v>0.35033339340421699</v>
      </c>
      <c r="T23" s="7">
        <f>R23</f>
        <v>0.64966660659578301</v>
      </c>
    </row>
    <row r="24" spans="1:20">
      <c r="P24" s="2" t="s">
        <v>145</v>
      </c>
      <c r="Q24">
        <f>IFERROR(GETPIVOTDATA("Offer_Status",$P$3,"Offer_Status","No decision"),"0")</f>
        <v>78</v>
      </c>
      <c r="R24" s="6">
        <f t="shared" si="3"/>
        <v>1.4056586772391421E-2</v>
      </c>
      <c r="S24" s="7">
        <f t="shared" si="4"/>
        <v>0.98594341322760859</v>
      </c>
    </row>
    <row r="25" spans="1:20">
      <c r="P25" s="2" t="s">
        <v>38</v>
      </c>
      <c r="Q25">
        <f>IFERROR(GETPIVOTDATA("Offer_Status",$P$3,"Offer_Status","Rejected"),"0")</f>
        <v>1249</v>
      </c>
      <c r="R25" s="6">
        <f t="shared" si="3"/>
        <v>0.22508560100919084</v>
      </c>
      <c r="S25" s="7">
        <f t="shared" si="4"/>
        <v>0.77491439899080916</v>
      </c>
    </row>
    <row r="26" spans="1:20">
      <c r="P26" s="2" t="s">
        <v>5636</v>
      </c>
      <c r="Q26">
        <f>SUM(Q21:Q25)</f>
        <v>5549</v>
      </c>
    </row>
    <row r="30" spans="1:20">
      <c r="F30" s="1" t="s">
        <v>5625</v>
      </c>
      <c r="G30" t="s">
        <v>5642</v>
      </c>
    </row>
    <row r="31" spans="1:20">
      <c r="A31" s="1" t="s">
        <v>5625</v>
      </c>
      <c r="B31" t="s">
        <v>5641</v>
      </c>
      <c r="F31" s="2" t="s">
        <v>69</v>
      </c>
      <c r="G31" s="12">
        <v>521</v>
      </c>
    </row>
    <row r="32" spans="1:20">
      <c r="A32" s="2" t="s">
        <v>37</v>
      </c>
      <c r="B32" s="12">
        <v>2236</v>
      </c>
      <c r="F32" s="2" t="s">
        <v>27</v>
      </c>
      <c r="G32" s="12">
        <v>2264</v>
      </c>
    </row>
    <row r="33" spans="1:9">
      <c r="A33" s="2" t="s">
        <v>18</v>
      </c>
      <c r="B33" s="12">
        <v>1684</v>
      </c>
      <c r="F33" s="2" t="s">
        <v>32</v>
      </c>
      <c r="G33" s="12">
        <v>845</v>
      </c>
    </row>
    <row r="34" spans="1:9">
      <c r="A34" s="2" t="s">
        <v>67</v>
      </c>
      <c r="B34" s="12">
        <v>290</v>
      </c>
      <c r="F34" s="2" t="s">
        <v>66</v>
      </c>
      <c r="G34" s="12">
        <v>276</v>
      </c>
    </row>
    <row r="35" spans="1:9">
      <c r="A35" s="2" t="s">
        <v>48</v>
      </c>
      <c r="B35" s="12">
        <v>799</v>
      </c>
      <c r="F35" s="2" t="s">
        <v>17</v>
      </c>
      <c r="G35" s="12">
        <v>1643</v>
      </c>
    </row>
    <row r="36" spans="1:9">
      <c r="A36" s="2" t="s">
        <v>51</v>
      </c>
      <c r="B36" s="12">
        <v>540</v>
      </c>
      <c r="F36" s="2" t="s">
        <v>5647</v>
      </c>
      <c r="G36" s="12"/>
    </row>
    <row r="37" spans="1:9">
      <c r="A37" s="2" t="s">
        <v>5647</v>
      </c>
      <c r="B37" s="12"/>
      <c r="F37" s="2" t="s">
        <v>5626</v>
      </c>
      <c r="G37" s="12">
        <v>5549</v>
      </c>
    </row>
    <row r="38" spans="1:9">
      <c r="A38" s="2" t="s">
        <v>5626</v>
      </c>
      <c r="B38" s="12">
        <v>5549</v>
      </c>
    </row>
    <row r="39" spans="1:9">
      <c r="A39" s="2" t="s">
        <v>37</v>
      </c>
      <c r="B39">
        <f>IFERROR(GETPIVOTDATA("Source",$A$31,"Source","Job portal"),"0")</f>
        <v>2236</v>
      </c>
      <c r="C39" s="6">
        <f>B39/GETPIVOTDATA("Source",$A$31)</f>
        <v>0.40295548747522075</v>
      </c>
      <c r="D39" s="7">
        <f>1-C39</f>
        <v>0.59704451252477919</v>
      </c>
      <c r="F39" s="2" t="s">
        <v>69</v>
      </c>
      <c r="G39">
        <f>IFERROR(GETPIVOTDATA("Qualification",$F$30,"Qualification","Associate"),"0")</f>
        <v>521</v>
      </c>
      <c r="H39" s="6">
        <f>G39/GETPIVOTDATA("Qualification",$F$30)</f>
        <v>9.3890791133537571E-2</v>
      </c>
      <c r="I39" s="7">
        <f>1-H39</f>
        <v>0.9061092088664624</v>
      </c>
    </row>
    <row r="40" spans="1:9">
      <c r="A40" s="2" t="s">
        <v>18</v>
      </c>
      <c r="B40">
        <f>IFERROR(GETPIVOTDATA("Source",$A$31,"Source","LinkedIn"),"0")</f>
        <v>1684</v>
      </c>
      <c r="C40" s="6">
        <f t="shared" ref="C40:C43" si="5">B40/GETPIVOTDATA("Source",$A$31)</f>
        <v>0.30347810416291221</v>
      </c>
      <c r="D40" s="7">
        <f t="shared" ref="D40:D43" si="6">1-C40</f>
        <v>0.69652189583708779</v>
      </c>
      <c r="F40" s="2" t="s">
        <v>27</v>
      </c>
      <c r="G40">
        <f>IFERROR(GETPIVOTDATA("Qualification",$F$30,"Qualification","Bachelor"),"0")</f>
        <v>2264</v>
      </c>
      <c r="H40" s="6">
        <f t="shared" ref="H40:H43" si="7">G40/GETPIVOTDATA("Qualification",$F$30)</f>
        <v>0.40800144170120745</v>
      </c>
      <c r="I40" s="7">
        <f t="shared" ref="I40:I43" si="8">1-H40</f>
        <v>0.59199855829879255</v>
      </c>
    </row>
    <row r="41" spans="1:9">
      <c r="A41" s="2" t="s">
        <v>67</v>
      </c>
      <c r="B41">
        <f>IFERROR(GETPIVOTDATA("Source",$A$31,"Source","Others"),"0")</f>
        <v>290</v>
      </c>
      <c r="C41" s="6">
        <f t="shared" si="5"/>
        <v>5.2261668769147597E-2</v>
      </c>
      <c r="D41" s="7">
        <f t="shared" si="6"/>
        <v>0.94773833123085238</v>
      </c>
      <c r="F41" s="2" t="s">
        <v>32</v>
      </c>
      <c r="G41">
        <f>IFERROR(GETPIVOTDATA("Qualification",$F$30,"Qualification","Degree"),"0")</f>
        <v>845</v>
      </c>
      <c r="H41" s="6">
        <f t="shared" si="7"/>
        <v>0.15227969003424041</v>
      </c>
      <c r="I41" s="7">
        <f t="shared" si="8"/>
        <v>0.84772030996575953</v>
      </c>
    </row>
    <row r="42" spans="1:9">
      <c r="A42" s="2" t="s">
        <v>48</v>
      </c>
      <c r="B42">
        <f>IFERROR(GETPIVOTDATA("Source",$A$31,"Source","Own website"),"0")</f>
        <v>799</v>
      </c>
      <c r="C42" s="6">
        <f t="shared" si="5"/>
        <v>0.14398990809154802</v>
      </c>
      <c r="D42" s="7">
        <f t="shared" si="6"/>
        <v>0.85601009190845201</v>
      </c>
      <c r="F42" s="2" t="s">
        <v>66</v>
      </c>
      <c r="G42">
        <f>IFERROR(GETPIVOTDATA("Qualification",$F$30,"Qualification","Doctoral"),"0")</f>
        <v>276</v>
      </c>
      <c r="H42" s="6">
        <f t="shared" si="7"/>
        <v>4.9738691656154264E-2</v>
      </c>
      <c r="I42" s="7">
        <f t="shared" si="8"/>
        <v>0.9502613083438457</v>
      </c>
    </row>
    <row r="43" spans="1:9">
      <c r="A43" s="2" t="s">
        <v>51</v>
      </c>
      <c r="B43">
        <f>IFERROR(GETPIVOTDATA("Source",$A$31,"Source","Recruitment agencies"),"0")</f>
        <v>540</v>
      </c>
      <c r="C43" s="6">
        <f t="shared" si="5"/>
        <v>9.7314831501171387E-2</v>
      </c>
      <c r="D43" s="7">
        <f t="shared" si="6"/>
        <v>0.90268516849882863</v>
      </c>
      <c r="F43" s="2" t="s">
        <v>17</v>
      </c>
      <c r="G43">
        <f>IFERROR(GETPIVOTDATA("Qualification",$F$30,"Qualification","Master"),"0")</f>
        <v>1643</v>
      </c>
      <c r="H43" s="6">
        <f t="shared" si="7"/>
        <v>0.29608938547486036</v>
      </c>
      <c r="I43" s="7">
        <f t="shared" si="8"/>
        <v>0.7039106145251397</v>
      </c>
    </row>
    <row r="44" spans="1:9">
      <c r="B44">
        <f>SUM(B39:B43)</f>
        <v>5549</v>
      </c>
      <c r="F44" s="2" t="s">
        <v>5636</v>
      </c>
      <c r="G44">
        <f>SUM(G39:G43)</f>
        <v>5549</v>
      </c>
    </row>
    <row r="48" spans="1:9" ht="17" customHeight="1"/>
    <row r="49" spans="1:17">
      <c r="A49" t="s">
        <v>5648</v>
      </c>
      <c r="H49" s="1" t="s">
        <v>5625</v>
      </c>
      <c r="I49" t="s">
        <v>5627</v>
      </c>
      <c r="L49" s="1" t="s">
        <v>5648</v>
      </c>
      <c r="M49" s="1" t="s">
        <v>5628</v>
      </c>
    </row>
    <row r="50" spans="1:17">
      <c r="A50" s="12">
        <v>5549</v>
      </c>
      <c r="H50" s="2" t="s">
        <v>50</v>
      </c>
      <c r="I50" s="12">
        <v>423</v>
      </c>
      <c r="L50" s="1" t="s">
        <v>5625</v>
      </c>
      <c r="M50" t="s">
        <v>5646</v>
      </c>
      <c r="N50" t="s">
        <v>5631</v>
      </c>
      <c r="O50" t="s">
        <v>5632</v>
      </c>
      <c r="P50" t="s">
        <v>5633</v>
      </c>
      <c r="Q50" t="s">
        <v>5626</v>
      </c>
    </row>
    <row r="51" spans="1:17">
      <c r="H51" s="2" t="s">
        <v>31</v>
      </c>
      <c r="I51" s="12">
        <v>455</v>
      </c>
      <c r="L51" s="2" t="s">
        <v>5662</v>
      </c>
      <c r="M51" s="12">
        <v>127</v>
      </c>
      <c r="N51" s="12">
        <v>130</v>
      </c>
      <c r="O51" s="12">
        <v>147</v>
      </c>
      <c r="P51" s="12">
        <v>153</v>
      </c>
      <c r="Q51" s="12">
        <v>557</v>
      </c>
    </row>
    <row r="52" spans="1:17">
      <c r="H52" s="2" t="s">
        <v>16</v>
      </c>
      <c r="I52" s="12">
        <v>456</v>
      </c>
      <c r="L52" s="2" t="s">
        <v>5663</v>
      </c>
      <c r="M52" s="12">
        <v>93</v>
      </c>
      <c r="N52" s="12">
        <v>105</v>
      </c>
      <c r="O52" s="12">
        <v>147</v>
      </c>
      <c r="P52" s="12">
        <v>149</v>
      </c>
      <c r="Q52" s="12">
        <v>494</v>
      </c>
    </row>
    <row r="53" spans="1:17">
      <c r="H53" s="2" t="s">
        <v>53</v>
      </c>
      <c r="I53" s="12">
        <v>505</v>
      </c>
      <c r="L53" s="2" t="s">
        <v>5664</v>
      </c>
      <c r="M53" s="12">
        <v>132</v>
      </c>
      <c r="N53" s="12">
        <v>131</v>
      </c>
      <c r="O53" s="12">
        <v>140</v>
      </c>
      <c r="P53" s="12">
        <v>146</v>
      </c>
      <c r="Q53" s="12">
        <v>549</v>
      </c>
    </row>
    <row r="54" spans="1:17">
      <c r="H54" s="2" t="s">
        <v>44</v>
      </c>
      <c r="I54" s="12">
        <v>506</v>
      </c>
      <c r="L54" s="2" t="s">
        <v>5665</v>
      </c>
      <c r="M54" s="12">
        <v>134</v>
      </c>
      <c r="N54" s="12">
        <v>134</v>
      </c>
      <c r="O54" s="12">
        <v>134</v>
      </c>
      <c r="P54" s="12">
        <v>124</v>
      </c>
      <c r="Q54" s="12">
        <v>526</v>
      </c>
    </row>
    <row r="55" spans="1:17">
      <c r="H55" s="2" t="s">
        <v>96</v>
      </c>
      <c r="I55" s="12">
        <v>458</v>
      </c>
      <c r="L55" s="2" t="s">
        <v>5666</v>
      </c>
      <c r="M55" s="12">
        <v>136</v>
      </c>
      <c r="N55" s="12">
        <v>153</v>
      </c>
      <c r="O55" s="12">
        <v>137</v>
      </c>
      <c r="P55" s="12">
        <v>135</v>
      </c>
      <c r="Q55" s="12">
        <v>561</v>
      </c>
    </row>
    <row r="56" spans="1:17">
      <c r="H56" s="2" t="s">
        <v>78</v>
      </c>
      <c r="I56" s="12">
        <v>452</v>
      </c>
      <c r="L56" s="2" t="s">
        <v>5667</v>
      </c>
      <c r="M56" s="12">
        <v>143</v>
      </c>
      <c r="N56" s="12">
        <v>126</v>
      </c>
      <c r="O56" s="12">
        <v>125</v>
      </c>
      <c r="P56" s="12"/>
      <c r="Q56" s="12">
        <v>394</v>
      </c>
    </row>
    <row r="57" spans="1:17">
      <c r="H57" s="2" t="s">
        <v>61</v>
      </c>
      <c r="I57" s="12">
        <v>449</v>
      </c>
      <c r="L57" s="2" t="s">
        <v>5668</v>
      </c>
      <c r="M57" s="12">
        <v>157</v>
      </c>
      <c r="N57" s="12">
        <v>141</v>
      </c>
      <c r="O57" s="12">
        <v>154</v>
      </c>
      <c r="P57" s="12"/>
      <c r="Q57" s="12">
        <v>452</v>
      </c>
    </row>
    <row r="58" spans="1:17">
      <c r="H58" s="2" t="s">
        <v>26</v>
      </c>
      <c r="I58" s="12">
        <v>498</v>
      </c>
      <c r="L58" s="2" t="s">
        <v>5669</v>
      </c>
      <c r="M58" s="12">
        <v>141</v>
      </c>
      <c r="N58" s="12">
        <v>141</v>
      </c>
      <c r="O58" s="12">
        <v>129</v>
      </c>
      <c r="P58" s="12"/>
      <c r="Q58" s="12">
        <v>411</v>
      </c>
    </row>
    <row r="59" spans="1:17">
      <c r="H59" s="2" t="s">
        <v>36</v>
      </c>
      <c r="I59" s="12">
        <v>495</v>
      </c>
      <c r="L59" s="2" t="s">
        <v>5670</v>
      </c>
      <c r="M59" s="12">
        <v>124</v>
      </c>
      <c r="N59" s="12">
        <v>131</v>
      </c>
      <c r="O59" s="12">
        <v>138</v>
      </c>
      <c r="P59" s="12"/>
      <c r="Q59" s="12">
        <v>393</v>
      </c>
    </row>
    <row r="60" spans="1:17">
      <c r="H60" s="2" t="s">
        <v>125</v>
      </c>
      <c r="I60" s="12">
        <v>160</v>
      </c>
      <c r="L60" s="2" t="s">
        <v>5671</v>
      </c>
      <c r="M60" s="12">
        <v>141</v>
      </c>
      <c r="N60" s="12">
        <v>146</v>
      </c>
      <c r="O60" s="12">
        <v>131</v>
      </c>
      <c r="P60" s="12"/>
      <c r="Q60" s="12">
        <v>418</v>
      </c>
    </row>
    <row r="61" spans="1:17">
      <c r="H61" s="2" t="s">
        <v>93</v>
      </c>
      <c r="I61" s="12">
        <v>145</v>
      </c>
      <c r="L61" s="2" t="s">
        <v>5672</v>
      </c>
      <c r="M61" s="12">
        <v>144</v>
      </c>
      <c r="N61" s="12">
        <v>126</v>
      </c>
      <c r="O61" s="12">
        <v>133</v>
      </c>
      <c r="P61" s="12"/>
      <c r="Q61" s="12">
        <v>403</v>
      </c>
    </row>
    <row r="62" spans="1:17">
      <c r="H62" s="2" t="s">
        <v>73</v>
      </c>
      <c r="I62" s="12">
        <v>179</v>
      </c>
      <c r="L62" s="2" t="s">
        <v>5673</v>
      </c>
      <c r="M62" s="12">
        <v>133</v>
      </c>
      <c r="N62" s="12">
        <v>126</v>
      </c>
      <c r="O62" s="12">
        <v>132</v>
      </c>
      <c r="P62" s="12"/>
      <c r="Q62" s="12">
        <v>391</v>
      </c>
    </row>
    <row r="63" spans="1:17">
      <c r="H63" s="2" t="s">
        <v>86</v>
      </c>
      <c r="I63" s="12">
        <v>177</v>
      </c>
      <c r="L63" s="2" t="s">
        <v>5626</v>
      </c>
      <c r="M63" s="12">
        <v>1605</v>
      </c>
      <c r="N63" s="12">
        <v>1590</v>
      </c>
      <c r="O63" s="12">
        <v>1647</v>
      </c>
      <c r="P63" s="12">
        <v>707</v>
      </c>
      <c r="Q63" s="12">
        <v>5549</v>
      </c>
    </row>
    <row r="64" spans="1:17">
      <c r="H64" s="2" t="s">
        <v>106</v>
      </c>
      <c r="I64" s="12">
        <v>191</v>
      </c>
    </row>
    <row r="65" spans="1:10">
      <c r="H65" s="2" t="s">
        <v>5626</v>
      </c>
      <c r="I65" s="12">
        <v>5549</v>
      </c>
    </row>
    <row r="70" spans="1:10">
      <c r="A70" s="1" t="s">
        <v>5629</v>
      </c>
      <c r="B70" s="1" t="s">
        <v>5628</v>
      </c>
      <c r="G70" s="1" t="s">
        <v>5625</v>
      </c>
      <c r="H70" t="s">
        <v>5658</v>
      </c>
    </row>
    <row r="71" spans="1:10">
      <c r="A71" s="1" t="s">
        <v>5625</v>
      </c>
      <c r="B71" t="s">
        <v>30</v>
      </c>
      <c r="C71" t="s">
        <v>13</v>
      </c>
      <c r="D71" t="s">
        <v>5626</v>
      </c>
      <c r="G71" s="2" t="s">
        <v>45</v>
      </c>
      <c r="H71" s="12">
        <v>750</v>
      </c>
    </row>
    <row r="72" spans="1:10">
      <c r="A72" s="2" t="s">
        <v>5651</v>
      </c>
      <c r="B72" s="12">
        <v>643</v>
      </c>
      <c r="C72" s="12">
        <v>1190</v>
      </c>
      <c r="D72" s="12">
        <v>1833</v>
      </c>
      <c r="G72" s="2" t="s">
        <v>20</v>
      </c>
      <c r="H72" s="12">
        <v>2855</v>
      </c>
    </row>
    <row r="73" spans="1:10">
      <c r="A73" s="2" t="s">
        <v>5652</v>
      </c>
      <c r="B73" s="12">
        <v>601</v>
      </c>
      <c r="C73" s="12">
        <v>1055</v>
      </c>
      <c r="D73" s="12">
        <v>1656</v>
      </c>
      <c r="G73" s="2" t="s">
        <v>5647</v>
      </c>
      <c r="H73" s="12"/>
    </row>
    <row r="74" spans="1:10">
      <c r="A74" s="2" t="s">
        <v>5653</v>
      </c>
      <c r="B74" s="12">
        <v>400</v>
      </c>
      <c r="C74" s="12">
        <v>753</v>
      </c>
      <c r="D74" s="12">
        <v>1153</v>
      </c>
      <c r="G74" s="2" t="s">
        <v>5626</v>
      </c>
      <c r="H74" s="12">
        <v>3605</v>
      </c>
    </row>
    <row r="75" spans="1:10">
      <c r="A75" s="2" t="s">
        <v>5654</v>
      </c>
      <c r="B75" s="12">
        <v>89</v>
      </c>
      <c r="C75" s="12">
        <v>133</v>
      </c>
      <c r="D75" s="12">
        <v>222</v>
      </c>
    </row>
    <row r="76" spans="1:10">
      <c r="A76" s="2" t="s">
        <v>5655</v>
      </c>
      <c r="B76" s="12">
        <v>36</v>
      </c>
      <c r="C76" s="12">
        <v>59</v>
      </c>
      <c r="D76" s="12">
        <v>95</v>
      </c>
    </row>
    <row r="77" spans="1:10">
      <c r="A77" s="2" t="s">
        <v>5656</v>
      </c>
      <c r="B77" s="12">
        <v>18</v>
      </c>
      <c r="C77" s="12">
        <v>39</v>
      </c>
      <c r="D77" s="12">
        <v>57</v>
      </c>
      <c r="G77" s="2" t="s">
        <v>45</v>
      </c>
      <c r="H77">
        <f>IFERROR(GETPIVOTDATA("Retention_Status",$G$70,"Retention_Status","Left"),"0")</f>
        <v>750</v>
      </c>
      <c r="I77" s="6">
        <f>H77/GETPIVOTDATA("Retention_Status",$G$70)</f>
        <v>0.20804438280166435</v>
      </c>
      <c r="J77" s="7">
        <f>1-I77</f>
        <v>0.79195561719833563</v>
      </c>
    </row>
    <row r="78" spans="1:10">
      <c r="A78" s="2" t="s">
        <v>5626</v>
      </c>
      <c r="B78" s="12">
        <v>1787</v>
      </c>
      <c r="C78" s="12">
        <v>3229</v>
      </c>
      <c r="D78" s="12">
        <v>5016</v>
      </c>
      <c r="G78" s="2" t="s">
        <v>20</v>
      </c>
      <c r="H78">
        <f>IFERROR(GETPIVOTDATA("Retention_Status",$G$70,"Retention_Status","Retained"),"0")</f>
        <v>2855</v>
      </c>
      <c r="I78" s="6">
        <f>H78/GETPIVOTDATA("Retention_Status",$G$70)</f>
        <v>0.79195561719833563</v>
      </c>
      <c r="J78" s="7">
        <f>1-I78</f>
        <v>0.20804438280166437</v>
      </c>
    </row>
    <row r="79" spans="1:10">
      <c r="H79">
        <f>SUM(H77:H78)</f>
        <v>3605</v>
      </c>
    </row>
    <row r="82" spans="1:2">
      <c r="A82" t="s">
        <v>5659</v>
      </c>
    </row>
    <row r="83" spans="1:2">
      <c r="A83">
        <v>75750.875270367702</v>
      </c>
    </row>
    <row r="85" spans="1:2">
      <c r="A85">
        <f>IFERROR(GETPIVOTDATA("Salary_Offered",$A$82),"0")</f>
        <v>75750.875270367702</v>
      </c>
      <c r="B85">
        <f>ROUNDUP((A85*12/100000),1)</f>
        <v>9.1</v>
      </c>
    </row>
    <row r="88" spans="1:2">
      <c r="A88" t="s">
        <v>5661</v>
      </c>
    </row>
    <row r="89" spans="1:2">
      <c r="A89">
        <v>22.978915119841414</v>
      </c>
    </row>
    <row r="91" spans="1:2">
      <c r="A91">
        <f>ROUNDUP(IFERROR(GETPIVOTDATA("Days for Hiring process",$A$88),"0"),0)</f>
        <v>23</v>
      </c>
    </row>
  </sheetData>
  <pageMargins left="0.7" right="0.7" top="0.75" bottom="0.75" header="0.3" footer="0.3"/>
  <pageSetup paperSize="9"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D59C5C12-77FC-9646-8A10-DDECEFDECB0C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W6</xm:sqref>
        </x14:conditionalFormatting>
        <x14:conditionalFormatting xmlns:xm="http://schemas.microsoft.com/office/excel/2006/main">
          <x14:cfRule type="iconSet" priority="1" id="{D9EFAC6A-8CA5-8E4A-AA72-759DF4EB2877}">
            <x14:iconSet iconSet="3Stars" showValue="0">
              <x14:cfvo type="percent">
                <xm:f>0</xm:f>
              </x14:cfvo>
              <x14:cfvo type="num">
                <xm:f>0.5</xm:f>
              </x14:cfvo>
              <x14:cfvo type="num">
                <xm:f>1</xm:f>
              </x14:cfvo>
            </x14:iconSet>
          </x14:cfRule>
          <xm:sqref>Y4:AC5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8C276-D179-E242-936E-C52B052C0C3D}">
  <dimension ref="Q9:R30"/>
  <sheetViews>
    <sheetView showGridLines="0" tabSelected="1" zoomScale="89" zoomScaleNormal="89" workbookViewId="0">
      <selection activeCell="R20" sqref="R20"/>
    </sheetView>
  </sheetViews>
  <sheetFormatPr baseColWidth="10" defaultRowHeight="17"/>
  <cols>
    <col min="1" max="3" width="10.83203125" style="8"/>
    <col min="4" max="4" width="10.6640625" style="8" customWidth="1"/>
    <col min="5" max="16384" width="10.83203125" style="8"/>
  </cols>
  <sheetData>
    <row r="9" spans="18:18">
      <c r="R9" s="13"/>
    </row>
    <row r="21" spans="17:18">
      <c r="R21" s="13"/>
    </row>
    <row r="25" spans="17:18">
      <c r="Q25" s="13"/>
    </row>
    <row r="27" spans="17:18">
      <c r="R27" s="13"/>
    </row>
    <row r="30" spans="17:18">
      <c r="R30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hiring_analysis_5549</vt:lpstr>
      <vt:lpstr>Pivot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amankumaryadav_ec21a16_01@dtu.ac.in</cp:lastModifiedBy>
  <dcterms:created xsi:type="dcterms:W3CDTF">2025-06-10T19:46:48Z</dcterms:created>
  <dcterms:modified xsi:type="dcterms:W3CDTF">2025-06-11T06:16:23Z</dcterms:modified>
</cp:coreProperties>
</file>